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ingov.sharepoint.com/sites/PDComPortal/Shared Documents/County Resources/Archive/"/>
    </mc:Choice>
  </mc:AlternateContent>
  <xr:revisionPtr revIDLastSave="16" documentId="10_ncr:200_{9F8FC1F0-B932-4111-80C3-5FC4BBB9A966}" xr6:coauthVersionLast="47" xr6:coauthVersionMax="47" xr10:uidLastSave="{420BAB67-1CFF-4EE1-93F5-363D923DB969}"/>
  <bookViews>
    <workbookView xWindow="-120" yWindow="-120" windowWidth="29040" windowHeight="17520" activeTab="4" xr2:uid="{00000000-000D-0000-FFFF-FFFF00000000}"/>
  </bookViews>
  <sheets>
    <sheet name="Financial Overview" sheetId="1" r:id="rId1"/>
    <sheet name="Attorney Detail" sheetId="2" r:id="rId2"/>
    <sheet name="Caseload Assignments" sheetId="5" r:id="rId3"/>
    <sheet name="Contact Information" sheetId="4" r:id="rId4"/>
    <sheet name="Self Insurance Worksheet" sheetId="8" r:id="rId5"/>
    <sheet name="Additional Information" sheetId="9" r:id="rId6"/>
    <sheet name="Verifications Page Print &amp; Sign" sheetId="6" r:id="rId7"/>
  </sheets>
  <definedNames>
    <definedName name="_xlnm.Print_Area" localSheetId="5">'Additional Information'!$A$1:$Q$29</definedName>
    <definedName name="_xlnm.Print_Area" localSheetId="1">'Attorney Detail'!$A$2:$S$213</definedName>
    <definedName name="_xlnm.Print_Area" localSheetId="2">'Caseload Assignments'!$A$1:$AV$10</definedName>
    <definedName name="_xlnm.Print_Area" localSheetId="3">'Contact Information'!$A$1:$C$41</definedName>
    <definedName name="_xlnm.Print_Area" localSheetId="0">'Financial Overview'!$A$1:$B$86</definedName>
    <definedName name="_xlnm.Print_Area" localSheetId="4">'Self Insurance Worksheet'!$A$1:$O$33</definedName>
    <definedName name="_xlnm.Print_Area" localSheetId="6">'Verifications Page Print &amp; Sign'!$A$1:$J$37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K15" i="5" l="1"/>
  <c r="CK19" i="5" s="1"/>
  <c r="CK16" i="5"/>
  <c r="CK17" i="5"/>
  <c r="CK18" i="5"/>
  <c r="CK25" i="5"/>
  <c r="CK26" i="5"/>
  <c r="CK27" i="5"/>
  <c r="CK29" i="5" s="1"/>
  <c r="CK28" i="5"/>
  <c r="CK35" i="5"/>
  <c r="CK39" i="5" s="1"/>
  <c r="CK36" i="5"/>
  <c r="CK37" i="5"/>
  <c r="CK38" i="5"/>
  <c r="CK45" i="5"/>
  <c r="CK49" i="5" s="1"/>
  <c r="CK46" i="5"/>
  <c r="CK47" i="5"/>
  <c r="CK48" i="5"/>
  <c r="CK55" i="5"/>
  <c r="CK59" i="5" s="1"/>
  <c r="CK56" i="5"/>
  <c r="CK57" i="5"/>
  <c r="CK58" i="5"/>
  <c r="CK65" i="5"/>
  <c r="CK69" i="5" s="1"/>
  <c r="CK66" i="5"/>
  <c r="CK67" i="5"/>
  <c r="CK68" i="5"/>
  <c r="CK75" i="5"/>
  <c r="CK79" i="5" s="1"/>
  <c r="CK76" i="5"/>
  <c r="CK77" i="5"/>
  <c r="CK78" i="5"/>
  <c r="CK85" i="5"/>
  <c r="CK86" i="5"/>
  <c r="CK87" i="5"/>
  <c r="CK88" i="5"/>
  <c r="CK89" i="5"/>
  <c r="CK95" i="5"/>
  <c r="CK96" i="5"/>
  <c r="CK99" i="5" s="1"/>
  <c r="CK97" i="5"/>
  <c r="CK98" i="5"/>
  <c r="CK105" i="5"/>
  <c r="CK106" i="5"/>
  <c r="CK107" i="5"/>
  <c r="CK109" i="5" s="1"/>
  <c r="CK108" i="5"/>
  <c r="CK115" i="5"/>
  <c r="CK116" i="5"/>
  <c r="CK119" i="5" s="1"/>
  <c r="CK117" i="5"/>
  <c r="CK118" i="5"/>
  <c r="CK125" i="5"/>
  <c r="CK129" i="5" s="1"/>
  <c r="CK126" i="5"/>
  <c r="CK127" i="5"/>
  <c r="CK128" i="5"/>
  <c r="CK135" i="5"/>
  <c r="CK139" i="5" s="1"/>
  <c r="CK136" i="5"/>
  <c r="CK137" i="5"/>
  <c r="CK138" i="5"/>
  <c r="CK145" i="5"/>
  <c r="CK146" i="5"/>
  <c r="CK147" i="5"/>
  <c r="CK149" i="5" s="1"/>
  <c r="CK148" i="5"/>
  <c r="CK155" i="5"/>
  <c r="CK159" i="5" s="1"/>
  <c r="CK156" i="5"/>
  <c r="CK157" i="5"/>
  <c r="CK158" i="5"/>
  <c r="CK165" i="5"/>
  <c r="CK166" i="5"/>
  <c r="CK167" i="5"/>
  <c r="CK168" i="5"/>
  <c r="CK169" i="5"/>
  <c r="CK175" i="5"/>
  <c r="CK176" i="5"/>
  <c r="CK177" i="5"/>
  <c r="CK178" i="5"/>
  <c r="CK179" i="5" s="1"/>
  <c r="CK185" i="5"/>
  <c r="CK189" i="5" s="1"/>
  <c r="CK186" i="5"/>
  <c r="CK187" i="5"/>
  <c r="CK188" i="5"/>
  <c r="CK195" i="5"/>
  <c r="CK196" i="5"/>
  <c r="CK199" i="5" s="1"/>
  <c r="CK197" i="5"/>
  <c r="CK198" i="5"/>
  <c r="CK205" i="5"/>
  <c r="CK209" i="5" s="1"/>
  <c r="CK206" i="5"/>
  <c r="CK207" i="5"/>
  <c r="CK208" i="5"/>
  <c r="CK215" i="5"/>
  <c r="CK219" i="5" s="1"/>
  <c r="CK216" i="5"/>
  <c r="CK217" i="5"/>
  <c r="CK218" i="5"/>
  <c r="CK225" i="5"/>
  <c r="CK226" i="5"/>
  <c r="CK229" i="5" s="1"/>
  <c r="CK227" i="5"/>
  <c r="CK228" i="5"/>
  <c r="CK235" i="5"/>
  <c r="CK236" i="5"/>
  <c r="CK239" i="5" s="1"/>
  <c r="CK237" i="5"/>
  <c r="CK238" i="5"/>
  <c r="CK245" i="5"/>
  <c r="CK246" i="5"/>
  <c r="CK247" i="5"/>
  <c r="CK248" i="5"/>
  <c r="CK249" i="5"/>
  <c r="CK255" i="5"/>
  <c r="CK256" i="5"/>
  <c r="CK259" i="5" s="1"/>
  <c r="CK257" i="5"/>
  <c r="CK258" i="5"/>
  <c r="CK265" i="5"/>
  <c r="CK266" i="5"/>
  <c r="CK267" i="5"/>
  <c r="CK269" i="5" s="1"/>
  <c r="CK268" i="5"/>
  <c r="CK275" i="5"/>
  <c r="CK276" i="5"/>
  <c r="CK279" i="5" s="1"/>
  <c r="CK277" i="5"/>
  <c r="CK278" i="5"/>
  <c r="CK285" i="5"/>
  <c r="CK289" i="5" s="1"/>
  <c r="CK286" i="5"/>
  <c r="CK287" i="5"/>
  <c r="CK288" i="5"/>
  <c r="CK295" i="5"/>
  <c r="CK296" i="5"/>
  <c r="CK297" i="5"/>
  <c r="CK298" i="5"/>
  <c r="CK299" i="5" s="1"/>
  <c r="CK305" i="5"/>
  <c r="CK309" i="5" s="1"/>
  <c r="CK306" i="5"/>
  <c r="CK307" i="5"/>
  <c r="CK308" i="5"/>
  <c r="CK315" i="5"/>
  <c r="CK316" i="5"/>
  <c r="CK319" i="5" s="1"/>
  <c r="CK317" i="5"/>
  <c r="CK318" i="5"/>
  <c r="CK325" i="5"/>
  <c r="CK326" i="5"/>
  <c r="CK327" i="5"/>
  <c r="CK328" i="5"/>
  <c r="CK329" i="5"/>
  <c r="CK335" i="5"/>
  <c r="CK336" i="5"/>
  <c r="CK337" i="5"/>
  <c r="CK338" i="5"/>
  <c r="CK339" i="5"/>
  <c r="CK345" i="5"/>
  <c r="CK349" i="5" s="1"/>
  <c r="CK346" i="5"/>
  <c r="CK347" i="5"/>
  <c r="CK348" i="5"/>
  <c r="CK355" i="5"/>
  <c r="CK356" i="5"/>
  <c r="CK359" i="5" s="1"/>
  <c r="CK357" i="5"/>
  <c r="CK358" i="5"/>
  <c r="CK365" i="5"/>
  <c r="CK369" i="5" s="1"/>
  <c r="CK366" i="5"/>
  <c r="CK367" i="5"/>
  <c r="CK368" i="5"/>
  <c r="CK375" i="5"/>
  <c r="CK376" i="5"/>
  <c r="CK377" i="5"/>
  <c r="CK378" i="5"/>
  <c r="CK379" i="5" s="1"/>
  <c r="CK385" i="5"/>
  <c r="CK389" i="5" s="1"/>
  <c r="CK386" i="5"/>
  <c r="CK387" i="5"/>
  <c r="CK388" i="5"/>
  <c r="CK395" i="5"/>
  <c r="CK396" i="5"/>
  <c r="CK399" i="5" s="1"/>
  <c r="CK397" i="5"/>
  <c r="CK398" i="5"/>
  <c r="CK405" i="5"/>
  <c r="CK406" i="5"/>
  <c r="CK407" i="5"/>
  <c r="CK408" i="5"/>
  <c r="CK409" i="5"/>
  <c r="CK415" i="5"/>
  <c r="CK419" i="5" s="1"/>
  <c r="CK416" i="5"/>
  <c r="CK417" i="5"/>
  <c r="CK418" i="5"/>
  <c r="CK425" i="5"/>
  <c r="CK426" i="5"/>
  <c r="CK427" i="5"/>
  <c r="CK429" i="5" s="1"/>
  <c r="CK428" i="5"/>
  <c r="CK435" i="5"/>
  <c r="CK439" i="5" s="1"/>
  <c r="CK436" i="5"/>
  <c r="CK437" i="5"/>
  <c r="CK438" i="5"/>
  <c r="CK445" i="5"/>
  <c r="CK449" i="5" s="1"/>
  <c r="CK446" i="5"/>
  <c r="CK447" i="5"/>
  <c r="CK448" i="5"/>
  <c r="CK455" i="5"/>
  <c r="CK456" i="5"/>
  <c r="CK457" i="5"/>
  <c r="CK458" i="5"/>
  <c r="CK459" i="5" s="1"/>
  <c r="CK465" i="5"/>
  <c r="CK466" i="5"/>
  <c r="CK467" i="5"/>
  <c r="CK468" i="5"/>
  <c r="CK469" i="5"/>
  <c r="CK475" i="5"/>
  <c r="CK476" i="5"/>
  <c r="CK479" i="5" s="1"/>
  <c r="CK477" i="5"/>
  <c r="CK478" i="5"/>
  <c r="CK485" i="5"/>
  <c r="CK486" i="5"/>
  <c r="CK487" i="5"/>
  <c r="CK488" i="5"/>
  <c r="CK489" i="5"/>
  <c r="CK495" i="5"/>
  <c r="CK496" i="5"/>
  <c r="CK497" i="5"/>
  <c r="CK498" i="5"/>
  <c r="CK499" i="5" s="1"/>
  <c r="CK505" i="5"/>
  <c r="CK506" i="5"/>
  <c r="CK507" i="5"/>
  <c r="CK509" i="5" s="1"/>
  <c r="CK508" i="5"/>
  <c r="CK515" i="5"/>
  <c r="CK516" i="5"/>
  <c r="CK519" i="5" s="1"/>
  <c r="CK517" i="5"/>
  <c r="CK518" i="5"/>
  <c r="CK525" i="5"/>
  <c r="CK529" i="5" s="1"/>
  <c r="CK526" i="5"/>
  <c r="CK527" i="5"/>
  <c r="CK528" i="5"/>
  <c r="CK535" i="5"/>
  <c r="CK539" i="5" s="1"/>
  <c r="CK536" i="5"/>
  <c r="CK537" i="5"/>
  <c r="CK538" i="5"/>
  <c r="CK545" i="5"/>
  <c r="CK549" i="5" s="1"/>
  <c r="CK546" i="5"/>
  <c r="CK547" i="5"/>
  <c r="CK548" i="5"/>
  <c r="CK555" i="5"/>
  <c r="CK556" i="5"/>
  <c r="CK559" i="5" s="1"/>
  <c r="CK557" i="5"/>
  <c r="CK558" i="5"/>
  <c r="CK565" i="5"/>
  <c r="CK566" i="5"/>
  <c r="CK567" i="5"/>
  <c r="CK568" i="5"/>
  <c r="CK569" i="5"/>
  <c r="CK575" i="5"/>
  <c r="CK576" i="5"/>
  <c r="CK579" i="5" s="1"/>
  <c r="CK577" i="5"/>
  <c r="CK578" i="5"/>
  <c r="CK585" i="5"/>
  <c r="CK586" i="5"/>
  <c r="CK587" i="5"/>
  <c r="CK589" i="5" s="1"/>
  <c r="CK588" i="5"/>
  <c r="CK595" i="5"/>
  <c r="CK596" i="5"/>
  <c r="CK599" i="5" s="1"/>
  <c r="CK597" i="5"/>
  <c r="CK598" i="5"/>
  <c r="CK605" i="5"/>
  <c r="CK609" i="5" s="1"/>
  <c r="CK606" i="5"/>
  <c r="CK607" i="5"/>
  <c r="CK608" i="5"/>
  <c r="CK615" i="5"/>
  <c r="CK619" i="5" s="1"/>
  <c r="CK616" i="5"/>
  <c r="CK617" i="5"/>
  <c r="CK618" i="5"/>
  <c r="CK625" i="5"/>
  <c r="CK626" i="5"/>
  <c r="CK627" i="5"/>
  <c r="CK629" i="5" s="1"/>
  <c r="CK628" i="5"/>
  <c r="CK635" i="5"/>
  <c r="CK639" i="5" s="1"/>
  <c r="CK636" i="5"/>
  <c r="CK637" i="5"/>
  <c r="CK638" i="5"/>
  <c r="CK645" i="5"/>
  <c r="CK646" i="5"/>
  <c r="CK647" i="5"/>
  <c r="CK648" i="5"/>
  <c r="CK649" i="5"/>
  <c r="CK655" i="5"/>
  <c r="CK656" i="5"/>
  <c r="CK657" i="5"/>
  <c r="CK658" i="5"/>
  <c r="CK659" i="5" s="1"/>
  <c r="CK665" i="5"/>
  <c r="CK669" i="5" s="1"/>
  <c r="CK666" i="5"/>
  <c r="CK667" i="5"/>
  <c r="CK668" i="5"/>
  <c r="CK675" i="5"/>
  <c r="CK676" i="5"/>
  <c r="CK679" i="5" s="1"/>
  <c r="CK677" i="5"/>
  <c r="CK678" i="5"/>
  <c r="CK685" i="5"/>
  <c r="CK689" i="5" s="1"/>
  <c r="CK686" i="5"/>
  <c r="CK687" i="5"/>
  <c r="CK688" i="5"/>
  <c r="CK695" i="5"/>
  <c r="CK699" i="5" s="1"/>
  <c r="CK696" i="5"/>
  <c r="CK697" i="5"/>
  <c r="CK698" i="5"/>
  <c r="CK705" i="5"/>
  <c r="CK706" i="5"/>
  <c r="CK709" i="5" s="1"/>
  <c r="CK707" i="5"/>
  <c r="CK708" i="5"/>
  <c r="CK715" i="5"/>
  <c r="CK719" i="5" s="1"/>
  <c r="CK716" i="5"/>
  <c r="CK717" i="5"/>
  <c r="CK718" i="5"/>
  <c r="CK8" i="5"/>
  <c r="CK7" i="5"/>
  <c r="CK6" i="5"/>
  <c r="CK5" i="5"/>
  <c r="B62" i="1"/>
  <c r="I1493" i="2"/>
  <c r="I1483" i="2"/>
  <c r="I1473" i="2"/>
  <c r="I1463" i="2"/>
  <c r="I1453" i="2"/>
  <c r="I1456" i="2" s="1"/>
  <c r="I1443" i="2"/>
  <c r="I1446" i="2" s="1"/>
  <c r="I1433" i="2"/>
  <c r="I1423" i="2"/>
  <c r="I1426" i="2" s="1"/>
  <c r="I1416" i="2"/>
  <c r="I1415" i="2"/>
  <c r="I1414" i="2"/>
  <c r="I1413" i="2"/>
  <c r="I1405" i="2"/>
  <c r="I1403" i="2"/>
  <c r="I1406" i="2" s="1"/>
  <c r="I1393" i="2"/>
  <c r="I1396" i="2" s="1"/>
  <c r="I1385" i="2"/>
  <c r="I1383" i="2"/>
  <c r="I1386" i="2" s="1"/>
  <c r="I1373" i="2"/>
  <c r="I1376" i="2" s="1"/>
  <c r="I1363" i="2"/>
  <c r="I1366" i="2" s="1"/>
  <c r="I1356" i="2"/>
  <c r="I1355" i="2"/>
  <c r="I1353" i="2"/>
  <c r="I1354" i="2" s="1"/>
  <c r="I1343" i="2"/>
  <c r="I1346" i="2" s="1"/>
  <c r="I1336" i="2"/>
  <c r="I1335" i="2"/>
  <c r="I1334" i="2"/>
  <c r="I1333" i="2"/>
  <c r="I1323" i="2"/>
  <c r="I1326" i="2" s="1"/>
  <c r="I1313" i="2"/>
  <c r="I1316" i="2" s="1"/>
  <c r="I1305" i="2"/>
  <c r="I1303" i="2"/>
  <c r="I1306" i="2" s="1"/>
  <c r="I1293" i="2"/>
  <c r="I1296" i="2" s="1"/>
  <c r="I1283" i="2"/>
  <c r="I1286" i="2" s="1"/>
  <c r="I1276" i="2"/>
  <c r="I1275" i="2"/>
  <c r="I1273" i="2"/>
  <c r="I1274" i="2" s="1"/>
  <c r="I1263" i="2"/>
  <c r="I1266" i="2" s="1"/>
  <c r="I1256" i="2"/>
  <c r="I1255" i="2"/>
  <c r="I1254" i="2"/>
  <c r="I1253" i="2"/>
  <c r="I1243" i="2"/>
  <c r="I1246" i="2" s="1"/>
  <c r="I1233" i="2"/>
  <c r="I1236" i="2" s="1"/>
  <c r="I1225" i="2"/>
  <c r="I1223" i="2"/>
  <c r="I1226" i="2" s="1"/>
  <c r="I1213" i="2"/>
  <c r="I1216" i="2" s="1"/>
  <c r="I1203" i="2"/>
  <c r="I1206" i="2" s="1"/>
  <c r="I1196" i="2"/>
  <c r="I1195" i="2"/>
  <c r="I1193" i="2"/>
  <c r="I1194" i="2" s="1"/>
  <c r="I1183" i="2"/>
  <c r="I1186" i="2" s="1"/>
  <c r="I1176" i="2"/>
  <c r="I1175" i="2"/>
  <c r="I1174" i="2"/>
  <c r="I1173" i="2"/>
  <c r="I1163" i="2"/>
  <c r="I1166" i="2" s="1"/>
  <c r="I1153" i="2"/>
  <c r="I1156" i="2" s="1"/>
  <c r="I1145" i="2"/>
  <c r="I1143" i="2"/>
  <c r="I1146" i="2" s="1"/>
  <c r="I1133" i="2"/>
  <c r="I1136" i="2" s="1"/>
  <c r="I1123" i="2"/>
  <c r="I1126" i="2" s="1"/>
  <c r="I1116" i="2"/>
  <c r="I1115" i="2"/>
  <c r="I1113" i="2"/>
  <c r="I1114" i="2" s="1"/>
  <c r="I1103" i="2"/>
  <c r="I1106" i="2" s="1"/>
  <c r="I1096" i="2"/>
  <c r="I1095" i="2"/>
  <c r="I1094" i="2"/>
  <c r="I1093" i="2"/>
  <c r="I1083" i="2"/>
  <c r="I1086" i="2" s="1"/>
  <c r="I1073" i="2"/>
  <c r="I1076" i="2" s="1"/>
  <c r="I1063" i="2"/>
  <c r="I1066" i="2" s="1"/>
  <c r="I1053" i="2"/>
  <c r="I1056" i="2" s="1"/>
  <c r="I1043" i="2"/>
  <c r="I1046" i="2" s="1"/>
  <c r="I1033" i="2"/>
  <c r="I1036" i="2" s="1"/>
  <c r="I1023" i="2"/>
  <c r="I1026" i="2" s="1"/>
  <c r="I1013" i="2"/>
  <c r="I1016" i="2" s="1"/>
  <c r="I1004" i="2"/>
  <c r="I1003" i="2"/>
  <c r="I1006" i="2" s="1"/>
  <c r="I993" i="2"/>
  <c r="I996" i="2" s="1"/>
  <c r="I983" i="2"/>
  <c r="I986" i="2" s="1"/>
  <c r="I973" i="2"/>
  <c r="I976" i="2" s="1"/>
  <c r="I963" i="2"/>
  <c r="I966" i="2" s="1"/>
  <c r="I953" i="2"/>
  <c r="I956" i="2" s="1"/>
  <c r="I943" i="2"/>
  <c r="I946" i="2" s="1"/>
  <c r="I933" i="2"/>
  <c r="I936" i="2" s="1"/>
  <c r="I924" i="2"/>
  <c r="I923" i="2"/>
  <c r="I926" i="2" s="1"/>
  <c r="I913" i="2"/>
  <c r="I916" i="2" s="1"/>
  <c r="I903" i="2"/>
  <c r="I906" i="2" s="1"/>
  <c r="I893" i="2"/>
  <c r="I896" i="2" s="1"/>
  <c r="I883" i="2"/>
  <c r="I886" i="2" s="1"/>
  <c r="I873" i="2"/>
  <c r="I876" i="2" s="1"/>
  <c r="I863" i="2"/>
  <c r="I866" i="2" s="1"/>
  <c r="I853" i="2"/>
  <c r="I856" i="2" s="1"/>
  <c r="I844" i="2"/>
  <c r="I843" i="2"/>
  <c r="I846" i="2" s="1"/>
  <c r="I833" i="2"/>
  <c r="I836" i="2" s="1"/>
  <c r="I823" i="2"/>
  <c r="I826" i="2" s="1"/>
  <c r="I813" i="2"/>
  <c r="I816" i="2" s="1"/>
  <c r="I803" i="2"/>
  <c r="I806" i="2" s="1"/>
  <c r="I793" i="2"/>
  <c r="I796" i="2" s="1"/>
  <c r="I783" i="2"/>
  <c r="I786" i="2" s="1"/>
  <c r="I773" i="2"/>
  <c r="I776" i="2" s="1"/>
  <c r="I764" i="2"/>
  <c r="I763" i="2"/>
  <c r="I766" i="2" s="1"/>
  <c r="I753" i="2"/>
  <c r="I756" i="2" s="1"/>
  <c r="I743" i="2"/>
  <c r="I746" i="2" s="1"/>
  <c r="I733" i="2"/>
  <c r="I736" i="2" s="1"/>
  <c r="I723" i="2"/>
  <c r="I726" i="2" s="1"/>
  <c r="I713" i="2"/>
  <c r="I716" i="2" s="1"/>
  <c r="I703" i="2"/>
  <c r="I706" i="2" s="1"/>
  <c r="I693" i="2"/>
  <c r="I683" i="2"/>
  <c r="I686" i="2" s="1"/>
  <c r="I673" i="2"/>
  <c r="I676" i="2" s="1"/>
  <c r="I663" i="2"/>
  <c r="I666" i="2" s="1"/>
  <c r="I653" i="2"/>
  <c r="I656" i="2" s="1"/>
  <c r="I643" i="2"/>
  <c r="I646" i="2" s="1"/>
  <c r="I633" i="2"/>
  <c r="I636" i="2" s="1"/>
  <c r="I623" i="2"/>
  <c r="I626" i="2" s="1"/>
  <c r="I613" i="2"/>
  <c r="I616" i="2" s="1"/>
  <c r="I603" i="2"/>
  <c r="I606" i="2" s="1"/>
  <c r="I393" i="2"/>
  <c r="I383" i="2"/>
  <c r="I385" i="2" s="1"/>
  <c r="I373" i="2"/>
  <c r="I375" i="2" s="1"/>
  <c r="I366" i="2"/>
  <c r="I364" i="2"/>
  <c r="I363" i="2"/>
  <c r="I365" i="2" s="1"/>
  <c r="I353" i="2"/>
  <c r="I355" i="2" s="1"/>
  <c r="I343" i="2"/>
  <c r="I345" i="2" s="1"/>
  <c r="I336" i="2"/>
  <c r="I333" i="2"/>
  <c r="I335" i="2" s="1"/>
  <c r="I324" i="2"/>
  <c r="I323" i="2"/>
  <c r="I325" i="2" s="1"/>
  <c r="I313" i="2"/>
  <c r="I315" i="2" s="1"/>
  <c r="I304" i="2"/>
  <c r="I303" i="2"/>
  <c r="I305" i="2" s="1"/>
  <c r="I593" i="2"/>
  <c r="I583" i="2"/>
  <c r="I586" i="2" s="1"/>
  <c r="I573" i="2"/>
  <c r="I576" i="2" s="1"/>
  <c r="I563" i="2"/>
  <c r="I566" i="2" s="1"/>
  <c r="I553" i="2"/>
  <c r="I556" i="2" s="1"/>
  <c r="I543" i="2"/>
  <c r="I546" i="2" s="1"/>
  <c r="I533" i="2"/>
  <c r="I536" i="2" s="1"/>
  <c r="I523" i="2"/>
  <c r="I526" i="2" s="1"/>
  <c r="I513" i="2"/>
  <c r="I516" i="2" s="1"/>
  <c r="I503" i="2"/>
  <c r="I506" i="2" s="1"/>
  <c r="I293" i="2"/>
  <c r="I283" i="2"/>
  <c r="I286" i="2" s="1"/>
  <c r="I273" i="2"/>
  <c r="I276" i="2" s="1"/>
  <c r="I263" i="2"/>
  <c r="I266" i="2" s="1"/>
  <c r="I255" i="2"/>
  <c r="I253" i="2"/>
  <c r="I256" i="2" s="1"/>
  <c r="I243" i="2"/>
  <c r="I246" i="2" s="1"/>
  <c r="I233" i="2"/>
  <c r="I236" i="2" s="1"/>
  <c r="I223" i="2"/>
  <c r="I226" i="2" s="1"/>
  <c r="I215" i="2"/>
  <c r="I213" i="2"/>
  <c r="I216" i="2" s="1"/>
  <c r="I203" i="2"/>
  <c r="I206" i="2" s="1"/>
  <c r="I493" i="2"/>
  <c r="I483" i="2"/>
  <c r="I486" i="2" s="1"/>
  <c r="I473" i="2"/>
  <c r="I476" i="2" s="1"/>
  <c r="I463" i="2"/>
  <c r="I466" i="2" s="1"/>
  <c r="I453" i="2"/>
  <c r="I456" i="2" s="1"/>
  <c r="I443" i="2"/>
  <c r="I446" i="2" s="1"/>
  <c r="I433" i="2"/>
  <c r="I436" i="2" s="1"/>
  <c r="I423" i="2"/>
  <c r="I426" i="2" s="1"/>
  <c r="I413" i="2"/>
  <c r="I416" i="2" s="1"/>
  <c r="I403" i="2"/>
  <c r="I406" i="2" s="1"/>
  <c r="I193" i="2"/>
  <c r="I183" i="2"/>
  <c r="I186" i="2" s="1"/>
  <c r="I173" i="2"/>
  <c r="I176" i="2" s="1"/>
  <c r="I163" i="2"/>
  <c r="I166" i="2" s="1"/>
  <c r="I153" i="2"/>
  <c r="I156" i="2" s="1"/>
  <c r="I143" i="2"/>
  <c r="I146" i="2" s="1"/>
  <c r="I133" i="2"/>
  <c r="I136" i="2" s="1"/>
  <c r="I123" i="2"/>
  <c r="I126" i="2" s="1"/>
  <c r="I113" i="2"/>
  <c r="I116" i="2" s="1"/>
  <c r="I103" i="2"/>
  <c r="I106" i="2" s="1"/>
  <c r="I93" i="2"/>
  <c r="I83" i="2"/>
  <c r="I86" i="2" s="1"/>
  <c r="I73" i="2"/>
  <c r="I76" i="2" s="1"/>
  <c r="I63" i="2"/>
  <c r="I66" i="2" s="1"/>
  <c r="I53" i="2"/>
  <c r="I56" i="2" s="1"/>
  <c r="I43" i="2"/>
  <c r="I33" i="2"/>
  <c r="I23" i="2"/>
  <c r="I13" i="2"/>
  <c r="I3" i="2"/>
  <c r="E1493" i="5"/>
  <c r="C1493" i="5"/>
  <c r="E1483" i="5"/>
  <c r="C1483" i="5"/>
  <c r="E1473" i="5"/>
  <c r="C1473" i="5"/>
  <c r="E1463" i="5"/>
  <c r="C1463" i="5"/>
  <c r="E1453" i="5"/>
  <c r="C1453" i="5"/>
  <c r="E1443" i="5"/>
  <c r="C1443" i="5"/>
  <c r="E1433" i="5"/>
  <c r="C1433" i="5"/>
  <c r="E1423" i="5"/>
  <c r="C1423" i="5"/>
  <c r="E1413" i="5"/>
  <c r="C1413" i="5"/>
  <c r="E1403" i="5"/>
  <c r="C1403" i="5"/>
  <c r="E1393" i="5"/>
  <c r="C1393" i="5"/>
  <c r="E1383" i="5"/>
  <c r="C1383" i="5"/>
  <c r="E1373" i="5"/>
  <c r="C1373" i="5"/>
  <c r="E1363" i="5"/>
  <c r="C1363" i="5"/>
  <c r="E1353" i="5"/>
  <c r="C1353" i="5"/>
  <c r="E1343" i="5"/>
  <c r="C1343" i="5"/>
  <c r="E1333" i="5"/>
  <c r="C1333" i="5"/>
  <c r="E1323" i="5"/>
  <c r="C1323" i="5"/>
  <c r="E1313" i="5"/>
  <c r="C1313" i="5"/>
  <c r="E1303" i="5"/>
  <c r="C1303" i="5"/>
  <c r="E1293" i="5"/>
  <c r="C1293" i="5"/>
  <c r="E1283" i="5"/>
  <c r="C1283" i="5"/>
  <c r="E1273" i="5"/>
  <c r="C1273" i="5"/>
  <c r="E1263" i="5"/>
  <c r="C1263" i="5"/>
  <c r="E1253" i="5"/>
  <c r="C1253" i="5"/>
  <c r="E1243" i="5"/>
  <c r="C1243" i="5"/>
  <c r="E1233" i="5"/>
  <c r="C1233" i="5"/>
  <c r="E1223" i="5"/>
  <c r="C1223" i="5"/>
  <c r="E1213" i="5"/>
  <c r="C1213" i="5"/>
  <c r="E1203" i="5"/>
  <c r="C1203" i="5"/>
  <c r="E1193" i="5"/>
  <c r="C1193" i="5"/>
  <c r="E1183" i="5"/>
  <c r="C1183" i="5"/>
  <c r="E1173" i="5"/>
  <c r="C1173" i="5"/>
  <c r="E1163" i="5"/>
  <c r="C1163" i="5"/>
  <c r="E1153" i="5"/>
  <c r="C1153" i="5"/>
  <c r="E1143" i="5"/>
  <c r="C1143" i="5"/>
  <c r="E1133" i="5"/>
  <c r="C1133" i="5"/>
  <c r="E1123" i="5"/>
  <c r="C1123" i="5"/>
  <c r="E1113" i="5"/>
  <c r="C1113" i="5"/>
  <c r="E1103" i="5"/>
  <c r="C1103" i="5"/>
  <c r="E1093" i="5"/>
  <c r="C1093" i="5"/>
  <c r="E1083" i="5"/>
  <c r="C1083" i="5"/>
  <c r="E1073" i="5"/>
  <c r="C1073" i="5"/>
  <c r="E1063" i="5"/>
  <c r="C1063" i="5"/>
  <c r="E1053" i="5"/>
  <c r="C1053" i="5"/>
  <c r="E1043" i="5"/>
  <c r="C1043" i="5"/>
  <c r="E1033" i="5"/>
  <c r="C1033" i="5"/>
  <c r="E1023" i="5"/>
  <c r="C1023" i="5"/>
  <c r="E1013" i="5"/>
  <c r="C1013" i="5"/>
  <c r="E1003" i="5"/>
  <c r="C1003" i="5"/>
  <c r="E993" i="5"/>
  <c r="C993" i="5"/>
  <c r="E983" i="5"/>
  <c r="C983" i="5"/>
  <c r="E973" i="5"/>
  <c r="C973" i="5"/>
  <c r="E963" i="5"/>
  <c r="C963" i="5"/>
  <c r="E953" i="5"/>
  <c r="C953" i="5"/>
  <c r="E943" i="5"/>
  <c r="C943" i="5"/>
  <c r="E933" i="5"/>
  <c r="C933" i="5"/>
  <c r="E923" i="5"/>
  <c r="C923" i="5"/>
  <c r="E913" i="5"/>
  <c r="C913" i="5"/>
  <c r="E903" i="5"/>
  <c r="C903" i="5"/>
  <c r="E893" i="5"/>
  <c r="C893" i="5"/>
  <c r="E883" i="5"/>
  <c r="C883" i="5"/>
  <c r="E873" i="5"/>
  <c r="C873" i="5"/>
  <c r="E863" i="5"/>
  <c r="C863" i="5"/>
  <c r="E853" i="5"/>
  <c r="C853" i="5"/>
  <c r="E843" i="5"/>
  <c r="C843" i="5"/>
  <c r="E833" i="5"/>
  <c r="C833" i="5"/>
  <c r="E823" i="5"/>
  <c r="C823" i="5"/>
  <c r="E813" i="5"/>
  <c r="C813" i="5"/>
  <c r="E803" i="5"/>
  <c r="C803" i="5"/>
  <c r="E793" i="5"/>
  <c r="C793" i="5"/>
  <c r="E783" i="5"/>
  <c r="C783" i="5"/>
  <c r="E773" i="5"/>
  <c r="C773" i="5"/>
  <c r="E763" i="5"/>
  <c r="C763" i="5"/>
  <c r="E753" i="5"/>
  <c r="C753" i="5"/>
  <c r="E743" i="5"/>
  <c r="C743" i="5"/>
  <c r="E733" i="5"/>
  <c r="C733" i="5"/>
  <c r="E723" i="5"/>
  <c r="C723" i="5"/>
  <c r="E713" i="5"/>
  <c r="C713" i="5"/>
  <c r="E703" i="5"/>
  <c r="C703" i="5"/>
  <c r="E693" i="5"/>
  <c r="C693" i="5"/>
  <c r="E683" i="5"/>
  <c r="C683" i="5"/>
  <c r="E673" i="5"/>
  <c r="C673" i="5"/>
  <c r="E663" i="5"/>
  <c r="C663" i="5"/>
  <c r="E653" i="5"/>
  <c r="C653" i="5"/>
  <c r="E643" i="5"/>
  <c r="C643" i="5"/>
  <c r="E633" i="5"/>
  <c r="C633" i="5"/>
  <c r="E623" i="5"/>
  <c r="C623" i="5"/>
  <c r="E613" i="5"/>
  <c r="C613" i="5"/>
  <c r="E603" i="5"/>
  <c r="C603" i="5"/>
  <c r="E593" i="5"/>
  <c r="C593" i="5"/>
  <c r="E583" i="5"/>
  <c r="C583" i="5"/>
  <c r="E573" i="5"/>
  <c r="C573" i="5"/>
  <c r="E563" i="5"/>
  <c r="C563" i="5"/>
  <c r="E553" i="5"/>
  <c r="C553" i="5"/>
  <c r="E543" i="5"/>
  <c r="C543" i="5"/>
  <c r="E533" i="5"/>
  <c r="C533" i="5"/>
  <c r="E523" i="5"/>
  <c r="C523" i="5"/>
  <c r="E513" i="5"/>
  <c r="C513" i="5"/>
  <c r="E503" i="5"/>
  <c r="C503" i="5"/>
  <c r="E493" i="5"/>
  <c r="C493" i="5"/>
  <c r="E483" i="5"/>
  <c r="C483" i="5"/>
  <c r="E473" i="5"/>
  <c r="C473" i="5"/>
  <c r="E463" i="5"/>
  <c r="C463" i="5"/>
  <c r="E453" i="5"/>
  <c r="C453" i="5"/>
  <c r="E443" i="5"/>
  <c r="C443" i="5"/>
  <c r="E433" i="5"/>
  <c r="C433" i="5"/>
  <c r="E423" i="5"/>
  <c r="C423" i="5"/>
  <c r="E413" i="5"/>
  <c r="C413" i="5"/>
  <c r="E403" i="5"/>
  <c r="C403" i="5"/>
  <c r="E393" i="5"/>
  <c r="C393" i="5"/>
  <c r="E383" i="5"/>
  <c r="C383" i="5"/>
  <c r="E373" i="5"/>
  <c r="C373" i="5"/>
  <c r="E363" i="5"/>
  <c r="C363" i="5"/>
  <c r="E353" i="5"/>
  <c r="C353" i="5"/>
  <c r="E343" i="5"/>
  <c r="C343" i="5"/>
  <c r="E333" i="5"/>
  <c r="C333" i="5"/>
  <c r="E323" i="5"/>
  <c r="C323" i="5"/>
  <c r="E313" i="5"/>
  <c r="C313" i="5"/>
  <c r="E303" i="5"/>
  <c r="C303" i="5"/>
  <c r="E293" i="5"/>
  <c r="C293" i="5"/>
  <c r="E283" i="5"/>
  <c r="C283" i="5"/>
  <c r="E273" i="5"/>
  <c r="C273" i="5"/>
  <c r="E263" i="5"/>
  <c r="C263" i="5"/>
  <c r="E253" i="5"/>
  <c r="C253" i="5"/>
  <c r="E243" i="5"/>
  <c r="C243" i="5"/>
  <c r="E233" i="5"/>
  <c r="F235" i="5" s="1"/>
  <c r="C233" i="5"/>
  <c r="E223" i="5"/>
  <c r="C223" i="5"/>
  <c r="E213" i="5"/>
  <c r="C213" i="5"/>
  <c r="E203" i="5"/>
  <c r="C203" i="5"/>
  <c r="D207" i="5" s="1"/>
  <c r="E193" i="5"/>
  <c r="C193" i="5"/>
  <c r="E183" i="5"/>
  <c r="C183" i="5"/>
  <c r="E173" i="5"/>
  <c r="F176" i="5" s="1"/>
  <c r="C173" i="5"/>
  <c r="E163" i="5"/>
  <c r="F168" i="5" s="1"/>
  <c r="C163" i="5"/>
  <c r="E153" i="5"/>
  <c r="F158" i="5" s="1"/>
  <c r="C153" i="5"/>
  <c r="E143" i="5"/>
  <c r="F148" i="5" s="1"/>
  <c r="C143" i="5"/>
  <c r="E133" i="5"/>
  <c r="C133" i="5"/>
  <c r="E123" i="5"/>
  <c r="F128" i="5" s="1"/>
  <c r="C123" i="5"/>
  <c r="E113" i="5"/>
  <c r="F118" i="5" s="1"/>
  <c r="C113" i="5"/>
  <c r="E103" i="5"/>
  <c r="F108" i="5" s="1"/>
  <c r="C103" i="5"/>
  <c r="E93" i="5"/>
  <c r="F98" i="5" s="1"/>
  <c r="C93" i="5"/>
  <c r="E83" i="5"/>
  <c r="F88" i="5" s="1"/>
  <c r="C83" i="5"/>
  <c r="E73" i="5"/>
  <c r="F78" i="5" s="1"/>
  <c r="C73" i="5"/>
  <c r="E63" i="5"/>
  <c r="F68" i="5" s="1"/>
  <c r="C63" i="5"/>
  <c r="E53" i="5"/>
  <c r="F58" i="5" s="1"/>
  <c r="C53" i="5"/>
  <c r="D58" i="5" s="1"/>
  <c r="E43" i="5"/>
  <c r="F45" i="5" s="1"/>
  <c r="C43" i="5"/>
  <c r="D48" i="5" s="1"/>
  <c r="E33" i="5"/>
  <c r="F35" i="5" s="1"/>
  <c r="C33" i="5"/>
  <c r="D38" i="5" s="1"/>
  <c r="E23" i="5"/>
  <c r="F25" i="5" s="1"/>
  <c r="C23" i="5"/>
  <c r="D28" i="5" s="1"/>
  <c r="E13" i="5"/>
  <c r="C13" i="5"/>
  <c r="D16" i="5" s="1"/>
  <c r="E3" i="5"/>
  <c r="C3" i="5"/>
  <c r="AU1498" i="5"/>
  <c r="AU1497" i="5"/>
  <c r="AU1496" i="5"/>
  <c r="AU1495" i="5"/>
  <c r="AU1488" i="5"/>
  <c r="AU1487" i="5"/>
  <c r="AU1486" i="5"/>
  <c r="AU1485" i="5"/>
  <c r="AU1478" i="5"/>
  <c r="AU1477" i="5"/>
  <c r="AU1476" i="5"/>
  <c r="AU1475" i="5"/>
  <c r="AU1468" i="5"/>
  <c r="AU1467" i="5"/>
  <c r="AU1466" i="5"/>
  <c r="AU1465" i="5"/>
  <c r="AU1458" i="5"/>
  <c r="AU1457" i="5"/>
  <c r="AU1456" i="5"/>
  <c r="AU1455" i="5"/>
  <c r="AU1448" i="5"/>
  <c r="AU1447" i="5"/>
  <c r="AU1446" i="5"/>
  <c r="AU1445" i="5"/>
  <c r="AU1438" i="5"/>
  <c r="AU1437" i="5"/>
  <c r="AU1436" i="5"/>
  <c r="AU1435" i="5"/>
  <c r="AU1428" i="5"/>
  <c r="AU1427" i="5"/>
  <c r="AU1426" i="5"/>
  <c r="AU1425" i="5"/>
  <c r="AU1418" i="5"/>
  <c r="AU1417" i="5"/>
  <c r="AU1416" i="5"/>
  <c r="AU1415" i="5"/>
  <c r="AU1408" i="5"/>
  <c r="AU1407" i="5"/>
  <c r="AU1406" i="5"/>
  <c r="AU1405" i="5"/>
  <c r="AU1398" i="5"/>
  <c r="AU1397" i="5"/>
  <c r="AU1396" i="5"/>
  <c r="AU1395" i="5"/>
  <c r="AU1388" i="5"/>
  <c r="AU1387" i="5"/>
  <c r="AU1386" i="5"/>
  <c r="AU1385" i="5"/>
  <c r="AU1378" i="5"/>
  <c r="AU1377" i="5"/>
  <c r="AU1376" i="5"/>
  <c r="AU1375" i="5"/>
  <c r="AU1368" i="5"/>
  <c r="AU1367" i="5"/>
  <c r="AU1366" i="5"/>
  <c r="AU1365" i="5"/>
  <c r="AU1358" i="5"/>
  <c r="AU1357" i="5"/>
  <c r="AU1356" i="5"/>
  <c r="AU1355" i="5"/>
  <c r="AU1348" i="5"/>
  <c r="AU1347" i="5"/>
  <c r="AU1346" i="5"/>
  <c r="AU1345" i="5"/>
  <c r="AU1338" i="5"/>
  <c r="AU1337" i="5"/>
  <c r="AU1336" i="5"/>
  <c r="AU1335" i="5"/>
  <c r="AU1328" i="5"/>
  <c r="AU1327" i="5"/>
  <c r="AU1326" i="5"/>
  <c r="AU1325" i="5"/>
  <c r="AU1318" i="5"/>
  <c r="AU1317" i="5"/>
  <c r="AU1316" i="5"/>
  <c r="AU1315" i="5"/>
  <c r="AU1308" i="5"/>
  <c r="AU1307" i="5"/>
  <c r="AU1306" i="5"/>
  <c r="AU1305" i="5"/>
  <c r="AU1298" i="5"/>
  <c r="AU1297" i="5"/>
  <c r="AU1296" i="5"/>
  <c r="AU1295" i="5"/>
  <c r="AU1288" i="5"/>
  <c r="AU1287" i="5"/>
  <c r="AU1286" i="5"/>
  <c r="AU1285" i="5"/>
  <c r="AU1278" i="5"/>
  <c r="AU1277" i="5"/>
  <c r="AU1276" i="5"/>
  <c r="AU1275" i="5"/>
  <c r="AU1268" i="5"/>
  <c r="AU1267" i="5"/>
  <c r="AU1266" i="5"/>
  <c r="AU1265" i="5"/>
  <c r="AU1258" i="5"/>
  <c r="AU1257" i="5"/>
  <c r="AU1256" i="5"/>
  <c r="AU1255" i="5"/>
  <c r="AU1248" i="5"/>
  <c r="AU1247" i="5"/>
  <c r="AU1246" i="5"/>
  <c r="AU1245" i="5"/>
  <c r="AU1238" i="5"/>
  <c r="AU1237" i="5"/>
  <c r="AU1236" i="5"/>
  <c r="AU1235" i="5"/>
  <c r="AU1228" i="5"/>
  <c r="AU1227" i="5"/>
  <c r="AU1226" i="5"/>
  <c r="AU1225" i="5"/>
  <c r="AU1218" i="5"/>
  <c r="AU1217" i="5"/>
  <c r="AU1216" i="5"/>
  <c r="AU1215" i="5"/>
  <c r="AU1208" i="5"/>
  <c r="AU1207" i="5"/>
  <c r="AU1206" i="5"/>
  <c r="AU1205" i="5"/>
  <c r="AU1198" i="5"/>
  <c r="AU1197" i="5"/>
  <c r="AU1196" i="5"/>
  <c r="AU1195" i="5"/>
  <c r="AU1188" i="5"/>
  <c r="AU1187" i="5"/>
  <c r="AU1186" i="5"/>
  <c r="AU1185" i="5"/>
  <c r="AU1178" i="5"/>
  <c r="AU1177" i="5"/>
  <c r="AU1176" i="5"/>
  <c r="AU1175" i="5"/>
  <c r="AU1168" i="5"/>
  <c r="AU1167" i="5"/>
  <c r="AU1166" i="5"/>
  <c r="AU1165" i="5"/>
  <c r="AU1158" i="5"/>
  <c r="AU1157" i="5"/>
  <c r="AU1156" i="5"/>
  <c r="AU1155" i="5"/>
  <c r="AU1148" i="5"/>
  <c r="AU1147" i="5"/>
  <c r="AU1146" i="5"/>
  <c r="AU1145" i="5"/>
  <c r="AU1138" i="5"/>
  <c r="AU1137" i="5"/>
  <c r="AU1136" i="5"/>
  <c r="AU1135" i="5"/>
  <c r="AU1128" i="5"/>
  <c r="AU1127" i="5"/>
  <c r="AU1126" i="5"/>
  <c r="AU1125" i="5"/>
  <c r="AU1118" i="5"/>
  <c r="AU1117" i="5"/>
  <c r="AU1116" i="5"/>
  <c r="AU1115" i="5"/>
  <c r="AU1108" i="5"/>
  <c r="AU1107" i="5"/>
  <c r="AU1106" i="5"/>
  <c r="AU1105" i="5"/>
  <c r="AU1098" i="5"/>
  <c r="AU1097" i="5"/>
  <c r="AU1096" i="5"/>
  <c r="AU1095" i="5"/>
  <c r="AU1088" i="5"/>
  <c r="AU1087" i="5"/>
  <c r="AU1086" i="5"/>
  <c r="AU1085" i="5"/>
  <c r="AU1078" i="5"/>
  <c r="AU1077" i="5"/>
  <c r="AU1076" i="5"/>
  <c r="AU1075" i="5"/>
  <c r="AU1068" i="5"/>
  <c r="AU1067" i="5"/>
  <c r="AU1066" i="5"/>
  <c r="AU1065" i="5"/>
  <c r="AU1058" i="5"/>
  <c r="AU1057" i="5"/>
  <c r="AU1056" i="5"/>
  <c r="AU1055" i="5"/>
  <c r="AU1048" i="5"/>
  <c r="AU1047" i="5"/>
  <c r="AU1046" i="5"/>
  <c r="AU1045" i="5"/>
  <c r="AU1038" i="5"/>
  <c r="AU1037" i="5"/>
  <c r="AU1036" i="5"/>
  <c r="AU1035" i="5"/>
  <c r="AU1028" i="5"/>
  <c r="AU1027" i="5"/>
  <c r="AU1026" i="5"/>
  <c r="AU1025" i="5"/>
  <c r="AU1018" i="5"/>
  <c r="AU1017" i="5"/>
  <c r="AU1016" i="5"/>
  <c r="AU1015" i="5"/>
  <c r="AU1008" i="5"/>
  <c r="AU1007" i="5"/>
  <c r="AU1006" i="5"/>
  <c r="AU1005" i="5"/>
  <c r="AU998" i="5"/>
  <c r="AU997" i="5"/>
  <c r="AU996" i="5"/>
  <c r="AU995" i="5"/>
  <c r="AU988" i="5"/>
  <c r="AU987" i="5"/>
  <c r="AU986" i="5"/>
  <c r="AU985" i="5"/>
  <c r="AU978" i="5"/>
  <c r="AU977" i="5"/>
  <c r="AU976" i="5"/>
  <c r="AU975" i="5"/>
  <c r="AU968" i="5"/>
  <c r="AU967" i="5"/>
  <c r="AU966" i="5"/>
  <c r="AU965" i="5"/>
  <c r="AU958" i="5"/>
  <c r="AU957" i="5"/>
  <c r="AU956" i="5"/>
  <c r="AU955" i="5"/>
  <c r="AU948" i="5"/>
  <c r="AU947" i="5"/>
  <c r="AU946" i="5"/>
  <c r="AU945" i="5"/>
  <c r="AU938" i="5"/>
  <c r="AU937" i="5"/>
  <c r="AU936" i="5"/>
  <c r="AU935" i="5"/>
  <c r="AU928" i="5"/>
  <c r="AU927" i="5"/>
  <c r="AU926" i="5"/>
  <c r="AU925" i="5"/>
  <c r="AU918" i="5"/>
  <c r="AU917" i="5"/>
  <c r="AU916" i="5"/>
  <c r="AU915" i="5"/>
  <c r="AU908" i="5"/>
  <c r="AU907" i="5"/>
  <c r="AU906" i="5"/>
  <c r="AU905" i="5"/>
  <c r="AU898" i="5"/>
  <c r="AU897" i="5"/>
  <c r="AU896" i="5"/>
  <c r="AU895" i="5"/>
  <c r="AU888" i="5"/>
  <c r="AU887" i="5"/>
  <c r="AU886" i="5"/>
  <c r="AU885" i="5"/>
  <c r="AU878" i="5"/>
  <c r="AU877" i="5"/>
  <c r="AU876" i="5"/>
  <c r="AU875" i="5"/>
  <c r="AU868" i="5"/>
  <c r="AU867" i="5"/>
  <c r="AU866" i="5"/>
  <c r="AU865" i="5"/>
  <c r="AU858" i="5"/>
  <c r="AU857" i="5"/>
  <c r="AU856" i="5"/>
  <c r="AU855" i="5"/>
  <c r="AU848" i="5"/>
  <c r="AU847" i="5"/>
  <c r="AU846" i="5"/>
  <c r="AU845" i="5"/>
  <c r="AU838" i="5"/>
  <c r="AU837" i="5"/>
  <c r="AU836" i="5"/>
  <c r="AU835" i="5"/>
  <c r="AU828" i="5"/>
  <c r="AU827" i="5"/>
  <c r="AU826" i="5"/>
  <c r="AU825" i="5"/>
  <c r="AU818" i="5"/>
  <c r="AU817" i="5"/>
  <c r="AU816" i="5"/>
  <c r="AU815" i="5"/>
  <c r="AU808" i="5"/>
  <c r="AU807" i="5"/>
  <c r="AU806" i="5"/>
  <c r="AU805" i="5"/>
  <c r="AU798" i="5"/>
  <c r="AU797" i="5"/>
  <c r="AU796" i="5"/>
  <c r="AU795" i="5"/>
  <c r="AU788" i="5"/>
  <c r="AU787" i="5"/>
  <c r="AU786" i="5"/>
  <c r="AU785" i="5"/>
  <c r="AU778" i="5"/>
  <c r="AU777" i="5"/>
  <c r="AU776" i="5"/>
  <c r="AU775" i="5"/>
  <c r="AU768" i="5"/>
  <c r="AU767" i="5"/>
  <c r="AU766" i="5"/>
  <c r="AU765" i="5"/>
  <c r="AU758" i="5"/>
  <c r="AU757" i="5"/>
  <c r="AU756" i="5"/>
  <c r="AU755" i="5"/>
  <c r="AU748" i="5"/>
  <c r="AU747" i="5"/>
  <c r="AU746" i="5"/>
  <c r="AU745" i="5"/>
  <c r="AU738" i="5"/>
  <c r="AU737" i="5"/>
  <c r="AU736" i="5"/>
  <c r="AU735" i="5"/>
  <c r="AU728" i="5"/>
  <c r="AU727" i="5"/>
  <c r="AU726" i="5"/>
  <c r="AU725" i="5"/>
  <c r="AU718" i="5"/>
  <c r="AU717" i="5"/>
  <c r="AU716" i="5"/>
  <c r="AU715" i="5"/>
  <c r="AU708" i="5"/>
  <c r="AU707" i="5"/>
  <c r="AU706" i="5"/>
  <c r="AU705" i="5"/>
  <c r="AU698" i="5"/>
  <c r="AU697" i="5"/>
  <c r="AU696" i="5"/>
  <c r="AU695" i="5"/>
  <c r="AU688" i="5"/>
  <c r="AU687" i="5"/>
  <c r="AU686" i="5"/>
  <c r="AU685" i="5"/>
  <c r="AU678" i="5"/>
  <c r="AU677" i="5"/>
  <c r="AU676" i="5"/>
  <c r="AU675" i="5"/>
  <c r="AU668" i="5"/>
  <c r="AU667" i="5"/>
  <c r="AU666" i="5"/>
  <c r="AU665" i="5"/>
  <c r="AU658" i="5"/>
  <c r="AU657" i="5"/>
  <c r="AU656" i="5"/>
  <c r="AU655" i="5"/>
  <c r="AU648" i="5"/>
  <c r="AU647" i="5"/>
  <c r="AU646" i="5"/>
  <c r="AU645" i="5"/>
  <c r="AU638" i="5"/>
  <c r="AU637" i="5"/>
  <c r="AU636" i="5"/>
  <c r="AU635" i="5"/>
  <c r="AU628" i="5"/>
  <c r="AU627" i="5"/>
  <c r="AU626" i="5"/>
  <c r="AU625" i="5"/>
  <c r="AU618" i="5"/>
  <c r="AU617" i="5"/>
  <c r="AU616" i="5"/>
  <c r="AU615" i="5"/>
  <c r="AU608" i="5"/>
  <c r="AU607" i="5"/>
  <c r="AU606" i="5"/>
  <c r="AU605" i="5"/>
  <c r="AU598" i="5"/>
  <c r="AU597" i="5"/>
  <c r="AU596" i="5"/>
  <c r="AU595" i="5"/>
  <c r="AU588" i="5"/>
  <c r="AU587" i="5"/>
  <c r="AU586" i="5"/>
  <c r="AU585" i="5"/>
  <c r="AU578" i="5"/>
  <c r="AU577" i="5"/>
  <c r="AU576" i="5"/>
  <c r="AU575" i="5"/>
  <c r="AU568" i="5"/>
  <c r="AU567" i="5"/>
  <c r="AU566" i="5"/>
  <c r="AU565" i="5"/>
  <c r="AU558" i="5"/>
  <c r="AU557" i="5"/>
  <c r="AU556" i="5"/>
  <c r="AU555" i="5"/>
  <c r="AU548" i="5"/>
  <c r="AU547" i="5"/>
  <c r="AU546" i="5"/>
  <c r="AU545" i="5"/>
  <c r="AU538" i="5"/>
  <c r="AU537" i="5"/>
  <c r="AU536" i="5"/>
  <c r="AU535" i="5"/>
  <c r="AU528" i="5"/>
  <c r="AU527" i="5"/>
  <c r="AU526" i="5"/>
  <c r="AU525" i="5"/>
  <c r="AU518" i="5"/>
  <c r="AU517" i="5"/>
  <c r="AU516" i="5"/>
  <c r="AU515" i="5"/>
  <c r="AU508" i="5"/>
  <c r="AU507" i="5"/>
  <c r="AU506" i="5"/>
  <c r="AU505" i="5"/>
  <c r="AU498" i="5"/>
  <c r="AU497" i="5"/>
  <c r="AU496" i="5"/>
  <c r="AU495" i="5"/>
  <c r="AU488" i="5"/>
  <c r="AU487" i="5"/>
  <c r="AU486" i="5"/>
  <c r="AU485" i="5"/>
  <c r="AU478" i="5"/>
  <c r="AU477" i="5"/>
  <c r="AU476" i="5"/>
  <c r="AU475" i="5"/>
  <c r="AU468" i="5"/>
  <c r="AU467" i="5"/>
  <c r="AU466" i="5"/>
  <c r="AU465" i="5"/>
  <c r="AU458" i="5"/>
  <c r="AU457" i="5"/>
  <c r="AU456" i="5"/>
  <c r="AU455" i="5"/>
  <c r="AU448" i="5"/>
  <c r="AU447" i="5"/>
  <c r="AU446" i="5"/>
  <c r="AU445" i="5"/>
  <c r="AU438" i="5"/>
  <c r="AU437" i="5"/>
  <c r="AU436" i="5"/>
  <c r="AU435" i="5"/>
  <c r="AU428" i="5"/>
  <c r="AU427" i="5"/>
  <c r="AU426" i="5"/>
  <c r="AU425" i="5"/>
  <c r="AU418" i="5"/>
  <c r="AU417" i="5"/>
  <c r="AU416" i="5"/>
  <c r="AU415" i="5"/>
  <c r="AU408" i="5"/>
  <c r="AU407" i="5"/>
  <c r="AU406" i="5"/>
  <c r="AU405" i="5"/>
  <c r="AU398" i="5"/>
  <c r="AU397" i="5"/>
  <c r="AU396" i="5"/>
  <c r="AU395" i="5"/>
  <c r="AU388" i="5"/>
  <c r="AU387" i="5"/>
  <c r="AU386" i="5"/>
  <c r="AU385" i="5"/>
  <c r="AU378" i="5"/>
  <c r="AU377" i="5"/>
  <c r="AU376" i="5"/>
  <c r="AU375" i="5"/>
  <c r="AU368" i="5"/>
  <c r="AU367" i="5"/>
  <c r="AU366" i="5"/>
  <c r="AU365" i="5"/>
  <c r="AU358" i="5"/>
  <c r="AU357" i="5"/>
  <c r="AU356" i="5"/>
  <c r="AU355" i="5"/>
  <c r="AU348" i="5"/>
  <c r="AU347" i="5"/>
  <c r="AU346" i="5"/>
  <c r="AU345" i="5"/>
  <c r="AU338" i="5"/>
  <c r="AU337" i="5"/>
  <c r="AU336" i="5"/>
  <c r="AU335" i="5"/>
  <c r="AU328" i="5"/>
  <c r="AU327" i="5"/>
  <c r="AU326" i="5"/>
  <c r="AU325" i="5"/>
  <c r="AU318" i="5"/>
  <c r="AU317" i="5"/>
  <c r="AU316" i="5"/>
  <c r="AU315" i="5"/>
  <c r="AU308" i="5"/>
  <c r="AU307" i="5"/>
  <c r="AU306" i="5"/>
  <c r="AU305" i="5"/>
  <c r="AU298" i="5"/>
  <c r="AU297" i="5"/>
  <c r="AU296" i="5"/>
  <c r="AU295" i="5"/>
  <c r="AU288" i="5"/>
  <c r="AU287" i="5"/>
  <c r="AU286" i="5"/>
  <c r="AU285" i="5"/>
  <c r="AU278" i="5"/>
  <c r="AU277" i="5"/>
  <c r="AU276" i="5"/>
  <c r="AU275" i="5"/>
  <c r="AU268" i="5"/>
  <c r="AU267" i="5"/>
  <c r="AU266" i="5"/>
  <c r="AU265" i="5"/>
  <c r="AU258" i="5"/>
  <c r="AU257" i="5"/>
  <c r="AU256" i="5"/>
  <c r="AU255" i="5"/>
  <c r="AU248" i="5"/>
  <c r="AU247" i="5"/>
  <c r="AU246" i="5"/>
  <c r="AU245" i="5"/>
  <c r="AU238" i="5"/>
  <c r="AU237" i="5"/>
  <c r="AU236" i="5"/>
  <c r="AU235" i="5"/>
  <c r="AU228" i="5"/>
  <c r="AU227" i="5"/>
  <c r="AU226" i="5"/>
  <c r="AU225" i="5"/>
  <c r="AU218" i="5"/>
  <c r="AU217" i="5"/>
  <c r="AU216" i="5"/>
  <c r="AU215" i="5"/>
  <c r="AU208" i="5"/>
  <c r="AU207" i="5"/>
  <c r="AU206" i="5"/>
  <c r="AU205" i="5"/>
  <c r="AU198" i="5"/>
  <c r="AU197" i="5"/>
  <c r="AU196" i="5"/>
  <c r="AU195" i="5"/>
  <c r="AU188" i="5"/>
  <c r="AU187" i="5"/>
  <c r="AU186" i="5"/>
  <c r="AU185" i="5"/>
  <c r="AU178" i="5"/>
  <c r="AU177" i="5"/>
  <c r="AU176" i="5"/>
  <c r="AU175" i="5"/>
  <c r="AU168" i="5"/>
  <c r="AU167" i="5"/>
  <c r="AU166" i="5"/>
  <c r="AU165" i="5"/>
  <c r="AU158" i="5"/>
  <c r="AU157" i="5"/>
  <c r="AU156" i="5"/>
  <c r="AU155" i="5"/>
  <c r="AU148" i="5"/>
  <c r="AU147" i="5"/>
  <c r="AU146" i="5"/>
  <c r="AU145" i="5"/>
  <c r="AU138" i="5"/>
  <c r="AU137" i="5"/>
  <c r="AU136" i="5"/>
  <c r="AU135" i="5"/>
  <c r="AU128" i="5"/>
  <c r="AU127" i="5"/>
  <c r="AU126" i="5"/>
  <c r="AU125" i="5"/>
  <c r="AU118" i="5"/>
  <c r="AU117" i="5"/>
  <c r="AU116" i="5"/>
  <c r="AU115" i="5"/>
  <c r="AU108" i="5"/>
  <c r="AU107" i="5"/>
  <c r="AU106" i="5"/>
  <c r="AU105" i="5"/>
  <c r="AU98" i="5"/>
  <c r="AU97" i="5"/>
  <c r="AU96" i="5"/>
  <c r="AU95" i="5"/>
  <c r="AU88" i="5"/>
  <c r="AU87" i="5"/>
  <c r="AU86" i="5"/>
  <c r="AU85" i="5"/>
  <c r="AU78" i="5"/>
  <c r="AU77" i="5"/>
  <c r="AU76" i="5"/>
  <c r="AU75" i="5"/>
  <c r="AU68" i="5"/>
  <c r="AU67" i="5"/>
  <c r="AU66" i="5"/>
  <c r="AU65" i="5"/>
  <c r="AU58" i="5"/>
  <c r="AU57" i="5"/>
  <c r="AU56" i="5"/>
  <c r="AU55" i="5"/>
  <c r="AU48" i="5"/>
  <c r="AU47" i="5"/>
  <c r="AU46" i="5"/>
  <c r="AU45" i="5"/>
  <c r="AU38" i="5"/>
  <c r="AU37" i="5"/>
  <c r="AU36" i="5"/>
  <c r="AU35" i="5"/>
  <c r="AU28" i="5"/>
  <c r="AU27" i="5"/>
  <c r="AU26" i="5"/>
  <c r="AU25" i="5"/>
  <c r="AU18" i="5"/>
  <c r="AU17" i="5"/>
  <c r="AU16" i="5"/>
  <c r="AU15" i="5"/>
  <c r="AU6" i="5"/>
  <c r="AU7" i="5"/>
  <c r="AU8" i="5"/>
  <c r="AU5" i="5"/>
  <c r="C349" i="5"/>
  <c r="E349" i="5"/>
  <c r="G349" i="5"/>
  <c r="I349" i="5"/>
  <c r="K349" i="5"/>
  <c r="M349" i="5"/>
  <c r="O349" i="5"/>
  <c r="Q349" i="5"/>
  <c r="S349" i="5"/>
  <c r="U349" i="5"/>
  <c r="W349" i="5"/>
  <c r="Y349" i="5"/>
  <c r="AA349" i="5"/>
  <c r="AC349" i="5"/>
  <c r="AE349" i="5"/>
  <c r="AG349" i="5"/>
  <c r="AI349" i="5"/>
  <c r="AK349" i="5"/>
  <c r="AM349" i="5"/>
  <c r="AO349" i="5"/>
  <c r="AQ349" i="5"/>
  <c r="AS349" i="5"/>
  <c r="AS213" i="5"/>
  <c r="AS203" i="5"/>
  <c r="AS223" i="5"/>
  <c r="AS233" i="5"/>
  <c r="AS243" i="5"/>
  <c r="AS273" i="5"/>
  <c r="AS253" i="5"/>
  <c r="AS263" i="5"/>
  <c r="AS293" i="5"/>
  <c r="AS283" i="5"/>
  <c r="AS303" i="5"/>
  <c r="AS313" i="5"/>
  <c r="AS323" i="5"/>
  <c r="AS333" i="5"/>
  <c r="AS343" i="5"/>
  <c r="AS353" i="5"/>
  <c r="AS373" i="5"/>
  <c r="AS363" i="5"/>
  <c r="AS393" i="5"/>
  <c r="AS383" i="5"/>
  <c r="AS413" i="5"/>
  <c r="AS403" i="5"/>
  <c r="AS423" i="5"/>
  <c r="AS433" i="5"/>
  <c r="AS443" i="5"/>
  <c r="AS453" i="5"/>
  <c r="AS463" i="5"/>
  <c r="AS473" i="5"/>
  <c r="AS493" i="5"/>
  <c r="AS483" i="5"/>
  <c r="AS503" i="5"/>
  <c r="AS513" i="5"/>
  <c r="AS523" i="5"/>
  <c r="AS533" i="5"/>
  <c r="AS563" i="5"/>
  <c r="AS553" i="5"/>
  <c r="AS543" i="5"/>
  <c r="AS573" i="5"/>
  <c r="AS583" i="5"/>
  <c r="AS593" i="5"/>
  <c r="AS603" i="5"/>
  <c r="AS613" i="5"/>
  <c r="AS623" i="5"/>
  <c r="AS633" i="5"/>
  <c r="AS643" i="5"/>
  <c r="AS653" i="5"/>
  <c r="AS683" i="5"/>
  <c r="AS673" i="5"/>
  <c r="AS663" i="5"/>
  <c r="AS693" i="5"/>
  <c r="AS703" i="5"/>
  <c r="AS713" i="5"/>
  <c r="AS743" i="5"/>
  <c r="AS723" i="5"/>
  <c r="AS733" i="5"/>
  <c r="AS753" i="5"/>
  <c r="AS763" i="5"/>
  <c r="AS773" i="5"/>
  <c r="AS783" i="5"/>
  <c r="AS793" i="5"/>
  <c r="AS803" i="5"/>
  <c r="AS813" i="5"/>
  <c r="AS823" i="5"/>
  <c r="AS833" i="5"/>
  <c r="AS843" i="5"/>
  <c r="AS853" i="5"/>
  <c r="AS863" i="5"/>
  <c r="AS873" i="5"/>
  <c r="AS883" i="5"/>
  <c r="AS893" i="5"/>
  <c r="AS903" i="5"/>
  <c r="AS913" i="5"/>
  <c r="AS923" i="5"/>
  <c r="AS933" i="5"/>
  <c r="AS943" i="5"/>
  <c r="AS953" i="5"/>
  <c r="AS963" i="5"/>
  <c r="AS973" i="5"/>
  <c r="AS983" i="5"/>
  <c r="AS993" i="5"/>
  <c r="AS1003" i="5"/>
  <c r="AS1013" i="5"/>
  <c r="AS1023" i="5"/>
  <c r="AS1033" i="5"/>
  <c r="AS1043" i="5"/>
  <c r="AS1053" i="5"/>
  <c r="AS1063" i="5"/>
  <c r="AS1073" i="5"/>
  <c r="AS1083" i="5"/>
  <c r="AS1093" i="5"/>
  <c r="AS1103" i="5"/>
  <c r="AS1113" i="5"/>
  <c r="AS1123" i="5"/>
  <c r="AS1133" i="5"/>
  <c r="AS1143" i="5"/>
  <c r="AS1153" i="5"/>
  <c r="AS1163" i="5"/>
  <c r="AS1173" i="5"/>
  <c r="AS1183" i="5"/>
  <c r="AS1193" i="5"/>
  <c r="AS1203" i="5"/>
  <c r="AS1213" i="5"/>
  <c r="AS1223" i="5"/>
  <c r="AS1233" i="5"/>
  <c r="AS1243" i="5"/>
  <c r="AS1253" i="5"/>
  <c r="AS1263" i="5"/>
  <c r="AS1273" i="5"/>
  <c r="AS1283" i="5"/>
  <c r="AS1293" i="5"/>
  <c r="AS1303" i="5"/>
  <c r="AS1313" i="5"/>
  <c r="AS1323" i="5"/>
  <c r="AS1333" i="5"/>
  <c r="AS1343" i="5"/>
  <c r="AS1353" i="5"/>
  <c r="AS1363" i="5"/>
  <c r="AS1373" i="5"/>
  <c r="AS1383" i="5"/>
  <c r="AS1393" i="5"/>
  <c r="AS1403" i="5"/>
  <c r="AS1413" i="5"/>
  <c r="AS1423" i="5"/>
  <c r="AS1433" i="5"/>
  <c r="AS1443" i="5"/>
  <c r="AS1453" i="5"/>
  <c r="AS1463" i="5"/>
  <c r="AS1473" i="5"/>
  <c r="AS1483" i="5"/>
  <c r="AS193" i="5"/>
  <c r="AS183" i="5"/>
  <c r="AS173" i="5"/>
  <c r="AS163" i="5"/>
  <c r="AS153" i="5"/>
  <c r="AS143" i="5"/>
  <c r="AS133" i="5"/>
  <c r="AS123" i="5"/>
  <c r="AS113" i="5"/>
  <c r="AS103" i="5"/>
  <c r="AT105" i="5" s="1"/>
  <c r="AS93" i="5"/>
  <c r="AS83" i="5"/>
  <c r="AS73" i="5"/>
  <c r="AS63" i="5"/>
  <c r="AS53" i="5"/>
  <c r="AS43" i="5"/>
  <c r="AS33" i="5"/>
  <c r="AS23" i="5"/>
  <c r="AS13" i="5"/>
  <c r="BH16" i="5"/>
  <c r="BH17" i="5"/>
  <c r="BH18" i="5"/>
  <c r="BH25" i="5"/>
  <c r="BH26" i="5"/>
  <c r="BH27" i="5"/>
  <c r="BH28" i="5"/>
  <c r="BH35" i="5"/>
  <c r="BH36" i="5"/>
  <c r="BH37" i="5"/>
  <c r="BH38" i="5"/>
  <c r="BH45" i="5"/>
  <c r="BH46" i="5"/>
  <c r="BH47" i="5"/>
  <c r="BH48" i="5"/>
  <c r="BH55" i="5"/>
  <c r="BH56" i="5"/>
  <c r="BH57" i="5"/>
  <c r="BH58" i="5"/>
  <c r="BH65" i="5"/>
  <c r="BH66" i="5"/>
  <c r="BH67" i="5"/>
  <c r="BH68" i="5"/>
  <c r="BH75" i="5"/>
  <c r="BH76" i="5"/>
  <c r="BH77" i="5"/>
  <c r="BH78" i="5"/>
  <c r="BH85" i="5"/>
  <c r="BH86" i="5"/>
  <c r="BH87" i="5"/>
  <c r="BH88" i="5"/>
  <c r="BH95" i="5"/>
  <c r="BH96" i="5"/>
  <c r="BH97" i="5"/>
  <c r="BH98" i="5"/>
  <c r="BH105" i="5"/>
  <c r="BH106" i="5"/>
  <c r="BH107" i="5"/>
  <c r="BH108" i="5"/>
  <c r="BH115" i="5"/>
  <c r="BH116" i="5"/>
  <c r="BH117" i="5"/>
  <c r="BH118" i="5"/>
  <c r="BH125" i="5"/>
  <c r="BH126" i="5"/>
  <c r="BH127" i="5"/>
  <c r="BH128" i="5"/>
  <c r="BH135" i="5"/>
  <c r="BH136" i="5"/>
  <c r="BH137" i="5"/>
  <c r="BH138" i="5"/>
  <c r="BH145" i="5"/>
  <c r="BH146" i="5"/>
  <c r="BH147" i="5"/>
  <c r="BH148" i="5"/>
  <c r="BH155" i="5"/>
  <c r="BH156" i="5"/>
  <c r="BH157" i="5"/>
  <c r="BH158" i="5"/>
  <c r="BH165" i="5"/>
  <c r="BH166" i="5"/>
  <c r="BH167" i="5"/>
  <c r="BH168" i="5"/>
  <c r="BH175" i="5"/>
  <c r="BH176" i="5"/>
  <c r="BH177" i="5"/>
  <c r="BH178" i="5"/>
  <c r="BH185" i="5"/>
  <c r="BH186" i="5"/>
  <c r="BH187" i="5"/>
  <c r="BH188" i="5"/>
  <c r="BH195" i="5"/>
  <c r="BH196" i="5"/>
  <c r="BH197" i="5"/>
  <c r="BH198" i="5"/>
  <c r="BH205" i="5"/>
  <c r="BH206" i="5"/>
  <c r="BH207" i="5"/>
  <c r="BH208" i="5"/>
  <c r="BH215" i="5"/>
  <c r="BH216" i="5"/>
  <c r="BH217" i="5"/>
  <c r="BH218" i="5"/>
  <c r="BH225" i="5"/>
  <c r="BH226" i="5"/>
  <c r="BH227" i="5"/>
  <c r="BH228" i="5"/>
  <c r="BH235" i="5"/>
  <c r="BH236" i="5"/>
  <c r="BH237" i="5"/>
  <c r="BH238" i="5"/>
  <c r="BH245" i="5"/>
  <c r="BH246" i="5"/>
  <c r="BH247" i="5"/>
  <c r="BH248" i="5"/>
  <c r="BH255" i="5"/>
  <c r="BH256" i="5"/>
  <c r="BH257" i="5"/>
  <c r="BH258" i="5"/>
  <c r="BH265" i="5"/>
  <c r="BH266" i="5"/>
  <c r="BH267" i="5"/>
  <c r="BH268" i="5"/>
  <c r="BH275" i="5"/>
  <c r="BH276" i="5"/>
  <c r="BH277" i="5"/>
  <c r="BH278" i="5"/>
  <c r="BH285" i="5"/>
  <c r="BH286" i="5"/>
  <c r="BH287" i="5"/>
  <c r="BH288" i="5"/>
  <c r="BH295" i="5"/>
  <c r="BH296" i="5"/>
  <c r="BH297" i="5"/>
  <c r="BH298" i="5"/>
  <c r="BH305" i="5"/>
  <c r="BH306" i="5"/>
  <c r="BH307" i="5"/>
  <c r="BH308" i="5"/>
  <c r="BH315" i="5"/>
  <c r="BH316" i="5"/>
  <c r="BH317" i="5"/>
  <c r="BH318" i="5"/>
  <c r="BH325" i="5"/>
  <c r="BH326" i="5"/>
  <c r="BH327" i="5"/>
  <c r="BH328" i="5"/>
  <c r="BH335" i="5"/>
  <c r="BH336" i="5"/>
  <c r="BH337" i="5"/>
  <c r="BH338" i="5"/>
  <c r="BH345" i="5"/>
  <c r="BH346" i="5"/>
  <c r="BH347" i="5"/>
  <c r="BH348" i="5"/>
  <c r="BH355" i="5"/>
  <c r="BH356" i="5"/>
  <c r="BH357" i="5"/>
  <c r="BH358" i="5"/>
  <c r="BH365" i="5"/>
  <c r="BH366" i="5"/>
  <c r="BH367" i="5"/>
  <c r="BH368" i="5"/>
  <c r="BH375" i="5"/>
  <c r="BH376" i="5"/>
  <c r="BH377" i="5"/>
  <c r="BH378" i="5"/>
  <c r="BH385" i="5"/>
  <c r="BH386" i="5"/>
  <c r="BH387" i="5"/>
  <c r="BH388" i="5"/>
  <c r="BH395" i="5"/>
  <c r="BH396" i="5"/>
  <c r="BH397" i="5"/>
  <c r="BH398" i="5"/>
  <c r="BH405" i="5"/>
  <c r="BH406" i="5"/>
  <c r="BH407" i="5"/>
  <c r="BH408" i="5"/>
  <c r="BH415" i="5"/>
  <c r="BH416" i="5"/>
  <c r="BH417" i="5"/>
  <c r="BH418" i="5"/>
  <c r="BH425" i="5"/>
  <c r="BH426" i="5"/>
  <c r="BH427" i="5"/>
  <c r="BH428" i="5"/>
  <c r="BH435" i="5"/>
  <c r="BH436" i="5"/>
  <c r="BH437" i="5"/>
  <c r="BH438" i="5"/>
  <c r="BH445" i="5"/>
  <c r="BH446" i="5"/>
  <c r="BH447" i="5"/>
  <c r="BH448" i="5"/>
  <c r="BH455" i="5"/>
  <c r="BH456" i="5"/>
  <c r="BH457" i="5"/>
  <c r="BH458" i="5"/>
  <c r="BH465" i="5"/>
  <c r="BH466" i="5"/>
  <c r="BH467" i="5"/>
  <c r="BH468" i="5"/>
  <c r="BH475" i="5"/>
  <c r="BH476" i="5"/>
  <c r="BH477" i="5"/>
  <c r="BH478" i="5"/>
  <c r="BH485" i="5"/>
  <c r="BH486" i="5"/>
  <c r="BH487" i="5"/>
  <c r="BH488" i="5"/>
  <c r="BH495" i="5"/>
  <c r="BH496" i="5"/>
  <c r="BH497" i="5"/>
  <c r="BH498" i="5"/>
  <c r="BH505" i="5"/>
  <c r="BH506" i="5"/>
  <c r="BH507" i="5"/>
  <c r="BH508" i="5"/>
  <c r="BH515" i="5"/>
  <c r="BH516" i="5"/>
  <c r="BH517" i="5"/>
  <c r="BH518" i="5"/>
  <c r="BH525" i="5"/>
  <c r="BH526" i="5"/>
  <c r="BH527" i="5"/>
  <c r="BH528" i="5"/>
  <c r="BH535" i="5"/>
  <c r="BH536" i="5"/>
  <c r="BH537" i="5"/>
  <c r="BH538" i="5"/>
  <c r="BH545" i="5"/>
  <c r="BH546" i="5"/>
  <c r="BH547" i="5"/>
  <c r="BH548" i="5"/>
  <c r="BH555" i="5"/>
  <c r="BH556" i="5"/>
  <c r="BH557" i="5"/>
  <c r="BH558" i="5"/>
  <c r="BH565" i="5"/>
  <c r="BH566" i="5"/>
  <c r="BH567" i="5"/>
  <c r="BH568" i="5"/>
  <c r="BH575" i="5"/>
  <c r="BH576" i="5"/>
  <c r="BH577" i="5"/>
  <c r="BH578" i="5"/>
  <c r="BH585" i="5"/>
  <c r="BH586" i="5"/>
  <c r="BH587" i="5"/>
  <c r="BH588" i="5"/>
  <c r="BH595" i="5"/>
  <c r="BH596" i="5"/>
  <c r="BH597" i="5"/>
  <c r="BH598" i="5"/>
  <c r="BH605" i="5"/>
  <c r="BH606" i="5"/>
  <c r="BH607" i="5"/>
  <c r="BH608" i="5"/>
  <c r="BH615" i="5"/>
  <c r="BH616" i="5"/>
  <c r="BH617" i="5"/>
  <c r="BH618" i="5"/>
  <c r="BH625" i="5"/>
  <c r="BH626" i="5"/>
  <c r="BH627" i="5"/>
  <c r="BH628" i="5"/>
  <c r="BH635" i="5"/>
  <c r="BH636" i="5"/>
  <c r="BH637" i="5"/>
  <c r="BH638" i="5"/>
  <c r="BH645" i="5"/>
  <c r="BH646" i="5"/>
  <c r="BH647" i="5"/>
  <c r="BH648" i="5"/>
  <c r="BH655" i="5"/>
  <c r="BH656" i="5"/>
  <c r="BH657" i="5"/>
  <c r="BH658" i="5"/>
  <c r="BH665" i="5"/>
  <c r="BH666" i="5"/>
  <c r="BH667" i="5"/>
  <c r="BH668" i="5"/>
  <c r="BH675" i="5"/>
  <c r="BH676" i="5"/>
  <c r="BH677" i="5"/>
  <c r="BH678" i="5"/>
  <c r="BH685" i="5"/>
  <c r="BH686" i="5"/>
  <c r="BH687" i="5"/>
  <c r="BH688" i="5"/>
  <c r="BH695" i="5"/>
  <c r="BH696" i="5"/>
  <c r="BH697" i="5"/>
  <c r="BH698" i="5"/>
  <c r="BH705" i="5"/>
  <c r="BH706" i="5"/>
  <c r="BH707" i="5"/>
  <c r="BH708" i="5"/>
  <c r="BH715" i="5"/>
  <c r="BH716" i="5"/>
  <c r="BH717" i="5"/>
  <c r="BH718" i="5"/>
  <c r="BH725" i="5"/>
  <c r="BH726" i="5"/>
  <c r="BH727" i="5"/>
  <c r="BH728" i="5"/>
  <c r="BH735" i="5"/>
  <c r="BH736" i="5"/>
  <c r="BH737" i="5"/>
  <c r="BH738" i="5"/>
  <c r="BH745" i="5"/>
  <c r="BH746" i="5"/>
  <c r="BH747" i="5"/>
  <c r="BH748" i="5"/>
  <c r="BH755" i="5"/>
  <c r="BH756" i="5"/>
  <c r="BH757" i="5"/>
  <c r="BH758" i="5"/>
  <c r="BH765" i="5"/>
  <c r="BH766" i="5"/>
  <c r="BH767" i="5"/>
  <c r="BH768" i="5"/>
  <c r="BH775" i="5"/>
  <c r="BH776" i="5"/>
  <c r="BH777" i="5"/>
  <c r="BH778" i="5"/>
  <c r="BH785" i="5"/>
  <c r="BH786" i="5"/>
  <c r="BH787" i="5"/>
  <c r="BH788" i="5"/>
  <c r="BH795" i="5"/>
  <c r="BH796" i="5"/>
  <c r="BH797" i="5"/>
  <c r="BH798" i="5"/>
  <c r="BH805" i="5"/>
  <c r="BH806" i="5"/>
  <c r="BH807" i="5"/>
  <c r="BH808" i="5"/>
  <c r="BH815" i="5"/>
  <c r="BH816" i="5"/>
  <c r="BH817" i="5"/>
  <c r="BH818" i="5"/>
  <c r="BH825" i="5"/>
  <c r="BH826" i="5"/>
  <c r="BH827" i="5"/>
  <c r="BH828" i="5"/>
  <c r="BH835" i="5"/>
  <c r="BH836" i="5"/>
  <c r="BH837" i="5"/>
  <c r="BH838" i="5"/>
  <c r="BH845" i="5"/>
  <c r="BH846" i="5"/>
  <c r="BH847" i="5"/>
  <c r="BH848" i="5"/>
  <c r="BH855" i="5"/>
  <c r="BH856" i="5"/>
  <c r="BH857" i="5"/>
  <c r="BH858" i="5"/>
  <c r="BH865" i="5"/>
  <c r="BH866" i="5"/>
  <c r="BH867" i="5"/>
  <c r="BH868" i="5"/>
  <c r="BH875" i="5"/>
  <c r="BH876" i="5"/>
  <c r="BH877" i="5"/>
  <c r="BH878" i="5"/>
  <c r="BH885" i="5"/>
  <c r="BH886" i="5"/>
  <c r="BH887" i="5"/>
  <c r="BH888" i="5"/>
  <c r="BH895" i="5"/>
  <c r="BH896" i="5"/>
  <c r="BH897" i="5"/>
  <c r="BH898" i="5"/>
  <c r="BH905" i="5"/>
  <c r="BH906" i="5"/>
  <c r="BH907" i="5"/>
  <c r="BH908" i="5"/>
  <c r="BH915" i="5"/>
  <c r="BH916" i="5"/>
  <c r="BH917" i="5"/>
  <c r="BH918" i="5"/>
  <c r="BH925" i="5"/>
  <c r="BH926" i="5"/>
  <c r="BH927" i="5"/>
  <c r="BH928" i="5"/>
  <c r="BH935" i="5"/>
  <c r="BH936" i="5"/>
  <c r="BH937" i="5"/>
  <c r="BH938" i="5"/>
  <c r="BH945" i="5"/>
  <c r="BH946" i="5"/>
  <c r="BH947" i="5"/>
  <c r="BH948" i="5"/>
  <c r="BH955" i="5"/>
  <c r="BH956" i="5"/>
  <c r="BH957" i="5"/>
  <c r="BH958" i="5"/>
  <c r="BH965" i="5"/>
  <c r="BH966" i="5"/>
  <c r="BH967" i="5"/>
  <c r="BH968" i="5"/>
  <c r="BH975" i="5"/>
  <c r="BH976" i="5"/>
  <c r="BH977" i="5"/>
  <c r="BH978" i="5"/>
  <c r="BH985" i="5"/>
  <c r="BH986" i="5"/>
  <c r="BH987" i="5"/>
  <c r="BH988" i="5"/>
  <c r="BH995" i="5"/>
  <c r="BH996" i="5"/>
  <c r="BH997" i="5"/>
  <c r="BH998" i="5"/>
  <c r="BH1005" i="5"/>
  <c r="BH1006" i="5"/>
  <c r="BH1007" i="5"/>
  <c r="BH1008" i="5"/>
  <c r="BH1015" i="5"/>
  <c r="BH1016" i="5"/>
  <c r="BH1017" i="5"/>
  <c r="BH1018" i="5"/>
  <c r="BH1025" i="5"/>
  <c r="BH1026" i="5"/>
  <c r="BH1027" i="5"/>
  <c r="BH1028" i="5"/>
  <c r="BH1035" i="5"/>
  <c r="BH1036" i="5"/>
  <c r="BH1037" i="5"/>
  <c r="BH1038" i="5"/>
  <c r="BH1045" i="5"/>
  <c r="BH1046" i="5"/>
  <c r="BH1047" i="5"/>
  <c r="BH1048" i="5"/>
  <c r="BH1055" i="5"/>
  <c r="BH1056" i="5"/>
  <c r="BH1057" i="5"/>
  <c r="BH1058" i="5"/>
  <c r="BH1065" i="5"/>
  <c r="BH1066" i="5"/>
  <c r="BH1067" i="5"/>
  <c r="BH1068" i="5"/>
  <c r="BH1075" i="5"/>
  <c r="BH1076" i="5"/>
  <c r="BH1077" i="5"/>
  <c r="BH1078" i="5"/>
  <c r="BH1085" i="5"/>
  <c r="BH1086" i="5"/>
  <c r="BH1087" i="5"/>
  <c r="BH1088" i="5"/>
  <c r="BH1095" i="5"/>
  <c r="BH1096" i="5"/>
  <c r="BH1097" i="5"/>
  <c r="BH1098" i="5"/>
  <c r="BH1105" i="5"/>
  <c r="BH1106" i="5"/>
  <c r="BH1107" i="5"/>
  <c r="BH1108" i="5"/>
  <c r="BH1115" i="5"/>
  <c r="BH1116" i="5"/>
  <c r="BH1117" i="5"/>
  <c r="BH1118" i="5"/>
  <c r="BH1125" i="5"/>
  <c r="BH1126" i="5"/>
  <c r="BH1127" i="5"/>
  <c r="BH1128" i="5"/>
  <c r="BH1135" i="5"/>
  <c r="BH1136" i="5"/>
  <c r="BH1137" i="5"/>
  <c r="BH1138" i="5"/>
  <c r="BH1145" i="5"/>
  <c r="BH1146" i="5"/>
  <c r="BH1147" i="5"/>
  <c r="BH1148" i="5"/>
  <c r="BH1155" i="5"/>
  <c r="BH1156" i="5"/>
  <c r="BH1157" i="5"/>
  <c r="BH1158" i="5"/>
  <c r="BH1165" i="5"/>
  <c r="BH1166" i="5"/>
  <c r="BH1167" i="5"/>
  <c r="BH1168" i="5"/>
  <c r="BH1175" i="5"/>
  <c r="BH1176" i="5"/>
  <c r="BH1177" i="5"/>
  <c r="BH1178" i="5"/>
  <c r="BH1185" i="5"/>
  <c r="BH1186" i="5"/>
  <c r="BH1187" i="5"/>
  <c r="BH1188" i="5"/>
  <c r="BH1195" i="5"/>
  <c r="BH1196" i="5"/>
  <c r="BH1197" i="5"/>
  <c r="BH1198" i="5"/>
  <c r="BH1205" i="5"/>
  <c r="BH1206" i="5"/>
  <c r="BH1207" i="5"/>
  <c r="BH1208" i="5"/>
  <c r="BH1215" i="5"/>
  <c r="BH1216" i="5"/>
  <c r="BH1217" i="5"/>
  <c r="BH1218" i="5"/>
  <c r="BH1225" i="5"/>
  <c r="BH1226" i="5"/>
  <c r="BH1227" i="5"/>
  <c r="BH1228" i="5"/>
  <c r="BH1235" i="5"/>
  <c r="BH1236" i="5"/>
  <c r="BH1237" i="5"/>
  <c r="BH1238" i="5"/>
  <c r="BH1245" i="5"/>
  <c r="BH1246" i="5"/>
  <c r="BH1247" i="5"/>
  <c r="BH1248" i="5"/>
  <c r="BH1255" i="5"/>
  <c r="BH1256" i="5"/>
  <c r="BH1257" i="5"/>
  <c r="BH1258" i="5"/>
  <c r="BH1265" i="5"/>
  <c r="BH1266" i="5"/>
  <c r="BH1267" i="5"/>
  <c r="BH1268" i="5"/>
  <c r="BH1275" i="5"/>
  <c r="BH1276" i="5"/>
  <c r="BH1277" i="5"/>
  <c r="BH1278" i="5"/>
  <c r="BH1285" i="5"/>
  <c r="BH1286" i="5"/>
  <c r="BH1287" i="5"/>
  <c r="BH1288" i="5"/>
  <c r="BH1295" i="5"/>
  <c r="BH1296" i="5"/>
  <c r="BH1297" i="5"/>
  <c r="BH1298" i="5"/>
  <c r="BH1305" i="5"/>
  <c r="BH1306" i="5"/>
  <c r="BH1307" i="5"/>
  <c r="BH1308" i="5"/>
  <c r="BH1315" i="5"/>
  <c r="BH1316" i="5"/>
  <c r="BH1317" i="5"/>
  <c r="BH1318" i="5"/>
  <c r="BH1325" i="5"/>
  <c r="BH1326" i="5"/>
  <c r="BH1327" i="5"/>
  <c r="BH1328" i="5"/>
  <c r="BH1335" i="5"/>
  <c r="BH1336" i="5"/>
  <c r="BH1337" i="5"/>
  <c r="BH1338" i="5"/>
  <c r="BH1345" i="5"/>
  <c r="BH1346" i="5"/>
  <c r="BH1347" i="5"/>
  <c r="BH1348" i="5"/>
  <c r="BH1355" i="5"/>
  <c r="BH1356" i="5"/>
  <c r="BH1357" i="5"/>
  <c r="BH1358" i="5"/>
  <c r="BH1365" i="5"/>
  <c r="BH1366" i="5"/>
  <c r="BH1367" i="5"/>
  <c r="BH1368" i="5"/>
  <c r="BH1375" i="5"/>
  <c r="BH1376" i="5"/>
  <c r="BH1377" i="5"/>
  <c r="BH1378" i="5"/>
  <c r="BH1385" i="5"/>
  <c r="BH1386" i="5"/>
  <c r="BH1387" i="5"/>
  <c r="BH1388" i="5"/>
  <c r="BH1395" i="5"/>
  <c r="BH1396" i="5"/>
  <c r="BH1397" i="5"/>
  <c r="BH1398" i="5"/>
  <c r="BH1405" i="5"/>
  <c r="BH1406" i="5"/>
  <c r="BH1407" i="5"/>
  <c r="BH1408" i="5"/>
  <c r="BH1415" i="5"/>
  <c r="BH1416" i="5"/>
  <c r="BH1417" i="5"/>
  <c r="BH1418" i="5"/>
  <c r="BH1425" i="5"/>
  <c r="BH1426" i="5"/>
  <c r="BH1427" i="5"/>
  <c r="BH1428" i="5"/>
  <c r="BH1435" i="5"/>
  <c r="BH1436" i="5"/>
  <c r="BH1437" i="5"/>
  <c r="BH1438" i="5"/>
  <c r="BH1445" i="5"/>
  <c r="BH1446" i="5"/>
  <c r="BH1447" i="5"/>
  <c r="BH1448" i="5"/>
  <c r="BH1455" i="5"/>
  <c r="BH1456" i="5"/>
  <c r="BH1457" i="5"/>
  <c r="BH1458" i="5"/>
  <c r="BH1465" i="5"/>
  <c r="BH1466" i="5"/>
  <c r="BH1467" i="5"/>
  <c r="BH1468" i="5"/>
  <c r="BH1475" i="5"/>
  <c r="BH1476" i="5"/>
  <c r="BH1477" i="5"/>
  <c r="BH1478" i="5"/>
  <c r="BH1485" i="5"/>
  <c r="BH1486" i="5"/>
  <c r="BH1487" i="5"/>
  <c r="BH1488" i="5"/>
  <c r="BH1495" i="5"/>
  <c r="BH1496" i="5"/>
  <c r="BH1497" i="5"/>
  <c r="BH1498" i="5"/>
  <c r="CK9" i="5" l="1"/>
  <c r="I154" i="2"/>
  <c r="I414" i="2"/>
  <c r="I515" i="2"/>
  <c r="I314" i="2"/>
  <c r="I744" i="2"/>
  <c r="I904" i="2"/>
  <c r="I1064" i="2"/>
  <c r="I474" i="2"/>
  <c r="I575" i="2"/>
  <c r="I316" i="2"/>
  <c r="I344" i="2"/>
  <c r="I614" i="2"/>
  <c r="I654" i="2"/>
  <c r="I804" i="2"/>
  <c r="I964" i="2"/>
  <c r="I1074" i="2"/>
  <c r="I1125" i="2"/>
  <c r="I1154" i="2"/>
  <c r="I1205" i="2"/>
  <c r="I1234" i="2"/>
  <c r="I1285" i="2"/>
  <c r="I1314" i="2"/>
  <c r="I1365" i="2"/>
  <c r="I1394" i="2"/>
  <c r="I1065" i="2"/>
  <c r="I54" i="2"/>
  <c r="I114" i="2"/>
  <c r="I234" i="2"/>
  <c r="I274" i="2"/>
  <c r="I346" i="2"/>
  <c r="I374" i="2"/>
  <c r="I615" i="2"/>
  <c r="I655" i="2"/>
  <c r="I704" i="2"/>
  <c r="I864" i="2"/>
  <c r="I1024" i="2"/>
  <c r="I1075" i="2"/>
  <c r="I1155" i="2"/>
  <c r="I1235" i="2"/>
  <c r="I1315" i="2"/>
  <c r="I1395" i="2"/>
  <c r="I174" i="2"/>
  <c r="I434" i="2"/>
  <c r="I235" i="2"/>
  <c r="I275" i="2"/>
  <c r="I535" i="2"/>
  <c r="I376" i="2"/>
  <c r="I1105" i="2"/>
  <c r="I1134" i="2"/>
  <c r="I1185" i="2"/>
  <c r="I1214" i="2"/>
  <c r="I1265" i="2"/>
  <c r="I1294" i="2"/>
  <c r="I1345" i="2"/>
  <c r="I1374" i="2"/>
  <c r="I1425" i="2"/>
  <c r="I326" i="2"/>
  <c r="I354" i="2"/>
  <c r="I824" i="2"/>
  <c r="I984" i="2"/>
  <c r="I1135" i="2"/>
  <c r="I1215" i="2"/>
  <c r="I1295" i="2"/>
  <c r="I1375" i="2"/>
  <c r="I74" i="2"/>
  <c r="I134" i="2"/>
  <c r="I356" i="2"/>
  <c r="I386" i="2"/>
  <c r="I634" i="2"/>
  <c r="I674" i="2"/>
  <c r="I724" i="2"/>
  <c r="I884" i="2"/>
  <c r="I1044" i="2"/>
  <c r="I1085" i="2"/>
  <c r="I1165" i="2"/>
  <c r="I1245" i="2"/>
  <c r="I1325" i="2"/>
  <c r="I454" i="2"/>
  <c r="I214" i="2"/>
  <c r="I254" i="2"/>
  <c r="I555" i="2"/>
  <c r="I306" i="2"/>
  <c r="I334" i="2"/>
  <c r="I635" i="2"/>
  <c r="I675" i="2"/>
  <c r="I784" i="2"/>
  <c r="I944" i="2"/>
  <c r="D18" i="5"/>
  <c r="AW18" i="5" s="1"/>
  <c r="F28" i="5"/>
  <c r="F38" i="5"/>
  <c r="F48" i="5"/>
  <c r="AT1488" i="5"/>
  <c r="AT1486" i="5"/>
  <c r="BJ1486" i="5" s="1"/>
  <c r="AT1487" i="5"/>
  <c r="AT1485" i="5"/>
  <c r="AT1006" i="5"/>
  <c r="BJ1006" i="5" s="1"/>
  <c r="AT1007" i="5"/>
  <c r="AT1008" i="5"/>
  <c r="AT1005" i="5"/>
  <c r="AT448" i="5"/>
  <c r="AT445" i="5"/>
  <c r="AT446" i="5"/>
  <c r="AT447" i="5"/>
  <c r="AT57" i="5"/>
  <c r="AT58" i="5"/>
  <c r="BJ58" i="5" s="1"/>
  <c r="AT55" i="5"/>
  <c r="AT56" i="5"/>
  <c r="AT136" i="5"/>
  <c r="AT138" i="5"/>
  <c r="AT137" i="5"/>
  <c r="AT135" i="5"/>
  <c r="AT1478" i="5"/>
  <c r="AT1476" i="5"/>
  <c r="AT1477" i="5"/>
  <c r="AT1475" i="5"/>
  <c r="AT1396" i="5"/>
  <c r="AT1397" i="5"/>
  <c r="AT1398" i="5"/>
  <c r="AT1395" i="5"/>
  <c r="AT1318" i="5"/>
  <c r="AT1315" i="5"/>
  <c r="AT1316" i="5"/>
  <c r="AT1317" i="5"/>
  <c r="AT1238" i="5"/>
  <c r="AT1235" i="5"/>
  <c r="AT1236" i="5"/>
  <c r="AT1237" i="5"/>
  <c r="AT1158" i="5"/>
  <c r="AT1156" i="5"/>
  <c r="AT1157" i="5"/>
  <c r="AT1155" i="5"/>
  <c r="AT1076" i="5"/>
  <c r="AT1078" i="5"/>
  <c r="AT1077" i="5"/>
  <c r="AT1075" i="5"/>
  <c r="AT996" i="5"/>
  <c r="AT997" i="5"/>
  <c r="AT998" i="5"/>
  <c r="AT995" i="5"/>
  <c r="AT918" i="5"/>
  <c r="AT916" i="5"/>
  <c r="AT917" i="5"/>
  <c r="AT915" i="5"/>
  <c r="AT836" i="5"/>
  <c r="AT837" i="5"/>
  <c r="AT838" i="5"/>
  <c r="AT835" i="5"/>
  <c r="AT755" i="5"/>
  <c r="AT756" i="5"/>
  <c r="AT757" i="5"/>
  <c r="AT758" i="5"/>
  <c r="AT675" i="5"/>
  <c r="AT676" i="5"/>
  <c r="AT677" i="5"/>
  <c r="AT678" i="5"/>
  <c r="AT595" i="5"/>
  <c r="AT596" i="5"/>
  <c r="AT597" i="5"/>
  <c r="AT598" i="5"/>
  <c r="AT518" i="5"/>
  <c r="AT515" i="5"/>
  <c r="AT516" i="5"/>
  <c r="AT517" i="5"/>
  <c r="AT438" i="5"/>
  <c r="AT435" i="5"/>
  <c r="AT436" i="5"/>
  <c r="AT437" i="5"/>
  <c r="AT357" i="5"/>
  <c r="AT358" i="5"/>
  <c r="AT356" i="5"/>
  <c r="AT355" i="5"/>
  <c r="AT268" i="5"/>
  <c r="AT265" i="5"/>
  <c r="AT266" i="5"/>
  <c r="AT267" i="5"/>
  <c r="AT1406" i="5"/>
  <c r="AT1407" i="5"/>
  <c r="AT1408" i="5"/>
  <c r="AT1405" i="5"/>
  <c r="AT846" i="5"/>
  <c r="AT847" i="5"/>
  <c r="AT848" i="5"/>
  <c r="AT845" i="5"/>
  <c r="AT298" i="5"/>
  <c r="BJ298" i="5" s="1"/>
  <c r="AT295" i="5"/>
  <c r="AT296" i="5"/>
  <c r="AT297" i="5"/>
  <c r="AT66" i="5"/>
  <c r="AT68" i="5"/>
  <c r="AT67" i="5"/>
  <c r="AT65" i="5"/>
  <c r="AT146" i="5"/>
  <c r="AT148" i="5"/>
  <c r="AT147" i="5"/>
  <c r="AT145" i="5"/>
  <c r="AT1468" i="5"/>
  <c r="AT1466" i="5"/>
  <c r="AT1467" i="5"/>
  <c r="AT1465" i="5"/>
  <c r="AT1386" i="5"/>
  <c r="AT1387" i="5"/>
  <c r="AT1388" i="5"/>
  <c r="AT1385" i="5"/>
  <c r="AT1308" i="5"/>
  <c r="AT1305" i="5"/>
  <c r="AT1306" i="5"/>
  <c r="AT1307" i="5"/>
  <c r="AT1228" i="5"/>
  <c r="AT1225" i="5"/>
  <c r="AT1226" i="5"/>
  <c r="AT1227" i="5"/>
  <c r="AT1148" i="5"/>
  <c r="AT1146" i="5"/>
  <c r="AT1147" i="5"/>
  <c r="AT1145" i="5"/>
  <c r="AT1066" i="5"/>
  <c r="BJ1066" i="5" s="1"/>
  <c r="AT1068" i="5"/>
  <c r="AT1067" i="5"/>
  <c r="AT1065" i="5"/>
  <c r="AT986" i="5"/>
  <c r="AT987" i="5"/>
  <c r="AT988" i="5"/>
  <c r="AT985" i="5"/>
  <c r="AT906" i="5"/>
  <c r="AT907" i="5"/>
  <c r="AT908" i="5"/>
  <c r="AT905" i="5"/>
  <c r="AT826" i="5"/>
  <c r="AT827" i="5"/>
  <c r="AT828" i="5"/>
  <c r="AT825" i="5"/>
  <c r="AT735" i="5"/>
  <c r="AT736" i="5"/>
  <c r="AT737" i="5"/>
  <c r="AT738" i="5"/>
  <c r="AT685" i="5"/>
  <c r="AT686" i="5"/>
  <c r="AT687" i="5"/>
  <c r="AT688" i="5"/>
  <c r="AT585" i="5"/>
  <c r="AT586" i="5"/>
  <c r="AT587" i="5"/>
  <c r="AT588" i="5"/>
  <c r="AT508" i="5"/>
  <c r="AT505" i="5"/>
  <c r="AT506" i="5"/>
  <c r="AT507" i="5"/>
  <c r="AT428" i="5"/>
  <c r="AT425" i="5"/>
  <c r="AT426" i="5"/>
  <c r="AT427" i="5"/>
  <c r="AT347" i="5"/>
  <c r="AT345" i="5"/>
  <c r="AT348" i="5"/>
  <c r="AT346" i="5"/>
  <c r="AT258" i="5"/>
  <c r="AT255" i="5"/>
  <c r="AT256" i="5"/>
  <c r="AT257" i="5"/>
  <c r="AT126" i="5"/>
  <c r="AT128" i="5"/>
  <c r="AT127" i="5"/>
  <c r="AT125" i="5"/>
  <c r="AT927" i="5"/>
  <c r="AT928" i="5"/>
  <c r="AT925" i="5"/>
  <c r="AT926" i="5"/>
  <c r="AT377" i="5"/>
  <c r="AT378" i="5"/>
  <c r="AT376" i="5"/>
  <c r="AT375" i="5"/>
  <c r="AT76" i="5"/>
  <c r="BJ76" i="5" s="1"/>
  <c r="AT78" i="5"/>
  <c r="AT77" i="5"/>
  <c r="AT75" i="5"/>
  <c r="AT156" i="5"/>
  <c r="AT158" i="5"/>
  <c r="AT157" i="5"/>
  <c r="AT155" i="5"/>
  <c r="AT1458" i="5"/>
  <c r="AT1456" i="5"/>
  <c r="AT1457" i="5"/>
  <c r="AT1455" i="5"/>
  <c r="AT1376" i="5"/>
  <c r="AT1377" i="5"/>
  <c r="AT1378" i="5"/>
  <c r="AT1375" i="5"/>
  <c r="AT1298" i="5"/>
  <c r="AT1295" i="5"/>
  <c r="AT1296" i="5"/>
  <c r="AT1297" i="5"/>
  <c r="AT1218" i="5"/>
  <c r="AT1215" i="5"/>
  <c r="AT1216" i="5"/>
  <c r="AT1217" i="5"/>
  <c r="AT1138" i="5"/>
  <c r="AT1136" i="5"/>
  <c r="AT1137" i="5"/>
  <c r="AT1135" i="5"/>
  <c r="AT1056" i="5"/>
  <c r="AT1058" i="5"/>
  <c r="AT1057" i="5"/>
  <c r="AT1055" i="5"/>
  <c r="AT976" i="5"/>
  <c r="AT977" i="5"/>
  <c r="AT978" i="5"/>
  <c r="AT975" i="5"/>
  <c r="AT896" i="5"/>
  <c r="AT897" i="5"/>
  <c r="AT898" i="5"/>
  <c r="AT895" i="5"/>
  <c r="AT816" i="5"/>
  <c r="AT817" i="5"/>
  <c r="AT818" i="5"/>
  <c r="AT815" i="5"/>
  <c r="AT725" i="5"/>
  <c r="AT726" i="5"/>
  <c r="AT727" i="5"/>
  <c r="AT728" i="5"/>
  <c r="AT655" i="5"/>
  <c r="AT656" i="5"/>
  <c r="AT657" i="5"/>
  <c r="AT658" i="5"/>
  <c r="AT575" i="5"/>
  <c r="AT576" i="5"/>
  <c r="AT577" i="5"/>
  <c r="AT578" i="5"/>
  <c r="AT488" i="5"/>
  <c r="BJ488" i="5" s="1"/>
  <c r="AT485" i="5"/>
  <c r="AT486" i="5"/>
  <c r="AT487" i="5"/>
  <c r="AT408" i="5"/>
  <c r="AT405" i="5"/>
  <c r="AT406" i="5"/>
  <c r="AT407" i="5"/>
  <c r="AT338" i="5"/>
  <c r="AT335" i="5"/>
  <c r="AT336" i="5"/>
  <c r="AT337" i="5"/>
  <c r="AT278" i="5"/>
  <c r="AT275" i="5"/>
  <c r="AT276" i="5"/>
  <c r="AT277" i="5"/>
  <c r="AT1248" i="5"/>
  <c r="AT1245" i="5"/>
  <c r="AT1247" i="5"/>
  <c r="AT1246" i="5"/>
  <c r="AT666" i="5"/>
  <c r="AT667" i="5"/>
  <c r="AT665" i="5"/>
  <c r="AT668" i="5"/>
  <c r="BJ668" i="5" s="1"/>
  <c r="AT86" i="5"/>
  <c r="AT88" i="5"/>
  <c r="AT87" i="5"/>
  <c r="AT85" i="5"/>
  <c r="AT166" i="5"/>
  <c r="AT168" i="5"/>
  <c r="AT167" i="5"/>
  <c r="AT165" i="5"/>
  <c r="AT1448" i="5"/>
  <c r="AT1446" i="5"/>
  <c r="AT1447" i="5"/>
  <c r="AT1445" i="5"/>
  <c r="AT1368" i="5"/>
  <c r="AT1366" i="5"/>
  <c r="AT1367" i="5"/>
  <c r="AT1365" i="5"/>
  <c r="AT1288" i="5"/>
  <c r="BJ1288" i="5" s="1"/>
  <c r="AT1285" i="5"/>
  <c r="AT1287" i="5"/>
  <c r="AT1286" i="5"/>
  <c r="AT1208" i="5"/>
  <c r="AT1205" i="5"/>
  <c r="AT1207" i="5"/>
  <c r="AT1206" i="5"/>
  <c r="AT1128" i="5"/>
  <c r="AT1127" i="5"/>
  <c r="AT1125" i="5"/>
  <c r="AT1126" i="5"/>
  <c r="AT1046" i="5"/>
  <c r="AT1048" i="5"/>
  <c r="AT1047" i="5"/>
  <c r="AT1045" i="5"/>
  <c r="AT966" i="5"/>
  <c r="AT967" i="5"/>
  <c r="AT968" i="5"/>
  <c r="AT965" i="5"/>
  <c r="AT886" i="5"/>
  <c r="AT887" i="5"/>
  <c r="AT888" i="5"/>
  <c r="AT885" i="5"/>
  <c r="AT806" i="5"/>
  <c r="AT807" i="5"/>
  <c r="AT808" i="5"/>
  <c r="AT805" i="5"/>
  <c r="AT745" i="5"/>
  <c r="AT746" i="5"/>
  <c r="AT747" i="5"/>
  <c r="AT748" i="5"/>
  <c r="AT645" i="5"/>
  <c r="AT646" i="5"/>
  <c r="AT647" i="5"/>
  <c r="AT648" i="5"/>
  <c r="AT545" i="5"/>
  <c r="AT546" i="5"/>
  <c r="AT547" i="5"/>
  <c r="AT548" i="5"/>
  <c r="AT498" i="5"/>
  <c r="AT495" i="5"/>
  <c r="AT496" i="5"/>
  <c r="AT497" i="5"/>
  <c r="AT418" i="5"/>
  <c r="AT415" i="5"/>
  <c r="AT416" i="5"/>
  <c r="AT417" i="5"/>
  <c r="AT328" i="5"/>
  <c r="AT325" i="5"/>
  <c r="AT326" i="5"/>
  <c r="AT327" i="5"/>
  <c r="AT248" i="5"/>
  <c r="AT245" i="5"/>
  <c r="AT246" i="5"/>
  <c r="AT247" i="5"/>
  <c r="AT47" i="5"/>
  <c r="AT48" i="5"/>
  <c r="AT45" i="5"/>
  <c r="AT46" i="5"/>
  <c r="AT1167" i="5"/>
  <c r="AT1168" i="5"/>
  <c r="AT1165" i="5"/>
  <c r="AT1166" i="5"/>
  <c r="AT605" i="5"/>
  <c r="AT606" i="5"/>
  <c r="AT607" i="5"/>
  <c r="AT608" i="5"/>
  <c r="AT96" i="5"/>
  <c r="AT95" i="5"/>
  <c r="AT97" i="5"/>
  <c r="AT98" i="5"/>
  <c r="AT178" i="5"/>
  <c r="BJ178" i="5" s="1"/>
  <c r="AT176" i="5"/>
  <c r="AT175" i="5"/>
  <c r="AT177" i="5"/>
  <c r="AT1438" i="5"/>
  <c r="AT1436" i="5"/>
  <c r="AT1437" i="5"/>
  <c r="AT1435" i="5"/>
  <c r="AT1358" i="5"/>
  <c r="AT1356" i="5"/>
  <c r="AT1357" i="5"/>
  <c r="AT1355" i="5"/>
  <c r="AT1278" i="5"/>
  <c r="AT1275" i="5"/>
  <c r="AT1276" i="5"/>
  <c r="AT1277" i="5"/>
  <c r="AT1198" i="5"/>
  <c r="BJ1198" i="5" s="1"/>
  <c r="AT1195" i="5"/>
  <c r="AT1196" i="5"/>
  <c r="AT1197" i="5"/>
  <c r="AT1118" i="5"/>
  <c r="AT1117" i="5"/>
  <c r="AT1115" i="5"/>
  <c r="AT1116" i="5"/>
  <c r="AT1036" i="5"/>
  <c r="AT1038" i="5"/>
  <c r="BJ1038" i="5" s="1"/>
  <c r="AT1035" i="5"/>
  <c r="AT1037" i="5"/>
  <c r="AT956" i="5"/>
  <c r="AT957" i="5"/>
  <c r="AT958" i="5"/>
  <c r="AT955" i="5"/>
  <c r="AT876" i="5"/>
  <c r="AT877" i="5"/>
  <c r="AT878" i="5"/>
  <c r="AT875" i="5"/>
  <c r="AT798" i="5"/>
  <c r="AT795" i="5"/>
  <c r="AT796" i="5"/>
  <c r="AT797" i="5"/>
  <c r="AT715" i="5"/>
  <c r="AT716" i="5"/>
  <c r="AT717" i="5"/>
  <c r="AT718" i="5"/>
  <c r="AT635" i="5"/>
  <c r="AT636" i="5"/>
  <c r="AT637" i="5"/>
  <c r="AT638" i="5"/>
  <c r="AT555" i="5"/>
  <c r="AT556" i="5"/>
  <c r="AT557" i="5"/>
  <c r="AT558" i="5"/>
  <c r="AT478" i="5"/>
  <c r="AT475" i="5"/>
  <c r="AT476" i="5"/>
  <c r="AT477" i="5"/>
  <c r="AT387" i="5"/>
  <c r="AT388" i="5"/>
  <c r="AT386" i="5"/>
  <c r="AT385" i="5"/>
  <c r="AT318" i="5"/>
  <c r="AT315" i="5"/>
  <c r="AT316" i="5"/>
  <c r="AT317" i="5"/>
  <c r="AT238" i="5"/>
  <c r="BJ238" i="5" s="1"/>
  <c r="AT235" i="5"/>
  <c r="AT236" i="5"/>
  <c r="AT237" i="5"/>
  <c r="AT1086" i="5"/>
  <c r="AT1088" i="5"/>
  <c r="AT1085" i="5"/>
  <c r="AT1087" i="5"/>
  <c r="AT528" i="5"/>
  <c r="AT525" i="5"/>
  <c r="AT526" i="5"/>
  <c r="AT527" i="5"/>
  <c r="AT27" i="5"/>
  <c r="AT28" i="5"/>
  <c r="AT25" i="5"/>
  <c r="AT26" i="5"/>
  <c r="AT106" i="5"/>
  <c r="AT108" i="5"/>
  <c r="AT107" i="5"/>
  <c r="AT185" i="5"/>
  <c r="AT188" i="5"/>
  <c r="AT186" i="5"/>
  <c r="AT187" i="5"/>
  <c r="AT1428" i="5"/>
  <c r="AT1426" i="5"/>
  <c r="AT1427" i="5"/>
  <c r="AT1425" i="5"/>
  <c r="AT1348" i="5"/>
  <c r="AT1346" i="5"/>
  <c r="AT1347" i="5"/>
  <c r="AT1345" i="5"/>
  <c r="AT1268" i="5"/>
  <c r="AT1265" i="5"/>
  <c r="AT1266" i="5"/>
  <c r="AT1267" i="5"/>
  <c r="AT1188" i="5"/>
  <c r="AT1187" i="5"/>
  <c r="AT1186" i="5"/>
  <c r="AT1185" i="5"/>
  <c r="AT1108" i="5"/>
  <c r="AT1105" i="5"/>
  <c r="AT1106" i="5"/>
  <c r="AT1107" i="5"/>
  <c r="AT1026" i="5"/>
  <c r="AT1028" i="5"/>
  <c r="AT1027" i="5"/>
  <c r="AT1025" i="5"/>
  <c r="AT947" i="5"/>
  <c r="AT948" i="5"/>
  <c r="AT945" i="5"/>
  <c r="AT946" i="5"/>
  <c r="AT866" i="5"/>
  <c r="AT867" i="5"/>
  <c r="AT868" i="5"/>
  <c r="AT865" i="5"/>
  <c r="AT785" i="5"/>
  <c r="AT786" i="5"/>
  <c r="AT787" i="5"/>
  <c r="AT788" i="5"/>
  <c r="AT705" i="5"/>
  <c r="AT706" i="5"/>
  <c r="AT707" i="5"/>
  <c r="AT708" i="5"/>
  <c r="AT625" i="5"/>
  <c r="AT626" i="5"/>
  <c r="BJ626" i="5" s="1"/>
  <c r="AT627" i="5"/>
  <c r="AT628" i="5"/>
  <c r="AT565" i="5"/>
  <c r="AT566" i="5"/>
  <c r="AT567" i="5"/>
  <c r="AT568" i="5"/>
  <c r="AT468" i="5"/>
  <c r="AT465" i="5"/>
  <c r="AT466" i="5"/>
  <c r="AT467" i="5"/>
  <c r="AT397" i="5"/>
  <c r="AT398" i="5"/>
  <c r="AT396" i="5"/>
  <c r="AT395" i="5"/>
  <c r="AT308" i="5"/>
  <c r="AT305" i="5"/>
  <c r="AT306" i="5"/>
  <c r="AT307" i="5"/>
  <c r="AT228" i="5"/>
  <c r="AT225" i="5"/>
  <c r="AT226" i="5"/>
  <c r="AT227" i="5"/>
  <c r="AT1328" i="5"/>
  <c r="AT1327" i="5"/>
  <c r="AT1326" i="5"/>
  <c r="AT1325" i="5"/>
  <c r="AT765" i="5"/>
  <c r="AT766" i="5"/>
  <c r="AT767" i="5"/>
  <c r="AT768" i="5"/>
  <c r="AT218" i="5"/>
  <c r="AT215" i="5"/>
  <c r="AT217" i="5"/>
  <c r="AT216" i="5"/>
  <c r="AT37" i="5"/>
  <c r="AT38" i="5"/>
  <c r="AT35" i="5"/>
  <c r="AT36" i="5"/>
  <c r="AT116" i="5"/>
  <c r="AT118" i="5"/>
  <c r="AT117" i="5"/>
  <c r="AT115" i="5"/>
  <c r="AT195" i="5"/>
  <c r="AT197" i="5"/>
  <c r="AT198" i="5"/>
  <c r="AT196" i="5"/>
  <c r="AT1416" i="5"/>
  <c r="AT1417" i="5"/>
  <c r="AT1418" i="5"/>
  <c r="AT1415" i="5"/>
  <c r="AT1338" i="5"/>
  <c r="AT1336" i="5"/>
  <c r="AT1335" i="5"/>
  <c r="AT1337" i="5"/>
  <c r="AT1258" i="5"/>
  <c r="AT1255" i="5"/>
  <c r="AT1256" i="5"/>
  <c r="AT1257" i="5"/>
  <c r="AT1177" i="5"/>
  <c r="AT1178" i="5"/>
  <c r="AT1176" i="5"/>
  <c r="AT1175" i="5"/>
  <c r="AT1098" i="5"/>
  <c r="AT1095" i="5"/>
  <c r="AT1096" i="5"/>
  <c r="AT1097" i="5"/>
  <c r="AT1018" i="5"/>
  <c r="AT1016" i="5"/>
  <c r="AT1017" i="5"/>
  <c r="AT1015" i="5"/>
  <c r="AT937" i="5"/>
  <c r="AT938" i="5"/>
  <c r="AT935" i="5"/>
  <c r="AT936" i="5"/>
  <c r="AT856" i="5"/>
  <c r="AT857" i="5"/>
  <c r="AT858" i="5"/>
  <c r="AT855" i="5"/>
  <c r="AT775" i="5"/>
  <c r="AT776" i="5"/>
  <c r="AT777" i="5"/>
  <c r="AT778" i="5"/>
  <c r="AT695" i="5"/>
  <c r="AT696" i="5"/>
  <c r="AT697" i="5"/>
  <c r="AT698" i="5"/>
  <c r="AT615" i="5"/>
  <c r="AT616" i="5"/>
  <c r="AT617" i="5"/>
  <c r="AT618" i="5"/>
  <c r="AT535" i="5"/>
  <c r="AT536" i="5"/>
  <c r="AT537" i="5"/>
  <c r="AT538" i="5"/>
  <c r="AT458" i="5"/>
  <c r="AT455" i="5"/>
  <c r="AT456" i="5"/>
  <c r="AT457" i="5"/>
  <c r="AT367" i="5"/>
  <c r="AT368" i="5"/>
  <c r="AT366" i="5"/>
  <c r="AT365" i="5"/>
  <c r="AT288" i="5"/>
  <c r="AT285" i="5"/>
  <c r="AT286" i="5"/>
  <c r="AT287" i="5"/>
  <c r="AT205" i="5"/>
  <c r="AT208" i="5"/>
  <c r="AT207" i="5"/>
  <c r="AT206" i="5"/>
  <c r="F95" i="5"/>
  <c r="F96" i="5"/>
  <c r="F175" i="5"/>
  <c r="F97" i="5"/>
  <c r="F16" i="5"/>
  <c r="F17" i="5"/>
  <c r="F15" i="5"/>
  <c r="F18" i="5"/>
  <c r="AX18" i="5" s="1"/>
  <c r="F55" i="5"/>
  <c r="F56" i="5"/>
  <c r="F57" i="5"/>
  <c r="F138" i="5"/>
  <c r="F137" i="5"/>
  <c r="F136" i="5"/>
  <c r="F135" i="5"/>
  <c r="F177" i="5"/>
  <c r="F178" i="5"/>
  <c r="F217" i="5"/>
  <c r="F218" i="5"/>
  <c r="F216" i="5"/>
  <c r="F215" i="5"/>
  <c r="F256" i="5"/>
  <c r="F257" i="5"/>
  <c r="F258" i="5"/>
  <c r="F255" i="5"/>
  <c r="F296" i="5"/>
  <c r="F297" i="5"/>
  <c r="F298" i="5"/>
  <c r="F295" i="5"/>
  <c r="F336" i="5"/>
  <c r="F337" i="5"/>
  <c r="F338" i="5"/>
  <c r="F335" i="5"/>
  <c r="F375" i="5"/>
  <c r="F378" i="5"/>
  <c r="F377" i="5"/>
  <c r="F376" i="5"/>
  <c r="F416" i="5"/>
  <c r="F417" i="5"/>
  <c r="F418" i="5"/>
  <c r="F415" i="5"/>
  <c r="F456" i="5"/>
  <c r="F457" i="5"/>
  <c r="F458" i="5"/>
  <c r="F455" i="5"/>
  <c r="F496" i="5"/>
  <c r="F497" i="5"/>
  <c r="F498" i="5"/>
  <c r="F495" i="5"/>
  <c r="F537" i="5"/>
  <c r="F538" i="5"/>
  <c r="F535" i="5"/>
  <c r="F536" i="5"/>
  <c r="F577" i="5"/>
  <c r="F578" i="5"/>
  <c r="F575" i="5"/>
  <c r="F576" i="5"/>
  <c r="F617" i="5"/>
  <c r="F618" i="5"/>
  <c r="F615" i="5"/>
  <c r="F616" i="5"/>
  <c r="F657" i="5"/>
  <c r="F658" i="5"/>
  <c r="F655" i="5"/>
  <c r="F656" i="5"/>
  <c r="F697" i="5"/>
  <c r="F698" i="5"/>
  <c r="F695" i="5"/>
  <c r="F696" i="5"/>
  <c r="F737" i="5"/>
  <c r="F738" i="5"/>
  <c r="F735" i="5"/>
  <c r="F736" i="5"/>
  <c r="F777" i="5"/>
  <c r="F778" i="5"/>
  <c r="F775" i="5"/>
  <c r="F776" i="5"/>
  <c r="F818" i="5"/>
  <c r="F815" i="5"/>
  <c r="F816" i="5"/>
  <c r="F817" i="5"/>
  <c r="F858" i="5"/>
  <c r="F855" i="5"/>
  <c r="F856" i="5"/>
  <c r="F857" i="5"/>
  <c r="F898" i="5"/>
  <c r="F895" i="5"/>
  <c r="F896" i="5"/>
  <c r="F897" i="5"/>
  <c r="F935" i="5"/>
  <c r="F936" i="5"/>
  <c r="F937" i="5"/>
  <c r="F938" i="5"/>
  <c r="F978" i="5"/>
  <c r="F975" i="5"/>
  <c r="F976" i="5"/>
  <c r="F977" i="5"/>
  <c r="AX977" i="5" s="1"/>
  <c r="F1018" i="5"/>
  <c r="F1015" i="5"/>
  <c r="F1016" i="5"/>
  <c r="F1017" i="5"/>
  <c r="F1058" i="5"/>
  <c r="F1056" i="5"/>
  <c r="F1055" i="5"/>
  <c r="F1057" i="5"/>
  <c r="F1097" i="5"/>
  <c r="F1095" i="5"/>
  <c r="F1098" i="5"/>
  <c r="F1096" i="5"/>
  <c r="F1136" i="5"/>
  <c r="F1138" i="5"/>
  <c r="F1135" i="5"/>
  <c r="F1137" i="5"/>
  <c r="F1175" i="5"/>
  <c r="F1176" i="5"/>
  <c r="F1178" i="5"/>
  <c r="F1177" i="5"/>
  <c r="F1216" i="5"/>
  <c r="F1217" i="5"/>
  <c r="F1215" i="5"/>
  <c r="F1218" i="5"/>
  <c r="F1256" i="5"/>
  <c r="F1257" i="5"/>
  <c r="F1258" i="5"/>
  <c r="F1255" i="5"/>
  <c r="F1296" i="5"/>
  <c r="F1297" i="5"/>
  <c r="F1295" i="5"/>
  <c r="F1298" i="5"/>
  <c r="F1336" i="5"/>
  <c r="F1338" i="5"/>
  <c r="F1335" i="5"/>
  <c r="F1337" i="5"/>
  <c r="F1378" i="5"/>
  <c r="F1376" i="5"/>
  <c r="F1377" i="5"/>
  <c r="F1375" i="5"/>
  <c r="F1418" i="5"/>
  <c r="F1415" i="5"/>
  <c r="F1416" i="5"/>
  <c r="F1417" i="5"/>
  <c r="F1456" i="5"/>
  <c r="F1458" i="5"/>
  <c r="F1457" i="5"/>
  <c r="F1455" i="5"/>
  <c r="F1498" i="5"/>
  <c r="F1496" i="5"/>
  <c r="F1497" i="5"/>
  <c r="F1495" i="5"/>
  <c r="D67" i="5"/>
  <c r="D68" i="5"/>
  <c r="D107" i="5"/>
  <c r="D108" i="5"/>
  <c r="D105" i="5"/>
  <c r="AW105" i="5" s="1"/>
  <c r="D106" i="5"/>
  <c r="D147" i="5"/>
  <c r="D148" i="5"/>
  <c r="D145" i="5"/>
  <c r="D146" i="5"/>
  <c r="D186" i="5"/>
  <c r="D188" i="5"/>
  <c r="D187" i="5"/>
  <c r="D225" i="5"/>
  <c r="D226" i="5"/>
  <c r="D227" i="5"/>
  <c r="D228" i="5"/>
  <c r="D265" i="5"/>
  <c r="D266" i="5"/>
  <c r="D267" i="5"/>
  <c r="D268" i="5"/>
  <c r="AW268" i="5" s="1"/>
  <c r="D305" i="5"/>
  <c r="D306" i="5"/>
  <c r="D307" i="5"/>
  <c r="D308" i="5"/>
  <c r="D348" i="5"/>
  <c r="D347" i="5"/>
  <c r="D345" i="5"/>
  <c r="D346" i="5"/>
  <c r="D388" i="5"/>
  <c r="D385" i="5"/>
  <c r="D386" i="5"/>
  <c r="D387" i="5"/>
  <c r="D426" i="5"/>
  <c r="D427" i="5"/>
  <c r="D428" i="5"/>
  <c r="AW428" i="5" s="1"/>
  <c r="D425" i="5"/>
  <c r="D466" i="5"/>
  <c r="D467" i="5"/>
  <c r="D468" i="5"/>
  <c r="D465" i="5"/>
  <c r="D506" i="5"/>
  <c r="D507" i="5"/>
  <c r="D508" i="5"/>
  <c r="D505" i="5"/>
  <c r="D547" i="5"/>
  <c r="D545" i="5"/>
  <c r="D546" i="5"/>
  <c r="D548" i="5"/>
  <c r="D586" i="5"/>
  <c r="D587" i="5"/>
  <c r="D588" i="5"/>
  <c r="D585" i="5"/>
  <c r="D626" i="5"/>
  <c r="D627" i="5"/>
  <c r="D628" i="5"/>
  <c r="D625" i="5"/>
  <c r="D667" i="5"/>
  <c r="D668" i="5"/>
  <c r="D666" i="5"/>
  <c r="D665" i="5"/>
  <c r="D706" i="5"/>
  <c r="D707" i="5"/>
  <c r="D708" i="5"/>
  <c r="D705" i="5"/>
  <c r="D746" i="5"/>
  <c r="D747" i="5"/>
  <c r="D748" i="5"/>
  <c r="D745" i="5"/>
  <c r="D786" i="5"/>
  <c r="D787" i="5"/>
  <c r="D788" i="5"/>
  <c r="D785" i="5"/>
  <c r="D828" i="5"/>
  <c r="D825" i="5"/>
  <c r="D826" i="5"/>
  <c r="D827" i="5"/>
  <c r="D868" i="5"/>
  <c r="D865" i="5"/>
  <c r="D866" i="5"/>
  <c r="D867" i="5"/>
  <c r="D908" i="5"/>
  <c r="D905" i="5"/>
  <c r="D906" i="5"/>
  <c r="D907" i="5"/>
  <c r="AW907" i="5" s="1"/>
  <c r="D948" i="5"/>
  <c r="D946" i="5"/>
  <c r="D945" i="5"/>
  <c r="D947" i="5"/>
  <c r="D987" i="5"/>
  <c r="D988" i="5"/>
  <c r="D985" i="5"/>
  <c r="D986" i="5"/>
  <c r="D1027" i="5"/>
  <c r="D1026" i="5"/>
  <c r="D1025" i="5"/>
  <c r="D1028" i="5"/>
  <c r="D1068" i="5"/>
  <c r="D1067" i="5"/>
  <c r="D1065" i="5"/>
  <c r="D1066" i="5"/>
  <c r="D1108" i="5"/>
  <c r="D1105" i="5"/>
  <c r="D1106" i="5"/>
  <c r="D1107" i="5"/>
  <c r="D1148" i="5"/>
  <c r="D1145" i="5"/>
  <c r="D1147" i="5"/>
  <c r="D1146" i="5"/>
  <c r="AW1146" i="5" s="1"/>
  <c r="D1187" i="5"/>
  <c r="D1188" i="5"/>
  <c r="D1185" i="5"/>
  <c r="D1186" i="5"/>
  <c r="D1226" i="5"/>
  <c r="D1227" i="5"/>
  <c r="D1228" i="5"/>
  <c r="D1225" i="5"/>
  <c r="D1266" i="5"/>
  <c r="D1267" i="5"/>
  <c r="D1268" i="5"/>
  <c r="D1265" i="5"/>
  <c r="D1306" i="5"/>
  <c r="D1307" i="5"/>
  <c r="D1305" i="5"/>
  <c r="D1308" i="5"/>
  <c r="AW1308" i="5" s="1"/>
  <c r="D1345" i="5"/>
  <c r="D1346" i="5"/>
  <c r="D1347" i="5"/>
  <c r="D1348" i="5"/>
  <c r="D1387" i="5"/>
  <c r="D1388" i="5"/>
  <c r="D1385" i="5"/>
  <c r="D1386" i="5"/>
  <c r="D1427" i="5"/>
  <c r="D1428" i="5"/>
  <c r="D1425" i="5"/>
  <c r="D1426" i="5"/>
  <c r="D1465" i="5"/>
  <c r="D1466" i="5"/>
  <c r="D1467" i="5"/>
  <c r="D1468" i="5"/>
  <c r="D15" i="5"/>
  <c r="D27" i="5"/>
  <c r="D37" i="5"/>
  <c r="D47" i="5"/>
  <c r="D57" i="5"/>
  <c r="F105" i="5"/>
  <c r="F106" i="5"/>
  <c r="F107" i="5"/>
  <c r="D185" i="5"/>
  <c r="F187" i="5"/>
  <c r="F186" i="5"/>
  <c r="F185" i="5"/>
  <c r="F226" i="5"/>
  <c r="F227" i="5"/>
  <c r="F228" i="5"/>
  <c r="F225" i="5"/>
  <c r="F266" i="5"/>
  <c r="F267" i="5"/>
  <c r="F268" i="5"/>
  <c r="F265" i="5"/>
  <c r="F306" i="5"/>
  <c r="F307" i="5"/>
  <c r="F308" i="5"/>
  <c r="F305" i="5"/>
  <c r="F346" i="5"/>
  <c r="F348" i="5"/>
  <c r="F347" i="5"/>
  <c r="F345" i="5"/>
  <c r="F385" i="5"/>
  <c r="F388" i="5"/>
  <c r="F387" i="5"/>
  <c r="F386" i="5"/>
  <c r="F426" i="5"/>
  <c r="F427" i="5"/>
  <c r="F428" i="5"/>
  <c r="F425" i="5"/>
  <c r="F466" i="5"/>
  <c r="F467" i="5"/>
  <c r="F468" i="5"/>
  <c r="F465" i="5"/>
  <c r="F506" i="5"/>
  <c r="F507" i="5"/>
  <c r="F508" i="5"/>
  <c r="F505" i="5"/>
  <c r="F547" i="5"/>
  <c r="F548" i="5"/>
  <c r="F545" i="5"/>
  <c r="F546" i="5"/>
  <c r="F587" i="5"/>
  <c r="F588" i="5"/>
  <c r="F585" i="5"/>
  <c r="F586" i="5"/>
  <c r="F627" i="5"/>
  <c r="F628" i="5"/>
  <c r="F625" i="5"/>
  <c r="F626" i="5"/>
  <c r="F667" i="5"/>
  <c r="F668" i="5"/>
  <c r="F665" i="5"/>
  <c r="F666" i="5"/>
  <c r="F707" i="5"/>
  <c r="F708" i="5"/>
  <c r="F705" i="5"/>
  <c r="F706" i="5"/>
  <c r="F747" i="5"/>
  <c r="F748" i="5"/>
  <c r="F745" i="5"/>
  <c r="F746" i="5"/>
  <c r="F787" i="5"/>
  <c r="F788" i="5"/>
  <c r="F785" i="5"/>
  <c r="F786" i="5"/>
  <c r="F828" i="5"/>
  <c r="F825" i="5"/>
  <c r="F826" i="5"/>
  <c r="F827" i="5"/>
  <c r="F868" i="5"/>
  <c r="F865" i="5"/>
  <c r="F866" i="5"/>
  <c r="F867" i="5"/>
  <c r="F908" i="5"/>
  <c r="AX908" i="5" s="1"/>
  <c r="F905" i="5"/>
  <c r="F906" i="5"/>
  <c r="F907" i="5"/>
  <c r="F945" i="5"/>
  <c r="F948" i="5"/>
  <c r="F946" i="5"/>
  <c r="F947" i="5"/>
  <c r="F988" i="5"/>
  <c r="F985" i="5"/>
  <c r="F986" i="5"/>
  <c r="F987" i="5"/>
  <c r="F1028" i="5"/>
  <c r="F1026" i="5"/>
  <c r="F1025" i="5"/>
  <c r="F1027" i="5"/>
  <c r="F1068" i="5"/>
  <c r="F1066" i="5"/>
  <c r="F1065" i="5"/>
  <c r="F1067" i="5"/>
  <c r="F1106" i="5"/>
  <c r="F1107" i="5"/>
  <c r="F1108" i="5"/>
  <c r="F1105" i="5"/>
  <c r="F1146" i="5"/>
  <c r="F1148" i="5"/>
  <c r="F1145" i="5"/>
  <c r="F1147" i="5"/>
  <c r="F1185" i="5"/>
  <c r="F1186" i="5"/>
  <c r="F1188" i="5"/>
  <c r="F1187" i="5"/>
  <c r="F1226" i="5"/>
  <c r="F1227" i="5"/>
  <c r="F1228" i="5"/>
  <c r="F1225" i="5"/>
  <c r="F1266" i="5"/>
  <c r="F1267" i="5"/>
  <c r="F1268" i="5"/>
  <c r="F1265" i="5"/>
  <c r="F1306" i="5"/>
  <c r="F1307" i="5"/>
  <c r="F1308" i="5"/>
  <c r="F1305" i="5"/>
  <c r="F1346" i="5"/>
  <c r="F1348" i="5"/>
  <c r="F1347" i="5"/>
  <c r="F1345" i="5"/>
  <c r="F1388" i="5"/>
  <c r="F1385" i="5"/>
  <c r="F1386" i="5"/>
  <c r="F1387" i="5"/>
  <c r="F1428" i="5"/>
  <c r="F1427" i="5"/>
  <c r="F1425" i="5"/>
  <c r="F1426" i="5"/>
  <c r="F1466" i="5"/>
  <c r="F1468" i="5"/>
  <c r="F1465" i="5"/>
  <c r="F1467" i="5"/>
  <c r="F27" i="5"/>
  <c r="F37" i="5"/>
  <c r="F47" i="5"/>
  <c r="F115" i="5"/>
  <c r="F116" i="5"/>
  <c r="F117" i="5"/>
  <c r="D77" i="5"/>
  <c r="D78" i="5"/>
  <c r="D75" i="5"/>
  <c r="D76" i="5"/>
  <c r="D117" i="5"/>
  <c r="D118" i="5"/>
  <c r="D115" i="5"/>
  <c r="D116" i="5"/>
  <c r="D157" i="5"/>
  <c r="D158" i="5"/>
  <c r="D155" i="5"/>
  <c r="D156" i="5"/>
  <c r="D196" i="5"/>
  <c r="D198" i="5"/>
  <c r="D195" i="5"/>
  <c r="D197" i="5"/>
  <c r="D235" i="5"/>
  <c r="D236" i="5"/>
  <c r="D237" i="5"/>
  <c r="D238" i="5"/>
  <c r="D275" i="5"/>
  <c r="D276" i="5"/>
  <c r="D277" i="5"/>
  <c r="D278" i="5"/>
  <c r="D315" i="5"/>
  <c r="D316" i="5"/>
  <c r="D317" i="5"/>
  <c r="D318" i="5"/>
  <c r="D358" i="5"/>
  <c r="D355" i="5"/>
  <c r="D356" i="5"/>
  <c r="D357" i="5"/>
  <c r="D395" i="5"/>
  <c r="D396" i="5"/>
  <c r="D397" i="5"/>
  <c r="D398" i="5"/>
  <c r="D436" i="5"/>
  <c r="D437" i="5"/>
  <c r="D438" i="5"/>
  <c r="D435" i="5"/>
  <c r="D476" i="5"/>
  <c r="D477" i="5"/>
  <c r="D478" i="5"/>
  <c r="D475" i="5"/>
  <c r="D516" i="5"/>
  <c r="D517" i="5"/>
  <c r="AW517" i="5" s="1"/>
  <c r="D518" i="5"/>
  <c r="D515" i="5"/>
  <c r="D557" i="5"/>
  <c r="D555" i="5"/>
  <c r="D558" i="5"/>
  <c r="D556" i="5"/>
  <c r="D596" i="5"/>
  <c r="D597" i="5"/>
  <c r="D598" i="5"/>
  <c r="D595" i="5"/>
  <c r="D636" i="5"/>
  <c r="D637" i="5"/>
  <c r="D638" i="5"/>
  <c r="D635" i="5"/>
  <c r="D676" i="5"/>
  <c r="D677" i="5"/>
  <c r="D678" i="5"/>
  <c r="D675" i="5"/>
  <c r="D716" i="5"/>
  <c r="D717" i="5"/>
  <c r="D718" i="5"/>
  <c r="AW718" i="5" s="1"/>
  <c r="D715" i="5"/>
  <c r="D756" i="5"/>
  <c r="D757" i="5"/>
  <c r="D758" i="5"/>
  <c r="D755" i="5"/>
  <c r="D796" i="5"/>
  <c r="D797" i="5"/>
  <c r="D798" i="5"/>
  <c r="D795" i="5"/>
  <c r="D838" i="5"/>
  <c r="D835" i="5"/>
  <c r="D836" i="5"/>
  <c r="D837" i="5"/>
  <c r="D878" i="5"/>
  <c r="D875" i="5"/>
  <c r="D876" i="5"/>
  <c r="D877" i="5"/>
  <c r="D918" i="5"/>
  <c r="D915" i="5"/>
  <c r="D916" i="5"/>
  <c r="D917" i="5"/>
  <c r="D957" i="5"/>
  <c r="D958" i="5"/>
  <c r="D955" i="5"/>
  <c r="D956" i="5"/>
  <c r="D997" i="5"/>
  <c r="D998" i="5"/>
  <c r="D995" i="5"/>
  <c r="D996" i="5"/>
  <c r="D1038" i="5"/>
  <c r="D1037" i="5"/>
  <c r="D1036" i="5"/>
  <c r="D1035" i="5"/>
  <c r="D1078" i="5"/>
  <c r="D1077" i="5"/>
  <c r="D1075" i="5"/>
  <c r="D1076" i="5"/>
  <c r="D1118" i="5"/>
  <c r="D1115" i="5"/>
  <c r="D1116" i="5"/>
  <c r="D1117" i="5"/>
  <c r="D1158" i="5"/>
  <c r="D1155" i="5"/>
  <c r="AW1155" i="5" s="1"/>
  <c r="D1157" i="5"/>
  <c r="D1156" i="5"/>
  <c r="D1196" i="5"/>
  <c r="D1197" i="5"/>
  <c r="D1195" i="5"/>
  <c r="D1198" i="5"/>
  <c r="D1236" i="5"/>
  <c r="D1237" i="5"/>
  <c r="D1235" i="5"/>
  <c r="D1238" i="5"/>
  <c r="D1276" i="5"/>
  <c r="D1277" i="5"/>
  <c r="D1278" i="5"/>
  <c r="D1275" i="5"/>
  <c r="D1316" i="5"/>
  <c r="D1317" i="5"/>
  <c r="D1315" i="5"/>
  <c r="D1318" i="5"/>
  <c r="D1355" i="5"/>
  <c r="D1356" i="5"/>
  <c r="D1357" i="5"/>
  <c r="D1358" i="5"/>
  <c r="D1397" i="5"/>
  <c r="D1398" i="5"/>
  <c r="D1395" i="5"/>
  <c r="D1396" i="5"/>
  <c r="D1435" i="5"/>
  <c r="D1436" i="5"/>
  <c r="D1437" i="5"/>
  <c r="D1438" i="5"/>
  <c r="D1475" i="5"/>
  <c r="D1476" i="5"/>
  <c r="D1477" i="5"/>
  <c r="D1478" i="5"/>
  <c r="D17" i="5"/>
  <c r="D26" i="5"/>
  <c r="D36" i="5"/>
  <c r="D46" i="5"/>
  <c r="D56" i="5"/>
  <c r="D66" i="5"/>
  <c r="AW66" i="5" s="1"/>
  <c r="F125" i="5"/>
  <c r="F126" i="5"/>
  <c r="F127" i="5"/>
  <c r="F197" i="5"/>
  <c r="F195" i="5"/>
  <c r="F196" i="5"/>
  <c r="F198" i="5"/>
  <c r="F236" i="5"/>
  <c r="AX236" i="5" s="1"/>
  <c r="F237" i="5"/>
  <c r="F238" i="5"/>
  <c r="F276" i="5"/>
  <c r="F277" i="5"/>
  <c r="F278" i="5"/>
  <c r="F275" i="5"/>
  <c r="F316" i="5"/>
  <c r="F317" i="5"/>
  <c r="F318" i="5"/>
  <c r="F355" i="5"/>
  <c r="F358" i="5"/>
  <c r="F357" i="5"/>
  <c r="F356" i="5"/>
  <c r="F395" i="5"/>
  <c r="F398" i="5"/>
  <c r="F397" i="5"/>
  <c r="F396" i="5"/>
  <c r="F436" i="5"/>
  <c r="F437" i="5"/>
  <c r="F438" i="5"/>
  <c r="F435" i="5"/>
  <c r="F476" i="5"/>
  <c r="F477" i="5"/>
  <c r="F478" i="5"/>
  <c r="F475" i="5"/>
  <c r="F516" i="5"/>
  <c r="F517" i="5"/>
  <c r="F518" i="5"/>
  <c r="F515" i="5"/>
  <c r="F557" i="5"/>
  <c r="F558" i="5"/>
  <c r="F555" i="5"/>
  <c r="F556" i="5"/>
  <c r="F597" i="5"/>
  <c r="F598" i="5"/>
  <c r="F595" i="5"/>
  <c r="F596" i="5"/>
  <c r="F637" i="5"/>
  <c r="F638" i="5"/>
  <c r="F635" i="5"/>
  <c r="F636" i="5"/>
  <c r="F677" i="5"/>
  <c r="F678" i="5"/>
  <c r="F675" i="5"/>
  <c r="F676" i="5"/>
  <c r="F717" i="5"/>
  <c r="F718" i="5"/>
  <c r="F715" i="5"/>
  <c r="F716" i="5"/>
  <c r="F757" i="5"/>
  <c r="F758" i="5"/>
  <c r="F755" i="5"/>
  <c r="F756" i="5"/>
  <c r="F797" i="5"/>
  <c r="F798" i="5"/>
  <c r="F795" i="5"/>
  <c r="F796" i="5"/>
  <c r="F838" i="5"/>
  <c r="F835" i="5"/>
  <c r="F836" i="5"/>
  <c r="F837" i="5"/>
  <c r="F878" i="5"/>
  <c r="F875" i="5"/>
  <c r="F876" i="5"/>
  <c r="F877" i="5"/>
  <c r="F918" i="5"/>
  <c r="F915" i="5"/>
  <c r="F916" i="5"/>
  <c r="F917" i="5"/>
  <c r="F958" i="5"/>
  <c r="F955" i="5"/>
  <c r="F956" i="5"/>
  <c r="F957" i="5"/>
  <c r="F998" i="5"/>
  <c r="F995" i="5"/>
  <c r="F996" i="5"/>
  <c r="F997" i="5"/>
  <c r="F1038" i="5"/>
  <c r="F1036" i="5"/>
  <c r="F1037" i="5"/>
  <c r="F1035" i="5"/>
  <c r="F1078" i="5"/>
  <c r="F1076" i="5"/>
  <c r="F1077" i="5"/>
  <c r="F1075" i="5"/>
  <c r="F1116" i="5"/>
  <c r="F1115" i="5"/>
  <c r="F1117" i="5"/>
  <c r="F1118" i="5"/>
  <c r="F1156" i="5"/>
  <c r="F1157" i="5"/>
  <c r="F1158" i="5"/>
  <c r="F1155" i="5"/>
  <c r="F1196" i="5"/>
  <c r="F1197" i="5"/>
  <c r="F1198" i="5"/>
  <c r="F1195" i="5"/>
  <c r="F1236" i="5"/>
  <c r="F1237" i="5"/>
  <c r="F1238" i="5"/>
  <c r="F1235" i="5"/>
  <c r="F1276" i="5"/>
  <c r="F1277" i="5"/>
  <c r="F1275" i="5"/>
  <c r="F1278" i="5"/>
  <c r="F1316" i="5"/>
  <c r="F1318" i="5"/>
  <c r="F1317" i="5"/>
  <c r="F1315" i="5"/>
  <c r="F1356" i="5"/>
  <c r="F1358" i="5"/>
  <c r="F1357" i="5"/>
  <c r="AX1357" i="5" s="1"/>
  <c r="F1355" i="5"/>
  <c r="F1398" i="5"/>
  <c r="F1395" i="5"/>
  <c r="F1396" i="5"/>
  <c r="F1397" i="5"/>
  <c r="F1436" i="5"/>
  <c r="F1438" i="5"/>
  <c r="F1437" i="5"/>
  <c r="AX1437" i="5" s="1"/>
  <c r="F1435" i="5"/>
  <c r="F1476" i="5"/>
  <c r="F1478" i="5"/>
  <c r="F1475" i="5"/>
  <c r="F1477" i="5"/>
  <c r="F26" i="5"/>
  <c r="F36" i="5"/>
  <c r="F46" i="5"/>
  <c r="AX46" i="5" s="1"/>
  <c r="F66" i="5"/>
  <c r="D87" i="5"/>
  <c r="D88" i="5"/>
  <c r="D85" i="5"/>
  <c r="D86" i="5"/>
  <c r="D127" i="5"/>
  <c r="D128" i="5"/>
  <c r="D125" i="5"/>
  <c r="D126" i="5"/>
  <c r="D167" i="5"/>
  <c r="D168" i="5"/>
  <c r="D165" i="5"/>
  <c r="D166" i="5"/>
  <c r="D206" i="5"/>
  <c r="D208" i="5"/>
  <c r="D205" i="5"/>
  <c r="D245" i="5"/>
  <c r="D246" i="5"/>
  <c r="D247" i="5"/>
  <c r="D248" i="5"/>
  <c r="D285" i="5"/>
  <c r="D286" i="5"/>
  <c r="D287" i="5"/>
  <c r="D288" i="5"/>
  <c r="D325" i="5"/>
  <c r="D326" i="5"/>
  <c r="D327" i="5"/>
  <c r="AW327" i="5" s="1"/>
  <c r="D328" i="5"/>
  <c r="D368" i="5"/>
  <c r="D365" i="5"/>
  <c r="D366" i="5"/>
  <c r="D367" i="5"/>
  <c r="D407" i="5"/>
  <c r="D408" i="5"/>
  <c r="D405" i="5"/>
  <c r="D406" i="5"/>
  <c r="D446" i="5"/>
  <c r="D447" i="5"/>
  <c r="D448" i="5"/>
  <c r="D445" i="5"/>
  <c r="D486" i="5"/>
  <c r="D487" i="5"/>
  <c r="D488" i="5"/>
  <c r="D485" i="5"/>
  <c r="D526" i="5"/>
  <c r="D527" i="5"/>
  <c r="D528" i="5"/>
  <c r="D525" i="5"/>
  <c r="D567" i="5"/>
  <c r="D565" i="5"/>
  <c r="D568" i="5"/>
  <c r="D566" i="5"/>
  <c r="D606" i="5"/>
  <c r="D607" i="5"/>
  <c r="D608" i="5"/>
  <c r="D605" i="5"/>
  <c r="D646" i="5"/>
  <c r="D647" i="5"/>
  <c r="D648" i="5"/>
  <c r="D645" i="5"/>
  <c r="D686" i="5"/>
  <c r="D687" i="5"/>
  <c r="D688" i="5"/>
  <c r="D685" i="5"/>
  <c r="D726" i="5"/>
  <c r="D727" i="5"/>
  <c r="D728" i="5"/>
  <c r="D725" i="5"/>
  <c r="D766" i="5"/>
  <c r="D767" i="5"/>
  <c r="D768" i="5"/>
  <c r="D765" i="5"/>
  <c r="AW765" i="5" s="1"/>
  <c r="D808" i="5"/>
  <c r="D805" i="5"/>
  <c r="D806" i="5"/>
  <c r="AW806" i="5" s="1"/>
  <c r="D807" i="5"/>
  <c r="D848" i="5"/>
  <c r="D845" i="5"/>
  <c r="D846" i="5"/>
  <c r="D847" i="5"/>
  <c r="D888" i="5"/>
  <c r="D885" i="5"/>
  <c r="D886" i="5"/>
  <c r="D887" i="5"/>
  <c r="D928" i="5"/>
  <c r="D926" i="5"/>
  <c r="D927" i="5"/>
  <c r="D925" i="5"/>
  <c r="D967" i="5"/>
  <c r="D968" i="5"/>
  <c r="D965" i="5"/>
  <c r="D966" i="5"/>
  <c r="D1007" i="5"/>
  <c r="D1008" i="5"/>
  <c r="D1005" i="5"/>
  <c r="D1006" i="5"/>
  <c r="D1048" i="5"/>
  <c r="D1045" i="5"/>
  <c r="D1046" i="5"/>
  <c r="D1047" i="5"/>
  <c r="D1087" i="5"/>
  <c r="D1088" i="5"/>
  <c r="D1085" i="5"/>
  <c r="D1086" i="5"/>
  <c r="AW1086" i="5" s="1"/>
  <c r="D1128" i="5"/>
  <c r="D1125" i="5"/>
  <c r="D1126" i="5"/>
  <c r="D1127" i="5"/>
  <c r="D1167" i="5"/>
  <c r="D1168" i="5"/>
  <c r="D1165" i="5"/>
  <c r="D1166" i="5"/>
  <c r="D1206" i="5"/>
  <c r="D1207" i="5"/>
  <c r="D1205" i="5"/>
  <c r="D1208" i="5"/>
  <c r="D1246" i="5"/>
  <c r="D1247" i="5"/>
  <c r="D1248" i="5"/>
  <c r="D1245" i="5"/>
  <c r="D1286" i="5"/>
  <c r="D1287" i="5"/>
  <c r="D1288" i="5"/>
  <c r="AW1288" i="5" s="1"/>
  <c r="D1285" i="5"/>
  <c r="D1325" i="5"/>
  <c r="D1326" i="5"/>
  <c r="D1327" i="5"/>
  <c r="D1328" i="5"/>
  <c r="D1365" i="5"/>
  <c r="D1366" i="5"/>
  <c r="D1367" i="5"/>
  <c r="AW1367" i="5" s="1"/>
  <c r="D1368" i="5"/>
  <c r="D1407" i="5"/>
  <c r="D1408" i="5"/>
  <c r="D1405" i="5"/>
  <c r="D1406" i="5"/>
  <c r="D1445" i="5"/>
  <c r="D1446" i="5"/>
  <c r="D1447" i="5"/>
  <c r="D1448" i="5"/>
  <c r="D1485" i="5"/>
  <c r="D1486" i="5"/>
  <c r="D1487" i="5"/>
  <c r="D1488" i="5"/>
  <c r="D25" i="5"/>
  <c r="D35" i="5"/>
  <c r="D45" i="5"/>
  <c r="D55" i="5"/>
  <c r="D65" i="5"/>
  <c r="F67" i="5"/>
  <c r="F145" i="5"/>
  <c r="F146" i="5"/>
  <c r="F147" i="5"/>
  <c r="F315" i="5"/>
  <c r="F207" i="5"/>
  <c r="F205" i="5"/>
  <c r="F208" i="5"/>
  <c r="F206" i="5"/>
  <c r="F246" i="5"/>
  <c r="F247" i="5"/>
  <c r="F248" i="5"/>
  <c r="F245" i="5"/>
  <c r="F286" i="5"/>
  <c r="F287" i="5"/>
  <c r="F288" i="5"/>
  <c r="F285" i="5"/>
  <c r="F326" i="5"/>
  <c r="F327" i="5"/>
  <c r="F328" i="5"/>
  <c r="F325" i="5"/>
  <c r="F365" i="5"/>
  <c r="F368" i="5"/>
  <c r="F367" i="5"/>
  <c r="F366" i="5"/>
  <c r="F407" i="5"/>
  <c r="F408" i="5"/>
  <c r="F405" i="5"/>
  <c r="F406" i="5"/>
  <c r="F446" i="5"/>
  <c r="AX446" i="5" s="1"/>
  <c r="F447" i="5"/>
  <c r="F448" i="5"/>
  <c r="F445" i="5"/>
  <c r="F486" i="5"/>
  <c r="F487" i="5"/>
  <c r="AX487" i="5" s="1"/>
  <c r="F488" i="5"/>
  <c r="F485" i="5"/>
  <c r="F526" i="5"/>
  <c r="F527" i="5"/>
  <c r="F528" i="5"/>
  <c r="F525" i="5"/>
  <c r="F567" i="5"/>
  <c r="F568" i="5"/>
  <c r="F565" i="5"/>
  <c r="F566" i="5"/>
  <c r="F607" i="5"/>
  <c r="F608" i="5"/>
  <c r="F605" i="5"/>
  <c r="F606" i="5"/>
  <c r="F647" i="5"/>
  <c r="F648" i="5"/>
  <c r="F645" i="5"/>
  <c r="F646" i="5"/>
  <c r="F687" i="5"/>
  <c r="F688" i="5"/>
  <c r="F685" i="5"/>
  <c r="F686" i="5"/>
  <c r="F727" i="5"/>
  <c r="F728" i="5"/>
  <c r="F725" i="5"/>
  <c r="F726" i="5"/>
  <c r="F767" i="5"/>
  <c r="F768" i="5"/>
  <c r="F765" i="5"/>
  <c r="F766" i="5"/>
  <c r="F808" i="5"/>
  <c r="F805" i="5"/>
  <c r="F806" i="5"/>
  <c r="F807" i="5"/>
  <c r="F848" i="5"/>
  <c r="F845" i="5"/>
  <c r="F846" i="5"/>
  <c r="F847" i="5"/>
  <c r="F888" i="5"/>
  <c r="F885" i="5"/>
  <c r="F886" i="5"/>
  <c r="F887" i="5"/>
  <c r="F925" i="5"/>
  <c r="F926" i="5"/>
  <c r="F927" i="5"/>
  <c r="F928" i="5"/>
  <c r="F968" i="5"/>
  <c r="F965" i="5"/>
  <c r="F966" i="5"/>
  <c r="F967" i="5"/>
  <c r="F1008" i="5"/>
  <c r="AX1008" i="5" s="1"/>
  <c r="F1005" i="5"/>
  <c r="F1006" i="5"/>
  <c r="F1007" i="5"/>
  <c r="F1048" i="5"/>
  <c r="F1046" i="5"/>
  <c r="AX1046" i="5" s="1"/>
  <c r="F1045" i="5"/>
  <c r="F1047" i="5"/>
  <c r="F1088" i="5"/>
  <c r="F1086" i="5"/>
  <c r="F1085" i="5"/>
  <c r="F1087" i="5"/>
  <c r="F1126" i="5"/>
  <c r="F1128" i="5"/>
  <c r="F1125" i="5"/>
  <c r="F1127" i="5"/>
  <c r="F1166" i="5"/>
  <c r="F1168" i="5"/>
  <c r="F1167" i="5"/>
  <c r="F1165" i="5"/>
  <c r="F1206" i="5"/>
  <c r="F1207" i="5"/>
  <c r="AX1207" i="5" s="1"/>
  <c r="F1208" i="5"/>
  <c r="F1205" i="5"/>
  <c r="F1246" i="5"/>
  <c r="F1247" i="5"/>
  <c r="F1248" i="5"/>
  <c r="F1245" i="5"/>
  <c r="F1286" i="5"/>
  <c r="F1287" i="5"/>
  <c r="AX1287" i="5" s="1"/>
  <c r="F1288" i="5"/>
  <c r="F1285" i="5"/>
  <c r="F1326" i="5"/>
  <c r="AX1326" i="5" s="1"/>
  <c r="F1325" i="5"/>
  <c r="F1327" i="5"/>
  <c r="F1328" i="5"/>
  <c r="F1366" i="5"/>
  <c r="F1368" i="5"/>
  <c r="F1367" i="5"/>
  <c r="F1365" i="5"/>
  <c r="F1408" i="5"/>
  <c r="F1405" i="5"/>
  <c r="F1406" i="5"/>
  <c r="F1407" i="5"/>
  <c r="F1446" i="5"/>
  <c r="F1448" i="5"/>
  <c r="AX1448" i="5" s="1"/>
  <c r="F1447" i="5"/>
  <c r="F1445" i="5"/>
  <c r="F1486" i="5"/>
  <c r="F1488" i="5"/>
  <c r="F1487" i="5"/>
  <c r="F1485" i="5"/>
  <c r="F65" i="5"/>
  <c r="F75" i="5"/>
  <c r="F76" i="5"/>
  <c r="F77" i="5"/>
  <c r="F155" i="5"/>
  <c r="F156" i="5"/>
  <c r="F157" i="5"/>
  <c r="D97" i="5"/>
  <c r="D98" i="5"/>
  <c r="D95" i="5"/>
  <c r="D96" i="5"/>
  <c r="D137" i="5"/>
  <c r="D138" i="5"/>
  <c r="D135" i="5"/>
  <c r="D136" i="5"/>
  <c r="D178" i="5"/>
  <c r="D177" i="5"/>
  <c r="D175" i="5"/>
  <c r="D176" i="5"/>
  <c r="D215" i="5"/>
  <c r="D216" i="5"/>
  <c r="D217" i="5"/>
  <c r="D218" i="5"/>
  <c r="D255" i="5"/>
  <c r="D256" i="5"/>
  <c r="D257" i="5"/>
  <c r="D258" i="5"/>
  <c r="D295" i="5"/>
  <c r="D296" i="5"/>
  <c r="D297" i="5"/>
  <c r="D298" i="5"/>
  <c r="D335" i="5"/>
  <c r="D336" i="5"/>
  <c r="D337" i="5"/>
  <c r="D338" i="5"/>
  <c r="D378" i="5"/>
  <c r="D375" i="5"/>
  <c r="D376" i="5"/>
  <c r="D377" i="5"/>
  <c r="D416" i="5"/>
  <c r="D417" i="5"/>
  <c r="D418" i="5"/>
  <c r="D415" i="5"/>
  <c r="D456" i="5"/>
  <c r="D457" i="5"/>
  <c r="D458" i="5"/>
  <c r="D455" i="5"/>
  <c r="D496" i="5"/>
  <c r="D497" i="5"/>
  <c r="D498" i="5"/>
  <c r="AW498" i="5" s="1"/>
  <c r="D495" i="5"/>
  <c r="D537" i="5"/>
  <c r="D535" i="5"/>
  <c r="D538" i="5"/>
  <c r="D536" i="5"/>
  <c r="D577" i="5"/>
  <c r="D578" i="5"/>
  <c r="D575" i="5"/>
  <c r="D576" i="5"/>
  <c r="D616" i="5"/>
  <c r="D617" i="5"/>
  <c r="D618" i="5"/>
  <c r="D615" i="5"/>
  <c r="D656" i="5"/>
  <c r="D657" i="5"/>
  <c r="D658" i="5"/>
  <c r="D655" i="5"/>
  <c r="D696" i="5"/>
  <c r="D697" i="5"/>
  <c r="D698" i="5"/>
  <c r="D695" i="5"/>
  <c r="D736" i="5"/>
  <c r="D737" i="5"/>
  <c r="D738" i="5"/>
  <c r="AW738" i="5" s="1"/>
  <c r="D735" i="5"/>
  <c r="D776" i="5"/>
  <c r="D777" i="5"/>
  <c r="D778" i="5"/>
  <c r="D775" i="5"/>
  <c r="D818" i="5"/>
  <c r="D815" i="5"/>
  <c r="D816" i="5"/>
  <c r="AW816" i="5" s="1"/>
  <c r="D817" i="5"/>
  <c r="D858" i="5"/>
  <c r="D855" i="5"/>
  <c r="D856" i="5"/>
  <c r="D857" i="5"/>
  <c r="D898" i="5"/>
  <c r="D895" i="5"/>
  <c r="AW895" i="5" s="1"/>
  <c r="D896" i="5"/>
  <c r="D897" i="5"/>
  <c r="D938" i="5"/>
  <c r="D936" i="5"/>
  <c r="D935" i="5"/>
  <c r="D937" i="5"/>
  <c r="D977" i="5"/>
  <c r="D978" i="5"/>
  <c r="D975" i="5"/>
  <c r="D976" i="5"/>
  <c r="D1017" i="5"/>
  <c r="D1018" i="5"/>
  <c r="D1015" i="5"/>
  <c r="D1016" i="5"/>
  <c r="D1058" i="5"/>
  <c r="D1055" i="5"/>
  <c r="D1056" i="5"/>
  <c r="D1057" i="5"/>
  <c r="D1098" i="5"/>
  <c r="D1097" i="5"/>
  <c r="D1095" i="5"/>
  <c r="D1096" i="5"/>
  <c r="D1138" i="5"/>
  <c r="D1135" i="5"/>
  <c r="D1136" i="5"/>
  <c r="D1137" i="5"/>
  <c r="D1177" i="5"/>
  <c r="D1178" i="5"/>
  <c r="D1175" i="5"/>
  <c r="D1176" i="5"/>
  <c r="D1216" i="5"/>
  <c r="D1217" i="5"/>
  <c r="AW1217" i="5" s="1"/>
  <c r="D1215" i="5"/>
  <c r="D1218" i="5"/>
  <c r="D1256" i="5"/>
  <c r="D1257" i="5"/>
  <c r="D1258" i="5"/>
  <c r="D1255" i="5"/>
  <c r="D1296" i="5"/>
  <c r="D1297" i="5"/>
  <c r="D1298" i="5"/>
  <c r="AW1298" i="5" s="1"/>
  <c r="D1295" i="5"/>
  <c r="D1335" i="5"/>
  <c r="D1336" i="5"/>
  <c r="D1337" i="5"/>
  <c r="D1338" i="5"/>
  <c r="D1377" i="5"/>
  <c r="D1378" i="5"/>
  <c r="D1375" i="5"/>
  <c r="D1376" i="5"/>
  <c r="D1417" i="5"/>
  <c r="D1418" i="5"/>
  <c r="D1415" i="5"/>
  <c r="D1416" i="5"/>
  <c r="D1455" i="5"/>
  <c r="D1456" i="5"/>
  <c r="D1457" i="5"/>
  <c r="D1458" i="5"/>
  <c r="D1497" i="5"/>
  <c r="D1498" i="5"/>
  <c r="D1496" i="5"/>
  <c r="D1495" i="5"/>
  <c r="F85" i="5"/>
  <c r="F86" i="5"/>
  <c r="F87" i="5"/>
  <c r="F165" i="5"/>
  <c r="F166" i="5"/>
  <c r="F167" i="5"/>
  <c r="F188" i="5"/>
  <c r="I1444" i="2"/>
  <c r="I1445" i="2"/>
  <c r="I1454" i="2"/>
  <c r="I1455" i="2"/>
  <c r="I1084" i="2"/>
  <c r="I1104" i="2"/>
  <c r="I1124" i="2"/>
  <c r="I1144" i="2"/>
  <c r="I1164" i="2"/>
  <c r="I1184" i="2"/>
  <c r="I1204" i="2"/>
  <c r="I1224" i="2"/>
  <c r="I1244" i="2"/>
  <c r="I1264" i="2"/>
  <c r="I1284" i="2"/>
  <c r="I1304" i="2"/>
  <c r="I1324" i="2"/>
  <c r="I1344" i="2"/>
  <c r="I1364" i="2"/>
  <c r="I1384" i="2"/>
  <c r="I1404" i="2"/>
  <c r="I1424" i="2"/>
  <c r="I705" i="2"/>
  <c r="I725" i="2"/>
  <c r="I745" i="2"/>
  <c r="I765" i="2"/>
  <c r="I785" i="2"/>
  <c r="I805" i="2"/>
  <c r="I825" i="2"/>
  <c r="I845" i="2"/>
  <c r="I865" i="2"/>
  <c r="I885" i="2"/>
  <c r="I905" i="2"/>
  <c r="I925" i="2"/>
  <c r="I945" i="2"/>
  <c r="I965" i="2"/>
  <c r="I985" i="2"/>
  <c r="I1005" i="2"/>
  <c r="I1025" i="2"/>
  <c r="I1045" i="2"/>
  <c r="I714" i="2"/>
  <c r="I734" i="2"/>
  <c r="I754" i="2"/>
  <c r="I774" i="2"/>
  <c r="I794" i="2"/>
  <c r="I814" i="2"/>
  <c r="I834" i="2"/>
  <c r="I854" i="2"/>
  <c r="I874" i="2"/>
  <c r="I894" i="2"/>
  <c r="I914" i="2"/>
  <c r="I934" i="2"/>
  <c r="I954" i="2"/>
  <c r="I974" i="2"/>
  <c r="I994" i="2"/>
  <c r="I1014" i="2"/>
  <c r="I1034" i="2"/>
  <c r="I1054" i="2"/>
  <c r="I715" i="2"/>
  <c r="I735" i="2"/>
  <c r="I755" i="2"/>
  <c r="I775" i="2"/>
  <c r="I795" i="2"/>
  <c r="I815" i="2"/>
  <c r="I835" i="2"/>
  <c r="I855" i="2"/>
  <c r="I875" i="2"/>
  <c r="I895" i="2"/>
  <c r="I915" i="2"/>
  <c r="I935" i="2"/>
  <c r="I955" i="2"/>
  <c r="I975" i="2"/>
  <c r="I995" i="2"/>
  <c r="I1015" i="2"/>
  <c r="I1035" i="2"/>
  <c r="I1055" i="2"/>
  <c r="I604" i="2"/>
  <c r="I624" i="2"/>
  <c r="I644" i="2"/>
  <c r="I664" i="2"/>
  <c r="I684" i="2"/>
  <c r="I605" i="2"/>
  <c r="I625" i="2"/>
  <c r="I645" i="2"/>
  <c r="I665" i="2"/>
  <c r="I685" i="2"/>
  <c r="I384" i="2"/>
  <c r="I514" i="2"/>
  <c r="I534" i="2"/>
  <c r="I554" i="2"/>
  <c r="I574" i="2"/>
  <c r="I504" i="2"/>
  <c r="I524" i="2"/>
  <c r="I544" i="2"/>
  <c r="I564" i="2"/>
  <c r="I584" i="2"/>
  <c r="I505" i="2"/>
  <c r="I525" i="2"/>
  <c r="I545" i="2"/>
  <c r="I565" i="2"/>
  <c r="I585" i="2"/>
  <c r="I204" i="2"/>
  <c r="I224" i="2"/>
  <c r="I244" i="2"/>
  <c r="I264" i="2"/>
  <c r="I284" i="2"/>
  <c r="I205" i="2"/>
  <c r="I225" i="2"/>
  <c r="I245" i="2"/>
  <c r="I265" i="2"/>
  <c r="I285" i="2"/>
  <c r="I415" i="2"/>
  <c r="I435" i="2"/>
  <c r="I455" i="2"/>
  <c r="I475" i="2"/>
  <c r="I404" i="2"/>
  <c r="I424" i="2"/>
  <c r="I444" i="2"/>
  <c r="I464" i="2"/>
  <c r="I484" i="2"/>
  <c r="I405" i="2"/>
  <c r="I425" i="2"/>
  <c r="I445" i="2"/>
  <c r="I465" i="2"/>
  <c r="I485" i="2"/>
  <c r="I115" i="2"/>
  <c r="I135" i="2"/>
  <c r="I155" i="2"/>
  <c r="I175" i="2"/>
  <c r="I104" i="2"/>
  <c r="I124" i="2"/>
  <c r="I144" i="2"/>
  <c r="I164" i="2"/>
  <c r="I184" i="2"/>
  <c r="I105" i="2"/>
  <c r="I125" i="2"/>
  <c r="I145" i="2"/>
  <c r="I165" i="2"/>
  <c r="I185" i="2"/>
  <c r="I55" i="2"/>
  <c r="I75" i="2"/>
  <c r="I64" i="2"/>
  <c r="I84" i="2"/>
  <c r="I65" i="2"/>
  <c r="I85" i="2"/>
  <c r="AU349" i="5"/>
  <c r="AT349" i="5"/>
  <c r="D13" i="2"/>
  <c r="D14" i="2" s="1"/>
  <c r="E14" i="2"/>
  <c r="F14" i="2"/>
  <c r="G14" i="2"/>
  <c r="H14" i="2"/>
  <c r="I14" i="2"/>
  <c r="J14" i="2"/>
  <c r="K14" i="2"/>
  <c r="L14" i="2"/>
  <c r="M14" i="2"/>
  <c r="N14" i="2"/>
  <c r="O14" i="2"/>
  <c r="P14" i="2"/>
  <c r="Q14" i="2"/>
  <c r="R14" i="2"/>
  <c r="S14" i="2"/>
  <c r="E15" i="2"/>
  <c r="F15" i="2"/>
  <c r="G15" i="2"/>
  <c r="H15" i="2"/>
  <c r="I15" i="2"/>
  <c r="J15" i="2"/>
  <c r="K15" i="2"/>
  <c r="L15" i="2"/>
  <c r="M15" i="2"/>
  <c r="N15" i="2"/>
  <c r="O15" i="2"/>
  <c r="P15" i="2"/>
  <c r="Q15" i="2"/>
  <c r="R15" i="2"/>
  <c r="S15" i="2"/>
  <c r="E16" i="2"/>
  <c r="F16" i="2"/>
  <c r="G16" i="2"/>
  <c r="H16" i="2"/>
  <c r="I16" i="2"/>
  <c r="J16" i="2"/>
  <c r="K16" i="2"/>
  <c r="L16" i="2"/>
  <c r="M16" i="2"/>
  <c r="N16" i="2"/>
  <c r="O16" i="2"/>
  <c r="P16" i="2"/>
  <c r="Q16" i="2"/>
  <c r="R16" i="2"/>
  <c r="S16" i="2"/>
  <c r="D23" i="2"/>
  <c r="D24" i="2" s="1"/>
  <c r="E24" i="2"/>
  <c r="F24" i="2"/>
  <c r="G24" i="2"/>
  <c r="H24" i="2"/>
  <c r="I24" i="2"/>
  <c r="J24" i="2"/>
  <c r="K24" i="2"/>
  <c r="L24" i="2"/>
  <c r="M24" i="2"/>
  <c r="N24" i="2"/>
  <c r="O24" i="2"/>
  <c r="P24" i="2"/>
  <c r="Q24" i="2"/>
  <c r="R24" i="2"/>
  <c r="S24" i="2"/>
  <c r="E25" i="2"/>
  <c r="F25" i="2"/>
  <c r="G25" i="2"/>
  <c r="H25" i="2"/>
  <c r="I25" i="2"/>
  <c r="J25" i="2"/>
  <c r="K25" i="2"/>
  <c r="L25" i="2"/>
  <c r="M25" i="2"/>
  <c r="N25" i="2"/>
  <c r="O25" i="2"/>
  <c r="P25" i="2"/>
  <c r="Q25" i="2"/>
  <c r="R25" i="2"/>
  <c r="S25" i="2"/>
  <c r="E26" i="2"/>
  <c r="F26" i="2"/>
  <c r="G26" i="2"/>
  <c r="H26" i="2"/>
  <c r="I26" i="2"/>
  <c r="J26" i="2"/>
  <c r="K26" i="2"/>
  <c r="L26" i="2"/>
  <c r="M26" i="2"/>
  <c r="N26" i="2"/>
  <c r="O26" i="2"/>
  <c r="P26" i="2"/>
  <c r="Q26" i="2"/>
  <c r="R26" i="2"/>
  <c r="S26" i="2"/>
  <c r="D33" i="2"/>
  <c r="D34" i="2" s="1"/>
  <c r="E34" i="2"/>
  <c r="F34" i="2"/>
  <c r="G34" i="2"/>
  <c r="H34" i="2"/>
  <c r="I34" i="2"/>
  <c r="J34" i="2"/>
  <c r="K34" i="2"/>
  <c r="L34" i="2"/>
  <c r="M34" i="2"/>
  <c r="N34" i="2"/>
  <c r="O34" i="2"/>
  <c r="P34" i="2"/>
  <c r="Q34" i="2"/>
  <c r="R34" i="2"/>
  <c r="S34" i="2"/>
  <c r="E35" i="2"/>
  <c r="F35" i="2"/>
  <c r="G35" i="2"/>
  <c r="H35" i="2"/>
  <c r="I35" i="2"/>
  <c r="J35" i="2"/>
  <c r="K35" i="2"/>
  <c r="L35" i="2"/>
  <c r="M35" i="2"/>
  <c r="N35" i="2"/>
  <c r="O35" i="2"/>
  <c r="P35" i="2"/>
  <c r="Q35" i="2"/>
  <c r="R35" i="2"/>
  <c r="S35" i="2"/>
  <c r="E36" i="2"/>
  <c r="F36" i="2"/>
  <c r="G36" i="2"/>
  <c r="H36" i="2"/>
  <c r="I36" i="2"/>
  <c r="J36" i="2"/>
  <c r="K36" i="2"/>
  <c r="L36" i="2"/>
  <c r="M36" i="2"/>
  <c r="N36" i="2"/>
  <c r="O36" i="2"/>
  <c r="P36" i="2"/>
  <c r="Q36" i="2"/>
  <c r="R36" i="2"/>
  <c r="S36" i="2"/>
  <c r="D43" i="2"/>
  <c r="D44" i="2" s="1"/>
  <c r="E44" i="2"/>
  <c r="F44" i="2"/>
  <c r="G44" i="2"/>
  <c r="H44" i="2"/>
  <c r="I44" i="2"/>
  <c r="J44" i="2"/>
  <c r="K44" i="2"/>
  <c r="L44" i="2"/>
  <c r="M44" i="2"/>
  <c r="N44" i="2"/>
  <c r="O44" i="2"/>
  <c r="P44" i="2"/>
  <c r="Q44" i="2"/>
  <c r="R44" i="2"/>
  <c r="S44" i="2"/>
  <c r="E45" i="2"/>
  <c r="F45" i="2"/>
  <c r="G45" i="2"/>
  <c r="H45" i="2"/>
  <c r="I45" i="2"/>
  <c r="J45" i="2"/>
  <c r="K45" i="2"/>
  <c r="L45" i="2"/>
  <c r="M45" i="2"/>
  <c r="N45" i="2"/>
  <c r="O45" i="2"/>
  <c r="P45" i="2"/>
  <c r="Q45" i="2"/>
  <c r="R45" i="2"/>
  <c r="S45" i="2"/>
  <c r="E46" i="2"/>
  <c r="F46" i="2"/>
  <c r="G46" i="2"/>
  <c r="H46" i="2"/>
  <c r="I46" i="2"/>
  <c r="J46" i="2"/>
  <c r="K46" i="2"/>
  <c r="L46" i="2"/>
  <c r="M46" i="2"/>
  <c r="N46" i="2"/>
  <c r="O46" i="2"/>
  <c r="P46" i="2"/>
  <c r="Q46" i="2"/>
  <c r="R46" i="2"/>
  <c r="S46" i="2"/>
  <c r="D53" i="2"/>
  <c r="D54" i="2" s="1"/>
  <c r="E54" i="2"/>
  <c r="F54" i="2"/>
  <c r="G54" i="2"/>
  <c r="H54" i="2"/>
  <c r="J54" i="2"/>
  <c r="K54" i="2"/>
  <c r="L54" i="2"/>
  <c r="M54" i="2"/>
  <c r="N54" i="2"/>
  <c r="O54" i="2"/>
  <c r="P54" i="2"/>
  <c r="Q54" i="2"/>
  <c r="R54" i="2"/>
  <c r="S54" i="2"/>
  <c r="E55" i="2"/>
  <c r="F55" i="2"/>
  <c r="G55" i="2"/>
  <c r="H55" i="2"/>
  <c r="J55" i="2"/>
  <c r="K55" i="2"/>
  <c r="L55" i="2"/>
  <c r="M55" i="2"/>
  <c r="N55" i="2"/>
  <c r="O55" i="2"/>
  <c r="P55" i="2"/>
  <c r="Q55" i="2"/>
  <c r="R55" i="2"/>
  <c r="S55" i="2"/>
  <c r="E56" i="2"/>
  <c r="F56" i="2"/>
  <c r="G56" i="2"/>
  <c r="H56" i="2"/>
  <c r="J56" i="2"/>
  <c r="K56" i="2"/>
  <c r="L56" i="2"/>
  <c r="M56" i="2"/>
  <c r="N56" i="2"/>
  <c r="O56" i="2"/>
  <c r="P56" i="2"/>
  <c r="Q56" i="2"/>
  <c r="R56" i="2"/>
  <c r="S56" i="2"/>
  <c r="D63" i="2"/>
  <c r="D64" i="2" s="1"/>
  <c r="E64" i="2"/>
  <c r="F64" i="2"/>
  <c r="G64" i="2"/>
  <c r="H64" i="2"/>
  <c r="J64" i="2"/>
  <c r="K64" i="2"/>
  <c r="L64" i="2"/>
  <c r="M64" i="2"/>
  <c r="N64" i="2"/>
  <c r="O64" i="2"/>
  <c r="P64" i="2"/>
  <c r="Q64" i="2"/>
  <c r="R64" i="2"/>
  <c r="S64" i="2"/>
  <c r="E65" i="2"/>
  <c r="F65" i="2"/>
  <c r="G65" i="2"/>
  <c r="H65" i="2"/>
  <c r="J65" i="2"/>
  <c r="K65" i="2"/>
  <c r="L65" i="2"/>
  <c r="M65" i="2"/>
  <c r="N65" i="2"/>
  <c r="O65" i="2"/>
  <c r="P65" i="2"/>
  <c r="Q65" i="2"/>
  <c r="R65" i="2"/>
  <c r="S65" i="2"/>
  <c r="E66" i="2"/>
  <c r="F66" i="2"/>
  <c r="G66" i="2"/>
  <c r="H66" i="2"/>
  <c r="J66" i="2"/>
  <c r="K66" i="2"/>
  <c r="L66" i="2"/>
  <c r="M66" i="2"/>
  <c r="N66" i="2"/>
  <c r="O66" i="2"/>
  <c r="P66" i="2"/>
  <c r="Q66" i="2"/>
  <c r="R66" i="2"/>
  <c r="S66" i="2"/>
  <c r="D73" i="2"/>
  <c r="D74" i="2" s="1"/>
  <c r="E74" i="2"/>
  <c r="F74" i="2"/>
  <c r="G74" i="2"/>
  <c r="H74" i="2"/>
  <c r="J74" i="2"/>
  <c r="K74" i="2"/>
  <c r="L74" i="2"/>
  <c r="M74" i="2"/>
  <c r="N74" i="2"/>
  <c r="O74" i="2"/>
  <c r="P74" i="2"/>
  <c r="Q74" i="2"/>
  <c r="R74" i="2"/>
  <c r="S74" i="2"/>
  <c r="E75" i="2"/>
  <c r="F75" i="2"/>
  <c r="G75" i="2"/>
  <c r="H75" i="2"/>
  <c r="J75" i="2"/>
  <c r="K75" i="2"/>
  <c r="L75" i="2"/>
  <c r="M75" i="2"/>
  <c r="N75" i="2"/>
  <c r="O75" i="2"/>
  <c r="P75" i="2"/>
  <c r="Q75" i="2"/>
  <c r="R75" i="2"/>
  <c r="S75" i="2"/>
  <c r="E76" i="2"/>
  <c r="F76" i="2"/>
  <c r="G76" i="2"/>
  <c r="H76" i="2"/>
  <c r="J76" i="2"/>
  <c r="K76" i="2"/>
  <c r="L76" i="2"/>
  <c r="M76" i="2"/>
  <c r="N76" i="2"/>
  <c r="O76" i="2"/>
  <c r="P76" i="2"/>
  <c r="Q76" i="2"/>
  <c r="R76" i="2"/>
  <c r="S76" i="2"/>
  <c r="D83" i="2"/>
  <c r="D84" i="2" s="1"/>
  <c r="E84" i="2"/>
  <c r="F84" i="2"/>
  <c r="G84" i="2"/>
  <c r="H84" i="2"/>
  <c r="J84" i="2"/>
  <c r="K84" i="2"/>
  <c r="L84" i="2"/>
  <c r="M84" i="2"/>
  <c r="N84" i="2"/>
  <c r="O84" i="2"/>
  <c r="P84" i="2"/>
  <c r="Q84" i="2"/>
  <c r="R84" i="2"/>
  <c r="S84" i="2"/>
  <c r="E85" i="2"/>
  <c r="F85" i="2"/>
  <c r="G85" i="2"/>
  <c r="H85" i="2"/>
  <c r="J85" i="2"/>
  <c r="K85" i="2"/>
  <c r="L85" i="2"/>
  <c r="M85" i="2"/>
  <c r="N85" i="2"/>
  <c r="O85" i="2"/>
  <c r="P85" i="2"/>
  <c r="Q85" i="2"/>
  <c r="R85" i="2"/>
  <c r="S85" i="2"/>
  <c r="E86" i="2"/>
  <c r="F86" i="2"/>
  <c r="G86" i="2"/>
  <c r="H86" i="2"/>
  <c r="J86" i="2"/>
  <c r="K86" i="2"/>
  <c r="L86" i="2"/>
  <c r="M86" i="2"/>
  <c r="N86" i="2"/>
  <c r="O86" i="2"/>
  <c r="P86" i="2"/>
  <c r="Q86" i="2"/>
  <c r="R86" i="2"/>
  <c r="S86" i="2"/>
  <c r="D93" i="2"/>
  <c r="D94" i="2" s="1"/>
  <c r="E94" i="2"/>
  <c r="F94" i="2"/>
  <c r="G94" i="2"/>
  <c r="H94" i="2"/>
  <c r="I94" i="2"/>
  <c r="J94" i="2"/>
  <c r="K94" i="2"/>
  <c r="L94" i="2"/>
  <c r="M94" i="2"/>
  <c r="N94" i="2"/>
  <c r="O94" i="2"/>
  <c r="P94" i="2"/>
  <c r="Q94" i="2"/>
  <c r="R94" i="2"/>
  <c r="S94" i="2"/>
  <c r="E95" i="2"/>
  <c r="F95" i="2"/>
  <c r="G95" i="2"/>
  <c r="H95" i="2"/>
  <c r="I95" i="2"/>
  <c r="J95" i="2"/>
  <c r="K95" i="2"/>
  <c r="L95" i="2"/>
  <c r="M95" i="2"/>
  <c r="N95" i="2"/>
  <c r="O95" i="2"/>
  <c r="P95" i="2"/>
  <c r="Q95" i="2"/>
  <c r="R95" i="2"/>
  <c r="S95" i="2"/>
  <c r="E96" i="2"/>
  <c r="F96" i="2"/>
  <c r="G96" i="2"/>
  <c r="H96" i="2"/>
  <c r="I96" i="2"/>
  <c r="J96" i="2"/>
  <c r="K96" i="2"/>
  <c r="L96" i="2"/>
  <c r="M96" i="2"/>
  <c r="N96" i="2"/>
  <c r="O96" i="2"/>
  <c r="P96" i="2"/>
  <c r="Q96" i="2"/>
  <c r="R96" i="2"/>
  <c r="S96" i="2"/>
  <c r="D103" i="2"/>
  <c r="D104" i="2" s="1"/>
  <c r="E104" i="2"/>
  <c r="F104" i="2"/>
  <c r="G104" i="2"/>
  <c r="H104" i="2"/>
  <c r="J104" i="2"/>
  <c r="K104" i="2"/>
  <c r="L104" i="2"/>
  <c r="M104" i="2"/>
  <c r="N104" i="2"/>
  <c r="O104" i="2"/>
  <c r="P104" i="2"/>
  <c r="Q104" i="2"/>
  <c r="R104" i="2"/>
  <c r="S104" i="2"/>
  <c r="E105" i="2"/>
  <c r="F105" i="2"/>
  <c r="G105" i="2"/>
  <c r="H105" i="2"/>
  <c r="J105" i="2"/>
  <c r="K105" i="2"/>
  <c r="L105" i="2"/>
  <c r="M105" i="2"/>
  <c r="N105" i="2"/>
  <c r="O105" i="2"/>
  <c r="P105" i="2"/>
  <c r="Q105" i="2"/>
  <c r="R105" i="2"/>
  <c r="S105" i="2"/>
  <c r="E106" i="2"/>
  <c r="F106" i="2"/>
  <c r="G106" i="2"/>
  <c r="H106" i="2"/>
  <c r="J106" i="2"/>
  <c r="K106" i="2"/>
  <c r="L106" i="2"/>
  <c r="M106" i="2"/>
  <c r="N106" i="2"/>
  <c r="O106" i="2"/>
  <c r="P106" i="2"/>
  <c r="Q106" i="2"/>
  <c r="R106" i="2"/>
  <c r="S106" i="2"/>
  <c r="D113" i="2"/>
  <c r="D114" i="2" s="1"/>
  <c r="E114" i="2"/>
  <c r="F114" i="2"/>
  <c r="G114" i="2"/>
  <c r="H114" i="2"/>
  <c r="J114" i="2"/>
  <c r="K114" i="2"/>
  <c r="L114" i="2"/>
  <c r="M114" i="2"/>
  <c r="N114" i="2"/>
  <c r="O114" i="2"/>
  <c r="P114" i="2"/>
  <c r="Q114" i="2"/>
  <c r="R114" i="2"/>
  <c r="S114" i="2"/>
  <c r="D115" i="2"/>
  <c r="E115" i="2"/>
  <c r="F115" i="2"/>
  <c r="G115" i="2"/>
  <c r="H115" i="2"/>
  <c r="J115" i="2"/>
  <c r="K115" i="2"/>
  <c r="L115" i="2"/>
  <c r="M115" i="2"/>
  <c r="N115" i="2"/>
  <c r="O115" i="2"/>
  <c r="P115" i="2"/>
  <c r="Q115" i="2"/>
  <c r="R115" i="2"/>
  <c r="S115" i="2"/>
  <c r="E116" i="2"/>
  <c r="F116" i="2"/>
  <c r="G116" i="2"/>
  <c r="H116" i="2"/>
  <c r="J116" i="2"/>
  <c r="K116" i="2"/>
  <c r="L116" i="2"/>
  <c r="M116" i="2"/>
  <c r="N116" i="2"/>
  <c r="O116" i="2"/>
  <c r="P116" i="2"/>
  <c r="Q116" i="2"/>
  <c r="R116" i="2"/>
  <c r="S116" i="2"/>
  <c r="D123" i="2"/>
  <c r="D124" i="2" s="1"/>
  <c r="E124" i="2"/>
  <c r="F124" i="2"/>
  <c r="G124" i="2"/>
  <c r="H124" i="2"/>
  <c r="J124" i="2"/>
  <c r="K124" i="2"/>
  <c r="L124" i="2"/>
  <c r="M124" i="2"/>
  <c r="N124" i="2"/>
  <c r="O124" i="2"/>
  <c r="P124" i="2"/>
  <c r="Q124" i="2"/>
  <c r="R124" i="2"/>
  <c r="S124" i="2"/>
  <c r="E125" i="2"/>
  <c r="F125" i="2"/>
  <c r="G125" i="2"/>
  <c r="H125" i="2"/>
  <c r="J125" i="2"/>
  <c r="K125" i="2"/>
  <c r="L125" i="2"/>
  <c r="M125" i="2"/>
  <c r="N125" i="2"/>
  <c r="O125" i="2"/>
  <c r="P125" i="2"/>
  <c r="Q125" i="2"/>
  <c r="R125" i="2"/>
  <c r="S125" i="2"/>
  <c r="E126" i="2"/>
  <c r="F126" i="2"/>
  <c r="G126" i="2"/>
  <c r="H126" i="2"/>
  <c r="J126" i="2"/>
  <c r="K126" i="2"/>
  <c r="L126" i="2"/>
  <c r="M126" i="2"/>
  <c r="N126" i="2"/>
  <c r="O126" i="2"/>
  <c r="P126" i="2"/>
  <c r="Q126" i="2"/>
  <c r="R126" i="2"/>
  <c r="S126" i="2"/>
  <c r="D133" i="2"/>
  <c r="D134" i="2" s="1"/>
  <c r="E134" i="2"/>
  <c r="F134" i="2"/>
  <c r="G134" i="2"/>
  <c r="H134" i="2"/>
  <c r="J134" i="2"/>
  <c r="K134" i="2"/>
  <c r="L134" i="2"/>
  <c r="M134" i="2"/>
  <c r="N134" i="2"/>
  <c r="O134" i="2"/>
  <c r="P134" i="2"/>
  <c r="Q134" i="2"/>
  <c r="R134" i="2"/>
  <c r="S134" i="2"/>
  <c r="E135" i="2"/>
  <c r="F135" i="2"/>
  <c r="G135" i="2"/>
  <c r="H135" i="2"/>
  <c r="J135" i="2"/>
  <c r="K135" i="2"/>
  <c r="L135" i="2"/>
  <c r="M135" i="2"/>
  <c r="N135" i="2"/>
  <c r="O135" i="2"/>
  <c r="P135" i="2"/>
  <c r="Q135" i="2"/>
  <c r="R135" i="2"/>
  <c r="S135" i="2"/>
  <c r="E136" i="2"/>
  <c r="F136" i="2"/>
  <c r="G136" i="2"/>
  <c r="H136" i="2"/>
  <c r="J136" i="2"/>
  <c r="K136" i="2"/>
  <c r="L136" i="2"/>
  <c r="M136" i="2"/>
  <c r="N136" i="2"/>
  <c r="O136" i="2"/>
  <c r="P136" i="2"/>
  <c r="Q136" i="2"/>
  <c r="R136" i="2"/>
  <c r="S136" i="2"/>
  <c r="D143" i="2"/>
  <c r="D144" i="2" s="1"/>
  <c r="E144" i="2"/>
  <c r="F144" i="2"/>
  <c r="G144" i="2"/>
  <c r="H144" i="2"/>
  <c r="J144" i="2"/>
  <c r="K144" i="2"/>
  <c r="L144" i="2"/>
  <c r="M144" i="2"/>
  <c r="N144" i="2"/>
  <c r="O144" i="2"/>
  <c r="P144" i="2"/>
  <c r="Q144" i="2"/>
  <c r="R144" i="2"/>
  <c r="S144" i="2"/>
  <c r="E145" i="2"/>
  <c r="F145" i="2"/>
  <c r="G145" i="2"/>
  <c r="H145" i="2"/>
  <c r="J145" i="2"/>
  <c r="K145" i="2"/>
  <c r="L145" i="2"/>
  <c r="M145" i="2"/>
  <c r="N145" i="2"/>
  <c r="O145" i="2"/>
  <c r="P145" i="2"/>
  <c r="Q145" i="2"/>
  <c r="R145" i="2"/>
  <c r="S145" i="2"/>
  <c r="E146" i="2"/>
  <c r="F146" i="2"/>
  <c r="G146" i="2"/>
  <c r="H146" i="2"/>
  <c r="J146" i="2"/>
  <c r="K146" i="2"/>
  <c r="L146" i="2"/>
  <c r="M146" i="2"/>
  <c r="N146" i="2"/>
  <c r="O146" i="2"/>
  <c r="P146" i="2"/>
  <c r="Q146" i="2"/>
  <c r="R146" i="2"/>
  <c r="S146" i="2"/>
  <c r="D153" i="2"/>
  <c r="D154" i="2" s="1"/>
  <c r="E154" i="2"/>
  <c r="F154" i="2"/>
  <c r="G154" i="2"/>
  <c r="H154" i="2"/>
  <c r="J154" i="2"/>
  <c r="K154" i="2"/>
  <c r="L154" i="2"/>
  <c r="M154" i="2"/>
  <c r="N154" i="2"/>
  <c r="O154" i="2"/>
  <c r="P154" i="2"/>
  <c r="Q154" i="2"/>
  <c r="R154" i="2"/>
  <c r="S154" i="2"/>
  <c r="E155" i="2"/>
  <c r="F155" i="2"/>
  <c r="G155" i="2"/>
  <c r="H155" i="2"/>
  <c r="J155" i="2"/>
  <c r="K155" i="2"/>
  <c r="L155" i="2"/>
  <c r="M155" i="2"/>
  <c r="N155" i="2"/>
  <c r="O155" i="2"/>
  <c r="P155" i="2"/>
  <c r="Q155" i="2"/>
  <c r="R155" i="2"/>
  <c r="S155" i="2"/>
  <c r="E156" i="2"/>
  <c r="F156" i="2"/>
  <c r="G156" i="2"/>
  <c r="H156" i="2"/>
  <c r="J156" i="2"/>
  <c r="K156" i="2"/>
  <c r="L156" i="2"/>
  <c r="M156" i="2"/>
  <c r="N156" i="2"/>
  <c r="O156" i="2"/>
  <c r="P156" i="2"/>
  <c r="Q156" i="2"/>
  <c r="R156" i="2"/>
  <c r="S156" i="2"/>
  <c r="D163" i="2"/>
  <c r="D164" i="2" s="1"/>
  <c r="E164" i="2"/>
  <c r="F164" i="2"/>
  <c r="G164" i="2"/>
  <c r="H164" i="2"/>
  <c r="J164" i="2"/>
  <c r="K164" i="2"/>
  <c r="L164" i="2"/>
  <c r="M164" i="2"/>
  <c r="N164" i="2"/>
  <c r="O164" i="2"/>
  <c r="P164" i="2"/>
  <c r="Q164" i="2"/>
  <c r="R164" i="2"/>
  <c r="S164" i="2"/>
  <c r="E165" i="2"/>
  <c r="F165" i="2"/>
  <c r="G165" i="2"/>
  <c r="H165" i="2"/>
  <c r="J165" i="2"/>
  <c r="K165" i="2"/>
  <c r="L165" i="2"/>
  <c r="M165" i="2"/>
  <c r="N165" i="2"/>
  <c r="O165" i="2"/>
  <c r="P165" i="2"/>
  <c r="Q165" i="2"/>
  <c r="R165" i="2"/>
  <c r="S165" i="2"/>
  <c r="E166" i="2"/>
  <c r="F166" i="2"/>
  <c r="G166" i="2"/>
  <c r="H166" i="2"/>
  <c r="J166" i="2"/>
  <c r="K166" i="2"/>
  <c r="L166" i="2"/>
  <c r="M166" i="2"/>
  <c r="N166" i="2"/>
  <c r="O166" i="2"/>
  <c r="P166" i="2"/>
  <c r="Q166" i="2"/>
  <c r="R166" i="2"/>
  <c r="S166" i="2"/>
  <c r="D173" i="2"/>
  <c r="D174" i="2" s="1"/>
  <c r="E174" i="2"/>
  <c r="F174" i="2"/>
  <c r="G174" i="2"/>
  <c r="H174" i="2"/>
  <c r="J174" i="2"/>
  <c r="K174" i="2"/>
  <c r="L174" i="2"/>
  <c r="M174" i="2"/>
  <c r="N174" i="2"/>
  <c r="O174" i="2"/>
  <c r="P174" i="2"/>
  <c r="Q174" i="2"/>
  <c r="R174" i="2"/>
  <c r="S174" i="2"/>
  <c r="E175" i="2"/>
  <c r="F175" i="2"/>
  <c r="G175" i="2"/>
  <c r="H175" i="2"/>
  <c r="J175" i="2"/>
  <c r="K175" i="2"/>
  <c r="L175" i="2"/>
  <c r="M175" i="2"/>
  <c r="N175" i="2"/>
  <c r="O175" i="2"/>
  <c r="P175" i="2"/>
  <c r="Q175" i="2"/>
  <c r="R175" i="2"/>
  <c r="S175" i="2"/>
  <c r="E176" i="2"/>
  <c r="F176" i="2"/>
  <c r="G176" i="2"/>
  <c r="H176" i="2"/>
  <c r="J176" i="2"/>
  <c r="K176" i="2"/>
  <c r="L176" i="2"/>
  <c r="M176" i="2"/>
  <c r="N176" i="2"/>
  <c r="O176" i="2"/>
  <c r="P176" i="2"/>
  <c r="Q176" i="2"/>
  <c r="R176" i="2"/>
  <c r="S176" i="2"/>
  <c r="D183" i="2"/>
  <c r="D184" i="2" s="1"/>
  <c r="E184" i="2"/>
  <c r="F184" i="2"/>
  <c r="G184" i="2"/>
  <c r="H184" i="2"/>
  <c r="J184" i="2"/>
  <c r="K184" i="2"/>
  <c r="L184" i="2"/>
  <c r="M184" i="2"/>
  <c r="N184" i="2"/>
  <c r="O184" i="2"/>
  <c r="P184" i="2"/>
  <c r="Q184" i="2"/>
  <c r="R184" i="2"/>
  <c r="S184" i="2"/>
  <c r="E185" i="2"/>
  <c r="F185" i="2"/>
  <c r="G185" i="2"/>
  <c r="H185" i="2"/>
  <c r="J185" i="2"/>
  <c r="K185" i="2"/>
  <c r="L185" i="2"/>
  <c r="M185" i="2"/>
  <c r="N185" i="2"/>
  <c r="O185" i="2"/>
  <c r="P185" i="2"/>
  <c r="Q185" i="2"/>
  <c r="R185" i="2"/>
  <c r="S185" i="2"/>
  <c r="E186" i="2"/>
  <c r="F186" i="2"/>
  <c r="G186" i="2"/>
  <c r="H186" i="2"/>
  <c r="J186" i="2"/>
  <c r="K186" i="2"/>
  <c r="L186" i="2"/>
  <c r="M186" i="2"/>
  <c r="N186" i="2"/>
  <c r="O186" i="2"/>
  <c r="P186" i="2"/>
  <c r="Q186" i="2"/>
  <c r="R186" i="2"/>
  <c r="S186" i="2"/>
  <c r="D193" i="2"/>
  <c r="D194" i="2" s="1"/>
  <c r="E194" i="2"/>
  <c r="F194" i="2"/>
  <c r="G194" i="2"/>
  <c r="H194" i="2"/>
  <c r="I194" i="2"/>
  <c r="J194" i="2"/>
  <c r="K194" i="2"/>
  <c r="L194" i="2"/>
  <c r="M194" i="2"/>
  <c r="N194" i="2"/>
  <c r="O194" i="2"/>
  <c r="P194" i="2"/>
  <c r="Q194" i="2"/>
  <c r="R194" i="2"/>
  <c r="S194" i="2"/>
  <c r="E195" i="2"/>
  <c r="F195" i="2"/>
  <c r="G195" i="2"/>
  <c r="H195" i="2"/>
  <c r="I195" i="2"/>
  <c r="J195" i="2"/>
  <c r="K195" i="2"/>
  <c r="L195" i="2"/>
  <c r="M195" i="2"/>
  <c r="N195" i="2"/>
  <c r="O195" i="2"/>
  <c r="P195" i="2"/>
  <c r="Q195" i="2"/>
  <c r="R195" i="2"/>
  <c r="S195" i="2"/>
  <c r="E196" i="2"/>
  <c r="F196" i="2"/>
  <c r="G196" i="2"/>
  <c r="H196" i="2"/>
  <c r="I196" i="2"/>
  <c r="J196" i="2"/>
  <c r="K196" i="2"/>
  <c r="L196" i="2"/>
  <c r="M196" i="2"/>
  <c r="N196" i="2"/>
  <c r="O196" i="2"/>
  <c r="P196" i="2"/>
  <c r="Q196" i="2"/>
  <c r="R196" i="2"/>
  <c r="S196" i="2"/>
  <c r="D203" i="2"/>
  <c r="D204" i="2" s="1"/>
  <c r="E204" i="2"/>
  <c r="F204" i="2"/>
  <c r="G204" i="2"/>
  <c r="H204" i="2"/>
  <c r="J204" i="2"/>
  <c r="K204" i="2"/>
  <c r="L204" i="2"/>
  <c r="M204" i="2"/>
  <c r="N204" i="2"/>
  <c r="O204" i="2"/>
  <c r="P204" i="2"/>
  <c r="Q204" i="2"/>
  <c r="R204" i="2"/>
  <c r="S204" i="2"/>
  <c r="E205" i="2"/>
  <c r="F205" i="2"/>
  <c r="G205" i="2"/>
  <c r="H205" i="2"/>
  <c r="J205" i="2"/>
  <c r="K205" i="2"/>
  <c r="L205" i="2"/>
  <c r="M205" i="2"/>
  <c r="N205" i="2"/>
  <c r="O205" i="2"/>
  <c r="P205" i="2"/>
  <c r="Q205" i="2"/>
  <c r="R205" i="2"/>
  <c r="S205" i="2"/>
  <c r="E206" i="2"/>
  <c r="F206" i="2"/>
  <c r="G206" i="2"/>
  <c r="H206" i="2"/>
  <c r="J206" i="2"/>
  <c r="K206" i="2"/>
  <c r="L206" i="2"/>
  <c r="M206" i="2"/>
  <c r="N206" i="2"/>
  <c r="O206" i="2"/>
  <c r="P206" i="2"/>
  <c r="Q206" i="2"/>
  <c r="R206" i="2"/>
  <c r="S206" i="2"/>
  <c r="D213" i="2"/>
  <c r="D214" i="2" s="1"/>
  <c r="E214" i="2"/>
  <c r="F214" i="2"/>
  <c r="G214" i="2"/>
  <c r="H214" i="2"/>
  <c r="J214" i="2"/>
  <c r="K214" i="2"/>
  <c r="L214" i="2"/>
  <c r="M214" i="2"/>
  <c r="N214" i="2"/>
  <c r="O214" i="2"/>
  <c r="P214" i="2"/>
  <c r="Q214" i="2"/>
  <c r="R214" i="2"/>
  <c r="S214" i="2"/>
  <c r="E215" i="2"/>
  <c r="F215" i="2"/>
  <c r="G215" i="2"/>
  <c r="H215" i="2"/>
  <c r="J215" i="2"/>
  <c r="K215" i="2"/>
  <c r="L215" i="2"/>
  <c r="M215" i="2"/>
  <c r="N215" i="2"/>
  <c r="O215" i="2"/>
  <c r="P215" i="2"/>
  <c r="Q215" i="2"/>
  <c r="R215" i="2"/>
  <c r="S215" i="2"/>
  <c r="E216" i="2"/>
  <c r="F216" i="2"/>
  <c r="G216" i="2"/>
  <c r="H216" i="2"/>
  <c r="J216" i="2"/>
  <c r="K216" i="2"/>
  <c r="L216" i="2"/>
  <c r="M216" i="2"/>
  <c r="N216" i="2"/>
  <c r="O216" i="2"/>
  <c r="P216" i="2"/>
  <c r="Q216" i="2"/>
  <c r="R216" i="2"/>
  <c r="S216" i="2"/>
  <c r="D223" i="2"/>
  <c r="D224" i="2" s="1"/>
  <c r="E224" i="2"/>
  <c r="F224" i="2"/>
  <c r="G224" i="2"/>
  <c r="H224" i="2"/>
  <c r="J224" i="2"/>
  <c r="K224" i="2"/>
  <c r="L224" i="2"/>
  <c r="M224" i="2"/>
  <c r="N224" i="2"/>
  <c r="O224" i="2"/>
  <c r="P224" i="2"/>
  <c r="Q224" i="2"/>
  <c r="R224" i="2"/>
  <c r="S224" i="2"/>
  <c r="E225" i="2"/>
  <c r="F225" i="2"/>
  <c r="G225" i="2"/>
  <c r="H225" i="2"/>
  <c r="J225" i="2"/>
  <c r="K225" i="2"/>
  <c r="L225" i="2"/>
  <c r="M225" i="2"/>
  <c r="N225" i="2"/>
  <c r="O225" i="2"/>
  <c r="P225" i="2"/>
  <c r="Q225" i="2"/>
  <c r="R225" i="2"/>
  <c r="S225" i="2"/>
  <c r="E226" i="2"/>
  <c r="F226" i="2"/>
  <c r="G226" i="2"/>
  <c r="H226" i="2"/>
  <c r="J226" i="2"/>
  <c r="K226" i="2"/>
  <c r="L226" i="2"/>
  <c r="M226" i="2"/>
  <c r="N226" i="2"/>
  <c r="O226" i="2"/>
  <c r="P226" i="2"/>
  <c r="Q226" i="2"/>
  <c r="R226" i="2"/>
  <c r="S226" i="2"/>
  <c r="D233" i="2"/>
  <c r="D234" i="2" s="1"/>
  <c r="E234" i="2"/>
  <c r="F234" i="2"/>
  <c r="G234" i="2"/>
  <c r="H234" i="2"/>
  <c r="J234" i="2"/>
  <c r="K234" i="2"/>
  <c r="L234" i="2"/>
  <c r="M234" i="2"/>
  <c r="N234" i="2"/>
  <c r="O234" i="2"/>
  <c r="P234" i="2"/>
  <c r="Q234" i="2"/>
  <c r="R234" i="2"/>
  <c r="S234" i="2"/>
  <c r="E235" i="2"/>
  <c r="F235" i="2"/>
  <c r="G235" i="2"/>
  <c r="H235" i="2"/>
  <c r="J235" i="2"/>
  <c r="K235" i="2"/>
  <c r="L235" i="2"/>
  <c r="M235" i="2"/>
  <c r="N235" i="2"/>
  <c r="O235" i="2"/>
  <c r="P235" i="2"/>
  <c r="Q235" i="2"/>
  <c r="R235" i="2"/>
  <c r="S235" i="2"/>
  <c r="E236" i="2"/>
  <c r="F236" i="2"/>
  <c r="G236" i="2"/>
  <c r="H236" i="2"/>
  <c r="J236" i="2"/>
  <c r="K236" i="2"/>
  <c r="L236" i="2"/>
  <c r="M236" i="2"/>
  <c r="N236" i="2"/>
  <c r="O236" i="2"/>
  <c r="P236" i="2"/>
  <c r="Q236" i="2"/>
  <c r="R236" i="2"/>
  <c r="S236" i="2"/>
  <c r="D243" i="2"/>
  <c r="D244" i="2" s="1"/>
  <c r="E244" i="2"/>
  <c r="F244" i="2"/>
  <c r="G244" i="2"/>
  <c r="H244" i="2"/>
  <c r="J244" i="2"/>
  <c r="K244" i="2"/>
  <c r="L244" i="2"/>
  <c r="M244" i="2"/>
  <c r="N244" i="2"/>
  <c r="O244" i="2"/>
  <c r="P244" i="2"/>
  <c r="Q244" i="2"/>
  <c r="R244" i="2"/>
  <c r="S244" i="2"/>
  <c r="E245" i="2"/>
  <c r="F245" i="2"/>
  <c r="G245" i="2"/>
  <c r="H245" i="2"/>
  <c r="J245" i="2"/>
  <c r="K245" i="2"/>
  <c r="L245" i="2"/>
  <c r="M245" i="2"/>
  <c r="N245" i="2"/>
  <c r="O245" i="2"/>
  <c r="P245" i="2"/>
  <c r="Q245" i="2"/>
  <c r="R245" i="2"/>
  <c r="S245" i="2"/>
  <c r="E246" i="2"/>
  <c r="F246" i="2"/>
  <c r="G246" i="2"/>
  <c r="H246" i="2"/>
  <c r="J246" i="2"/>
  <c r="K246" i="2"/>
  <c r="L246" i="2"/>
  <c r="M246" i="2"/>
  <c r="N246" i="2"/>
  <c r="O246" i="2"/>
  <c r="P246" i="2"/>
  <c r="Q246" i="2"/>
  <c r="R246" i="2"/>
  <c r="S246" i="2"/>
  <c r="D253" i="2"/>
  <c r="D254" i="2" s="1"/>
  <c r="E254" i="2"/>
  <c r="F254" i="2"/>
  <c r="G254" i="2"/>
  <c r="H254" i="2"/>
  <c r="J254" i="2"/>
  <c r="K254" i="2"/>
  <c r="L254" i="2"/>
  <c r="M254" i="2"/>
  <c r="N254" i="2"/>
  <c r="O254" i="2"/>
  <c r="P254" i="2"/>
  <c r="Q254" i="2"/>
  <c r="R254" i="2"/>
  <c r="S254" i="2"/>
  <c r="E255" i="2"/>
  <c r="F255" i="2"/>
  <c r="G255" i="2"/>
  <c r="H255" i="2"/>
  <c r="J255" i="2"/>
  <c r="K255" i="2"/>
  <c r="L255" i="2"/>
  <c r="M255" i="2"/>
  <c r="N255" i="2"/>
  <c r="O255" i="2"/>
  <c r="P255" i="2"/>
  <c r="Q255" i="2"/>
  <c r="R255" i="2"/>
  <c r="S255" i="2"/>
  <c r="E256" i="2"/>
  <c r="F256" i="2"/>
  <c r="G256" i="2"/>
  <c r="H256" i="2"/>
  <c r="J256" i="2"/>
  <c r="K256" i="2"/>
  <c r="L256" i="2"/>
  <c r="M256" i="2"/>
  <c r="N256" i="2"/>
  <c r="O256" i="2"/>
  <c r="P256" i="2"/>
  <c r="Q256" i="2"/>
  <c r="R256" i="2"/>
  <c r="S256" i="2"/>
  <c r="D263" i="2"/>
  <c r="D264" i="2" s="1"/>
  <c r="E264" i="2"/>
  <c r="F264" i="2"/>
  <c r="G264" i="2"/>
  <c r="H264" i="2"/>
  <c r="J264" i="2"/>
  <c r="K264" i="2"/>
  <c r="L264" i="2"/>
  <c r="M264" i="2"/>
  <c r="N264" i="2"/>
  <c r="O264" i="2"/>
  <c r="P264" i="2"/>
  <c r="Q264" i="2"/>
  <c r="R264" i="2"/>
  <c r="S264" i="2"/>
  <c r="E265" i="2"/>
  <c r="F265" i="2"/>
  <c r="G265" i="2"/>
  <c r="H265" i="2"/>
  <c r="J265" i="2"/>
  <c r="K265" i="2"/>
  <c r="L265" i="2"/>
  <c r="M265" i="2"/>
  <c r="N265" i="2"/>
  <c r="O265" i="2"/>
  <c r="P265" i="2"/>
  <c r="Q265" i="2"/>
  <c r="R265" i="2"/>
  <c r="S265" i="2"/>
  <c r="E266" i="2"/>
  <c r="F266" i="2"/>
  <c r="G266" i="2"/>
  <c r="H266" i="2"/>
  <c r="J266" i="2"/>
  <c r="K266" i="2"/>
  <c r="L266" i="2"/>
  <c r="M266" i="2"/>
  <c r="N266" i="2"/>
  <c r="O266" i="2"/>
  <c r="P266" i="2"/>
  <c r="Q266" i="2"/>
  <c r="R266" i="2"/>
  <c r="S266" i="2"/>
  <c r="D273" i="2"/>
  <c r="D274" i="2" s="1"/>
  <c r="E274" i="2"/>
  <c r="F274" i="2"/>
  <c r="G274" i="2"/>
  <c r="H274" i="2"/>
  <c r="J274" i="2"/>
  <c r="K274" i="2"/>
  <c r="L274" i="2"/>
  <c r="M274" i="2"/>
  <c r="N274" i="2"/>
  <c r="O274" i="2"/>
  <c r="P274" i="2"/>
  <c r="Q274" i="2"/>
  <c r="R274" i="2"/>
  <c r="S274" i="2"/>
  <c r="E275" i="2"/>
  <c r="F275" i="2"/>
  <c r="G275" i="2"/>
  <c r="H275" i="2"/>
  <c r="J275" i="2"/>
  <c r="K275" i="2"/>
  <c r="L275" i="2"/>
  <c r="M275" i="2"/>
  <c r="N275" i="2"/>
  <c r="O275" i="2"/>
  <c r="P275" i="2"/>
  <c r="Q275" i="2"/>
  <c r="R275" i="2"/>
  <c r="S275" i="2"/>
  <c r="E276" i="2"/>
  <c r="F276" i="2"/>
  <c r="G276" i="2"/>
  <c r="H276" i="2"/>
  <c r="J276" i="2"/>
  <c r="K276" i="2"/>
  <c r="L276" i="2"/>
  <c r="M276" i="2"/>
  <c r="N276" i="2"/>
  <c r="O276" i="2"/>
  <c r="P276" i="2"/>
  <c r="Q276" i="2"/>
  <c r="R276" i="2"/>
  <c r="S276" i="2"/>
  <c r="D283" i="2"/>
  <c r="D284" i="2" s="1"/>
  <c r="E284" i="2"/>
  <c r="F284" i="2"/>
  <c r="G284" i="2"/>
  <c r="H284" i="2"/>
  <c r="J284" i="2"/>
  <c r="K284" i="2"/>
  <c r="L284" i="2"/>
  <c r="M284" i="2"/>
  <c r="N284" i="2"/>
  <c r="O284" i="2"/>
  <c r="P284" i="2"/>
  <c r="Q284" i="2"/>
  <c r="R284" i="2"/>
  <c r="S284" i="2"/>
  <c r="E285" i="2"/>
  <c r="F285" i="2"/>
  <c r="G285" i="2"/>
  <c r="H285" i="2"/>
  <c r="J285" i="2"/>
  <c r="K285" i="2"/>
  <c r="L285" i="2"/>
  <c r="M285" i="2"/>
  <c r="N285" i="2"/>
  <c r="O285" i="2"/>
  <c r="P285" i="2"/>
  <c r="Q285" i="2"/>
  <c r="R285" i="2"/>
  <c r="S285" i="2"/>
  <c r="E286" i="2"/>
  <c r="F286" i="2"/>
  <c r="G286" i="2"/>
  <c r="H286" i="2"/>
  <c r="J286" i="2"/>
  <c r="K286" i="2"/>
  <c r="L286" i="2"/>
  <c r="M286" i="2"/>
  <c r="N286" i="2"/>
  <c r="O286" i="2"/>
  <c r="P286" i="2"/>
  <c r="Q286" i="2"/>
  <c r="R286" i="2"/>
  <c r="S286" i="2"/>
  <c r="D293" i="2"/>
  <c r="D294" i="2" s="1"/>
  <c r="E294" i="2"/>
  <c r="F294" i="2"/>
  <c r="G294" i="2"/>
  <c r="H294" i="2"/>
  <c r="I294" i="2"/>
  <c r="J294" i="2"/>
  <c r="K294" i="2"/>
  <c r="L294" i="2"/>
  <c r="M294" i="2"/>
  <c r="N294" i="2"/>
  <c r="O294" i="2"/>
  <c r="P294" i="2"/>
  <c r="Q294" i="2"/>
  <c r="R294" i="2"/>
  <c r="S294" i="2"/>
  <c r="E295" i="2"/>
  <c r="F295" i="2"/>
  <c r="G295" i="2"/>
  <c r="H295" i="2"/>
  <c r="I295" i="2"/>
  <c r="J295" i="2"/>
  <c r="K295" i="2"/>
  <c r="L295" i="2"/>
  <c r="M295" i="2"/>
  <c r="N295" i="2"/>
  <c r="O295" i="2"/>
  <c r="P295" i="2"/>
  <c r="Q295" i="2"/>
  <c r="R295" i="2"/>
  <c r="S295" i="2"/>
  <c r="E296" i="2"/>
  <c r="F296" i="2"/>
  <c r="G296" i="2"/>
  <c r="H296" i="2"/>
  <c r="I296" i="2"/>
  <c r="J296" i="2"/>
  <c r="K296" i="2"/>
  <c r="L296" i="2"/>
  <c r="M296" i="2"/>
  <c r="N296" i="2"/>
  <c r="O296" i="2"/>
  <c r="P296" i="2"/>
  <c r="Q296" i="2"/>
  <c r="R296" i="2"/>
  <c r="S296" i="2"/>
  <c r="D303" i="2"/>
  <c r="D304" i="2" s="1"/>
  <c r="E304" i="2"/>
  <c r="F304" i="2"/>
  <c r="G304" i="2"/>
  <c r="H304" i="2"/>
  <c r="J304" i="2"/>
  <c r="K304" i="2"/>
  <c r="L304" i="2"/>
  <c r="M304" i="2"/>
  <c r="N304" i="2"/>
  <c r="O304" i="2"/>
  <c r="P304" i="2"/>
  <c r="Q304" i="2"/>
  <c r="R304" i="2"/>
  <c r="S304" i="2"/>
  <c r="E305" i="2"/>
  <c r="F305" i="2"/>
  <c r="G305" i="2"/>
  <c r="H305" i="2"/>
  <c r="J305" i="2"/>
  <c r="K305" i="2"/>
  <c r="L305" i="2"/>
  <c r="M305" i="2"/>
  <c r="N305" i="2"/>
  <c r="O305" i="2"/>
  <c r="P305" i="2"/>
  <c r="Q305" i="2"/>
  <c r="R305" i="2"/>
  <c r="S305" i="2"/>
  <c r="E306" i="2"/>
  <c r="F306" i="2"/>
  <c r="G306" i="2"/>
  <c r="H306" i="2"/>
  <c r="J306" i="2"/>
  <c r="K306" i="2"/>
  <c r="L306" i="2"/>
  <c r="M306" i="2"/>
  <c r="N306" i="2"/>
  <c r="O306" i="2"/>
  <c r="P306" i="2"/>
  <c r="Q306" i="2"/>
  <c r="R306" i="2"/>
  <c r="S306" i="2"/>
  <c r="D313" i="2"/>
  <c r="D314" i="2" s="1"/>
  <c r="E314" i="2"/>
  <c r="F314" i="2"/>
  <c r="G314" i="2"/>
  <c r="H314" i="2"/>
  <c r="J314" i="2"/>
  <c r="K314" i="2"/>
  <c r="L314" i="2"/>
  <c r="M314" i="2"/>
  <c r="N314" i="2"/>
  <c r="O314" i="2"/>
  <c r="P314" i="2"/>
  <c r="Q314" i="2"/>
  <c r="R314" i="2"/>
  <c r="S314" i="2"/>
  <c r="E315" i="2"/>
  <c r="F315" i="2"/>
  <c r="G315" i="2"/>
  <c r="H315" i="2"/>
  <c r="J315" i="2"/>
  <c r="K315" i="2"/>
  <c r="L315" i="2"/>
  <c r="M315" i="2"/>
  <c r="N315" i="2"/>
  <c r="O315" i="2"/>
  <c r="P315" i="2"/>
  <c r="Q315" i="2"/>
  <c r="R315" i="2"/>
  <c r="S315" i="2"/>
  <c r="E316" i="2"/>
  <c r="F316" i="2"/>
  <c r="G316" i="2"/>
  <c r="H316" i="2"/>
  <c r="J316" i="2"/>
  <c r="K316" i="2"/>
  <c r="L316" i="2"/>
  <c r="M316" i="2"/>
  <c r="N316" i="2"/>
  <c r="O316" i="2"/>
  <c r="P316" i="2"/>
  <c r="Q316" i="2"/>
  <c r="R316" i="2"/>
  <c r="S316" i="2"/>
  <c r="D323" i="2"/>
  <c r="D324" i="2" s="1"/>
  <c r="E324" i="2"/>
  <c r="F324" i="2"/>
  <c r="G324" i="2"/>
  <c r="H324" i="2"/>
  <c r="J324" i="2"/>
  <c r="K324" i="2"/>
  <c r="L324" i="2"/>
  <c r="M324" i="2"/>
  <c r="N324" i="2"/>
  <c r="O324" i="2"/>
  <c r="P324" i="2"/>
  <c r="Q324" i="2"/>
  <c r="R324" i="2"/>
  <c r="S324" i="2"/>
  <c r="E325" i="2"/>
  <c r="F325" i="2"/>
  <c r="G325" i="2"/>
  <c r="H325" i="2"/>
  <c r="J325" i="2"/>
  <c r="K325" i="2"/>
  <c r="L325" i="2"/>
  <c r="M325" i="2"/>
  <c r="N325" i="2"/>
  <c r="O325" i="2"/>
  <c r="P325" i="2"/>
  <c r="Q325" i="2"/>
  <c r="R325" i="2"/>
  <c r="S325" i="2"/>
  <c r="E326" i="2"/>
  <c r="F326" i="2"/>
  <c r="G326" i="2"/>
  <c r="H326" i="2"/>
  <c r="J326" i="2"/>
  <c r="K326" i="2"/>
  <c r="L326" i="2"/>
  <c r="M326" i="2"/>
  <c r="N326" i="2"/>
  <c r="O326" i="2"/>
  <c r="P326" i="2"/>
  <c r="Q326" i="2"/>
  <c r="R326" i="2"/>
  <c r="S326" i="2"/>
  <c r="D333" i="2"/>
  <c r="D334" i="2" s="1"/>
  <c r="E334" i="2"/>
  <c r="F334" i="2"/>
  <c r="G334" i="2"/>
  <c r="H334" i="2"/>
  <c r="J334" i="2"/>
  <c r="K334" i="2"/>
  <c r="L334" i="2"/>
  <c r="M334" i="2"/>
  <c r="N334" i="2"/>
  <c r="O334" i="2"/>
  <c r="P334" i="2"/>
  <c r="Q334" i="2"/>
  <c r="R334" i="2"/>
  <c r="S334" i="2"/>
  <c r="E335" i="2"/>
  <c r="F335" i="2"/>
  <c r="G335" i="2"/>
  <c r="H335" i="2"/>
  <c r="J335" i="2"/>
  <c r="K335" i="2"/>
  <c r="L335" i="2"/>
  <c r="M335" i="2"/>
  <c r="N335" i="2"/>
  <c r="O335" i="2"/>
  <c r="P335" i="2"/>
  <c r="Q335" i="2"/>
  <c r="R335" i="2"/>
  <c r="S335" i="2"/>
  <c r="E336" i="2"/>
  <c r="F336" i="2"/>
  <c r="G336" i="2"/>
  <c r="H336" i="2"/>
  <c r="J336" i="2"/>
  <c r="K336" i="2"/>
  <c r="L336" i="2"/>
  <c r="M336" i="2"/>
  <c r="N336" i="2"/>
  <c r="O336" i="2"/>
  <c r="P336" i="2"/>
  <c r="Q336" i="2"/>
  <c r="R336" i="2"/>
  <c r="S336" i="2"/>
  <c r="D343" i="2"/>
  <c r="D344" i="2" s="1"/>
  <c r="E344" i="2"/>
  <c r="F344" i="2"/>
  <c r="G344" i="2"/>
  <c r="H344" i="2"/>
  <c r="J344" i="2"/>
  <c r="K344" i="2"/>
  <c r="L344" i="2"/>
  <c r="M344" i="2"/>
  <c r="N344" i="2"/>
  <c r="O344" i="2"/>
  <c r="P344" i="2"/>
  <c r="Q344" i="2"/>
  <c r="R344" i="2"/>
  <c r="S344" i="2"/>
  <c r="E345" i="2"/>
  <c r="F345" i="2"/>
  <c r="G345" i="2"/>
  <c r="H345" i="2"/>
  <c r="J345" i="2"/>
  <c r="K345" i="2"/>
  <c r="L345" i="2"/>
  <c r="M345" i="2"/>
  <c r="N345" i="2"/>
  <c r="O345" i="2"/>
  <c r="P345" i="2"/>
  <c r="Q345" i="2"/>
  <c r="R345" i="2"/>
  <c r="S345" i="2"/>
  <c r="E346" i="2"/>
  <c r="F346" i="2"/>
  <c r="G346" i="2"/>
  <c r="H346" i="2"/>
  <c r="J346" i="2"/>
  <c r="K346" i="2"/>
  <c r="L346" i="2"/>
  <c r="M346" i="2"/>
  <c r="N346" i="2"/>
  <c r="O346" i="2"/>
  <c r="P346" i="2"/>
  <c r="Q346" i="2"/>
  <c r="R346" i="2"/>
  <c r="S346" i="2"/>
  <c r="D353" i="2"/>
  <c r="D354" i="2" s="1"/>
  <c r="E354" i="2"/>
  <c r="F354" i="2"/>
  <c r="G354" i="2"/>
  <c r="H354" i="2"/>
  <c r="J354" i="2"/>
  <c r="K354" i="2"/>
  <c r="L354" i="2"/>
  <c r="M354" i="2"/>
  <c r="N354" i="2"/>
  <c r="O354" i="2"/>
  <c r="P354" i="2"/>
  <c r="Q354" i="2"/>
  <c r="R354" i="2"/>
  <c r="S354" i="2"/>
  <c r="E355" i="2"/>
  <c r="F355" i="2"/>
  <c r="G355" i="2"/>
  <c r="H355" i="2"/>
  <c r="J355" i="2"/>
  <c r="K355" i="2"/>
  <c r="L355" i="2"/>
  <c r="M355" i="2"/>
  <c r="N355" i="2"/>
  <c r="O355" i="2"/>
  <c r="P355" i="2"/>
  <c r="Q355" i="2"/>
  <c r="R355" i="2"/>
  <c r="S355" i="2"/>
  <c r="E356" i="2"/>
  <c r="F356" i="2"/>
  <c r="G356" i="2"/>
  <c r="H356" i="2"/>
  <c r="J356" i="2"/>
  <c r="K356" i="2"/>
  <c r="L356" i="2"/>
  <c r="M356" i="2"/>
  <c r="N356" i="2"/>
  <c r="O356" i="2"/>
  <c r="P356" i="2"/>
  <c r="Q356" i="2"/>
  <c r="R356" i="2"/>
  <c r="S356" i="2"/>
  <c r="D363" i="2"/>
  <c r="D364" i="2" s="1"/>
  <c r="E364" i="2"/>
  <c r="F364" i="2"/>
  <c r="G364" i="2"/>
  <c r="H364" i="2"/>
  <c r="J364" i="2"/>
  <c r="K364" i="2"/>
  <c r="L364" i="2"/>
  <c r="M364" i="2"/>
  <c r="N364" i="2"/>
  <c r="O364" i="2"/>
  <c r="P364" i="2"/>
  <c r="Q364" i="2"/>
  <c r="R364" i="2"/>
  <c r="S364" i="2"/>
  <c r="E365" i="2"/>
  <c r="F365" i="2"/>
  <c r="G365" i="2"/>
  <c r="H365" i="2"/>
  <c r="J365" i="2"/>
  <c r="K365" i="2"/>
  <c r="L365" i="2"/>
  <c r="M365" i="2"/>
  <c r="N365" i="2"/>
  <c r="O365" i="2"/>
  <c r="P365" i="2"/>
  <c r="Q365" i="2"/>
  <c r="R365" i="2"/>
  <c r="S365" i="2"/>
  <c r="E366" i="2"/>
  <c r="F366" i="2"/>
  <c r="G366" i="2"/>
  <c r="H366" i="2"/>
  <c r="J366" i="2"/>
  <c r="K366" i="2"/>
  <c r="L366" i="2"/>
  <c r="M366" i="2"/>
  <c r="N366" i="2"/>
  <c r="O366" i="2"/>
  <c r="P366" i="2"/>
  <c r="Q366" i="2"/>
  <c r="R366" i="2"/>
  <c r="S366" i="2"/>
  <c r="D373" i="2"/>
  <c r="D374" i="2" s="1"/>
  <c r="E374" i="2"/>
  <c r="F374" i="2"/>
  <c r="G374" i="2"/>
  <c r="H374" i="2"/>
  <c r="J374" i="2"/>
  <c r="K374" i="2"/>
  <c r="L374" i="2"/>
  <c r="M374" i="2"/>
  <c r="N374" i="2"/>
  <c r="O374" i="2"/>
  <c r="P374" i="2"/>
  <c r="Q374" i="2"/>
  <c r="R374" i="2"/>
  <c r="S374" i="2"/>
  <c r="E375" i="2"/>
  <c r="F375" i="2"/>
  <c r="G375" i="2"/>
  <c r="H375" i="2"/>
  <c r="J375" i="2"/>
  <c r="K375" i="2"/>
  <c r="L375" i="2"/>
  <c r="M375" i="2"/>
  <c r="N375" i="2"/>
  <c r="O375" i="2"/>
  <c r="P375" i="2"/>
  <c r="Q375" i="2"/>
  <c r="R375" i="2"/>
  <c r="S375" i="2"/>
  <c r="E376" i="2"/>
  <c r="F376" i="2"/>
  <c r="G376" i="2"/>
  <c r="H376" i="2"/>
  <c r="J376" i="2"/>
  <c r="K376" i="2"/>
  <c r="L376" i="2"/>
  <c r="M376" i="2"/>
  <c r="N376" i="2"/>
  <c r="O376" i="2"/>
  <c r="P376" i="2"/>
  <c r="Q376" i="2"/>
  <c r="R376" i="2"/>
  <c r="S376" i="2"/>
  <c r="D383" i="2"/>
  <c r="D384" i="2" s="1"/>
  <c r="E384" i="2"/>
  <c r="F384" i="2"/>
  <c r="G384" i="2"/>
  <c r="H384" i="2"/>
  <c r="J384" i="2"/>
  <c r="K384" i="2"/>
  <c r="L384" i="2"/>
  <c r="M384" i="2"/>
  <c r="N384" i="2"/>
  <c r="O384" i="2"/>
  <c r="P384" i="2"/>
  <c r="Q384" i="2"/>
  <c r="R384" i="2"/>
  <c r="S384" i="2"/>
  <c r="E385" i="2"/>
  <c r="F385" i="2"/>
  <c r="G385" i="2"/>
  <c r="H385" i="2"/>
  <c r="J385" i="2"/>
  <c r="K385" i="2"/>
  <c r="L385" i="2"/>
  <c r="M385" i="2"/>
  <c r="N385" i="2"/>
  <c r="O385" i="2"/>
  <c r="P385" i="2"/>
  <c r="Q385" i="2"/>
  <c r="R385" i="2"/>
  <c r="S385" i="2"/>
  <c r="E386" i="2"/>
  <c r="F386" i="2"/>
  <c r="G386" i="2"/>
  <c r="H386" i="2"/>
  <c r="J386" i="2"/>
  <c r="K386" i="2"/>
  <c r="L386" i="2"/>
  <c r="M386" i="2"/>
  <c r="N386" i="2"/>
  <c r="O386" i="2"/>
  <c r="P386" i="2"/>
  <c r="Q386" i="2"/>
  <c r="R386" i="2"/>
  <c r="S386" i="2"/>
  <c r="D393" i="2"/>
  <c r="D394" i="2" s="1"/>
  <c r="E394" i="2"/>
  <c r="F394" i="2"/>
  <c r="G394" i="2"/>
  <c r="H394" i="2"/>
  <c r="I394" i="2"/>
  <c r="J394" i="2"/>
  <c r="K394" i="2"/>
  <c r="L394" i="2"/>
  <c r="M394" i="2"/>
  <c r="N394" i="2"/>
  <c r="O394" i="2"/>
  <c r="P394" i="2"/>
  <c r="Q394" i="2"/>
  <c r="R394" i="2"/>
  <c r="S394" i="2"/>
  <c r="D395" i="2"/>
  <c r="E395" i="2"/>
  <c r="F395" i="2"/>
  <c r="G395" i="2"/>
  <c r="H395" i="2"/>
  <c r="I395" i="2"/>
  <c r="J395" i="2"/>
  <c r="K395" i="2"/>
  <c r="L395" i="2"/>
  <c r="M395" i="2"/>
  <c r="N395" i="2"/>
  <c r="O395" i="2"/>
  <c r="P395" i="2"/>
  <c r="Q395" i="2"/>
  <c r="R395" i="2"/>
  <c r="S395" i="2"/>
  <c r="D396" i="2"/>
  <c r="E396" i="2"/>
  <c r="F396" i="2"/>
  <c r="G396" i="2"/>
  <c r="H396" i="2"/>
  <c r="I396" i="2"/>
  <c r="J396" i="2"/>
  <c r="K396" i="2"/>
  <c r="L396" i="2"/>
  <c r="M396" i="2"/>
  <c r="N396" i="2"/>
  <c r="O396" i="2"/>
  <c r="P396" i="2"/>
  <c r="Q396" i="2"/>
  <c r="R396" i="2"/>
  <c r="S396" i="2"/>
  <c r="D403" i="2"/>
  <c r="D404" i="2" s="1"/>
  <c r="E404" i="2"/>
  <c r="F404" i="2"/>
  <c r="G404" i="2"/>
  <c r="H404" i="2"/>
  <c r="J404" i="2"/>
  <c r="K404" i="2"/>
  <c r="L404" i="2"/>
  <c r="M404" i="2"/>
  <c r="N404" i="2"/>
  <c r="O404" i="2"/>
  <c r="P404" i="2"/>
  <c r="Q404" i="2"/>
  <c r="R404" i="2"/>
  <c r="S404" i="2"/>
  <c r="E405" i="2"/>
  <c r="F405" i="2"/>
  <c r="G405" i="2"/>
  <c r="H405" i="2"/>
  <c r="J405" i="2"/>
  <c r="K405" i="2"/>
  <c r="L405" i="2"/>
  <c r="M405" i="2"/>
  <c r="N405" i="2"/>
  <c r="O405" i="2"/>
  <c r="P405" i="2"/>
  <c r="Q405" i="2"/>
  <c r="R405" i="2"/>
  <c r="S405" i="2"/>
  <c r="E406" i="2"/>
  <c r="F406" i="2"/>
  <c r="G406" i="2"/>
  <c r="H406" i="2"/>
  <c r="J406" i="2"/>
  <c r="K406" i="2"/>
  <c r="L406" i="2"/>
  <c r="M406" i="2"/>
  <c r="N406" i="2"/>
  <c r="O406" i="2"/>
  <c r="P406" i="2"/>
  <c r="Q406" i="2"/>
  <c r="R406" i="2"/>
  <c r="S406" i="2"/>
  <c r="D413" i="2"/>
  <c r="D414" i="2" s="1"/>
  <c r="E414" i="2"/>
  <c r="F414" i="2"/>
  <c r="G414" i="2"/>
  <c r="BK416" i="5" s="1"/>
  <c r="H414" i="2"/>
  <c r="J414" i="2"/>
  <c r="K414" i="2"/>
  <c r="L414" i="2"/>
  <c r="M414" i="2"/>
  <c r="N414" i="2"/>
  <c r="O414" i="2"/>
  <c r="P414" i="2"/>
  <c r="Q414" i="2"/>
  <c r="R414" i="2"/>
  <c r="S414" i="2"/>
  <c r="E415" i="2"/>
  <c r="F415" i="2"/>
  <c r="G415" i="2"/>
  <c r="H415" i="2"/>
  <c r="J415" i="2"/>
  <c r="K415" i="2"/>
  <c r="L415" i="2"/>
  <c r="M415" i="2"/>
  <c r="N415" i="2"/>
  <c r="O415" i="2"/>
  <c r="P415" i="2"/>
  <c r="Q415" i="2"/>
  <c r="R415" i="2"/>
  <c r="S415" i="2"/>
  <c r="E416" i="2"/>
  <c r="F416" i="2"/>
  <c r="G416" i="2"/>
  <c r="H416" i="2"/>
  <c r="J416" i="2"/>
  <c r="K416" i="2"/>
  <c r="L416" i="2"/>
  <c r="M416" i="2"/>
  <c r="N416" i="2"/>
  <c r="O416" i="2"/>
  <c r="P416" i="2"/>
  <c r="Q416" i="2"/>
  <c r="R416" i="2"/>
  <c r="S416" i="2"/>
  <c r="D423" i="2"/>
  <c r="D424" i="2" s="1"/>
  <c r="E424" i="2"/>
  <c r="F424" i="2"/>
  <c r="G424" i="2"/>
  <c r="H424" i="2"/>
  <c r="J424" i="2"/>
  <c r="K424" i="2"/>
  <c r="L424" i="2"/>
  <c r="M424" i="2"/>
  <c r="N424" i="2"/>
  <c r="O424" i="2"/>
  <c r="P424" i="2"/>
  <c r="Q424" i="2"/>
  <c r="R424" i="2"/>
  <c r="S424" i="2"/>
  <c r="E425" i="2"/>
  <c r="F425" i="2"/>
  <c r="G425" i="2"/>
  <c r="H425" i="2"/>
  <c r="J425" i="2"/>
  <c r="K425" i="2"/>
  <c r="L425" i="2"/>
  <c r="M425" i="2"/>
  <c r="N425" i="2"/>
  <c r="O425" i="2"/>
  <c r="P425" i="2"/>
  <c r="Q425" i="2"/>
  <c r="R425" i="2"/>
  <c r="S425" i="2"/>
  <c r="E426" i="2"/>
  <c r="F426" i="2"/>
  <c r="G426" i="2"/>
  <c r="H426" i="2"/>
  <c r="J426" i="2"/>
  <c r="K426" i="2"/>
  <c r="L426" i="2"/>
  <c r="M426" i="2"/>
  <c r="N426" i="2"/>
  <c r="O426" i="2"/>
  <c r="P426" i="2"/>
  <c r="Q426" i="2"/>
  <c r="R426" i="2"/>
  <c r="S426" i="2"/>
  <c r="D433" i="2"/>
  <c r="D434" i="2" s="1"/>
  <c r="E434" i="2"/>
  <c r="F434" i="2"/>
  <c r="G434" i="2"/>
  <c r="H434" i="2"/>
  <c r="J434" i="2"/>
  <c r="K434" i="2"/>
  <c r="L434" i="2"/>
  <c r="M434" i="2"/>
  <c r="N434" i="2"/>
  <c r="O434" i="2"/>
  <c r="P434" i="2"/>
  <c r="Q434" i="2"/>
  <c r="R434" i="2"/>
  <c r="S434" i="2"/>
  <c r="E435" i="2"/>
  <c r="F435" i="2"/>
  <c r="G435" i="2"/>
  <c r="H435" i="2"/>
  <c r="J435" i="2"/>
  <c r="K435" i="2"/>
  <c r="L435" i="2"/>
  <c r="M435" i="2"/>
  <c r="N435" i="2"/>
  <c r="O435" i="2"/>
  <c r="P435" i="2"/>
  <c r="Q435" i="2"/>
  <c r="R435" i="2"/>
  <c r="S435" i="2"/>
  <c r="E436" i="2"/>
  <c r="F436" i="2"/>
  <c r="G436" i="2"/>
  <c r="H436" i="2"/>
  <c r="J436" i="2"/>
  <c r="K436" i="2"/>
  <c r="L436" i="2"/>
  <c r="M436" i="2"/>
  <c r="N436" i="2"/>
  <c r="O436" i="2"/>
  <c r="P436" i="2"/>
  <c r="Q436" i="2"/>
  <c r="R436" i="2"/>
  <c r="S436" i="2"/>
  <c r="D443" i="2"/>
  <c r="D444" i="2" s="1"/>
  <c r="E444" i="2"/>
  <c r="F444" i="2"/>
  <c r="G444" i="2"/>
  <c r="H444" i="2"/>
  <c r="J444" i="2"/>
  <c r="K444" i="2"/>
  <c r="L444" i="2"/>
  <c r="M444" i="2"/>
  <c r="N444" i="2"/>
  <c r="O444" i="2"/>
  <c r="P444" i="2"/>
  <c r="Q444" i="2"/>
  <c r="R444" i="2"/>
  <c r="S444" i="2"/>
  <c r="E445" i="2"/>
  <c r="F445" i="2"/>
  <c r="G445" i="2"/>
  <c r="H445" i="2"/>
  <c r="J445" i="2"/>
  <c r="K445" i="2"/>
  <c r="L445" i="2"/>
  <c r="M445" i="2"/>
  <c r="N445" i="2"/>
  <c r="O445" i="2"/>
  <c r="P445" i="2"/>
  <c r="Q445" i="2"/>
  <c r="R445" i="2"/>
  <c r="S445" i="2"/>
  <c r="E446" i="2"/>
  <c r="F446" i="2"/>
  <c r="G446" i="2"/>
  <c r="H446" i="2"/>
  <c r="J446" i="2"/>
  <c r="K446" i="2"/>
  <c r="L446" i="2"/>
  <c r="M446" i="2"/>
  <c r="N446" i="2"/>
  <c r="O446" i="2"/>
  <c r="P446" i="2"/>
  <c r="Q446" i="2"/>
  <c r="R446" i="2"/>
  <c r="S446" i="2"/>
  <c r="D453" i="2"/>
  <c r="D454" i="2" s="1"/>
  <c r="E454" i="2"/>
  <c r="F454" i="2"/>
  <c r="G454" i="2"/>
  <c r="H454" i="2"/>
  <c r="J454" i="2"/>
  <c r="K454" i="2"/>
  <c r="L454" i="2"/>
  <c r="M454" i="2"/>
  <c r="N454" i="2"/>
  <c r="O454" i="2"/>
  <c r="P454" i="2"/>
  <c r="Q454" i="2"/>
  <c r="R454" i="2"/>
  <c r="S454" i="2"/>
  <c r="E455" i="2"/>
  <c r="F455" i="2"/>
  <c r="G455" i="2"/>
  <c r="H455" i="2"/>
  <c r="J455" i="2"/>
  <c r="K455" i="2"/>
  <c r="L455" i="2"/>
  <c r="M455" i="2"/>
  <c r="N455" i="2"/>
  <c r="O455" i="2"/>
  <c r="P455" i="2"/>
  <c r="Q455" i="2"/>
  <c r="R455" i="2"/>
  <c r="S455" i="2"/>
  <c r="E456" i="2"/>
  <c r="F456" i="2"/>
  <c r="G456" i="2"/>
  <c r="H456" i="2"/>
  <c r="J456" i="2"/>
  <c r="K456" i="2"/>
  <c r="L456" i="2"/>
  <c r="M456" i="2"/>
  <c r="N456" i="2"/>
  <c r="O456" i="2"/>
  <c r="P456" i="2"/>
  <c r="Q456" i="2"/>
  <c r="R456" i="2"/>
  <c r="S456" i="2"/>
  <c r="D463" i="2"/>
  <c r="D464" i="2" s="1"/>
  <c r="E464" i="2"/>
  <c r="F464" i="2"/>
  <c r="G464" i="2"/>
  <c r="H464" i="2"/>
  <c r="J464" i="2"/>
  <c r="K464" i="2"/>
  <c r="L464" i="2"/>
  <c r="M464" i="2"/>
  <c r="N464" i="2"/>
  <c r="O464" i="2"/>
  <c r="P464" i="2"/>
  <c r="Q464" i="2"/>
  <c r="R464" i="2"/>
  <c r="S464" i="2"/>
  <c r="E465" i="2"/>
  <c r="F465" i="2"/>
  <c r="G465" i="2"/>
  <c r="H465" i="2"/>
  <c r="J465" i="2"/>
  <c r="K465" i="2"/>
  <c r="L465" i="2"/>
  <c r="M465" i="2"/>
  <c r="N465" i="2"/>
  <c r="O465" i="2"/>
  <c r="P465" i="2"/>
  <c r="Q465" i="2"/>
  <c r="R465" i="2"/>
  <c r="S465" i="2"/>
  <c r="E466" i="2"/>
  <c r="F466" i="2"/>
  <c r="G466" i="2"/>
  <c r="H466" i="2"/>
  <c r="J466" i="2"/>
  <c r="K466" i="2"/>
  <c r="L466" i="2"/>
  <c r="M466" i="2"/>
  <c r="N466" i="2"/>
  <c r="O466" i="2"/>
  <c r="P466" i="2"/>
  <c r="Q466" i="2"/>
  <c r="R466" i="2"/>
  <c r="S466" i="2"/>
  <c r="D473" i="2"/>
  <c r="D474" i="2" s="1"/>
  <c r="E474" i="2"/>
  <c r="F474" i="2"/>
  <c r="G474" i="2"/>
  <c r="H474" i="2"/>
  <c r="J474" i="2"/>
  <c r="K474" i="2"/>
  <c r="L474" i="2"/>
  <c r="M474" i="2"/>
  <c r="N474" i="2"/>
  <c r="O474" i="2"/>
  <c r="P474" i="2"/>
  <c r="Q474" i="2"/>
  <c r="R474" i="2"/>
  <c r="S474" i="2"/>
  <c r="E475" i="2"/>
  <c r="F475" i="2"/>
  <c r="G475" i="2"/>
  <c r="H475" i="2"/>
  <c r="J475" i="2"/>
  <c r="K475" i="2"/>
  <c r="L475" i="2"/>
  <c r="M475" i="2"/>
  <c r="N475" i="2"/>
  <c r="O475" i="2"/>
  <c r="P475" i="2"/>
  <c r="Q475" i="2"/>
  <c r="R475" i="2"/>
  <c r="S475" i="2"/>
  <c r="E476" i="2"/>
  <c r="F476" i="2"/>
  <c r="G476" i="2"/>
  <c r="H476" i="2"/>
  <c r="J476" i="2"/>
  <c r="K476" i="2"/>
  <c r="L476" i="2"/>
  <c r="M476" i="2"/>
  <c r="N476" i="2"/>
  <c r="O476" i="2"/>
  <c r="P476" i="2"/>
  <c r="Q476" i="2"/>
  <c r="R476" i="2"/>
  <c r="S476" i="2"/>
  <c r="D483" i="2"/>
  <c r="D484" i="2" s="1"/>
  <c r="E484" i="2"/>
  <c r="F484" i="2"/>
  <c r="G484" i="2"/>
  <c r="H484" i="2"/>
  <c r="J484" i="2"/>
  <c r="K484" i="2"/>
  <c r="L484" i="2"/>
  <c r="M484" i="2"/>
  <c r="N484" i="2"/>
  <c r="O484" i="2"/>
  <c r="P484" i="2"/>
  <c r="Q484" i="2"/>
  <c r="R484" i="2"/>
  <c r="S484" i="2"/>
  <c r="E485" i="2"/>
  <c r="F485" i="2"/>
  <c r="G485" i="2"/>
  <c r="H485" i="2"/>
  <c r="J485" i="2"/>
  <c r="K485" i="2"/>
  <c r="L485" i="2"/>
  <c r="M485" i="2"/>
  <c r="N485" i="2"/>
  <c r="O485" i="2"/>
  <c r="P485" i="2"/>
  <c r="Q485" i="2"/>
  <c r="R485" i="2"/>
  <c r="S485" i="2"/>
  <c r="E486" i="2"/>
  <c r="F486" i="2"/>
  <c r="G486" i="2"/>
  <c r="H486" i="2"/>
  <c r="J486" i="2"/>
  <c r="K486" i="2"/>
  <c r="L486" i="2"/>
  <c r="M486" i="2"/>
  <c r="N486" i="2"/>
  <c r="O486" i="2"/>
  <c r="P486" i="2"/>
  <c r="Q486" i="2"/>
  <c r="R486" i="2"/>
  <c r="S486" i="2"/>
  <c r="D493" i="2"/>
  <c r="D494" i="2" s="1"/>
  <c r="E494" i="2"/>
  <c r="F494" i="2"/>
  <c r="G494" i="2"/>
  <c r="H494" i="2"/>
  <c r="I494" i="2"/>
  <c r="J494" i="2"/>
  <c r="K494" i="2"/>
  <c r="L494" i="2"/>
  <c r="M494" i="2"/>
  <c r="N494" i="2"/>
  <c r="O494" i="2"/>
  <c r="P494" i="2"/>
  <c r="Q494" i="2"/>
  <c r="R494" i="2"/>
  <c r="S494" i="2"/>
  <c r="D495" i="2"/>
  <c r="E495" i="2"/>
  <c r="F495" i="2"/>
  <c r="G495" i="2"/>
  <c r="H495" i="2"/>
  <c r="I495" i="2"/>
  <c r="J495" i="2"/>
  <c r="K495" i="2"/>
  <c r="L495" i="2"/>
  <c r="M495" i="2"/>
  <c r="N495" i="2"/>
  <c r="O495" i="2"/>
  <c r="P495" i="2"/>
  <c r="Q495" i="2"/>
  <c r="R495" i="2"/>
  <c r="S495" i="2"/>
  <c r="D496" i="2"/>
  <c r="E496" i="2"/>
  <c r="F496" i="2"/>
  <c r="G496" i="2"/>
  <c r="H496" i="2"/>
  <c r="I496" i="2"/>
  <c r="J496" i="2"/>
  <c r="K496" i="2"/>
  <c r="L496" i="2"/>
  <c r="M496" i="2"/>
  <c r="N496" i="2"/>
  <c r="O496" i="2"/>
  <c r="P496" i="2"/>
  <c r="Q496" i="2"/>
  <c r="R496" i="2"/>
  <c r="S496" i="2"/>
  <c r="D503" i="2"/>
  <c r="D504" i="2" s="1"/>
  <c r="E504" i="2"/>
  <c r="F504" i="2"/>
  <c r="G504" i="2"/>
  <c r="H504" i="2"/>
  <c r="J504" i="2"/>
  <c r="K504" i="2"/>
  <c r="L504" i="2"/>
  <c r="M504" i="2"/>
  <c r="N504" i="2"/>
  <c r="O504" i="2"/>
  <c r="P504" i="2"/>
  <c r="Q504" i="2"/>
  <c r="R504" i="2"/>
  <c r="S504" i="2"/>
  <c r="E505" i="2"/>
  <c r="F505" i="2"/>
  <c r="G505" i="2"/>
  <c r="H505" i="2"/>
  <c r="J505" i="2"/>
  <c r="K505" i="2"/>
  <c r="L505" i="2"/>
  <c r="M505" i="2"/>
  <c r="N505" i="2"/>
  <c r="O505" i="2"/>
  <c r="P505" i="2"/>
  <c r="Q505" i="2"/>
  <c r="R505" i="2"/>
  <c r="S505" i="2"/>
  <c r="E506" i="2"/>
  <c r="F506" i="2"/>
  <c r="G506" i="2"/>
  <c r="H506" i="2"/>
  <c r="J506" i="2"/>
  <c r="K506" i="2"/>
  <c r="L506" i="2"/>
  <c r="M506" i="2"/>
  <c r="N506" i="2"/>
  <c r="O506" i="2"/>
  <c r="P506" i="2"/>
  <c r="Q506" i="2"/>
  <c r="R506" i="2"/>
  <c r="S506" i="2"/>
  <c r="D513" i="2"/>
  <c r="D514" i="2" s="1"/>
  <c r="E514" i="2"/>
  <c r="F514" i="2"/>
  <c r="G514" i="2"/>
  <c r="H514" i="2"/>
  <c r="J514" i="2"/>
  <c r="K514" i="2"/>
  <c r="L514" i="2"/>
  <c r="M514" i="2"/>
  <c r="N514" i="2"/>
  <c r="O514" i="2"/>
  <c r="P514" i="2"/>
  <c r="Q514" i="2"/>
  <c r="R514" i="2"/>
  <c r="S514" i="2"/>
  <c r="E515" i="2"/>
  <c r="F515" i="2"/>
  <c r="G515" i="2"/>
  <c r="H515" i="2"/>
  <c r="J515" i="2"/>
  <c r="K515" i="2"/>
  <c r="L515" i="2"/>
  <c r="M515" i="2"/>
  <c r="N515" i="2"/>
  <c r="O515" i="2"/>
  <c r="P515" i="2"/>
  <c r="Q515" i="2"/>
  <c r="R515" i="2"/>
  <c r="S515" i="2"/>
  <c r="E516" i="2"/>
  <c r="F516" i="2"/>
  <c r="G516" i="2"/>
  <c r="H516" i="2"/>
  <c r="J516" i="2"/>
  <c r="K516" i="2"/>
  <c r="L516" i="2"/>
  <c r="M516" i="2"/>
  <c r="N516" i="2"/>
  <c r="O516" i="2"/>
  <c r="P516" i="2"/>
  <c r="Q516" i="2"/>
  <c r="R516" i="2"/>
  <c r="S516" i="2"/>
  <c r="D523" i="2"/>
  <c r="D524" i="2" s="1"/>
  <c r="E524" i="2"/>
  <c r="F524" i="2"/>
  <c r="G524" i="2"/>
  <c r="H524" i="2"/>
  <c r="J524" i="2"/>
  <c r="K524" i="2"/>
  <c r="L524" i="2"/>
  <c r="M524" i="2"/>
  <c r="N524" i="2"/>
  <c r="O524" i="2"/>
  <c r="P524" i="2"/>
  <c r="Q524" i="2"/>
  <c r="R524" i="2"/>
  <c r="S524" i="2"/>
  <c r="E525" i="2"/>
  <c r="F525" i="2"/>
  <c r="G525" i="2"/>
  <c r="H525" i="2"/>
  <c r="J525" i="2"/>
  <c r="K525" i="2"/>
  <c r="L525" i="2"/>
  <c r="M525" i="2"/>
  <c r="N525" i="2"/>
  <c r="O525" i="2"/>
  <c r="P525" i="2"/>
  <c r="Q525" i="2"/>
  <c r="R525" i="2"/>
  <c r="S525" i="2"/>
  <c r="E526" i="2"/>
  <c r="F526" i="2"/>
  <c r="G526" i="2"/>
  <c r="H526" i="2"/>
  <c r="J526" i="2"/>
  <c r="K526" i="2"/>
  <c r="L526" i="2"/>
  <c r="M526" i="2"/>
  <c r="N526" i="2"/>
  <c r="O526" i="2"/>
  <c r="P526" i="2"/>
  <c r="Q526" i="2"/>
  <c r="R526" i="2"/>
  <c r="S526" i="2"/>
  <c r="D533" i="2"/>
  <c r="D534" i="2" s="1"/>
  <c r="E534" i="2"/>
  <c r="F534" i="2"/>
  <c r="G534" i="2"/>
  <c r="H534" i="2"/>
  <c r="J534" i="2"/>
  <c r="K534" i="2"/>
  <c r="L534" i="2"/>
  <c r="M534" i="2"/>
  <c r="N534" i="2"/>
  <c r="O534" i="2"/>
  <c r="P534" i="2"/>
  <c r="Q534" i="2"/>
  <c r="R534" i="2"/>
  <c r="S534" i="2"/>
  <c r="E535" i="2"/>
  <c r="F535" i="2"/>
  <c r="G535" i="2"/>
  <c r="H535" i="2"/>
  <c r="J535" i="2"/>
  <c r="K535" i="2"/>
  <c r="L535" i="2"/>
  <c r="M535" i="2"/>
  <c r="N535" i="2"/>
  <c r="O535" i="2"/>
  <c r="P535" i="2"/>
  <c r="Q535" i="2"/>
  <c r="R535" i="2"/>
  <c r="S535" i="2"/>
  <c r="E536" i="2"/>
  <c r="F536" i="2"/>
  <c r="G536" i="2"/>
  <c r="H536" i="2"/>
  <c r="J536" i="2"/>
  <c r="K536" i="2"/>
  <c r="L536" i="2"/>
  <c r="M536" i="2"/>
  <c r="N536" i="2"/>
  <c r="O536" i="2"/>
  <c r="P536" i="2"/>
  <c r="Q536" i="2"/>
  <c r="R536" i="2"/>
  <c r="S536" i="2"/>
  <c r="D543" i="2"/>
  <c r="D544" i="2" s="1"/>
  <c r="E544" i="2"/>
  <c r="F544" i="2"/>
  <c r="G544" i="2"/>
  <c r="H544" i="2"/>
  <c r="J544" i="2"/>
  <c r="K544" i="2"/>
  <c r="L544" i="2"/>
  <c r="M544" i="2"/>
  <c r="N544" i="2"/>
  <c r="O544" i="2"/>
  <c r="P544" i="2"/>
  <c r="Q544" i="2"/>
  <c r="R544" i="2"/>
  <c r="S544" i="2"/>
  <c r="E545" i="2"/>
  <c r="F545" i="2"/>
  <c r="G545" i="2"/>
  <c r="H545" i="2"/>
  <c r="J545" i="2"/>
  <c r="K545" i="2"/>
  <c r="L545" i="2"/>
  <c r="M545" i="2"/>
  <c r="N545" i="2"/>
  <c r="O545" i="2"/>
  <c r="P545" i="2"/>
  <c r="Q545" i="2"/>
  <c r="R545" i="2"/>
  <c r="S545" i="2"/>
  <c r="E546" i="2"/>
  <c r="F546" i="2"/>
  <c r="G546" i="2"/>
  <c r="H546" i="2"/>
  <c r="J546" i="2"/>
  <c r="K546" i="2"/>
  <c r="L546" i="2"/>
  <c r="M546" i="2"/>
  <c r="N546" i="2"/>
  <c r="O546" i="2"/>
  <c r="P546" i="2"/>
  <c r="Q546" i="2"/>
  <c r="R546" i="2"/>
  <c r="S546" i="2"/>
  <c r="D553" i="2"/>
  <c r="D554" i="2" s="1"/>
  <c r="E554" i="2"/>
  <c r="F554" i="2"/>
  <c r="G554" i="2"/>
  <c r="H554" i="2"/>
  <c r="J554" i="2"/>
  <c r="K554" i="2"/>
  <c r="L554" i="2"/>
  <c r="M554" i="2"/>
  <c r="N554" i="2"/>
  <c r="O554" i="2"/>
  <c r="P554" i="2"/>
  <c r="Q554" i="2"/>
  <c r="R554" i="2"/>
  <c r="S554" i="2"/>
  <c r="E555" i="2"/>
  <c r="F555" i="2"/>
  <c r="G555" i="2"/>
  <c r="H555" i="2"/>
  <c r="J555" i="2"/>
  <c r="K555" i="2"/>
  <c r="L555" i="2"/>
  <c r="M555" i="2"/>
  <c r="N555" i="2"/>
  <c r="O555" i="2"/>
  <c r="P555" i="2"/>
  <c r="Q555" i="2"/>
  <c r="R555" i="2"/>
  <c r="S555" i="2"/>
  <c r="E556" i="2"/>
  <c r="F556" i="2"/>
  <c r="G556" i="2"/>
  <c r="H556" i="2"/>
  <c r="J556" i="2"/>
  <c r="K556" i="2"/>
  <c r="L556" i="2"/>
  <c r="M556" i="2"/>
  <c r="N556" i="2"/>
  <c r="O556" i="2"/>
  <c r="P556" i="2"/>
  <c r="Q556" i="2"/>
  <c r="R556" i="2"/>
  <c r="S556" i="2"/>
  <c r="D563" i="2"/>
  <c r="D564" i="2" s="1"/>
  <c r="E564" i="2"/>
  <c r="F564" i="2"/>
  <c r="G564" i="2"/>
  <c r="H564" i="2"/>
  <c r="J564" i="2"/>
  <c r="K564" i="2"/>
  <c r="L564" i="2"/>
  <c r="M564" i="2"/>
  <c r="N564" i="2"/>
  <c r="O564" i="2"/>
  <c r="P564" i="2"/>
  <c r="Q564" i="2"/>
  <c r="R564" i="2"/>
  <c r="S564" i="2"/>
  <c r="E565" i="2"/>
  <c r="F565" i="2"/>
  <c r="G565" i="2"/>
  <c r="H565" i="2"/>
  <c r="J565" i="2"/>
  <c r="K565" i="2"/>
  <c r="L565" i="2"/>
  <c r="M565" i="2"/>
  <c r="N565" i="2"/>
  <c r="O565" i="2"/>
  <c r="P565" i="2"/>
  <c r="Q565" i="2"/>
  <c r="R565" i="2"/>
  <c r="S565" i="2"/>
  <c r="E566" i="2"/>
  <c r="F566" i="2"/>
  <c r="G566" i="2"/>
  <c r="H566" i="2"/>
  <c r="J566" i="2"/>
  <c r="K566" i="2"/>
  <c r="L566" i="2"/>
  <c r="M566" i="2"/>
  <c r="N566" i="2"/>
  <c r="O566" i="2"/>
  <c r="P566" i="2"/>
  <c r="Q566" i="2"/>
  <c r="R566" i="2"/>
  <c r="S566" i="2"/>
  <c r="D573" i="2"/>
  <c r="D574" i="2" s="1"/>
  <c r="E574" i="2"/>
  <c r="F574" i="2"/>
  <c r="G574" i="2"/>
  <c r="H574" i="2"/>
  <c r="J574" i="2"/>
  <c r="K574" i="2"/>
  <c r="L574" i="2"/>
  <c r="M574" i="2"/>
  <c r="N574" i="2"/>
  <c r="O574" i="2"/>
  <c r="P574" i="2"/>
  <c r="Q574" i="2"/>
  <c r="R574" i="2"/>
  <c r="S574" i="2"/>
  <c r="E575" i="2"/>
  <c r="F575" i="2"/>
  <c r="G575" i="2"/>
  <c r="H575" i="2"/>
  <c r="J575" i="2"/>
  <c r="K575" i="2"/>
  <c r="L575" i="2"/>
  <c r="M575" i="2"/>
  <c r="N575" i="2"/>
  <c r="O575" i="2"/>
  <c r="P575" i="2"/>
  <c r="Q575" i="2"/>
  <c r="R575" i="2"/>
  <c r="S575" i="2"/>
  <c r="E576" i="2"/>
  <c r="F576" i="2"/>
  <c r="G576" i="2"/>
  <c r="H576" i="2"/>
  <c r="J576" i="2"/>
  <c r="K576" i="2"/>
  <c r="L576" i="2"/>
  <c r="M576" i="2"/>
  <c r="N576" i="2"/>
  <c r="O576" i="2"/>
  <c r="P576" i="2"/>
  <c r="Q576" i="2"/>
  <c r="R576" i="2"/>
  <c r="S576" i="2"/>
  <c r="D583" i="2"/>
  <c r="D584" i="2" s="1"/>
  <c r="E584" i="2"/>
  <c r="F584" i="2"/>
  <c r="G584" i="2"/>
  <c r="H584" i="2"/>
  <c r="J584" i="2"/>
  <c r="K584" i="2"/>
  <c r="L584" i="2"/>
  <c r="M584" i="2"/>
  <c r="N584" i="2"/>
  <c r="O584" i="2"/>
  <c r="P584" i="2"/>
  <c r="Q584" i="2"/>
  <c r="R584" i="2"/>
  <c r="S584" i="2"/>
  <c r="E585" i="2"/>
  <c r="F585" i="2"/>
  <c r="G585" i="2"/>
  <c r="H585" i="2"/>
  <c r="J585" i="2"/>
  <c r="K585" i="2"/>
  <c r="L585" i="2"/>
  <c r="M585" i="2"/>
  <c r="N585" i="2"/>
  <c r="O585" i="2"/>
  <c r="P585" i="2"/>
  <c r="Q585" i="2"/>
  <c r="R585" i="2"/>
  <c r="S585" i="2"/>
  <c r="E586" i="2"/>
  <c r="F586" i="2"/>
  <c r="G586" i="2"/>
  <c r="H586" i="2"/>
  <c r="J586" i="2"/>
  <c r="K586" i="2"/>
  <c r="L586" i="2"/>
  <c r="M586" i="2"/>
  <c r="N586" i="2"/>
  <c r="O586" i="2"/>
  <c r="P586" i="2"/>
  <c r="Q586" i="2"/>
  <c r="R586" i="2"/>
  <c r="S586" i="2"/>
  <c r="D593" i="2"/>
  <c r="D594" i="2" s="1"/>
  <c r="E594" i="2"/>
  <c r="F594" i="2"/>
  <c r="G594" i="2"/>
  <c r="H594" i="2"/>
  <c r="I594" i="2"/>
  <c r="J594" i="2"/>
  <c r="K594" i="2"/>
  <c r="L594" i="2"/>
  <c r="M594" i="2"/>
  <c r="N594" i="2"/>
  <c r="O594" i="2"/>
  <c r="P594" i="2"/>
  <c r="Q594" i="2"/>
  <c r="R594" i="2"/>
  <c r="S594" i="2"/>
  <c r="D595" i="2"/>
  <c r="E595" i="2"/>
  <c r="F595" i="2"/>
  <c r="G595" i="2"/>
  <c r="H595" i="2"/>
  <c r="I595" i="2"/>
  <c r="J595" i="2"/>
  <c r="K595" i="2"/>
  <c r="L595" i="2"/>
  <c r="M595" i="2"/>
  <c r="N595" i="2"/>
  <c r="O595" i="2"/>
  <c r="P595" i="2"/>
  <c r="Q595" i="2"/>
  <c r="R595" i="2"/>
  <c r="S595" i="2"/>
  <c r="E596" i="2"/>
  <c r="F596" i="2"/>
  <c r="G596" i="2"/>
  <c r="H596" i="2"/>
  <c r="I596" i="2"/>
  <c r="J596" i="2"/>
  <c r="K596" i="2"/>
  <c r="L596" i="2"/>
  <c r="M596" i="2"/>
  <c r="N596" i="2"/>
  <c r="O596" i="2"/>
  <c r="P596" i="2"/>
  <c r="Q596" i="2"/>
  <c r="R596" i="2"/>
  <c r="S596" i="2"/>
  <c r="D603" i="2"/>
  <c r="D604" i="2" s="1"/>
  <c r="E604" i="2"/>
  <c r="F604" i="2"/>
  <c r="G604" i="2"/>
  <c r="H604" i="2"/>
  <c r="J604" i="2"/>
  <c r="K604" i="2"/>
  <c r="L604" i="2"/>
  <c r="M604" i="2"/>
  <c r="N604" i="2"/>
  <c r="O604" i="2"/>
  <c r="P604" i="2"/>
  <c r="Q604" i="2"/>
  <c r="R604" i="2"/>
  <c r="S604" i="2"/>
  <c r="E605" i="2"/>
  <c r="F605" i="2"/>
  <c r="G605" i="2"/>
  <c r="H605" i="2"/>
  <c r="J605" i="2"/>
  <c r="K605" i="2"/>
  <c r="L605" i="2"/>
  <c r="M605" i="2"/>
  <c r="N605" i="2"/>
  <c r="O605" i="2"/>
  <c r="P605" i="2"/>
  <c r="Q605" i="2"/>
  <c r="R605" i="2"/>
  <c r="S605" i="2"/>
  <c r="E606" i="2"/>
  <c r="F606" i="2"/>
  <c r="G606" i="2"/>
  <c r="H606" i="2"/>
  <c r="J606" i="2"/>
  <c r="K606" i="2"/>
  <c r="L606" i="2"/>
  <c r="M606" i="2"/>
  <c r="N606" i="2"/>
  <c r="O606" i="2"/>
  <c r="P606" i="2"/>
  <c r="Q606" i="2"/>
  <c r="R606" i="2"/>
  <c r="S606" i="2"/>
  <c r="D613" i="2"/>
  <c r="D614" i="2" s="1"/>
  <c r="E614" i="2"/>
  <c r="F614" i="2"/>
  <c r="G614" i="2"/>
  <c r="H614" i="2"/>
  <c r="J614" i="2"/>
  <c r="K614" i="2"/>
  <c r="L614" i="2"/>
  <c r="M614" i="2"/>
  <c r="N614" i="2"/>
  <c r="O614" i="2"/>
  <c r="P614" i="2"/>
  <c r="Q614" i="2"/>
  <c r="R614" i="2"/>
  <c r="S614" i="2"/>
  <c r="E615" i="2"/>
  <c r="F615" i="2"/>
  <c r="G615" i="2"/>
  <c r="H615" i="2"/>
  <c r="J615" i="2"/>
  <c r="K615" i="2"/>
  <c r="L615" i="2"/>
  <c r="M615" i="2"/>
  <c r="N615" i="2"/>
  <c r="O615" i="2"/>
  <c r="P615" i="2"/>
  <c r="Q615" i="2"/>
  <c r="R615" i="2"/>
  <c r="S615" i="2"/>
  <c r="E616" i="2"/>
  <c r="F616" i="2"/>
  <c r="G616" i="2"/>
  <c r="H616" i="2"/>
  <c r="J616" i="2"/>
  <c r="K616" i="2"/>
  <c r="L616" i="2"/>
  <c r="M616" i="2"/>
  <c r="N616" i="2"/>
  <c r="O616" i="2"/>
  <c r="P616" i="2"/>
  <c r="Q616" i="2"/>
  <c r="R616" i="2"/>
  <c r="S616" i="2"/>
  <c r="D623" i="2"/>
  <c r="D624" i="2" s="1"/>
  <c r="E624" i="2"/>
  <c r="F624" i="2"/>
  <c r="G624" i="2"/>
  <c r="H624" i="2"/>
  <c r="J624" i="2"/>
  <c r="K624" i="2"/>
  <c r="L624" i="2"/>
  <c r="M624" i="2"/>
  <c r="N624" i="2"/>
  <c r="O624" i="2"/>
  <c r="P624" i="2"/>
  <c r="Q624" i="2"/>
  <c r="R624" i="2"/>
  <c r="S624" i="2"/>
  <c r="E625" i="2"/>
  <c r="F625" i="2"/>
  <c r="G625" i="2"/>
  <c r="H625" i="2"/>
  <c r="J625" i="2"/>
  <c r="K625" i="2"/>
  <c r="L625" i="2"/>
  <c r="M625" i="2"/>
  <c r="N625" i="2"/>
  <c r="O625" i="2"/>
  <c r="P625" i="2"/>
  <c r="Q625" i="2"/>
  <c r="R625" i="2"/>
  <c r="S625" i="2"/>
  <c r="E626" i="2"/>
  <c r="F626" i="2"/>
  <c r="G626" i="2"/>
  <c r="H626" i="2"/>
  <c r="J626" i="2"/>
  <c r="K626" i="2"/>
  <c r="L626" i="2"/>
  <c r="M626" i="2"/>
  <c r="N626" i="2"/>
  <c r="O626" i="2"/>
  <c r="P626" i="2"/>
  <c r="Q626" i="2"/>
  <c r="R626" i="2"/>
  <c r="S626" i="2"/>
  <c r="D633" i="2"/>
  <c r="D634" i="2" s="1"/>
  <c r="E634" i="2"/>
  <c r="F634" i="2"/>
  <c r="G634" i="2"/>
  <c r="H634" i="2"/>
  <c r="J634" i="2"/>
  <c r="K634" i="2"/>
  <c r="L634" i="2"/>
  <c r="M634" i="2"/>
  <c r="N634" i="2"/>
  <c r="O634" i="2"/>
  <c r="P634" i="2"/>
  <c r="Q634" i="2"/>
  <c r="R634" i="2"/>
  <c r="S634" i="2"/>
  <c r="E635" i="2"/>
  <c r="F635" i="2"/>
  <c r="G635" i="2"/>
  <c r="H635" i="2"/>
  <c r="J635" i="2"/>
  <c r="K635" i="2"/>
  <c r="L635" i="2"/>
  <c r="M635" i="2"/>
  <c r="N635" i="2"/>
  <c r="O635" i="2"/>
  <c r="P635" i="2"/>
  <c r="Q635" i="2"/>
  <c r="R635" i="2"/>
  <c r="S635" i="2"/>
  <c r="E636" i="2"/>
  <c r="F636" i="2"/>
  <c r="G636" i="2"/>
  <c r="H636" i="2"/>
  <c r="J636" i="2"/>
  <c r="K636" i="2"/>
  <c r="L636" i="2"/>
  <c r="M636" i="2"/>
  <c r="N636" i="2"/>
  <c r="O636" i="2"/>
  <c r="P636" i="2"/>
  <c r="Q636" i="2"/>
  <c r="R636" i="2"/>
  <c r="S636" i="2"/>
  <c r="D643" i="2"/>
  <c r="D644" i="2" s="1"/>
  <c r="E644" i="2"/>
  <c r="F644" i="2"/>
  <c r="G644" i="2"/>
  <c r="H644" i="2"/>
  <c r="J644" i="2"/>
  <c r="K644" i="2"/>
  <c r="L644" i="2"/>
  <c r="M644" i="2"/>
  <c r="N644" i="2"/>
  <c r="O644" i="2"/>
  <c r="P644" i="2"/>
  <c r="Q644" i="2"/>
  <c r="R644" i="2"/>
  <c r="S644" i="2"/>
  <c r="E645" i="2"/>
  <c r="F645" i="2"/>
  <c r="G645" i="2"/>
  <c r="H645" i="2"/>
  <c r="J645" i="2"/>
  <c r="K645" i="2"/>
  <c r="L645" i="2"/>
  <c r="M645" i="2"/>
  <c r="N645" i="2"/>
  <c r="O645" i="2"/>
  <c r="P645" i="2"/>
  <c r="Q645" i="2"/>
  <c r="R645" i="2"/>
  <c r="S645" i="2"/>
  <c r="E646" i="2"/>
  <c r="F646" i="2"/>
  <c r="G646" i="2"/>
  <c r="H646" i="2"/>
  <c r="J646" i="2"/>
  <c r="K646" i="2"/>
  <c r="L646" i="2"/>
  <c r="M646" i="2"/>
  <c r="N646" i="2"/>
  <c r="O646" i="2"/>
  <c r="P646" i="2"/>
  <c r="Q646" i="2"/>
  <c r="R646" i="2"/>
  <c r="S646" i="2"/>
  <c r="D653" i="2"/>
  <c r="D654" i="2" s="1"/>
  <c r="E654" i="2"/>
  <c r="F654" i="2"/>
  <c r="G654" i="2"/>
  <c r="H654" i="2"/>
  <c r="J654" i="2"/>
  <c r="K654" i="2"/>
  <c r="L654" i="2"/>
  <c r="M654" i="2"/>
  <c r="N654" i="2"/>
  <c r="O654" i="2"/>
  <c r="P654" i="2"/>
  <c r="Q654" i="2"/>
  <c r="R654" i="2"/>
  <c r="S654" i="2"/>
  <c r="E655" i="2"/>
  <c r="F655" i="2"/>
  <c r="G655" i="2"/>
  <c r="H655" i="2"/>
  <c r="J655" i="2"/>
  <c r="K655" i="2"/>
  <c r="L655" i="2"/>
  <c r="M655" i="2"/>
  <c r="N655" i="2"/>
  <c r="O655" i="2"/>
  <c r="P655" i="2"/>
  <c r="Q655" i="2"/>
  <c r="R655" i="2"/>
  <c r="S655" i="2"/>
  <c r="E656" i="2"/>
  <c r="F656" i="2"/>
  <c r="G656" i="2"/>
  <c r="H656" i="2"/>
  <c r="J656" i="2"/>
  <c r="K656" i="2"/>
  <c r="L656" i="2"/>
  <c r="M656" i="2"/>
  <c r="N656" i="2"/>
  <c r="O656" i="2"/>
  <c r="P656" i="2"/>
  <c r="Q656" i="2"/>
  <c r="R656" i="2"/>
  <c r="S656" i="2"/>
  <c r="D663" i="2"/>
  <c r="D664" i="2" s="1"/>
  <c r="E664" i="2"/>
  <c r="F664" i="2"/>
  <c r="G664" i="2"/>
  <c r="H664" i="2"/>
  <c r="J664" i="2"/>
  <c r="K664" i="2"/>
  <c r="L664" i="2"/>
  <c r="M664" i="2"/>
  <c r="N664" i="2"/>
  <c r="O664" i="2"/>
  <c r="P664" i="2"/>
  <c r="Q664" i="2"/>
  <c r="R664" i="2"/>
  <c r="S664" i="2"/>
  <c r="E665" i="2"/>
  <c r="F665" i="2"/>
  <c r="G665" i="2"/>
  <c r="H665" i="2"/>
  <c r="J665" i="2"/>
  <c r="K665" i="2"/>
  <c r="L665" i="2"/>
  <c r="M665" i="2"/>
  <c r="N665" i="2"/>
  <c r="O665" i="2"/>
  <c r="P665" i="2"/>
  <c r="Q665" i="2"/>
  <c r="R665" i="2"/>
  <c r="S665" i="2"/>
  <c r="E666" i="2"/>
  <c r="F666" i="2"/>
  <c r="G666" i="2"/>
  <c r="H666" i="2"/>
  <c r="J666" i="2"/>
  <c r="K666" i="2"/>
  <c r="L666" i="2"/>
  <c r="M666" i="2"/>
  <c r="N666" i="2"/>
  <c r="O666" i="2"/>
  <c r="P666" i="2"/>
  <c r="Q666" i="2"/>
  <c r="R666" i="2"/>
  <c r="S666" i="2"/>
  <c r="D673" i="2"/>
  <c r="D674" i="2" s="1"/>
  <c r="E674" i="2"/>
  <c r="F674" i="2"/>
  <c r="G674" i="2"/>
  <c r="H674" i="2"/>
  <c r="J674" i="2"/>
  <c r="K674" i="2"/>
  <c r="L674" i="2"/>
  <c r="M674" i="2"/>
  <c r="N674" i="2"/>
  <c r="O674" i="2"/>
  <c r="P674" i="2"/>
  <c r="Q674" i="2"/>
  <c r="R674" i="2"/>
  <c r="S674" i="2"/>
  <c r="E675" i="2"/>
  <c r="F675" i="2"/>
  <c r="G675" i="2"/>
  <c r="H675" i="2"/>
  <c r="J675" i="2"/>
  <c r="K675" i="2"/>
  <c r="L675" i="2"/>
  <c r="M675" i="2"/>
  <c r="N675" i="2"/>
  <c r="O675" i="2"/>
  <c r="P675" i="2"/>
  <c r="Q675" i="2"/>
  <c r="R675" i="2"/>
  <c r="S675" i="2"/>
  <c r="E676" i="2"/>
  <c r="F676" i="2"/>
  <c r="G676" i="2"/>
  <c r="H676" i="2"/>
  <c r="J676" i="2"/>
  <c r="K676" i="2"/>
  <c r="L676" i="2"/>
  <c r="M676" i="2"/>
  <c r="N676" i="2"/>
  <c r="O676" i="2"/>
  <c r="P676" i="2"/>
  <c r="Q676" i="2"/>
  <c r="R676" i="2"/>
  <c r="S676" i="2"/>
  <c r="D683" i="2"/>
  <c r="D684" i="2" s="1"/>
  <c r="E684" i="2"/>
  <c r="F684" i="2"/>
  <c r="G684" i="2"/>
  <c r="H684" i="2"/>
  <c r="J684" i="2"/>
  <c r="K684" i="2"/>
  <c r="L684" i="2"/>
  <c r="M684" i="2"/>
  <c r="N684" i="2"/>
  <c r="O684" i="2"/>
  <c r="P684" i="2"/>
  <c r="Q684" i="2"/>
  <c r="R684" i="2"/>
  <c r="S684" i="2"/>
  <c r="E685" i="2"/>
  <c r="F685" i="2"/>
  <c r="G685" i="2"/>
  <c r="H685" i="2"/>
  <c r="J685" i="2"/>
  <c r="K685" i="2"/>
  <c r="L685" i="2"/>
  <c r="M685" i="2"/>
  <c r="N685" i="2"/>
  <c r="O685" i="2"/>
  <c r="P685" i="2"/>
  <c r="Q685" i="2"/>
  <c r="R685" i="2"/>
  <c r="S685" i="2"/>
  <c r="E686" i="2"/>
  <c r="F686" i="2"/>
  <c r="G686" i="2"/>
  <c r="H686" i="2"/>
  <c r="J686" i="2"/>
  <c r="K686" i="2"/>
  <c r="L686" i="2"/>
  <c r="M686" i="2"/>
  <c r="N686" i="2"/>
  <c r="O686" i="2"/>
  <c r="P686" i="2"/>
  <c r="Q686" i="2"/>
  <c r="R686" i="2"/>
  <c r="S686" i="2"/>
  <c r="D693" i="2"/>
  <c r="D694" i="2" s="1"/>
  <c r="E694" i="2"/>
  <c r="F694" i="2"/>
  <c r="G694" i="2"/>
  <c r="H694" i="2"/>
  <c r="I694" i="2"/>
  <c r="J694" i="2"/>
  <c r="K694" i="2"/>
  <c r="L694" i="2"/>
  <c r="M694" i="2"/>
  <c r="N694" i="2"/>
  <c r="O694" i="2"/>
  <c r="P694" i="2"/>
  <c r="Q694" i="2"/>
  <c r="R694" i="2"/>
  <c r="S694" i="2"/>
  <c r="E695" i="2"/>
  <c r="F695" i="2"/>
  <c r="G695" i="2"/>
  <c r="H695" i="2"/>
  <c r="I695" i="2"/>
  <c r="J695" i="2"/>
  <c r="K695" i="2"/>
  <c r="L695" i="2"/>
  <c r="M695" i="2"/>
  <c r="N695" i="2"/>
  <c r="O695" i="2"/>
  <c r="P695" i="2"/>
  <c r="Q695" i="2"/>
  <c r="R695" i="2"/>
  <c r="S695" i="2"/>
  <c r="E696" i="2"/>
  <c r="F696" i="2"/>
  <c r="G696" i="2"/>
  <c r="H696" i="2"/>
  <c r="I696" i="2"/>
  <c r="J696" i="2"/>
  <c r="K696" i="2"/>
  <c r="L696" i="2"/>
  <c r="M696" i="2"/>
  <c r="N696" i="2"/>
  <c r="O696" i="2"/>
  <c r="P696" i="2"/>
  <c r="Q696" i="2"/>
  <c r="R696" i="2"/>
  <c r="S696" i="2"/>
  <c r="D703" i="2"/>
  <c r="D704" i="2" s="1"/>
  <c r="E704" i="2"/>
  <c r="F704" i="2"/>
  <c r="G704" i="2"/>
  <c r="H704" i="2"/>
  <c r="J704" i="2"/>
  <c r="K704" i="2"/>
  <c r="L704" i="2"/>
  <c r="M704" i="2"/>
  <c r="N704" i="2"/>
  <c r="O704" i="2"/>
  <c r="P704" i="2"/>
  <c r="Q704" i="2"/>
  <c r="R704" i="2"/>
  <c r="S704" i="2"/>
  <c r="E705" i="2"/>
  <c r="F705" i="2"/>
  <c r="G705" i="2"/>
  <c r="H705" i="2"/>
  <c r="J705" i="2"/>
  <c r="K705" i="2"/>
  <c r="L705" i="2"/>
  <c r="M705" i="2"/>
  <c r="N705" i="2"/>
  <c r="O705" i="2"/>
  <c r="P705" i="2"/>
  <c r="Q705" i="2"/>
  <c r="R705" i="2"/>
  <c r="S705" i="2"/>
  <c r="E706" i="2"/>
  <c r="F706" i="2"/>
  <c r="G706" i="2"/>
  <c r="H706" i="2"/>
  <c r="J706" i="2"/>
  <c r="K706" i="2"/>
  <c r="L706" i="2"/>
  <c r="M706" i="2"/>
  <c r="N706" i="2"/>
  <c r="O706" i="2"/>
  <c r="P706" i="2"/>
  <c r="Q706" i="2"/>
  <c r="R706" i="2"/>
  <c r="S706" i="2"/>
  <c r="D713" i="2"/>
  <c r="D714" i="2" s="1"/>
  <c r="E714" i="2"/>
  <c r="F714" i="2"/>
  <c r="G714" i="2"/>
  <c r="H714" i="2"/>
  <c r="J714" i="2"/>
  <c r="K714" i="2"/>
  <c r="L714" i="2"/>
  <c r="M714" i="2"/>
  <c r="N714" i="2"/>
  <c r="O714" i="2"/>
  <c r="P714" i="2"/>
  <c r="Q714" i="2"/>
  <c r="R714" i="2"/>
  <c r="S714" i="2"/>
  <c r="E715" i="2"/>
  <c r="F715" i="2"/>
  <c r="G715" i="2"/>
  <c r="H715" i="2"/>
  <c r="J715" i="2"/>
  <c r="K715" i="2"/>
  <c r="L715" i="2"/>
  <c r="M715" i="2"/>
  <c r="N715" i="2"/>
  <c r="O715" i="2"/>
  <c r="P715" i="2"/>
  <c r="Q715" i="2"/>
  <c r="R715" i="2"/>
  <c r="S715" i="2"/>
  <c r="E716" i="2"/>
  <c r="F716" i="2"/>
  <c r="G716" i="2"/>
  <c r="H716" i="2"/>
  <c r="J716" i="2"/>
  <c r="K716" i="2"/>
  <c r="L716" i="2"/>
  <c r="M716" i="2"/>
  <c r="N716" i="2"/>
  <c r="O716" i="2"/>
  <c r="P716" i="2"/>
  <c r="Q716" i="2"/>
  <c r="R716" i="2"/>
  <c r="S716" i="2"/>
  <c r="D723" i="2"/>
  <c r="D724" i="2" s="1"/>
  <c r="E724" i="2"/>
  <c r="F724" i="2"/>
  <c r="G724" i="2"/>
  <c r="H724" i="2"/>
  <c r="J724" i="2"/>
  <c r="K724" i="2"/>
  <c r="L724" i="2"/>
  <c r="M724" i="2"/>
  <c r="N724" i="2"/>
  <c r="O724" i="2"/>
  <c r="P724" i="2"/>
  <c r="Q724" i="2"/>
  <c r="R724" i="2"/>
  <c r="S724" i="2"/>
  <c r="E725" i="2"/>
  <c r="F725" i="2"/>
  <c r="G725" i="2"/>
  <c r="H725" i="2"/>
  <c r="J725" i="2"/>
  <c r="K725" i="2"/>
  <c r="L725" i="2"/>
  <c r="M725" i="2"/>
  <c r="N725" i="2"/>
  <c r="O725" i="2"/>
  <c r="P725" i="2"/>
  <c r="Q725" i="2"/>
  <c r="R725" i="2"/>
  <c r="S725" i="2"/>
  <c r="E726" i="2"/>
  <c r="F726" i="2"/>
  <c r="G726" i="2"/>
  <c r="H726" i="2"/>
  <c r="J726" i="2"/>
  <c r="K726" i="2"/>
  <c r="L726" i="2"/>
  <c r="M726" i="2"/>
  <c r="N726" i="2"/>
  <c r="O726" i="2"/>
  <c r="P726" i="2"/>
  <c r="Q726" i="2"/>
  <c r="R726" i="2"/>
  <c r="S726" i="2"/>
  <c r="D733" i="2"/>
  <c r="D734" i="2" s="1"/>
  <c r="E734" i="2"/>
  <c r="F734" i="2"/>
  <c r="G734" i="2"/>
  <c r="H734" i="2"/>
  <c r="J734" i="2"/>
  <c r="K734" i="2"/>
  <c r="L734" i="2"/>
  <c r="M734" i="2"/>
  <c r="N734" i="2"/>
  <c r="O734" i="2"/>
  <c r="P734" i="2"/>
  <c r="Q734" i="2"/>
  <c r="R734" i="2"/>
  <c r="S734" i="2"/>
  <c r="E735" i="2"/>
  <c r="F735" i="2"/>
  <c r="G735" i="2"/>
  <c r="H735" i="2"/>
  <c r="J735" i="2"/>
  <c r="K735" i="2"/>
  <c r="L735" i="2"/>
  <c r="M735" i="2"/>
  <c r="N735" i="2"/>
  <c r="O735" i="2"/>
  <c r="P735" i="2"/>
  <c r="Q735" i="2"/>
  <c r="R735" i="2"/>
  <c r="S735" i="2"/>
  <c r="E736" i="2"/>
  <c r="F736" i="2"/>
  <c r="G736" i="2"/>
  <c r="H736" i="2"/>
  <c r="J736" i="2"/>
  <c r="K736" i="2"/>
  <c r="L736" i="2"/>
  <c r="M736" i="2"/>
  <c r="N736" i="2"/>
  <c r="O736" i="2"/>
  <c r="P736" i="2"/>
  <c r="Q736" i="2"/>
  <c r="R736" i="2"/>
  <c r="S736" i="2"/>
  <c r="D743" i="2"/>
  <c r="D744" i="2" s="1"/>
  <c r="E744" i="2"/>
  <c r="F744" i="2"/>
  <c r="G744" i="2"/>
  <c r="H744" i="2"/>
  <c r="J744" i="2"/>
  <c r="K744" i="2"/>
  <c r="L744" i="2"/>
  <c r="M744" i="2"/>
  <c r="N744" i="2"/>
  <c r="O744" i="2"/>
  <c r="P744" i="2"/>
  <c r="Q744" i="2"/>
  <c r="R744" i="2"/>
  <c r="S744" i="2"/>
  <c r="E745" i="2"/>
  <c r="F745" i="2"/>
  <c r="G745" i="2"/>
  <c r="H745" i="2"/>
  <c r="J745" i="2"/>
  <c r="K745" i="2"/>
  <c r="L745" i="2"/>
  <c r="M745" i="2"/>
  <c r="N745" i="2"/>
  <c r="O745" i="2"/>
  <c r="P745" i="2"/>
  <c r="Q745" i="2"/>
  <c r="R745" i="2"/>
  <c r="S745" i="2"/>
  <c r="E746" i="2"/>
  <c r="F746" i="2"/>
  <c r="G746" i="2"/>
  <c r="H746" i="2"/>
  <c r="J746" i="2"/>
  <c r="K746" i="2"/>
  <c r="L746" i="2"/>
  <c r="M746" i="2"/>
  <c r="N746" i="2"/>
  <c r="O746" i="2"/>
  <c r="P746" i="2"/>
  <c r="Q746" i="2"/>
  <c r="R746" i="2"/>
  <c r="S746" i="2"/>
  <c r="D753" i="2"/>
  <c r="D754" i="2" s="1"/>
  <c r="E754" i="2"/>
  <c r="F754" i="2"/>
  <c r="G754" i="2"/>
  <c r="H754" i="2"/>
  <c r="J754" i="2"/>
  <c r="K754" i="2"/>
  <c r="L754" i="2"/>
  <c r="M754" i="2"/>
  <c r="N754" i="2"/>
  <c r="O754" i="2"/>
  <c r="P754" i="2"/>
  <c r="Q754" i="2"/>
  <c r="R754" i="2"/>
  <c r="S754" i="2"/>
  <c r="E755" i="2"/>
  <c r="F755" i="2"/>
  <c r="G755" i="2"/>
  <c r="H755" i="2"/>
  <c r="J755" i="2"/>
  <c r="K755" i="2"/>
  <c r="L755" i="2"/>
  <c r="M755" i="2"/>
  <c r="N755" i="2"/>
  <c r="O755" i="2"/>
  <c r="P755" i="2"/>
  <c r="Q755" i="2"/>
  <c r="R755" i="2"/>
  <c r="S755" i="2"/>
  <c r="E756" i="2"/>
  <c r="F756" i="2"/>
  <c r="G756" i="2"/>
  <c r="H756" i="2"/>
  <c r="J756" i="2"/>
  <c r="K756" i="2"/>
  <c r="L756" i="2"/>
  <c r="M756" i="2"/>
  <c r="N756" i="2"/>
  <c r="O756" i="2"/>
  <c r="P756" i="2"/>
  <c r="Q756" i="2"/>
  <c r="R756" i="2"/>
  <c r="S756" i="2"/>
  <c r="D763" i="2"/>
  <c r="D764" i="2" s="1"/>
  <c r="E764" i="2"/>
  <c r="F764" i="2"/>
  <c r="G764" i="2"/>
  <c r="H764" i="2"/>
  <c r="J764" i="2"/>
  <c r="K764" i="2"/>
  <c r="L764" i="2"/>
  <c r="M764" i="2"/>
  <c r="N764" i="2"/>
  <c r="O764" i="2"/>
  <c r="P764" i="2"/>
  <c r="Q764" i="2"/>
  <c r="R764" i="2"/>
  <c r="S764" i="2"/>
  <c r="E765" i="2"/>
  <c r="F765" i="2"/>
  <c r="G765" i="2"/>
  <c r="H765" i="2"/>
  <c r="J765" i="2"/>
  <c r="K765" i="2"/>
  <c r="L765" i="2"/>
  <c r="M765" i="2"/>
  <c r="N765" i="2"/>
  <c r="O765" i="2"/>
  <c r="P765" i="2"/>
  <c r="Q765" i="2"/>
  <c r="R765" i="2"/>
  <c r="S765" i="2"/>
  <c r="E766" i="2"/>
  <c r="F766" i="2"/>
  <c r="G766" i="2"/>
  <c r="H766" i="2"/>
  <c r="J766" i="2"/>
  <c r="K766" i="2"/>
  <c r="L766" i="2"/>
  <c r="M766" i="2"/>
  <c r="N766" i="2"/>
  <c r="O766" i="2"/>
  <c r="P766" i="2"/>
  <c r="Q766" i="2"/>
  <c r="R766" i="2"/>
  <c r="S766" i="2"/>
  <c r="D773" i="2"/>
  <c r="D774" i="2" s="1"/>
  <c r="E774" i="2"/>
  <c r="F774" i="2"/>
  <c r="G774" i="2"/>
  <c r="H774" i="2"/>
  <c r="J774" i="2"/>
  <c r="K774" i="2"/>
  <c r="L774" i="2"/>
  <c r="M774" i="2"/>
  <c r="N774" i="2"/>
  <c r="O774" i="2"/>
  <c r="P774" i="2"/>
  <c r="Q774" i="2"/>
  <c r="R774" i="2"/>
  <c r="S774" i="2"/>
  <c r="E775" i="2"/>
  <c r="F775" i="2"/>
  <c r="G775" i="2"/>
  <c r="H775" i="2"/>
  <c r="J775" i="2"/>
  <c r="K775" i="2"/>
  <c r="L775" i="2"/>
  <c r="M775" i="2"/>
  <c r="N775" i="2"/>
  <c r="O775" i="2"/>
  <c r="P775" i="2"/>
  <c r="Q775" i="2"/>
  <c r="R775" i="2"/>
  <c r="S775" i="2"/>
  <c r="E776" i="2"/>
  <c r="F776" i="2"/>
  <c r="G776" i="2"/>
  <c r="H776" i="2"/>
  <c r="J776" i="2"/>
  <c r="K776" i="2"/>
  <c r="L776" i="2"/>
  <c r="M776" i="2"/>
  <c r="N776" i="2"/>
  <c r="O776" i="2"/>
  <c r="P776" i="2"/>
  <c r="Q776" i="2"/>
  <c r="R776" i="2"/>
  <c r="S776" i="2"/>
  <c r="D783" i="2"/>
  <c r="D784" i="2" s="1"/>
  <c r="E784" i="2"/>
  <c r="F784" i="2"/>
  <c r="G784" i="2"/>
  <c r="H784" i="2"/>
  <c r="J784" i="2"/>
  <c r="K784" i="2"/>
  <c r="L784" i="2"/>
  <c r="M784" i="2"/>
  <c r="N784" i="2"/>
  <c r="O784" i="2"/>
  <c r="P784" i="2"/>
  <c r="Q784" i="2"/>
  <c r="R784" i="2"/>
  <c r="S784" i="2"/>
  <c r="E785" i="2"/>
  <c r="F785" i="2"/>
  <c r="G785" i="2"/>
  <c r="H785" i="2"/>
  <c r="J785" i="2"/>
  <c r="K785" i="2"/>
  <c r="L785" i="2"/>
  <c r="M785" i="2"/>
  <c r="N785" i="2"/>
  <c r="O785" i="2"/>
  <c r="P785" i="2"/>
  <c r="Q785" i="2"/>
  <c r="R785" i="2"/>
  <c r="S785" i="2"/>
  <c r="E786" i="2"/>
  <c r="F786" i="2"/>
  <c r="G786" i="2"/>
  <c r="H786" i="2"/>
  <c r="J786" i="2"/>
  <c r="K786" i="2"/>
  <c r="L786" i="2"/>
  <c r="M786" i="2"/>
  <c r="N786" i="2"/>
  <c r="O786" i="2"/>
  <c r="P786" i="2"/>
  <c r="Q786" i="2"/>
  <c r="R786" i="2"/>
  <c r="S786" i="2"/>
  <c r="D793" i="2"/>
  <c r="D794" i="2" s="1"/>
  <c r="E794" i="2"/>
  <c r="F794" i="2"/>
  <c r="G794" i="2"/>
  <c r="H794" i="2"/>
  <c r="J794" i="2"/>
  <c r="K794" i="2"/>
  <c r="L794" i="2"/>
  <c r="M794" i="2"/>
  <c r="N794" i="2"/>
  <c r="O794" i="2"/>
  <c r="P794" i="2"/>
  <c r="Q794" i="2"/>
  <c r="R794" i="2"/>
  <c r="S794" i="2"/>
  <c r="E795" i="2"/>
  <c r="F795" i="2"/>
  <c r="G795" i="2"/>
  <c r="H795" i="2"/>
  <c r="J795" i="2"/>
  <c r="K795" i="2"/>
  <c r="L795" i="2"/>
  <c r="M795" i="2"/>
  <c r="N795" i="2"/>
  <c r="O795" i="2"/>
  <c r="P795" i="2"/>
  <c r="Q795" i="2"/>
  <c r="R795" i="2"/>
  <c r="S795" i="2"/>
  <c r="E796" i="2"/>
  <c r="F796" i="2"/>
  <c r="G796" i="2"/>
  <c r="H796" i="2"/>
  <c r="J796" i="2"/>
  <c r="K796" i="2"/>
  <c r="L796" i="2"/>
  <c r="M796" i="2"/>
  <c r="N796" i="2"/>
  <c r="O796" i="2"/>
  <c r="P796" i="2"/>
  <c r="Q796" i="2"/>
  <c r="R796" i="2"/>
  <c r="S796" i="2"/>
  <c r="D803" i="2"/>
  <c r="D804" i="2" s="1"/>
  <c r="E804" i="2"/>
  <c r="F804" i="2"/>
  <c r="G804" i="2"/>
  <c r="H804" i="2"/>
  <c r="J804" i="2"/>
  <c r="K804" i="2"/>
  <c r="L804" i="2"/>
  <c r="M804" i="2"/>
  <c r="N804" i="2"/>
  <c r="O804" i="2"/>
  <c r="P804" i="2"/>
  <c r="Q804" i="2"/>
  <c r="R804" i="2"/>
  <c r="S804" i="2"/>
  <c r="E805" i="2"/>
  <c r="F805" i="2"/>
  <c r="G805" i="2"/>
  <c r="H805" i="2"/>
  <c r="J805" i="2"/>
  <c r="K805" i="2"/>
  <c r="L805" i="2"/>
  <c r="M805" i="2"/>
  <c r="N805" i="2"/>
  <c r="O805" i="2"/>
  <c r="P805" i="2"/>
  <c r="Q805" i="2"/>
  <c r="R805" i="2"/>
  <c r="S805" i="2"/>
  <c r="E806" i="2"/>
  <c r="F806" i="2"/>
  <c r="G806" i="2"/>
  <c r="H806" i="2"/>
  <c r="J806" i="2"/>
  <c r="K806" i="2"/>
  <c r="L806" i="2"/>
  <c r="M806" i="2"/>
  <c r="N806" i="2"/>
  <c r="O806" i="2"/>
  <c r="P806" i="2"/>
  <c r="Q806" i="2"/>
  <c r="R806" i="2"/>
  <c r="S806" i="2"/>
  <c r="D813" i="2"/>
  <c r="D814" i="2" s="1"/>
  <c r="E814" i="2"/>
  <c r="F814" i="2"/>
  <c r="G814" i="2"/>
  <c r="H814" i="2"/>
  <c r="J814" i="2"/>
  <c r="K814" i="2"/>
  <c r="L814" i="2"/>
  <c r="M814" i="2"/>
  <c r="N814" i="2"/>
  <c r="O814" i="2"/>
  <c r="P814" i="2"/>
  <c r="Q814" i="2"/>
  <c r="R814" i="2"/>
  <c r="S814" i="2"/>
  <c r="E815" i="2"/>
  <c r="F815" i="2"/>
  <c r="G815" i="2"/>
  <c r="H815" i="2"/>
  <c r="J815" i="2"/>
  <c r="K815" i="2"/>
  <c r="L815" i="2"/>
  <c r="M815" i="2"/>
  <c r="N815" i="2"/>
  <c r="O815" i="2"/>
  <c r="P815" i="2"/>
  <c r="Q815" i="2"/>
  <c r="R815" i="2"/>
  <c r="S815" i="2"/>
  <c r="E816" i="2"/>
  <c r="F816" i="2"/>
  <c r="G816" i="2"/>
  <c r="H816" i="2"/>
  <c r="J816" i="2"/>
  <c r="K816" i="2"/>
  <c r="L816" i="2"/>
  <c r="M816" i="2"/>
  <c r="N816" i="2"/>
  <c r="O816" i="2"/>
  <c r="P816" i="2"/>
  <c r="Q816" i="2"/>
  <c r="R816" i="2"/>
  <c r="S816" i="2"/>
  <c r="D823" i="2"/>
  <c r="D824" i="2" s="1"/>
  <c r="E824" i="2"/>
  <c r="F824" i="2"/>
  <c r="G824" i="2"/>
  <c r="H824" i="2"/>
  <c r="J824" i="2"/>
  <c r="K824" i="2"/>
  <c r="L824" i="2"/>
  <c r="M824" i="2"/>
  <c r="N824" i="2"/>
  <c r="O824" i="2"/>
  <c r="P824" i="2"/>
  <c r="Q824" i="2"/>
  <c r="R824" i="2"/>
  <c r="S824" i="2"/>
  <c r="E825" i="2"/>
  <c r="F825" i="2"/>
  <c r="G825" i="2"/>
  <c r="H825" i="2"/>
  <c r="J825" i="2"/>
  <c r="K825" i="2"/>
  <c r="L825" i="2"/>
  <c r="M825" i="2"/>
  <c r="N825" i="2"/>
  <c r="O825" i="2"/>
  <c r="P825" i="2"/>
  <c r="Q825" i="2"/>
  <c r="R825" i="2"/>
  <c r="S825" i="2"/>
  <c r="E826" i="2"/>
  <c r="F826" i="2"/>
  <c r="G826" i="2"/>
  <c r="BK828" i="5" s="1"/>
  <c r="H826" i="2"/>
  <c r="J826" i="2"/>
  <c r="K826" i="2"/>
  <c r="L826" i="2"/>
  <c r="M826" i="2"/>
  <c r="N826" i="2"/>
  <c r="O826" i="2"/>
  <c r="P826" i="2"/>
  <c r="Q826" i="2"/>
  <c r="R826" i="2"/>
  <c r="S826" i="2"/>
  <c r="D833" i="2"/>
  <c r="D834" i="2" s="1"/>
  <c r="E834" i="2"/>
  <c r="F834" i="2"/>
  <c r="G834" i="2"/>
  <c r="H834" i="2"/>
  <c r="J834" i="2"/>
  <c r="K834" i="2"/>
  <c r="L834" i="2"/>
  <c r="M834" i="2"/>
  <c r="N834" i="2"/>
  <c r="O834" i="2"/>
  <c r="P834" i="2"/>
  <c r="Q834" i="2"/>
  <c r="R834" i="2"/>
  <c r="S834" i="2"/>
  <c r="E835" i="2"/>
  <c r="F835" i="2"/>
  <c r="G835" i="2"/>
  <c r="H835" i="2"/>
  <c r="J835" i="2"/>
  <c r="K835" i="2"/>
  <c r="L835" i="2"/>
  <c r="M835" i="2"/>
  <c r="N835" i="2"/>
  <c r="O835" i="2"/>
  <c r="P835" i="2"/>
  <c r="Q835" i="2"/>
  <c r="R835" i="2"/>
  <c r="S835" i="2"/>
  <c r="E836" i="2"/>
  <c r="F836" i="2"/>
  <c r="G836" i="2"/>
  <c r="H836" i="2"/>
  <c r="J836" i="2"/>
  <c r="K836" i="2"/>
  <c r="L836" i="2"/>
  <c r="M836" i="2"/>
  <c r="N836" i="2"/>
  <c r="O836" i="2"/>
  <c r="P836" i="2"/>
  <c r="Q836" i="2"/>
  <c r="R836" i="2"/>
  <c r="S836" i="2"/>
  <c r="D843" i="2"/>
  <c r="D844" i="2" s="1"/>
  <c r="E844" i="2"/>
  <c r="F844" i="2"/>
  <c r="G844" i="2"/>
  <c r="H844" i="2"/>
  <c r="J844" i="2"/>
  <c r="K844" i="2"/>
  <c r="L844" i="2"/>
  <c r="M844" i="2"/>
  <c r="N844" i="2"/>
  <c r="O844" i="2"/>
  <c r="P844" i="2"/>
  <c r="Q844" i="2"/>
  <c r="R844" i="2"/>
  <c r="S844" i="2"/>
  <c r="E845" i="2"/>
  <c r="F845" i="2"/>
  <c r="G845" i="2"/>
  <c r="H845" i="2"/>
  <c r="J845" i="2"/>
  <c r="K845" i="2"/>
  <c r="L845" i="2"/>
  <c r="M845" i="2"/>
  <c r="N845" i="2"/>
  <c r="O845" i="2"/>
  <c r="P845" i="2"/>
  <c r="Q845" i="2"/>
  <c r="R845" i="2"/>
  <c r="S845" i="2"/>
  <c r="E846" i="2"/>
  <c r="F846" i="2"/>
  <c r="G846" i="2"/>
  <c r="H846" i="2"/>
  <c r="J846" i="2"/>
  <c r="K846" i="2"/>
  <c r="L846" i="2"/>
  <c r="M846" i="2"/>
  <c r="N846" i="2"/>
  <c r="O846" i="2"/>
  <c r="P846" i="2"/>
  <c r="Q846" i="2"/>
  <c r="R846" i="2"/>
  <c r="S846" i="2"/>
  <c r="D853" i="2"/>
  <c r="D854" i="2" s="1"/>
  <c r="E854" i="2"/>
  <c r="F854" i="2"/>
  <c r="G854" i="2"/>
  <c r="H854" i="2"/>
  <c r="J854" i="2"/>
  <c r="K854" i="2"/>
  <c r="L854" i="2"/>
  <c r="M854" i="2"/>
  <c r="N854" i="2"/>
  <c r="O854" i="2"/>
  <c r="P854" i="2"/>
  <c r="Q854" i="2"/>
  <c r="R854" i="2"/>
  <c r="S854" i="2"/>
  <c r="E855" i="2"/>
  <c r="F855" i="2"/>
  <c r="G855" i="2"/>
  <c r="H855" i="2"/>
  <c r="J855" i="2"/>
  <c r="K855" i="2"/>
  <c r="L855" i="2"/>
  <c r="M855" i="2"/>
  <c r="N855" i="2"/>
  <c r="O855" i="2"/>
  <c r="P855" i="2"/>
  <c r="Q855" i="2"/>
  <c r="R855" i="2"/>
  <c r="S855" i="2"/>
  <c r="E856" i="2"/>
  <c r="F856" i="2"/>
  <c r="G856" i="2"/>
  <c r="H856" i="2"/>
  <c r="J856" i="2"/>
  <c r="K856" i="2"/>
  <c r="L856" i="2"/>
  <c r="M856" i="2"/>
  <c r="N856" i="2"/>
  <c r="O856" i="2"/>
  <c r="P856" i="2"/>
  <c r="Q856" i="2"/>
  <c r="R856" i="2"/>
  <c r="S856" i="2"/>
  <c r="D863" i="2"/>
  <c r="D864" i="2" s="1"/>
  <c r="E864" i="2"/>
  <c r="F864" i="2"/>
  <c r="G864" i="2"/>
  <c r="H864" i="2"/>
  <c r="J864" i="2"/>
  <c r="K864" i="2"/>
  <c r="L864" i="2"/>
  <c r="M864" i="2"/>
  <c r="N864" i="2"/>
  <c r="O864" i="2"/>
  <c r="P864" i="2"/>
  <c r="Q864" i="2"/>
  <c r="R864" i="2"/>
  <c r="S864" i="2"/>
  <c r="E865" i="2"/>
  <c r="F865" i="2"/>
  <c r="G865" i="2"/>
  <c r="H865" i="2"/>
  <c r="J865" i="2"/>
  <c r="K865" i="2"/>
  <c r="L865" i="2"/>
  <c r="M865" i="2"/>
  <c r="N865" i="2"/>
  <c r="O865" i="2"/>
  <c r="P865" i="2"/>
  <c r="Q865" i="2"/>
  <c r="R865" i="2"/>
  <c r="S865" i="2"/>
  <c r="E866" i="2"/>
  <c r="F866" i="2"/>
  <c r="G866" i="2"/>
  <c r="H866" i="2"/>
  <c r="J866" i="2"/>
  <c r="K866" i="2"/>
  <c r="L866" i="2"/>
  <c r="M866" i="2"/>
  <c r="N866" i="2"/>
  <c r="O866" i="2"/>
  <c r="P866" i="2"/>
  <c r="Q866" i="2"/>
  <c r="R866" i="2"/>
  <c r="S866" i="2"/>
  <c r="D873" i="2"/>
  <c r="D874" i="2" s="1"/>
  <c r="E874" i="2"/>
  <c r="F874" i="2"/>
  <c r="G874" i="2"/>
  <c r="H874" i="2"/>
  <c r="J874" i="2"/>
  <c r="K874" i="2"/>
  <c r="L874" i="2"/>
  <c r="M874" i="2"/>
  <c r="N874" i="2"/>
  <c r="O874" i="2"/>
  <c r="P874" i="2"/>
  <c r="Q874" i="2"/>
  <c r="R874" i="2"/>
  <c r="S874" i="2"/>
  <c r="E875" i="2"/>
  <c r="F875" i="2"/>
  <c r="G875" i="2"/>
  <c r="H875" i="2"/>
  <c r="J875" i="2"/>
  <c r="K875" i="2"/>
  <c r="L875" i="2"/>
  <c r="M875" i="2"/>
  <c r="N875" i="2"/>
  <c r="O875" i="2"/>
  <c r="P875" i="2"/>
  <c r="Q875" i="2"/>
  <c r="R875" i="2"/>
  <c r="S875" i="2"/>
  <c r="E876" i="2"/>
  <c r="F876" i="2"/>
  <c r="G876" i="2"/>
  <c r="H876" i="2"/>
  <c r="J876" i="2"/>
  <c r="K876" i="2"/>
  <c r="L876" i="2"/>
  <c r="M876" i="2"/>
  <c r="N876" i="2"/>
  <c r="O876" i="2"/>
  <c r="P876" i="2"/>
  <c r="Q876" i="2"/>
  <c r="R876" i="2"/>
  <c r="S876" i="2"/>
  <c r="D883" i="2"/>
  <c r="E884" i="2"/>
  <c r="F884" i="2"/>
  <c r="G884" i="2"/>
  <c r="H884" i="2"/>
  <c r="J884" i="2"/>
  <c r="K884" i="2"/>
  <c r="L884" i="2"/>
  <c r="M884" i="2"/>
  <c r="N884" i="2"/>
  <c r="O884" i="2"/>
  <c r="P884" i="2"/>
  <c r="Q884" i="2"/>
  <c r="R884" i="2"/>
  <c r="S884" i="2"/>
  <c r="E885" i="2"/>
  <c r="F885" i="2"/>
  <c r="G885" i="2"/>
  <c r="H885" i="2"/>
  <c r="J885" i="2"/>
  <c r="K885" i="2"/>
  <c r="L885" i="2"/>
  <c r="M885" i="2"/>
  <c r="N885" i="2"/>
  <c r="O885" i="2"/>
  <c r="P885" i="2"/>
  <c r="Q885" i="2"/>
  <c r="R885" i="2"/>
  <c r="S885" i="2"/>
  <c r="E886" i="2"/>
  <c r="F886" i="2"/>
  <c r="G886" i="2"/>
  <c r="H886" i="2"/>
  <c r="J886" i="2"/>
  <c r="K886" i="2"/>
  <c r="L886" i="2"/>
  <c r="M886" i="2"/>
  <c r="N886" i="2"/>
  <c r="O886" i="2"/>
  <c r="P886" i="2"/>
  <c r="Q886" i="2"/>
  <c r="R886" i="2"/>
  <c r="S886" i="2"/>
  <c r="D893" i="2"/>
  <c r="D894" i="2" s="1"/>
  <c r="E894" i="2"/>
  <c r="F894" i="2"/>
  <c r="G894" i="2"/>
  <c r="H894" i="2"/>
  <c r="J894" i="2"/>
  <c r="K894" i="2"/>
  <c r="L894" i="2"/>
  <c r="M894" i="2"/>
  <c r="N894" i="2"/>
  <c r="O894" i="2"/>
  <c r="P894" i="2"/>
  <c r="Q894" i="2"/>
  <c r="R894" i="2"/>
  <c r="S894" i="2"/>
  <c r="E895" i="2"/>
  <c r="F895" i="2"/>
  <c r="G895" i="2"/>
  <c r="H895" i="2"/>
  <c r="J895" i="2"/>
  <c r="K895" i="2"/>
  <c r="L895" i="2"/>
  <c r="M895" i="2"/>
  <c r="N895" i="2"/>
  <c r="O895" i="2"/>
  <c r="P895" i="2"/>
  <c r="Q895" i="2"/>
  <c r="R895" i="2"/>
  <c r="S895" i="2"/>
  <c r="E896" i="2"/>
  <c r="F896" i="2"/>
  <c r="G896" i="2"/>
  <c r="H896" i="2"/>
  <c r="J896" i="2"/>
  <c r="K896" i="2"/>
  <c r="L896" i="2"/>
  <c r="M896" i="2"/>
  <c r="N896" i="2"/>
  <c r="O896" i="2"/>
  <c r="P896" i="2"/>
  <c r="Q896" i="2"/>
  <c r="R896" i="2"/>
  <c r="S896" i="2"/>
  <c r="D903" i="2"/>
  <c r="D904" i="2" s="1"/>
  <c r="E904" i="2"/>
  <c r="F904" i="2"/>
  <c r="G904" i="2"/>
  <c r="H904" i="2"/>
  <c r="J904" i="2"/>
  <c r="K904" i="2"/>
  <c r="L904" i="2"/>
  <c r="M904" i="2"/>
  <c r="N904" i="2"/>
  <c r="O904" i="2"/>
  <c r="P904" i="2"/>
  <c r="Q904" i="2"/>
  <c r="R904" i="2"/>
  <c r="S904" i="2"/>
  <c r="E905" i="2"/>
  <c r="F905" i="2"/>
  <c r="G905" i="2"/>
  <c r="H905" i="2"/>
  <c r="J905" i="2"/>
  <c r="K905" i="2"/>
  <c r="L905" i="2"/>
  <c r="M905" i="2"/>
  <c r="N905" i="2"/>
  <c r="O905" i="2"/>
  <c r="P905" i="2"/>
  <c r="Q905" i="2"/>
  <c r="R905" i="2"/>
  <c r="S905" i="2"/>
  <c r="E906" i="2"/>
  <c r="F906" i="2"/>
  <c r="G906" i="2"/>
  <c r="BK908" i="5" s="1"/>
  <c r="H906" i="2"/>
  <c r="J906" i="2"/>
  <c r="K906" i="2"/>
  <c r="L906" i="2"/>
  <c r="M906" i="2"/>
  <c r="N906" i="2"/>
  <c r="O906" i="2"/>
  <c r="P906" i="2"/>
  <c r="Q906" i="2"/>
  <c r="R906" i="2"/>
  <c r="S906" i="2"/>
  <c r="D913" i="2"/>
  <c r="D914" i="2" s="1"/>
  <c r="E914" i="2"/>
  <c r="F914" i="2"/>
  <c r="G914" i="2"/>
  <c r="H914" i="2"/>
  <c r="J914" i="2"/>
  <c r="K914" i="2"/>
  <c r="L914" i="2"/>
  <c r="M914" i="2"/>
  <c r="N914" i="2"/>
  <c r="O914" i="2"/>
  <c r="P914" i="2"/>
  <c r="Q914" i="2"/>
  <c r="R914" i="2"/>
  <c r="S914" i="2"/>
  <c r="E915" i="2"/>
  <c r="F915" i="2"/>
  <c r="G915" i="2"/>
  <c r="H915" i="2"/>
  <c r="J915" i="2"/>
  <c r="K915" i="2"/>
  <c r="L915" i="2"/>
  <c r="M915" i="2"/>
  <c r="N915" i="2"/>
  <c r="O915" i="2"/>
  <c r="P915" i="2"/>
  <c r="Q915" i="2"/>
  <c r="R915" i="2"/>
  <c r="S915" i="2"/>
  <c r="E916" i="2"/>
  <c r="F916" i="2"/>
  <c r="G916" i="2"/>
  <c r="H916" i="2"/>
  <c r="J916" i="2"/>
  <c r="K916" i="2"/>
  <c r="L916" i="2"/>
  <c r="M916" i="2"/>
  <c r="N916" i="2"/>
  <c r="O916" i="2"/>
  <c r="P916" i="2"/>
  <c r="Q916" i="2"/>
  <c r="R916" i="2"/>
  <c r="S916" i="2"/>
  <c r="D923" i="2"/>
  <c r="D924" i="2" s="1"/>
  <c r="E924" i="2"/>
  <c r="F924" i="2"/>
  <c r="G924" i="2"/>
  <c r="H924" i="2"/>
  <c r="J924" i="2"/>
  <c r="K924" i="2"/>
  <c r="L924" i="2"/>
  <c r="M924" i="2"/>
  <c r="N924" i="2"/>
  <c r="O924" i="2"/>
  <c r="P924" i="2"/>
  <c r="Q924" i="2"/>
  <c r="R924" i="2"/>
  <c r="S924" i="2"/>
  <c r="E925" i="2"/>
  <c r="F925" i="2"/>
  <c r="G925" i="2"/>
  <c r="H925" i="2"/>
  <c r="J925" i="2"/>
  <c r="K925" i="2"/>
  <c r="L925" i="2"/>
  <c r="M925" i="2"/>
  <c r="N925" i="2"/>
  <c r="O925" i="2"/>
  <c r="P925" i="2"/>
  <c r="Q925" i="2"/>
  <c r="R925" i="2"/>
  <c r="S925" i="2"/>
  <c r="E926" i="2"/>
  <c r="F926" i="2"/>
  <c r="G926" i="2"/>
  <c r="H926" i="2"/>
  <c r="J926" i="2"/>
  <c r="K926" i="2"/>
  <c r="L926" i="2"/>
  <c r="M926" i="2"/>
  <c r="N926" i="2"/>
  <c r="O926" i="2"/>
  <c r="P926" i="2"/>
  <c r="Q926" i="2"/>
  <c r="R926" i="2"/>
  <c r="S926" i="2"/>
  <c r="D933" i="2"/>
  <c r="D934" i="2" s="1"/>
  <c r="E934" i="2"/>
  <c r="F934" i="2"/>
  <c r="G934" i="2"/>
  <c r="H934" i="2"/>
  <c r="J934" i="2"/>
  <c r="K934" i="2"/>
  <c r="L934" i="2"/>
  <c r="M934" i="2"/>
  <c r="N934" i="2"/>
  <c r="O934" i="2"/>
  <c r="P934" i="2"/>
  <c r="Q934" i="2"/>
  <c r="R934" i="2"/>
  <c r="S934" i="2"/>
  <c r="E935" i="2"/>
  <c r="F935" i="2"/>
  <c r="G935" i="2"/>
  <c r="H935" i="2"/>
  <c r="J935" i="2"/>
  <c r="K935" i="2"/>
  <c r="L935" i="2"/>
  <c r="M935" i="2"/>
  <c r="N935" i="2"/>
  <c r="O935" i="2"/>
  <c r="P935" i="2"/>
  <c r="Q935" i="2"/>
  <c r="R935" i="2"/>
  <c r="S935" i="2"/>
  <c r="E936" i="2"/>
  <c r="F936" i="2"/>
  <c r="G936" i="2"/>
  <c r="H936" i="2"/>
  <c r="J936" i="2"/>
  <c r="K936" i="2"/>
  <c r="L936" i="2"/>
  <c r="M936" i="2"/>
  <c r="N936" i="2"/>
  <c r="O936" i="2"/>
  <c r="P936" i="2"/>
  <c r="Q936" i="2"/>
  <c r="R936" i="2"/>
  <c r="S936" i="2"/>
  <c r="D943" i="2"/>
  <c r="D944" i="2" s="1"/>
  <c r="E944" i="2"/>
  <c r="F944" i="2"/>
  <c r="G944" i="2"/>
  <c r="H944" i="2"/>
  <c r="J944" i="2"/>
  <c r="K944" i="2"/>
  <c r="L944" i="2"/>
  <c r="M944" i="2"/>
  <c r="N944" i="2"/>
  <c r="O944" i="2"/>
  <c r="P944" i="2"/>
  <c r="Q944" i="2"/>
  <c r="R944" i="2"/>
  <c r="S944" i="2"/>
  <c r="E945" i="2"/>
  <c r="F945" i="2"/>
  <c r="G945" i="2"/>
  <c r="H945" i="2"/>
  <c r="J945" i="2"/>
  <c r="K945" i="2"/>
  <c r="L945" i="2"/>
  <c r="M945" i="2"/>
  <c r="N945" i="2"/>
  <c r="O945" i="2"/>
  <c r="P945" i="2"/>
  <c r="Q945" i="2"/>
  <c r="R945" i="2"/>
  <c r="S945" i="2"/>
  <c r="E946" i="2"/>
  <c r="F946" i="2"/>
  <c r="G946" i="2"/>
  <c r="H946" i="2"/>
  <c r="J946" i="2"/>
  <c r="K946" i="2"/>
  <c r="L946" i="2"/>
  <c r="M946" i="2"/>
  <c r="N946" i="2"/>
  <c r="O946" i="2"/>
  <c r="P946" i="2"/>
  <c r="Q946" i="2"/>
  <c r="R946" i="2"/>
  <c r="S946" i="2"/>
  <c r="D953" i="2"/>
  <c r="D954" i="2" s="1"/>
  <c r="E954" i="2"/>
  <c r="F954" i="2"/>
  <c r="G954" i="2"/>
  <c r="H954" i="2"/>
  <c r="J954" i="2"/>
  <c r="K954" i="2"/>
  <c r="L954" i="2"/>
  <c r="M954" i="2"/>
  <c r="N954" i="2"/>
  <c r="O954" i="2"/>
  <c r="P954" i="2"/>
  <c r="Q954" i="2"/>
  <c r="R954" i="2"/>
  <c r="S954" i="2"/>
  <c r="E955" i="2"/>
  <c r="F955" i="2"/>
  <c r="G955" i="2"/>
  <c r="H955" i="2"/>
  <c r="J955" i="2"/>
  <c r="K955" i="2"/>
  <c r="L955" i="2"/>
  <c r="M955" i="2"/>
  <c r="N955" i="2"/>
  <c r="O955" i="2"/>
  <c r="P955" i="2"/>
  <c r="Q955" i="2"/>
  <c r="R955" i="2"/>
  <c r="S955" i="2"/>
  <c r="E956" i="2"/>
  <c r="F956" i="2"/>
  <c r="G956" i="2"/>
  <c r="H956" i="2"/>
  <c r="J956" i="2"/>
  <c r="K956" i="2"/>
  <c r="L956" i="2"/>
  <c r="M956" i="2"/>
  <c r="N956" i="2"/>
  <c r="O956" i="2"/>
  <c r="P956" i="2"/>
  <c r="Q956" i="2"/>
  <c r="R956" i="2"/>
  <c r="S956" i="2"/>
  <c r="D963" i="2"/>
  <c r="E964" i="2"/>
  <c r="F964" i="2"/>
  <c r="G964" i="2"/>
  <c r="H964" i="2"/>
  <c r="J964" i="2"/>
  <c r="K964" i="2"/>
  <c r="L964" i="2"/>
  <c r="M964" i="2"/>
  <c r="N964" i="2"/>
  <c r="O964" i="2"/>
  <c r="P964" i="2"/>
  <c r="Q964" i="2"/>
  <c r="R964" i="2"/>
  <c r="S964" i="2"/>
  <c r="E965" i="2"/>
  <c r="F965" i="2"/>
  <c r="G965" i="2"/>
  <c r="H965" i="2"/>
  <c r="J965" i="2"/>
  <c r="K965" i="2"/>
  <c r="L965" i="2"/>
  <c r="M965" i="2"/>
  <c r="N965" i="2"/>
  <c r="O965" i="2"/>
  <c r="P965" i="2"/>
  <c r="Q965" i="2"/>
  <c r="R965" i="2"/>
  <c r="S965" i="2"/>
  <c r="E966" i="2"/>
  <c r="F966" i="2"/>
  <c r="G966" i="2"/>
  <c r="H966" i="2"/>
  <c r="J966" i="2"/>
  <c r="K966" i="2"/>
  <c r="L966" i="2"/>
  <c r="M966" i="2"/>
  <c r="N966" i="2"/>
  <c r="O966" i="2"/>
  <c r="P966" i="2"/>
  <c r="Q966" i="2"/>
  <c r="R966" i="2"/>
  <c r="S966" i="2"/>
  <c r="D973" i="2"/>
  <c r="D974" i="2" s="1"/>
  <c r="E974" i="2"/>
  <c r="F974" i="2"/>
  <c r="G974" i="2"/>
  <c r="H974" i="2"/>
  <c r="J974" i="2"/>
  <c r="K974" i="2"/>
  <c r="L974" i="2"/>
  <c r="M974" i="2"/>
  <c r="N974" i="2"/>
  <c r="O974" i="2"/>
  <c r="P974" i="2"/>
  <c r="Q974" i="2"/>
  <c r="R974" i="2"/>
  <c r="S974" i="2"/>
  <c r="E975" i="2"/>
  <c r="F975" i="2"/>
  <c r="G975" i="2"/>
  <c r="H975" i="2"/>
  <c r="J975" i="2"/>
  <c r="K975" i="2"/>
  <c r="L975" i="2"/>
  <c r="M975" i="2"/>
  <c r="N975" i="2"/>
  <c r="O975" i="2"/>
  <c r="P975" i="2"/>
  <c r="Q975" i="2"/>
  <c r="R975" i="2"/>
  <c r="S975" i="2"/>
  <c r="E976" i="2"/>
  <c r="F976" i="2"/>
  <c r="G976" i="2"/>
  <c r="H976" i="2"/>
  <c r="J976" i="2"/>
  <c r="K976" i="2"/>
  <c r="L976" i="2"/>
  <c r="M976" i="2"/>
  <c r="N976" i="2"/>
  <c r="O976" i="2"/>
  <c r="P976" i="2"/>
  <c r="Q976" i="2"/>
  <c r="R976" i="2"/>
  <c r="S976" i="2"/>
  <c r="D983" i="2"/>
  <c r="D984" i="2" s="1"/>
  <c r="E984" i="2"/>
  <c r="F984" i="2"/>
  <c r="G984" i="2"/>
  <c r="H984" i="2"/>
  <c r="J984" i="2"/>
  <c r="K984" i="2"/>
  <c r="L984" i="2"/>
  <c r="M984" i="2"/>
  <c r="N984" i="2"/>
  <c r="O984" i="2"/>
  <c r="P984" i="2"/>
  <c r="Q984" i="2"/>
  <c r="R984" i="2"/>
  <c r="S984" i="2"/>
  <c r="E985" i="2"/>
  <c r="F985" i="2"/>
  <c r="G985" i="2"/>
  <c r="H985" i="2"/>
  <c r="J985" i="2"/>
  <c r="K985" i="2"/>
  <c r="L985" i="2"/>
  <c r="M985" i="2"/>
  <c r="N985" i="2"/>
  <c r="O985" i="2"/>
  <c r="P985" i="2"/>
  <c r="Q985" i="2"/>
  <c r="R985" i="2"/>
  <c r="S985" i="2"/>
  <c r="E986" i="2"/>
  <c r="F986" i="2"/>
  <c r="G986" i="2"/>
  <c r="H986" i="2"/>
  <c r="J986" i="2"/>
  <c r="K986" i="2"/>
  <c r="L986" i="2"/>
  <c r="M986" i="2"/>
  <c r="N986" i="2"/>
  <c r="O986" i="2"/>
  <c r="P986" i="2"/>
  <c r="Q986" i="2"/>
  <c r="R986" i="2"/>
  <c r="S986" i="2"/>
  <c r="D993" i="2"/>
  <c r="D994" i="2" s="1"/>
  <c r="E994" i="2"/>
  <c r="F994" i="2"/>
  <c r="G994" i="2"/>
  <c r="H994" i="2"/>
  <c r="J994" i="2"/>
  <c r="K994" i="2"/>
  <c r="L994" i="2"/>
  <c r="M994" i="2"/>
  <c r="N994" i="2"/>
  <c r="O994" i="2"/>
  <c r="P994" i="2"/>
  <c r="Q994" i="2"/>
  <c r="R994" i="2"/>
  <c r="S994" i="2"/>
  <c r="E995" i="2"/>
  <c r="F995" i="2"/>
  <c r="G995" i="2"/>
  <c r="H995" i="2"/>
  <c r="J995" i="2"/>
  <c r="K995" i="2"/>
  <c r="L995" i="2"/>
  <c r="M995" i="2"/>
  <c r="N995" i="2"/>
  <c r="O995" i="2"/>
  <c r="P995" i="2"/>
  <c r="Q995" i="2"/>
  <c r="R995" i="2"/>
  <c r="S995" i="2"/>
  <c r="E996" i="2"/>
  <c r="F996" i="2"/>
  <c r="G996" i="2"/>
  <c r="H996" i="2"/>
  <c r="J996" i="2"/>
  <c r="K996" i="2"/>
  <c r="L996" i="2"/>
  <c r="M996" i="2"/>
  <c r="N996" i="2"/>
  <c r="O996" i="2"/>
  <c r="P996" i="2"/>
  <c r="Q996" i="2"/>
  <c r="R996" i="2"/>
  <c r="S996" i="2"/>
  <c r="D1003" i="2"/>
  <c r="D1004" i="2" s="1"/>
  <c r="E1004" i="2"/>
  <c r="F1004" i="2"/>
  <c r="G1004" i="2"/>
  <c r="H1004" i="2"/>
  <c r="J1004" i="2"/>
  <c r="K1004" i="2"/>
  <c r="L1004" i="2"/>
  <c r="M1004" i="2"/>
  <c r="N1004" i="2"/>
  <c r="O1004" i="2"/>
  <c r="P1004" i="2"/>
  <c r="Q1004" i="2"/>
  <c r="R1004" i="2"/>
  <c r="S1004" i="2"/>
  <c r="E1005" i="2"/>
  <c r="F1005" i="2"/>
  <c r="G1005" i="2"/>
  <c r="H1005" i="2"/>
  <c r="J1005" i="2"/>
  <c r="K1005" i="2"/>
  <c r="L1005" i="2"/>
  <c r="M1005" i="2"/>
  <c r="N1005" i="2"/>
  <c r="O1005" i="2"/>
  <c r="P1005" i="2"/>
  <c r="Q1005" i="2"/>
  <c r="R1005" i="2"/>
  <c r="S1005" i="2"/>
  <c r="D1006" i="2"/>
  <c r="E1006" i="2"/>
  <c r="F1006" i="2"/>
  <c r="G1006" i="2"/>
  <c r="H1006" i="2"/>
  <c r="J1006" i="2"/>
  <c r="K1006" i="2"/>
  <c r="L1006" i="2"/>
  <c r="M1006" i="2"/>
  <c r="N1006" i="2"/>
  <c r="O1006" i="2"/>
  <c r="P1006" i="2"/>
  <c r="Q1006" i="2"/>
  <c r="R1006" i="2"/>
  <c r="S1006" i="2"/>
  <c r="D1013" i="2"/>
  <c r="D1014" i="2" s="1"/>
  <c r="E1014" i="2"/>
  <c r="F1014" i="2"/>
  <c r="G1014" i="2"/>
  <c r="H1014" i="2"/>
  <c r="J1014" i="2"/>
  <c r="K1014" i="2"/>
  <c r="L1014" i="2"/>
  <c r="M1014" i="2"/>
  <c r="N1014" i="2"/>
  <c r="O1014" i="2"/>
  <c r="P1014" i="2"/>
  <c r="Q1014" i="2"/>
  <c r="R1014" i="2"/>
  <c r="S1014" i="2"/>
  <c r="E1015" i="2"/>
  <c r="F1015" i="2"/>
  <c r="G1015" i="2"/>
  <c r="H1015" i="2"/>
  <c r="J1015" i="2"/>
  <c r="K1015" i="2"/>
  <c r="L1015" i="2"/>
  <c r="M1015" i="2"/>
  <c r="N1015" i="2"/>
  <c r="O1015" i="2"/>
  <c r="P1015" i="2"/>
  <c r="Q1015" i="2"/>
  <c r="R1015" i="2"/>
  <c r="S1015" i="2"/>
  <c r="E1016" i="2"/>
  <c r="F1016" i="2"/>
  <c r="G1016" i="2"/>
  <c r="H1016" i="2"/>
  <c r="J1016" i="2"/>
  <c r="K1016" i="2"/>
  <c r="L1016" i="2"/>
  <c r="M1016" i="2"/>
  <c r="N1016" i="2"/>
  <c r="O1016" i="2"/>
  <c r="P1016" i="2"/>
  <c r="Q1016" i="2"/>
  <c r="R1016" i="2"/>
  <c r="S1016" i="2"/>
  <c r="D1023" i="2"/>
  <c r="D1024" i="2" s="1"/>
  <c r="E1024" i="2"/>
  <c r="F1024" i="2"/>
  <c r="G1024" i="2"/>
  <c r="H1024" i="2"/>
  <c r="J1024" i="2"/>
  <c r="K1024" i="2"/>
  <c r="L1024" i="2"/>
  <c r="M1024" i="2"/>
  <c r="N1024" i="2"/>
  <c r="O1024" i="2"/>
  <c r="P1024" i="2"/>
  <c r="Q1024" i="2"/>
  <c r="R1024" i="2"/>
  <c r="S1024" i="2"/>
  <c r="E1025" i="2"/>
  <c r="F1025" i="2"/>
  <c r="G1025" i="2"/>
  <c r="H1025" i="2"/>
  <c r="J1025" i="2"/>
  <c r="K1025" i="2"/>
  <c r="L1025" i="2"/>
  <c r="M1025" i="2"/>
  <c r="N1025" i="2"/>
  <c r="O1025" i="2"/>
  <c r="P1025" i="2"/>
  <c r="Q1025" i="2"/>
  <c r="R1025" i="2"/>
  <c r="S1025" i="2"/>
  <c r="E1026" i="2"/>
  <c r="F1026" i="2"/>
  <c r="G1026" i="2"/>
  <c r="H1026" i="2"/>
  <c r="J1026" i="2"/>
  <c r="K1026" i="2"/>
  <c r="L1026" i="2"/>
  <c r="M1026" i="2"/>
  <c r="N1026" i="2"/>
  <c r="O1026" i="2"/>
  <c r="P1026" i="2"/>
  <c r="Q1026" i="2"/>
  <c r="R1026" i="2"/>
  <c r="S1026" i="2"/>
  <c r="D1033" i="2"/>
  <c r="D1034" i="2" s="1"/>
  <c r="E1034" i="2"/>
  <c r="F1034" i="2"/>
  <c r="G1034" i="2"/>
  <c r="H1034" i="2"/>
  <c r="J1034" i="2"/>
  <c r="K1034" i="2"/>
  <c r="L1034" i="2"/>
  <c r="M1034" i="2"/>
  <c r="N1034" i="2"/>
  <c r="O1034" i="2"/>
  <c r="P1034" i="2"/>
  <c r="Q1034" i="2"/>
  <c r="R1034" i="2"/>
  <c r="S1034" i="2"/>
  <c r="E1035" i="2"/>
  <c r="F1035" i="2"/>
  <c r="G1035" i="2"/>
  <c r="H1035" i="2"/>
  <c r="J1035" i="2"/>
  <c r="K1035" i="2"/>
  <c r="L1035" i="2"/>
  <c r="M1035" i="2"/>
  <c r="N1035" i="2"/>
  <c r="O1035" i="2"/>
  <c r="P1035" i="2"/>
  <c r="Q1035" i="2"/>
  <c r="R1035" i="2"/>
  <c r="S1035" i="2"/>
  <c r="E1036" i="2"/>
  <c r="F1036" i="2"/>
  <c r="G1036" i="2"/>
  <c r="H1036" i="2"/>
  <c r="J1036" i="2"/>
  <c r="K1036" i="2"/>
  <c r="L1036" i="2"/>
  <c r="M1036" i="2"/>
  <c r="N1036" i="2"/>
  <c r="O1036" i="2"/>
  <c r="P1036" i="2"/>
  <c r="Q1036" i="2"/>
  <c r="R1036" i="2"/>
  <c r="S1036" i="2"/>
  <c r="D1043" i="2"/>
  <c r="E1044" i="2"/>
  <c r="F1044" i="2"/>
  <c r="G1044" i="2"/>
  <c r="H1044" i="2"/>
  <c r="J1044" i="2"/>
  <c r="K1044" i="2"/>
  <c r="L1044" i="2"/>
  <c r="M1044" i="2"/>
  <c r="N1044" i="2"/>
  <c r="O1044" i="2"/>
  <c r="P1044" i="2"/>
  <c r="Q1044" i="2"/>
  <c r="R1044" i="2"/>
  <c r="S1044" i="2"/>
  <c r="E1045" i="2"/>
  <c r="F1045" i="2"/>
  <c r="G1045" i="2"/>
  <c r="H1045" i="2"/>
  <c r="J1045" i="2"/>
  <c r="K1045" i="2"/>
  <c r="L1045" i="2"/>
  <c r="M1045" i="2"/>
  <c r="N1045" i="2"/>
  <c r="O1045" i="2"/>
  <c r="P1045" i="2"/>
  <c r="Q1045" i="2"/>
  <c r="R1045" i="2"/>
  <c r="S1045" i="2"/>
  <c r="E1046" i="2"/>
  <c r="F1046" i="2"/>
  <c r="G1046" i="2"/>
  <c r="H1046" i="2"/>
  <c r="J1046" i="2"/>
  <c r="K1046" i="2"/>
  <c r="L1046" i="2"/>
  <c r="M1046" i="2"/>
  <c r="N1046" i="2"/>
  <c r="O1046" i="2"/>
  <c r="P1046" i="2"/>
  <c r="Q1046" i="2"/>
  <c r="R1046" i="2"/>
  <c r="S1046" i="2"/>
  <c r="D1053" i="2"/>
  <c r="D1054" i="2" s="1"/>
  <c r="E1054" i="2"/>
  <c r="F1054" i="2"/>
  <c r="G1054" i="2"/>
  <c r="H1054" i="2"/>
  <c r="J1054" i="2"/>
  <c r="K1054" i="2"/>
  <c r="L1054" i="2"/>
  <c r="M1054" i="2"/>
  <c r="N1054" i="2"/>
  <c r="O1054" i="2"/>
  <c r="P1054" i="2"/>
  <c r="Q1054" i="2"/>
  <c r="R1054" i="2"/>
  <c r="S1054" i="2"/>
  <c r="E1055" i="2"/>
  <c r="F1055" i="2"/>
  <c r="G1055" i="2"/>
  <c r="H1055" i="2"/>
  <c r="J1055" i="2"/>
  <c r="K1055" i="2"/>
  <c r="L1055" i="2"/>
  <c r="M1055" i="2"/>
  <c r="N1055" i="2"/>
  <c r="O1055" i="2"/>
  <c r="P1055" i="2"/>
  <c r="Q1055" i="2"/>
  <c r="R1055" i="2"/>
  <c r="S1055" i="2"/>
  <c r="E1056" i="2"/>
  <c r="F1056" i="2"/>
  <c r="G1056" i="2"/>
  <c r="H1056" i="2"/>
  <c r="J1056" i="2"/>
  <c r="K1056" i="2"/>
  <c r="L1056" i="2"/>
  <c r="M1056" i="2"/>
  <c r="N1056" i="2"/>
  <c r="O1056" i="2"/>
  <c r="P1056" i="2"/>
  <c r="Q1056" i="2"/>
  <c r="R1056" i="2"/>
  <c r="S1056" i="2"/>
  <c r="D1063" i="2"/>
  <c r="D1066" i="2" s="1"/>
  <c r="E1064" i="2"/>
  <c r="F1064" i="2"/>
  <c r="G1064" i="2"/>
  <c r="H1064" i="2"/>
  <c r="J1064" i="2"/>
  <c r="K1064" i="2"/>
  <c r="L1064" i="2"/>
  <c r="M1064" i="2"/>
  <c r="N1064" i="2"/>
  <c r="O1064" i="2"/>
  <c r="P1064" i="2"/>
  <c r="Q1064" i="2"/>
  <c r="R1064" i="2"/>
  <c r="S1064" i="2"/>
  <c r="E1065" i="2"/>
  <c r="F1065" i="2"/>
  <c r="G1065" i="2"/>
  <c r="H1065" i="2"/>
  <c r="J1065" i="2"/>
  <c r="K1065" i="2"/>
  <c r="L1065" i="2"/>
  <c r="M1065" i="2"/>
  <c r="N1065" i="2"/>
  <c r="O1065" i="2"/>
  <c r="P1065" i="2"/>
  <c r="Q1065" i="2"/>
  <c r="R1065" i="2"/>
  <c r="S1065" i="2"/>
  <c r="E1066" i="2"/>
  <c r="F1066" i="2"/>
  <c r="G1066" i="2"/>
  <c r="H1066" i="2"/>
  <c r="J1066" i="2"/>
  <c r="K1066" i="2"/>
  <c r="L1066" i="2"/>
  <c r="M1066" i="2"/>
  <c r="N1066" i="2"/>
  <c r="O1066" i="2"/>
  <c r="P1066" i="2"/>
  <c r="Q1066" i="2"/>
  <c r="R1066" i="2"/>
  <c r="S1066" i="2"/>
  <c r="D1073" i="2"/>
  <c r="D1074" i="2" s="1"/>
  <c r="E1074" i="2"/>
  <c r="F1074" i="2"/>
  <c r="G1074" i="2"/>
  <c r="H1074" i="2"/>
  <c r="J1074" i="2"/>
  <c r="K1074" i="2"/>
  <c r="L1074" i="2"/>
  <c r="M1074" i="2"/>
  <c r="N1074" i="2"/>
  <c r="O1074" i="2"/>
  <c r="P1074" i="2"/>
  <c r="Q1074" i="2"/>
  <c r="R1074" i="2"/>
  <c r="S1074" i="2"/>
  <c r="E1075" i="2"/>
  <c r="F1075" i="2"/>
  <c r="G1075" i="2"/>
  <c r="H1075" i="2"/>
  <c r="J1075" i="2"/>
  <c r="K1075" i="2"/>
  <c r="L1075" i="2"/>
  <c r="M1075" i="2"/>
  <c r="N1075" i="2"/>
  <c r="O1075" i="2"/>
  <c r="P1075" i="2"/>
  <c r="Q1075" i="2"/>
  <c r="R1075" i="2"/>
  <c r="S1075" i="2"/>
  <c r="E1076" i="2"/>
  <c r="F1076" i="2"/>
  <c r="G1076" i="2"/>
  <c r="H1076" i="2"/>
  <c r="J1076" i="2"/>
  <c r="K1076" i="2"/>
  <c r="L1076" i="2"/>
  <c r="M1076" i="2"/>
  <c r="N1076" i="2"/>
  <c r="O1076" i="2"/>
  <c r="P1076" i="2"/>
  <c r="Q1076" i="2"/>
  <c r="R1076" i="2"/>
  <c r="S1076" i="2"/>
  <c r="D1083" i="2"/>
  <c r="D1084" i="2" s="1"/>
  <c r="E1084" i="2"/>
  <c r="F1084" i="2"/>
  <c r="G1084" i="2"/>
  <c r="H1084" i="2"/>
  <c r="J1084" i="2"/>
  <c r="K1084" i="2"/>
  <c r="L1084" i="2"/>
  <c r="M1084" i="2"/>
  <c r="N1084" i="2"/>
  <c r="O1084" i="2"/>
  <c r="P1084" i="2"/>
  <c r="Q1084" i="2"/>
  <c r="R1084" i="2"/>
  <c r="S1084" i="2"/>
  <c r="E1085" i="2"/>
  <c r="F1085" i="2"/>
  <c r="G1085" i="2"/>
  <c r="H1085" i="2"/>
  <c r="J1085" i="2"/>
  <c r="K1085" i="2"/>
  <c r="L1085" i="2"/>
  <c r="M1085" i="2"/>
  <c r="N1085" i="2"/>
  <c r="O1085" i="2"/>
  <c r="P1085" i="2"/>
  <c r="Q1085" i="2"/>
  <c r="R1085" i="2"/>
  <c r="S1085" i="2"/>
  <c r="E1086" i="2"/>
  <c r="F1086" i="2"/>
  <c r="G1086" i="2"/>
  <c r="H1086" i="2"/>
  <c r="J1086" i="2"/>
  <c r="K1086" i="2"/>
  <c r="L1086" i="2"/>
  <c r="M1086" i="2"/>
  <c r="N1086" i="2"/>
  <c r="O1086" i="2"/>
  <c r="P1086" i="2"/>
  <c r="Q1086" i="2"/>
  <c r="R1086" i="2"/>
  <c r="S1086" i="2"/>
  <c r="D1093" i="2"/>
  <c r="D1094" i="2" s="1"/>
  <c r="E1094" i="2"/>
  <c r="F1094" i="2"/>
  <c r="G1094" i="2"/>
  <c r="H1094" i="2"/>
  <c r="J1094" i="2"/>
  <c r="K1094" i="2"/>
  <c r="L1094" i="2"/>
  <c r="M1094" i="2"/>
  <c r="N1094" i="2"/>
  <c r="O1094" i="2"/>
  <c r="P1094" i="2"/>
  <c r="Q1094" i="2"/>
  <c r="R1094" i="2"/>
  <c r="S1094" i="2"/>
  <c r="E1095" i="2"/>
  <c r="F1095" i="2"/>
  <c r="G1095" i="2"/>
  <c r="H1095" i="2"/>
  <c r="J1095" i="2"/>
  <c r="K1095" i="2"/>
  <c r="L1095" i="2"/>
  <c r="M1095" i="2"/>
  <c r="N1095" i="2"/>
  <c r="O1095" i="2"/>
  <c r="P1095" i="2"/>
  <c r="Q1095" i="2"/>
  <c r="R1095" i="2"/>
  <c r="S1095" i="2"/>
  <c r="E1096" i="2"/>
  <c r="F1096" i="2"/>
  <c r="G1096" i="2"/>
  <c r="H1096" i="2"/>
  <c r="J1096" i="2"/>
  <c r="K1096" i="2"/>
  <c r="L1096" i="2"/>
  <c r="M1096" i="2"/>
  <c r="N1096" i="2"/>
  <c r="O1096" i="2"/>
  <c r="P1096" i="2"/>
  <c r="Q1096" i="2"/>
  <c r="R1096" i="2"/>
  <c r="S1096" i="2"/>
  <c r="D1103" i="2"/>
  <c r="D1104" i="2" s="1"/>
  <c r="E1104" i="2"/>
  <c r="F1104" i="2"/>
  <c r="G1104" i="2"/>
  <c r="H1104" i="2"/>
  <c r="J1104" i="2"/>
  <c r="K1104" i="2"/>
  <c r="L1104" i="2"/>
  <c r="M1104" i="2"/>
  <c r="N1104" i="2"/>
  <c r="O1104" i="2"/>
  <c r="P1104" i="2"/>
  <c r="Q1104" i="2"/>
  <c r="R1104" i="2"/>
  <c r="S1104" i="2"/>
  <c r="E1105" i="2"/>
  <c r="F1105" i="2"/>
  <c r="G1105" i="2"/>
  <c r="H1105" i="2"/>
  <c r="J1105" i="2"/>
  <c r="K1105" i="2"/>
  <c r="L1105" i="2"/>
  <c r="M1105" i="2"/>
  <c r="N1105" i="2"/>
  <c r="O1105" i="2"/>
  <c r="P1105" i="2"/>
  <c r="Q1105" i="2"/>
  <c r="R1105" i="2"/>
  <c r="S1105" i="2"/>
  <c r="E1106" i="2"/>
  <c r="F1106" i="2"/>
  <c r="G1106" i="2"/>
  <c r="H1106" i="2"/>
  <c r="J1106" i="2"/>
  <c r="K1106" i="2"/>
  <c r="L1106" i="2"/>
  <c r="M1106" i="2"/>
  <c r="N1106" i="2"/>
  <c r="O1106" i="2"/>
  <c r="P1106" i="2"/>
  <c r="Q1106" i="2"/>
  <c r="R1106" i="2"/>
  <c r="S1106" i="2"/>
  <c r="D1113" i="2"/>
  <c r="D1114" i="2" s="1"/>
  <c r="E1114" i="2"/>
  <c r="F1114" i="2"/>
  <c r="G1114" i="2"/>
  <c r="H1114" i="2"/>
  <c r="J1114" i="2"/>
  <c r="K1114" i="2"/>
  <c r="L1114" i="2"/>
  <c r="M1114" i="2"/>
  <c r="N1114" i="2"/>
  <c r="O1114" i="2"/>
  <c r="P1114" i="2"/>
  <c r="Q1114" i="2"/>
  <c r="R1114" i="2"/>
  <c r="S1114" i="2"/>
  <c r="E1115" i="2"/>
  <c r="F1115" i="2"/>
  <c r="G1115" i="2"/>
  <c r="H1115" i="2"/>
  <c r="J1115" i="2"/>
  <c r="K1115" i="2"/>
  <c r="L1115" i="2"/>
  <c r="M1115" i="2"/>
  <c r="N1115" i="2"/>
  <c r="O1115" i="2"/>
  <c r="P1115" i="2"/>
  <c r="Q1115" i="2"/>
  <c r="R1115" i="2"/>
  <c r="S1115" i="2"/>
  <c r="E1116" i="2"/>
  <c r="F1116" i="2"/>
  <c r="G1116" i="2"/>
  <c r="H1116" i="2"/>
  <c r="J1116" i="2"/>
  <c r="K1116" i="2"/>
  <c r="L1116" i="2"/>
  <c r="M1116" i="2"/>
  <c r="N1116" i="2"/>
  <c r="O1116" i="2"/>
  <c r="P1116" i="2"/>
  <c r="Q1116" i="2"/>
  <c r="R1116" i="2"/>
  <c r="S1116" i="2"/>
  <c r="D1123" i="2"/>
  <c r="E1124" i="2"/>
  <c r="F1124" i="2"/>
  <c r="G1124" i="2"/>
  <c r="H1124" i="2"/>
  <c r="J1124" i="2"/>
  <c r="K1124" i="2"/>
  <c r="L1124" i="2"/>
  <c r="M1124" i="2"/>
  <c r="N1124" i="2"/>
  <c r="O1124" i="2"/>
  <c r="P1124" i="2"/>
  <c r="Q1124" i="2"/>
  <c r="R1124" i="2"/>
  <c r="S1124" i="2"/>
  <c r="E1125" i="2"/>
  <c r="F1125" i="2"/>
  <c r="G1125" i="2"/>
  <c r="H1125" i="2"/>
  <c r="J1125" i="2"/>
  <c r="K1125" i="2"/>
  <c r="L1125" i="2"/>
  <c r="M1125" i="2"/>
  <c r="N1125" i="2"/>
  <c r="O1125" i="2"/>
  <c r="P1125" i="2"/>
  <c r="Q1125" i="2"/>
  <c r="R1125" i="2"/>
  <c r="S1125" i="2"/>
  <c r="E1126" i="2"/>
  <c r="F1126" i="2"/>
  <c r="G1126" i="2"/>
  <c r="H1126" i="2"/>
  <c r="J1126" i="2"/>
  <c r="K1126" i="2"/>
  <c r="L1126" i="2"/>
  <c r="M1126" i="2"/>
  <c r="N1126" i="2"/>
  <c r="O1126" i="2"/>
  <c r="P1126" i="2"/>
  <c r="Q1126" i="2"/>
  <c r="R1126" i="2"/>
  <c r="S1126" i="2"/>
  <c r="D1133" i="2"/>
  <c r="D1134" i="2" s="1"/>
  <c r="E1134" i="2"/>
  <c r="F1134" i="2"/>
  <c r="G1134" i="2"/>
  <c r="H1134" i="2"/>
  <c r="J1134" i="2"/>
  <c r="K1134" i="2"/>
  <c r="L1134" i="2"/>
  <c r="M1134" i="2"/>
  <c r="N1134" i="2"/>
  <c r="O1134" i="2"/>
  <c r="P1134" i="2"/>
  <c r="Q1134" i="2"/>
  <c r="R1134" i="2"/>
  <c r="S1134" i="2"/>
  <c r="E1135" i="2"/>
  <c r="F1135" i="2"/>
  <c r="G1135" i="2"/>
  <c r="H1135" i="2"/>
  <c r="J1135" i="2"/>
  <c r="K1135" i="2"/>
  <c r="L1135" i="2"/>
  <c r="M1135" i="2"/>
  <c r="N1135" i="2"/>
  <c r="O1135" i="2"/>
  <c r="P1135" i="2"/>
  <c r="Q1135" i="2"/>
  <c r="R1135" i="2"/>
  <c r="S1135" i="2"/>
  <c r="E1136" i="2"/>
  <c r="F1136" i="2"/>
  <c r="G1136" i="2"/>
  <c r="H1136" i="2"/>
  <c r="J1136" i="2"/>
  <c r="K1136" i="2"/>
  <c r="L1136" i="2"/>
  <c r="M1136" i="2"/>
  <c r="N1136" i="2"/>
  <c r="O1136" i="2"/>
  <c r="P1136" i="2"/>
  <c r="Q1136" i="2"/>
  <c r="R1136" i="2"/>
  <c r="S1136" i="2"/>
  <c r="D1143" i="2"/>
  <c r="D1144" i="2" s="1"/>
  <c r="E1144" i="2"/>
  <c r="F1144" i="2"/>
  <c r="G1144" i="2"/>
  <c r="H1144" i="2"/>
  <c r="J1144" i="2"/>
  <c r="K1144" i="2"/>
  <c r="L1144" i="2"/>
  <c r="M1144" i="2"/>
  <c r="N1144" i="2"/>
  <c r="O1144" i="2"/>
  <c r="P1144" i="2"/>
  <c r="Q1144" i="2"/>
  <c r="R1144" i="2"/>
  <c r="S1144" i="2"/>
  <c r="E1145" i="2"/>
  <c r="F1145" i="2"/>
  <c r="G1145" i="2"/>
  <c r="H1145" i="2"/>
  <c r="J1145" i="2"/>
  <c r="K1145" i="2"/>
  <c r="L1145" i="2"/>
  <c r="M1145" i="2"/>
  <c r="N1145" i="2"/>
  <c r="O1145" i="2"/>
  <c r="P1145" i="2"/>
  <c r="Q1145" i="2"/>
  <c r="R1145" i="2"/>
  <c r="S1145" i="2"/>
  <c r="E1146" i="2"/>
  <c r="F1146" i="2"/>
  <c r="G1146" i="2"/>
  <c r="H1146" i="2"/>
  <c r="J1146" i="2"/>
  <c r="K1146" i="2"/>
  <c r="L1146" i="2"/>
  <c r="M1146" i="2"/>
  <c r="N1146" i="2"/>
  <c r="O1146" i="2"/>
  <c r="P1146" i="2"/>
  <c r="Q1146" i="2"/>
  <c r="R1146" i="2"/>
  <c r="S1146" i="2"/>
  <c r="D1153" i="2"/>
  <c r="D1154" i="2" s="1"/>
  <c r="E1154" i="2"/>
  <c r="F1154" i="2"/>
  <c r="G1154" i="2"/>
  <c r="H1154" i="2"/>
  <c r="J1154" i="2"/>
  <c r="K1154" i="2"/>
  <c r="L1154" i="2"/>
  <c r="M1154" i="2"/>
  <c r="N1154" i="2"/>
  <c r="O1154" i="2"/>
  <c r="P1154" i="2"/>
  <c r="Q1154" i="2"/>
  <c r="R1154" i="2"/>
  <c r="S1154" i="2"/>
  <c r="E1155" i="2"/>
  <c r="F1155" i="2"/>
  <c r="G1155" i="2"/>
  <c r="H1155" i="2"/>
  <c r="J1155" i="2"/>
  <c r="K1155" i="2"/>
  <c r="L1155" i="2"/>
  <c r="M1155" i="2"/>
  <c r="N1155" i="2"/>
  <c r="O1155" i="2"/>
  <c r="P1155" i="2"/>
  <c r="Q1155" i="2"/>
  <c r="R1155" i="2"/>
  <c r="S1155" i="2"/>
  <c r="E1156" i="2"/>
  <c r="F1156" i="2"/>
  <c r="G1156" i="2"/>
  <c r="H1156" i="2"/>
  <c r="J1156" i="2"/>
  <c r="K1156" i="2"/>
  <c r="L1156" i="2"/>
  <c r="M1156" i="2"/>
  <c r="N1156" i="2"/>
  <c r="O1156" i="2"/>
  <c r="P1156" i="2"/>
  <c r="Q1156" i="2"/>
  <c r="R1156" i="2"/>
  <c r="S1156" i="2"/>
  <c r="D1163" i="2"/>
  <c r="D1164" i="2" s="1"/>
  <c r="E1164" i="2"/>
  <c r="F1164" i="2"/>
  <c r="G1164" i="2"/>
  <c r="H1164" i="2"/>
  <c r="J1164" i="2"/>
  <c r="K1164" i="2"/>
  <c r="L1164" i="2"/>
  <c r="M1164" i="2"/>
  <c r="N1164" i="2"/>
  <c r="O1164" i="2"/>
  <c r="P1164" i="2"/>
  <c r="Q1164" i="2"/>
  <c r="R1164" i="2"/>
  <c r="S1164" i="2"/>
  <c r="E1165" i="2"/>
  <c r="F1165" i="2"/>
  <c r="G1165" i="2"/>
  <c r="H1165" i="2"/>
  <c r="J1165" i="2"/>
  <c r="K1165" i="2"/>
  <c r="L1165" i="2"/>
  <c r="M1165" i="2"/>
  <c r="N1165" i="2"/>
  <c r="O1165" i="2"/>
  <c r="P1165" i="2"/>
  <c r="Q1165" i="2"/>
  <c r="R1165" i="2"/>
  <c r="S1165" i="2"/>
  <c r="E1166" i="2"/>
  <c r="F1166" i="2"/>
  <c r="G1166" i="2"/>
  <c r="H1166" i="2"/>
  <c r="J1166" i="2"/>
  <c r="K1166" i="2"/>
  <c r="L1166" i="2"/>
  <c r="M1166" i="2"/>
  <c r="N1166" i="2"/>
  <c r="O1166" i="2"/>
  <c r="P1166" i="2"/>
  <c r="Q1166" i="2"/>
  <c r="R1166" i="2"/>
  <c r="S1166" i="2"/>
  <c r="D1173" i="2"/>
  <c r="D1174" i="2" s="1"/>
  <c r="E1174" i="2"/>
  <c r="F1174" i="2"/>
  <c r="G1174" i="2"/>
  <c r="H1174" i="2"/>
  <c r="J1174" i="2"/>
  <c r="K1174" i="2"/>
  <c r="L1174" i="2"/>
  <c r="M1174" i="2"/>
  <c r="N1174" i="2"/>
  <c r="O1174" i="2"/>
  <c r="P1174" i="2"/>
  <c r="Q1174" i="2"/>
  <c r="R1174" i="2"/>
  <c r="S1174" i="2"/>
  <c r="E1175" i="2"/>
  <c r="F1175" i="2"/>
  <c r="G1175" i="2"/>
  <c r="H1175" i="2"/>
  <c r="J1175" i="2"/>
  <c r="K1175" i="2"/>
  <c r="L1175" i="2"/>
  <c r="M1175" i="2"/>
  <c r="N1175" i="2"/>
  <c r="O1175" i="2"/>
  <c r="P1175" i="2"/>
  <c r="Q1175" i="2"/>
  <c r="R1175" i="2"/>
  <c r="S1175" i="2"/>
  <c r="E1176" i="2"/>
  <c r="F1176" i="2"/>
  <c r="G1176" i="2"/>
  <c r="H1176" i="2"/>
  <c r="J1176" i="2"/>
  <c r="K1176" i="2"/>
  <c r="L1176" i="2"/>
  <c r="M1176" i="2"/>
  <c r="N1176" i="2"/>
  <c r="O1176" i="2"/>
  <c r="P1176" i="2"/>
  <c r="Q1176" i="2"/>
  <c r="R1176" i="2"/>
  <c r="S1176" i="2"/>
  <c r="D1183" i="2"/>
  <c r="D1184" i="2" s="1"/>
  <c r="E1184" i="2"/>
  <c r="F1184" i="2"/>
  <c r="G1184" i="2"/>
  <c r="H1184" i="2"/>
  <c r="J1184" i="2"/>
  <c r="K1184" i="2"/>
  <c r="L1184" i="2"/>
  <c r="M1184" i="2"/>
  <c r="N1184" i="2"/>
  <c r="O1184" i="2"/>
  <c r="P1184" i="2"/>
  <c r="Q1184" i="2"/>
  <c r="R1184" i="2"/>
  <c r="S1184" i="2"/>
  <c r="E1185" i="2"/>
  <c r="F1185" i="2"/>
  <c r="G1185" i="2"/>
  <c r="H1185" i="2"/>
  <c r="J1185" i="2"/>
  <c r="K1185" i="2"/>
  <c r="L1185" i="2"/>
  <c r="M1185" i="2"/>
  <c r="N1185" i="2"/>
  <c r="O1185" i="2"/>
  <c r="P1185" i="2"/>
  <c r="Q1185" i="2"/>
  <c r="R1185" i="2"/>
  <c r="S1185" i="2"/>
  <c r="E1186" i="2"/>
  <c r="F1186" i="2"/>
  <c r="G1186" i="2"/>
  <c r="H1186" i="2"/>
  <c r="J1186" i="2"/>
  <c r="K1186" i="2"/>
  <c r="L1186" i="2"/>
  <c r="M1186" i="2"/>
  <c r="N1186" i="2"/>
  <c r="O1186" i="2"/>
  <c r="P1186" i="2"/>
  <c r="Q1186" i="2"/>
  <c r="R1186" i="2"/>
  <c r="S1186" i="2"/>
  <c r="D1193" i="2"/>
  <c r="D1194" i="2" s="1"/>
  <c r="E1194" i="2"/>
  <c r="F1194" i="2"/>
  <c r="G1194" i="2"/>
  <c r="H1194" i="2"/>
  <c r="J1194" i="2"/>
  <c r="K1194" i="2"/>
  <c r="L1194" i="2"/>
  <c r="M1194" i="2"/>
  <c r="N1194" i="2"/>
  <c r="O1194" i="2"/>
  <c r="P1194" i="2"/>
  <c r="Q1194" i="2"/>
  <c r="R1194" i="2"/>
  <c r="S1194" i="2"/>
  <c r="E1195" i="2"/>
  <c r="F1195" i="2"/>
  <c r="G1195" i="2"/>
  <c r="H1195" i="2"/>
  <c r="J1195" i="2"/>
  <c r="K1195" i="2"/>
  <c r="L1195" i="2"/>
  <c r="M1195" i="2"/>
  <c r="N1195" i="2"/>
  <c r="O1195" i="2"/>
  <c r="P1195" i="2"/>
  <c r="Q1195" i="2"/>
  <c r="R1195" i="2"/>
  <c r="S1195" i="2"/>
  <c r="D1196" i="2"/>
  <c r="E1196" i="2"/>
  <c r="F1196" i="2"/>
  <c r="G1196" i="2"/>
  <c r="H1196" i="2"/>
  <c r="J1196" i="2"/>
  <c r="K1196" i="2"/>
  <c r="L1196" i="2"/>
  <c r="M1196" i="2"/>
  <c r="N1196" i="2"/>
  <c r="O1196" i="2"/>
  <c r="P1196" i="2"/>
  <c r="Q1196" i="2"/>
  <c r="R1196" i="2"/>
  <c r="S1196" i="2"/>
  <c r="D1203" i="2"/>
  <c r="E1204" i="2"/>
  <c r="F1204" i="2"/>
  <c r="G1204" i="2"/>
  <c r="H1204" i="2"/>
  <c r="J1204" i="2"/>
  <c r="K1204" i="2"/>
  <c r="L1204" i="2"/>
  <c r="M1204" i="2"/>
  <c r="N1204" i="2"/>
  <c r="O1204" i="2"/>
  <c r="P1204" i="2"/>
  <c r="Q1204" i="2"/>
  <c r="R1204" i="2"/>
  <c r="S1204" i="2"/>
  <c r="E1205" i="2"/>
  <c r="F1205" i="2"/>
  <c r="G1205" i="2"/>
  <c r="H1205" i="2"/>
  <c r="J1205" i="2"/>
  <c r="K1205" i="2"/>
  <c r="L1205" i="2"/>
  <c r="M1205" i="2"/>
  <c r="N1205" i="2"/>
  <c r="O1205" i="2"/>
  <c r="P1205" i="2"/>
  <c r="Q1205" i="2"/>
  <c r="R1205" i="2"/>
  <c r="S1205" i="2"/>
  <c r="E1206" i="2"/>
  <c r="F1206" i="2"/>
  <c r="G1206" i="2"/>
  <c r="H1206" i="2"/>
  <c r="J1206" i="2"/>
  <c r="K1206" i="2"/>
  <c r="L1206" i="2"/>
  <c r="M1206" i="2"/>
  <c r="N1206" i="2"/>
  <c r="O1206" i="2"/>
  <c r="P1206" i="2"/>
  <c r="Q1206" i="2"/>
  <c r="R1206" i="2"/>
  <c r="S1206" i="2"/>
  <c r="D1213" i="2"/>
  <c r="D1214" i="2" s="1"/>
  <c r="E1214" i="2"/>
  <c r="F1214" i="2"/>
  <c r="G1214" i="2"/>
  <c r="H1214" i="2"/>
  <c r="J1214" i="2"/>
  <c r="K1214" i="2"/>
  <c r="L1214" i="2"/>
  <c r="M1214" i="2"/>
  <c r="N1214" i="2"/>
  <c r="O1214" i="2"/>
  <c r="P1214" i="2"/>
  <c r="Q1214" i="2"/>
  <c r="R1214" i="2"/>
  <c r="S1214" i="2"/>
  <c r="E1215" i="2"/>
  <c r="F1215" i="2"/>
  <c r="G1215" i="2"/>
  <c r="H1215" i="2"/>
  <c r="J1215" i="2"/>
  <c r="K1215" i="2"/>
  <c r="L1215" i="2"/>
  <c r="M1215" i="2"/>
  <c r="N1215" i="2"/>
  <c r="O1215" i="2"/>
  <c r="P1215" i="2"/>
  <c r="Q1215" i="2"/>
  <c r="R1215" i="2"/>
  <c r="S1215" i="2"/>
  <c r="E1216" i="2"/>
  <c r="F1216" i="2"/>
  <c r="G1216" i="2"/>
  <c r="H1216" i="2"/>
  <c r="J1216" i="2"/>
  <c r="K1216" i="2"/>
  <c r="L1216" i="2"/>
  <c r="M1216" i="2"/>
  <c r="N1216" i="2"/>
  <c r="O1216" i="2"/>
  <c r="P1216" i="2"/>
  <c r="Q1216" i="2"/>
  <c r="R1216" i="2"/>
  <c r="S1216" i="2"/>
  <c r="D1223" i="2"/>
  <c r="D1224" i="2" s="1"/>
  <c r="E1224" i="2"/>
  <c r="F1224" i="2"/>
  <c r="G1224" i="2"/>
  <c r="H1224" i="2"/>
  <c r="J1224" i="2"/>
  <c r="K1224" i="2"/>
  <c r="L1224" i="2"/>
  <c r="M1224" i="2"/>
  <c r="N1224" i="2"/>
  <c r="O1224" i="2"/>
  <c r="P1224" i="2"/>
  <c r="Q1224" i="2"/>
  <c r="R1224" i="2"/>
  <c r="S1224" i="2"/>
  <c r="E1225" i="2"/>
  <c r="F1225" i="2"/>
  <c r="G1225" i="2"/>
  <c r="H1225" i="2"/>
  <c r="J1225" i="2"/>
  <c r="K1225" i="2"/>
  <c r="L1225" i="2"/>
  <c r="M1225" i="2"/>
  <c r="N1225" i="2"/>
  <c r="O1225" i="2"/>
  <c r="P1225" i="2"/>
  <c r="Q1225" i="2"/>
  <c r="R1225" i="2"/>
  <c r="S1225" i="2"/>
  <c r="E1226" i="2"/>
  <c r="F1226" i="2"/>
  <c r="G1226" i="2"/>
  <c r="H1226" i="2"/>
  <c r="J1226" i="2"/>
  <c r="K1226" i="2"/>
  <c r="L1226" i="2"/>
  <c r="M1226" i="2"/>
  <c r="N1226" i="2"/>
  <c r="O1226" i="2"/>
  <c r="P1226" i="2"/>
  <c r="Q1226" i="2"/>
  <c r="R1226" i="2"/>
  <c r="S1226" i="2"/>
  <c r="D1233" i="2"/>
  <c r="D1234" i="2" s="1"/>
  <c r="E1234" i="2"/>
  <c r="F1234" i="2"/>
  <c r="G1234" i="2"/>
  <c r="H1234" i="2"/>
  <c r="J1234" i="2"/>
  <c r="K1234" i="2"/>
  <c r="L1234" i="2"/>
  <c r="M1234" i="2"/>
  <c r="N1234" i="2"/>
  <c r="O1234" i="2"/>
  <c r="P1234" i="2"/>
  <c r="Q1234" i="2"/>
  <c r="R1234" i="2"/>
  <c r="S1234" i="2"/>
  <c r="E1235" i="2"/>
  <c r="F1235" i="2"/>
  <c r="G1235" i="2"/>
  <c r="H1235" i="2"/>
  <c r="J1235" i="2"/>
  <c r="K1235" i="2"/>
  <c r="L1235" i="2"/>
  <c r="M1235" i="2"/>
  <c r="N1235" i="2"/>
  <c r="O1235" i="2"/>
  <c r="P1235" i="2"/>
  <c r="Q1235" i="2"/>
  <c r="R1235" i="2"/>
  <c r="S1235" i="2"/>
  <c r="E1236" i="2"/>
  <c r="F1236" i="2"/>
  <c r="G1236" i="2"/>
  <c r="H1236" i="2"/>
  <c r="J1236" i="2"/>
  <c r="K1236" i="2"/>
  <c r="L1236" i="2"/>
  <c r="M1236" i="2"/>
  <c r="N1236" i="2"/>
  <c r="O1236" i="2"/>
  <c r="P1236" i="2"/>
  <c r="Q1236" i="2"/>
  <c r="R1236" i="2"/>
  <c r="S1236" i="2"/>
  <c r="D1243" i="2"/>
  <c r="D1244" i="2" s="1"/>
  <c r="E1244" i="2"/>
  <c r="F1244" i="2"/>
  <c r="G1244" i="2"/>
  <c r="H1244" i="2"/>
  <c r="J1244" i="2"/>
  <c r="K1244" i="2"/>
  <c r="L1244" i="2"/>
  <c r="M1244" i="2"/>
  <c r="N1244" i="2"/>
  <c r="O1244" i="2"/>
  <c r="P1244" i="2"/>
  <c r="Q1244" i="2"/>
  <c r="R1244" i="2"/>
  <c r="S1244" i="2"/>
  <c r="E1245" i="2"/>
  <c r="F1245" i="2"/>
  <c r="G1245" i="2"/>
  <c r="H1245" i="2"/>
  <c r="J1245" i="2"/>
  <c r="K1245" i="2"/>
  <c r="L1245" i="2"/>
  <c r="M1245" i="2"/>
  <c r="N1245" i="2"/>
  <c r="O1245" i="2"/>
  <c r="P1245" i="2"/>
  <c r="Q1245" i="2"/>
  <c r="R1245" i="2"/>
  <c r="S1245" i="2"/>
  <c r="E1246" i="2"/>
  <c r="F1246" i="2"/>
  <c r="G1246" i="2"/>
  <c r="H1246" i="2"/>
  <c r="J1246" i="2"/>
  <c r="K1246" i="2"/>
  <c r="L1246" i="2"/>
  <c r="M1246" i="2"/>
  <c r="N1246" i="2"/>
  <c r="O1246" i="2"/>
  <c r="P1246" i="2"/>
  <c r="Q1246" i="2"/>
  <c r="R1246" i="2"/>
  <c r="S1246" i="2"/>
  <c r="D1253" i="2"/>
  <c r="D1254" i="2" s="1"/>
  <c r="E1254" i="2"/>
  <c r="F1254" i="2"/>
  <c r="G1254" i="2"/>
  <c r="H1254" i="2"/>
  <c r="J1254" i="2"/>
  <c r="K1254" i="2"/>
  <c r="L1254" i="2"/>
  <c r="M1254" i="2"/>
  <c r="N1254" i="2"/>
  <c r="O1254" i="2"/>
  <c r="P1254" i="2"/>
  <c r="Q1254" i="2"/>
  <c r="R1254" i="2"/>
  <c r="S1254" i="2"/>
  <c r="E1255" i="2"/>
  <c r="F1255" i="2"/>
  <c r="G1255" i="2"/>
  <c r="H1255" i="2"/>
  <c r="J1255" i="2"/>
  <c r="K1255" i="2"/>
  <c r="L1255" i="2"/>
  <c r="M1255" i="2"/>
  <c r="N1255" i="2"/>
  <c r="O1255" i="2"/>
  <c r="P1255" i="2"/>
  <c r="Q1255" i="2"/>
  <c r="R1255" i="2"/>
  <c r="S1255" i="2"/>
  <c r="E1256" i="2"/>
  <c r="F1256" i="2"/>
  <c r="G1256" i="2"/>
  <c r="H1256" i="2"/>
  <c r="J1256" i="2"/>
  <c r="K1256" i="2"/>
  <c r="L1256" i="2"/>
  <c r="M1256" i="2"/>
  <c r="N1256" i="2"/>
  <c r="O1256" i="2"/>
  <c r="P1256" i="2"/>
  <c r="Q1256" i="2"/>
  <c r="R1256" i="2"/>
  <c r="S1256" i="2"/>
  <c r="D1263" i="2"/>
  <c r="D1264" i="2" s="1"/>
  <c r="E1264" i="2"/>
  <c r="F1264" i="2"/>
  <c r="G1264" i="2"/>
  <c r="H1264" i="2"/>
  <c r="J1264" i="2"/>
  <c r="K1264" i="2"/>
  <c r="L1264" i="2"/>
  <c r="M1264" i="2"/>
  <c r="N1264" i="2"/>
  <c r="O1264" i="2"/>
  <c r="P1264" i="2"/>
  <c r="Q1264" i="2"/>
  <c r="R1264" i="2"/>
  <c r="S1264" i="2"/>
  <c r="E1265" i="2"/>
  <c r="F1265" i="2"/>
  <c r="G1265" i="2"/>
  <c r="H1265" i="2"/>
  <c r="J1265" i="2"/>
  <c r="K1265" i="2"/>
  <c r="L1265" i="2"/>
  <c r="M1265" i="2"/>
  <c r="N1265" i="2"/>
  <c r="O1265" i="2"/>
  <c r="P1265" i="2"/>
  <c r="Q1265" i="2"/>
  <c r="R1265" i="2"/>
  <c r="S1265" i="2"/>
  <c r="E1266" i="2"/>
  <c r="F1266" i="2"/>
  <c r="G1266" i="2"/>
  <c r="H1266" i="2"/>
  <c r="J1266" i="2"/>
  <c r="K1266" i="2"/>
  <c r="L1266" i="2"/>
  <c r="M1266" i="2"/>
  <c r="N1266" i="2"/>
  <c r="O1266" i="2"/>
  <c r="P1266" i="2"/>
  <c r="Q1266" i="2"/>
  <c r="R1266" i="2"/>
  <c r="S1266" i="2"/>
  <c r="D1273" i="2"/>
  <c r="D1274" i="2" s="1"/>
  <c r="E1274" i="2"/>
  <c r="F1274" i="2"/>
  <c r="G1274" i="2"/>
  <c r="H1274" i="2"/>
  <c r="J1274" i="2"/>
  <c r="K1274" i="2"/>
  <c r="L1274" i="2"/>
  <c r="M1274" i="2"/>
  <c r="N1274" i="2"/>
  <c r="O1274" i="2"/>
  <c r="P1274" i="2"/>
  <c r="Q1274" i="2"/>
  <c r="R1274" i="2"/>
  <c r="S1274" i="2"/>
  <c r="E1275" i="2"/>
  <c r="F1275" i="2"/>
  <c r="G1275" i="2"/>
  <c r="H1275" i="2"/>
  <c r="J1275" i="2"/>
  <c r="K1275" i="2"/>
  <c r="L1275" i="2"/>
  <c r="M1275" i="2"/>
  <c r="N1275" i="2"/>
  <c r="O1275" i="2"/>
  <c r="P1275" i="2"/>
  <c r="Q1275" i="2"/>
  <c r="R1275" i="2"/>
  <c r="S1275" i="2"/>
  <c r="E1276" i="2"/>
  <c r="F1276" i="2"/>
  <c r="G1276" i="2"/>
  <c r="H1276" i="2"/>
  <c r="J1276" i="2"/>
  <c r="K1276" i="2"/>
  <c r="L1276" i="2"/>
  <c r="M1276" i="2"/>
  <c r="N1276" i="2"/>
  <c r="O1276" i="2"/>
  <c r="P1276" i="2"/>
  <c r="Q1276" i="2"/>
  <c r="R1276" i="2"/>
  <c r="S1276" i="2"/>
  <c r="D1283" i="2"/>
  <c r="E1284" i="2"/>
  <c r="F1284" i="2"/>
  <c r="G1284" i="2"/>
  <c r="H1284" i="2"/>
  <c r="J1284" i="2"/>
  <c r="K1284" i="2"/>
  <c r="L1284" i="2"/>
  <c r="M1284" i="2"/>
  <c r="N1284" i="2"/>
  <c r="O1284" i="2"/>
  <c r="P1284" i="2"/>
  <c r="Q1284" i="2"/>
  <c r="R1284" i="2"/>
  <c r="S1284" i="2"/>
  <c r="E1285" i="2"/>
  <c r="F1285" i="2"/>
  <c r="G1285" i="2"/>
  <c r="H1285" i="2"/>
  <c r="J1285" i="2"/>
  <c r="K1285" i="2"/>
  <c r="L1285" i="2"/>
  <c r="M1285" i="2"/>
  <c r="N1285" i="2"/>
  <c r="O1285" i="2"/>
  <c r="P1285" i="2"/>
  <c r="Q1285" i="2"/>
  <c r="R1285" i="2"/>
  <c r="S1285" i="2"/>
  <c r="E1286" i="2"/>
  <c r="F1286" i="2"/>
  <c r="G1286" i="2"/>
  <c r="H1286" i="2"/>
  <c r="J1286" i="2"/>
  <c r="K1286" i="2"/>
  <c r="L1286" i="2"/>
  <c r="M1286" i="2"/>
  <c r="N1286" i="2"/>
  <c r="O1286" i="2"/>
  <c r="P1286" i="2"/>
  <c r="Q1286" i="2"/>
  <c r="R1286" i="2"/>
  <c r="S1286" i="2"/>
  <c r="D1293" i="2"/>
  <c r="D1294" i="2" s="1"/>
  <c r="E1294" i="2"/>
  <c r="F1294" i="2"/>
  <c r="G1294" i="2"/>
  <c r="H1294" i="2"/>
  <c r="J1294" i="2"/>
  <c r="K1294" i="2"/>
  <c r="L1294" i="2"/>
  <c r="M1294" i="2"/>
  <c r="N1294" i="2"/>
  <c r="O1294" i="2"/>
  <c r="P1294" i="2"/>
  <c r="Q1294" i="2"/>
  <c r="R1294" i="2"/>
  <c r="S1294" i="2"/>
  <c r="E1295" i="2"/>
  <c r="F1295" i="2"/>
  <c r="G1295" i="2"/>
  <c r="H1295" i="2"/>
  <c r="J1295" i="2"/>
  <c r="K1295" i="2"/>
  <c r="L1295" i="2"/>
  <c r="M1295" i="2"/>
  <c r="N1295" i="2"/>
  <c r="O1295" i="2"/>
  <c r="P1295" i="2"/>
  <c r="Q1295" i="2"/>
  <c r="R1295" i="2"/>
  <c r="S1295" i="2"/>
  <c r="E1296" i="2"/>
  <c r="F1296" i="2"/>
  <c r="G1296" i="2"/>
  <c r="H1296" i="2"/>
  <c r="J1296" i="2"/>
  <c r="K1296" i="2"/>
  <c r="L1296" i="2"/>
  <c r="M1296" i="2"/>
  <c r="N1296" i="2"/>
  <c r="O1296" i="2"/>
  <c r="P1296" i="2"/>
  <c r="Q1296" i="2"/>
  <c r="R1296" i="2"/>
  <c r="S1296" i="2"/>
  <c r="D1303" i="2"/>
  <c r="D1304" i="2" s="1"/>
  <c r="E1304" i="2"/>
  <c r="F1304" i="2"/>
  <c r="G1304" i="2"/>
  <c r="H1304" i="2"/>
  <c r="J1304" i="2"/>
  <c r="K1304" i="2"/>
  <c r="L1304" i="2"/>
  <c r="M1304" i="2"/>
  <c r="N1304" i="2"/>
  <c r="O1304" i="2"/>
  <c r="P1304" i="2"/>
  <c r="Q1304" i="2"/>
  <c r="R1304" i="2"/>
  <c r="S1304" i="2"/>
  <c r="E1305" i="2"/>
  <c r="F1305" i="2"/>
  <c r="G1305" i="2"/>
  <c r="H1305" i="2"/>
  <c r="J1305" i="2"/>
  <c r="K1305" i="2"/>
  <c r="L1305" i="2"/>
  <c r="M1305" i="2"/>
  <c r="N1305" i="2"/>
  <c r="O1305" i="2"/>
  <c r="P1305" i="2"/>
  <c r="Q1305" i="2"/>
  <c r="R1305" i="2"/>
  <c r="S1305" i="2"/>
  <c r="E1306" i="2"/>
  <c r="F1306" i="2"/>
  <c r="G1306" i="2"/>
  <c r="H1306" i="2"/>
  <c r="J1306" i="2"/>
  <c r="K1306" i="2"/>
  <c r="L1306" i="2"/>
  <c r="M1306" i="2"/>
  <c r="N1306" i="2"/>
  <c r="O1306" i="2"/>
  <c r="P1306" i="2"/>
  <c r="Q1306" i="2"/>
  <c r="R1306" i="2"/>
  <c r="S1306" i="2"/>
  <c r="D1313" i="2"/>
  <c r="D1314" i="2" s="1"/>
  <c r="E1314" i="2"/>
  <c r="F1314" i="2"/>
  <c r="G1314" i="2"/>
  <c r="H1314" i="2"/>
  <c r="J1314" i="2"/>
  <c r="K1314" i="2"/>
  <c r="L1314" i="2"/>
  <c r="M1314" i="2"/>
  <c r="N1314" i="2"/>
  <c r="O1314" i="2"/>
  <c r="P1314" i="2"/>
  <c r="Q1314" i="2"/>
  <c r="R1314" i="2"/>
  <c r="S1314" i="2"/>
  <c r="E1315" i="2"/>
  <c r="F1315" i="2"/>
  <c r="G1315" i="2"/>
  <c r="H1315" i="2"/>
  <c r="J1315" i="2"/>
  <c r="K1315" i="2"/>
  <c r="L1315" i="2"/>
  <c r="M1315" i="2"/>
  <c r="N1315" i="2"/>
  <c r="O1315" i="2"/>
  <c r="P1315" i="2"/>
  <c r="Q1315" i="2"/>
  <c r="R1315" i="2"/>
  <c r="S1315" i="2"/>
  <c r="E1316" i="2"/>
  <c r="F1316" i="2"/>
  <c r="G1316" i="2"/>
  <c r="H1316" i="2"/>
  <c r="J1316" i="2"/>
  <c r="K1316" i="2"/>
  <c r="L1316" i="2"/>
  <c r="M1316" i="2"/>
  <c r="N1316" i="2"/>
  <c r="O1316" i="2"/>
  <c r="P1316" i="2"/>
  <c r="Q1316" i="2"/>
  <c r="R1316" i="2"/>
  <c r="S1316" i="2"/>
  <c r="D1323" i="2"/>
  <c r="D1324" i="2" s="1"/>
  <c r="E1324" i="2"/>
  <c r="F1324" i="2"/>
  <c r="G1324" i="2"/>
  <c r="H1324" i="2"/>
  <c r="J1324" i="2"/>
  <c r="K1324" i="2"/>
  <c r="L1324" i="2"/>
  <c r="M1324" i="2"/>
  <c r="N1324" i="2"/>
  <c r="O1324" i="2"/>
  <c r="P1324" i="2"/>
  <c r="Q1324" i="2"/>
  <c r="R1324" i="2"/>
  <c r="S1324" i="2"/>
  <c r="E1325" i="2"/>
  <c r="F1325" i="2"/>
  <c r="G1325" i="2"/>
  <c r="H1325" i="2"/>
  <c r="J1325" i="2"/>
  <c r="K1325" i="2"/>
  <c r="L1325" i="2"/>
  <c r="M1325" i="2"/>
  <c r="N1325" i="2"/>
  <c r="O1325" i="2"/>
  <c r="P1325" i="2"/>
  <c r="Q1325" i="2"/>
  <c r="R1325" i="2"/>
  <c r="S1325" i="2"/>
  <c r="E1326" i="2"/>
  <c r="F1326" i="2"/>
  <c r="G1326" i="2"/>
  <c r="H1326" i="2"/>
  <c r="J1326" i="2"/>
  <c r="K1326" i="2"/>
  <c r="L1326" i="2"/>
  <c r="M1326" i="2"/>
  <c r="N1326" i="2"/>
  <c r="O1326" i="2"/>
  <c r="P1326" i="2"/>
  <c r="Q1326" i="2"/>
  <c r="R1326" i="2"/>
  <c r="S1326" i="2"/>
  <c r="D1333" i="2"/>
  <c r="D1334" i="2" s="1"/>
  <c r="E1334" i="2"/>
  <c r="F1334" i="2"/>
  <c r="G1334" i="2"/>
  <c r="H1334" i="2"/>
  <c r="J1334" i="2"/>
  <c r="K1334" i="2"/>
  <c r="L1334" i="2"/>
  <c r="M1334" i="2"/>
  <c r="N1334" i="2"/>
  <c r="O1334" i="2"/>
  <c r="P1334" i="2"/>
  <c r="Q1334" i="2"/>
  <c r="R1334" i="2"/>
  <c r="S1334" i="2"/>
  <c r="E1335" i="2"/>
  <c r="F1335" i="2"/>
  <c r="G1335" i="2"/>
  <c r="H1335" i="2"/>
  <c r="J1335" i="2"/>
  <c r="K1335" i="2"/>
  <c r="L1335" i="2"/>
  <c r="M1335" i="2"/>
  <c r="N1335" i="2"/>
  <c r="O1335" i="2"/>
  <c r="P1335" i="2"/>
  <c r="Q1335" i="2"/>
  <c r="R1335" i="2"/>
  <c r="S1335" i="2"/>
  <c r="E1336" i="2"/>
  <c r="F1336" i="2"/>
  <c r="G1336" i="2"/>
  <c r="H1336" i="2"/>
  <c r="J1336" i="2"/>
  <c r="K1336" i="2"/>
  <c r="L1336" i="2"/>
  <c r="M1336" i="2"/>
  <c r="N1336" i="2"/>
  <c r="O1336" i="2"/>
  <c r="P1336" i="2"/>
  <c r="Q1336" i="2"/>
  <c r="R1336" i="2"/>
  <c r="S1336" i="2"/>
  <c r="D1343" i="2"/>
  <c r="D1344" i="2" s="1"/>
  <c r="E1344" i="2"/>
  <c r="F1344" i="2"/>
  <c r="G1344" i="2"/>
  <c r="H1344" i="2"/>
  <c r="J1344" i="2"/>
  <c r="K1344" i="2"/>
  <c r="L1344" i="2"/>
  <c r="M1344" i="2"/>
  <c r="N1344" i="2"/>
  <c r="O1344" i="2"/>
  <c r="P1344" i="2"/>
  <c r="Q1344" i="2"/>
  <c r="R1344" i="2"/>
  <c r="S1344" i="2"/>
  <c r="E1345" i="2"/>
  <c r="F1345" i="2"/>
  <c r="G1345" i="2"/>
  <c r="H1345" i="2"/>
  <c r="J1345" i="2"/>
  <c r="K1345" i="2"/>
  <c r="L1345" i="2"/>
  <c r="M1345" i="2"/>
  <c r="N1345" i="2"/>
  <c r="O1345" i="2"/>
  <c r="P1345" i="2"/>
  <c r="Q1345" i="2"/>
  <c r="R1345" i="2"/>
  <c r="S1345" i="2"/>
  <c r="E1346" i="2"/>
  <c r="F1346" i="2"/>
  <c r="G1346" i="2"/>
  <c r="H1346" i="2"/>
  <c r="J1346" i="2"/>
  <c r="K1346" i="2"/>
  <c r="L1346" i="2"/>
  <c r="M1346" i="2"/>
  <c r="N1346" i="2"/>
  <c r="O1346" i="2"/>
  <c r="P1346" i="2"/>
  <c r="Q1346" i="2"/>
  <c r="R1346" i="2"/>
  <c r="S1346" i="2"/>
  <c r="D1353" i="2"/>
  <c r="D1354" i="2" s="1"/>
  <c r="E1354" i="2"/>
  <c r="F1354" i="2"/>
  <c r="G1354" i="2"/>
  <c r="H1354" i="2"/>
  <c r="J1354" i="2"/>
  <c r="K1354" i="2"/>
  <c r="L1354" i="2"/>
  <c r="M1354" i="2"/>
  <c r="N1354" i="2"/>
  <c r="O1354" i="2"/>
  <c r="P1354" i="2"/>
  <c r="Q1354" i="2"/>
  <c r="R1354" i="2"/>
  <c r="S1354" i="2"/>
  <c r="E1355" i="2"/>
  <c r="F1355" i="2"/>
  <c r="G1355" i="2"/>
  <c r="H1355" i="2"/>
  <c r="J1355" i="2"/>
  <c r="K1355" i="2"/>
  <c r="L1355" i="2"/>
  <c r="M1355" i="2"/>
  <c r="N1355" i="2"/>
  <c r="O1355" i="2"/>
  <c r="P1355" i="2"/>
  <c r="Q1355" i="2"/>
  <c r="R1355" i="2"/>
  <c r="S1355" i="2"/>
  <c r="E1356" i="2"/>
  <c r="F1356" i="2"/>
  <c r="G1356" i="2"/>
  <c r="H1356" i="2"/>
  <c r="J1356" i="2"/>
  <c r="K1356" i="2"/>
  <c r="L1356" i="2"/>
  <c r="M1356" i="2"/>
  <c r="N1356" i="2"/>
  <c r="O1356" i="2"/>
  <c r="P1356" i="2"/>
  <c r="Q1356" i="2"/>
  <c r="R1356" i="2"/>
  <c r="S1356" i="2"/>
  <c r="D1363" i="2"/>
  <c r="E1364" i="2"/>
  <c r="F1364" i="2"/>
  <c r="G1364" i="2"/>
  <c r="H1364" i="2"/>
  <c r="J1364" i="2"/>
  <c r="K1364" i="2"/>
  <c r="L1364" i="2"/>
  <c r="M1364" i="2"/>
  <c r="N1364" i="2"/>
  <c r="O1364" i="2"/>
  <c r="P1364" i="2"/>
  <c r="Q1364" i="2"/>
  <c r="R1364" i="2"/>
  <c r="S1364" i="2"/>
  <c r="E1365" i="2"/>
  <c r="F1365" i="2"/>
  <c r="G1365" i="2"/>
  <c r="H1365" i="2"/>
  <c r="J1365" i="2"/>
  <c r="K1365" i="2"/>
  <c r="L1365" i="2"/>
  <c r="M1365" i="2"/>
  <c r="N1365" i="2"/>
  <c r="O1365" i="2"/>
  <c r="P1365" i="2"/>
  <c r="Q1365" i="2"/>
  <c r="R1365" i="2"/>
  <c r="S1365" i="2"/>
  <c r="E1366" i="2"/>
  <c r="F1366" i="2"/>
  <c r="G1366" i="2"/>
  <c r="H1366" i="2"/>
  <c r="J1366" i="2"/>
  <c r="K1366" i="2"/>
  <c r="L1366" i="2"/>
  <c r="M1366" i="2"/>
  <c r="N1366" i="2"/>
  <c r="O1366" i="2"/>
  <c r="P1366" i="2"/>
  <c r="Q1366" i="2"/>
  <c r="R1366" i="2"/>
  <c r="S1366" i="2"/>
  <c r="D1373" i="2"/>
  <c r="D1374" i="2" s="1"/>
  <c r="E1374" i="2"/>
  <c r="F1374" i="2"/>
  <c r="G1374" i="2"/>
  <c r="H1374" i="2"/>
  <c r="J1374" i="2"/>
  <c r="K1374" i="2"/>
  <c r="L1374" i="2"/>
  <c r="M1374" i="2"/>
  <c r="N1374" i="2"/>
  <c r="O1374" i="2"/>
  <c r="P1374" i="2"/>
  <c r="Q1374" i="2"/>
  <c r="R1374" i="2"/>
  <c r="S1374" i="2"/>
  <c r="E1375" i="2"/>
  <c r="F1375" i="2"/>
  <c r="G1375" i="2"/>
  <c r="H1375" i="2"/>
  <c r="J1375" i="2"/>
  <c r="K1375" i="2"/>
  <c r="L1375" i="2"/>
  <c r="M1375" i="2"/>
  <c r="N1375" i="2"/>
  <c r="O1375" i="2"/>
  <c r="P1375" i="2"/>
  <c r="Q1375" i="2"/>
  <c r="R1375" i="2"/>
  <c r="S1375" i="2"/>
  <c r="E1376" i="2"/>
  <c r="F1376" i="2"/>
  <c r="G1376" i="2"/>
  <c r="H1376" i="2"/>
  <c r="J1376" i="2"/>
  <c r="K1376" i="2"/>
  <c r="L1376" i="2"/>
  <c r="M1376" i="2"/>
  <c r="N1376" i="2"/>
  <c r="O1376" i="2"/>
  <c r="P1376" i="2"/>
  <c r="Q1376" i="2"/>
  <c r="R1376" i="2"/>
  <c r="S1376" i="2"/>
  <c r="D1383" i="2"/>
  <c r="D1384" i="2" s="1"/>
  <c r="E1384" i="2"/>
  <c r="F1384" i="2"/>
  <c r="G1384" i="2"/>
  <c r="H1384" i="2"/>
  <c r="J1384" i="2"/>
  <c r="K1384" i="2"/>
  <c r="L1384" i="2"/>
  <c r="M1384" i="2"/>
  <c r="N1384" i="2"/>
  <c r="O1384" i="2"/>
  <c r="P1384" i="2"/>
  <c r="Q1384" i="2"/>
  <c r="R1384" i="2"/>
  <c r="S1384" i="2"/>
  <c r="E1385" i="2"/>
  <c r="F1385" i="2"/>
  <c r="G1385" i="2"/>
  <c r="H1385" i="2"/>
  <c r="J1385" i="2"/>
  <c r="K1385" i="2"/>
  <c r="L1385" i="2"/>
  <c r="M1385" i="2"/>
  <c r="N1385" i="2"/>
  <c r="O1385" i="2"/>
  <c r="P1385" i="2"/>
  <c r="Q1385" i="2"/>
  <c r="R1385" i="2"/>
  <c r="S1385" i="2"/>
  <c r="E1386" i="2"/>
  <c r="F1386" i="2"/>
  <c r="G1386" i="2"/>
  <c r="H1386" i="2"/>
  <c r="J1386" i="2"/>
  <c r="K1386" i="2"/>
  <c r="L1386" i="2"/>
  <c r="M1386" i="2"/>
  <c r="N1386" i="2"/>
  <c r="O1386" i="2"/>
  <c r="P1386" i="2"/>
  <c r="Q1386" i="2"/>
  <c r="R1386" i="2"/>
  <c r="S1386" i="2"/>
  <c r="D1393" i="2"/>
  <c r="D1394" i="2" s="1"/>
  <c r="E1394" i="2"/>
  <c r="F1394" i="2"/>
  <c r="G1394" i="2"/>
  <c r="H1394" i="2"/>
  <c r="J1394" i="2"/>
  <c r="K1394" i="2"/>
  <c r="L1394" i="2"/>
  <c r="M1394" i="2"/>
  <c r="N1394" i="2"/>
  <c r="O1394" i="2"/>
  <c r="P1394" i="2"/>
  <c r="Q1394" i="2"/>
  <c r="R1394" i="2"/>
  <c r="S1394" i="2"/>
  <c r="E1395" i="2"/>
  <c r="F1395" i="2"/>
  <c r="G1395" i="2"/>
  <c r="H1395" i="2"/>
  <c r="J1395" i="2"/>
  <c r="K1395" i="2"/>
  <c r="L1395" i="2"/>
  <c r="M1395" i="2"/>
  <c r="N1395" i="2"/>
  <c r="O1395" i="2"/>
  <c r="P1395" i="2"/>
  <c r="Q1395" i="2"/>
  <c r="R1395" i="2"/>
  <c r="S1395" i="2"/>
  <c r="E1396" i="2"/>
  <c r="F1396" i="2"/>
  <c r="G1396" i="2"/>
  <c r="H1396" i="2"/>
  <c r="J1396" i="2"/>
  <c r="K1396" i="2"/>
  <c r="L1396" i="2"/>
  <c r="M1396" i="2"/>
  <c r="N1396" i="2"/>
  <c r="O1396" i="2"/>
  <c r="P1396" i="2"/>
  <c r="Q1396" i="2"/>
  <c r="R1396" i="2"/>
  <c r="S1396" i="2"/>
  <c r="D1403" i="2"/>
  <c r="D1404" i="2" s="1"/>
  <c r="E1404" i="2"/>
  <c r="F1404" i="2"/>
  <c r="G1404" i="2"/>
  <c r="H1404" i="2"/>
  <c r="J1404" i="2"/>
  <c r="K1404" i="2"/>
  <c r="L1404" i="2"/>
  <c r="M1404" i="2"/>
  <c r="N1404" i="2"/>
  <c r="O1404" i="2"/>
  <c r="P1404" i="2"/>
  <c r="Q1404" i="2"/>
  <c r="R1404" i="2"/>
  <c r="S1404" i="2"/>
  <c r="E1405" i="2"/>
  <c r="F1405" i="2"/>
  <c r="G1405" i="2"/>
  <c r="H1405" i="2"/>
  <c r="J1405" i="2"/>
  <c r="K1405" i="2"/>
  <c r="L1405" i="2"/>
  <c r="M1405" i="2"/>
  <c r="N1405" i="2"/>
  <c r="O1405" i="2"/>
  <c r="P1405" i="2"/>
  <c r="Q1405" i="2"/>
  <c r="R1405" i="2"/>
  <c r="S1405" i="2"/>
  <c r="E1406" i="2"/>
  <c r="F1406" i="2"/>
  <c r="G1406" i="2"/>
  <c r="H1406" i="2"/>
  <c r="J1406" i="2"/>
  <c r="K1406" i="2"/>
  <c r="L1406" i="2"/>
  <c r="M1406" i="2"/>
  <c r="N1406" i="2"/>
  <c r="O1406" i="2"/>
  <c r="P1406" i="2"/>
  <c r="Q1406" i="2"/>
  <c r="R1406" i="2"/>
  <c r="S1406" i="2"/>
  <c r="D1413" i="2"/>
  <c r="D1414" i="2" s="1"/>
  <c r="E1414" i="2"/>
  <c r="F1414" i="2"/>
  <c r="G1414" i="2"/>
  <c r="H1414" i="2"/>
  <c r="J1414" i="2"/>
  <c r="K1414" i="2"/>
  <c r="L1414" i="2"/>
  <c r="M1414" i="2"/>
  <c r="N1414" i="2"/>
  <c r="O1414" i="2"/>
  <c r="P1414" i="2"/>
  <c r="Q1414" i="2"/>
  <c r="R1414" i="2"/>
  <c r="S1414" i="2"/>
  <c r="E1415" i="2"/>
  <c r="F1415" i="2"/>
  <c r="G1415" i="2"/>
  <c r="H1415" i="2"/>
  <c r="J1415" i="2"/>
  <c r="K1415" i="2"/>
  <c r="L1415" i="2"/>
  <c r="M1415" i="2"/>
  <c r="N1415" i="2"/>
  <c r="O1415" i="2"/>
  <c r="P1415" i="2"/>
  <c r="Q1415" i="2"/>
  <c r="R1415" i="2"/>
  <c r="S1415" i="2"/>
  <c r="E1416" i="2"/>
  <c r="F1416" i="2"/>
  <c r="G1416" i="2"/>
  <c r="H1416" i="2"/>
  <c r="J1416" i="2"/>
  <c r="K1416" i="2"/>
  <c r="L1416" i="2"/>
  <c r="M1416" i="2"/>
  <c r="N1416" i="2"/>
  <c r="O1416" i="2"/>
  <c r="P1416" i="2"/>
  <c r="Q1416" i="2"/>
  <c r="R1416" i="2"/>
  <c r="S1416" i="2"/>
  <c r="D1423" i="2"/>
  <c r="D1424" i="2" s="1"/>
  <c r="E1424" i="2"/>
  <c r="F1424" i="2"/>
  <c r="G1424" i="2"/>
  <c r="H1424" i="2"/>
  <c r="J1424" i="2"/>
  <c r="K1424" i="2"/>
  <c r="L1424" i="2"/>
  <c r="M1424" i="2"/>
  <c r="N1424" i="2"/>
  <c r="O1424" i="2"/>
  <c r="P1424" i="2"/>
  <c r="Q1424" i="2"/>
  <c r="R1424" i="2"/>
  <c r="S1424" i="2"/>
  <c r="E1425" i="2"/>
  <c r="F1425" i="2"/>
  <c r="G1425" i="2"/>
  <c r="H1425" i="2"/>
  <c r="J1425" i="2"/>
  <c r="K1425" i="2"/>
  <c r="L1425" i="2"/>
  <c r="M1425" i="2"/>
  <c r="N1425" i="2"/>
  <c r="O1425" i="2"/>
  <c r="P1425" i="2"/>
  <c r="Q1425" i="2"/>
  <c r="R1425" i="2"/>
  <c r="S1425" i="2"/>
  <c r="E1426" i="2"/>
  <c r="F1426" i="2"/>
  <c r="G1426" i="2"/>
  <c r="H1426" i="2"/>
  <c r="J1426" i="2"/>
  <c r="K1426" i="2"/>
  <c r="L1426" i="2"/>
  <c r="M1426" i="2"/>
  <c r="N1426" i="2"/>
  <c r="O1426" i="2"/>
  <c r="P1426" i="2"/>
  <c r="Q1426" i="2"/>
  <c r="R1426" i="2"/>
  <c r="S1426" i="2"/>
  <c r="D1433" i="2"/>
  <c r="D1434" i="2" s="1"/>
  <c r="E1434" i="2"/>
  <c r="F1434" i="2"/>
  <c r="G1434" i="2"/>
  <c r="BK1436" i="5" s="1"/>
  <c r="H1434" i="2"/>
  <c r="I1434" i="2"/>
  <c r="J1434" i="2"/>
  <c r="K1434" i="2"/>
  <c r="L1434" i="2"/>
  <c r="M1434" i="2"/>
  <c r="N1434" i="2"/>
  <c r="O1434" i="2"/>
  <c r="P1434" i="2"/>
  <c r="Q1434" i="2"/>
  <c r="R1434" i="2"/>
  <c r="S1434" i="2"/>
  <c r="E1435" i="2"/>
  <c r="F1435" i="2"/>
  <c r="G1435" i="2"/>
  <c r="H1435" i="2"/>
  <c r="I1435" i="2"/>
  <c r="J1435" i="2"/>
  <c r="K1435" i="2"/>
  <c r="L1435" i="2"/>
  <c r="M1435" i="2"/>
  <c r="N1435" i="2"/>
  <c r="O1435" i="2"/>
  <c r="P1435" i="2"/>
  <c r="Q1435" i="2"/>
  <c r="R1435" i="2"/>
  <c r="S1435" i="2"/>
  <c r="E1436" i="2"/>
  <c r="F1436" i="2"/>
  <c r="G1436" i="2"/>
  <c r="H1436" i="2"/>
  <c r="I1436" i="2"/>
  <c r="J1436" i="2"/>
  <c r="K1436" i="2"/>
  <c r="L1436" i="2"/>
  <c r="M1436" i="2"/>
  <c r="N1436" i="2"/>
  <c r="O1436" i="2"/>
  <c r="P1436" i="2"/>
  <c r="Q1436" i="2"/>
  <c r="R1436" i="2"/>
  <c r="S1436" i="2"/>
  <c r="D1443" i="2"/>
  <c r="E1444" i="2"/>
  <c r="F1444" i="2"/>
  <c r="G1444" i="2"/>
  <c r="H1444" i="2"/>
  <c r="J1444" i="2"/>
  <c r="K1444" i="2"/>
  <c r="L1444" i="2"/>
  <c r="M1444" i="2"/>
  <c r="N1444" i="2"/>
  <c r="O1444" i="2"/>
  <c r="P1444" i="2"/>
  <c r="Q1444" i="2"/>
  <c r="R1444" i="2"/>
  <c r="S1444" i="2"/>
  <c r="E1445" i="2"/>
  <c r="F1445" i="2"/>
  <c r="G1445" i="2"/>
  <c r="H1445" i="2"/>
  <c r="J1445" i="2"/>
  <c r="K1445" i="2"/>
  <c r="L1445" i="2"/>
  <c r="M1445" i="2"/>
  <c r="N1445" i="2"/>
  <c r="O1445" i="2"/>
  <c r="P1445" i="2"/>
  <c r="Q1445" i="2"/>
  <c r="R1445" i="2"/>
  <c r="S1445" i="2"/>
  <c r="E1446" i="2"/>
  <c r="F1446" i="2"/>
  <c r="G1446" i="2"/>
  <c r="H1446" i="2"/>
  <c r="J1446" i="2"/>
  <c r="K1446" i="2"/>
  <c r="L1446" i="2"/>
  <c r="M1446" i="2"/>
  <c r="N1446" i="2"/>
  <c r="O1446" i="2"/>
  <c r="P1446" i="2"/>
  <c r="Q1446" i="2"/>
  <c r="R1446" i="2"/>
  <c r="S1446" i="2"/>
  <c r="D1453" i="2"/>
  <c r="E1454" i="2"/>
  <c r="F1454" i="2"/>
  <c r="G1454" i="2"/>
  <c r="H1454" i="2"/>
  <c r="J1454" i="2"/>
  <c r="K1454" i="2"/>
  <c r="L1454" i="2"/>
  <c r="M1454" i="2"/>
  <c r="N1454" i="2"/>
  <c r="O1454" i="2"/>
  <c r="P1454" i="2"/>
  <c r="Q1454" i="2"/>
  <c r="R1454" i="2"/>
  <c r="S1454" i="2"/>
  <c r="E1455" i="2"/>
  <c r="F1455" i="2"/>
  <c r="G1455" i="2"/>
  <c r="H1455" i="2"/>
  <c r="J1455" i="2"/>
  <c r="K1455" i="2"/>
  <c r="L1455" i="2"/>
  <c r="M1455" i="2"/>
  <c r="N1455" i="2"/>
  <c r="O1455" i="2"/>
  <c r="P1455" i="2"/>
  <c r="Q1455" i="2"/>
  <c r="R1455" i="2"/>
  <c r="S1455" i="2"/>
  <c r="E1456" i="2"/>
  <c r="F1456" i="2"/>
  <c r="G1456" i="2"/>
  <c r="H1456" i="2"/>
  <c r="J1456" i="2"/>
  <c r="K1456" i="2"/>
  <c r="L1456" i="2"/>
  <c r="M1456" i="2"/>
  <c r="N1456" i="2"/>
  <c r="O1456" i="2"/>
  <c r="P1456" i="2"/>
  <c r="Q1456" i="2"/>
  <c r="R1456" i="2"/>
  <c r="S1456" i="2"/>
  <c r="D1463" i="2"/>
  <c r="D1464" i="2" s="1"/>
  <c r="E1464" i="2"/>
  <c r="F1464" i="2"/>
  <c r="G1464" i="2"/>
  <c r="H1464" i="2"/>
  <c r="I1464" i="2"/>
  <c r="J1464" i="2"/>
  <c r="K1464" i="2"/>
  <c r="L1464" i="2"/>
  <c r="M1464" i="2"/>
  <c r="N1464" i="2"/>
  <c r="O1464" i="2"/>
  <c r="P1464" i="2"/>
  <c r="Q1464" i="2"/>
  <c r="R1464" i="2"/>
  <c r="S1464" i="2"/>
  <c r="E1465" i="2"/>
  <c r="F1465" i="2"/>
  <c r="G1465" i="2"/>
  <c r="H1465" i="2"/>
  <c r="I1465" i="2"/>
  <c r="J1465" i="2"/>
  <c r="K1465" i="2"/>
  <c r="L1465" i="2"/>
  <c r="M1465" i="2"/>
  <c r="N1465" i="2"/>
  <c r="O1465" i="2"/>
  <c r="P1465" i="2"/>
  <c r="Q1465" i="2"/>
  <c r="R1465" i="2"/>
  <c r="S1465" i="2"/>
  <c r="E1466" i="2"/>
  <c r="F1466" i="2"/>
  <c r="G1466" i="2"/>
  <c r="H1466" i="2"/>
  <c r="I1466" i="2"/>
  <c r="J1466" i="2"/>
  <c r="K1466" i="2"/>
  <c r="L1466" i="2"/>
  <c r="M1466" i="2"/>
  <c r="N1466" i="2"/>
  <c r="O1466" i="2"/>
  <c r="P1466" i="2"/>
  <c r="Q1466" i="2"/>
  <c r="R1466" i="2"/>
  <c r="S1466" i="2"/>
  <c r="D1473" i="2"/>
  <c r="D1474" i="2" s="1"/>
  <c r="E1474" i="2"/>
  <c r="F1474" i="2"/>
  <c r="G1474" i="2"/>
  <c r="H1474" i="2"/>
  <c r="I1474" i="2"/>
  <c r="J1474" i="2"/>
  <c r="K1474" i="2"/>
  <c r="L1474" i="2"/>
  <c r="M1474" i="2"/>
  <c r="N1474" i="2"/>
  <c r="O1474" i="2"/>
  <c r="P1474" i="2"/>
  <c r="Q1474" i="2"/>
  <c r="R1474" i="2"/>
  <c r="S1474" i="2"/>
  <c r="E1475" i="2"/>
  <c r="F1475" i="2"/>
  <c r="G1475" i="2"/>
  <c r="H1475" i="2"/>
  <c r="I1475" i="2"/>
  <c r="J1475" i="2"/>
  <c r="K1475" i="2"/>
  <c r="L1475" i="2"/>
  <c r="M1475" i="2"/>
  <c r="N1475" i="2"/>
  <c r="O1475" i="2"/>
  <c r="P1475" i="2"/>
  <c r="Q1475" i="2"/>
  <c r="R1475" i="2"/>
  <c r="S1475" i="2"/>
  <c r="E1476" i="2"/>
  <c r="F1476" i="2"/>
  <c r="G1476" i="2"/>
  <c r="H1476" i="2"/>
  <c r="I1476" i="2"/>
  <c r="J1476" i="2"/>
  <c r="K1476" i="2"/>
  <c r="L1476" i="2"/>
  <c r="M1476" i="2"/>
  <c r="N1476" i="2"/>
  <c r="O1476" i="2"/>
  <c r="P1476" i="2"/>
  <c r="Q1476" i="2"/>
  <c r="R1476" i="2"/>
  <c r="S1476" i="2"/>
  <c r="D1483" i="2"/>
  <c r="D1484" i="2" s="1"/>
  <c r="E1484" i="2"/>
  <c r="F1484" i="2"/>
  <c r="G1484" i="2"/>
  <c r="H1484" i="2"/>
  <c r="I1484" i="2"/>
  <c r="J1484" i="2"/>
  <c r="K1484" i="2"/>
  <c r="L1484" i="2"/>
  <c r="M1484" i="2"/>
  <c r="N1484" i="2"/>
  <c r="O1484" i="2"/>
  <c r="P1484" i="2"/>
  <c r="Q1484" i="2"/>
  <c r="R1484" i="2"/>
  <c r="S1484" i="2"/>
  <c r="E1485" i="2"/>
  <c r="F1485" i="2"/>
  <c r="G1485" i="2"/>
  <c r="H1485" i="2"/>
  <c r="I1485" i="2"/>
  <c r="J1485" i="2"/>
  <c r="K1485" i="2"/>
  <c r="L1485" i="2"/>
  <c r="M1485" i="2"/>
  <c r="N1485" i="2"/>
  <c r="O1485" i="2"/>
  <c r="P1485" i="2"/>
  <c r="Q1485" i="2"/>
  <c r="R1485" i="2"/>
  <c r="S1485" i="2"/>
  <c r="E1486" i="2"/>
  <c r="F1486" i="2"/>
  <c r="G1486" i="2"/>
  <c r="H1486" i="2"/>
  <c r="I1486" i="2"/>
  <c r="J1486" i="2"/>
  <c r="K1486" i="2"/>
  <c r="L1486" i="2"/>
  <c r="M1486" i="2"/>
  <c r="N1486" i="2"/>
  <c r="O1486" i="2"/>
  <c r="P1486" i="2"/>
  <c r="Q1486" i="2"/>
  <c r="R1486" i="2"/>
  <c r="S1486" i="2"/>
  <c r="D1493" i="2"/>
  <c r="D1494" i="2" s="1"/>
  <c r="E1494" i="2"/>
  <c r="F1494" i="2"/>
  <c r="G1494" i="2"/>
  <c r="H1494" i="2"/>
  <c r="I1494" i="2"/>
  <c r="J1494" i="2"/>
  <c r="K1494" i="2"/>
  <c r="L1494" i="2"/>
  <c r="M1494" i="2"/>
  <c r="N1494" i="2"/>
  <c r="O1494" i="2"/>
  <c r="P1494" i="2"/>
  <c r="Q1494" i="2"/>
  <c r="R1494" i="2"/>
  <c r="S1494" i="2"/>
  <c r="E1495" i="2"/>
  <c r="F1495" i="2"/>
  <c r="G1495" i="2"/>
  <c r="H1495" i="2"/>
  <c r="I1495" i="2"/>
  <c r="J1495" i="2"/>
  <c r="K1495" i="2"/>
  <c r="L1495" i="2"/>
  <c r="M1495" i="2"/>
  <c r="N1495" i="2"/>
  <c r="O1495" i="2"/>
  <c r="P1495" i="2"/>
  <c r="Q1495" i="2"/>
  <c r="R1495" i="2"/>
  <c r="S1495" i="2"/>
  <c r="E1496" i="2"/>
  <c r="F1496" i="2"/>
  <c r="G1496" i="2"/>
  <c r="H1496" i="2"/>
  <c r="I1496" i="2"/>
  <c r="J1496" i="2"/>
  <c r="K1496" i="2"/>
  <c r="L1496" i="2"/>
  <c r="M1496" i="2"/>
  <c r="N1496" i="2"/>
  <c r="O1496" i="2"/>
  <c r="P1496" i="2"/>
  <c r="Q1496" i="2"/>
  <c r="R1496" i="2"/>
  <c r="S1496" i="2"/>
  <c r="G13" i="5"/>
  <c r="I13" i="5"/>
  <c r="K13" i="5"/>
  <c r="M13" i="5"/>
  <c r="O13" i="5"/>
  <c r="Q13" i="5"/>
  <c r="S13" i="5"/>
  <c r="U13" i="5"/>
  <c r="W13" i="5"/>
  <c r="Y13" i="5"/>
  <c r="AA13" i="5"/>
  <c r="AC13" i="5"/>
  <c r="AE13" i="5"/>
  <c r="AG13" i="5"/>
  <c r="AI13" i="5"/>
  <c r="AK13" i="5"/>
  <c r="AM13" i="5"/>
  <c r="AO13" i="5"/>
  <c r="AQ13" i="5"/>
  <c r="A14" i="5"/>
  <c r="C19" i="5"/>
  <c r="E19" i="5"/>
  <c r="G19" i="5"/>
  <c r="I19" i="5"/>
  <c r="K19" i="5"/>
  <c r="M19" i="5"/>
  <c r="O19" i="5"/>
  <c r="Q19" i="5"/>
  <c r="S19" i="5"/>
  <c r="U19" i="5"/>
  <c r="W19" i="5"/>
  <c r="Y19" i="5"/>
  <c r="AA19" i="5"/>
  <c r="AC19" i="5"/>
  <c r="AE19" i="5"/>
  <c r="AG19" i="5"/>
  <c r="AI19" i="5"/>
  <c r="AK19" i="5"/>
  <c r="AM19" i="5"/>
  <c r="AO19" i="5"/>
  <c r="AQ19" i="5"/>
  <c r="AS19" i="5"/>
  <c r="AW28" i="5"/>
  <c r="AX28" i="5"/>
  <c r="G23" i="5"/>
  <c r="I23" i="5"/>
  <c r="K23" i="5"/>
  <c r="M23" i="5"/>
  <c r="O23" i="5"/>
  <c r="Q23" i="5"/>
  <c r="S23" i="5"/>
  <c r="U23" i="5"/>
  <c r="W23" i="5"/>
  <c r="Y23" i="5"/>
  <c r="AA23" i="5"/>
  <c r="AC23" i="5"/>
  <c r="AE23" i="5"/>
  <c r="AG23" i="5"/>
  <c r="AI23" i="5"/>
  <c r="AK23" i="5"/>
  <c r="AM23" i="5"/>
  <c r="AO23" i="5"/>
  <c r="AQ23" i="5"/>
  <c r="A24" i="5"/>
  <c r="C29" i="5"/>
  <c r="E29" i="5"/>
  <c r="G29" i="5"/>
  <c r="I29" i="5"/>
  <c r="K29" i="5"/>
  <c r="M29" i="5"/>
  <c r="O29" i="5"/>
  <c r="Q29" i="5"/>
  <c r="S29" i="5"/>
  <c r="U29" i="5"/>
  <c r="W29" i="5"/>
  <c r="Y29" i="5"/>
  <c r="AA29" i="5"/>
  <c r="AC29" i="5"/>
  <c r="AE29" i="5"/>
  <c r="AG29" i="5"/>
  <c r="AI29" i="5"/>
  <c r="AK29" i="5"/>
  <c r="AM29" i="5"/>
  <c r="AO29" i="5"/>
  <c r="AQ29" i="5"/>
  <c r="AS29" i="5"/>
  <c r="AW35" i="5"/>
  <c r="AX36" i="5"/>
  <c r="G33" i="5"/>
  <c r="I33" i="5"/>
  <c r="K33" i="5"/>
  <c r="M33" i="5"/>
  <c r="O33" i="5"/>
  <c r="Q33" i="5"/>
  <c r="S33" i="5"/>
  <c r="U33" i="5"/>
  <c r="W33" i="5"/>
  <c r="Y33" i="5"/>
  <c r="AA33" i="5"/>
  <c r="AC33" i="5"/>
  <c r="AE33" i="5"/>
  <c r="AG33" i="5"/>
  <c r="AI33" i="5"/>
  <c r="AK33" i="5"/>
  <c r="AM33" i="5"/>
  <c r="AO33" i="5"/>
  <c r="AQ33" i="5"/>
  <c r="A34" i="5"/>
  <c r="C39" i="5"/>
  <c r="E39" i="5"/>
  <c r="G39" i="5"/>
  <c r="I39" i="5"/>
  <c r="K39" i="5"/>
  <c r="M39" i="5"/>
  <c r="O39" i="5"/>
  <c r="Q39" i="5"/>
  <c r="S39" i="5"/>
  <c r="U39" i="5"/>
  <c r="W39" i="5"/>
  <c r="Y39" i="5"/>
  <c r="AA39" i="5"/>
  <c r="AC39" i="5"/>
  <c r="AE39" i="5"/>
  <c r="AG39" i="5"/>
  <c r="AI39" i="5"/>
  <c r="AK39" i="5"/>
  <c r="AM39" i="5"/>
  <c r="AO39" i="5"/>
  <c r="AQ39" i="5"/>
  <c r="AS39" i="5"/>
  <c r="G43" i="5"/>
  <c r="I43" i="5"/>
  <c r="K43" i="5"/>
  <c r="M43" i="5"/>
  <c r="O43" i="5"/>
  <c r="Q43" i="5"/>
  <c r="S43" i="5"/>
  <c r="U43" i="5"/>
  <c r="W43" i="5"/>
  <c r="Y43" i="5"/>
  <c r="AA43" i="5"/>
  <c r="AC43" i="5"/>
  <c r="AE43" i="5"/>
  <c r="AG43" i="5"/>
  <c r="AI43" i="5"/>
  <c r="AK43" i="5"/>
  <c r="AM43" i="5"/>
  <c r="AO43" i="5"/>
  <c r="AQ43" i="5"/>
  <c r="BJ48" i="5"/>
  <c r="A44" i="5"/>
  <c r="C49" i="5"/>
  <c r="E49" i="5"/>
  <c r="G49" i="5"/>
  <c r="I49" i="5"/>
  <c r="K49" i="5"/>
  <c r="M49" i="5"/>
  <c r="O49" i="5"/>
  <c r="Q49" i="5"/>
  <c r="S49" i="5"/>
  <c r="U49" i="5"/>
  <c r="W49" i="5"/>
  <c r="Y49" i="5"/>
  <c r="AA49" i="5"/>
  <c r="AC49" i="5"/>
  <c r="AE49" i="5"/>
  <c r="AG49" i="5"/>
  <c r="AI49" i="5"/>
  <c r="AK49" i="5"/>
  <c r="AM49" i="5"/>
  <c r="AO49" i="5"/>
  <c r="AQ49" i="5"/>
  <c r="AS49" i="5"/>
  <c r="G53" i="5"/>
  <c r="I53" i="5"/>
  <c r="K53" i="5"/>
  <c r="M53" i="5"/>
  <c r="O53" i="5"/>
  <c r="Q53" i="5"/>
  <c r="S53" i="5"/>
  <c r="U53" i="5"/>
  <c r="W53" i="5"/>
  <c r="Y53" i="5"/>
  <c r="AA53" i="5"/>
  <c r="AC53" i="5"/>
  <c r="AE53" i="5"/>
  <c r="AG53" i="5"/>
  <c r="AI53" i="5"/>
  <c r="AK53" i="5"/>
  <c r="AM53" i="5"/>
  <c r="AO53" i="5"/>
  <c r="AQ53" i="5"/>
  <c r="A54" i="5"/>
  <c r="C59" i="5"/>
  <c r="E59" i="5"/>
  <c r="G59" i="5"/>
  <c r="I59" i="5"/>
  <c r="K59" i="5"/>
  <c r="M59" i="5"/>
  <c r="O59" i="5"/>
  <c r="Q59" i="5"/>
  <c r="S59" i="5"/>
  <c r="U59" i="5"/>
  <c r="W59" i="5"/>
  <c r="Y59" i="5"/>
  <c r="AA59" i="5"/>
  <c r="AC59" i="5"/>
  <c r="AE59" i="5"/>
  <c r="AG59" i="5"/>
  <c r="AI59" i="5"/>
  <c r="AK59" i="5"/>
  <c r="AM59" i="5"/>
  <c r="AO59" i="5"/>
  <c r="AQ59" i="5"/>
  <c r="AS59" i="5"/>
  <c r="G63" i="5"/>
  <c r="I63" i="5"/>
  <c r="K63" i="5"/>
  <c r="M63" i="5"/>
  <c r="O63" i="5"/>
  <c r="Q63" i="5"/>
  <c r="S63" i="5"/>
  <c r="U63" i="5"/>
  <c r="W63" i="5"/>
  <c r="Y63" i="5"/>
  <c r="AA63" i="5"/>
  <c r="AC63" i="5"/>
  <c r="AE63" i="5"/>
  <c r="AG63" i="5"/>
  <c r="AI63" i="5"/>
  <c r="AK63" i="5"/>
  <c r="AM63" i="5"/>
  <c r="AO63" i="5"/>
  <c r="AQ63" i="5"/>
  <c r="A64" i="5"/>
  <c r="C69" i="5"/>
  <c r="E69" i="5"/>
  <c r="G69" i="5"/>
  <c r="I69" i="5"/>
  <c r="K69" i="5"/>
  <c r="M69" i="5"/>
  <c r="O69" i="5"/>
  <c r="Q69" i="5"/>
  <c r="S69" i="5"/>
  <c r="U69" i="5"/>
  <c r="W69" i="5"/>
  <c r="Y69" i="5"/>
  <c r="AA69" i="5"/>
  <c r="AC69" i="5"/>
  <c r="AE69" i="5"/>
  <c r="AG69" i="5"/>
  <c r="AI69" i="5"/>
  <c r="AK69" i="5"/>
  <c r="AM69" i="5"/>
  <c r="AO69" i="5"/>
  <c r="AQ69" i="5"/>
  <c r="AS69" i="5"/>
  <c r="G73" i="5"/>
  <c r="I73" i="5"/>
  <c r="K73" i="5"/>
  <c r="M73" i="5"/>
  <c r="O73" i="5"/>
  <c r="Q73" i="5"/>
  <c r="S73" i="5"/>
  <c r="U73" i="5"/>
  <c r="W73" i="5"/>
  <c r="Y73" i="5"/>
  <c r="AA73" i="5"/>
  <c r="AC73" i="5"/>
  <c r="AE73" i="5"/>
  <c r="AG73" i="5"/>
  <c r="AI73" i="5"/>
  <c r="AK73" i="5"/>
  <c r="AM73" i="5"/>
  <c r="AO73" i="5"/>
  <c r="AQ73" i="5"/>
  <c r="A74" i="5"/>
  <c r="C79" i="5"/>
  <c r="E79" i="5"/>
  <c r="G79" i="5"/>
  <c r="I79" i="5"/>
  <c r="K79" i="5"/>
  <c r="M79" i="5"/>
  <c r="O79" i="5"/>
  <c r="Q79" i="5"/>
  <c r="S79" i="5"/>
  <c r="U79" i="5"/>
  <c r="W79" i="5"/>
  <c r="Y79" i="5"/>
  <c r="AA79" i="5"/>
  <c r="AC79" i="5"/>
  <c r="AE79" i="5"/>
  <c r="AG79" i="5"/>
  <c r="AI79" i="5"/>
  <c r="AK79" i="5"/>
  <c r="AM79" i="5"/>
  <c r="AO79" i="5"/>
  <c r="AQ79" i="5"/>
  <c r="AS79" i="5"/>
  <c r="AX88" i="5"/>
  <c r="G83" i="5"/>
  <c r="I83" i="5"/>
  <c r="K83" i="5"/>
  <c r="M83" i="5"/>
  <c r="O83" i="5"/>
  <c r="Q83" i="5"/>
  <c r="S83" i="5"/>
  <c r="U83" i="5"/>
  <c r="W83" i="5"/>
  <c r="Y83" i="5"/>
  <c r="AA83" i="5"/>
  <c r="AC83" i="5"/>
  <c r="AE83" i="5"/>
  <c r="AG83" i="5"/>
  <c r="AI83" i="5"/>
  <c r="AK83" i="5"/>
  <c r="AM83" i="5"/>
  <c r="AO83" i="5"/>
  <c r="AQ83" i="5"/>
  <c r="A84" i="5"/>
  <c r="C89" i="5"/>
  <c r="E89" i="5"/>
  <c r="G89" i="5"/>
  <c r="I89" i="5"/>
  <c r="K89" i="5"/>
  <c r="M89" i="5"/>
  <c r="O89" i="5"/>
  <c r="Q89" i="5"/>
  <c r="S89" i="5"/>
  <c r="U89" i="5"/>
  <c r="W89" i="5"/>
  <c r="Y89" i="5"/>
  <c r="AA89" i="5"/>
  <c r="AC89" i="5"/>
  <c r="AE89" i="5"/>
  <c r="AG89" i="5"/>
  <c r="AI89" i="5"/>
  <c r="AK89" i="5"/>
  <c r="AM89" i="5"/>
  <c r="AO89" i="5"/>
  <c r="AQ89" i="5"/>
  <c r="AS89" i="5"/>
  <c r="AX98" i="5"/>
  <c r="G93" i="5"/>
  <c r="I93" i="5"/>
  <c r="K93" i="5"/>
  <c r="M93" i="5"/>
  <c r="O93" i="5"/>
  <c r="Q93" i="5"/>
  <c r="S93" i="5"/>
  <c r="U93" i="5"/>
  <c r="W93" i="5"/>
  <c r="Y93" i="5"/>
  <c r="AA93" i="5"/>
  <c r="AC93" i="5"/>
  <c r="AE93" i="5"/>
  <c r="AG93" i="5"/>
  <c r="AI93" i="5"/>
  <c r="AK93" i="5"/>
  <c r="AM93" i="5"/>
  <c r="AO93" i="5"/>
  <c r="AQ93" i="5"/>
  <c r="A94" i="5"/>
  <c r="C99" i="5"/>
  <c r="E99" i="5"/>
  <c r="G99" i="5"/>
  <c r="I99" i="5"/>
  <c r="K99" i="5"/>
  <c r="M99" i="5"/>
  <c r="O99" i="5"/>
  <c r="Q99" i="5"/>
  <c r="S99" i="5"/>
  <c r="U99" i="5"/>
  <c r="W99" i="5"/>
  <c r="Y99" i="5"/>
  <c r="AA99" i="5"/>
  <c r="AC99" i="5"/>
  <c r="AE99" i="5"/>
  <c r="AG99" i="5"/>
  <c r="AI99" i="5"/>
  <c r="AK99" i="5"/>
  <c r="AM99" i="5"/>
  <c r="AO99" i="5"/>
  <c r="AQ99" i="5"/>
  <c r="AS99" i="5"/>
  <c r="G103" i="5"/>
  <c r="I103" i="5"/>
  <c r="K103" i="5"/>
  <c r="M103" i="5"/>
  <c r="O103" i="5"/>
  <c r="Q103" i="5"/>
  <c r="S103" i="5"/>
  <c r="U103" i="5"/>
  <c r="W103" i="5"/>
  <c r="Y103" i="5"/>
  <c r="AA103" i="5"/>
  <c r="AC103" i="5"/>
  <c r="AE103" i="5"/>
  <c r="AG103" i="5"/>
  <c r="AI103" i="5"/>
  <c r="AK103" i="5"/>
  <c r="AM103" i="5"/>
  <c r="AO103" i="5"/>
  <c r="AQ103" i="5"/>
  <c r="A104" i="5"/>
  <c r="C109" i="5"/>
  <c r="E109" i="5"/>
  <c r="G109" i="5"/>
  <c r="I109" i="5"/>
  <c r="K109" i="5"/>
  <c r="M109" i="5"/>
  <c r="O109" i="5"/>
  <c r="Q109" i="5"/>
  <c r="S109" i="5"/>
  <c r="U109" i="5"/>
  <c r="W109" i="5"/>
  <c r="Y109" i="5"/>
  <c r="AA109" i="5"/>
  <c r="AC109" i="5"/>
  <c r="AE109" i="5"/>
  <c r="AG109" i="5"/>
  <c r="AI109" i="5"/>
  <c r="AK109" i="5"/>
  <c r="AM109" i="5"/>
  <c r="AO109" i="5"/>
  <c r="AQ109" i="5"/>
  <c r="AS109" i="5"/>
  <c r="G113" i="5"/>
  <c r="I113" i="5"/>
  <c r="K113" i="5"/>
  <c r="M113" i="5"/>
  <c r="O113" i="5"/>
  <c r="Q113" i="5"/>
  <c r="S113" i="5"/>
  <c r="U113" i="5"/>
  <c r="W113" i="5"/>
  <c r="Y113" i="5"/>
  <c r="AA113" i="5"/>
  <c r="AC113" i="5"/>
  <c r="AE113" i="5"/>
  <c r="AG113" i="5"/>
  <c r="AI113" i="5"/>
  <c r="AK113" i="5"/>
  <c r="AM113" i="5"/>
  <c r="AO113" i="5"/>
  <c r="AQ113" i="5"/>
  <c r="A114" i="5"/>
  <c r="C119" i="5"/>
  <c r="E119" i="5"/>
  <c r="G119" i="5"/>
  <c r="I119" i="5"/>
  <c r="K119" i="5"/>
  <c r="M119" i="5"/>
  <c r="O119" i="5"/>
  <c r="Q119" i="5"/>
  <c r="S119" i="5"/>
  <c r="U119" i="5"/>
  <c r="W119" i="5"/>
  <c r="Y119" i="5"/>
  <c r="AA119" i="5"/>
  <c r="AC119" i="5"/>
  <c r="AE119" i="5"/>
  <c r="AG119" i="5"/>
  <c r="AI119" i="5"/>
  <c r="AK119" i="5"/>
  <c r="AM119" i="5"/>
  <c r="AO119" i="5"/>
  <c r="AQ119" i="5"/>
  <c r="AS119" i="5"/>
  <c r="AW128" i="5"/>
  <c r="G123" i="5"/>
  <c r="I123" i="5"/>
  <c r="K123" i="5"/>
  <c r="M123" i="5"/>
  <c r="O123" i="5"/>
  <c r="Q123" i="5"/>
  <c r="S123" i="5"/>
  <c r="U123" i="5"/>
  <c r="W123" i="5"/>
  <c r="Y123" i="5"/>
  <c r="AA123" i="5"/>
  <c r="AC123" i="5"/>
  <c r="AE123" i="5"/>
  <c r="AG123" i="5"/>
  <c r="AI123" i="5"/>
  <c r="AK123" i="5"/>
  <c r="AM123" i="5"/>
  <c r="AO123" i="5"/>
  <c r="AQ123" i="5"/>
  <c r="A124" i="5"/>
  <c r="C129" i="5"/>
  <c r="E129" i="5"/>
  <c r="G129" i="5"/>
  <c r="I129" i="5"/>
  <c r="K129" i="5"/>
  <c r="M129" i="5"/>
  <c r="O129" i="5"/>
  <c r="Q129" i="5"/>
  <c r="S129" i="5"/>
  <c r="U129" i="5"/>
  <c r="W129" i="5"/>
  <c r="Y129" i="5"/>
  <c r="AA129" i="5"/>
  <c r="AC129" i="5"/>
  <c r="AE129" i="5"/>
  <c r="AG129" i="5"/>
  <c r="AI129" i="5"/>
  <c r="AK129" i="5"/>
  <c r="AM129" i="5"/>
  <c r="AO129" i="5"/>
  <c r="AQ129" i="5"/>
  <c r="AS129" i="5"/>
  <c r="AW136" i="5"/>
  <c r="G133" i="5"/>
  <c r="I133" i="5"/>
  <c r="K133" i="5"/>
  <c r="M133" i="5"/>
  <c r="O133" i="5"/>
  <c r="Q133" i="5"/>
  <c r="S133" i="5"/>
  <c r="U133" i="5"/>
  <c r="W133" i="5"/>
  <c r="Y133" i="5"/>
  <c r="AA133" i="5"/>
  <c r="AC133" i="5"/>
  <c r="AE133" i="5"/>
  <c r="AG133" i="5"/>
  <c r="AI133" i="5"/>
  <c r="AK133" i="5"/>
  <c r="AM133" i="5"/>
  <c r="AO133" i="5"/>
  <c r="AQ133" i="5"/>
  <c r="BJ136" i="5"/>
  <c r="A134" i="5"/>
  <c r="C139" i="5"/>
  <c r="E139" i="5"/>
  <c r="G139" i="5"/>
  <c r="I139" i="5"/>
  <c r="K139" i="5"/>
  <c r="M139" i="5"/>
  <c r="O139" i="5"/>
  <c r="Q139" i="5"/>
  <c r="S139" i="5"/>
  <c r="U139" i="5"/>
  <c r="W139" i="5"/>
  <c r="Y139" i="5"/>
  <c r="AA139" i="5"/>
  <c r="AC139" i="5"/>
  <c r="AE139" i="5"/>
  <c r="AG139" i="5"/>
  <c r="AI139" i="5"/>
  <c r="AK139" i="5"/>
  <c r="AM139" i="5"/>
  <c r="AO139" i="5"/>
  <c r="AQ139" i="5"/>
  <c r="AS139" i="5"/>
  <c r="G143" i="5"/>
  <c r="I143" i="5"/>
  <c r="K143" i="5"/>
  <c r="M143" i="5"/>
  <c r="O143" i="5"/>
  <c r="Q143" i="5"/>
  <c r="S143" i="5"/>
  <c r="U143" i="5"/>
  <c r="W143" i="5"/>
  <c r="Y143" i="5"/>
  <c r="AA143" i="5"/>
  <c r="AC143" i="5"/>
  <c r="AE143" i="5"/>
  <c r="AG143" i="5"/>
  <c r="AI143" i="5"/>
  <c r="AK143" i="5"/>
  <c r="AM143" i="5"/>
  <c r="AO143" i="5"/>
  <c r="AQ143" i="5"/>
  <c r="BJ148" i="5"/>
  <c r="A144" i="5"/>
  <c r="C149" i="5"/>
  <c r="E149" i="5"/>
  <c r="G149" i="5"/>
  <c r="I149" i="5"/>
  <c r="K149" i="5"/>
  <c r="M149" i="5"/>
  <c r="O149" i="5"/>
  <c r="Q149" i="5"/>
  <c r="S149" i="5"/>
  <c r="U149" i="5"/>
  <c r="W149" i="5"/>
  <c r="Y149" i="5"/>
  <c r="AA149" i="5"/>
  <c r="AC149" i="5"/>
  <c r="AE149" i="5"/>
  <c r="AG149" i="5"/>
  <c r="AI149" i="5"/>
  <c r="AK149" i="5"/>
  <c r="AM149" i="5"/>
  <c r="AO149" i="5"/>
  <c r="AQ149" i="5"/>
  <c r="AS149" i="5"/>
  <c r="G153" i="5"/>
  <c r="I153" i="5"/>
  <c r="K153" i="5"/>
  <c r="M153" i="5"/>
  <c r="O153" i="5"/>
  <c r="Q153" i="5"/>
  <c r="S153" i="5"/>
  <c r="U153" i="5"/>
  <c r="W153" i="5"/>
  <c r="Y153" i="5"/>
  <c r="AA153" i="5"/>
  <c r="AC153" i="5"/>
  <c r="AE153" i="5"/>
  <c r="AG153" i="5"/>
  <c r="AI153" i="5"/>
  <c r="AK153" i="5"/>
  <c r="AM153" i="5"/>
  <c r="AO153" i="5"/>
  <c r="AQ153" i="5"/>
  <c r="A154" i="5"/>
  <c r="C159" i="5"/>
  <c r="E159" i="5"/>
  <c r="G159" i="5"/>
  <c r="I159" i="5"/>
  <c r="K159" i="5"/>
  <c r="M159" i="5"/>
  <c r="O159" i="5"/>
  <c r="Q159" i="5"/>
  <c r="S159" i="5"/>
  <c r="U159" i="5"/>
  <c r="W159" i="5"/>
  <c r="Y159" i="5"/>
  <c r="AA159" i="5"/>
  <c r="AC159" i="5"/>
  <c r="AE159" i="5"/>
  <c r="AG159" i="5"/>
  <c r="AI159" i="5"/>
  <c r="AK159" i="5"/>
  <c r="AM159" i="5"/>
  <c r="AO159" i="5"/>
  <c r="AQ159" i="5"/>
  <c r="AS159" i="5"/>
  <c r="AX168" i="5"/>
  <c r="G163" i="5"/>
  <c r="I163" i="5"/>
  <c r="K163" i="5"/>
  <c r="M163" i="5"/>
  <c r="O163" i="5"/>
  <c r="Q163" i="5"/>
  <c r="S163" i="5"/>
  <c r="U163" i="5"/>
  <c r="W163" i="5"/>
  <c r="Y163" i="5"/>
  <c r="AA163" i="5"/>
  <c r="AC163" i="5"/>
  <c r="AE163" i="5"/>
  <c r="AG163" i="5"/>
  <c r="AI163" i="5"/>
  <c r="AK163" i="5"/>
  <c r="AM163" i="5"/>
  <c r="AO163" i="5"/>
  <c r="AQ163" i="5"/>
  <c r="A164" i="5"/>
  <c r="C169" i="5"/>
  <c r="E169" i="5"/>
  <c r="G169" i="5"/>
  <c r="I169" i="5"/>
  <c r="K169" i="5"/>
  <c r="M169" i="5"/>
  <c r="O169" i="5"/>
  <c r="Q169" i="5"/>
  <c r="S169" i="5"/>
  <c r="U169" i="5"/>
  <c r="W169" i="5"/>
  <c r="Y169" i="5"/>
  <c r="AA169" i="5"/>
  <c r="AC169" i="5"/>
  <c r="AE169" i="5"/>
  <c r="AG169" i="5"/>
  <c r="AI169" i="5"/>
  <c r="AK169" i="5"/>
  <c r="AM169" i="5"/>
  <c r="AO169" i="5"/>
  <c r="AQ169" i="5"/>
  <c r="AS169" i="5"/>
  <c r="AW178" i="5"/>
  <c r="AX175" i="5"/>
  <c r="G173" i="5"/>
  <c r="I173" i="5"/>
  <c r="K173" i="5"/>
  <c r="M173" i="5"/>
  <c r="O173" i="5"/>
  <c r="Q173" i="5"/>
  <c r="S173" i="5"/>
  <c r="U173" i="5"/>
  <c r="W173" i="5"/>
  <c r="Y173" i="5"/>
  <c r="AA173" i="5"/>
  <c r="AC173" i="5"/>
  <c r="AE173" i="5"/>
  <c r="AG173" i="5"/>
  <c r="AI173" i="5"/>
  <c r="AK173" i="5"/>
  <c r="AM173" i="5"/>
  <c r="AO173" i="5"/>
  <c r="AQ173" i="5"/>
  <c r="A174" i="5"/>
  <c r="C179" i="5"/>
  <c r="E179" i="5"/>
  <c r="G179" i="5"/>
  <c r="I179" i="5"/>
  <c r="K179" i="5"/>
  <c r="M179" i="5"/>
  <c r="O179" i="5"/>
  <c r="Q179" i="5"/>
  <c r="S179" i="5"/>
  <c r="U179" i="5"/>
  <c r="W179" i="5"/>
  <c r="Y179" i="5"/>
  <c r="AA179" i="5"/>
  <c r="AC179" i="5"/>
  <c r="AE179" i="5"/>
  <c r="AG179" i="5"/>
  <c r="AI179" i="5"/>
  <c r="AK179" i="5"/>
  <c r="AM179" i="5"/>
  <c r="AO179" i="5"/>
  <c r="AQ179" i="5"/>
  <c r="AS179" i="5"/>
  <c r="AW186" i="5"/>
  <c r="G183" i="5"/>
  <c r="I183" i="5"/>
  <c r="K183" i="5"/>
  <c r="M183" i="5"/>
  <c r="O183" i="5"/>
  <c r="Q183" i="5"/>
  <c r="S183" i="5"/>
  <c r="U183" i="5"/>
  <c r="W183" i="5"/>
  <c r="Y183" i="5"/>
  <c r="AA183" i="5"/>
  <c r="AC183" i="5"/>
  <c r="AE183" i="5"/>
  <c r="AG183" i="5"/>
  <c r="AI183" i="5"/>
  <c r="AK183" i="5"/>
  <c r="AM183" i="5"/>
  <c r="AO183" i="5"/>
  <c r="AQ183" i="5"/>
  <c r="BJ186" i="5"/>
  <c r="A184" i="5"/>
  <c r="C189" i="5"/>
  <c r="E189" i="5"/>
  <c r="G189" i="5"/>
  <c r="I189" i="5"/>
  <c r="K189" i="5"/>
  <c r="M189" i="5"/>
  <c r="O189" i="5"/>
  <c r="Q189" i="5"/>
  <c r="S189" i="5"/>
  <c r="U189" i="5"/>
  <c r="W189" i="5"/>
  <c r="Y189" i="5"/>
  <c r="AA189" i="5"/>
  <c r="AC189" i="5"/>
  <c r="AE189" i="5"/>
  <c r="AG189" i="5"/>
  <c r="AI189" i="5"/>
  <c r="AK189" i="5"/>
  <c r="AM189" i="5"/>
  <c r="AO189" i="5"/>
  <c r="AQ189" i="5"/>
  <c r="AS189" i="5"/>
  <c r="AX197" i="5"/>
  <c r="G193" i="5"/>
  <c r="I193" i="5"/>
  <c r="K193" i="5"/>
  <c r="M193" i="5"/>
  <c r="O193" i="5"/>
  <c r="Q193" i="5"/>
  <c r="S193" i="5"/>
  <c r="U193" i="5"/>
  <c r="W193" i="5"/>
  <c r="Y193" i="5"/>
  <c r="AA193" i="5"/>
  <c r="AC193" i="5"/>
  <c r="AE193" i="5"/>
  <c r="AG193" i="5"/>
  <c r="AI193" i="5"/>
  <c r="AK193" i="5"/>
  <c r="AM193" i="5"/>
  <c r="AO193" i="5"/>
  <c r="AQ193" i="5"/>
  <c r="A194" i="5"/>
  <c r="C199" i="5"/>
  <c r="E199" i="5"/>
  <c r="G199" i="5"/>
  <c r="I199" i="5"/>
  <c r="K199" i="5"/>
  <c r="M199" i="5"/>
  <c r="O199" i="5"/>
  <c r="Q199" i="5"/>
  <c r="S199" i="5"/>
  <c r="U199" i="5"/>
  <c r="W199" i="5"/>
  <c r="Y199" i="5"/>
  <c r="AA199" i="5"/>
  <c r="AC199" i="5"/>
  <c r="AE199" i="5"/>
  <c r="AG199" i="5"/>
  <c r="AI199" i="5"/>
  <c r="AK199" i="5"/>
  <c r="AM199" i="5"/>
  <c r="AO199" i="5"/>
  <c r="AQ199" i="5"/>
  <c r="AS199" i="5"/>
  <c r="G203" i="5"/>
  <c r="I203" i="5"/>
  <c r="K203" i="5"/>
  <c r="M203" i="5"/>
  <c r="O203" i="5"/>
  <c r="Q203" i="5"/>
  <c r="S203" i="5"/>
  <c r="U203" i="5"/>
  <c r="W203" i="5"/>
  <c r="Y203" i="5"/>
  <c r="AA203" i="5"/>
  <c r="AC203" i="5"/>
  <c r="AE203" i="5"/>
  <c r="AG203" i="5"/>
  <c r="AI203" i="5"/>
  <c r="AK203" i="5"/>
  <c r="AM203" i="5"/>
  <c r="AO203" i="5"/>
  <c r="AQ203" i="5"/>
  <c r="A204" i="5"/>
  <c r="C209" i="5"/>
  <c r="E209" i="5"/>
  <c r="G209" i="5"/>
  <c r="I209" i="5"/>
  <c r="K209" i="5"/>
  <c r="M209" i="5"/>
  <c r="O209" i="5"/>
  <c r="Q209" i="5"/>
  <c r="S209" i="5"/>
  <c r="U209" i="5"/>
  <c r="W209" i="5"/>
  <c r="Y209" i="5"/>
  <c r="AA209" i="5"/>
  <c r="AC209" i="5"/>
  <c r="AE209" i="5"/>
  <c r="AG209" i="5"/>
  <c r="AI209" i="5"/>
  <c r="AK209" i="5"/>
  <c r="AM209" i="5"/>
  <c r="AO209" i="5"/>
  <c r="AQ209" i="5"/>
  <c r="AS209" i="5"/>
  <c r="AW218" i="5"/>
  <c r="AX216" i="5"/>
  <c r="G213" i="5"/>
  <c r="I213" i="5"/>
  <c r="K213" i="5"/>
  <c r="M213" i="5"/>
  <c r="O213" i="5"/>
  <c r="Q213" i="5"/>
  <c r="S213" i="5"/>
  <c r="U213" i="5"/>
  <c r="W213" i="5"/>
  <c r="Y213" i="5"/>
  <c r="AA213" i="5"/>
  <c r="AC213" i="5"/>
  <c r="AE213" i="5"/>
  <c r="AG213" i="5"/>
  <c r="AI213" i="5"/>
  <c r="AK213" i="5"/>
  <c r="AM213" i="5"/>
  <c r="AO213" i="5"/>
  <c r="AQ213" i="5"/>
  <c r="A214" i="5"/>
  <c r="C219" i="5"/>
  <c r="E219" i="5"/>
  <c r="G219" i="5"/>
  <c r="I219" i="5"/>
  <c r="K219" i="5"/>
  <c r="M219" i="5"/>
  <c r="O219" i="5"/>
  <c r="Q219" i="5"/>
  <c r="S219" i="5"/>
  <c r="U219" i="5"/>
  <c r="W219" i="5"/>
  <c r="Y219" i="5"/>
  <c r="AA219" i="5"/>
  <c r="AC219" i="5"/>
  <c r="AE219" i="5"/>
  <c r="AG219" i="5"/>
  <c r="AI219" i="5"/>
  <c r="AK219" i="5"/>
  <c r="AM219" i="5"/>
  <c r="AO219" i="5"/>
  <c r="AQ219" i="5"/>
  <c r="AS219" i="5"/>
  <c r="AW227" i="5"/>
  <c r="AX227" i="5"/>
  <c r="G223" i="5"/>
  <c r="I223" i="5"/>
  <c r="K223" i="5"/>
  <c r="M223" i="5"/>
  <c r="O223" i="5"/>
  <c r="Q223" i="5"/>
  <c r="S223" i="5"/>
  <c r="U223" i="5"/>
  <c r="W223" i="5"/>
  <c r="Y223" i="5"/>
  <c r="AA223" i="5"/>
  <c r="AC223" i="5"/>
  <c r="AE223" i="5"/>
  <c r="AG223" i="5"/>
  <c r="AI223" i="5"/>
  <c r="AK223" i="5"/>
  <c r="AM223" i="5"/>
  <c r="AO223" i="5"/>
  <c r="AQ223" i="5"/>
  <c r="A224" i="5"/>
  <c r="C229" i="5"/>
  <c r="E229" i="5"/>
  <c r="G229" i="5"/>
  <c r="I229" i="5"/>
  <c r="K229" i="5"/>
  <c r="M229" i="5"/>
  <c r="O229" i="5"/>
  <c r="Q229" i="5"/>
  <c r="S229" i="5"/>
  <c r="U229" i="5"/>
  <c r="W229" i="5"/>
  <c r="Y229" i="5"/>
  <c r="AA229" i="5"/>
  <c r="AC229" i="5"/>
  <c r="AE229" i="5"/>
  <c r="AG229" i="5"/>
  <c r="AI229" i="5"/>
  <c r="AK229" i="5"/>
  <c r="AM229" i="5"/>
  <c r="AO229" i="5"/>
  <c r="AQ229" i="5"/>
  <c r="AS229" i="5"/>
  <c r="AW235" i="5"/>
  <c r="G233" i="5"/>
  <c r="I233" i="5"/>
  <c r="K233" i="5"/>
  <c r="M233" i="5"/>
  <c r="O233" i="5"/>
  <c r="Q233" i="5"/>
  <c r="S233" i="5"/>
  <c r="U233" i="5"/>
  <c r="W233" i="5"/>
  <c r="Y233" i="5"/>
  <c r="AA233" i="5"/>
  <c r="AC233" i="5"/>
  <c r="AE233" i="5"/>
  <c r="AG233" i="5"/>
  <c r="AI233" i="5"/>
  <c r="AK233" i="5"/>
  <c r="AM233" i="5"/>
  <c r="AO233" i="5"/>
  <c r="AQ233" i="5"/>
  <c r="A234" i="5"/>
  <c r="C239" i="5"/>
  <c r="E239" i="5"/>
  <c r="G239" i="5"/>
  <c r="I239" i="5"/>
  <c r="K239" i="5"/>
  <c r="M239" i="5"/>
  <c r="O239" i="5"/>
  <c r="Q239" i="5"/>
  <c r="S239" i="5"/>
  <c r="U239" i="5"/>
  <c r="W239" i="5"/>
  <c r="Y239" i="5"/>
  <c r="AA239" i="5"/>
  <c r="AC239" i="5"/>
  <c r="AE239" i="5"/>
  <c r="AG239" i="5"/>
  <c r="AI239" i="5"/>
  <c r="AK239" i="5"/>
  <c r="AM239" i="5"/>
  <c r="AO239" i="5"/>
  <c r="AQ239" i="5"/>
  <c r="AS239" i="5"/>
  <c r="G243" i="5"/>
  <c r="I243" i="5"/>
  <c r="K243" i="5"/>
  <c r="M243" i="5"/>
  <c r="O243" i="5"/>
  <c r="Q243" i="5"/>
  <c r="S243" i="5"/>
  <c r="U243" i="5"/>
  <c r="W243" i="5"/>
  <c r="Y243" i="5"/>
  <c r="AA243" i="5"/>
  <c r="AC243" i="5"/>
  <c r="AE243" i="5"/>
  <c r="AG243" i="5"/>
  <c r="AI243" i="5"/>
  <c r="AK243" i="5"/>
  <c r="AM243" i="5"/>
  <c r="AO243" i="5"/>
  <c r="AQ243" i="5"/>
  <c r="A244" i="5"/>
  <c r="C249" i="5"/>
  <c r="E249" i="5"/>
  <c r="G249" i="5"/>
  <c r="I249" i="5"/>
  <c r="K249" i="5"/>
  <c r="M249" i="5"/>
  <c r="O249" i="5"/>
  <c r="Q249" i="5"/>
  <c r="S249" i="5"/>
  <c r="U249" i="5"/>
  <c r="W249" i="5"/>
  <c r="Y249" i="5"/>
  <c r="AA249" i="5"/>
  <c r="AC249" i="5"/>
  <c r="AE249" i="5"/>
  <c r="AG249" i="5"/>
  <c r="AI249" i="5"/>
  <c r="AK249" i="5"/>
  <c r="AM249" i="5"/>
  <c r="AO249" i="5"/>
  <c r="AQ249" i="5"/>
  <c r="AS249" i="5"/>
  <c r="AW256" i="5"/>
  <c r="AX257" i="5"/>
  <c r="G253" i="5"/>
  <c r="I253" i="5"/>
  <c r="K253" i="5"/>
  <c r="M253" i="5"/>
  <c r="O253" i="5"/>
  <c r="Q253" i="5"/>
  <c r="S253" i="5"/>
  <c r="U253" i="5"/>
  <c r="W253" i="5"/>
  <c r="Y253" i="5"/>
  <c r="AA253" i="5"/>
  <c r="AC253" i="5"/>
  <c r="AE253" i="5"/>
  <c r="AG253" i="5"/>
  <c r="AI253" i="5"/>
  <c r="AK253" i="5"/>
  <c r="AM253" i="5"/>
  <c r="AO253" i="5"/>
  <c r="AQ253" i="5"/>
  <c r="A254" i="5"/>
  <c r="C259" i="5"/>
  <c r="E259" i="5"/>
  <c r="G259" i="5"/>
  <c r="I259" i="5"/>
  <c r="K259" i="5"/>
  <c r="M259" i="5"/>
  <c r="O259" i="5"/>
  <c r="Q259" i="5"/>
  <c r="S259" i="5"/>
  <c r="U259" i="5"/>
  <c r="W259" i="5"/>
  <c r="Y259" i="5"/>
  <c r="AA259" i="5"/>
  <c r="AC259" i="5"/>
  <c r="AE259" i="5"/>
  <c r="AG259" i="5"/>
  <c r="AI259" i="5"/>
  <c r="AK259" i="5"/>
  <c r="AM259" i="5"/>
  <c r="AO259" i="5"/>
  <c r="AQ259" i="5"/>
  <c r="AS259" i="5"/>
  <c r="G263" i="5"/>
  <c r="I263" i="5"/>
  <c r="K263" i="5"/>
  <c r="M263" i="5"/>
  <c r="O263" i="5"/>
  <c r="Q263" i="5"/>
  <c r="S263" i="5"/>
  <c r="U263" i="5"/>
  <c r="W263" i="5"/>
  <c r="Y263" i="5"/>
  <c r="AA263" i="5"/>
  <c r="AC263" i="5"/>
  <c r="AE263" i="5"/>
  <c r="AG263" i="5"/>
  <c r="AI263" i="5"/>
  <c r="AK263" i="5"/>
  <c r="AM263" i="5"/>
  <c r="AO263" i="5"/>
  <c r="AQ263" i="5"/>
  <c r="BJ268" i="5"/>
  <c r="A264" i="5"/>
  <c r="C269" i="5"/>
  <c r="E269" i="5"/>
  <c r="G269" i="5"/>
  <c r="I269" i="5"/>
  <c r="K269" i="5"/>
  <c r="M269" i="5"/>
  <c r="O269" i="5"/>
  <c r="Q269" i="5"/>
  <c r="S269" i="5"/>
  <c r="U269" i="5"/>
  <c r="W269" i="5"/>
  <c r="Y269" i="5"/>
  <c r="AA269" i="5"/>
  <c r="AC269" i="5"/>
  <c r="AE269" i="5"/>
  <c r="AG269" i="5"/>
  <c r="AI269" i="5"/>
  <c r="AK269" i="5"/>
  <c r="AM269" i="5"/>
  <c r="AO269" i="5"/>
  <c r="AQ269" i="5"/>
  <c r="AS269" i="5"/>
  <c r="G273" i="5"/>
  <c r="I273" i="5"/>
  <c r="K273" i="5"/>
  <c r="M273" i="5"/>
  <c r="O273" i="5"/>
  <c r="Q273" i="5"/>
  <c r="S273" i="5"/>
  <c r="U273" i="5"/>
  <c r="W273" i="5"/>
  <c r="Y273" i="5"/>
  <c r="AA273" i="5"/>
  <c r="AC273" i="5"/>
  <c r="AE273" i="5"/>
  <c r="AG273" i="5"/>
  <c r="AI273" i="5"/>
  <c r="AK273" i="5"/>
  <c r="AM273" i="5"/>
  <c r="AO273" i="5"/>
  <c r="AQ273" i="5"/>
  <c r="A274" i="5"/>
  <c r="C279" i="5"/>
  <c r="E279" i="5"/>
  <c r="G279" i="5"/>
  <c r="I279" i="5"/>
  <c r="K279" i="5"/>
  <c r="M279" i="5"/>
  <c r="O279" i="5"/>
  <c r="Q279" i="5"/>
  <c r="S279" i="5"/>
  <c r="U279" i="5"/>
  <c r="W279" i="5"/>
  <c r="Y279" i="5"/>
  <c r="AA279" i="5"/>
  <c r="AC279" i="5"/>
  <c r="AE279" i="5"/>
  <c r="AG279" i="5"/>
  <c r="AI279" i="5"/>
  <c r="AK279" i="5"/>
  <c r="AM279" i="5"/>
  <c r="AO279" i="5"/>
  <c r="AQ279" i="5"/>
  <c r="AS279" i="5"/>
  <c r="AW285" i="5"/>
  <c r="AX285" i="5"/>
  <c r="G283" i="5"/>
  <c r="I283" i="5"/>
  <c r="K283" i="5"/>
  <c r="M283" i="5"/>
  <c r="O283" i="5"/>
  <c r="Q283" i="5"/>
  <c r="S283" i="5"/>
  <c r="U283" i="5"/>
  <c r="W283" i="5"/>
  <c r="Y283" i="5"/>
  <c r="AA283" i="5"/>
  <c r="AC283" i="5"/>
  <c r="AE283" i="5"/>
  <c r="AG283" i="5"/>
  <c r="AI283" i="5"/>
  <c r="AK283" i="5"/>
  <c r="AM283" i="5"/>
  <c r="AO283" i="5"/>
  <c r="AQ283" i="5"/>
  <c r="A284" i="5"/>
  <c r="C289" i="5"/>
  <c r="E289" i="5"/>
  <c r="G289" i="5"/>
  <c r="I289" i="5"/>
  <c r="K289" i="5"/>
  <c r="M289" i="5"/>
  <c r="O289" i="5"/>
  <c r="Q289" i="5"/>
  <c r="S289" i="5"/>
  <c r="U289" i="5"/>
  <c r="W289" i="5"/>
  <c r="Y289" i="5"/>
  <c r="AA289" i="5"/>
  <c r="AC289" i="5"/>
  <c r="AE289" i="5"/>
  <c r="AG289" i="5"/>
  <c r="AI289" i="5"/>
  <c r="AK289" i="5"/>
  <c r="AM289" i="5"/>
  <c r="AO289" i="5"/>
  <c r="AQ289" i="5"/>
  <c r="AS289" i="5"/>
  <c r="G293" i="5"/>
  <c r="I293" i="5"/>
  <c r="K293" i="5"/>
  <c r="M293" i="5"/>
  <c r="O293" i="5"/>
  <c r="Q293" i="5"/>
  <c r="S293" i="5"/>
  <c r="U293" i="5"/>
  <c r="W293" i="5"/>
  <c r="Y293" i="5"/>
  <c r="AA293" i="5"/>
  <c r="AC293" i="5"/>
  <c r="AE293" i="5"/>
  <c r="AG293" i="5"/>
  <c r="AI293" i="5"/>
  <c r="AK293" i="5"/>
  <c r="AM293" i="5"/>
  <c r="AO293" i="5"/>
  <c r="AQ293" i="5"/>
  <c r="A294" i="5"/>
  <c r="C299" i="5"/>
  <c r="E299" i="5"/>
  <c r="G299" i="5"/>
  <c r="I299" i="5"/>
  <c r="K299" i="5"/>
  <c r="M299" i="5"/>
  <c r="O299" i="5"/>
  <c r="Q299" i="5"/>
  <c r="S299" i="5"/>
  <c r="U299" i="5"/>
  <c r="W299" i="5"/>
  <c r="Y299" i="5"/>
  <c r="AA299" i="5"/>
  <c r="AC299" i="5"/>
  <c r="AE299" i="5"/>
  <c r="AG299" i="5"/>
  <c r="AI299" i="5"/>
  <c r="AK299" i="5"/>
  <c r="AM299" i="5"/>
  <c r="AO299" i="5"/>
  <c r="AQ299" i="5"/>
  <c r="AS299" i="5"/>
  <c r="AX306" i="5"/>
  <c r="G303" i="5"/>
  <c r="I303" i="5"/>
  <c r="K303" i="5"/>
  <c r="M303" i="5"/>
  <c r="O303" i="5"/>
  <c r="Q303" i="5"/>
  <c r="S303" i="5"/>
  <c r="U303" i="5"/>
  <c r="W303" i="5"/>
  <c r="Y303" i="5"/>
  <c r="AA303" i="5"/>
  <c r="AC303" i="5"/>
  <c r="AE303" i="5"/>
  <c r="AG303" i="5"/>
  <c r="AI303" i="5"/>
  <c r="AK303" i="5"/>
  <c r="AM303" i="5"/>
  <c r="AO303" i="5"/>
  <c r="AQ303" i="5"/>
  <c r="A304" i="5"/>
  <c r="C309" i="5"/>
  <c r="E309" i="5"/>
  <c r="G309" i="5"/>
  <c r="I309" i="5"/>
  <c r="K309" i="5"/>
  <c r="M309" i="5"/>
  <c r="O309" i="5"/>
  <c r="Q309" i="5"/>
  <c r="S309" i="5"/>
  <c r="U309" i="5"/>
  <c r="W309" i="5"/>
  <c r="Y309" i="5"/>
  <c r="AA309" i="5"/>
  <c r="AC309" i="5"/>
  <c r="AE309" i="5"/>
  <c r="AG309" i="5"/>
  <c r="AI309" i="5"/>
  <c r="AK309" i="5"/>
  <c r="AM309" i="5"/>
  <c r="AO309" i="5"/>
  <c r="AQ309" i="5"/>
  <c r="AS309" i="5"/>
  <c r="AW316" i="5"/>
  <c r="G313" i="5"/>
  <c r="I313" i="5"/>
  <c r="K313" i="5"/>
  <c r="M313" i="5"/>
  <c r="O313" i="5"/>
  <c r="Q313" i="5"/>
  <c r="S313" i="5"/>
  <c r="U313" i="5"/>
  <c r="W313" i="5"/>
  <c r="Y313" i="5"/>
  <c r="AA313" i="5"/>
  <c r="AC313" i="5"/>
  <c r="AE313" i="5"/>
  <c r="AG313" i="5"/>
  <c r="AI313" i="5"/>
  <c r="AK313" i="5"/>
  <c r="AM313" i="5"/>
  <c r="AO313" i="5"/>
  <c r="AQ313" i="5"/>
  <c r="A314" i="5"/>
  <c r="C319" i="5"/>
  <c r="E319" i="5"/>
  <c r="G319" i="5"/>
  <c r="I319" i="5"/>
  <c r="K319" i="5"/>
  <c r="M319" i="5"/>
  <c r="O319" i="5"/>
  <c r="Q319" i="5"/>
  <c r="S319" i="5"/>
  <c r="U319" i="5"/>
  <c r="W319" i="5"/>
  <c r="Y319" i="5"/>
  <c r="AA319" i="5"/>
  <c r="AC319" i="5"/>
  <c r="AE319" i="5"/>
  <c r="AG319" i="5"/>
  <c r="AI319" i="5"/>
  <c r="AK319" i="5"/>
  <c r="AM319" i="5"/>
  <c r="AO319" i="5"/>
  <c r="AQ319" i="5"/>
  <c r="AS319" i="5"/>
  <c r="G323" i="5"/>
  <c r="I323" i="5"/>
  <c r="K323" i="5"/>
  <c r="M323" i="5"/>
  <c r="O323" i="5"/>
  <c r="Q323" i="5"/>
  <c r="S323" i="5"/>
  <c r="U323" i="5"/>
  <c r="W323" i="5"/>
  <c r="Y323" i="5"/>
  <c r="AA323" i="5"/>
  <c r="AC323" i="5"/>
  <c r="AE323" i="5"/>
  <c r="AG323" i="5"/>
  <c r="AI323" i="5"/>
  <c r="AK323" i="5"/>
  <c r="AM323" i="5"/>
  <c r="AO323" i="5"/>
  <c r="AQ323" i="5"/>
  <c r="A324" i="5"/>
  <c r="C329" i="5"/>
  <c r="E329" i="5"/>
  <c r="G329" i="5"/>
  <c r="I329" i="5"/>
  <c r="K329" i="5"/>
  <c r="M329" i="5"/>
  <c r="O329" i="5"/>
  <c r="Q329" i="5"/>
  <c r="S329" i="5"/>
  <c r="U329" i="5"/>
  <c r="W329" i="5"/>
  <c r="Y329" i="5"/>
  <c r="AA329" i="5"/>
  <c r="AC329" i="5"/>
  <c r="AE329" i="5"/>
  <c r="AG329" i="5"/>
  <c r="AI329" i="5"/>
  <c r="AK329" i="5"/>
  <c r="AM329" i="5"/>
  <c r="AO329" i="5"/>
  <c r="AQ329" i="5"/>
  <c r="AS329" i="5"/>
  <c r="AX336" i="5"/>
  <c r="G333" i="5"/>
  <c r="I333" i="5"/>
  <c r="K333" i="5"/>
  <c r="M333" i="5"/>
  <c r="O333" i="5"/>
  <c r="Q333" i="5"/>
  <c r="S333" i="5"/>
  <c r="U333" i="5"/>
  <c r="W333" i="5"/>
  <c r="Y333" i="5"/>
  <c r="AA333" i="5"/>
  <c r="AC333" i="5"/>
  <c r="AE333" i="5"/>
  <c r="AG333" i="5"/>
  <c r="AI333" i="5"/>
  <c r="AK333" i="5"/>
  <c r="AM333" i="5"/>
  <c r="AO333" i="5"/>
  <c r="AQ333" i="5"/>
  <c r="A334" i="5"/>
  <c r="C339" i="5"/>
  <c r="E339" i="5"/>
  <c r="G339" i="5"/>
  <c r="I339" i="5"/>
  <c r="K339" i="5"/>
  <c r="M339" i="5"/>
  <c r="O339" i="5"/>
  <c r="Q339" i="5"/>
  <c r="S339" i="5"/>
  <c r="U339" i="5"/>
  <c r="W339" i="5"/>
  <c r="Y339" i="5"/>
  <c r="AA339" i="5"/>
  <c r="AC339" i="5"/>
  <c r="AE339" i="5"/>
  <c r="AG339" i="5"/>
  <c r="AI339" i="5"/>
  <c r="AK339" i="5"/>
  <c r="AM339" i="5"/>
  <c r="AO339" i="5"/>
  <c r="AQ339" i="5"/>
  <c r="AS339" i="5"/>
  <c r="D349" i="5"/>
  <c r="F349" i="5"/>
  <c r="G343" i="5"/>
  <c r="I343" i="5"/>
  <c r="K343" i="5"/>
  <c r="M343" i="5"/>
  <c r="O343" i="5"/>
  <c r="Q343" i="5"/>
  <c r="S343" i="5"/>
  <c r="U343" i="5"/>
  <c r="W343" i="5"/>
  <c r="Y343" i="5"/>
  <c r="AA343" i="5"/>
  <c r="AC343" i="5"/>
  <c r="AE343" i="5"/>
  <c r="AG343" i="5"/>
  <c r="AI343" i="5"/>
  <c r="AK343" i="5"/>
  <c r="AM343" i="5"/>
  <c r="AO343" i="5"/>
  <c r="AQ343" i="5"/>
  <c r="A344" i="5"/>
  <c r="AW357" i="5"/>
  <c r="G353" i="5"/>
  <c r="I353" i="5"/>
  <c r="K353" i="5"/>
  <c r="M353" i="5"/>
  <c r="O353" i="5"/>
  <c r="Q353" i="5"/>
  <c r="S353" i="5"/>
  <c r="U353" i="5"/>
  <c r="W353" i="5"/>
  <c r="Y353" i="5"/>
  <c r="AA353" i="5"/>
  <c r="AC353" i="5"/>
  <c r="AE353" i="5"/>
  <c r="AG353" i="5"/>
  <c r="AI353" i="5"/>
  <c r="AK353" i="5"/>
  <c r="AM353" i="5"/>
  <c r="AO353" i="5"/>
  <c r="AQ353" i="5"/>
  <c r="BJ356" i="5"/>
  <c r="A354" i="5"/>
  <c r="C359" i="5"/>
  <c r="E359" i="5"/>
  <c r="G359" i="5"/>
  <c r="I359" i="5"/>
  <c r="K359" i="5"/>
  <c r="M359" i="5"/>
  <c r="O359" i="5"/>
  <c r="Q359" i="5"/>
  <c r="S359" i="5"/>
  <c r="U359" i="5"/>
  <c r="W359" i="5"/>
  <c r="Y359" i="5"/>
  <c r="AA359" i="5"/>
  <c r="AC359" i="5"/>
  <c r="AE359" i="5"/>
  <c r="AG359" i="5"/>
  <c r="AI359" i="5"/>
  <c r="AK359" i="5"/>
  <c r="AM359" i="5"/>
  <c r="AO359" i="5"/>
  <c r="AQ359" i="5"/>
  <c r="AS359" i="5"/>
  <c r="AX368" i="5"/>
  <c r="G363" i="5"/>
  <c r="I363" i="5"/>
  <c r="K363" i="5"/>
  <c r="M363" i="5"/>
  <c r="O363" i="5"/>
  <c r="Q363" i="5"/>
  <c r="S363" i="5"/>
  <c r="U363" i="5"/>
  <c r="W363" i="5"/>
  <c r="Y363" i="5"/>
  <c r="AA363" i="5"/>
  <c r="AC363" i="5"/>
  <c r="AE363" i="5"/>
  <c r="AG363" i="5"/>
  <c r="AI363" i="5"/>
  <c r="AK363" i="5"/>
  <c r="AM363" i="5"/>
  <c r="AO363" i="5"/>
  <c r="AQ363" i="5"/>
  <c r="A364" i="5"/>
  <c r="C369" i="5"/>
  <c r="E369" i="5"/>
  <c r="G369" i="5"/>
  <c r="I369" i="5"/>
  <c r="K369" i="5"/>
  <c r="M369" i="5"/>
  <c r="O369" i="5"/>
  <c r="Q369" i="5"/>
  <c r="S369" i="5"/>
  <c r="U369" i="5"/>
  <c r="W369" i="5"/>
  <c r="Y369" i="5"/>
  <c r="AA369" i="5"/>
  <c r="AC369" i="5"/>
  <c r="AE369" i="5"/>
  <c r="AG369" i="5"/>
  <c r="AI369" i="5"/>
  <c r="AK369" i="5"/>
  <c r="AM369" i="5"/>
  <c r="AO369" i="5"/>
  <c r="AQ369" i="5"/>
  <c r="AS369" i="5"/>
  <c r="AX377" i="5"/>
  <c r="G373" i="5"/>
  <c r="I373" i="5"/>
  <c r="K373" i="5"/>
  <c r="M373" i="5"/>
  <c r="O373" i="5"/>
  <c r="Q373" i="5"/>
  <c r="S373" i="5"/>
  <c r="U373" i="5"/>
  <c r="W373" i="5"/>
  <c r="Y373" i="5"/>
  <c r="AA373" i="5"/>
  <c r="AC373" i="5"/>
  <c r="AE373" i="5"/>
  <c r="AG373" i="5"/>
  <c r="AI373" i="5"/>
  <c r="AK373" i="5"/>
  <c r="AM373" i="5"/>
  <c r="AO373" i="5"/>
  <c r="AQ373" i="5"/>
  <c r="BJ378" i="5"/>
  <c r="A374" i="5"/>
  <c r="C379" i="5"/>
  <c r="E379" i="5"/>
  <c r="G379" i="5"/>
  <c r="I379" i="5"/>
  <c r="K379" i="5"/>
  <c r="M379" i="5"/>
  <c r="O379" i="5"/>
  <c r="Q379" i="5"/>
  <c r="S379" i="5"/>
  <c r="U379" i="5"/>
  <c r="W379" i="5"/>
  <c r="Y379" i="5"/>
  <c r="AA379" i="5"/>
  <c r="AC379" i="5"/>
  <c r="AE379" i="5"/>
  <c r="AG379" i="5"/>
  <c r="AI379" i="5"/>
  <c r="AK379" i="5"/>
  <c r="AM379" i="5"/>
  <c r="AO379" i="5"/>
  <c r="AQ379" i="5"/>
  <c r="AS379" i="5"/>
  <c r="AU379" i="5" s="1"/>
  <c r="AW387" i="5"/>
  <c r="AX388" i="5"/>
  <c r="G383" i="5"/>
  <c r="I383" i="5"/>
  <c r="K383" i="5"/>
  <c r="M383" i="5"/>
  <c r="O383" i="5"/>
  <c r="Q383" i="5"/>
  <c r="S383" i="5"/>
  <c r="U383" i="5"/>
  <c r="W383" i="5"/>
  <c r="Y383" i="5"/>
  <c r="AA383" i="5"/>
  <c r="AC383" i="5"/>
  <c r="AE383" i="5"/>
  <c r="AG383" i="5"/>
  <c r="AI383" i="5"/>
  <c r="AK383" i="5"/>
  <c r="AM383" i="5"/>
  <c r="AO383" i="5"/>
  <c r="AQ383" i="5"/>
  <c r="A384" i="5"/>
  <c r="C389" i="5"/>
  <c r="E389" i="5"/>
  <c r="G389" i="5"/>
  <c r="I389" i="5"/>
  <c r="K389" i="5"/>
  <c r="M389" i="5"/>
  <c r="O389" i="5"/>
  <c r="Q389" i="5"/>
  <c r="S389" i="5"/>
  <c r="U389" i="5"/>
  <c r="W389" i="5"/>
  <c r="Y389" i="5"/>
  <c r="AA389" i="5"/>
  <c r="AC389" i="5"/>
  <c r="AE389" i="5"/>
  <c r="AG389" i="5"/>
  <c r="AI389" i="5"/>
  <c r="AK389" i="5"/>
  <c r="AM389" i="5"/>
  <c r="AO389" i="5"/>
  <c r="AQ389" i="5"/>
  <c r="AS389" i="5"/>
  <c r="AW398" i="5"/>
  <c r="G393" i="5"/>
  <c r="I393" i="5"/>
  <c r="K393" i="5"/>
  <c r="M393" i="5"/>
  <c r="O393" i="5"/>
  <c r="Q393" i="5"/>
  <c r="S393" i="5"/>
  <c r="U393" i="5"/>
  <c r="W393" i="5"/>
  <c r="Y393" i="5"/>
  <c r="AA393" i="5"/>
  <c r="AC393" i="5"/>
  <c r="AE393" i="5"/>
  <c r="AG393" i="5"/>
  <c r="AI393" i="5"/>
  <c r="AK393" i="5"/>
  <c r="AM393" i="5"/>
  <c r="AO393" i="5"/>
  <c r="AQ393" i="5"/>
  <c r="A394" i="5"/>
  <c r="C399" i="5"/>
  <c r="E399" i="5"/>
  <c r="G399" i="5"/>
  <c r="I399" i="5"/>
  <c r="K399" i="5"/>
  <c r="M399" i="5"/>
  <c r="O399" i="5"/>
  <c r="Q399" i="5"/>
  <c r="S399" i="5"/>
  <c r="U399" i="5"/>
  <c r="W399" i="5"/>
  <c r="Y399" i="5"/>
  <c r="AA399" i="5"/>
  <c r="AC399" i="5"/>
  <c r="AE399" i="5"/>
  <c r="AG399" i="5"/>
  <c r="AI399" i="5"/>
  <c r="AK399" i="5"/>
  <c r="AM399" i="5"/>
  <c r="AO399" i="5"/>
  <c r="AQ399" i="5"/>
  <c r="AS399" i="5"/>
  <c r="G403" i="5"/>
  <c r="I403" i="5"/>
  <c r="K403" i="5"/>
  <c r="M403" i="5"/>
  <c r="O403" i="5"/>
  <c r="Q403" i="5"/>
  <c r="S403" i="5"/>
  <c r="U403" i="5"/>
  <c r="W403" i="5"/>
  <c r="Y403" i="5"/>
  <c r="AA403" i="5"/>
  <c r="AC403" i="5"/>
  <c r="AE403" i="5"/>
  <c r="AG403" i="5"/>
  <c r="AI403" i="5"/>
  <c r="AK403" i="5"/>
  <c r="AM403" i="5"/>
  <c r="AO403" i="5"/>
  <c r="AQ403" i="5"/>
  <c r="A404" i="5"/>
  <c r="C409" i="5"/>
  <c r="E409" i="5"/>
  <c r="G409" i="5"/>
  <c r="I409" i="5"/>
  <c r="K409" i="5"/>
  <c r="M409" i="5"/>
  <c r="O409" i="5"/>
  <c r="Q409" i="5"/>
  <c r="S409" i="5"/>
  <c r="U409" i="5"/>
  <c r="W409" i="5"/>
  <c r="Y409" i="5"/>
  <c r="AA409" i="5"/>
  <c r="AC409" i="5"/>
  <c r="AE409" i="5"/>
  <c r="AG409" i="5"/>
  <c r="AI409" i="5"/>
  <c r="AK409" i="5"/>
  <c r="AM409" i="5"/>
  <c r="AO409" i="5"/>
  <c r="AQ409" i="5"/>
  <c r="AS409" i="5"/>
  <c r="AX416" i="5"/>
  <c r="G413" i="5"/>
  <c r="I413" i="5"/>
  <c r="K413" i="5"/>
  <c r="M413" i="5"/>
  <c r="O413" i="5"/>
  <c r="Q413" i="5"/>
  <c r="S413" i="5"/>
  <c r="U413" i="5"/>
  <c r="W413" i="5"/>
  <c r="Y413" i="5"/>
  <c r="AA413" i="5"/>
  <c r="AC413" i="5"/>
  <c r="AE413" i="5"/>
  <c r="AG413" i="5"/>
  <c r="AI413" i="5"/>
  <c r="AK413" i="5"/>
  <c r="AM413" i="5"/>
  <c r="AO413" i="5"/>
  <c r="AQ413" i="5"/>
  <c r="A414" i="5"/>
  <c r="C419" i="5"/>
  <c r="E419" i="5"/>
  <c r="G419" i="5"/>
  <c r="I419" i="5"/>
  <c r="K419" i="5"/>
  <c r="M419" i="5"/>
  <c r="O419" i="5"/>
  <c r="Q419" i="5"/>
  <c r="S419" i="5"/>
  <c r="U419" i="5"/>
  <c r="W419" i="5"/>
  <c r="Y419" i="5"/>
  <c r="AA419" i="5"/>
  <c r="AC419" i="5"/>
  <c r="AE419" i="5"/>
  <c r="AG419" i="5"/>
  <c r="AI419" i="5"/>
  <c r="AK419" i="5"/>
  <c r="AM419" i="5"/>
  <c r="AO419" i="5"/>
  <c r="AQ419" i="5"/>
  <c r="AS419" i="5"/>
  <c r="G423" i="5"/>
  <c r="I423" i="5"/>
  <c r="K423" i="5"/>
  <c r="M423" i="5"/>
  <c r="O423" i="5"/>
  <c r="Q423" i="5"/>
  <c r="S423" i="5"/>
  <c r="U423" i="5"/>
  <c r="W423" i="5"/>
  <c r="Y423" i="5"/>
  <c r="AA423" i="5"/>
  <c r="AC423" i="5"/>
  <c r="AE423" i="5"/>
  <c r="AG423" i="5"/>
  <c r="AI423" i="5"/>
  <c r="AK423" i="5"/>
  <c r="AM423" i="5"/>
  <c r="AO423" i="5"/>
  <c r="AQ423" i="5"/>
  <c r="BJ428" i="5"/>
  <c r="A424" i="5"/>
  <c r="C429" i="5"/>
  <c r="E429" i="5"/>
  <c r="G429" i="5"/>
  <c r="I429" i="5"/>
  <c r="K429" i="5"/>
  <c r="M429" i="5"/>
  <c r="O429" i="5"/>
  <c r="Q429" i="5"/>
  <c r="S429" i="5"/>
  <c r="U429" i="5"/>
  <c r="W429" i="5"/>
  <c r="Y429" i="5"/>
  <c r="AA429" i="5"/>
  <c r="AC429" i="5"/>
  <c r="AE429" i="5"/>
  <c r="AG429" i="5"/>
  <c r="AI429" i="5"/>
  <c r="AK429" i="5"/>
  <c r="AM429" i="5"/>
  <c r="AO429" i="5"/>
  <c r="AQ429" i="5"/>
  <c r="AS429" i="5"/>
  <c r="AX435" i="5"/>
  <c r="G433" i="5"/>
  <c r="I433" i="5"/>
  <c r="K433" i="5"/>
  <c r="M433" i="5"/>
  <c r="O433" i="5"/>
  <c r="Q433" i="5"/>
  <c r="S433" i="5"/>
  <c r="U433" i="5"/>
  <c r="W433" i="5"/>
  <c r="Y433" i="5"/>
  <c r="AA433" i="5"/>
  <c r="AC433" i="5"/>
  <c r="AE433" i="5"/>
  <c r="AG433" i="5"/>
  <c r="AI433" i="5"/>
  <c r="AK433" i="5"/>
  <c r="AM433" i="5"/>
  <c r="AO433" i="5"/>
  <c r="AQ433" i="5"/>
  <c r="A434" i="5"/>
  <c r="C439" i="5"/>
  <c r="E439" i="5"/>
  <c r="G439" i="5"/>
  <c r="I439" i="5"/>
  <c r="K439" i="5"/>
  <c r="M439" i="5"/>
  <c r="O439" i="5"/>
  <c r="Q439" i="5"/>
  <c r="S439" i="5"/>
  <c r="U439" i="5"/>
  <c r="W439" i="5"/>
  <c r="Y439" i="5"/>
  <c r="AA439" i="5"/>
  <c r="AC439" i="5"/>
  <c r="AE439" i="5"/>
  <c r="AG439" i="5"/>
  <c r="AI439" i="5"/>
  <c r="AK439" i="5"/>
  <c r="AM439" i="5"/>
  <c r="AO439" i="5"/>
  <c r="AQ439" i="5"/>
  <c r="AS439" i="5"/>
  <c r="G443" i="5"/>
  <c r="I443" i="5"/>
  <c r="K443" i="5"/>
  <c r="M443" i="5"/>
  <c r="O443" i="5"/>
  <c r="Q443" i="5"/>
  <c r="S443" i="5"/>
  <c r="U443" i="5"/>
  <c r="W443" i="5"/>
  <c r="Y443" i="5"/>
  <c r="AA443" i="5"/>
  <c r="AC443" i="5"/>
  <c r="AE443" i="5"/>
  <c r="AG443" i="5"/>
  <c r="AI443" i="5"/>
  <c r="AK443" i="5"/>
  <c r="AM443" i="5"/>
  <c r="AO443" i="5"/>
  <c r="AQ443" i="5"/>
  <c r="A444" i="5"/>
  <c r="C449" i="5"/>
  <c r="E449" i="5"/>
  <c r="G449" i="5"/>
  <c r="I449" i="5"/>
  <c r="K449" i="5"/>
  <c r="M449" i="5"/>
  <c r="O449" i="5"/>
  <c r="Q449" i="5"/>
  <c r="S449" i="5"/>
  <c r="U449" i="5"/>
  <c r="W449" i="5"/>
  <c r="Y449" i="5"/>
  <c r="AA449" i="5"/>
  <c r="AC449" i="5"/>
  <c r="AE449" i="5"/>
  <c r="AG449" i="5"/>
  <c r="AI449" i="5"/>
  <c r="AK449" i="5"/>
  <c r="AM449" i="5"/>
  <c r="AO449" i="5"/>
  <c r="AQ449" i="5"/>
  <c r="AS449" i="5"/>
  <c r="AW458" i="5"/>
  <c r="G453" i="5"/>
  <c r="I453" i="5"/>
  <c r="K453" i="5"/>
  <c r="M453" i="5"/>
  <c r="O453" i="5"/>
  <c r="Q453" i="5"/>
  <c r="S453" i="5"/>
  <c r="U453" i="5"/>
  <c r="W453" i="5"/>
  <c r="Y453" i="5"/>
  <c r="AA453" i="5"/>
  <c r="AC453" i="5"/>
  <c r="AE453" i="5"/>
  <c r="AG453" i="5"/>
  <c r="AI453" i="5"/>
  <c r="AK453" i="5"/>
  <c r="AM453" i="5"/>
  <c r="AO453" i="5"/>
  <c r="AQ453" i="5"/>
  <c r="A454" i="5"/>
  <c r="C459" i="5"/>
  <c r="E459" i="5"/>
  <c r="G459" i="5"/>
  <c r="I459" i="5"/>
  <c r="K459" i="5"/>
  <c r="M459" i="5"/>
  <c r="O459" i="5"/>
  <c r="Q459" i="5"/>
  <c r="S459" i="5"/>
  <c r="U459" i="5"/>
  <c r="W459" i="5"/>
  <c r="Y459" i="5"/>
  <c r="AA459" i="5"/>
  <c r="AC459" i="5"/>
  <c r="AE459" i="5"/>
  <c r="AG459" i="5"/>
  <c r="AI459" i="5"/>
  <c r="AK459" i="5"/>
  <c r="AM459" i="5"/>
  <c r="AO459" i="5"/>
  <c r="AQ459" i="5"/>
  <c r="AS459" i="5"/>
  <c r="G463" i="5"/>
  <c r="I463" i="5"/>
  <c r="K463" i="5"/>
  <c r="M463" i="5"/>
  <c r="O463" i="5"/>
  <c r="Q463" i="5"/>
  <c r="S463" i="5"/>
  <c r="U463" i="5"/>
  <c r="W463" i="5"/>
  <c r="Y463" i="5"/>
  <c r="AA463" i="5"/>
  <c r="AC463" i="5"/>
  <c r="AE463" i="5"/>
  <c r="AG463" i="5"/>
  <c r="AI463" i="5"/>
  <c r="AK463" i="5"/>
  <c r="AM463" i="5"/>
  <c r="AO463" i="5"/>
  <c r="AQ463" i="5"/>
  <c r="A464" i="5"/>
  <c r="C469" i="5"/>
  <c r="E469" i="5"/>
  <c r="G469" i="5"/>
  <c r="I469" i="5"/>
  <c r="K469" i="5"/>
  <c r="M469" i="5"/>
  <c r="O469" i="5"/>
  <c r="Q469" i="5"/>
  <c r="S469" i="5"/>
  <c r="U469" i="5"/>
  <c r="W469" i="5"/>
  <c r="Y469" i="5"/>
  <c r="AA469" i="5"/>
  <c r="AC469" i="5"/>
  <c r="AE469" i="5"/>
  <c r="AG469" i="5"/>
  <c r="AI469" i="5"/>
  <c r="AK469" i="5"/>
  <c r="AM469" i="5"/>
  <c r="AO469" i="5"/>
  <c r="AQ469" i="5"/>
  <c r="AS469" i="5"/>
  <c r="G473" i="5"/>
  <c r="I473" i="5"/>
  <c r="K473" i="5"/>
  <c r="M473" i="5"/>
  <c r="O473" i="5"/>
  <c r="Q473" i="5"/>
  <c r="S473" i="5"/>
  <c r="U473" i="5"/>
  <c r="W473" i="5"/>
  <c r="Y473" i="5"/>
  <c r="AA473" i="5"/>
  <c r="AC473" i="5"/>
  <c r="AE473" i="5"/>
  <c r="AG473" i="5"/>
  <c r="AI473" i="5"/>
  <c r="AK473" i="5"/>
  <c r="AM473" i="5"/>
  <c r="AO473" i="5"/>
  <c r="AQ473" i="5"/>
  <c r="BJ478" i="5"/>
  <c r="A474" i="5"/>
  <c r="C479" i="5"/>
  <c r="E479" i="5"/>
  <c r="G479" i="5"/>
  <c r="I479" i="5"/>
  <c r="K479" i="5"/>
  <c r="M479" i="5"/>
  <c r="O479" i="5"/>
  <c r="Q479" i="5"/>
  <c r="S479" i="5"/>
  <c r="U479" i="5"/>
  <c r="W479" i="5"/>
  <c r="Y479" i="5"/>
  <c r="AA479" i="5"/>
  <c r="AC479" i="5"/>
  <c r="AE479" i="5"/>
  <c r="AG479" i="5"/>
  <c r="AI479" i="5"/>
  <c r="AK479" i="5"/>
  <c r="AM479" i="5"/>
  <c r="AO479" i="5"/>
  <c r="AQ479" i="5"/>
  <c r="AS479" i="5"/>
  <c r="G483" i="5"/>
  <c r="I483" i="5"/>
  <c r="K483" i="5"/>
  <c r="M483" i="5"/>
  <c r="O483" i="5"/>
  <c r="Q483" i="5"/>
  <c r="S483" i="5"/>
  <c r="U483" i="5"/>
  <c r="W483" i="5"/>
  <c r="Y483" i="5"/>
  <c r="AA483" i="5"/>
  <c r="AC483" i="5"/>
  <c r="AE483" i="5"/>
  <c r="AG483" i="5"/>
  <c r="AI483" i="5"/>
  <c r="AK483" i="5"/>
  <c r="AM483" i="5"/>
  <c r="AO483" i="5"/>
  <c r="AQ483" i="5"/>
  <c r="A484" i="5"/>
  <c r="C489" i="5"/>
  <c r="E489" i="5"/>
  <c r="G489" i="5"/>
  <c r="I489" i="5"/>
  <c r="K489" i="5"/>
  <c r="M489" i="5"/>
  <c r="O489" i="5"/>
  <c r="Q489" i="5"/>
  <c r="S489" i="5"/>
  <c r="U489" i="5"/>
  <c r="W489" i="5"/>
  <c r="Y489" i="5"/>
  <c r="AA489" i="5"/>
  <c r="AC489" i="5"/>
  <c r="AE489" i="5"/>
  <c r="AG489" i="5"/>
  <c r="AI489" i="5"/>
  <c r="AK489" i="5"/>
  <c r="AM489" i="5"/>
  <c r="AO489" i="5"/>
  <c r="AQ489" i="5"/>
  <c r="AS489" i="5"/>
  <c r="AX498" i="5"/>
  <c r="G493" i="5"/>
  <c r="I493" i="5"/>
  <c r="K493" i="5"/>
  <c r="M493" i="5"/>
  <c r="O493" i="5"/>
  <c r="Q493" i="5"/>
  <c r="S493" i="5"/>
  <c r="U493" i="5"/>
  <c r="W493" i="5"/>
  <c r="Y493" i="5"/>
  <c r="AA493" i="5"/>
  <c r="AC493" i="5"/>
  <c r="AE493" i="5"/>
  <c r="AG493" i="5"/>
  <c r="AI493" i="5"/>
  <c r="AK493" i="5"/>
  <c r="AM493" i="5"/>
  <c r="AO493" i="5"/>
  <c r="AQ493" i="5"/>
  <c r="A494" i="5"/>
  <c r="C499" i="5"/>
  <c r="E499" i="5"/>
  <c r="G499" i="5"/>
  <c r="I499" i="5"/>
  <c r="K499" i="5"/>
  <c r="M499" i="5"/>
  <c r="O499" i="5"/>
  <c r="Q499" i="5"/>
  <c r="S499" i="5"/>
  <c r="U499" i="5"/>
  <c r="W499" i="5"/>
  <c r="Y499" i="5"/>
  <c r="AA499" i="5"/>
  <c r="AC499" i="5"/>
  <c r="AE499" i="5"/>
  <c r="AG499" i="5"/>
  <c r="AI499" i="5"/>
  <c r="AK499" i="5"/>
  <c r="AM499" i="5"/>
  <c r="AO499" i="5"/>
  <c r="AQ499" i="5"/>
  <c r="AS499" i="5"/>
  <c r="G503" i="5"/>
  <c r="I503" i="5"/>
  <c r="K503" i="5"/>
  <c r="M503" i="5"/>
  <c r="O503" i="5"/>
  <c r="Q503" i="5"/>
  <c r="S503" i="5"/>
  <c r="U503" i="5"/>
  <c r="W503" i="5"/>
  <c r="Y503" i="5"/>
  <c r="AA503" i="5"/>
  <c r="AC503" i="5"/>
  <c r="AE503" i="5"/>
  <c r="AG503" i="5"/>
  <c r="AI503" i="5"/>
  <c r="AK503" i="5"/>
  <c r="AM503" i="5"/>
  <c r="AO503" i="5"/>
  <c r="AQ503" i="5"/>
  <c r="A504" i="5"/>
  <c r="C509" i="5"/>
  <c r="E509" i="5"/>
  <c r="G509" i="5"/>
  <c r="I509" i="5"/>
  <c r="K509" i="5"/>
  <c r="M509" i="5"/>
  <c r="O509" i="5"/>
  <c r="Q509" i="5"/>
  <c r="S509" i="5"/>
  <c r="U509" i="5"/>
  <c r="W509" i="5"/>
  <c r="Y509" i="5"/>
  <c r="AA509" i="5"/>
  <c r="AC509" i="5"/>
  <c r="AE509" i="5"/>
  <c r="AG509" i="5"/>
  <c r="AI509" i="5"/>
  <c r="AK509" i="5"/>
  <c r="AM509" i="5"/>
  <c r="AO509" i="5"/>
  <c r="AQ509" i="5"/>
  <c r="AS509" i="5"/>
  <c r="G513" i="5"/>
  <c r="I513" i="5"/>
  <c r="K513" i="5"/>
  <c r="M513" i="5"/>
  <c r="O513" i="5"/>
  <c r="Q513" i="5"/>
  <c r="S513" i="5"/>
  <c r="U513" i="5"/>
  <c r="W513" i="5"/>
  <c r="Y513" i="5"/>
  <c r="AA513" i="5"/>
  <c r="AC513" i="5"/>
  <c r="AE513" i="5"/>
  <c r="AG513" i="5"/>
  <c r="AI513" i="5"/>
  <c r="AK513" i="5"/>
  <c r="AM513" i="5"/>
  <c r="AO513" i="5"/>
  <c r="AQ513" i="5"/>
  <c r="A514" i="5"/>
  <c r="C519" i="5"/>
  <c r="E519" i="5"/>
  <c r="F519" i="5" s="1"/>
  <c r="G519" i="5"/>
  <c r="I519" i="5"/>
  <c r="K519" i="5"/>
  <c r="M519" i="5"/>
  <c r="O519" i="5"/>
  <c r="Q519" i="5"/>
  <c r="S519" i="5"/>
  <c r="U519" i="5"/>
  <c r="W519" i="5"/>
  <c r="Y519" i="5"/>
  <c r="AA519" i="5"/>
  <c r="AC519" i="5"/>
  <c r="AE519" i="5"/>
  <c r="AG519" i="5"/>
  <c r="AI519" i="5"/>
  <c r="AK519" i="5"/>
  <c r="AM519" i="5"/>
  <c r="AO519" i="5"/>
  <c r="AQ519" i="5"/>
  <c r="AS519" i="5"/>
  <c r="AW528" i="5"/>
  <c r="G523" i="5"/>
  <c r="I523" i="5"/>
  <c r="K523" i="5"/>
  <c r="M523" i="5"/>
  <c r="O523" i="5"/>
  <c r="Q523" i="5"/>
  <c r="S523" i="5"/>
  <c r="U523" i="5"/>
  <c r="W523" i="5"/>
  <c r="Y523" i="5"/>
  <c r="AA523" i="5"/>
  <c r="AC523" i="5"/>
  <c r="AE523" i="5"/>
  <c r="AG523" i="5"/>
  <c r="AI523" i="5"/>
  <c r="AK523" i="5"/>
  <c r="AM523" i="5"/>
  <c r="AO523" i="5"/>
  <c r="AQ523" i="5"/>
  <c r="A524" i="5"/>
  <c r="C529" i="5"/>
  <c r="E529" i="5"/>
  <c r="G529" i="5"/>
  <c r="I529" i="5"/>
  <c r="K529" i="5"/>
  <c r="M529" i="5"/>
  <c r="O529" i="5"/>
  <c r="Q529" i="5"/>
  <c r="S529" i="5"/>
  <c r="U529" i="5"/>
  <c r="W529" i="5"/>
  <c r="Y529" i="5"/>
  <c r="AA529" i="5"/>
  <c r="AC529" i="5"/>
  <c r="AE529" i="5"/>
  <c r="AG529" i="5"/>
  <c r="AI529" i="5"/>
  <c r="AK529" i="5"/>
  <c r="AM529" i="5"/>
  <c r="AO529" i="5"/>
  <c r="AQ529" i="5"/>
  <c r="AS529" i="5"/>
  <c r="AW538" i="5"/>
  <c r="G533" i="5"/>
  <c r="I533" i="5"/>
  <c r="K533" i="5"/>
  <c r="M533" i="5"/>
  <c r="O533" i="5"/>
  <c r="Q533" i="5"/>
  <c r="S533" i="5"/>
  <c r="U533" i="5"/>
  <c r="W533" i="5"/>
  <c r="Y533" i="5"/>
  <c r="AA533" i="5"/>
  <c r="AC533" i="5"/>
  <c r="AE533" i="5"/>
  <c r="AG533" i="5"/>
  <c r="AI533" i="5"/>
  <c r="AK533" i="5"/>
  <c r="AM533" i="5"/>
  <c r="AO533" i="5"/>
  <c r="AQ533" i="5"/>
  <c r="A534" i="5"/>
  <c r="C539" i="5"/>
  <c r="E539" i="5"/>
  <c r="G539" i="5"/>
  <c r="I539" i="5"/>
  <c r="K539" i="5"/>
  <c r="M539" i="5"/>
  <c r="O539" i="5"/>
  <c r="Q539" i="5"/>
  <c r="S539" i="5"/>
  <c r="U539" i="5"/>
  <c r="W539" i="5"/>
  <c r="Y539" i="5"/>
  <c r="AA539" i="5"/>
  <c r="AC539" i="5"/>
  <c r="AE539" i="5"/>
  <c r="AG539" i="5"/>
  <c r="AI539" i="5"/>
  <c r="AK539" i="5"/>
  <c r="AM539" i="5"/>
  <c r="AO539" i="5"/>
  <c r="AQ539" i="5"/>
  <c r="AS539" i="5"/>
  <c r="AW546" i="5"/>
  <c r="G543" i="5"/>
  <c r="I543" i="5"/>
  <c r="K543" i="5"/>
  <c r="M543" i="5"/>
  <c r="O543" i="5"/>
  <c r="Q543" i="5"/>
  <c r="S543" i="5"/>
  <c r="U543" i="5"/>
  <c r="W543" i="5"/>
  <c r="Y543" i="5"/>
  <c r="AA543" i="5"/>
  <c r="AC543" i="5"/>
  <c r="AE543" i="5"/>
  <c r="AG543" i="5"/>
  <c r="AI543" i="5"/>
  <c r="AK543" i="5"/>
  <c r="AM543" i="5"/>
  <c r="AO543" i="5"/>
  <c r="AQ543" i="5"/>
  <c r="A544" i="5"/>
  <c r="C549" i="5"/>
  <c r="E549" i="5"/>
  <c r="G549" i="5"/>
  <c r="I549" i="5"/>
  <c r="K549" i="5"/>
  <c r="M549" i="5"/>
  <c r="O549" i="5"/>
  <c r="Q549" i="5"/>
  <c r="S549" i="5"/>
  <c r="U549" i="5"/>
  <c r="W549" i="5"/>
  <c r="Y549" i="5"/>
  <c r="AA549" i="5"/>
  <c r="AC549" i="5"/>
  <c r="AE549" i="5"/>
  <c r="AG549" i="5"/>
  <c r="AI549" i="5"/>
  <c r="AK549" i="5"/>
  <c r="AM549" i="5"/>
  <c r="AO549" i="5"/>
  <c r="AQ549" i="5"/>
  <c r="AS549" i="5"/>
  <c r="G553" i="5"/>
  <c r="I553" i="5"/>
  <c r="K553" i="5"/>
  <c r="M553" i="5"/>
  <c r="O553" i="5"/>
  <c r="Q553" i="5"/>
  <c r="S553" i="5"/>
  <c r="U553" i="5"/>
  <c r="W553" i="5"/>
  <c r="Y553" i="5"/>
  <c r="AA553" i="5"/>
  <c r="AC553" i="5"/>
  <c r="AE553" i="5"/>
  <c r="AG553" i="5"/>
  <c r="AI553" i="5"/>
  <c r="AK553" i="5"/>
  <c r="AM553" i="5"/>
  <c r="AO553" i="5"/>
  <c r="AQ553" i="5"/>
  <c r="A554" i="5"/>
  <c r="C559" i="5"/>
  <c r="E559" i="5"/>
  <c r="G559" i="5"/>
  <c r="I559" i="5"/>
  <c r="K559" i="5"/>
  <c r="M559" i="5"/>
  <c r="O559" i="5"/>
  <c r="Q559" i="5"/>
  <c r="S559" i="5"/>
  <c r="U559" i="5"/>
  <c r="W559" i="5"/>
  <c r="Y559" i="5"/>
  <c r="AA559" i="5"/>
  <c r="AC559" i="5"/>
  <c r="AE559" i="5"/>
  <c r="AG559" i="5"/>
  <c r="AI559" i="5"/>
  <c r="AK559" i="5"/>
  <c r="AM559" i="5"/>
  <c r="AO559" i="5"/>
  <c r="AQ559" i="5"/>
  <c r="AS559" i="5"/>
  <c r="G563" i="5"/>
  <c r="I563" i="5"/>
  <c r="K563" i="5"/>
  <c r="M563" i="5"/>
  <c r="O563" i="5"/>
  <c r="Q563" i="5"/>
  <c r="S563" i="5"/>
  <c r="U563" i="5"/>
  <c r="W563" i="5"/>
  <c r="Y563" i="5"/>
  <c r="AA563" i="5"/>
  <c r="AC563" i="5"/>
  <c r="AE563" i="5"/>
  <c r="AG563" i="5"/>
  <c r="AI563" i="5"/>
  <c r="AK563" i="5"/>
  <c r="AM563" i="5"/>
  <c r="AO563" i="5"/>
  <c r="AQ563" i="5"/>
  <c r="BJ568" i="5"/>
  <c r="A564" i="5"/>
  <c r="C569" i="5"/>
  <c r="E569" i="5"/>
  <c r="G569" i="5"/>
  <c r="I569" i="5"/>
  <c r="K569" i="5"/>
  <c r="M569" i="5"/>
  <c r="O569" i="5"/>
  <c r="Q569" i="5"/>
  <c r="S569" i="5"/>
  <c r="U569" i="5"/>
  <c r="W569" i="5"/>
  <c r="Y569" i="5"/>
  <c r="AA569" i="5"/>
  <c r="AC569" i="5"/>
  <c r="AE569" i="5"/>
  <c r="AG569" i="5"/>
  <c r="AI569" i="5"/>
  <c r="AK569" i="5"/>
  <c r="AM569" i="5"/>
  <c r="AO569" i="5"/>
  <c r="AQ569" i="5"/>
  <c r="AS569" i="5"/>
  <c r="AX575" i="5"/>
  <c r="G573" i="5"/>
  <c r="I573" i="5"/>
  <c r="K573" i="5"/>
  <c r="M573" i="5"/>
  <c r="O573" i="5"/>
  <c r="Q573" i="5"/>
  <c r="S573" i="5"/>
  <c r="U573" i="5"/>
  <c r="W573" i="5"/>
  <c r="Y573" i="5"/>
  <c r="AA573" i="5"/>
  <c r="AC573" i="5"/>
  <c r="AE573" i="5"/>
  <c r="AG573" i="5"/>
  <c r="AI573" i="5"/>
  <c r="AK573" i="5"/>
  <c r="AM573" i="5"/>
  <c r="AO573" i="5"/>
  <c r="AQ573" i="5"/>
  <c r="A574" i="5"/>
  <c r="C579" i="5"/>
  <c r="E579" i="5"/>
  <c r="G579" i="5"/>
  <c r="I579" i="5"/>
  <c r="K579" i="5"/>
  <c r="M579" i="5"/>
  <c r="O579" i="5"/>
  <c r="Q579" i="5"/>
  <c r="S579" i="5"/>
  <c r="U579" i="5"/>
  <c r="W579" i="5"/>
  <c r="Y579" i="5"/>
  <c r="AA579" i="5"/>
  <c r="AC579" i="5"/>
  <c r="AE579" i="5"/>
  <c r="AG579" i="5"/>
  <c r="AI579" i="5"/>
  <c r="AK579" i="5"/>
  <c r="AM579" i="5"/>
  <c r="AO579" i="5"/>
  <c r="AQ579" i="5"/>
  <c r="AS579" i="5"/>
  <c r="G583" i="5"/>
  <c r="I583" i="5"/>
  <c r="K583" i="5"/>
  <c r="M583" i="5"/>
  <c r="O583" i="5"/>
  <c r="Q583" i="5"/>
  <c r="S583" i="5"/>
  <c r="U583" i="5"/>
  <c r="W583" i="5"/>
  <c r="Y583" i="5"/>
  <c r="AA583" i="5"/>
  <c r="AC583" i="5"/>
  <c r="AE583" i="5"/>
  <c r="AG583" i="5"/>
  <c r="AI583" i="5"/>
  <c r="AK583" i="5"/>
  <c r="AM583" i="5"/>
  <c r="AO583" i="5"/>
  <c r="AQ583" i="5"/>
  <c r="A584" i="5"/>
  <c r="C589" i="5"/>
  <c r="E589" i="5"/>
  <c r="G589" i="5"/>
  <c r="I589" i="5"/>
  <c r="K589" i="5"/>
  <c r="M589" i="5"/>
  <c r="O589" i="5"/>
  <c r="Q589" i="5"/>
  <c r="S589" i="5"/>
  <c r="U589" i="5"/>
  <c r="W589" i="5"/>
  <c r="Y589" i="5"/>
  <c r="AA589" i="5"/>
  <c r="AC589" i="5"/>
  <c r="AE589" i="5"/>
  <c r="AG589" i="5"/>
  <c r="AI589" i="5"/>
  <c r="AK589" i="5"/>
  <c r="AM589" i="5"/>
  <c r="AO589" i="5"/>
  <c r="AQ589" i="5"/>
  <c r="AS589" i="5"/>
  <c r="G593" i="5"/>
  <c r="I593" i="5"/>
  <c r="K593" i="5"/>
  <c r="M593" i="5"/>
  <c r="O593" i="5"/>
  <c r="Q593" i="5"/>
  <c r="S593" i="5"/>
  <c r="U593" i="5"/>
  <c r="W593" i="5"/>
  <c r="Y593" i="5"/>
  <c r="AA593" i="5"/>
  <c r="AC593" i="5"/>
  <c r="AE593" i="5"/>
  <c r="AG593" i="5"/>
  <c r="AI593" i="5"/>
  <c r="AK593" i="5"/>
  <c r="AM593" i="5"/>
  <c r="AO593" i="5"/>
  <c r="AQ593" i="5"/>
  <c r="BJ596" i="5"/>
  <c r="A594" i="5"/>
  <c r="C599" i="5"/>
  <c r="E599" i="5"/>
  <c r="G599" i="5"/>
  <c r="I599" i="5"/>
  <c r="K599" i="5"/>
  <c r="M599" i="5"/>
  <c r="O599" i="5"/>
  <c r="Q599" i="5"/>
  <c r="S599" i="5"/>
  <c r="U599" i="5"/>
  <c r="W599" i="5"/>
  <c r="Y599" i="5"/>
  <c r="AA599" i="5"/>
  <c r="AC599" i="5"/>
  <c r="AE599" i="5"/>
  <c r="AG599" i="5"/>
  <c r="AI599" i="5"/>
  <c r="AK599" i="5"/>
  <c r="AM599" i="5"/>
  <c r="AO599" i="5"/>
  <c r="AQ599" i="5"/>
  <c r="AS599" i="5"/>
  <c r="AW608" i="5"/>
  <c r="G603" i="5"/>
  <c r="I603" i="5"/>
  <c r="K603" i="5"/>
  <c r="M603" i="5"/>
  <c r="O603" i="5"/>
  <c r="Q603" i="5"/>
  <c r="S603" i="5"/>
  <c r="U603" i="5"/>
  <c r="W603" i="5"/>
  <c r="Y603" i="5"/>
  <c r="AA603" i="5"/>
  <c r="AC603" i="5"/>
  <c r="AE603" i="5"/>
  <c r="AG603" i="5"/>
  <c r="AI603" i="5"/>
  <c r="AK603" i="5"/>
  <c r="AM603" i="5"/>
  <c r="AO603" i="5"/>
  <c r="AQ603" i="5"/>
  <c r="A604" i="5"/>
  <c r="C609" i="5"/>
  <c r="E609" i="5"/>
  <c r="G609" i="5"/>
  <c r="I609" i="5"/>
  <c r="K609" i="5"/>
  <c r="M609" i="5"/>
  <c r="O609" i="5"/>
  <c r="Q609" i="5"/>
  <c r="S609" i="5"/>
  <c r="U609" i="5"/>
  <c r="W609" i="5"/>
  <c r="Y609" i="5"/>
  <c r="AA609" i="5"/>
  <c r="AC609" i="5"/>
  <c r="AE609" i="5"/>
  <c r="AG609" i="5"/>
  <c r="AI609" i="5"/>
  <c r="AK609" i="5"/>
  <c r="AM609" i="5"/>
  <c r="AO609" i="5"/>
  <c r="AQ609" i="5"/>
  <c r="AS609" i="5"/>
  <c r="AX616" i="5"/>
  <c r="G613" i="5"/>
  <c r="I613" i="5"/>
  <c r="K613" i="5"/>
  <c r="M613" i="5"/>
  <c r="O613" i="5"/>
  <c r="Q613" i="5"/>
  <c r="S613" i="5"/>
  <c r="U613" i="5"/>
  <c r="W613" i="5"/>
  <c r="Y613" i="5"/>
  <c r="AA613" i="5"/>
  <c r="AC613" i="5"/>
  <c r="AE613" i="5"/>
  <c r="AG613" i="5"/>
  <c r="AI613" i="5"/>
  <c r="AK613" i="5"/>
  <c r="AM613" i="5"/>
  <c r="AO613" i="5"/>
  <c r="AQ613" i="5"/>
  <c r="A614" i="5"/>
  <c r="C619" i="5"/>
  <c r="E619" i="5"/>
  <c r="G619" i="5"/>
  <c r="I619" i="5"/>
  <c r="K619" i="5"/>
  <c r="M619" i="5"/>
  <c r="O619" i="5"/>
  <c r="Q619" i="5"/>
  <c r="S619" i="5"/>
  <c r="U619" i="5"/>
  <c r="W619" i="5"/>
  <c r="Y619" i="5"/>
  <c r="AA619" i="5"/>
  <c r="AC619" i="5"/>
  <c r="AE619" i="5"/>
  <c r="AG619" i="5"/>
  <c r="AI619" i="5"/>
  <c r="AK619" i="5"/>
  <c r="AM619" i="5"/>
  <c r="AO619" i="5"/>
  <c r="AQ619" i="5"/>
  <c r="AS619" i="5"/>
  <c r="AW626" i="5"/>
  <c r="AX628" i="5"/>
  <c r="G623" i="5"/>
  <c r="I623" i="5"/>
  <c r="K623" i="5"/>
  <c r="M623" i="5"/>
  <c r="O623" i="5"/>
  <c r="Q623" i="5"/>
  <c r="S623" i="5"/>
  <c r="U623" i="5"/>
  <c r="W623" i="5"/>
  <c r="Y623" i="5"/>
  <c r="AA623" i="5"/>
  <c r="AC623" i="5"/>
  <c r="AE623" i="5"/>
  <c r="AG623" i="5"/>
  <c r="AI623" i="5"/>
  <c r="AK623" i="5"/>
  <c r="AM623" i="5"/>
  <c r="AO623" i="5"/>
  <c r="AQ623" i="5"/>
  <c r="A624" i="5"/>
  <c r="C629" i="5"/>
  <c r="E629" i="5"/>
  <c r="G629" i="5"/>
  <c r="I629" i="5"/>
  <c r="K629" i="5"/>
  <c r="M629" i="5"/>
  <c r="O629" i="5"/>
  <c r="Q629" i="5"/>
  <c r="S629" i="5"/>
  <c r="U629" i="5"/>
  <c r="W629" i="5"/>
  <c r="Y629" i="5"/>
  <c r="AA629" i="5"/>
  <c r="AC629" i="5"/>
  <c r="AE629" i="5"/>
  <c r="AG629" i="5"/>
  <c r="AI629" i="5"/>
  <c r="AK629" i="5"/>
  <c r="AM629" i="5"/>
  <c r="AO629" i="5"/>
  <c r="AQ629" i="5"/>
  <c r="AS629" i="5"/>
  <c r="AX637" i="5"/>
  <c r="G633" i="5"/>
  <c r="I633" i="5"/>
  <c r="K633" i="5"/>
  <c r="M633" i="5"/>
  <c r="O633" i="5"/>
  <c r="Q633" i="5"/>
  <c r="S633" i="5"/>
  <c r="U633" i="5"/>
  <c r="W633" i="5"/>
  <c r="Y633" i="5"/>
  <c r="AA633" i="5"/>
  <c r="AC633" i="5"/>
  <c r="AE633" i="5"/>
  <c r="AG633" i="5"/>
  <c r="AI633" i="5"/>
  <c r="AK633" i="5"/>
  <c r="AM633" i="5"/>
  <c r="AO633" i="5"/>
  <c r="AQ633" i="5"/>
  <c r="A634" i="5"/>
  <c r="C639" i="5"/>
  <c r="E639" i="5"/>
  <c r="G639" i="5"/>
  <c r="I639" i="5"/>
  <c r="K639" i="5"/>
  <c r="M639" i="5"/>
  <c r="O639" i="5"/>
  <c r="Q639" i="5"/>
  <c r="S639" i="5"/>
  <c r="U639" i="5"/>
  <c r="W639" i="5"/>
  <c r="Y639" i="5"/>
  <c r="AA639" i="5"/>
  <c r="AC639" i="5"/>
  <c r="AE639" i="5"/>
  <c r="AG639" i="5"/>
  <c r="AI639" i="5"/>
  <c r="AK639" i="5"/>
  <c r="AM639" i="5"/>
  <c r="AO639" i="5"/>
  <c r="AQ639" i="5"/>
  <c r="AS639" i="5"/>
  <c r="AW647" i="5"/>
  <c r="G643" i="5"/>
  <c r="I643" i="5"/>
  <c r="K643" i="5"/>
  <c r="M643" i="5"/>
  <c r="O643" i="5"/>
  <c r="Q643" i="5"/>
  <c r="S643" i="5"/>
  <c r="U643" i="5"/>
  <c r="W643" i="5"/>
  <c r="Y643" i="5"/>
  <c r="AA643" i="5"/>
  <c r="AC643" i="5"/>
  <c r="AE643" i="5"/>
  <c r="AG643" i="5"/>
  <c r="AI643" i="5"/>
  <c r="AK643" i="5"/>
  <c r="AM643" i="5"/>
  <c r="AO643" i="5"/>
  <c r="AQ643" i="5"/>
  <c r="A644" i="5"/>
  <c r="C649" i="5"/>
  <c r="E649" i="5"/>
  <c r="G649" i="5"/>
  <c r="I649" i="5"/>
  <c r="K649" i="5"/>
  <c r="M649" i="5"/>
  <c r="O649" i="5"/>
  <c r="Q649" i="5"/>
  <c r="S649" i="5"/>
  <c r="U649" i="5"/>
  <c r="W649" i="5"/>
  <c r="Y649" i="5"/>
  <c r="AA649" i="5"/>
  <c r="AC649" i="5"/>
  <c r="AE649" i="5"/>
  <c r="AG649" i="5"/>
  <c r="AI649" i="5"/>
  <c r="AK649" i="5"/>
  <c r="AM649" i="5"/>
  <c r="AO649" i="5"/>
  <c r="AQ649" i="5"/>
  <c r="AS649" i="5"/>
  <c r="G653" i="5"/>
  <c r="I653" i="5"/>
  <c r="K653" i="5"/>
  <c r="M653" i="5"/>
  <c r="O653" i="5"/>
  <c r="Q653" i="5"/>
  <c r="S653" i="5"/>
  <c r="U653" i="5"/>
  <c r="W653" i="5"/>
  <c r="Y653" i="5"/>
  <c r="AA653" i="5"/>
  <c r="AC653" i="5"/>
  <c r="AE653" i="5"/>
  <c r="AG653" i="5"/>
  <c r="AI653" i="5"/>
  <c r="AK653" i="5"/>
  <c r="AM653" i="5"/>
  <c r="AO653" i="5"/>
  <c r="AQ653" i="5"/>
  <c r="A654" i="5"/>
  <c r="C659" i="5"/>
  <c r="E659" i="5"/>
  <c r="G659" i="5"/>
  <c r="I659" i="5"/>
  <c r="K659" i="5"/>
  <c r="M659" i="5"/>
  <c r="O659" i="5"/>
  <c r="Q659" i="5"/>
  <c r="S659" i="5"/>
  <c r="U659" i="5"/>
  <c r="W659" i="5"/>
  <c r="Y659" i="5"/>
  <c r="AA659" i="5"/>
  <c r="AC659" i="5"/>
  <c r="AE659" i="5"/>
  <c r="AG659" i="5"/>
  <c r="AI659" i="5"/>
  <c r="AK659" i="5"/>
  <c r="AM659" i="5"/>
  <c r="AO659" i="5"/>
  <c r="AQ659" i="5"/>
  <c r="AS659" i="5"/>
  <c r="G663" i="5"/>
  <c r="I663" i="5"/>
  <c r="K663" i="5"/>
  <c r="M663" i="5"/>
  <c r="O663" i="5"/>
  <c r="Q663" i="5"/>
  <c r="S663" i="5"/>
  <c r="U663" i="5"/>
  <c r="W663" i="5"/>
  <c r="Y663" i="5"/>
  <c r="AA663" i="5"/>
  <c r="AC663" i="5"/>
  <c r="AE663" i="5"/>
  <c r="AG663" i="5"/>
  <c r="AI663" i="5"/>
  <c r="AK663" i="5"/>
  <c r="AM663" i="5"/>
  <c r="AO663" i="5"/>
  <c r="AQ663" i="5"/>
  <c r="A664" i="5"/>
  <c r="C669" i="5"/>
  <c r="E669" i="5"/>
  <c r="G669" i="5"/>
  <c r="I669" i="5"/>
  <c r="K669" i="5"/>
  <c r="M669" i="5"/>
  <c r="O669" i="5"/>
  <c r="Q669" i="5"/>
  <c r="S669" i="5"/>
  <c r="U669" i="5"/>
  <c r="W669" i="5"/>
  <c r="Y669" i="5"/>
  <c r="AA669" i="5"/>
  <c r="AC669" i="5"/>
  <c r="AE669" i="5"/>
  <c r="AG669" i="5"/>
  <c r="AI669" i="5"/>
  <c r="AK669" i="5"/>
  <c r="AM669" i="5"/>
  <c r="AO669" i="5"/>
  <c r="AQ669" i="5"/>
  <c r="AS669" i="5"/>
  <c r="AW675" i="5"/>
  <c r="AX677" i="5"/>
  <c r="G673" i="5"/>
  <c r="I673" i="5"/>
  <c r="K673" i="5"/>
  <c r="M673" i="5"/>
  <c r="O673" i="5"/>
  <c r="Q673" i="5"/>
  <c r="S673" i="5"/>
  <c r="U673" i="5"/>
  <c r="W673" i="5"/>
  <c r="Y673" i="5"/>
  <c r="AA673" i="5"/>
  <c r="AC673" i="5"/>
  <c r="AE673" i="5"/>
  <c r="AG673" i="5"/>
  <c r="AI673" i="5"/>
  <c r="AK673" i="5"/>
  <c r="AM673" i="5"/>
  <c r="AO673" i="5"/>
  <c r="AQ673" i="5"/>
  <c r="A674" i="5"/>
  <c r="C679" i="5"/>
  <c r="E679" i="5"/>
  <c r="G679" i="5"/>
  <c r="I679" i="5"/>
  <c r="K679" i="5"/>
  <c r="M679" i="5"/>
  <c r="O679" i="5"/>
  <c r="Q679" i="5"/>
  <c r="S679" i="5"/>
  <c r="U679" i="5"/>
  <c r="W679" i="5"/>
  <c r="Y679" i="5"/>
  <c r="AA679" i="5"/>
  <c r="AC679" i="5"/>
  <c r="AE679" i="5"/>
  <c r="AG679" i="5"/>
  <c r="AI679" i="5"/>
  <c r="AK679" i="5"/>
  <c r="AM679" i="5"/>
  <c r="AO679" i="5"/>
  <c r="AQ679" i="5"/>
  <c r="AS679" i="5"/>
  <c r="AX688" i="5"/>
  <c r="G683" i="5"/>
  <c r="I683" i="5"/>
  <c r="K683" i="5"/>
  <c r="M683" i="5"/>
  <c r="O683" i="5"/>
  <c r="Q683" i="5"/>
  <c r="S683" i="5"/>
  <c r="U683" i="5"/>
  <c r="W683" i="5"/>
  <c r="Y683" i="5"/>
  <c r="AA683" i="5"/>
  <c r="AC683" i="5"/>
  <c r="AE683" i="5"/>
  <c r="AG683" i="5"/>
  <c r="AI683" i="5"/>
  <c r="AK683" i="5"/>
  <c r="AM683" i="5"/>
  <c r="AO683" i="5"/>
  <c r="AQ683" i="5"/>
  <c r="A684" i="5"/>
  <c r="C689" i="5"/>
  <c r="E689" i="5"/>
  <c r="G689" i="5"/>
  <c r="I689" i="5"/>
  <c r="K689" i="5"/>
  <c r="M689" i="5"/>
  <c r="O689" i="5"/>
  <c r="Q689" i="5"/>
  <c r="S689" i="5"/>
  <c r="U689" i="5"/>
  <c r="W689" i="5"/>
  <c r="Y689" i="5"/>
  <c r="AA689" i="5"/>
  <c r="AC689" i="5"/>
  <c r="AE689" i="5"/>
  <c r="AG689" i="5"/>
  <c r="AI689" i="5"/>
  <c r="AK689" i="5"/>
  <c r="AM689" i="5"/>
  <c r="AO689" i="5"/>
  <c r="AQ689" i="5"/>
  <c r="AS689" i="5"/>
  <c r="AX696" i="5"/>
  <c r="G693" i="5"/>
  <c r="I693" i="5"/>
  <c r="K693" i="5"/>
  <c r="M693" i="5"/>
  <c r="O693" i="5"/>
  <c r="Q693" i="5"/>
  <c r="S693" i="5"/>
  <c r="U693" i="5"/>
  <c r="W693" i="5"/>
  <c r="Y693" i="5"/>
  <c r="AA693" i="5"/>
  <c r="AC693" i="5"/>
  <c r="AE693" i="5"/>
  <c r="AG693" i="5"/>
  <c r="AI693" i="5"/>
  <c r="AK693" i="5"/>
  <c r="AM693" i="5"/>
  <c r="AO693" i="5"/>
  <c r="AQ693" i="5"/>
  <c r="A694" i="5"/>
  <c r="C699" i="5"/>
  <c r="E699" i="5"/>
  <c r="G699" i="5"/>
  <c r="I699" i="5"/>
  <c r="K699" i="5"/>
  <c r="M699" i="5"/>
  <c r="O699" i="5"/>
  <c r="Q699" i="5"/>
  <c r="S699" i="5"/>
  <c r="U699" i="5"/>
  <c r="W699" i="5"/>
  <c r="Y699" i="5"/>
  <c r="AA699" i="5"/>
  <c r="AC699" i="5"/>
  <c r="AE699" i="5"/>
  <c r="AG699" i="5"/>
  <c r="AI699" i="5"/>
  <c r="AK699" i="5"/>
  <c r="AM699" i="5"/>
  <c r="AO699" i="5"/>
  <c r="AQ699" i="5"/>
  <c r="AS699" i="5"/>
  <c r="G703" i="5"/>
  <c r="I703" i="5"/>
  <c r="K703" i="5"/>
  <c r="M703" i="5"/>
  <c r="O703" i="5"/>
  <c r="Q703" i="5"/>
  <c r="S703" i="5"/>
  <c r="U703" i="5"/>
  <c r="W703" i="5"/>
  <c r="Y703" i="5"/>
  <c r="AA703" i="5"/>
  <c r="AC703" i="5"/>
  <c r="AE703" i="5"/>
  <c r="AG703" i="5"/>
  <c r="AI703" i="5"/>
  <c r="AK703" i="5"/>
  <c r="AM703" i="5"/>
  <c r="AO703" i="5"/>
  <c r="AQ703" i="5"/>
  <c r="A704" i="5"/>
  <c r="C709" i="5"/>
  <c r="E709" i="5"/>
  <c r="G709" i="5"/>
  <c r="I709" i="5"/>
  <c r="K709" i="5"/>
  <c r="M709" i="5"/>
  <c r="O709" i="5"/>
  <c r="Q709" i="5"/>
  <c r="S709" i="5"/>
  <c r="U709" i="5"/>
  <c r="W709" i="5"/>
  <c r="Y709" i="5"/>
  <c r="AA709" i="5"/>
  <c r="AC709" i="5"/>
  <c r="AE709" i="5"/>
  <c r="AG709" i="5"/>
  <c r="AI709" i="5"/>
  <c r="AK709" i="5"/>
  <c r="AM709" i="5"/>
  <c r="AO709" i="5"/>
  <c r="AQ709" i="5"/>
  <c r="AS709" i="5"/>
  <c r="AX717" i="5"/>
  <c r="G713" i="5"/>
  <c r="I713" i="5"/>
  <c r="K713" i="5"/>
  <c r="M713" i="5"/>
  <c r="O713" i="5"/>
  <c r="Q713" i="5"/>
  <c r="S713" i="5"/>
  <c r="U713" i="5"/>
  <c r="W713" i="5"/>
  <c r="Y713" i="5"/>
  <c r="AA713" i="5"/>
  <c r="AC713" i="5"/>
  <c r="AE713" i="5"/>
  <c r="AG713" i="5"/>
  <c r="AI713" i="5"/>
  <c r="AK713" i="5"/>
  <c r="AM713" i="5"/>
  <c r="AO713" i="5"/>
  <c r="AQ713" i="5"/>
  <c r="A714" i="5"/>
  <c r="C719" i="5"/>
  <c r="E719" i="5"/>
  <c r="G719" i="5"/>
  <c r="I719" i="5"/>
  <c r="K719" i="5"/>
  <c r="M719" i="5"/>
  <c r="O719" i="5"/>
  <c r="Q719" i="5"/>
  <c r="S719" i="5"/>
  <c r="U719" i="5"/>
  <c r="W719" i="5"/>
  <c r="Y719" i="5"/>
  <c r="AA719" i="5"/>
  <c r="AC719" i="5"/>
  <c r="AE719" i="5"/>
  <c r="AG719" i="5"/>
  <c r="AI719" i="5"/>
  <c r="AK719" i="5"/>
  <c r="AM719" i="5"/>
  <c r="AO719" i="5"/>
  <c r="AQ719" i="5"/>
  <c r="AS719" i="5"/>
  <c r="G723" i="5"/>
  <c r="I723" i="5"/>
  <c r="K723" i="5"/>
  <c r="M723" i="5"/>
  <c r="O723" i="5"/>
  <c r="Q723" i="5"/>
  <c r="S723" i="5"/>
  <c r="U723" i="5"/>
  <c r="W723" i="5"/>
  <c r="Y723" i="5"/>
  <c r="AA723" i="5"/>
  <c r="AC723" i="5"/>
  <c r="AE723" i="5"/>
  <c r="AG723" i="5"/>
  <c r="AI723" i="5"/>
  <c r="AK723" i="5"/>
  <c r="AM723" i="5"/>
  <c r="AO723" i="5"/>
  <c r="AQ723" i="5"/>
  <c r="A724" i="5"/>
  <c r="C729" i="5"/>
  <c r="E729" i="5"/>
  <c r="G729" i="5"/>
  <c r="I729" i="5"/>
  <c r="K729" i="5"/>
  <c r="M729" i="5"/>
  <c r="O729" i="5"/>
  <c r="Q729" i="5"/>
  <c r="S729" i="5"/>
  <c r="U729" i="5"/>
  <c r="W729" i="5"/>
  <c r="Y729" i="5"/>
  <c r="AA729" i="5"/>
  <c r="AC729" i="5"/>
  <c r="AE729" i="5"/>
  <c r="AG729" i="5"/>
  <c r="AI729" i="5"/>
  <c r="AK729" i="5"/>
  <c r="AM729" i="5"/>
  <c r="AO729" i="5"/>
  <c r="AQ729" i="5"/>
  <c r="AS729" i="5"/>
  <c r="AX735" i="5"/>
  <c r="G733" i="5"/>
  <c r="I733" i="5"/>
  <c r="K733" i="5"/>
  <c r="M733" i="5"/>
  <c r="O733" i="5"/>
  <c r="Q733" i="5"/>
  <c r="S733" i="5"/>
  <c r="U733" i="5"/>
  <c r="W733" i="5"/>
  <c r="Y733" i="5"/>
  <c r="AA733" i="5"/>
  <c r="AC733" i="5"/>
  <c r="AE733" i="5"/>
  <c r="AG733" i="5"/>
  <c r="AI733" i="5"/>
  <c r="AK733" i="5"/>
  <c r="AM733" i="5"/>
  <c r="AO733" i="5"/>
  <c r="AQ733" i="5"/>
  <c r="A734" i="5"/>
  <c r="C739" i="5"/>
  <c r="E739" i="5"/>
  <c r="G739" i="5"/>
  <c r="I739" i="5"/>
  <c r="K739" i="5"/>
  <c r="M739" i="5"/>
  <c r="O739" i="5"/>
  <c r="Q739" i="5"/>
  <c r="S739" i="5"/>
  <c r="U739" i="5"/>
  <c r="W739" i="5"/>
  <c r="Y739" i="5"/>
  <c r="AA739" i="5"/>
  <c r="AC739" i="5"/>
  <c r="AE739" i="5"/>
  <c r="AG739" i="5"/>
  <c r="AI739" i="5"/>
  <c r="AK739" i="5"/>
  <c r="AM739" i="5"/>
  <c r="AO739" i="5"/>
  <c r="AQ739" i="5"/>
  <c r="AS739" i="5"/>
  <c r="AX747" i="5"/>
  <c r="G743" i="5"/>
  <c r="I743" i="5"/>
  <c r="K743" i="5"/>
  <c r="M743" i="5"/>
  <c r="O743" i="5"/>
  <c r="Q743" i="5"/>
  <c r="S743" i="5"/>
  <c r="U743" i="5"/>
  <c r="W743" i="5"/>
  <c r="Y743" i="5"/>
  <c r="AA743" i="5"/>
  <c r="AC743" i="5"/>
  <c r="AE743" i="5"/>
  <c r="AG743" i="5"/>
  <c r="AI743" i="5"/>
  <c r="AK743" i="5"/>
  <c r="AM743" i="5"/>
  <c r="AO743" i="5"/>
  <c r="AQ743" i="5"/>
  <c r="A744" i="5"/>
  <c r="C749" i="5"/>
  <c r="E749" i="5"/>
  <c r="G749" i="5"/>
  <c r="I749" i="5"/>
  <c r="K749" i="5"/>
  <c r="M749" i="5"/>
  <c r="O749" i="5"/>
  <c r="Q749" i="5"/>
  <c r="S749" i="5"/>
  <c r="U749" i="5"/>
  <c r="W749" i="5"/>
  <c r="Y749" i="5"/>
  <c r="AA749" i="5"/>
  <c r="AC749" i="5"/>
  <c r="AE749" i="5"/>
  <c r="AG749" i="5"/>
  <c r="AI749" i="5"/>
  <c r="AK749" i="5"/>
  <c r="AM749" i="5"/>
  <c r="AO749" i="5"/>
  <c r="AQ749" i="5"/>
  <c r="AS749" i="5"/>
  <c r="AX756" i="5"/>
  <c r="G753" i="5"/>
  <c r="I753" i="5"/>
  <c r="K753" i="5"/>
  <c r="M753" i="5"/>
  <c r="O753" i="5"/>
  <c r="Q753" i="5"/>
  <c r="S753" i="5"/>
  <c r="U753" i="5"/>
  <c r="W753" i="5"/>
  <c r="Y753" i="5"/>
  <c r="AA753" i="5"/>
  <c r="AC753" i="5"/>
  <c r="AE753" i="5"/>
  <c r="AG753" i="5"/>
  <c r="AI753" i="5"/>
  <c r="AK753" i="5"/>
  <c r="AM753" i="5"/>
  <c r="AO753" i="5"/>
  <c r="AQ753" i="5"/>
  <c r="BJ756" i="5"/>
  <c r="A754" i="5"/>
  <c r="C759" i="5"/>
  <c r="E759" i="5"/>
  <c r="G759" i="5"/>
  <c r="I759" i="5"/>
  <c r="K759" i="5"/>
  <c r="M759" i="5"/>
  <c r="O759" i="5"/>
  <c r="Q759" i="5"/>
  <c r="S759" i="5"/>
  <c r="U759" i="5"/>
  <c r="W759" i="5"/>
  <c r="Y759" i="5"/>
  <c r="AA759" i="5"/>
  <c r="AC759" i="5"/>
  <c r="AE759" i="5"/>
  <c r="AG759" i="5"/>
  <c r="AI759" i="5"/>
  <c r="AK759" i="5"/>
  <c r="AM759" i="5"/>
  <c r="AO759" i="5"/>
  <c r="AQ759" i="5"/>
  <c r="AS759" i="5"/>
  <c r="G763" i="5"/>
  <c r="I763" i="5"/>
  <c r="K763" i="5"/>
  <c r="M763" i="5"/>
  <c r="O763" i="5"/>
  <c r="Q763" i="5"/>
  <c r="S763" i="5"/>
  <c r="U763" i="5"/>
  <c r="W763" i="5"/>
  <c r="Y763" i="5"/>
  <c r="AA763" i="5"/>
  <c r="AC763" i="5"/>
  <c r="AE763" i="5"/>
  <c r="AG763" i="5"/>
  <c r="AI763" i="5"/>
  <c r="AK763" i="5"/>
  <c r="AM763" i="5"/>
  <c r="AO763" i="5"/>
  <c r="AQ763" i="5"/>
  <c r="BJ766" i="5"/>
  <c r="A764" i="5"/>
  <c r="C769" i="5"/>
  <c r="E769" i="5"/>
  <c r="G769" i="5"/>
  <c r="I769" i="5"/>
  <c r="K769" i="5"/>
  <c r="M769" i="5"/>
  <c r="O769" i="5"/>
  <c r="Q769" i="5"/>
  <c r="S769" i="5"/>
  <c r="U769" i="5"/>
  <c r="W769" i="5"/>
  <c r="Y769" i="5"/>
  <c r="AA769" i="5"/>
  <c r="AC769" i="5"/>
  <c r="AE769" i="5"/>
  <c r="AG769" i="5"/>
  <c r="AI769" i="5"/>
  <c r="AK769" i="5"/>
  <c r="AM769" i="5"/>
  <c r="AO769" i="5"/>
  <c r="AQ769" i="5"/>
  <c r="AS769" i="5"/>
  <c r="AX776" i="5"/>
  <c r="G773" i="5"/>
  <c r="I773" i="5"/>
  <c r="K773" i="5"/>
  <c r="M773" i="5"/>
  <c r="O773" i="5"/>
  <c r="Q773" i="5"/>
  <c r="S773" i="5"/>
  <c r="U773" i="5"/>
  <c r="W773" i="5"/>
  <c r="Y773" i="5"/>
  <c r="AA773" i="5"/>
  <c r="AC773" i="5"/>
  <c r="AE773" i="5"/>
  <c r="AG773" i="5"/>
  <c r="AI773" i="5"/>
  <c r="AK773" i="5"/>
  <c r="AM773" i="5"/>
  <c r="AO773" i="5"/>
  <c r="AQ773" i="5"/>
  <c r="A774" i="5"/>
  <c r="C779" i="5"/>
  <c r="E779" i="5"/>
  <c r="G779" i="5"/>
  <c r="I779" i="5"/>
  <c r="K779" i="5"/>
  <c r="M779" i="5"/>
  <c r="O779" i="5"/>
  <c r="Q779" i="5"/>
  <c r="S779" i="5"/>
  <c r="U779" i="5"/>
  <c r="W779" i="5"/>
  <c r="Y779" i="5"/>
  <c r="AA779" i="5"/>
  <c r="AC779" i="5"/>
  <c r="AE779" i="5"/>
  <c r="AG779" i="5"/>
  <c r="AI779" i="5"/>
  <c r="AK779" i="5"/>
  <c r="AM779" i="5"/>
  <c r="AO779" i="5"/>
  <c r="AQ779" i="5"/>
  <c r="AS779" i="5"/>
  <c r="AW788" i="5"/>
  <c r="AX787" i="5"/>
  <c r="G783" i="5"/>
  <c r="I783" i="5"/>
  <c r="K783" i="5"/>
  <c r="M783" i="5"/>
  <c r="O783" i="5"/>
  <c r="Q783" i="5"/>
  <c r="S783" i="5"/>
  <c r="U783" i="5"/>
  <c r="W783" i="5"/>
  <c r="Y783" i="5"/>
  <c r="AA783" i="5"/>
  <c r="AC783" i="5"/>
  <c r="AE783" i="5"/>
  <c r="AG783" i="5"/>
  <c r="AI783" i="5"/>
  <c r="AK783" i="5"/>
  <c r="AM783" i="5"/>
  <c r="AO783" i="5"/>
  <c r="AQ783" i="5"/>
  <c r="A784" i="5"/>
  <c r="C789" i="5"/>
  <c r="E789" i="5"/>
  <c r="G789" i="5"/>
  <c r="I789" i="5"/>
  <c r="K789" i="5"/>
  <c r="M789" i="5"/>
  <c r="O789" i="5"/>
  <c r="Q789" i="5"/>
  <c r="S789" i="5"/>
  <c r="U789" i="5"/>
  <c r="W789" i="5"/>
  <c r="Y789" i="5"/>
  <c r="AA789" i="5"/>
  <c r="AC789" i="5"/>
  <c r="AE789" i="5"/>
  <c r="AG789" i="5"/>
  <c r="AI789" i="5"/>
  <c r="AK789" i="5"/>
  <c r="AM789" i="5"/>
  <c r="AO789" i="5"/>
  <c r="AQ789" i="5"/>
  <c r="AS789" i="5"/>
  <c r="AW797" i="5"/>
  <c r="AX798" i="5"/>
  <c r="G793" i="5"/>
  <c r="I793" i="5"/>
  <c r="K793" i="5"/>
  <c r="M793" i="5"/>
  <c r="O793" i="5"/>
  <c r="Q793" i="5"/>
  <c r="S793" i="5"/>
  <c r="U793" i="5"/>
  <c r="W793" i="5"/>
  <c r="Y793" i="5"/>
  <c r="AA793" i="5"/>
  <c r="AC793" i="5"/>
  <c r="AE793" i="5"/>
  <c r="AG793" i="5"/>
  <c r="AI793" i="5"/>
  <c r="AK793" i="5"/>
  <c r="AM793" i="5"/>
  <c r="AO793" i="5"/>
  <c r="AQ793" i="5"/>
  <c r="A794" i="5"/>
  <c r="C799" i="5"/>
  <c r="E799" i="5"/>
  <c r="G799" i="5"/>
  <c r="I799" i="5"/>
  <c r="K799" i="5"/>
  <c r="M799" i="5"/>
  <c r="O799" i="5"/>
  <c r="Q799" i="5"/>
  <c r="S799" i="5"/>
  <c r="U799" i="5"/>
  <c r="W799" i="5"/>
  <c r="Y799" i="5"/>
  <c r="AA799" i="5"/>
  <c r="AC799" i="5"/>
  <c r="AE799" i="5"/>
  <c r="AG799" i="5"/>
  <c r="AI799" i="5"/>
  <c r="AK799" i="5"/>
  <c r="AM799" i="5"/>
  <c r="AO799" i="5"/>
  <c r="AQ799" i="5"/>
  <c r="AS799" i="5"/>
  <c r="AX808" i="5"/>
  <c r="G803" i="5"/>
  <c r="I803" i="5"/>
  <c r="K803" i="5"/>
  <c r="M803" i="5"/>
  <c r="O803" i="5"/>
  <c r="Q803" i="5"/>
  <c r="S803" i="5"/>
  <c r="U803" i="5"/>
  <c r="W803" i="5"/>
  <c r="Y803" i="5"/>
  <c r="AA803" i="5"/>
  <c r="AC803" i="5"/>
  <c r="AE803" i="5"/>
  <c r="AG803" i="5"/>
  <c r="AI803" i="5"/>
  <c r="AK803" i="5"/>
  <c r="AM803" i="5"/>
  <c r="AO803" i="5"/>
  <c r="AQ803" i="5"/>
  <c r="A804" i="5"/>
  <c r="C809" i="5"/>
  <c r="E809" i="5"/>
  <c r="G809" i="5"/>
  <c r="I809" i="5"/>
  <c r="K809" i="5"/>
  <c r="M809" i="5"/>
  <c r="O809" i="5"/>
  <c r="Q809" i="5"/>
  <c r="S809" i="5"/>
  <c r="U809" i="5"/>
  <c r="W809" i="5"/>
  <c r="Y809" i="5"/>
  <c r="AA809" i="5"/>
  <c r="AC809" i="5"/>
  <c r="AE809" i="5"/>
  <c r="AG809" i="5"/>
  <c r="AI809" i="5"/>
  <c r="AK809" i="5"/>
  <c r="AM809" i="5"/>
  <c r="AO809" i="5"/>
  <c r="AQ809" i="5"/>
  <c r="AS809" i="5"/>
  <c r="AX818" i="5"/>
  <c r="G813" i="5"/>
  <c r="I813" i="5"/>
  <c r="K813" i="5"/>
  <c r="M813" i="5"/>
  <c r="O813" i="5"/>
  <c r="Q813" i="5"/>
  <c r="S813" i="5"/>
  <c r="U813" i="5"/>
  <c r="W813" i="5"/>
  <c r="Y813" i="5"/>
  <c r="AA813" i="5"/>
  <c r="AC813" i="5"/>
  <c r="AE813" i="5"/>
  <c r="AG813" i="5"/>
  <c r="AI813" i="5"/>
  <c r="AK813" i="5"/>
  <c r="AM813" i="5"/>
  <c r="AO813" i="5"/>
  <c r="AQ813" i="5"/>
  <c r="BJ816" i="5"/>
  <c r="A814" i="5"/>
  <c r="C819" i="5"/>
  <c r="E819" i="5"/>
  <c r="G819" i="5"/>
  <c r="I819" i="5"/>
  <c r="K819" i="5"/>
  <c r="M819" i="5"/>
  <c r="O819" i="5"/>
  <c r="Q819" i="5"/>
  <c r="S819" i="5"/>
  <c r="U819" i="5"/>
  <c r="W819" i="5"/>
  <c r="Y819" i="5"/>
  <c r="AA819" i="5"/>
  <c r="AC819" i="5"/>
  <c r="AE819" i="5"/>
  <c r="AG819" i="5"/>
  <c r="AI819" i="5"/>
  <c r="AK819" i="5"/>
  <c r="AM819" i="5"/>
  <c r="AO819" i="5"/>
  <c r="AQ819" i="5"/>
  <c r="AS819" i="5"/>
  <c r="G823" i="5"/>
  <c r="I823" i="5"/>
  <c r="K823" i="5"/>
  <c r="M823" i="5"/>
  <c r="O823" i="5"/>
  <c r="Q823" i="5"/>
  <c r="S823" i="5"/>
  <c r="U823" i="5"/>
  <c r="W823" i="5"/>
  <c r="Y823" i="5"/>
  <c r="AA823" i="5"/>
  <c r="AC823" i="5"/>
  <c r="AE823" i="5"/>
  <c r="AG823" i="5"/>
  <c r="AI823" i="5"/>
  <c r="AK823" i="5"/>
  <c r="AM823" i="5"/>
  <c r="AO823" i="5"/>
  <c r="AQ823" i="5"/>
  <c r="BJ826" i="5"/>
  <c r="A824" i="5"/>
  <c r="C829" i="5"/>
  <c r="E829" i="5"/>
  <c r="G829" i="5"/>
  <c r="I829" i="5"/>
  <c r="K829" i="5"/>
  <c r="M829" i="5"/>
  <c r="O829" i="5"/>
  <c r="Q829" i="5"/>
  <c r="S829" i="5"/>
  <c r="U829" i="5"/>
  <c r="W829" i="5"/>
  <c r="Y829" i="5"/>
  <c r="AA829" i="5"/>
  <c r="AC829" i="5"/>
  <c r="AE829" i="5"/>
  <c r="AG829" i="5"/>
  <c r="AI829" i="5"/>
  <c r="AK829" i="5"/>
  <c r="AM829" i="5"/>
  <c r="AO829" i="5"/>
  <c r="AQ829" i="5"/>
  <c r="AS829" i="5"/>
  <c r="AW838" i="5"/>
  <c r="AX838" i="5"/>
  <c r="G833" i="5"/>
  <c r="I833" i="5"/>
  <c r="K833" i="5"/>
  <c r="M833" i="5"/>
  <c r="O833" i="5"/>
  <c r="Q833" i="5"/>
  <c r="S833" i="5"/>
  <c r="U833" i="5"/>
  <c r="W833" i="5"/>
  <c r="Y833" i="5"/>
  <c r="AA833" i="5"/>
  <c r="AC833" i="5"/>
  <c r="AE833" i="5"/>
  <c r="AG833" i="5"/>
  <c r="AI833" i="5"/>
  <c r="AK833" i="5"/>
  <c r="AM833" i="5"/>
  <c r="AO833" i="5"/>
  <c r="AQ833" i="5"/>
  <c r="BJ838" i="5"/>
  <c r="A834" i="5"/>
  <c r="C839" i="5"/>
  <c r="E839" i="5"/>
  <c r="G839" i="5"/>
  <c r="I839" i="5"/>
  <c r="K839" i="5"/>
  <c r="M839" i="5"/>
  <c r="O839" i="5"/>
  <c r="Q839" i="5"/>
  <c r="S839" i="5"/>
  <c r="U839" i="5"/>
  <c r="W839" i="5"/>
  <c r="Y839" i="5"/>
  <c r="AA839" i="5"/>
  <c r="AC839" i="5"/>
  <c r="AE839" i="5"/>
  <c r="AG839" i="5"/>
  <c r="AI839" i="5"/>
  <c r="AK839" i="5"/>
  <c r="AM839" i="5"/>
  <c r="AO839" i="5"/>
  <c r="AQ839" i="5"/>
  <c r="AS839" i="5"/>
  <c r="AW845" i="5"/>
  <c r="G843" i="5"/>
  <c r="I843" i="5"/>
  <c r="K843" i="5"/>
  <c r="M843" i="5"/>
  <c r="O843" i="5"/>
  <c r="Q843" i="5"/>
  <c r="S843" i="5"/>
  <c r="U843" i="5"/>
  <c r="W843" i="5"/>
  <c r="Y843" i="5"/>
  <c r="AA843" i="5"/>
  <c r="AC843" i="5"/>
  <c r="AE843" i="5"/>
  <c r="AG843" i="5"/>
  <c r="AI843" i="5"/>
  <c r="AK843" i="5"/>
  <c r="AM843" i="5"/>
  <c r="AO843" i="5"/>
  <c r="AQ843" i="5"/>
  <c r="A844" i="5"/>
  <c r="C849" i="5"/>
  <c r="E849" i="5"/>
  <c r="G849" i="5"/>
  <c r="I849" i="5"/>
  <c r="K849" i="5"/>
  <c r="M849" i="5"/>
  <c r="O849" i="5"/>
  <c r="Q849" i="5"/>
  <c r="S849" i="5"/>
  <c r="U849" i="5"/>
  <c r="W849" i="5"/>
  <c r="Y849" i="5"/>
  <c r="AA849" i="5"/>
  <c r="AC849" i="5"/>
  <c r="AE849" i="5"/>
  <c r="AG849" i="5"/>
  <c r="AI849" i="5"/>
  <c r="AK849" i="5"/>
  <c r="AM849" i="5"/>
  <c r="AO849" i="5"/>
  <c r="AQ849" i="5"/>
  <c r="AS849" i="5"/>
  <c r="AW855" i="5"/>
  <c r="G853" i="5"/>
  <c r="I853" i="5"/>
  <c r="K853" i="5"/>
  <c r="M853" i="5"/>
  <c r="O853" i="5"/>
  <c r="Q853" i="5"/>
  <c r="S853" i="5"/>
  <c r="U853" i="5"/>
  <c r="W853" i="5"/>
  <c r="Y853" i="5"/>
  <c r="AA853" i="5"/>
  <c r="AC853" i="5"/>
  <c r="AE853" i="5"/>
  <c r="AG853" i="5"/>
  <c r="AI853" i="5"/>
  <c r="AK853" i="5"/>
  <c r="AM853" i="5"/>
  <c r="AO853" i="5"/>
  <c r="AQ853" i="5"/>
  <c r="A854" i="5"/>
  <c r="C859" i="5"/>
  <c r="E859" i="5"/>
  <c r="G859" i="5"/>
  <c r="I859" i="5"/>
  <c r="K859" i="5"/>
  <c r="M859" i="5"/>
  <c r="O859" i="5"/>
  <c r="Q859" i="5"/>
  <c r="S859" i="5"/>
  <c r="U859" i="5"/>
  <c r="W859" i="5"/>
  <c r="Y859" i="5"/>
  <c r="AA859" i="5"/>
  <c r="AC859" i="5"/>
  <c r="AE859" i="5"/>
  <c r="AG859" i="5"/>
  <c r="AI859" i="5"/>
  <c r="AK859" i="5"/>
  <c r="AM859" i="5"/>
  <c r="AO859" i="5"/>
  <c r="AQ859" i="5"/>
  <c r="AS859" i="5"/>
  <c r="AW868" i="5"/>
  <c r="G863" i="5"/>
  <c r="I863" i="5"/>
  <c r="K863" i="5"/>
  <c r="M863" i="5"/>
  <c r="O863" i="5"/>
  <c r="Q863" i="5"/>
  <c r="S863" i="5"/>
  <c r="U863" i="5"/>
  <c r="W863" i="5"/>
  <c r="Y863" i="5"/>
  <c r="AA863" i="5"/>
  <c r="AC863" i="5"/>
  <c r="AE863" i="5"/>
  <c r="AG863" i="5"/>
  <c r="AI863" i="5"/>
  <c r="AK863" i="5"/>
  <c r="AM863" i="5"/>
  <c r="AO863" i="5"/>
  <c r="AQ863" i="5"/>
  <c r="BJ868" i="5"/>
  <c r="A864" i="5"/>
  <c r="C869" i="5"/>
  <c r="E869" i="5"/>
  <c r="G869" i="5"/>
  <c r="I869" i="5"/>
  <c r="K869" i="5"/>
  <c r="M869" i="5"/>
  <c r="O869" i="5"/>
  <c r="Q869" i="5"/>
  <c r="S869" i="5"/>
  <c r="U869" i="5"/>
  <c r="W869" i="5"/>
  <c r="Y869" i="5"/>
  <c r="AA869" i="5"/>
  <c r="AC869" i="5"/>
  <c r="AE869" i="5"/>
  <c r="AG869" i="5"/>
  <c r="AI869" i="5"/>
  <c r="AK869" i="5"/>
  <c r="AM869" i="5"/>
  <c r="AO869" i="5"/>
  <c r="AQ869" i="5"/>
  <c r="AS869" i="5"/>
  <c r="AW878" i="5"/>
  <c r="G873" i="5"/>
  <c r="I873" i="5"/>
  <c r="K873" i="5"/>
  <c r="M873" i="5"/>
  <c r="O873" i="5"/>
  <c r="Q873" i="5"/>
  <c r="S873" i="5"/>
  <c r="U873" i="5"/>
  <c r="W873" i="5"/>
  <c r="Y873" i="5"/>
  <c r="AA873" i="5"/>
  <c r="AC873" i="5"/>
  <c r="AE873" i="5"/>
  <c r="AG873" i="5"/>
  <c r="AI873" i="5"/>
  <c r="AK873" i="5"/>
  <c r="AM873" i="5"/>
  <c r="AO873" i="5"/>
  <c r="AQ873" i="5"/>
  <c r="A874" i="5"/>
  <c r="C879" i="5"/>
  <c r="E879" i="5"/>
  <c r="G879" i="5"/>
  <c r="I879" i="5"/>
  <c r="K879" i="5"/>
  <c r="M879" i="5"/>
  <c r="O879" i="5"/>
  <c r="Q879" i="5"/>
  <c r="S879" i="5"/>
  <c r="U879" i="5"/>
  <c r="W879" i="5"/>
  <c r="Y879" i="5"/>
  <c r="AA879" i="5"/>
  <c r="AC879" i="5"/>
  <c r="AE879" i="5"/>
  <c r="AG879" i="5"/>
  <c r="AI879" i="5"/>
  <c r="AK879" i="5"/>
  <c r="AM879" i="5"/>
  <c r="AO879" i="5"/>
  <c r="AQ879" i="5"/>
  <c r="AS879" i="5"/>
  <c r="AW888" i="5"/>
  <c r="AX886" i="5"/>
  <c r="G883" i="5"/>
  <c r="I883" i="5"/>
  <c r="K883" i="5"/>
  <c r="M883" i="5"/>
  <c r="O883" i="5"/>
  <c r="Q883" i="5"/>
  <c r="S883" i="5"/>
  <c r="U883" i="5"/>
  <c r="W883" i="5"/>
  <c r="Y883" i="5"/>
  <c r="AA883" i="5"/>
  <c r="AC883" i="5"/>
  <c r="AE883" i="5"/>
  <c r="AG883" i="5"/>
  <c r="AI883" i="5"/>
  <c r="AK883" i="5"/>
  <c r="AM883" i="5"/>
  <c r="AO883" i="5"/>
  <c r="AQ883" i="5"/>
  <c r="A884" i="5"/>
  <c r="C889" i="5"/>
  <c r="E889" i="5"/>
  <c r="G889" i="5"/>
  <c r="I889" i="5"/>
  <c r="K889" i="5"/>
  <c r="M889" i="5"/>
  <c r="O889" i="5"/>
  <c r="Q889" i="5"/>
  <c r="S889" i="5"/>
  <c r="U889" i="5"/>
  <c r="W889" i="5"/>
  <c r="Y889" i="5"/>
  <c r="AA889" i="5"/>
  <c r="AC889" i="5"/>
  <c r="AE889" i="5"/>
  <c r="AG889" i="5"/>
  <c r="AI889" i="5"/>
  <c r="AK889" i="5"/>
  <c r="AM889" i="5"/>
  <c r="AO889" i="5"/>
  <c r="AQ889" i="5"/>
  <c r="AS889" i="5"/>
  <c r="AU889" i="5" s="1"/>
  <c r="AX895" i="5"/>
  <c r="G893" i="5"/>
  <c r="I893" i="5"/>
  <c r="K893" i="5"/>
  <c r="M893" i="5"/>
  <c r="O893" i="5"/>
  <c r="Q893" i="5"/>
  <c r="S893" i="5"/>
  <c r="U893" i="5"/>
  <c r="W893" i="5"/>
  <c r="Y893" i="5"/>
  <c r="AA893" i="5"/>
  <c r="AC893" i="5"/>
  <c r="AE893" i="5"/>
  <c r="AG893" i="5"/>
  <c r="AI893" i="5"/>
  <c r="AK893" i="5"/>
  <c r="AM893" i="5"/>
  <c r="AO893" i="5"/>
  <c r="AQ893" i="5"/>
  <c r="BJ898" i="5"/>
  <c r="A894" i="5"/>
  <c r="C899" i="5"/>
  <c r="E899" i="5"/>
  <c r="G899" i="5"/>
  <c r="I899" i="5"/>
  <c r="K899" i="5"/>
  <c r="M899" i="5"/>
  <c r="O899" i="5"/>
  <c r="Q899" i="5"/>
  <c r="S899" i="5"/>
  <c r="U899" i="5"/>
  <c r="W899" i="5"/>
  <c r="Y899" i="5"/>
  <c r="AA899" i="5"/>
  <c r="AC899" i="5"/>
  <c r="AE899" i="5"/>
  <c r="AG899" i="5"/>
  <c r="AI899" i="5"/>
  <c r="AK899" i="5"/>
  <c r="AM899" i="5"/>
  <c r="AO899" i="5"/>
  <c r="AQ899" i="5"/>
  <c r="AS899" i="5"/>
  <c r="G903" i="5"/>
  <c r="I903" i="5"/>
  <c r="K903" i="5"/>
  <c r="M903" i="5"/>
  <c r="O903" i="5"/>
  <c r="Q903" i="5"/>
  <c r="S903" i="5"/>
  <c r="U903" i="5"/>
  <c r="W903" i="5"/>
  <c r="Y903" i="5"/>
  <c r="AA903" i="5"/>
  <c r="AC903" i="5"/>
  <c r="AE903" i="5"/>
  <c r="AG903" i="5"/>
  <c r="AI903" i="5"/>
  <c r="AK903" i="5"/>
  <c r="AM903" i="5"/>
  <c r="AO903" i="5"/>
  <c r="AQ903" i="5"/>
  <c r="A904" i="5"/>
  <c r="C909" i="5"/>
  <c r="E909" i="5"/>
  <c r="G909" i="5"/>
  <c r="I909" i="5"/>
  <c r="K909" i="5"/>
  <c r="M909" i="5"/>
  <c r="O909" i="5"/>
  <c r="Q909" i="5"/>
  <c r="S909" i="5"/>
  <c r="U909" i="5"/>
  <c r="W909" i="5"/>
  <c r="Y909" i="5"/>
  <c r="AA909" i="5"/>
  <c r="AC909" i="5"/>
  <c r="AE909" i="5"/>
  <c r="AG909" i="5"/>
  <c r="AI909" i="5"/>
  <c r="AK909" i="5"/>
  <c r="AM909" i="5"/>
  <c r="AO909" i="5"/>
  <c r="AQ909" i="5"/>
  <c r="AS909" i="5"/>
  <c r="AW918" i="5"/>
  <c r="AX917" i="5"/>
  <c r="G913" i="5"/>
  <c r="I913" i="5"/>
  <c r="K913" i="5"/>
  <c r="M913" i="5"/>
  <c r="O913" i="5"/>
  <c r="Q913" i="5"/>
  <c r="S913" i="5"/>
  <c r="U913" i="5"/>
  <c r="W913" i="5"/>
  <c r="Y913" i="5"/>
  <c r="AA913" i="5"/>
  <c r="AC913" i="5"/>
  <c r="AE913" i="5"/>
  <c r="AG913" i="5"/>
  <c r="AI913" i="5"/>
  <c r="AK913" i="5"/>
  <c r="AM913" i="5"/>
  <c r="AO913" i="5"/>
  <c r="AQ913" i="5"/>
  <c r="BJ916" i="5"/>
  <c r="A914" i="5"/>
  <c r="C919" i="5"/>
  <c r="E919" i="5"/>
  <c r="G919" i="5"/>
  <c r="I919" i="5"/>
  <c r="K919" i="5"/>
  <c r="M919" i="5"/>
  <c r="O919" i="5"/>
  <c r="Q919" i="5"/>
  <c r="S919" i="5"/>
  <c r="U919" i="5"/>
  <c r="W919" i="5"/>
  <c r="Y919" i="5"/>
  <c r="AA919" i="5"/>
  <c r="AC919" i="5"/>
  <c r="AE919" i="5"/>
  <c r="AG919" i="5"/>
  <c r="AI919" i="5"/>
  <c r="AK919" i="5"/>
  <c r="AM919" i="5"/>
  <c r="AO919" i="5"/>
  <c r="AQ919" i="5"/>
  <c r="AS919" i="5"/>
  <c r="AX925" i="5"/>
  <c r="G923" i="5"/>
  <c r="I923" i="5"/>
  <c r="K923" i="5"/>
  <c r="M923" i="5"/>
  <c r="O923" i="5"/>
  <c r="Q923" i="5"/>
  <c r="S923" i="5"/>
  <c r="U923" i="5"/>
  <c r="W923" i="5"/>
  <c r="Y923" i="5"/>
  <c r="AA923" i="5"/>
  <c r="AC923" i="5"/>
  <c r="AE923" i="5"/>
  <c r="AG923" i="5"/>
  <c r="AI923" i="5"/>
  <c r="AK923" i="5"/>
  <c r="AM923" i="5"/>
  <c r="AO923" i="5"/>
  <c r="AQ923" i="5"/>
  <c r="BJ926" i="5"/>
  <c r="A924" i="5"/>
  <c r="C929" i="5"/>
  <c r="E929" i="5"/>
  <c r="G929" i="5"/>
  <c r="I929" i="5"/>
  <c r="K929" i="5"/>
  <c r="M929" i="5"/>
  <c r="O929" i="5"/>
  <c r="Q929" i="5"/>
  <c r="S929" i="5"/>
  <c r="U929" i="5"/>
  <c r="W929" i="5"/>
  <c r="Y929" i="5"/>
  <c r="AA929" i="5"/>
  <c r="AC929" i="5"/>
  <c r="AE929" i="5"/>
  <c r="AG929" i="5"/>
  <c r="AI929" i="5"/>
  <c r="AK929" i="5"/>
  <c r="AM929" i="5"/>
  <c r="AO929" i="5"/>
  <c r="AQ929" i="5"/>
  <c r="AS929" i="5"/>
  <c r="AU929" i="5" s="1"/>
  <c r="AX938" i="5"/>
  <c r="G933" i="5"/>
  <c r="I933" i="5"/>
  <c r="K933" i="5"/>
  <c r="M933" i="5"/>
  <c r="O933" i="5"/>
  <c r="Q933" i="5"/>
  <c r="S933" i="5"/>
  <c r="U933" i="5"/>
  <c r="W933" i="5"/>
  <c r="Y933" i="5"/>
  <c r="AA933" i="5"/>
  <c r="AC933" i="5"/>
  <c r="AE933" i="5"/>
  <c r="AG933" i="5"/>
  <c r="AI933" i="5"/>
  <c r="AK933" i="5"/>
  <c r="AM933" i="5"/>
  <c r="AO933" i="5"/>
  <c r="AQ933" i="5"/>
  <c r="A934" i="5"/>
  <c r="C939" i="5"/>
  <c r="E939" i="5"/>
  <c r="G939" i="5"/>
  <c r="I939" i="5"/>
  <c r="K939" i="5"/>
  <c r="M939" i="5"/>
  <c r="O939" i="5"/>
  <c r="Q939" i="5"/>
  <c r="S939" i="5"/>
  <c r="U939" i="5"/>
  <c r="W939" i="5"/>
  <c r="Y939" i="5"/>
  <c r="AA939" i="5"/>
  <c r="AC939" i="5"/>
  <c r="AE939" i="5"/>
  <c r="AG939" i="5"/>
  <c r="AI939" i="5"/>
  <c r="AK939" i="5"/>
  <c r="AM939" i="5"/>
  <c r="AO939" i="5"/>
  <c r="AQ939" i="5"/>
  <c r="AS939" i="5"/>
  <c r="AW945" i="5"/>
  <c r="AX946" i="5"/>
  <c r="G943" i="5"/>
  <c r="I943" i="5"/>
  <c r="K943" i="5"/>
  <c r="M943" i="5"/>
  <c r="O943" i="5"/>
  <c r="Q943" i="5"/>
  <c r="S943" i="5"/>
  <c r="U943" i="5"/>
  <c r="W943" i="5"/>
  <c r="Y943" i="5"/>
  <c r="AA943" i="5"/>
  <c r="AC943" i="5"/>
  <c r="AE943" i="5"/>
  <c r="AG943" i="5"/>
  <c r="AI943" i="5"/>
  <c r="AK943" i="5"/>
  <c r="AM943" i="5"/>
  <c r="AO943" i="5"/>
  <c r="AQ943" i="5"/>
  <c r="A944" i="5"/>
  <c r="C949" i="5"/>
  <c r="E949" i="5"/>
  <c r="G949" i="5"/>
  <c r="I949" i="5"/>
  <c r="K949" i="5"/>
  <c r="M949" i="5"/>
  <c r="O949" i="5"/>
  <c r="Q949" i="5"/>
  <c r="S949" i="5"/>
  <c r="U949" i="5"/>
  <c r="W949" i="5"/>
  <c r="Y949" i="5"/>
  <c r="AA949" i="5"/>
  <c r="AC949" i="5"/>
  <c r="AE949" i="5"/>
  <c r="AG949" i="5"/>
  <c r="AI949" i="5"/>
  <c r="AK949" i="5"/>
  <c r="AM949" i="5"/>
  <c r="AO949" i="5"/>
  <c r="AQ949" i="5"/>
  <c r="AS949" i="5"/>
  <c r="AX955" i="5"/>
  <c r="G953" i="5"/>
  <c r="I953" i="5"/>
  <c r="K953" i="5"/>
  <c r="M953" i="5"/>
  <c r="O953" i="5"/>
  <c r="Q953" i="5"/>
  <c r="S953" i="5"/>
  <c r="U953" i="5"/>
  <c r="W953" i="5"/>
  <c r="Y953" i="5"/>
  <c r="AA953" i="5"/>
  <c r="AC953" i="5"/>
  <c r="AE953" i="5"/>
  <c r="AG953" i="5"/>
  <c r="AI953" i="5"/>
  <c r="AK953" i="5"/>
  <c r="AM953" i="5"/>
  <c r="AO953" i="5"/>
  <c r="AQ953" i="5"/>
  <c r="A954" i="5"/>
  <c r="C959" i="5"/>
  <c r="E959" i="5"/>
  <c r="G959" i="5"/>
  <c r="I959" i="5"/>
  <c r="K959" i="5"/>
  <c r="M959" i="5"/>
  <c r="O959" i="5"/>
  <c r="Q959" i="5"/>
  <c r="S959" i="5"/>
  <c r="U959" i="5"/>
  <c r="W959" i="5"/>
  <c r="Y959" i="5"/>
  <c r="AA959" i="5"/>
  <c r="AC959" i="5"/>
  <c r="AE959" i="5"/>
  <c r="AG959" i="5"/>
  <c r="AI959" i="5"/>
  <c r="AK959" i="5"/>
  <c r="AM959" i="5"/>
  <c r="AO959" i="5"/>
  <c r="AQ959" i="5"/>
  <c r="AS959" i="5"/>
  <c r="AX966" i="5"/>
  <c r="G963" i="5"/>
  <c r="I963" i="5"/>
  <c r="K963" i="5"/>
  <c r="M963" i="5"/>
  <c r="O963" i="5"/>
  <c r="Q963" i="5"/>
  <c r="S963" i="5"/>
  <c r="U963" i="5"/>
  <c r="W963" i="5"/>
  <c r="Y963" i="5"/>
  <c r="AA963" i="5"/>
  <c r="AC963" i="5"/>
  <c r="AE963" i="5"/>
  <c r="AG963" i="5"/>
  <c r="AI963" i="5"/>
  <c r="AK963" i="5"/>
  <c r="AM963" i="5"/>
  <c r="AO963" i="5"/>
  <c r="AQ963" i="5"/>
  <c r="BJ968" i="5"/>
  <c r="A964" i="5"/>
  <c r="C969" i="5"/>
  <c r="D969" i="5" s="1"/>
  <c r="E969" i="5"/>
  <c r="G969" i="5"/>
  <c r="I969" i="5"/>
  <c r="K969" i="5"/>
  <c r="M969" i="5"/>
  <c r="O969" i="5"/>
  <c r="Q969" i="5"/>
  <c r="S969" i="5"/>
  <c r="U969" i="5"/>
  <c r="W969" i="5"/>
  <c r="Y969" i="5"/>
  <c r="AA969" i="5"/>
  <c r="AC969" i="5"/>
  <c r="AE969" i="5"/>
  <c r="AG969" i="5"/>
  <c r="AI969" i="5"/>
  <c r="AK969" i="5"/>
  <c r="AM969" i="5"/>
  <c r="AO969" i="5"/>
  <c r="AQ969" i="5"/>
  <c r="AS969" i="5"/>
  <c r="AW976" i="5"/>
  <c r="G973" i="5"/>
  <c r="I973" i="5"/>
  <c r="K973" i="5"/>
  <c r="M973" i="5"/>
  <c r="O973" i="5"/>
  <c r="Q973" i="5"/>
  <c r="S973" i="5"/>
  <c r="U973" i="5"/>
  <c r="W973" i="5"/>
  <c r="Y973" i="5"/>
  <c r="AA973" i="5"/>
  <c r="AC973" i="5"/>
  <c r="AE973" i="5"/>
  <c r="AG973" i="5"/>
  <c r="AI973" i="5"/>
  <c r="AK973" i="5"/>
  <c r="AM973" i="5"/>
  <c r="AO973" i="5"/>
  <c r="AQ973" i="5"/>
  <c r="A974" i="5"/>
  <c r="C979" i="5"/>
  <c r="E979" i="5"/>
  <c r="G979" i="5"/>
  <c r="I979" i="5"/>
  <c r="K979" i="5"/>
  <c r="M979" i="5"/>
  <c r="O979" i="5"/>
  <c r="Q979" i="5"/>
  <c r="S979" i="5"/>
  <c r="U979" i="5"/>
  <c r="W979" i="5"/>
  <c r="Y979" i="5"/>
  <c r="AA979" i="5"/>
  <c r="AC979" i="5"/>
  <c r="AE979" i="5"/>
  <c r="AG979" i="5"/>
  <c r="AI979" i="5"/>
  <c r="AK979" i="5"/>
  <c r="AM979" i="5"/>
  <c r="AO979" i="5"/>
  <c r="AQ979" i="5"/>
  <c r="AS979" i="5"/>
  <c r="G983" i="5"/>
  <c r="I983" i="5"/>
  <c r="K983" i="5"/>
  <c r="M983" i="5"/>
  <c r="O983" i="5"/>
  <c r="Q983" i="5"/>
  <c r="S983" i="5"/>
  <c r="U983" i="5"/>
  <c r="W983" i="5"/>
  <c r="Y983" i="5"/>
  <c r="AA983" i="5"/>
  <c r="AC983" i="5"/>
  <c r="AE983" i="5"/>
  <c r="AG983" i="5"/>
  <c r="AI983" i="5"/>
  <c r="AK983" i="5"/>
  <c r="AM983" i="5"/>
  <c r="AO983" i="5"/>
  <c r="AQ983" i="5"/>
  <c r="BJ988" i="5"/>
  <c r="A984" i="5"/>
  <c r="C989" i="5"/>
  <c r="E989" i="5"/>
  <c r="G989" i="5"/>
  <c r="I989" i="5"/>
  <c r="K989" i="5"/>
  <c r="M989" i="5"/>
  <c r="O989" i="5"/>
  <c r="Q989" i="5"/>
  <c r="S989" i="5"/>
  <c r="U989" i="5"/>
  <c r="W989" i="5"/>
  <c r="Y989" i="5"/>
  <c r="AA989" i="5"/>
  <c r="AC989" i="5"/>
  <c r="AE989" i="5"/>
  <c r="AG989" i="5"/>
  <c r="AI989" i="5"/>
  <c r="AK989" i="5"/>
  <c r="AM989" i="5"/>
  <c r="AO989" i="5"/>
  <c r="AQ989" i="5"/>
  <c r="AS989" i="5"/>
  <c r="AW996" i="5"/>
  <c r="G993" i="5"/>
  <c r="I993" i="5"/>
  <c r="K993" i="5"/>
  <c r="M993" i="5"/>
  <c r="O993" i="5"/>
  <c r="Q993" i="5"/>
  <c r="S993" i="5"/>
  <c r="U993" i="5"/>
  <c r="W993" i="5"/>
  <c r="Y993" i="5"/>
  <c r="AA993" i="5"/>
  <c r="AC993" i="5"/>
  <c r="AE993" i="5"/>
  <c r="AG993" i="5"/>
  <c r="AI993" i="5"/>
  <c r="AK993" i="5"/>
  <c r="AM993" i="5"/>
  <c r="AO993" i="5"/>
  <c r="AQ993" i="5"/>
  <c r="A994" i="5"/>
  <c r="C999" i="5"/>
  <c r="E999" i="5"/>
  <c r="G999" i="5"/>
  <c r="I999" i="5"/>
  <c r="K999" i="5"/>
  <c r="M999" i="5"/>
  <c r="O999" i="5"/>
  <c r="Q999" i="5"/>
  <c r="S999" i="5"/>
  <c r="U999" i="5"/>
  <c r="W999" i="5"/>
  <c r="Y999" i="5"/>
  <c r="AA999" i="5"/>
  <c r="AC999" i="5"/>
  <c r="AE999" i="5"/>
  <c r="AG999" i="5"/>
  <c r="AI999" i="5"/>
  <c r="AK999" i="5"/>
  <c r="AM999" i="5"/>
  <c r="AO999" i="5"/>
  <c r="AQ999" i="5"/>
  <c r="AS999" i="5"/>
  <c r="AW1005" i="5"/>
  <c r="G1003" i="5"/>
  <c r="I1003" i="5"/>
  <c r="K1003" i="5"/>
  <c r="M1003" i="5"/>
  <c r="O1003" i="5"/>
  <c r="Q1003" i="5"/>
  <c r="S1003" i="5"/>
  <c r="U1003" i="5"/>
  <c r="W1003" i="5"/>
  <c r="Y1003" i="5"/>
  <c r="AA1003" i="5"/>
  <c r="AC1003" i="5"/>
  <c r="AE1003" i="5"/>
  <c r="AG1003" i="5"/>
  <c r="AI1003" i="5"/>
  <c r="AK1003" i="5"/>
  <c r="AM1003" i="5"/>
  <c r="AO1003" i="5"/>
  <c r="AQ1003" i="5"/>
  <c r="A1004" i="5"/>
  <c r="C1009" i="5"/>
  <c r="E1009" i="5"/>
  <c r="G1009" i="5"/>
  <c r="I1009" i="5"/>
  <c r="K1009" i="5"/>
  <c r="M1009" i="5"/>
  <c r="O1009" i="5"/>
  <c r="Q1009" i="5"/>
  <c r="S1009" i="5"/>
  <c r="U1009" i="5"/>
  <c r="W1009" i="5"/>
  <c r="Y1009" i="5"/>
  <c r="AA1009" i="5"/>
  <c r="AC1009" i="5"/>
  <c r="AE1009" i="5"/>
  <c r="AG1009" i="5"/>
  <c r="AI1009" i="5"/>
  <c r="AK1009" i="5"/>
  <c r="AM1009" i="5"/>
  <c r="AO1009" i="5"/>
  <c r="AQ1009" i="5"/>
  <c r="AS1009" i="5"/>
  <c r="AW1018" i="5"/>
  <c r="G1013" i="5"/>
  <c r="I1013" i="5"/>
  <c r="K1013" i="5"/>
  <c r="M1013" i="5"/>
  <c r="O1013" i="5"/>
  <c r="Q1013" i="5"/>
  <c r="S1013" i="5"/>
  <c r="U1013" i="5"/>
  <c r="W1013" i="5"/>
  <c r="Y1013" i="5"/>
  <c r="AA1013" i="5"/>
  <c r="AC1013" i="5"/>
  <c r="AE1013" i="5"/>
  <c r="AG1013" i="5"/>
  <c r="AI1013" i="5"/>
  <c r="AK1013" i="5"/>
  <c r="AM1013" i="5"/>
  <c r="AO1013" i="5"/>
  <c r="AQ1013" i="5"/>
  <c r="A1014" i="5"/>
  <c r="C1019" i="5"/>
  <c r="E1019" i="5"/>
  <c r="G1019" i="5"/>
  <c r="I1019" i="5"/>
  <c r="K1019" i="5"/>
  <c r="M1019" i="5"/>
  <c r="O1019" i="5"/>
  <c r="Q1019" i="5"/>
  <c r="S1019" i="5"/>
  <c r="U1019" i="5"/>
  <c r="W1019" i="5"/>
  <c r="Y1019" i="5"/>
  <c r="AA1019" i="5"/>
  <c r="AC1019" i="5"/>
  <c r="AE1019" i="5"/>
  <c r="AG1019" i="5"/>
  <c r="AI1019" i="5"/>
  <c r="AK1019" i="5"/>
  <c r="AM1019" i="5"/>
  <c r="AO1019" i="5"/>
  <c r="AQ1019" i="5"/>
  <c r="AS1019" i="5"/>
  <c r="G1023" i="5"/>
  <c r="I1023" i="5"/>
  <c r="K1023" i="5"/>
  <c r="M1023" i="5"/>
  <c r="O1023" i="5"/>
  <c r="Q1023" i="5"/>
  <c r="S1023" i="5"/>
  <c r="U1023" i="5"/>
  <c r="W1023" i="5"/>
  <c r="Y1023" i="5"/>
  <c r="AA1023" i="5"/>
  <c r="AC1023" i="5"/>
  <c r="AE1023" i="5"/>
  <c r="AG1023" i="5"/>
  <c r="AI1023" i="5"/>
  <c r="AK1023" i="5"/>
  <c r="AM1023" i="5"/>
  <c r="AO1023" i="5"/>
  <c r="AQ1023" i="5"/>
  <c r="A1024" i="5"/>
  <c r="C1029" i="5"/>
  <c r="E1029" i="5"/>
  <c r="G1029" i="5"/>
  <c r="I1029" i="5"/>
  <c r="K1029" i="5"/>
  <c r="M1029" i="5"/>
  <c r="O1029" i="5"/>
  <c r="Q1029" i="5"/>
  <c r="S1029" i="5"/>
  <c r="U1029" i="5"/>
  <c r="W1029" i="5"/>
  <c r="Y1029" i="5"/>
  <c r="AA1029" i="5"/>
  <c r="AC1029" i="5"/>
  <c r="AE1029" i="5"/>
  <c r="AG1029" i="5"/>
  <c r="AI1029" i="5"/>
  <c r="AK1029" i="5"/>
  <c r="AM1029" i="5"/>
  <c r="AO1029" i="5"/>
  <c r="AQ1029" i="5"/>
  <c r="AS1029" i="5"/>
  <c r="G1033" i="5"/>
  <c r="I1033" i="5"/>
  <c r="K1033" i="5"/>
  <c r="M1033" i="5"/>
  <c r="O1033" i="5"/>
  <c r="Q1033" i="5"/>
  <c r="S1033" i="5"/>
  <c r="U1033" i="5"/>
  <c r="W1033" i="5"/>
  <c r="Y1033" i="5"/>
  <c r="AA1033" i="5"/>
  <c r="AC1033" i="5"/>
  <c r="AE1033" i="5"/>
  <c r="AG1033" i="5"/>
  <c r="AI1033" i="5"/>
  <c r="AK1033" i="5"/>
  <c r="AM1033" i="5"/>
  <c r="AO1033" i="5"/>
  <c r="AQ1033" i="5"/>
  <c r="A1034" i="5"/>
  <c r="C1039" i="5"/>
  <c r="E1039" i="5"/>
  <c r="G1039" i="5"/>
  <c r="I1039" i="5"/>
  <c r="K1039" i="5"/>
  <c r="M1039" i="5"/>
  <c r="O1039" i="5"/>
  <c r="Q1039" i="5"/>
  <c r="S1039" i="5"/>
  <c r="U1039" i="5"/>
  <c r="W1039" i="5"/>
  <c r="Y1039" i="5"/>
  <c r="AA1039" i="5"/>
  <c r="AC1039" i="5"/>
  <c r="AE1039" i="5"/>
  <c r="AG1039" i="5"/>
  <c r="AI1039" i="5"/>
  <c r="AK1039" i="5"/>
  <c r="AM1039" i="5"/>
  <c r="AO1039" i="5"/>
  <c r="AQ1039" i="5"/>
  <c r="AS1039" i="5"/>
  <c r="AW1047" i="5"/>
  <c r="G1043" i="5"/>
  <c r="I1043" i="5"/>
  <c r="K1043" i="5"/>
  <c r="M1043" i="5"/>
  <c r="O1043" i="5"/>
  <c r="Q1043" i="5"/>
  <c r="S1043" i="5"/>
  <c r="U1043" i="5"/>
  <c r="W1043" i="5"/>
  <c r="Y1043" i="5"/>
  <c r="AA1043" i="5"/>
  <c r="AC1043" i="5"/>
  <c r="AE1043" i="5"/>
  <c r="AG1043" i="5"/>
  <c r="AI1043" i="5"/>
  <c r="AK1043" i="5"/>
  <c r="AM1043" i="5"/>
  <c r="AO1043" i="5"/>
  <c r="AQ1043" i="5"/>
  <c r="BJ1048" i="5"/>
  <c r="A1044" i="5"/>
  <c r="C1049" i="5"/>
  <c r="E1049" i="5"/>
  <c r="G1049" i="5"/>
  <c r="I1049" i="5"/>
  <c r="K1049" i="5"/>
  <c r="M1049" i="5"/>
  <c r="O1049" i="5"/>
  <c r="Q1049" i="5"/>
  <c r="S1049" i="5"/>
  <c r="U1049" i="5"/>
  <c r="W1049" i="5"/>
  <c r="Y1049" i="5"/>
  <c r="AA1049" i="5"/>
  <c r="AC1049" i="5"/>
  <c r="AE1049" i="5"/>
  <c r="AG1049" i="5"/>
  <c r="AI1049" i="5"/>
  <c r="AK1049" i="5"/>
  <c r="AM1049" i="5"/>
  <c r="AO1049" i="5"/>
  <c r="AQ1049" i="5"/>
  <c r="AS1049" i="5"/>
  <c r="G1053" i="5"/>
  <c r="I1053" i="5"/>
  <c r="K1053" i="5"/>
  <c r="M1053" i="5"/>
  <c r="O1053" i="5"/>
  <c r="Q1053" i="5"/>
  <c r="S1053" i="5"/>
  <c r="U1053" i="5"/>
  <c r="W1053" i="5"/>
  <c r="Y1053" i="5"/>
  <c r="AA1053" i="5"/>
  <c r="AC1053" i="5"/>
  <c r="AE1053" i="5"/>
  <c r="AG1053" i="5"/>
  <c r="AI1053" i="5"/>
  <c r="AK1053" i="5"/>
  <c r="AM1053" i="5"/>
  <c r="AO1053" i="5"/>
  <c r="AQ1053" i="5"/>
  <c r="A1054" i="5"/>
  <c r="C1059" i="5"/>
  <c r="E1059" i="5"/>
  <c r="G1059" i="5"/>
  <c r="I1059" i="5"/>
  <c r="K1059" i="5"/>
  <c r="M1059" i="5"/>
  <c r="O1059" i="5"/>
  <c r="Q1059" i="5"/>
  <c r="S1059" i="5"/>
  <c r="U1059" i="5"/>
  <c r="W1059" i="5"/>
  <c r="Y1059" i="5"/>
  <c r="AA1059" i="5"/>
  <c r="AC1059" i="5"/>
  <c r="AE1059" i="5"/>
  <c r="AG1059" i="5"/>
  <c r="AI1059" i="5"/>
  <c r="AK1059" i="5"/>
  <c r="AM1059" i="5"/>
  <c r="AO1059" i="5"/>
  <c r="AQ1059" i="5"/>
  <c r="AS1059" i="5"/>
  <c r="AU1059" i="5" s="1"/>
  <c r="AW1067" i="5"/>
  <c r="AX1065" i="5"/>
  <c r="G1063" i="5"/>
  <c r="I1063" i="5"/>
  <c r="K1063" i="5"/>
  <c r="M1063" i="5"/>
  <c r="O1063" i="5"/>
  <c r="Q1063" i="5"/>
  <c r="S1063" i="5"/>
  <c r="U1063" i="5"/>
  <c r="W1063" i="5"/>
  <c r="Y1063" i="5"/>
  <c r="AA1063" i="5"/>
  <c r="AC1063" i="5"/>
  <c r="AE1063" i="5"/>
  <c r="AG1063" i="5"/>
  <c r="AI1063" i="5"/>
  <c r="AK1063" i="5"/>
  <c r="AM1063" i="5"/>
  <c r="AO1063" i="5"/>
  <c r="AQ1063" i="5"/>
  <c r="A1064" i="5"/>
  <c r="C1069" i="5"/>
  <c r="E1069" i="5"/>
  <c r="G1069" i="5"/>
  <c r="I1069" i="5"/>
  <c r="K1069" i="5"/>
  <c r="M1069" i="5"/>
  <c r="O1069" i="5"/>
  <c r="Q1069" i="5"/>
  <c r="S1069" i="5"/>
  <c r="U1069" i="5"/>
  <c r="W1069" i="5"/>
  <c r="Y1069" i="5"/>
  <c r="AA1069" i="5"/>
  <c r="AC1069" i="5"/>
  <c r="AE1069" i="5"/>
  <c r="AG1069" i="5"/>
  <c r="AI1069" i="5"/>
  <c r="AK1069" i="5"/>
  <c r="AM1069" i="5"/>
  <c r="AO1069" i="5"/>
  <c r="AQ1069" i="5"/>
  <c r="AS1069" i="5"/>
  <c r="AX1076" i="5"/>
  <c r="G1073" i="5"/>
  <c r="I1073" i="5"/>
  <c r="K1073" i="5"/>
  <c r="M1073" i="5"/>
  <c r="O1073" i="5"/>
  <c r="Q1073" i="5"/>
  <c r="S1073" i="5"/>
  <c r="U1073" i="5"/>
  <c r="W1073" i="5"/>
  <c r="Y1073" i="5"/>
  <c r="AA1073" i="5"/>
  <c r="AC1073" i="5"/>
  <c r="AE1073" i="5"/>
  <c r="AG1073" i="5"/>
  <c r="AI1073" i="5"/>
  <c r="AK1073" i="5"/>
  <c r="AM1073" i="5"/>
  <c r="AO1073" i="5"/>
  <c r="AQ1073" i="5"/>
  <c r="A1074" i="5"/>
  <c r="C1079" i="5"/>
  <c r="E1079" i="5"/>
  <c r="G1079" i="5"/>
  <c r="I1079" i="5"/>
  <c r="K1079" i="5"/>
  <c r="M1079" i="5"/>
  <c r="O1079" i="5"/>
  <c r="Q1079" i="5"/>
  <c r="S1079" i="5"/>
  <c r="U1079" i="5"/>
  <c r="W1079" i="5"/>
  <c r="Y1079" i="5"/>
  <c r="AA1079" i="5"/>
  <c r="AC1079" i="5"/>
  <c r="AE1079" i="5"/>
  <c r="AG1079" i="5"/>
  <c r="AI1079" i="5"/>
  <c r="AK1079" i="5"/>
  <c r="AM1079" i="5"/>
  <c r="AO1079" i="5"/>
  <c r="AQ1079" i="5"/>
  <c r="AS1079" i="5"/>
  <c r="G1083" i="5"/>
  <c r="I1083" i="5"/>
  <c r="K1083" i="5"/>
  <c r="M1083" i="5"/>
  <c r="O1083" i="5"/>
  <c r="Q1083" i="5"/>
  <c r="S1083" i="5"/>
  <c r="U1083" i="5"/>
  <c r="W1083" i="5"/>
  <c r="Y1083" i="5"/>
  <c r="AA1083" i="5"/>
  <c r="AC1083" i="5"/>
  <c r="AE1083" i="5"/>
  <c r="AG1083" i="5"/>
  <c r="AI1083" i="5"/>
  <c r="AK1083" i="5"/>
  <c r="AM1083" i="5"/>
  <c r="AO1083" i="5"/>
  <c r="AQ1083" i="5"/>
  <c r="A1084" i="5"/>
  <c r="C1089" i="5"/>
  <c r="E1089" i="5"/>
  <c r="G1089" i="5"/>
  <c r="I1089" i="5"/>
  <c r="K1089" i="5"/>
  <c r="M1089" i="5"/>
  <c r="O1089" i="5"/>
  <c r="Q1089" i="5"/>
  <c r="S1089" i="5"/>
  <c r="U1089" i="5"/>
  <c r="W1089" i="5"/>
  <c r="Y1089" i="5"/>
  <c r="AA1089" i="5"/>
  <c r="AC1089" i="5"/>
  <c r="AE1089" i="5"/>
  <c r="AG1089" i="5"/>
  <c r="AI1089" i="5"/>
  <c r="AK1089" i="5"/>
  <c r="AM1089" i="5"/>
  <c r="AO1089" i="5"/>
  <c r="AQ1089" i="5"/>
  <c r="AS1089" i="5"/>
  <c r="AW1097" i="5"/>
  <c r="G1093" i="5"/>
  <c r="I1093" i="5"/>
  <c r="K1093" i="5"/>
  <c r="M1093" i="5"/>
  <c r="O1093" i="5"/>
  <c r="Q1093" i="5"/>
  <c r="S1093" i="5"/>
  <c r="U1093" i="5"/>
  <c r="W1093" i="5"/>
  <c r="Y1093" i="5"/>
  <c r="AA1093" i="5"/>
  <c r="AC1093" i="5"/>
  <c r="AE1093" i="5"/>
  <c r="AG1093" i="5"/>
  <c r="AI1093" i="5"/>
  <c r="AK1093" i="5"/>
  <c r="AM1093" i="5"/>
  <c r="AO1093" i="5"/>
  <c r="AQ1093" i="5"/>
  <c r="A1094" i="5"/>
  <c r="C1099" i="5"/>
  <c r="E1099" i="5"/>
  <c r="G1099" i="5"/>
  <c r="I1099" i="5"/>
  <c r="K1099" i="5"/>
  <c r="M1099" i="5"/>
  <c r="O1099" i="5"/>
  <c r="Q1099" i="5"/>
  <c r="S1099" i="5"/>
  <c r="U1099" i="5"/>
  <c r="W1099" i="5"/>
  <c r="Y1099" i="5"/>
  <c r="AA1099" i="5"/>
  <c r="AC1099" i="5"/>
  <c r="AE1099" i="5"/>
  <c r="AG1099" i="5"/>
  <c r="AI1099" i="5"/>
  <c r="AK1099" i="5"/>
  <c r="AM1099" i="5"/>
  <c r="AO1099" i="5"/>
  <c r="AQ1099" i="5"/>
  <c r="AS1099" i="5"/>
  <c r="AX1107" i="5"/>
  <c r="G1103" i="5"/>
  <c r="I1103" i="5"/>
  <c r="K1103" i="5"/>
  <c r="M1103" i="5"/>
  <c r="O1103" i="5"/>
  <c r="Q1103" i="5"/>
  <c r="S1103" i="5"/>
  <c r="U1103" i="5"/>
  <c r="W1103" i="5"/>
  <c r="Y1103" i="5"/>
  <c r="AA1103" i="5"/>
  <c r="AC1103" i="5"/>
  <c r="AE1103" i="5"/>
  <c r="AG1103" i="5"/>
  <c r="AI1103" i="5"/>
  <c r="AK1103" i="5"/>
  <c r="AM1103" i="5"/>
  <c r="AO1103" i="5"/>
  <c r="AQ1103" i="5"/>
  <c r="BJ1106" i="5"/>
  <c r="A1104" i="5"/>
  <c r="C1109" i="5"/>
  <c r="E1109" i="5"/>
  <c r="G1109" i="5"/>
  <c r="I1109" i="5"/>
  <c r="K1109" i="5"/>
  <c r="M1109" i="5"/>
  <c r="O1109" i="5"/>
  <c r="Q1109" i="5"/>
  <c r="S1109" i="5"/>
  <c r="U1109" i="5"/>
  <c r="W1109" i="5"/>
  <c r="Y1109" i="5"/>
  <c r="AA1109" i="5"/>
  <c r="AC1109" i="5"/>
  <c r="AE1109" i="5"/>
  <c r="AG1109" i="5"/>
  <c r="AI1109" i="5"/>
  <c r="AK1109" i="5"/>
  <c r="AM1109" i="5"/>
  <c r="AO1109" i="5"/>
  <c r="AQ1109" i="5"/>
  <c r="AS1109" i="5"/>
  <c r="AX1116" i="5"/>
  <c r="G1113" i="5"/>
  <c r="I1113" i="5"/>
  <c r="K1113" i="5"/>
  <c r="M1113" i="5"/>
  <c r="O1113" i="5"/>
  <c r="Q1113" i="5"/>
  <c r="S1113" i="5"/>
  <c r="U1113" i="5"/>
  <c r="W1113" i="5"/>
  <c r="Y1113" i="5"/>
  <c r="AA1113" i="5"/>
  <c r="AC1113" i="5"/>
  <c r="AE1113" i="5"/>
  <c r="AG1113" i="5"/>
  <c r="AI1113" i="5"/>
  <c r="AK1113" i="5"/>
  <c r="AM1113" i="5"/>
  <c r="AO1113" i="5"/>
  <c r="AQ1113" i="5"/>
  <c r="A1114" i="5"/>
  <c r="C1119" i="5"/>
  <c r="E1119" i="5"/>
  <c r="G1119" i="5"/>
  <c r="I1119" i="5"/>
  <c r="K1119" i="5"/>
  <c r="M1119" i="5"/>
  <c r="O1119" i="5"/>
  <c r="Q1119" i="5"/>
  <c r="S1119" i="5"/>
  <c r="U1119" i="5"/>
  <c r="W1119" i="5"/>
  <c r="Y1119" i="5"/>
  <c r="AA1119" i="5"/>
  <c r="AC1119" i="5"/>
  <c r="AE1119" i="5"/>
  <c r="AG1119" i="5"/>
  <c r="AI1119" i="5"/>
  <c r="AK1119" i="5"/>
  <c r="AM1119" i="5"/>
  <c r="AO1119" i="5"/>
  <c r="AQ1119" i="5"/>
  <c r="AS1119" i="5"/>
  <c r="AW1128" i="5"/>
  <c r="AX1127" i="5"/>
  <c r="G1123" i="5"/>
  <c r="I1123" i="5"/>
  <c r="K1123" i="5"/>
  <c r="M1123" i="5"/>
  <c r="O1123" i="5"/>
  <c r="Q1123" i="5"/>
  <c r="S1123" i="5"/>
  <c r="U1123" i="5"/>
  <c r="W1123" i="5"/>
  <c r="Y1123" i="5"/>
  <c r="AA1123" i="5"/>
  <c r="AC1123" i="5"/>
  <c r="AE1123" i="5"/>
  <c r="AG1123" i="5"/>
  <c r="AI1123" i="5"/>
  <c r="AK1123" i="5"/>
  <c r="AM1123" i="5"/>
  <c r="AO1123" i="5"/>
  <c r="AQ1123" i="5"/>
  <c r="A1124" i="5"/>
  <c r="C1129" i="5"/>
  <c r="E1129" i="5"/>
  <c r="G1129" i="5"/>
  <c r="I1129" i="5"/>
  <c r="K1129" i="5"/>
  <c r="M1129" i="5"/>
  <c r="O1129" i="5"/>
  <c r="Q1129" i="5"/>
  <c r="S1129" i="5"/>
  <c r="U1129" i="5"/>
  <c r="W1129" i="5"/>
  <c r="Y1129" i="5"/>
  <c r="AA1129" i="5"/>
  <c r="AC1129" i="5"/>
  <c r="AE1129" i="5"/>
  <c r="AG1129" i="5"/>
  <c r="AI1129" i="5"/>
  <c r="AK1129" i="5"/>
  <c r="AM1129" i="5"/>
  <c r="AO1129" i="5"/>
  <c r="AQ1129" i="5"/>
  <c r="AS1129" i="5"/>
  <c r="G1133" i="5"/>
  <c r="I1133" i="5"/>
  <c r="K1133" i="5"/>
  <c r="M1133" i="5"/>
  <c r="O1133" i="5"/>
  <c r="Q1133" i="5"/>
  <c r="S1133" i="5"/>
  <c r="U1133" i="5"/>
  <c r="W1133" i="5"/>
  <c r="Y1133" i="5"/>
  <c r="AA1133" i="5"/>
  <c r="AC1133" i="5"/>
  <c r="AE1133" i="5"/>
  <c r="AG1133" i="5"/>
  <c r="AI1133" i="5"/>
  <c r="AK1133" i="5"/>
  <c r="AM1133" i="5"/>
  <c r="AO1133" i="5"/>
  <c r="AQ1133" i="5"/>
  <c r="A1134" i="5"/>
  <c r="C1139" i="5"/>
  <c r="E1139" i="5"/>
  <c r="G1139" i="5"/>
  <c r="I1139" i="5"/>
  <c r="K1139" i="5"/>
  <c r="M1139" i="5"/>
  <c r="O1139" i="5"/>
  <c r="Q1139" i="5"/>
  <c r="S1139" i="5"/>
  <c r="U1139" i="5"/>
  <c r="W1139" i="5"/>
  <c r="Y1139" i="5"/>
  <c r="AA1139" i="5"/>
  <c r="AC1139" i="5"/>
  <c r="AE1139" i="5"/>
  <c r="AG1139" i="5"/>
  <c r="AI1139" i="5"/>
  <c r="AK1139" i="5"/>
  <c r="AM1139" i="5"/>
  <c r="AO1139" i="5"/>
  <c r="AQ1139" i="5"/>
  <c r="AS1139" i="5"/>
  <c r="AX1145" i="5"/>
  <c r="G1143" i="5"/>
  <c r="I1143" i="5"/>
  <c r="K1143" i="5"/>
  <c r="M1143" i="5"/>
  <c r="O1143" i="5"/>
  <c r="Q1143" i="5"/>
  <c r="S1143" i="5"/>
  <c r="U1143" i="5"/>
  <c r="W1143" i="5"/>
  <c r="Y1143" i="5"/>
  <c r="AA1143" i="5"/>
  <c r="AC1143" i="5"/>
  <c r="AE1143" i="5"/>
  <c r="AG1143" i="5"/>
  <c r="AI1143" i="5"/>
  <c r="AK1143" i="5"/>
  <c r="AM1143" i="5"/>
  <c r="AO1143" i="5"/>
  <c r="AQ1143" i="5"/>
  <c r="A1144" i="5"/>
  <c r="C1149" i="5"/>
  <c r="E1149" i="5"/>
  <c r="G1149" i="5"/>
  <c r="I1149" i="5"/>
  <c r="K1149" i="5"/>
  <c r="M1149" i="5"/>
  <c r="O1149" i="5"/>
  <c r="Q1149" i="5"/>
  <c r="S1149" i="5"/>
  <c r="U1149" i="5"/>
  <c r="W1149" i="5"/>
  <c r="Y1149" i="5"/>
  <c r="AA1149" i="5"/>
  <c r="AC1149" i="5"/>
  <c r="AE1149" i="5"/>
  <c r="AG1149" i="5"/>
  <c r="AI1149" i="5"/>
  <c r="AK1149" i="5"/>
  <c r="AM1149" i="5"/>
  <c r="AO1149" i="5"/>
  <c r="AQ1149" i="5"/>
  <c r="AS1149" i="5"/>
  <c r="AX1158" i="5"/>
  <c r="G1153" i="5"/>
  <c r="I1153" i="5"/>
  <c r="K1153" i="5"/>
  <c r="M1153" i="5"/>
  <c r="O1153" i="5"/>
  <c r="Q1153" i="5"/>
  <c r="S1153" i="5"/>
  <c r="U1153" i="5"/>
  <c r="W1153" i="5"/>
  <c r="Y1153" i="5"/>
  <c r="AA1153" i="5"/>
  <c r="AC1153" i="5"/>
  <c r="AE1153" i="5"/>
  <c r="AG1153" i="5"/>
  <c r="AI1153" i="5"/>
  <c r="AK1153" i="5"/>
  <c r="AM1153" i="5"/>
  <c r="AO1153" i="5"/>
  <c r="AQ1153" i="5"/>
  <c r="A1154" i="5"/>
  <c r="C1159" i="5"/>
  <c r="E1159" i="5"/>
  <c r="G1159" i="5"/>
  <c r="I1159" i="5"/>
  <c r="K1159" i="5"/>
  <c r="M1159" i="5"/>
  <c r="O1159" i="5"/>
  <c r="Q1159" i="5"/>
  <c r="S1159" i="5"/>
  <c r="U1159" i="5"/>
  <c r="W1159" i="5"/>
  <c r="Y1159" i="5"/>
  <c r="AA1159" i="5"/>
  <c r="AC1159" i="5"/>
  <c r="AE1159" i="5"/>
  <c r="AG1159" i="5"/>
  <c r="AI1159" i="5"/>
  <c r="AK1159" i="5"/>
  <c r="AM1159" i="5"/>
  <c r="AO1159" i="5"/>
  <c r="AQ1159" i="5"/>
  <c r="AS1159" i="5"/>
  <c r="AW1168" i="5"/>
  <c r="AX1165" i="5"/>
  <c r="G1163" i="5"/>
  <c r="I1163" i="5"/>
  <c r="K1163" i="5"/>
  <c r="M1163" i="5"/>
  <c r="O1163" i="5"/>
  <c r="Q1163" i="5"/>
  <c r="S1163" i="5"/>
  <c r="U1163" i="5"/>
  <c r="W1163" i="5"/>
  <c r="Y1163" i="5"/>
  <c r="AA1163" i="5"/>
  <c r="AC1163" i="5"/>
  <c r="AE1163" i="5"/>
  <c r="AG1163" i="5"/>
  <c r="AI1163" i="5"/>
  <c r="AK1163" i="5"/>
  <c r="AM1163" i="5"/>
  <c r="AO1163" i="5"/>
  <c r="AQ1163" i="5"/>
  <c r="A1164" i="5"/>
  <c r="C1169" i="5"/>
  <c r="E1169" i="5"/>
  <c r="G1169" i="5"/>
  <c r="I1169" i="5"/>
  <c r="K1169" i="5"/>
  <c r="M1169" i="5"/>
  <c r="O1169" i="5"/>
  <c r="Q1169" i="5"/>
  <c r="S1169" i="5"/>
  <c r="U1169" i="5"/>
  <c r="W1169" i="5"/>
  <c r="Y1169" i="5"/>
  <c r="AA1169" i="5"/>
  <c r="AC1169" i="5"/>
  <c r="AE1169" i="5"/>
  <c r="AG1169" i="5"/>
  <c r="AI1169" i="5"/>
  <c r="AK1169" i="5"/>
  <c r="AM1169" i="5"/>
  <c r="AO1169" i="5"/>
  <c r="AQ1169" i="5"/>
  <c r="AS1169" i="5"/>
  <c r="AW1175" i="5"/>
  <c r="AX1178" i="5"/>
  <c r="G1173" i="5"/>
  <c r="I1173" i="5"/>
  <c r="K1173" i="5"/>
  <c r="M1173" i="5"/>
  <c r="O1173" i="5"/>
  <c r="Q1173" i="5"/>
  <c r="S1173" i="5"/>
  <c r="U1173" i="5"/>
  <c r="W1173" i="5"/>
  <c r="Y1173" i="5"/>
  <c r="AA1173" i="5"/>
  <c r="AC1173" i="5"/>
  <c r="AE1173" i="5"/>
  <c r="AG1173" i="5"/>
  <c r="AI1173" i="5"/>
  <c r="AK1173" i="5"/>
  <c r="AM1173" i="5"/>
  <c r="AO1173" i="5"/>
  <c r="AQ1173" i="5"/>
  <c r="BJ1176" i="5"/>
  <c r="A1174" i="5"/>
  <c r="C1179" i="5"/>
  <c r="E1179" i="5"/>
  <c r="G1179" i="5"/>
  <c r="I1179" i="5"/>
  <c r="K1179" i="5"/>
  <c r="M1179" i="5"/>
  <c r="O1179" i="5"/>
  <c r="Q1179" i="5"/>
  <c r="S1179" i="5"/>
  <c r="U1179" i="5"/>
  <c r="W1179" i="5"/>
  <c r="Y1179" i="5"/>
  <c r="AA1179" i="5"/>
  <c r="AC1179" i="5"/>
  <c r="AE1179" i="5"/>
  <c r="AG1179" i="5"/>
  <c r="AI1179" i="5"/>
  <c r="AK1179" i="5"/>
  <c r="AM1179" i="5"/>
  <c r="AO1179" i="5"/>
  <c r="AQ1179" i="5"/>
  <c r="AS1179" i="5"/>
  <c r="AW1185" i="5"/>
  <c r="G1183" i="5"/>
  <c r="I1183" i="5"/>
  <c r="K1183" i="5"/>
  <c r="M1183" i="5"/>
  <c r="O1183" i="5"/>
  <c r="Q1183" i="5"/>
  <c r="S1183" i="5"/>
  <c r="U1183" i="5"/>
  <c r="W1183" i="5"/>
  <c r="Y1183" i="5"/>
  <c r="AA1183" i="5"/>
  <c r="AC1183" i="5"/>
  <c r="AE1183" i="5"/>
  <c r="AG1183" i="5"/>
  <c r="AI1183" i="5"/>
  <c r="AK1183" i="5"/>
  <c r="AM1183" i="5"/>
  <c r="AO1183" i="5"/>
  <c r="AQ1183" i="5"/>
  <c r="BJ1186" i="5"/>
  <c r="A1184" i="5"/>
  <c r="C1189" i="5"/>
  <c r="E1189" i="5"/>
  <c r="G1189" i="5"/>
  <c r="I1189" i="5"/>
  <c r="K1189" i="5"/>
  <c r="M1189" i="5"/>
  <c r="O1189" i="5"/>
  <c r="Q1189" i="5"/>
  <c r="S1189" i="5"/>
  <c r="U1189" i="5"/>
  <c r="W1189" i="5"/>
  <c r="Y1189" i="5"/>
  <c r="AA1189" i="5"/>
  <c r="AC1189" i="5"/>
  <c r="AE1189" i="5"/>
  <c r="AG1189" i="5"/>
  <c r="AI1189" i="5"/>
  <c r="AK1189" i="5"/>
  <c r="AM1189" i="5"/>
  <c r="AO1189" i="5"/>
  <c r="AQ1189" i="5"/>
  <c r="AS1189" i="5"/>
  <c r="G1193" i="5"/>
  <c r="I1193" i="5"/>
  <c r="K1193" i="5"/>
  <c r="M1193" i="5"/>
  <c r="O1193" i="5"/>
  <c r="Q1193" i="5"/>
  <c r="S1193" i="5"/>
  <c r="U1193" i="5"/>
  <c r="W1193" i="5"/>
  <c r="Y1193" i="5"/>
  <c r="AA1193" i="5"/>
  <c r="AC1193" i="5"/>
  <c r="AE1193" i="5"/>
  <c r="AG1193" i="5"/>
  <c r="AI1193" i="5"/>
  <c r="AK1193" i="5"/>
  <c r="AM1193" i="5"/>
  <c r="AO1193" i="5"/>
  <c r="AQ1193" i="5"/>
  <c r="A1194" i="5"/>
  <c r="C1199" i="5"/>
  <c r="E1199" i="5"/>
  <c r="G1199" i="5"/>
  <c r="I1199" i="5"/>
  <c r="K1199" i="5"/>
  <c r="M1199" i="5"/>
  <c r="O1199" i="5"/>
  <c r="Q1199" i="5"/>
  <c r="S1199" i="5"/>
  <c r="U1199" i="5"/>
  <c r="W1199" i="5"/>
  <c r="Y1199" i="5"/>
  <c r="AA1199" i="5"/>
  <c r="AC1199" i="5"/>
  <c r="AE1199" i="5"/>
  <c r="AG1199" i="5"/>
  <c r="AI1199" i="5"/>
  <c r="AK1199" i="5"/>
  <c r="AM1199" i="5"/>
  <c r="AO1199" i="5"/>
  <c r="AQ1199" i="5"/>
  <c r="AS1199" i="5"/>
  <c r="G1203" i="5"/>
  <c r="I1203" i="5"/>
  <c r="K1203" i="5"/>
  <c r="M1203" i="5"/>
  <c r="O1203" i="5"/>
  <c r="Q1203" i="5"/>
  <c r="S1203" i="5"/>
  <c r="U1203" i="5"/>
  <c r="W1203" i="5"/>
  <c r="Y1203" i="5"/>
  <c r="AA1203" i="5"/>
  <c r="AC1203" i="5"/>
  <c r="AE1203" i="5"/>
  <c r="AG1203" i="5"/>
  <c r="AI1203" i="5"/>
  <c r="AK1203" i="5"/>
  <c r="AM1203" i="5"/>
  <c r="AO1203" i="5"/>
  <c r="AQ1203" i="5"/>
  <c r="A1204" i="5"/>
  <c r="C1209" i="5"/>
  <c r="E1209" i="5"/>
  <c r="G1209" i="5"/>
  <c r="I1209" i="5"/>
  <c r="K1209" i="5"/>
  <c r="M1209" i="5"/>
  <c r="O1209" i="5"/>
  <c r="Q1209" i="5"/>
  <c r="S1209" i="5"/>
  <c r="U1209" i="5"/>
  <c r="W1209" i="5"/>
  <c r="Y1209" i="5"/>
  <c r="AA1209" i="5"/>
  <c r="AC1209" i="5"/>
  <c r="AE1209" i="5"/>
  <c r="AG1209" i="5"/>
  <c r="AI1209" i="5"/>
  <c r="AK1209" i="5"/>
  <c r="AM1209" i="5"/>
  <c r="AO1209" i="5"/>
  <c r="AQ1209" i="5"/>
  <c r="AS1209" i="5"/>
  <c r="G1213" i="5"/>
  <c r="I1213" i="5"/>
  <c r="K1213" i="5"/>
  <c r="M1213" i="5"/>
  <c r="O1213" i="5"/>
  <c r="Q1213" i="5"/>
  <c r="S1213" i="5"/>
  <c r="U1213" i="5"/>
  <c r="W1213" i="5"/>
  <c r="Y1213" i="5"/>
  <c r="AA1213" i="5"/>
  <c r="AC1213" i="5"/>
  <c r="AE1213" i="5"/>
  <c r="AG1213" i="5"/>
  <c r="AI1213" i="5"/>
  <c r="AK1213" i="5"/>
  <c r="AM1213" i="5"/>
  <c r="AO1213" i="5"/>
  <c r="AQ1213" i="5"/>
  <c r="A1214" i="5"/>
  <c r="C1219" i="5"/>
  <c r="E1219" i="5"/>
  <c r="G1219" i="5"/>
  <c r="I1219" i="5"/>
  <c r="K1219" i="5"/>
  <c r="M1219" i="5"/>
  <c r="O1219" i="5"/>
  <c r="Q1219" i="5"/>
  <c r="S1219" i="5"/>
  <c r="U1219" i="5"/>
  <c r="W1219" i="5"/>
  <c r="Y1219" i="5"/>
  <c r="AA1219" i="5"/>
  <c r="AC1219" i="5"/>
  <c r="AE1219" i="5"/>
  <c r="AG1219" i="5"/>
  <c r="AI1219" i="5"/>
  <c r="AK1219" i="5"/>
  <c r="AM1219" i="5"/>
  <c r="AO1219" i="5"/>
  <c r="AQ1219" i="5"/>
  <c r="AS1219" i="5"/>
  <c r="AW1227" i="5"/>
  <c r="G1223" i="5"/>
  <c r="I1223" i="5"/>
  <c r="K1223" i="5"/>
  <c r="M1223" i="5"/>
  <c r="O1223" i="5"/>
  <c r="Q1223" i="5"/>
  <c r="S1223" i="5"/>
  <c r="U1223" i="5"/>
  <c r="W1223" i="5"/>
  <c r="Y1223" i="5"/>
  <c r="AA1223" i="5"/>
  <c r="AC1223" i="5"/>
  <c r="AE1223" i="5"/>
  <c r="AG1223" i="5"/>
  <c r="AI1223" i="5"/>
  <c r="AK1223" i="5"/>
  <c r="AM1223" i="5"/>
  <c r="AO1223" i="5"/>
  <c r="AQ1223" i="5"/>
  <c r="BJ1226" i="5"/>
  <c r="A1224" i="5"/>
  <c r="C1229" i="5"/>
  <c r="E1229" i="5"/>
  <c r="G1229" i="5"/>
  <c r="I1229" i="5"/>
  <c r="K1229" i="5"/>
  <c r="M1229" i="5"/>
  <c r="O1229" i="5"/>
  <c r="Q1229" i="5"/>
  <c r="S1229" i="5"/>
  <c r="U1229" i="5"/>
  <c r="W1229" i="5"/>
  <c r="Y1229" i="5"/>
  <c r="AA1229" i="5"/>
  <c r="AC1229" i="5"/>
  <c r="AE1229" i="5"/>
  <c r="AG1229" i="5"/>
  <c r="AI1229" i="5"/>
  <c r="AK1229" i="5"/>
  <c r="AM1229" i="5"/>
  <c r="AO1229" i="5"/>
  <c r="AQ1229" i="5"/>
  <c r="AS1229" i="5"/>
  <c r="G1233" i="5"/>
  <c r="I1233" i="5"/>
  <c r="K1233" i="5"/>
  <c r="M1233" i="5"/>
  <c r="O1233" i="5"/>
  <c r="Q1233" i="5"/>
  <c r="S1233" i="5"/>
  <c r="U1233" i="5"/>
  <c r="W1233" i="5"/>
  <c r="Y1233" i="5"/>
  <c r="AA1233" i="5"/>
  <c r="AC1233" i="5"/>
  <c r="AE1233" i="5"/>
  <c r="AG1233" i="5"/>
  <c r="AI1233" i="5"/>
  <c r="AK1233" i="5"/>
  <c r="AM1233" i="5"/>
  <c r="AO1233" i="5"/>
  <c r="AQ1233" i="5"/>
  <c r="BJ1236" i="5"/>
  <c r="A1234" i="5"/>
  <c r="C1239" i="5"/>
  <c r="E1239" i="5"/>
  <c r="G1239" i="5"/>
  <c r="I1239" i="5"/>
  <c r="K1239" i="5"/>
  <c r="M1239" i="5"/>
  <c r="O1239" i="5"/>
  <c r="Q1239" i="5"/>
  <c r="S1239" i="5"/>
  <c r="U1239" i="5"/>
  <c r="W1239" i="5"/>
  <c r="Y1239" i="5"/>
  <c r="AA1239" i="5"/>
  <c r="AC1239" i="5"/>
  <c r="AE1239" i="5"/>
  <c r="AG1239" i="5"/>
  <c r="AI1239" i="5"/>
  <c r="AK1239" i="5"/>
  <c r="AM1239" i="5"/>
  <c r="AO1239" i="5"/>
  <c r="AQ1239" i="5"/>
  <c r="AS1239" i="5"/>
  <c r="AW1246" i="5"/>
  <c r="G1243" i="5"/>
  <c r="I1243" i="5"/>
  <c r="K1243" i="5"/>
  <c r="M1243" i="5"/>
  <c r="O1243" i="5"/>
  <c r="Q1243" i="5"/>
  <c r="S1243" i="5"/>
  <c r="U1243" i="5"/>
  <c r="W1243" i="5"/>
  <c r="Y1243" i="5"/>
  <c r="AA1243" i="5"/>
  <c r="AC1243" i="5"/>
  <c r="AE1243" i="5"/>
  <c r="AG1243" i="5"/>
  <c r="AI1243" i="5"/>
  <c r="AK1243" i="5"/>
  <c r="AM1243" i="5"/>
  <c r="AO1243" i="5"/>
  <c r="AQ1243" i="5"/>
  <c r="A1244" i="5"/>
  <c r="C1249" i="5"/>
  <c r="E1249" i="5"/>
  <c r="G1249" i="5"/>
  <c r="I1249" i="5"/>
  <c r="K1249" i="5"/>
  <c r="M1249" i="5"/>
  <c r="O1249" i="5"/>
  <c r="Q1249" i="5"/>
  <c r="S1249" i="5"/>
  <c r="U1249" i="5"/>
  <c r="W1249" i="5"/>
  <c r="Y1249" i="5"/>
  <c r="AA1249" i="5"/>
  <c r="AC1249" i="5"/>
  <c r="AE1249" i="5"/>
  <c r="AG1249" i="5"/>
  <c r="AI1249" i="5"/>
  <c r="AK1249" i="5"/>
  <c r="AM1249" i="5"/>
  <c r="AO1249" i="5"/>
  <c r="AQ1249" i="5"/>
  <c r="AS1249" i="5"/>
  <c r="AX1257" i="5"/>
  <c r="G1253" i="5"/>
  <c r="I1253" i="5"/>
  <c r="K1253" i="5"/>
  <c r="M1253" i="5"/>
  <c r="O1253" i="5"/>
  <c r="Q1253" i="5"/>
  <c r="S1253" i="5"/>
  <c r="U1253" i="5"/>
  <c r="W1253" i="5"/>
  <c r="Y1253" i="5"/>
  <c r="AA1253" i="5"/>
  <c r="AC1253" i="5"/>
  <c r="AE1253" i="5"/>
  <c r="AG1253" i="5"/>
  <c r="AI1253" i="5"/>
  <c r="AK1253" i="5"/>
  <c r="AM1253" i="5"/>
  <c r="AO1253" i="5"/>
  <c r="AQ1253" i="5"/>
  <c r="A1254" i="5"/>
  <c r="C1259" i="5"/>
  <c r="E1259" i="5"/>
  <c r="G1259" i="5"/>
  <c r="I1259" i="5"/>
  <c r="K1259" i="5"/>
  <c r="M1259" i="5"/>
  <c r="O1259" i="5"/>
  <c r="Q1259" i="5"/>
  <c r="S1259" i="5"/>
  <c r="U1259" i="5"/>
  <c r="W1259" i="5"/>
  <c r="Y1259" i="5"/>
  <c r="AA1259" i="5"/>
  <c r="AC1259" i="5"/>
  <c r="AE1259" i="5"/>
  <c r="AG1259" i="5"/>
  <c r="AI1259" i="5"/>
  <c r="AK1259" i="5"/>
  <c r="AM1259" i="5"/>
  <c r="AO1259" i="5"/>
  <c r="AQ1259" i="5"/>
  <c r="AS1259" i="5"/>
  <c r="AX1266" i="5"/>
  <c r="G1263" i="5"/>
  <c r="I1263" i="5"/>
  <c r="K1263" i="5"/>
  <c r="M1263" i="5"/>
  <c r="O1263" i="5"/>
  <c r="Q1263" i="5"/>
  <c r="S1263" i="5"/>
  <c r="U1263" i="5"/>
  <c r="W1263" i="5"/>
  <c r="Y1263" i="5"/>
  <c r="AA1263" i="5"/>
  <c r="AC1263" i="5"/>
  <c r="AE1263" i="5"/>
  <c r="AG1263" i="5"/>
  <c r="AI1263" i="5"/>
  <c r="AK1263" i="5"/>
  <c r="AM1263" i="5"/>
  <c r="AO1263" i="5"/>
  <c r="AQ1263" i="5"/>
  <c r="A1264" i="5"/>
  <c r="C1269" i="5"/>
  <c r="E1269" i="5"/>
  <c r="G1269" i="5"/>
  <c r="I1269" i="5"/>
  <c r="K1269" i="5"/>
  <c r="M1269" i="5"/>
  <c r="O1269" i="5"/>
  <c r="Q1269" i="5"/>
  <c r="S1269" i="5"/>
  <c r="U1269" i="5"/>
  <c r="W1269" i="5"/>
  <c r="Y1269" i="5"/>
  <c r="AA1269" i="5"/>
  <c r="AC1269" i="5"/>
  <c r="AE1269" i="5"/>
  <c r="AG1269" i="5"/>
  <c r="AI1269" i="5"/>
  <c r="AK1269" i="5"/>
  <c r="AM1269" i="5"/>
  <c r="AO1269" i="5"/>
  <c r="AQ1269" i="5"/>
  <c r="AS1269" i="5"/>
  <c r="AW1277" i="5"/>
  <c r="G1273" i="5"/>
  <c r="I1273" i="5"/>
  <c r="K1273" i="5"/>
  <c r="M1273" i="5"/>
  <c r="O1273" i="5"/>
  <c r="Q1273" i="5"/>
  <c r="S1273" i="5"/>
  <c r="U1273" i="5"/>
  <c r="W1273" i="5"/>
  <c r="Y1273" i="5"/>
  <c r="AA1273" i="5"/>
  <c r="AC1273" i="5"/>
  <c r="AE1273" i="5"/>
  <c r="AG1273" i="5"/>
  <c r="AI1273" i="5"/>
  <c r="AK1273" i="5"/>
  <c r="AM1273" i="5"/>
  <c r="AO1273" i="5"/>
  <c r="AQ1273" i="5"/>
  <c r="BJ1276" i="5"/>
  <c r="A1274" i="5"/>
  <c r="C1279" i="5"/>
  <c r="E1279" i="5"/>
  <c r="G1279" i="5"/>
  <c r="I1279" i="5"/>
  <c r="K1279" i="5"/>
  <c r="M1279" i="5"/>
  <c r="O1279" i="5"/>
  <c r="Q1279" i="5"/>
  <c r="S1279" i="5"/>
  <c r="U1279" i="5"/>
  <c r="W1279" i="5"/>
  <c r="Y1279" i="5"/>
  <c r="AA1279" i="5"/>
  <c r="AC1279" i="5"/>
  <c r="AE1279" i="5"/>
  <c r="AG1279" i="5"/>
  <c r="AI1279" i="5"/>
  <c r="AK1279" i="5"/>
  <c r="AM1279" i="5"/>
  <c r="AO1279" i="5"/>
  <c r="AQ1279" i="5"/>
  <c r="AS1279" i="5"/>
  <c r="G1283" i="5"/>
  <c r="I1283" i="5"/>
  <c r="K1283" i="5"/>
  <c r="M1283" i="5"/>
  <c r="O1283" i="5"/>
  <c r="Q1283" i="5"/>
  <c r="S1283" i="5"/>
  <c r="U1283" i="5"/>
  <c r="W1283" i="5"/>
  <c r="Y1283" i="5"/>
  <c r="AA1283" i="5"/>
  <c r="AC1283" i="5"/>
  <c r="AE1283" i="5"/>
  <c r="AG1283" i="5"/>
  <c r="AI1283" i="5"/>
  <c r="AK1283" i="5"/>
  <c r="AM1283" i="5"/>
  <c r="AO1283" i="5"/>
  <c r="AQ1283" i="5"/>
  <c r="A1284" i="5"/>
  <c r="C1289" i="5"/>
  <c r="E1289" i="5"/>
  <c r="G1289" i="5"/>
  <c r="I1289" i="5"/>
  <c r="K1289" i="5"/>
  <c r="M1289" i="5"/>
  <c r="O1289" i="5"/>
  <c r="Q1289" i="5"/>
  <c r="S1289" i="5"/>
  <c r="U1289" i="5"/>
  <c r="W1289" i="5"/>
  <c r="Y1289" i="5"/>
  <c r="AA1289" i="5"/>
  <c r="AC1289" i="5"/>
  <c r="AE1289" i="5"/>
  <c r="AG1289" i="5"/>
  <c r="AI1289" i="5"/>
  <c r="AK1289" i="5"/>
  <c r="AM1289" i="5"/>
  <c r="AO1289" i="5"/>
  <c r="AQ1289" i="5"/>
  <c r="AS1289" i="5"/>
  <c r="G1293" i="5"/>
  <c r="I1293" i="5"/>
  <c r="K1293" i="5"/>
  <c r="M1293" i="5"/>
  <c r="O1293" i="5"/>
  <c r="Q1293" i="5"/>
  <c r="S1293" i="5"/>
  <c r="U1293" i="5"/>
  <c r="W1293" i="5"/>
  <c r="Y1293" i="5"/>
  <c r="AA1293" i="5"/>
  <c r="AC1293" i="5"/>
  <c r="AE1293" i="5"/>
  <c r="AG1293" i="5"/>
  <c r="AI1293" i="5"/>
  <c r="AK1293" i="5"/>
  <c r="AM1293" i="5"/>
  <c r="AO1293" i="5"/>
  <c r="AQ1293" i="5"/>
  <c r="A1294" i="5"/>
  <c r="C1299" i="5"/>
  <c r="E1299" i="5"/>
  <c r="G1299" i="5"/>
  <c r="I1299" i="5"/>
  <c r="K1299" i="5"/>
  <c r="M1299" i="5"/>
  <c r="O1299" i="5"/>
  <c r="Q1299" i="5"/>
  <c r="S1299" i="5"/>
  <c r="U1299" i="5"/>
  <c r="W1299" i="5"/>
  <c r="Y1299" i="5"/>
  <c r="AA1299" i="5"/>
  <c r="AC1299" i="5"/>
  <c r="AE1299" i="5"/>
  <c r="AG1299" i="5"/>
  <c r="AI1299" i="5"/>
  <c r="AK1299" i="5"/>
  <c r="AM1299" i="5"/>
  <c r="AO1299" i="5"/>
  <c r="AQ1299" i="5"/>
  <c r="AS1299" i="5"/>
  <c r="AX1307" i="5"/>
  <c r="G1303" i="5"/>
  <c r="I1303" i="5"/>
  <c r="K1303" i="5"/>
  <c r="M1303" i="5"/>
  <c r="O1303" i="5"/>
  <c r="Q1303" i="5"/>
  <c r="S1303" i="5"/>
  <c r="U1303" i="5"/>
  <c r="W1303" i="5"/>
  <c r="Y1303" i="5"/>
  <c r="AA1303" i="5"/>
  <c r="AC1303" i="5"/>
  <c r="AE1303" i="5"/>
  <c r="AG1303" i="5"/>
  <c r="AI1303" i="5"/>
  <c r="AK1303" i="5"/>
  <c r="AM1303" i="5"/>
  <c r="AO1303" i="5"/>
  <c r="AQ1303" i="5"/>
  <c r="A1304" i="5"/>
  <c r="C1309" i="5"/>
  <c r="E1309" i="5"/>
  <c r="G1309" i="5"/>
  <c r="I1309" i="5"/>
  <c r="K1309" i="5"/>
  <c r="M1309" i="5"/>
  <c r="O1309" i="5"/>
  <c r="Q1309" i="5"/>
  <c r="S1309" i="5"/>
  <c r="U1309" i="5"/>
  <c r="W1309" i="5"/>
  <c r="Y1309" i="5"/>
  <c r="AA1309" i="5"/>
  <c r="AC1309" i="5"/>
  <c r="AE1309" i="5"/>
  <c r="AG1309" i="5"/>
  <c r="AI1309" i="5"/>
  <c r="AK1309" i="5"/>
  <c r="AM1309" i="5"/>
  <c r="AO1309" i="5"/>
  <c r="AQ1309" i="5"/>
  <c r="AS1309" i="5"/>
  <c r="AX1317" i="5"/>
  <c r="G1313" i="5"/>
  <c r="I1313" i="5"/>
  <c r="K1313" i="5"/>
  <c r="M1313" i="5"/>
  <c r="O1313" i="5"/>
  <c r="Q1313" i="5"/>
  <c r="S1313" i="5"/>
  <c r="U1313" i="5"/>
  <c r="W1313" i="5"/>
  <c r="Y1313" i="5"/>
  <c r="AA1313" i="5"/>
  <c r="AC1313" i="5"/>
  <c r="AE1313" i="5"/>
  <c r="AG1313" i="5"/>
  <c r="AI1313" i="5"/>
  <c r="AK1313" i="5"/>
  <c r="AM1313" i="5"/>
  <c r="AO1313" i="5"/>
  <c r="AQ1313" i="5"/>
  <c r="A1314" i="5"/>
  <c r="C1319" i="5"/>
  <c r="E1319" i="5"/>
  <c r="G1319" i="5"/>
  <c r="I1319" i="5"/>
  <c r="K1319" i="5"/>
  <c r="M1319" i="5"/>
  <c r="O1319" i="5"/>
  <c r="Q1319" i="5"/>
  <c r="S1319" i="5"/>
  <c r="U1319" i="5"/>
  <c r="W1319" i="5"/>
  <c r="Y1319" i="5"/>
  <c r="AA1319" i="5"/>
  <c r="AC1319" i="5"/>
  <c r="AE1319" i="5"/>
  <c r="AG1319" i="5"/>
  <c r="AI1319" i="5"/>
  <c r="AK1319" i="5"/>
  <c r="AM1319" i="5"/>
  <c r="AO1319" i="5"/>
  <c r="AQ1319" i="5"/>
  <c r="AS1319" i="5"/>
  <c r="AW1327" i="5"/>
  <c r="G1323" i="5"/>
  <c r="I1323" i="5"/>
  <c r="K1323" i="5"/>
  <c r="M1323" i="5"/>
  <c r="O1323" i="5"/>
  <c r="Q1323" i="5"/>
  <c r="S1323" i="5"/>
  <c r="U1323" i="5"/>
  <c r="W1323" i="5"/>
  <c r="Y1323" i="5"/>
  <c r="AA1323" i="5"/>
  <c r="AC1323" i="5"/>
  <c r="AE1323" i="5"/>
  <c r="AG1323" i="5"/>
  <c r="AI1323" i="5"/>
  <c r="AK1323" i="5"/>
  <c r="AM1323" i="5"/>
  <c r="AO1323" i="5"/>
  <c r="AQ1323" i="5"/>
  <c r="A1324" i="5"/>
  <c r="C1329" i="5"/>
  <c r="E1329" i="5"/>
  <c r="G1329" i="5"/>
  <c r="I1329" i="5"/>
  <c r="K1329" i="5"/>
  <c r="M1329" i="5"/>
  <c r="O1329" i="5"/>
  <c r="Q1329" i="5"/>
  <c r="S1329" i="5"/>
  <c r="U1329" i="5"/>
  <c r="W1329" i="5"/>
  <c r="Y1329" i="5"/>
  <c r="AA1329" i="5"/>
  <c r="AC1329" i="5"/>
  <c r="AE1329" i="5"/>
  <c r="AG1329" i="5"/>
  <c r="AI1329" i="5"/>
  <c r="AK1329" i="5"/>
  <c r="AM1329" i="5"/>
  <c r="AO1329" i="5"/>
  <c r="AQ1329" i="5"/>
  <c r="AS1329" i="5"/>
  <c r="AW1335" i="5"/>
  <c r="AX1335" i="5"/>
  <c r="G1333" i="5"/>
  <c r="I1333" i="5"/>
  <c r="K1333" i="5"/>
  <c r="M1333" i="5"/>
  <c r="O1333" i="5"/>
  <c r="Q1333" i="5"/>
  <c r="S1333" i="5"/>
  <c r="U1333" i="5"/>
  <c r="W1333" i="5"/>
  <c r="Y1333" i="5"/>
  <c r="AA1333" i="5"/>
  <c r="AC1333" i="5"/>
  <c r="AE1333" i="5"/>
  <c r="AG1333" i="5"/>
  <c r="AI1333" i="5"/>
  <c r="AK1333" i="5"/>
  <c r="AM1333" i="5"/>
  <c r="AO1333" i="5"/>
  <c r="AQ1333" i="5"/>
  <c r="A1334" i="5"/>
  <c r="C1339" i="5"/>
  <c r="E1339" i="5"/>
  <c r="G1339" i="5"/>
  <c r="I1339" i="5"/>
  <c r="K1339" i="5"/>
  <c r="M1339" i="5"/>
  <c r="O1339" i="5"/>
  <c r="Q1339" i="5"/>
  <c r="S1339" i="5"/>
  <c r="U1339" i="5"/>
  <c r="W1339" i="5"/>
  <c r="Y1339" i="5"/>
  <c r="AA1339" i="5"/>
  <c r="AC1339" i="5"/>
  <c r="AE1339" i="5"/>
  <c r="AG1339" i="5"/>
  <c r="AI1339" i="5"/>
  <c r="AK1339" i="5"/>
  <c r="AM1339" i="5"/>
  <c r="AO1339" i="5"/>
  <c r="AQ1339" i="5"/>
  <c r="AS1339" i="5"/>
  <c r="AU1339" i="5" s="1"/>
  <c r="AW1345" i="5"/>
  <c r="G1343" i="5"/>
  <c r="I1343" i="5"/>
  <c r="K1343" i="5"/>
  <c r="M1343" i="5"/>
  <c r="O1343" i="5"/>
  <c r="Q1343" i="5"/>
  <c r="S1343" i="5"/>
  <c r="U1343" i="5"/>
  <c r="W1343" i="5"/>
  <c r="Y1343" i="5"/>
  <c r="AA1343" i="5"/>
  <c r="AC1343" i="5"/>
  <c r="AE1343" i="5"/>
  <c r="AG1343" i="5"/>
  <c r="AI1343" i="5"/>
  <c r="AK1343" i="5"/>
  <c r="AM1343" i="5"/>
  <c r="AO1343" i="5"/>
  <c r="AQ1343" i="5"/>
  <c r="A1344" i="5"/>
  <c r="C1349" i="5"/>
  <c r="E1349" i="5"/>
  <c r="G1349" i="5"/>
  <c r="I1349" i="5"/>
  <c r="K1349" i="5"/>
  <c r="M1349" i="5"/>
  <c r="O1349" i="5"/>
  <c r="Q1349" i="5"/>
  <c r="S1349" i="5"/>
  <c r="U1349" i="5"/>
  <c r="W1349" i="5"/>
  <c r="Y1349" i="5"/>
  <c r="AA1349" i="5"/>
  <c r="AC1349" i="5"/>
  <c r="AE1349" i="5"/>
  <c r="AG1349" i="5"/>
  <c r="AI1349" i="5"/>
  <c r="AK1349" i="5"/>
  <c r="AM1349" i="5"/>
  <c r="AO1349" i="5"/>
  <c r="AQ1349" i="5"/>
  <c r="AS1349" i="5"/>
  <c r="AW1355" i="5"/>
  <c r="G1353" i="5"/>
  <c r="I1353" i="5"/>
  <c r="K1353" i="5"/>
  <c r="M1353" i="5"/>
  <c r="O1353" i="5"/>
  <c r="Q1353" i="5"/>
  <c r="S1353" i="5"/>
  <c r="U1353" i="5"/>
  <c r="W1353" i="5"/>
  <c r="Y1353" i="5"/>
  <c r="AA1353" i="5"/>
  <c r="AC1353" i="5"/>
  <c r="AE1353" i="5"/>
  <c r="AG1353" i="5"/>
  <c r="AI1353" i="5"/>
  <c r="AK1353" i="5"/>
  <c r="AM1353" i="5"/>
  <c r="AO1353" i="5"/>
  <c r="AQ1353" i="5"/>
  <c r="A1354" i="5"/>
  <c r="C1359" i="5"/>
  <c r="E1359" i="5"/>
  <c r="G1359" i="5"/>
  <c r="I1359" i="5"/>
  <c r="K1359" i="5"/>
  <c r="M1359" i="5"/>
  <c r="O1359" i="5"/>
  <c r="Q1359" i="5"/>
  <c r="S1359" i="5"/>
  <c r="U1359" i="5"/>
  <c r="W1359" i="5"/>
  <c r="Y1359" i="5"/>
  <c r="AA1359" i="5"/>
  <c r="AC1359" i="5"/>
  <c r="AE1359" i="5"/>
  <c r="AG1359" i="5"/>
  <c r="AI1359" i="5"/>
  <c r="AK1359" i="5"/>
  <c r="AM1359" i="5"/>
  <c r="AO1359" i="5"/>
  <c r="AQ1359" i="5"/>
  <c r="AS1359" i="5"/>
  <c r="AX1366" i="5"/>
  <c r="G1363" i="5"/>
  <c r="I1363" i="5"/>
  <c r="K1363" i="5"/>
  <c r="M1363" i="5"/>
  <c r="O1363" i="5"/>
  <c r="Q1363" i="5"/>
  <c r="S1363" i="5"/>
  <c r="U1363" i="5"/>
  <c r="W1363" i="5"/>
  <c r="Y1363" i="5"/>
  <c r="AA1363" i="5"/>
  <c r="AC1363" i="5"/>
  <c r="AE1363" i="5"/>
  <c r="AG1363" i="5"/>
  <c r="AI1363" i="5"/>
  <c r="AK1363" i="5"/>
  <c r="AM1363" i="5"/>
  <c r="AO1363" i="5"/>
  <c r="AQ1363" i="5"/>
  <c r="A1364" i="5"/>
  <c r="C1369" i="5"/>
  <c r="E1369" i="5"/>
  <c r="G1369" i="5"/>
  <c r="I1369" i="5"/>
  <c r="K1369" i="5"/>
  <c r="M1369" i="5"/>
  <c r="O1369" i="5"/>
  <c r="Q1369" i="5"/>
  <c r="S1369" i="5"/>
  <c r="U1369" i="5"/>
  <c r="W1369" i="5"/>
  <c r="Y1369" i="5"/>
  <c r="AA1369" i="5"/>
  <c r="AC1369" i="5"/>
  <c r="AE1369" i="5"/>
  <c r="AG1369" i="5"/>
  <c r="AI1369" i="5"/>
  <c r="AK1369" i="5"/>
  <c r="AM1369" i="5"/>
  <c r="AO1369" i="5"/>
  <c r="AQ1369" i="5"/>
  <c r="AS1369" i="5"/>
  <c r="G1373" i="5"/>
  <c r="I1373" i="5"/>
  <c r="K1373" i="5"/>
  <c r="M1373" i="5"/>
  <c r="O1373" i="5"/>
  <c r="Q1373" i="5"/>
  <c r="S1373" i="5"/>
  <c r="U1373" i="5"/>
  <c r="W1373" i="5"/>
  <c r="Y1373" i="5"/>
  <c r="AA1373" i="5"/>
  <c r="AC1373" i="5"/>
  <c r="AE1373" i="5"/>
  <c r="AG1373" i="5"/>
  <c r="AI1373" i="5"/>
  <c r="AK1373" i="5"/>
  <c r="AM1373" i="5"/>
  <c r="AO1373" i="5"/>
  <c r="AQ1373" i="5"/>
  <c r="A1374" i="5"/>
  <c r="C1379" i="5"/>
  <c r="D1379" i="5" s="1"/>
  <c r="E1379" i="5"/>
  <c r="G1379" i="5"/>
  <c r="I1379" i="5"/>
  <c r="K1379" i="5"/>
  <c r="M1379" i="5"/>
  <c r="O1379" i="5"/>
  <c r="Q1379" i="5"/>
  <c r="S1379" i="5"/>
  <c r="U1379" i="5"/>
  <c r="W1379" i="5"/>
  <c r="Y1379" i="5"/>
  <c r="AA1379" i="5"/>
  <c r="AC1379" i="5"/>
  <c r="AE1379" i="5"/>
  <c r="AG1379" i="5"/>
  <c r="AI1379" i="5"/>
  <c r="AK1379" i="5"/>
  <c r="AM1379" i="5"/>
  <c r="AO1379" i="5"/>
  <c r="AQ1379" i="5"/>
  <c r="AS1379" i="5"/>
  <c r="AX1387" i="5"/>
  <c r="G1383" i="5"/>
  <c r="I1383" i="5"/>
  <c r="K1383" i="5"/>
  <c r="M1383" i="5"/>
  <c r="O1383" i="5"/>
  <c r="Q1383" i="5"/>
  <c r="S1383" i="5"/>
  <c r="U1383" i="5"/>
  <c r="W1383" i="5"/>
  <c r="Y1383" i="5"/>
  <c r="AA1383" i="5"/>
  <c r="AC1383" i="5"/>
  <c r="AE1383" i="5"/>
  <c r="AG1383" i="5"/>
  <c r="AI1383" i="5"/>
  <c r="AK1383" i="5"/>
  <c r="AM1383" i="5"/>
  <c r="AO1383" i="5"/>
  <c r="AQ1383" i="5"/>
  <c r="BJ1386" i="5"/>
  <c r="A1384" i="5"/>
  <c r="C1389" i="5"/>
  <c r="E1389" i="5"/>
  <c r="G1389" i="5"/>
  <c r="I1389" i="5"/>
  <c r="K1389" i="5"/>
  <c r="M1389" i="5"/>
  <c r="O1389" i="5"/>
  <c r="Q1389" i="5"/>
  <c r="S1389" i="5"/>
  <c r="U1389" i="5"/>
  <c r="W1389" i="5"/>
  <c r="Y1389" i="5"/>
  <c r="AA1389" i="5"/>
  <c r="AC1389" i="5"/>
  <c r="AE1389" i="5"/>
  <c r="AG1389" i="5"/>
  <c r="AI1389" i="5"/>
  <c r="AK1389" i="5"/>
  <c r="AM1389" i="5"/>
  <c r="AO1389" i="5"/>
  <c r="AQ1389" i="5"/>
  <c r="AS1389" i="5"/>
  <c r="AW1397" i="5"/>
  <c r="AX1397" i="5"/>
  <c r="G1393" i="5"/>
  <c r="I1393" i="5"/>
  <c r="K1393" i="5"/>
  <c r="M1393" i="5"/>
  <c r="O1393" i="5"/>
  <c r="Q1393" i="5"/>
  <c r="S1393" i="5"/>
  <c r="U1393" i="5"/>
  <c r="W1393" i="5"/>
  <c r="Y1393" i="5"/>
  <c r="AA1393" i="5"/>
  <c r="AC1393" i="5"/>
  <c r="AE1393" i="5"/>
  <c r="AG1393" i="5"/>
  <c r="AI1393" i="5"/>
  <c r="AK1393" i="5"/>
  <c r="AM1393" i="5"/>
  <c r="AO1393" i="5"/>
  <c r="AQ1393" i="5"/>
  <c r="BJ1398" i="5"/>
  <c r="A1394" i="5"/>
  <c r="C1399" i="5"/>
  <c r="E1399" i="5"/>
  <c r="G1399" i="5"/>
  <c r="I1399" i="5"/>
  <c r="K1399" i="5"/>
  <c r="M1399" i="5"/>
  <c r="O1399" i="5"/>
  <c r="Q1399" i="5"/>
  <c r="S1399" i="5"/>
  <c r="U1399" i="5"/>
  <c r="W1399" i="5"/>
  <c r="Y1399" i="5"/>
  <c r="AA1399" i="5"/>
  <c r="AC1399" i="5"/>
  <c r="AE1399" i="5"/>
  <c r="AG1399" i="5"/>
  <c r="AI1399" i="5"/>
  <c r="AK1399" i="5"/>
  <c r="AM1399" i="5"/>
  <c r="AO1399" i="5"/>
  <c r="AQ1399" i="5"/>
  <c r="AS1399" i="5"/>
  <c r="AW1407" i="5"/>
  <c r="G1403" i="5"/>
  <c r="I1403" i="5"/>
  <c r="K1403" i="5"/>
  <c r="M1403" i="5"/>
  <c r="O1403" i="5"/>
  <c r="Q1403" i="5"/>
  <c r="S1403" i="5"/>
  <c r="U1403" i="5"/>
  <c r="W1403" i="5"/>
  <c r="Y1403" i="5"/>
  <c r="AA1403" i="5"/>
  <c r="AC1403" i="5"/>
  <c r="AE1403" i="5"/>
  <c r="AG1403" i="5"/>
  <c r="AI1403" i="5"/>
  <c r="AK1403" i="5"/>
  <c r="AM1403" i="5"/>
  <c r="AO1403" i="5"/>
  <c r="AQ1403" i="5"/>
  <c r="A1404" i="5"/>
  <c r="C1409" i="5"/>
  <c r="E1409" i="5"/>
  <c r="G1409" i="5"/>
  <c r="I1409" i="5"/>
  <c r="K1409" i="5"/>
  <c r="M1409" i="5"/>
  <c r="O1409" i="5"/>
  <c r="Q1409" i="5"/>
  <c r="S1409" i="5"/>
  <c r="U1409" i="5"/>
  <c r="W1409" i="5"/>
  <c r="Y1409" i="5"/>
  <c r="AA1409" i="5"/>
  <c r="AC1409" i="5"/>
  <c r="AE1409" i="5"/>
  <c r="AG1409" i="5"/>
  <c r="AI1409" i="5"/>
  <c r="AK1409" i="5"/>
  <c r="AM1409" i="5"/>
  <c r="AO1409" i="5"/>
  <c r="AQ1409" i="5"/>
  <c r="AS1409" i="5"/>
  <c r="AX1416" i="5"/>
  <c r="G1413" i="5"/>
  <c r="I1413" i="5"/>
  <c r="K1413" i="5"/>
  <c r="M1413" i="5"/>
  <c r="O1413" i="5"/>
  <c r="Q1413" i="5"/>
  <c r="S1413" i="5"/>
  <c r="U1413" i="5"/>
  <c r="W1413" i="5"/>
  <c r="Y1413" i="5"/>
  <c r="AA1413" i="5"/>
  <c r="AC1413" i="5"/>
  <c r="AE1413" i="5"/>
  <c r="AG1413" i="5"/>
  <c r="AI1413" i="5"/>
  <c r="AK1413" i="5"/>
  <c r="AM1413" i="5"/>
  <c r="AO1413" i="5"/>
  <c r="AQ1413" i="5"/>
  <c r="A1414" i="5"/>
  <c r="C1419" i="5"/>
  <c r="E1419" i="5"/>
  <c r="G1419" i="5"/>
  <c r="I1419" i="5"/>
  <c r="K1419" i="5"/>
  <c r="M1419" i="5"/>
  <c r="O1419" i="5"/>
  <c r="Q1419" i="5"/>
  <c r="S1419" i="5"/>
  <c r="U1419" i="5"/>
  <c r="W1419" i="5"/>
  <c r="Y1419" i="5"/>
  <c r="AA1419" i="5"/>
  <c r="AC1419" i="5"/>
  <c r="AE1419" i="5"/>
  <c r="AG1419" i="5"/>
  <c r="AI1419" i="5"/>
  <c r="AK1419" i="5"/>
  <c r="AM1419" i="5"/>
  <c r="AO1419" i="5"/>
  <c r="AQ1419" i="5"/>
  <c r="AS1419" i="5"/>
  <c r="AW1426" i="5"/>
  <c r="AX1425" i="5"/>
  <c r="G1423" i="5"/>
  <c r="I1423" i="5"/>
  <c r="K1423" i="5"/>
  <c r="M1423" i="5"/>
  <c r="O1423" i="5"/>
  <c r="Q1423" i="5"/>
  <c r="S1423" i="5"/>
  <c r="U1423" i="5"/>
  <c r="W1423" i="5"/>
  <c r="Y1423" i="5"/>
  <c r="AA1423" i="5"/>
  <c r="AC1423" i="5"/>
  <c r="AE1423" i="5"/>
  <c r="AG1423" i="5"/>
  <c r="AI1423" i="5"/>
  <c r="AK1423" i="5"/>
  <c r="AM1423" i="5"/>
  <c r="AO1423" i="5"/>
  <c r="AQ1423" i="5"/>
  <c r="A1424" i="5"/>
  <c r="C1429" i="5"/>
  <c r="E1429" i="5"/>
  <c r="G1429" i="5"/>
  <c r="I1429" i="5"/>
  <c r="K1429" i="5"/>
  <c r="M1429" i="5"/>
  <c r="O1429" i="5"/>
  <c r="Q1429" i="5"/>
  <c r="S1429" i="5"/>
  <c r="U1429" i="5"/>
  <c r="W1429" i="5"/>
  <c r="Y1429" i="5"/>
  <c r="AA1429" i="5"/>
  <c r="AC1429" i="5"/>
  <c r="AE1429" i="5"/>
  <c r="AG1429" i="5"/>
  <c r="AI1429" i="5"/>
  <c r="AK1429" i="5"/>
  <c r="AM1429" i="5"/>
  <c r="AO1429" i="5"/>
  <c r="AQ1429" i="5"/>
  <c r="AS1429" i="5"/>
  <c r="AW1435" i="5"/>
  <c r="G1433" i="5"/>
  <c r="I1433" i="5"/>
  <c r="K1433" i="5"/>
  <c r="M1433" i="5"/>
  <c r="O1433" i="5"/>
  <c r="Q1433" i="5"/>
  <c r="S1433" i="5"/>
  <c r="U1433" i="5"/>
  <c r="W1433" i="5"/>
  <c r="Y1433" i="5"/>
  <c r="AA1433" i="5"/>
  <c r="AC1433" i="5"/>
  <c r="AE1433" i="5"/>
  <c r="AG1433" i="5"/>
  <c r="AI1433" i="5"/>
  <c r="AK1433" i="5"/>
  <c r="AM1433" i="5"/>
  <c r="AO1433" i="5"/>
  <c r="AQ1433" i="5"/>
  <c r="BJ1436" i="5"/>
  <c r="A1434" i="5"/>
  <c r="C1439" i="5"/>
  <c r="E1439" i="5"/>
  <c r="G1439" i="5"/>
  <c r="I1439" i="5"/>
  <c r="K1439" i="5"/>
  <c r="M1439" i="5"/>
  <c r="O1439" i="5"/>
  <c r="Q1439" i="5"/>
  <c r="S1439" i="5"/>
  <c r="U1439" i="5"/>
  <c r="W1439" i="5"/>
  <c r="Y1439" i="5"/>
  <c r="AA1439" i="5"/>
  <c r="AC1439" i="5"/>
  <c r="AE1439" i="5"/>
  <c r="AG1439" i="5"/>
  <c r="AI1439" i="5"/>
  <c r="AK1439" i="5"/>
  <c r="AM1439" i="5"/>
  <c r="AO1439" i="5"/>
  <c r="AQ1439" i="5"/>
  <c r="AS1439" i="5"/>
  <c r="AW1446" i="5"/>
  <c r="G1443" i="5"/>
  <c r="I1443" i="5"/>
  <c r="K1443" i="5"/>
  <c r="M1443" i="5"/>
  <c r="O1443" i="5"/>
  <c r="Q1443" i="5"/>
  <c r="S1443" i="5"/>
  <c r="U1443" i="5"/>
  <c r="W1443" i="5"/>
  <c r="Y1443" i="5"/>
  <c r="AA1443" i="5"/>
  <c r="AC1443" i="5"/>
  <c r="AE1443" i="5"/>
  <c r="AG1443" i="5"/>
  <c r="AI1443" i="5"/>
  <c r="AK1443" i="5"/>
  <c r="AM1443" i="5"/>
  <c r="AO1443" i="5"/>
  <c r="AQ1443" i="5"/>
  <c r="A1444" i="5"/>
  <c r="C1449" i="5"/>
  <c r="E1449" i="5"/>
  <c r="G1449" i="5"/>
  <c r="I1449" i="5"/>
  <c r="K1449" i="5"/>
  <c r="M1449" i="5"/>
  <c r="O1449" i="5"/>
  <c r="Q1449" i="5"/>
  <c r="S1449" i="5"/>
  <c r="U1449" i="5"/>
  <c r="W1449" i="5"/>
  <c r="Y1449" i="5"/>
  <c r="AA1449" i="5"/>
  <c r="AC1449" i="5"/>
  <c r="AE1449" i="5"/>
  <c r="AG1449" i="5"/>
  <c r="AI1449" i="5"/>
  <c r="AK1449" i="5"/>
  <c r="AM1449" i="5"/>
  <c r="AO1449" i="5"/>
  <c r="AQ1449" i="5"/>
  <c r="AS1449" i="5"/>
  <c r="AW1455" i="5"/>
  <c r="G1453" i="5"/>
  <c r="I1453" i="5"/>
  <c r="K1453" i="5"/>
  <c r="M1453" i="5"/>
  <c r="O1453" i="5"/>
  <c r="Q1453" i="5"/>
  <c r="S1453" i="5"/>
  <c r="U1453" i="5"/>
  <c r="W1453" i="5"/>
  <c r="Y1453" i="5"/>
  <c r="AA1453" i="5"/>
  <c r="AC1453" i="5"/>
  <c r="AE1453" i="5"/>
  <c r="AG1453" i="5"/>
  <c r="AI1453" i="5"/>
  <c r="AK1453" i="5"/>
  <c r="AM1453" i="5"/>
  <c r="AO1453" i="5"/>
  <c r="AQ1453" i="5"/>
  <c r="BJ1456" i="5"/>
  <c r="A1454" i="5"/>
  <c r="C1459" i="5"/>
  <c r="E1459" i="5"/>
  <c r="G1459" i="5"/>
  <c r="I1459" i="5"/>
  <c r="K1459" i="5"/>
  <c r="M1459" i="5"/>
  <c r="O1459" i="5"/>
  <c r="Q1459" i="5"/>
  <c r="S1459" i="5"/>
  <c r="U1459" i="5"/>
  <c r="W1459" i="5"/>
  <c r="Y1459" i="5"/>
  <c r="AA1459" i="5"/>
  <c r="AC1459" i="5"/>
  <c r="AE1459" i="5"/>
  <c r="AG1459" i="5"/>
  <c r="AI1459" i="5"/>
  <c r="AK1459" i="5"/>
  <c r="AM1459" i="5"/>
  <c r="AO1459" i="5"/>
  <c r="AQ1459" i="5"/>
  <c r="AS1459" i="5"/>
  <c r="AW1467" i="5"/>
  <c r="AX1467" i="5"/>
  <c r="G1463" i="5"/>
  <c r="I1463" i="5"/>
  <c r="K1463" i="5"/>
  <c r="M1463" i="5"/>
  <c r="O1463" i="5"/>
  <c r="Q1463" i="5"/>
  <c r="S1463" i="5"/>
  <c r="U1463" i="5"/>
  <c r="W1463" i="5"/>
  <c r="Y1463" i="5"/>
  <c r="AA1463" i="5"/>
  <c r="AC1463" i="5"/>
  <c r="AE1463" i="5"/>
  <c r="AG1463" i="5"/>
  <c r="AI1463" i="5"/>
  <c r="AK1463" i="5"/>
  <c r="AM1463" i="5"/>
  <c r="AO1463" i="5"/>
  <c r="AQ1463" i="5"/>
  <c r="BJ1466" i="5"/>
  <c r="A1464" i="5"/>
  <c r="C1469" i="5"/>
  <c r="E1469" i="5"/>
  <c r="G1469" i="5"/>
  <c r="I1469" i="5"/>
  <c r="K1469" i="5"/>
  <c r="M1469" i="5"/>
  <c r="O1469" i="5"/>
  <c r="Q1469" i="5"/>
  <c r="S1469" i="5"/>
  <c r="U1469" i="5"/>
  <c r="W1469" i="5"/>
  <c r="Y1469" i="5"/>
  <c r="AA1469" i="5"/>
  <c r="AC1469" i="5"/>
  <c r="AE1469" i="5"/>
  <c r="AG1469" i="5"/>
  <c r="AI1469" i="5"/>
  <c r="AK1469" i="5"/>
  <c r="AM1469" i="5"/>
  <c r="AO1469" i="5"/>
  <c r="AQ1469" i="5"/>
  <c r="AS1469" i="5"/>
  <c r="AW1477" i="5"/>
  <c r="AX1475" i="5"/>
  <c r="G1473" i="5"/>
  <c r="I1473" i="5"/>
  <c r="K1473" i="5"/>
  <c r="M1473" i="5"/>
  <c r="O1473" i="5"/>
  <c r="Q1473" i="5"/>
  <c r="S1473" i="5"/>
  <c r="U1473" i="5"/>
  <c r="W1473" i="5"/>
  <c r="Y1473" i="5"/>
  <c r="AA1473" i="5"/>
  <c r="AC1473" i="5"/>
  <c r="AE1473" i="5"/>
  <c r="AG1473" i="5"/>
  <c r="AI1473" i="5"/>
  <c r="AK1473" i="5"/>
  <c r="AM1473" i="5"/>
  <c r="AO1473" i="5"/>
  <c r="AQ1473" i="5"/>
  <c r="A1474" i="5"/>
  <c r="C1479" i="5"/>
  <c r="E1479" i="5"/>
  <c r="G1479" i="5"/>
  <c r="I1479" i="5"/>
  <c r="K1479" i="5"/>
  <c r="M1479" i="5"/>
  <c r="O1479" i="5"/>
  <c r="Q1479" i="5"/>
  <c r="S1479" i="5"/>
  <c r="U1479" i="5"/>
  <c r="W1479" i="5"/>
  <c r="Y1479" i="5"/>
  <c r="AA1479" i="5"/>
  <c r="AC1479" i="5"/>
  <c r="AE1479" i="5"/>
  <c r="AG1479" i="5"/>
  <c r="AI1479" i="5"/>
  <c r="AK1479" i="5"/>
  <c r="AM1479" i="5"/>
  <c r="AO1479" i="5"/>
  <c r="AQ1479" i="5"/>
  <c r="AS1479" i="5"/>
  <c r="AW1485" i="5"/>
  <c r="AX1487" i="5"/>
  <c r="G1483" i="5"/>
  <c r="I1483" i="5"/>
  <c r="K1483" i="5"/>
  <c r="M1483" i="5"/>
  <c r="O1483" i="5"/>
  <c r="Q1483" i="5"/>
  <c r="S1483" i="5"/>
  <c r="U1483" i="5"/>
  <c r="W1483" i="5"/>
  <c r="Y1483" i="5"/>
  <c r="AA1483" i="5"/>
  <c r="AC1483" i="5"/>
  <c r="AE1483" i="5"/>
  <c r="AG1483" i="5"/>
  <c r="AI1483" i="5"/>
  <c r="AK1483" i="5"/>
  <c r="AM1483" i="5"/>
  <c r="AO1483" i="5"/>
  <c r="AQ1483" i="5"/>
  <c r="A1484" i="5"/>
  <c r="C1489" i="5"/>
  <c r="E1489" i="5"/>
  <c r="G1489" i="5"/>
  <c r="I1489" i="5"/>
  <c r="K1489" i="5"/>
  <c r="M1489" i="5"/>
  <c r="O1489" i="5"/>
  <c r="Q1489" i="5"/>
  <c r="S1489" i="5"/>
  <c r="U1489" i="5"/>
  <c r="W1489" i="5"/>
  <c r="Y1489" i="5"/>
  <c r="AA1489" i="5"/>
  <c r="AC1489" i="5"/>
  <c r="AE1489" i="5"/>
  <c r="AG1489" i="5"/>
  <c r="AI1489" i="5"/>
  <c r="AK1489" i="5"/>
  <c r="AM1489" i="5"/>
  <c r="AO1489" i="5"/>
  <c r="AQ1489" i="5"/>
  <c r="AS1489" i="5"/>
  <c r="AW1497" i="5"/>
  <c r="AX1497" i="5"/>
  <c r="G1493" i="5"/>
  <c r="I1493" i="5"/>
  <c r="K1493" i="5"/>
  <c r="M1493" i="5"/>
  <c r="O1493" i="5"/>
  <c r="Q1493" i="5"/>
  <c r="S1493" i="5"/>
  <c r="U1493" i="5"/>
  <c r="W1493" i="5"/>
  <c r="Y1493" i="5"/>
  <c r="AA1493" i="5"/>
  <c r="AC1493" i="5"/>
  <c r="AE1493" i="5"/>
  <c r="AG1493" i="5"/>
  <c r="AI1493" i="5"/>
  <c r="AK1493" i="5"/>
  <c r="AM1493" i="5"/>
  <c r="AO1493" i="5"/>
  <c r="AQ1493" i="5"/>
  <c r="AS1493" i="5"/>
  <c r="A1494" i="5"/>
  <c r="C1499" i="5"/>
  <c r="E1499" i="5"/>
  <c r="G1499" i="5"/>
  <c r="I1499" i="5"/>
  <c r="K1499" i="5"/>
  <c r="M1499" i="5"/>
  <c r="O1499" i="5"/>
  <c r="Q1499" i="5"/>
  <c r="S1499" i="5"/>
  <c r="U1499" i="5"/>
  <c r="W1499" i="5"/>
  <c r="Y1499" i="5"/>
  <c r="AA1499" i="5"/>
  <c r="AC1499" i="5"/>
  <c r="AE1499" i="5"/>
  <c r="AG1499" i="5"/>
  <c r="AI1499" i="5"/>
  <c r="AK1499" i="5"/>
  <c r="AM1499" i="5"/>
  <c r="AO1499" i="5"/>
  <c r="AQ1499" i="5"/>
  <c r="AS1499" i="5"/>
  <c r="A4" i="5"/>
  <c r="AS3" i="5"/>
  <c r="AQ3" i="5"/>
  <c r="AO3" i="5"/>
  <c r="AM3" i="5"/>
  <c r="AK3" i="5"/>
  <c r="AI3" i="5"/>
  <c r="AJ7" i="5" s="1"/>
  <c r="AG3" i="5"/>
  <c r="AH8" i="5" s="1"/>
  <c r="AE3" i="5"/>
  <c r="AF8" i="5" s="1"/>
  <c r="AC3" i="5"/>
  <c r="AD6" i="5" s="1"/>
  <c r="BE6" i="5" s="1"/>
  <c r="AA3" i="5"/>
  <c r="AB8" i="5" s="1"/>
  <c r="Y3" i="5"/>
  <c r="Z8" i="5" s="1"/>
  <c r="W3" i="5"/>
  <c r="X5" i="5" s="1"/>
  <c r="U3" i="5"/>
  <c r="V8" i="5" s="1"/>
  <c r="BC8" i="5" s="1"/>
  <c r="S3" i="5"/>
  <c r="T7" i="5" s="1"/>
  <c r="Q3" i="5"/>
  <c r="R8" i="5" s="1"/>
  <c r="O3" i="5"/>
  <c r="P8" i="5" s="1"/>
  <c r="M3" i="5"/>
  <c r="N6" i="5" s="1"/>
  <c r="BA6" i="5" s="1"/>
  <c r="K3" i="5"/>
  <c r="I3" i="5"/>
  <c r="G3" i="5"/>
  <c r="F6" i="5"/>
  <c r="AX6" i="5" s="1"/>
  <c r="C9" i="5"/>
  <c r="I6" i="2"/>
  <c r="I5" i="2"/>
  <c r="I4" i="2"/>
  <c r="CI1" i="5"/>
  <c r="AU1489" i="5" l="1"/>
  <c r="AU1469" i="5"/>
  <c r="AU1289" i="5"/>
  <c r="AU1269" i="5"/>
  <c r="AU1219" i="5"/>
  <c r="AU1169" i="5"/>
  <c r="AU1149" i="5"/>
  <c r="AU1029" i="5"/>
  <c r="AU909" i="5"/>
  <c r="AU569" i="5"/>
  <c r="AU539" i="5"/>
  <c r="AU429" i="5"/>
  <c r="AU339" i="5"/>
  <c r="AU309" i="5"/>
  <c r="AU109" i="5"/>
  <c r="D1086" i="2"/>
  <c r="AU1449" i="5"/>
  <c r="AU1429" i="5"/>
  <c r="AU1359" i="5"/>
  <c r="AU1239" i="5"/>
  <c r="AU1099" i="5"/>
  <c r="AU969" i="5"/>
  <c r="AU699" i="5"/>
  <c r="AU509" i="5"/>
  <c r="AU1069" i="5"/>
  <c r="AU1019" i="5"/>
  <c r="AU859" i="5"/>
  <c r="AU729" i="5"/>
  <c r="AU1499" i="5"/>
  <c r="AU1179" i="5"/>
  <c r="AU919" i="5"/>
  <c r="AU899" i="5"/>
  <c r="AU879" i="5"/>
  <c r="AU769" i="5"/>
  <c r="AU749" i="5"/>
  <c r="AU669" i="5"/>
  <c r="AU589" i="5"/>
  <c r="AU559" i="5"/>
  <c r="AU479" i="5"/>
  <c r="AU449" i="5"/>
  <c r="AU419" i="5"/>
  <c r="AU369" i="5"/>
  <c r="AU299" i="5"/>
  <c r="AU69" i="5"/>
  <c r="AU1479" i="5"/>
  <c r="AU1229" i="5"/>
  <c r="AU1159" i="5"/>
  <c r="AU1089" i="5"/>
  <c r="AU939" i="5"/>
  <c r="AU789" i="5"/>
  <c r="AU719" i="5"/>
  <c r="AU269" i="5"/>
  <c r="AU149" i="5"/>
  <c r="D1115" i="2"/>
  <c r="D135" i="2"/>
  <c r="AU1459" i="5"/>
  <c r="AU1419" i="5"/>
  <c r="AU1109" i="5"/>
  <c r="AU1009" i="5"/>
  <c r="AU829" i="5"/>
  <c r="AU809" i="5"/>
  <c r="AU659" i="5"/>
  <c r="AU629" i="5"/>
  <c r="AU579" i="5"/>
  <c r="AU439" i="5"/>
  <c r="AU219" i="5"/>
  <c r="D1235" i="2"/>
  <c r="D1116" i="2"/>
  <c r="AU1369" i="5"/>
  <c r="AU1319" i="5"/>
  <c r="AU1129" i="5"/>
  <c r="AU979" i="5"/>
  <c r="AU739" i="5"/>
  <c r="AU409" i="5"/>
  <c r="AU189" i="5"/>
  <c r="AU89" i="5"/>
  <c r="BK1116" i="5"/>
  <c r="BK776" i="5"/>
  <c r="D435" i="2"/>
  <c r="D155" i="2"/>
  <c r="BK1236" i="5"/>
  <c r="BK868" i="5"/>
  <c r="BK876" i="5"/>
  <c r="D625" i="2"/>
  <c r="D1305" i="2"/>
  <c r="D1236" i="2"/>
  <c r="BK1046" i="5"/>
  <c r="BK916" i="5"/>
  <c r="BK768" i="5"/>
  <c r="D626" i="2"/>
  <c r="D265" i="2"/>
  <c r="D156" i="2"/>
  <c r="BK1246" i="5"/>
  <c r="BK1176" i="5"/>
  <c r="D1146" i="2"/>
  <c r="BK1118" i="5"/>
  <c r="D266" i="2"/>
  <c r="BK1126" i="5"/>
  <c r="BK58" i="5"/>
  <c r="BK1238" i="5"/>
  <c r="D976" i="2"/>
  <c r="BK66" i="5"/>
  <c r="BK1168" i="5"/>
  <c r="D1065" i="2"/>
  <c r="D455" i="2"/>
  <c r="D185" i="2"/>
  <c r="BK98" i="5"/>
  <c r="D1145" i="2"/>
  <c r="D1326" i="2"/>
  <c r="AJ1485" i="5"/>
  <c r="AJ1486" i="5"/>
  <c r="AJ1487" i="5"/>
  <c r="AJ1488" i="5"/>
  <c r="AL1466" i="5"/>
  <c r="AL1468" i="5"/>
  <c r="AL1467" i="5"/>
  <c r="AL1465" i="5"/>
  <c r="V1446" i="5"/>
  <c r="V1448" i="5"/>
  <c r="V1445" i="5"/>
  <c r="BC1445" i="5" s="1"/>
  <c r="V1447" i="5"/>
  <c r="BC1447" i="5" s="1"/>
  <c r="AN1426" i="5"/>
  <c r="AN1427" i="5"/>
  <c r="AN1428" i="5"/>
  <c r="AN1425" i="5"/>
  <c r="AD1396" i="5"/>
  <c r="AD1397" i="5"/>
  <c r="AD1398" i="5"/>
  <c r="BE1398" i="5" s="1"/>
  <c r="AD1395" i="5"/>
  <c r="BE1395" i="5" s="1"/>
  <c r="R1365" i="5"/>
  <c r="R1367" i="5"/>
  <c r="R1368" i="5"/>
  <c r="R1366" i="5"/>
  <c r="R1345" i="5"/>
  <c r="R1347" i="5"/>
  <c r="R1348" i="5"/>
  <c r="R1346" i="5"/>
  <c r="P1328" i="5"/>
  <c r="P1325" i="5"/>
  <c r="P1326" i="5"/>
  <c r="P1327" i="5"/>
  <c r="AL1296" i="5"/>
  <c r="AL1297" i="5"/>
  <c r="AL1295" i="5"/>
  <c r="AL1298" i="5"/>
  <c r="N1288" i="5"/>
  <c r="BA1288" i="5" s="1"/>
  <c r="N1285" i="5"/>
  <c r="N1287" i="5"/>
  <c r="BA1287" i="5" s="1"/>
  <c r="N1286" i="5"/>
  <c r="AN1227" i="5"/>
  <c r="AN1228" i="5"/>
  <c r="AN1226" i="5"/>
  <c r="AN1225" i="5"/>
  <c r="AB1198" i="5"/>
  <c r="AB1195" i="5"/>
  <c r="AB1197" i="5"/>
  <c r="AB1196" i="5"/>
  <c r="J1157" i="5"/>
  <c r="J1158" i="5"/>
  <c r="J1155" i="5"/>
  <c r="AY1155" i="5" s="1"/>
  <c r="J1156" i="5"/>
  <c r="AP1137" i="5"/>
  <c r="AP1136" i="5"/>
  <c r="AP1138" i="5"/>
  <c r="BI1138" i="5" s="1"/>
  <c r="AP1135" i="5"/>
  <c r="Z1085" i="5"/>
  <c r="Z1087" i="5"/>
  <c r="Z1088" i="5"/>
  <c r="Z1086" i="5"/>
  <c r="AF1057" i="5"/>
  <c r="AF1058" i="5"/>
  <c r="AF1055" i="5"/>
  <c r="BF1055" i="5" s="1"/>
  <c r="AF1056" i="5"/>
  <c r="X1018" i="5"/>
  <c r="X1015" i="5"/>
  <c r="X1016" i="5"/>
  <c r="X1017" i="5"/>
  <c r="AN998" i="5"/>
  <c r="AN995" i="5"/>
  <c r="AN996" i="5"/>
  <c r="AN997" i="5"/>
  <c r="N966" i="5"/>
  <c r="BA966" i="5" s="1"/>
  <c r="N967" i="5"/>
  <c r="N968" i="5"/>
  <c r="BA968" i="5" s="1"/>
  <c r="N965" i="5"/>
  <c r="R938" i="5"/>
  <c r="R937" i="5"/>
  <c r="R935" i="5"/>
  <c r="R936" i="5"/>
  <c r="AH918" i="5"/>
  <c r="AH917" i="5"/>
  <c r="BG917" i="5" s="1"/>
  <c r="AH915" i="5"/>
  <c r="BG915" i="5" s="1"/>
  <c r="AH916" i="5"/>
  <c r="T898" i="5"/>
  <c r="T895" i="5"/>
  <c r="T896" i="5"/>
  <c r="T897" i="5"/>
  <c r="AJ878" i="5"/>
  <c r="AJ875" i="5"/>
  <c r="AJ876" i="5"/>
  <c r="AJ877" i="5"/>
  <c r="P837" i="5"/>
  <c r="P838" i="5"/>
  <c r="P835" i="5"/>
  <c r="P836" i="5"/>
  <c r="P817" i="5"/>
  <c r="P818" i="5"/>
  <c r="P815" i="5"/>
  <c r="P816" i="5"/>
  <c r="AF798" i="5"/>
  <c r="AF795" i="5"/>
  <c r="AF796" i="5"/>
  <c r="BF796" i="5" s="1"/>
  <c r="AF797" i="5"/>
  <c r="BF797" i="5" s="1"/>
  <c r="X767" i="5"/>
  <c r="X768" i="5"/>
  <c r="X765" i="5"/>
  <c r="X766" i="5"/>
  <c r="AJ726" i="5"/>
  <c r="AJ727" i="5"/>
  <c r="AJ728" i="5"/>
  <c r="AJ725" i="5"/>
  <c r="AF705" i="5"/>
  <c r="AF706" i="5"/>
  <c r="AF707" i="5"/>
  <c r="AF708" i="5"/>
  <c r="BF708" i="5" s="1"/>
  <c r="AP688" i="5"/>
  <c r="BI688" i="5" s="1"/>
  <c r="AP685" i="5"/>
  <c r="AP686" i="5"/>
  <c r="AP687" i="5"/>
  <c r="J668" i="5"/>
  <c r="J667" i="5"/>
  <c r="J665" i="5"/>
  <c r="AY665" i="5" s="1"/>
  <c r="J666" i="5"/>
  <c r="AF625" i="5"/>
  <c r="AF626" i="5"/>
  <c r="AF627" i="5"/>
  <c r="AF628" i="5"/>
  <c r="BF628" i="5" s="1"/>
  <c r="AL597" i="5"/>
  <c r="AL598" i="5"/>
  <c r="AL595" i="5"/>
  <c r="AL596" i="5"/>
  <c r="AL567" i="5"/>
  <c r="AL568" i="5"/>
  <c r="AL565" i="5"/>
  <c r="AL566" i="5"/>
  <c r="AJ537" i="5"/>
  <c r="AJ535" i="5"/>
  <c r="AJ538" i="5"/>
  <c r="AJ536" i="5"/>
  <c r="AL506" i="5"/>
  <c r="AL507" i="5"/>
  <c r="AL508" i="5"/>
  <c r="AL505" i="5"/>
  <c r="AJ486" i="5"/>
  <c r="AJ487" i="5"/>
  <c r="AJ488" i="5"/>
  <c r="AJ485" i="5"/>
  <c r="P465" i="5"/>
  <c r="P466" i="5"/>
  <c r="P467" i="5"/>
  <c r="P468" i="5"/>
  <c r="N418" i="5"/>
  <c r="N415" i="5"/>
  <c r="N416" i="5"/>
  <c r="BA416" i="5" s="1"/>
  <c r="N417" i="5"/>
  <c r="BA417" i="5" s="1"/>
  <c r="AN398" i="5"/>
  <c r="AN395" i="5"/>
  <c r="AN397" i="5"/>
  <c r="AN396" i="5"/>
  <c r="AD367" i="5"/>
  <c r="AD368" i="5"/>
  <c r="AD366" i="5"/>
  <c r="AD365" i="5"/>
  <c r="X336" i="5"/>
  <c r="X337" i="5"/>
  <c r="X338" i="5"/>
  <c r="X335" i="5"/>
  <c r="AP307" i="5"/>
  <c r="AP308" i="5"/>
  <c r="BI308" i="5" s="1"/>
  <c r="AP305" i="5"/>
  <c r="AP306" i="5"/>
  <c r="BI306" i="5" s="1"/>
  <c r="AD278" i="5"/>
  <c r="AD275" i="5"/>
  <c r="AD276" i="5"/>
  <c r="AD277" i="5"/>
  <c r="AH245" i="5"/>
  <c r="AH246" i="5"/>
  <c r="BG246" i="5" s="1"/>
  <c r="AH247" i="5"/>
  <c r="BG247" i="5" s="1"/>
  <c r="AH248" i="5"/>
  <c r="BG248" i="5" s="1"/>
  <c r="H216" i="5"/>
  <c r="H217" i="5"/>
  <c r="H218" i="5"/>
  <c r="H215" i="5"/>
  <c r="AR188" i="5"/>
  <c r="AR186" i="5"/>
  <c r="AR187" i="5"/>
  <c r="AR185" i="5"/>
  <c r="AR165" i="5"/>
  <c r="AR166" i="5"/>
  <c r="AR167" i="5"/>
  <c r="AR168" i="5"/>
  <c r="AD136" i="5"/>
  <c r="AD138" i="5"/>
  <c r="BE138" i="5" s="1"/>
  <c r="AD137" i="5"/>
  <c r="BE137" i="5" s="1"/>
  <c r="AD135" i="5"/>
  <c r="AD106" i="5"/>
  <c r="AD108" i="5"/>
  <c r="AD107" i="5"/>
  <c r="BE107" i="5" s="1"/>
  <c r="AD105" i="5"/>
  <c r="BE105" i="5" s="1"/>
  <c r="Z85" i="5"/>
  <c r="Z88" i="5"/>
  <c r="Z87" i="5"/>
  <c r="Z86" i="5"/>
  <c r="AD57" i="5"/>
  <c r="BE57" i="5" s="1"/>
  <c r="AD58" i="5"/>
  <c r="BE58" i="5" s="1"/>
  <c r="AD55" i="5"/>
  <c r="AD56" i="5"/>
  <c r="Z36" i="5"/>
  <c r="Z37" i="5"/>
  <c r="Z38" i="5"/>
  <c r="Z35" i="5"/>
  <c r="AN1498" i="5"/>
  <c r="AN1495" i="5"/>
  <c r="AN1496" i="5"/>
  <c r="AN1497" i="5"/>
  <c r="X1498" i="5"/>
  <c r="X1495" i="5"/>
  <c r="X1496" i="5"/>
  <c r="X1497" i="5"/>
  <c r="H1498" i="5"/>
  <c r="H1496" i="5"/>
  <c r="H1497" i="5"/>
  <c r="H1495" i="5"/>
  <c r="AH1485" i="5"/>
  <c r="BG1485" i="5" s="1"/>
  <c r="AH1487" i="5"/>
  <c r="AH1488" i="5"/>
  <c r="BG1488" i="5" s="1"/>
  <c r="AH1486" i="5"/>
  <c r="R1485" i="5"/>
  <c r="R1487" i="5"/>
  <c r="R1488" i="5"/>
  <c r="R1486" i="5"/>
  <c r="AP1477" i="5"/>
  <c r="BI1477" i="5" s="1"/>
  <c r="AP1475" i="5"/>
  <c r="BI1475" i="5" s="1"/>
  <c r="AP1476" i="5"/>
  <c r="BI1476" i="5" s="1"/>
  <c r="AP1478" i="5"/>
  <c r="Z1477" i="5"/>
  <c r="Z1475" i="5"/>
  <c r="Z1478" i="5"/>
  <c r="Z1476" i="5"/>
  <c r="J1477" i="5"/>
  <c r="J1475" i="5"/>
  <c r="J1478" i="5"/>
  <c r="J1476" i="5"/>
  <c r="AJ1465" i="5"/>
  <c r="AJ1466" i="5"/>
  <c r="AJ1467" i="5"/>
  <c r="AJ1468" i="5"/>
  <c r="T1465" i="5"/>
  <c r="T1466" i="5"/>
  <c r="T1467" i="5"/>
  <c r="T1468" i="5"/>
  <c r="AD1458" i="5"/>
  <c r="BE1458" i="5" s="1"/>
  <c r="AD1456" i="5"/>
  <c r="BE1456" i="5" s="1"/>
  <c r="AD1457" i="5"/>
  <c r="AD1455" i="5"/>
  <c r="N1458" i="5"/>
  <c r="N1456" i="5"/>
  <c r="BA1456" i="5" s="1"/>
  <c r="N1457" i="5"/>
  <c r="BA1457" i="5" s="1"/>
  <c r="N1455" i="5"/>
  <c r="BA1455" i="5" s="1"/>
  <c r="AJ1445" i="5"/>
  <c r="AJ1446" i="5"/>
  <c r="AJ1447" i="5"/>
  <c r="AJ1448" i="5"/>
  <c r="T1445" i="5"/>
  <c r="T1446" i="5"/>
  <c r="T1447" i="5"/>
  <c r="BB1447" i="5" s="1"/>
  <c r="T1448" i="5"/>
  <c r="AD1438" i="5"/>
  <c r="AD1436" i="5"/>
  <c r="AD1437" i="5"/>
  <c r="AD1435" i="5"/>
  <c r="BE1435" i="5" s="1"/>
  <c r="N1438" i="5"/>
  <c r="N1436" i="5"/>
  <c r="BA1436" i="5" s="1"/>
  <c r="N1437" i="5"/>
  <c r="BA1437" i="5" s="1"/>
  <c r="N1435" i="5"/>
  <c r="BA1435" i="5" s="1"/>
  <c r="AL1426" i="5"/>
  <c r="AL1428" i="5"/>
  <c r="AL1425" i="5"/>
  <c r="AL1427" i="5"/>
  <c r="V1426" i="5"/>
  <c r="V1428" i="5"/>
  <c r="V1427" i="5"/>
  <c r="BC1427" i="5" s="1"/>
  <c r="V1425" i="5"/>
  <c r="BC1425" i="5" s="1"/>
  <c r="AD1416" i="5"/>
  <c r="AD1417" i="5"/>
  <c r="AD1418" i="5"/>
  <c r="BE1418" i="5" s="1"/>
  <c r="AD1415" i="5"/>
  <c r="N1416" i="5"/>
  <c r="N1417" i="5"/>
  <c r="N1418" i="5"/>
  <c r="BA1418" i="5" s="1"/>
  <c r="N1415" i="5"/>
  <c r="AJ1407" i="5"/>
  <c r="AJ1408" i="5"/>
  <c r="AJ1405" i="5"/>
  <c r="AJ1406" i="5"/>
  <c r="T1407" i="5"/>
  <c r="T1408" i="5"/>
  <c r="T1405" i="5"/>
  <c r="T1406" i="5"/>
  <c r="AR1395" i="5"/>
  <c r="AR1396" i="5"/>
  <c r="AR1397" i="5"/>
  <c r="AR1398" i="5"/>
  <c r="AB1395" i="5"/>
  <c r="AB1396" i="5"/>
  <c r="AB1397" i="5"/>
  <c r="AB1398" i="5"/>
  <c r="L1395" i="5"/>
  <c r="AZ1395" i="5" s="1"/>
  <c r="L1396" i="5"/>
  <c r="AZ1396" i="5" s="1"/>
  <c r="L1397" i="5"/>
  <c r="L1398" i="5"/>
  <c r="AL1388" i="5"/>
  <c r="AL1385" i="5"/>
  <c r="AL1386" i="5"/>
  <c r="AL1387" i="5"/>
  <c r="V1388" i="5"/>
  <c r="BC1388" i="5" s="1"/>
  <c r="V1385" i="5"/>
  <c r="V1386" i="5"/>
  <c r="V1387" i="5"/>
  <c r="AR1376" i="5"/>
  <c r="AR1377" i="5"/>
  <c r="AR1378" i="5"/>
  <c r="AR1375" i="5"/>
  <c r="AB1377" i="5"/>
  <c r="AB1375" i="5"/>
  <c r="AB1378" i="5"/>
  <c r="AB1376" i="5"/>
  <c r="L1377" i="5"/>
  <c r="L1375" i="5"/>
  <c r="AZ1375" i="5" s="1"/>
  <c r="L1378" i="5"/>
  <c r="AZ1378" i="5" s="1"/>
  <c r="L1376" i="5"/>
  <c r="AF1368" i="5"/>
  <c r="AF1365" i="5"/>
  <c r="BF1365" i="5" s="1"/>
  <c r="AF1366" i="5"/>
  <c r="AF1367" i="5"/>
  <c r="P1368" i="5"/>
  <c r="P1365" i="5"/>
  <c r="P1366" i="5"/>
  <c r="P1367" i="5"/>
  <c r="AN1356" i="5"/>
  <c r="AN1357" i="5"/>
  <c r="AN1358" i="5"/>
  <c r="AN1355" i="5"/>
  <c r="X1356" i="5"/>
  <c r="X1357" i="5"/>
  <c r="X1358" i="5"/>
  <c r="X1355" i="5"/>
  <c r="H1356" i="5"/>
  <c r="H1357" i="5"/>
  <c r="H1358" i="5"/>
  <c r="H1355" i="5"/>
  <c r="AF1348" i="5"/>
  <c r="AF1345" i="5"/>
  <c r="BF1345" i="5" s="1"/>
  <c r="AF1346" i="5"/>
  <c r="BF1346" i="5" s="1"/>
  <c r="AF1347" i="5"/>
  <c r="BF1347" i="5" s="1"/>
  <c r="P1348" i="5"/>
  <c r="P1345" i="5"/>
  <c r="P1346" i="5"/>
  <c r="P1347" i="5"/>
  <c r="AL1336" i="5"/>
  <c r="AL1338" i="5"/>
  <c r="AL1335" i="5"/>
  <c r="AL1337" i="5"/>
  <c r="V1336" i="5"/>
  <c r="V1338" i="5"/>
  <c r="V1337" i="5"/>
  <c r="V1335" i="5"/>
  <c r="BC1335" i="5" s="1"/>
  <c r="AD1328" i="5"/>
  <c r="BE1328" i="5" s="1"/>
  <c r="AD1325" i="5"/>
  <c r="BE1325" i="5" s="1"/>
  <c r="AD1327" i="5"/>
  <c r="BE1327" i="5" s="1"/>
  <c r="AD1326" i="5"/>
  <c r="BE1326" i="5" s="1"/>
  <c r="N1328" i="5"/>
  <c r="N1327" i="5"/>
  <c r="N1326" i="5"/>
  <c r="BA1326" i="5" s="1"/>
  <c r="N1325" i="5"/>
  <c r="BA1325" i="5" s="1"/>
  <c r="AL1316" i="5"/>
  <c r="AL1318" i="5"/>
  <c r="AL1315" i="5"/>
  <c r="AL1317" i="5"/>
  <c r="V1316" i="5"/>
  <c r="V1317" i="5"/>
  <c r="BC1317" i="5" s="1"/>
  <c r="V1318" i="5"/>
  <c r="BC1318" i="5" s="1"/>
  <c r="V1315" i="5"/>
  <c r="AR1308" i="5"/>
  <c r="AR1305" i="5"/>
  <c r="AR1306" i="5"/>
  <c r="AR1307" i="5"/>
  <c r="AB1308" i="5"/>
  <c r="AB1305" i="5"/>
  <c r="AB1307" i="5"/>
  <c r="AB1306" i="5"/>
  <c r="L1308" i="5"/>
  <c r="L1305" i="5"/>
  <c r="AZ1305" i="5" s="1"/>
  <c r="L1306" i="5"/>
  <c r="AZ1306" i="5" s="1"/>
  <c r="L1307" i="5"/>
  <c r="AJ1296" i="5"/>
  <c r="AJ1297" i="5"/>
  <c r="AJ1298" i="5"/>
  <c r="AJ1295" i="5"/>
  <c r="T1296" i="5"/>
  <c r="T1297" i="5"/>
  <c r="T1298" i="5"/>
  <c r="BB1298" i="5" s="1"/>
  <c r="T1295" i="5"/>
  <c r="AR1288" i="5"/>
  <c r="AR1285" i="5"/>
  <c r="AR1286" i="5"/>
  <c r="AR1287" i="5"/>
  <c r="AB1288" i="5"/>
  <c r="AB1285" i="5"/>
  <c r="AB1287" i="5"/>
  <c r="AB1286" i="5"/>
  <c r="L1288" i="5"/>
  <c r="L1285" i="5"/>
  <c r="L1286" i="5"/>
  <c r="L1287" i="5"/>
  <c r="AZ1287" i="5" s="1"/>
  <c r="AL1276" i="5"/>
  <c r="AL1277" i="5"/>
  <c r="AL1278" i="5"/>
  <c r="AL1275" i="5"/>
  <c r="V1276" i="5"/>
  <c r="BC1276" i="5" s="1"/>
  <c r="V1277" i="5"/>
  <c r="V1278" i="5"/>
  <c r="V1275" i="5"/>
  <c r="BC1275" i="5" s="1"/>
  <c r="AR1268" i="5"/>
  <c r="AR1265" i="5"/>
  <c r="AR1266" i="5"/>
  <c r="AR1267" i="5"/>
  <c r="AB1268" i="5"/>
  <c r="AB1265" i="5"/>
  <c r="AB1267" i="5"/>
  <c r="AB1266" i="5"/>
  <c r="L1268" i="5"/>
  <c r="AZ1268" i="5" s="1"/>
  <c r="L1265" i="5"/>
  <c r="AZ1265" i="5" s="1"/>
  <c r="L1266" i="5"/>
  <c r="AZ1266" i="5" s="1"/>
  <c r="L1267" i="5"/>
  <c r="AZ1267" i="5" s="1"/>
  <c r="AH1255" i="5"/>
  <c r="AH1256" i="5"/>
  <c r="AH1257" i="5"/>
  <c r="AH1258" i="5"/>
  <c r="BG1258" i="5" s="1"/>
  <c r="R1255" i="5"/>
  <c r="R1256" i="5"/>
  <c r="R1258" i="5"/>
  <c r="R1257" i="5"/>
  <c r="AN1247" i="5"/>
  <c r="AN1248" i="5"/>
  <c r="AN1246" i="5"/>
  <c r="AN1245" i="5"/>
  <c r="X1247" i="5"/>
  <c r="X1248" i="5"/>
  <c r="X1246" i="5"/>
  <c r="X1245" i="5"/>
  <c r="H1247" i="5"/>
  <c r="H1248" i="5"/>
  <c r="H1246" i="5"/>
  <c r="H1245" i="5"/>
  <c r="AF1235" i="5"/>
  <c r="AF1236" i="5"/>
  <c r="AF1238" i="5"/>
  <c r="BF1238" i="5" s="1"/>
  <c r="AF1237" i="5"/>
  <c r="BF1237" i="5" s="1"/>
  <c r="P1235" i="5"/>
  <c r="P1236" i="5"/>
  <c r="P1238" i="5"/>
  <c r="P1237" i="5"/>
  <c r="AL1226" i="5"/>
  <c r="AL1227" i="5"/>
  <c r="AL1228" i="5"/>
  <c r="AL1225" i="5"/>
  <c r="V1226" i="5"/>
  <c r="V1227" i="5"/>
  <c r="V1228" i="5"/>
  <c r="BC1228" i="5" s="1"/>
  <c r="V1225" i="5"/>
  <c r="BC1225" i="5" s="1"/>
  <c r="AR1218" i="5"/>
  <c r="AR1215" i="5"/>
  <c r="AR1217" i="5"/>
  <c r="AR1216" i="5"/>
  <c r="AB1218" i="5"/>
  <c r="AB1215" i="5"/>
  <c r="AB1217" i="5"/>
  <c r="AB1216" i="5"/>
  <c r="L1218" i="5"/>
  <c r="L1215" i="5"/>
  <c r="AZ1215" i="5" s="1"/>
  <c r="L1217" i="5"/>
  <c r="AZ1217" i="5" s="1"/>
  <c r="L1216" i="5"/>
  <c r="AH1205" i="5"/>
  <c r="AH1206" i="5"/>
  <c r="BG1206" i="5" s="1"/>
  <c r="AH1208" i="5"/>
  <c r="AH1207" i="5"/>
  <c r="R1205" i="5"/>
  <c r="R1206" i="5"/>
  <c r="R1207" i="5"/>
  <c r="R1208" i="5"/>
  <c r="AP1197" i="5"/>
  <c r="AP1198" i="5"/>
  <c r="BI1198" i="5" s="1"/>
  <c r="AP1196" i="5"/>
  <c r="AP1195" i="5"/>
  <c r="BI1195" i="5" s="1"/>
  <c r="Z1197" i="5"/>
  <c r="Z1198" i="5"/>
  <c r="Z1195" i="5"/>
  <c r="Z1196" i="5"/>
  <c r="J1197" i="5"/>
  <c r="J1198" i="5"/>
  <c r="J1196" i="5"/>
  <c r="J1195" i="5"/>
  <c r="AF1186" i="5"/>
  <c r="AF1187" i="5"/>
  <c r="AF1188" i="5"/>
  <c r="BF1188" i="5" s="1"/>
  <c r="AF1185" i="5"/>
  <c r="P1186" i="5"/>
  <c r="P1187" i="5"/>
  <c r="P1188" i="5"/>
  <c r="P1185" i="5"/>
  <c r="AN1178" i="5"/>
  <c r="AN1175" i="5"/>
  <c r="AN1176" i="5"/>
  <c r="AN1177" i="5"/>
  <c r="X1178" i="5"/>
  <c r="X1175" i="5"/>
  <c r="X1176" i="5"/>
  <c r="X1177" i="5"/>
  <c r="H1178" i="5"/>
  <c r="H1175" i="5"/>
  <c r="H1176" i="5"/>
  <c r="H1177" i="5"/>
  <c r="AF1166" i="5"/>
  <c r="BF1166" i="5" s="1"/>
  <c r="AF1167" i="5"/>
  <c r="BF1167" i="5" s="1"/>
  <c r="AF1168" i="5"/>
  <c r="AF1165" i="5"/>
  <c r="P1167" i="5"/>
  <c r="P1168" i="5"/>
  <c r="P1165" i="5"/>
  <c r="P1166" i="5"/>
  <c r="AN1155" i="5"/>
  <c r="AN1156" i="5"/>
  <c r="AN1158" i="5"/>
  <c r="AN1157" i="5"/>
  <c r="X1155" i="5"/>
  <c r="X1156" i="5"/>
  <c r="X1157" i="5"/>
  <c r="X1158" i="5"/>
  <c r="H1155" i="5"/>
  <c r="H1156" i="5"/>
  <c r="H1158" i="5"/>
  <c r="H1157" i="5"/>
  <c r="AF1147" i="5"/>
  <c r="AF1148" i="5"/>
  <c r="AF1145" i="5"/>
  <c r="AF1146" i="5"/>
  <c r="BF1146" i="5" s="1"/>
  <c r="P1147" i="5"/>
  <c r="P1148" i="5"/>
  <c r="P1146" i="5"/>
  <c r="P1145" i="5"/>
  <c r="AN1135" i="5"/>
  <c r="AN1136" i="5"/>
  <c r="AN1137" i="5"/>
  <c r="AN1138" i="5"/>
  <c r="X1135" i="5"/>
  <c r="X1136" i="5"/>
  <c r="X1137" i="5"/>
  <c r="X1138" i="5"/>
  <c r="H1135" i="5"/>
  <c r="H1136" i="5"/>
  <c r="H1138" i="5"/>
  <c r="H1137" i="5"/>
  <c r="AR1126" i="5"/>
  <c r="AR1127" i="5"/>
  <c r="AR1128" i="5"/>
  <c r="AR1125" i="5"/>
  <c r="AB1126" i="5"/>
  <c r="AB1127" i="5"/>
  <c r="AB1128" i="5"/>
  <c r="AB1125" i="5"/>
  <c r="L1126" i="5"/>
  <c r="AZ1126" i="5" s="1"/>
  <c r="L1127" i="5"/>
  <c r="L1128" i="5"/>
  <c r="L1125" i="5"/>
  <c r="AJ1118" i="5"/>
  <c r="AJ1115" i="5"/>
  <c r="AJ1116" i="5"/>
  <c r="AJ1117" i="5"/>
  <c r="T1118" i="5"/>
  <c r="T1115" i="5"/>
  <c r="T1117" i="5"/>
  <c r="T1116" i="5"/>
  <c r="AR1106" i="5"/>
  <c r="AR1107" i="5"/>
  <c r="AR1108" i="5"/>
  <c r="AR1105" i="5"/>
  <c r="AB1106" i="5"/>
  <c r="AB1107" i="5"/>
  <c r="AB1105" i="5"/>
  <c r="AB1108" i="5"/>
  <c r="L1106" i="5"/>
  <c r="L1107" i="5"/>
  <c r="L1108" i="5"/>
  <c r="AZ1108" i="5" s="1"/>
  <c r="L1105" i="5"/>
  <c r="AZ1105" i="5" s="1"/>
  <c r="AH1096" i="5"/>
  <c r="BG1096" i="5" s="1"/>
  <c r="AH1097" i="5"/>
  <c r="AH1098" i="5"/>
  <c r="AH1095" i="5"/>
  <c r="BG1095" i="5" s="1"/>
  <c r="R1096" i="5"/>
  <c r="R1098" i="5"/>
  <c r="R1097" i="5"/>
  <c r="R1095" i="5"/>
  <c r="AN1088" i="5"/>
  <c r="AN1085" i="5"/>
  <c r="AN1086" i="5"/>
  <c r="AN1087" i="5"/>
  <c r="X1088" i="5"/>
  <c r="X1085" i="5"/>
  <c r="X1086" i="5"/>
  <c r="X1087" i="5"/>
  <c r="H1088" i="5"/>
  <c r="H1085" i="5"/>
  <c r="H1086" i="5"/>
  <c r="H1087" i="5"/>
  <c r="AD1076" i="5"/>
  <c r="AD1078" i="5"/>
  <c r="AD1077" i="5"/>
  <c r="BE1077" i="5" s="1"/>
  <c r="AD1075" i="5"/>
  <c r="N1076" i="5"/>
  <c r="BA1076" i="5" s="1"/>
  <c r="N1078" i="5"/>
  <c r="N1075" i="5"/>
  <c r="N1077" i="5"/>
  <c r="AL1068" i="5"/>
  <c r="AL1066" i="5"/>
  <c r="AL1065" i="5"/>
  <c r="AL1067" i="5"/>
  <c r="V1068" i="5"/>
  <c r="V1066" i="5"/>
  <c r="V1067" i="5"/>
  <c r="V1065" i="5"/>
  <c r="AD1056" i="5"/>
  <c r="AD1058" i="5"/>
  <c r="AD1055" i="5"/>
  <c r="BE1055" i="5" s="1"/>
  <c r="AD1057" i="5"/>
  <c r="N1056" i="5"/>
  <c r="BA1056" i="5" s="1"/>
  <c r="N1058" i="5"/>
  <c r="N1057" i="5"/>
  <c r="N1055" i="5"/>
  <c r="AJ1048" i="5"/>
  <c r="AJ1046" i="5"/>
  <c r="AJ1047" i="5"/>
  <c r="AJ1045" i="5"/>
  <c r="T1048" i="5"/>
  <c r="T1047" i="5"/>
  <c r="T1045" i="5"/>
  <c r="T1046" i="5"/>
  <c r="AD1036" i="5"/>
  <c r="AD1038" i="5"/>
  <c r="BE1038" i="5" s="1"/>
  <c r="AD1037" i="5"/>
  <c r="BE1037" i="5" s="1"/>
  <c r="AD1035" i="5"/>
  <c r="N1036" i="5"/>
  <c r="BA1036" i="5" s="1"/>
  <c r="N1038" i="5"/>
  <c r="N1037" i="5"/>
  <c r="N1035" i="5"/>
  <c r="AH1027" i="5"/>
  <c r="AH1025" i="5"/>
  <c r="BG1025" i="5" s="1"/>
  <c r="AH1028" i="5"/>
  <c r="AH1026" i="5"/>
  <c r="R1027" i="5"/>
  <c r="R1025" i="5"/>
  <c r="R1028" i="5"/>
  <c r="R1026" i="5"/>
  <c r="AL1018" i="5"/>
  <c r="AL1015" i="5"/>
  <c r="AL1016" i="5"/>
  <c r="AL1017" i="5"/>
  <c r="V1018" i="5"/>
  <c r="BC1018" i="5" s="1"/>
  <c r="V1015" i="5"/>
  <c r="V1016" i="5"/>
  <c r="V1017" i="5"/>
  <c r="AD1006" i="5"/>
  <c r="BE1006" i="5" s="1"/>
  <c r="AD1007" i="5"/>
  <c r="AD1008" i="5"/>
  <c r="BE1008" i="5" s="1"/>
  <c r="AD1005" i="5"/>
  <c r="N1006" i="5"/>
  <c r="BA1006" i="5" s="1"/>
  <c r="N1007" i="5"/>
  <c r="N1008" i="5"/>
  <c r="N1005" i="5"/>
  <c r="BA1005" i="5" s="1"/>
  <c r="AL998" i="5"/>
  <c r="AL995" i="5"/>
  <c r="AL996" i="5"/>
  <c r="AL997" i="5"/>
  <c r="V998" i="5"/>
  <c r="BC998" i="5" s="1"/>
  <c r="V995" i="5"/>
  <c r="V996" i="5"/>
  <c r="V997" i="5"/>
  <c r="BC997" i="5" s="1"/>
  <c r="AD986" i="5"/>
  <c r="AD987" i="5"/>
  <c r="BE987" i="5" s="1"/>
  <c r="AD988" i="5"/>
  <c r="BE988" i="5" s="1"/>
  <c r="AD985" i="5"/>
  <c r="BE985" i="5" s="1"/>
  <c r="N986" i="5"/>
  <c r="BA986" i="5" s="1"/>
  <c r="N987" i="5"/>
  <c r="BA987" i="5" s="1"/>
  <c r="N988" i="5"/>
  <c r="N985" i="5"/>
  <c r="AH977" i="5"/>
  <c r="AH978" i="5"/>
  <c r="BG978" i="5" s="1"/>
  <c r="AH975" i="5"/>
  <c r="BG975" i="5" s="1"/>
  <c r="AH976" i="5"/>
  <c r="BG976" i="5" s="1"/>
  <c r="R977" i="5"/>
  <c r="R978" i="5"/>
  <c r="R975" i="5"/>
  <c r="R976" i="5"/>
  <c r="AR965" i="5"/>
  <c r="AR966" i="5"/>
  <c r="AR967" i="5"/>
  <c r="AR968" i="5"/>
  <c r="AB965" i="5"/>
  <c r="AB966" i="5"/>
  <c r="AB967" i="5"/>
  <c r="AB968" i="5"/>
  <c r="L965" i="5"/>
  <c r="L966" i="5"/>
  <c r="L967" i="5"/>
  <c r="AZ967" i="5" s="1"/>
  <c r="L968" i="5"/>
  <c r="AZ968" i="5" s="1"/>
  <c r="AH957" i="5"/>
  <c r="AH958" i="5"/>
  <c r="AH955" i="5"/>
  <c r="BG955" i="5" s="1"/>
  <c r="AH956" i="5"/>
  <c r="R957" i="5"/>
  <c r="R958" i="5"/>
  <c r="R955" i="5"/>
  <c r="R956" i="5"/>
  <c r="AN945" i="5"/>
  <c r="AN947" i="5"/>
  <c r="AN946" i="5"/>
  <c r="AN948" i="5"/>
  <c r="X945" i="5"/>
  <c r="X947" i="5"/>
  <c r="X948" i="5"/>
  <c r="X946" i="5"/>
  <c r="H945" i="5"/>
  <c r="H947" i="5"/>
  <c r="H948" i="5"/>
  <c r="H946" i="5"/>
  <c r="AF937" i="5"/>
  <c r="AF935" i="5"/>
  <c r="BF935" i="5" s="1"/>
  <c r="AF936" i="5"/>
  <c r="BF936" i="5" s="1"/>
  <c r="AF938" i="5"/>
  <c r="P937" i="5"/>
  <c r="P935" i="5"/>
  <c r="P938" i="5"/>
  <c r="P936" i="5"/>
  <c r="AN925" i="5"/>
  <c r="AN927" i="5"/>
  <c r="AN928" i="5"/>
  <c r="AN926" i="5"/>
  <c r="X925" i="5"/>
  <c r="X927" i="5"/>
  <c r="X928" i="5"/>
  <c r="X926" i="5"/>
  <c r="H925" i="5"/>
  <c r="H927" i="5"/>
  <c r="H926" i="5"/>
  <c r="H928" i="5"/>
  <c r="AF917" i="5"/>
  <c r="AF918" i="5"/>
  <c r="AF915" i="5"/>
  <c r="BF915" i="5" s="1"/>
  <c r="AF916" i="5"/>
  <c r="P917" i="5"/>
  <c r="P918" i="5"/>
  <c r="P915" i="5"/>
  <c r="P916" i="5"/>
  <c r="AN905" i="5"/>
  <c r="AN906" i="5"/>
  <c r="AN907" i="5"/>
  <c r="AN908" i="5"/>
  <c r="X905" i="5"/>
  <c r="X906" i="5"/>
  <c r="X907" i="5"/>
  <c r="X908" i="5"/>
  <c r="H905" i="5"/>
  <c r="H906" i="5"/>
  <c r="H907" i="5"/>
  <c r="H908" i="5"/>
  <c r="AH897" i="5"/>
  <c r="BG897" i="5" s="1"/>
  <c r="AH898" i="5"/>
  <c r="AH895" i="5"/>
  <c r="BG895" i="5" s="1"/>
  <c r="AH896" i="5"/>
  <c r="R897" i="5"/>
  <c r="R898" i="5"/>
  <c r="R895" i="5"/>
  <c r="R896" i="5"/>
  <c r="AP885" i="5"/>
  <c r="AP886" i="5"/>
  <c r="AP887" i="5"/>
  <c r="AP888" i="5"/>
  <c r="BI888" i="5" s="1"/>
  <c r="Z885" i="5"/>
  <c r="Z886" i="5"/>
  <c r="Z887" i="5"/>
  <c r="Z888" i="5"/>
  <c r="J885" i="5"/>
  <c r="J886" i="5"/>
  <c r="J887" i="5"/>
  <c r="J888" i="5"/>
  <c r="AH877" i="5"/>
  <c r="BG877" i="5" s="1"/>
  <c r="AH878" i="5"/>
  <c r="AH875" i="5"/>
  <c r="BG875" i="5" s="1"/>
  <c r="AH876" i="5"/>
  <c r="R877" i="5"/>
  <c r="R878" i="5"/>
  <c r="R875" i="5"/>
  <c r="R876" i="5"/>
  <c r="AP865" i="5"/>
  <c r="AP866" i="5"/>
  <c r="AP867" i="5"/>
  <c r="BI867" i="5" s="1"/>
  <c r="AP868" i="5"/>
  <c r="Z865" i="5"/>
  <c r="Z866" i="5"/>
  <c r="Z867" i="5"/>
  <c r="Z868" i="5"/>
  <c r="J865" i="5"/>
  <c r="J866" i="5"/>
  <c r="J867" i="5"/>
  <c r="J868" i="5"/>
  <c r="AF857" i="5"/>
  <c r="AF858" i="5"/>
  <c r="BF858" i="5" s="1"/>
  <c r="AF855" i="5"/>
  <c r="AF856" i="5"/>
  <c r="P857" i="5"/>
  <c r="P858" i="5"/>
  <c r="P855" i="5"/>
  <c r="P856" i="5"/>
  <c r="AL848" i="5"/>
  <c r="AL845" i="5"/>
  <c r="AL846" i="5"/>
  <c r="AL847" i="5"/>
  <c r="V848" i="5"/>
  <c r="V845" i="5"/>
  <c r="V846" i="5"/>
  <c r="V847" i="5"/>
  <c r="AD836" i="5"/>
  <c r="BE836" i="5" s="1"/>
  <c r="AD837" i="5"/>
  <c r="BE837" i="5" s="1"/>
  <c r="AD838" i="5"/>
  <c r="BE838" i="5" s="1"/>
  <c r="AD835" i="5"/>
  <c r="N836" i="5"/>
  <c r="N837" i="5"/>
  <c r="N838" i="5"/>
  <c r="BA838" i="5" s="1"/>
  <c r="N835" i="5"/>
  <c r="AN825" i="5"/>
  <c r="AN826" i="5"/>
  <c r="AN827" i="5"/>
  <c r="AN828" i="5"/>
  <c r="X825" i="5"/>
  <c r="X826" i="5"/>
  <c r="X827" i="5"/>
  <c r="X828" i="5"/>
  <c r="H825" i="5"/>
  <c r="H826" i="5"/>
  <c r="H827" i="5"/>
  <c r="H828" i="5"/>
  <c r="AD816" i="5"/>
  <c r="AD817" i="5"/>
  <c r="AD818" i="5"/>
  <c r="AD815" i="5"/>
  <c r="N816" i="5"/>
  <c r="N817" i="5"/>
  <c r="BA817" i="5" s="1"/>
  <c r="N818" i="5"/>
  <c r="BA818" i="5" s="1"/>
  <c r="N815" i="5"/>
  <c r="BA815" i="5" s="1"/>
  <c r="AL808" i="5"/>
  <c r="AL805" i="5"/>
  <c r="AL806" i="5"/>
  <c r="AL807" i="5"/>
  <c r="V808" i="5"/>
  <c r="BC808" i="5" s="1"/>
  <c r="V805" i="5"/>
  <c r="V806" i="5"/>
  <c r="BC806" i="5" s="1"/>
  <c r="V807" i="5"/>
  <c r="AD795" i="5"/>
  <c r="AD796" i="5"/>
  <c r="AD798" i="5"/>
  <c r="BE798" i="5" s="1"/>
  <c r="AD797" i="5"/>
  <c r="N795" i="5"/>
  <c r="BA795" i="5" s="1"/>
  <c r="N796" i="5"/>
  <c r="BA796" i="5" s="1"/>
  <c r="N797" i="5"/>
  <c r="BA797" i="5" s="1"/>
  <c r="N798" i="5"/>
  <c r="AL787" i="5"/>
  <c r="AL788" i="5"/>
  <c r="AL785" i="5"/>
  <c r="AL786" i="5"/>
  <c r="V787" i="5"/>
  <c r="BC787" i="5" s="1"/>
  <c r="V788" i="5"/>
  <c r="BC788" i="5" s="1"/>
  <c r="V785" i="5"/>
  <c r="V786" i="5"/>
  <c r="AD775" i="5"/>
  <c r="BE775" i="5" s="1"/>
  <c r="AD776" i="5"/>
  <c r="AD777" i="5"/>
  <c r="AD778" i="5"/>
  <c r="BE778" i="5" s="1"/>
  <c r="N775" i="5"/>
  <c r="N776" i="5"/>
  <c r="BA776" i="5" s="1"/>
  <c r="N777" i="5"/>
  <c r="BA777" i="5" s="1"/>
  <c r="N778" i="5"/>
  <c r="AL767" i="5"/>
  <c r="AL768" i="5"/>
  <c r="AL765" i="5"/>
  <c r="AL766" i="5"/>
  <c r="V767" i="5"/>
  <c r="V768" i="5"/>
  <c r="V765" i="5"/>
  <c r="V766" i="5"/>
  <c r="AD755" i="5"/>
  <c r="BE755" i="5" s="1"/>
  <c r="AD756" i="5"/>
  <c r="BE756" i="5" s="1"/>
  <c r="AD757" i="5"/>
  <c r="AD758" i="5"/>
  <c r="N755" i="5"/>
  <c r="N756" i="5"/>
  <c r="BA756" i="5" s="1"/>
  <c r="N757" i="5"/>
  <c r="BA757" i="5" s="1"/>
  <c r="N758" i="5"/>
  <c r="BA758" i="5" s="1"/>
  <c r="AJ746" i="5"/>
  <c r="AJ747" i="5"/>
  <c r="AJ748" i="5"/>
  <c r="AJ745" i="5"/>
  <c r="T746" i="5"/>
  <c r="T747" i="5"/>
  <c r="T748" i="5"/>
  <c r="T745" i="5"/>
  <c r="AP738" i="5"/>
  <c r="AP735" i="5"/>
  <c r="AP736" i="5"/>
  <c r="BI736" i="5" s="1"/>
  <c r="AP737" i="5"/>
  <c r="Z738" i="5"/>
  <c r="Z735" i="5"/>
  <c r="Z736" i="5"/>
  <c r="Z737" i="5"/>
  <c r="J738" i="5"/>
  <c r="J735" i="5"/>
  <c r="J736" i="5"/>
  <c r="J737" i="5"/>
  <c r="AH726" i="5"/>
  <c r="AH727" i="5"/>
  <c r="BG727" i="5" s="1"/>
  <c r="AH728" i="5"/>
  <c r="BG728" i="5" s="1"/>
  <c r="AH725" i="5"/>
  <c r="R726" i="5"/>
  <c r="R727" i="5"/>
  <c r="R728" i="5"/>
  <c r="R725" i="5"/>
  <c r="AL717" i="5"/>
  <c r="AL718" i="5"/>
  <c r="AL715" i="5"/>
  <c r="AL716" i="5"/>
  <c r="V717" i="5"/>
  <c r="V718" i="5"/>
  <c r="V715" i="5"/>
  <c r="V716" i="5"/>
  <c r="AD705" i="5"/>
  <c r="AD706" i="5"/>
  <c r="BE706" i="5" s="1"/>
  <c r="AD707" i="5"/>
  <c r="BE707" i="5" s="1"/>
  <c r="AD708" i="5"/>
  <c r="N705" i="5"/>
  <c r="N706" i="5"/>
  <c r="N707" i="5"/>
  <c r="N708" i="5"/>
  <c r="AH696" i="5"/>
  <c r="AH697" i="5"/>
  <c r="AH698" i="5"/>
  <c r="BG698" i="5" s="1"/>
  <c r="AH695" i="5"/>
  <c r="R696" i="5"/>
  <c r="R697" i="5"/>
  <c r="R698" i="5"/>
  <c r="R695" i="5"/>
  <c r="AN687" i="5"/>
  <c r="AN688" i="5"/>
  <c r="AN685" i="5"/>
  <c r="AN686" i="5"/>
  <c r="X687" i="5"/>
  <c r="X688" i="5"/>
  <c r="X685" i="5"/>
  <c r="X686" i="5"/>
  <c r="H687" i="5"/>
  <c r="H688" i="5"/>
  <c r="H685" i="5"/>
  <c r="H686" i="5"/>
  <c r="AD675" i="5"/>
  <c r="AD676" i="5"/>
  <c r="AD677" i="5"/>
  <c r="BE677" i="5" s="1"/>
  <c r="AD678" i="5"/>
  <c r="N675" i="5"/>
  <c r="N676" i="5"/>
  <c r="BA676" i="5" s="1"/>
  <c r="N677" i="5"/>
  <c r="N678" i="5"/>
  <c r="AN667" i="5"/>
  <c r="AN668" i="5"/>
  <c r="AN666" i="5"/>
  <c r="AN665" i="5"/>
  <c r="X667" i="5"/>
  <c r="X668" i="5"/>
  <c r="X665" i="5"/>
  <c r="X666" i="5"/>
  <c r="H667" i="5"/>
  <c r="H668" i="5"/>
  <c r="H665" i="5"/>
  <c r="H666" i="5"/>
  <c r="AR658" i="5"/>
  <c r="AR655" i="5"/>
  <c r="AR656" i="5"/>
  <c r="AR657" i="5"/>
  <c r="AB658" i="5"/>
  <c r="AB655" i="5"/>
  <c r="AB656" i="5"/>
  <c r="AB657" i="5"/>
  <c r="L658" i="5"/>
  <c r="L655" i="5"/>
  <c r="AZ655" i="5" s="1"/>
  <c r="L656" i="5"/>
  <c r="L657" i="5"/>
  <c r="AF645" i="5"/>
  <c r="AF646" i="5"/>
  <c r="AF647" i="5"/>
  <c r="AF648" i="5"/>
  <c r="P645" i="5"/>
  <c r="P646" i="5"/>
  <c r="P647" i="5"/>
  <c r="P648" i="5"/>
  <c r="AL637" i="5"/>
  <c r="AL638" i="5"/>
  <c r="AL635" i="5"/>
  <c r="AL636" i="5"/>
  <c r="V637" i="5"/>
  <c r="V638" i="5"/>
  <c r="BC638" i="5" s="1"/>
  <c r="V635" i="5"/>
  <c r="V636" i="5"/>
  <c r="AD625" i="5"/>
  <c r="AD626" i="5"/>
  <c r="AD627" i="5"/>
  <c r="AD628" i="5"/>
  <c r="N625" i="5"/>
  <c r="BA625" i="5" s="1"/>
  <c r="N626" i="5"/>
  <c r="BA626" i="5" s="1"/>
  <c r="N627" i="5"/>
  <c r="BA627" i="5" s="1"/>
  <c r="N628" i="5"/>
  <c r="AL617" i="5"/>
  <c r="AL618" i="5"/>
  <c r="AL615" i="5"/>
  <c r="AL616" i="5"/>
  <c r="V617" i="5"/>
  <c r="BC617" i="5" s="1"/>
  <c r="V618" i="5"/>
  <c r="BC618" i="5" s="1"/>
  <c r="V615" i="5"/>
  <c r="BC615" i="5" s="1"/>
  <c r="V616" i="5"/>
  <c r="AR608" i="5"/>
  <c r="AR605" i="5"/>
  <c r="AR606" i="5"/>
  <c r="AR607" i="5"/>
  <c r="AB608" i="5"/>
  <c r="AB605" i="5"/>
  <c r="AB606" i="5"/>
  <c r="AB607" i="5"/>
  <c r="L608" i="5"/>
  <c r="L605" i="5"/>
  <c r="L606" i="5"/>
  <c r="AZ606" i="5" s="1"/>
  <c r="L607" i="5"/>
  <c r="AZ607" i="5" s="1"/>
  <c r="AJ596" i="5"/>
  <c r="AJ597" i="5"/>
  <c r="AJ598" i="5"/>
  <c r="AJ595" i="5"/>
  <c r="T596" i="5"/>
  <c r="T597" i="5"/>
  <c r="T598" i="5"/>
  <c r="T595" i="5"/>
  <c r="AN587" i="5"/>
  <c r="AN588" i="5"/>
  <c r="AN585" i="5"/>
  <c r="AN586" i="5"/>
  <c r="X587" i="5"/>
  <c r="X588" i="5"/>
  <c r="X585" i="5"/>
  <c r="X586" i="5"/>
  <c r="H587" i="5"/>
  <c r="H588" i="5"/>
  <c r="H585" i="5"/>
  <c r="H586" i="5"/>
  <c r="AR578" i="5"/>
  <c r="AR575" i="5"/>
  <c r="AR576" i="5"/>
  <c r="AR577" i="5"/>
  <c r="AB578" i="5"/>
  <c r="AB575" i="5"/>
  <c r="AB576" i="5"/>
  <c r="AB577" i="5"/>
  <c r="L578" i="5"/>
  <c r="L575" i="5"/>
  <c r="L577" i="5"/>
  <c r="AZ577" i="5" s="1"/>
  <c r="L576" i="5"/>
  <c r="AJ567" i="5"/>
  <c r="AJ565" i="5"/>
  <c r="AJ566" i="5"/>
  <c r="AJ568" i="5"/>
  <c r="T567" i="5"/>
  <c r="T565" i="5"/>
  <c r="T568" i="5"/>
  <c r="T566" i="5"/>
  <c r="AN558" i="5"/>
  <c r="AN556" i="5"/>
  <c r="AN557" i="5"/>
  <c r="AN555" i="5"/>
  <c r="X558" i="5"/>
  <c r="X556" i="5"/>
  <c r="X557" i="5"/>
  <c r="X555" i="5"/>
  <c r="H558" i="5"/>
  <c r="H556" i="5"/>
  <c r="H557" i="5"/>
  <c r="H555" i="5"/>
  <c r="AR545" i="5"/>
  <c r="AR547" i="5"/>
  <c r="AR548" i="5"/>
  <c r="AR546" i="5"/>
  <c r="AB545" i="5"/>
  <c r="AB547" i="5"/>
  <c r="AB548" i="5"/>
  <c r="AB546" i="5"/>
  <c r="L545" i="5"/>
  <c r="L547" i="5"/>
  <c r="L548" i="5"/>
  <c r="AZ548" i="5" s="1"/>
  <c r="L546" i="5"/>
  <c r="AH536" i="5"/>
  <c r="BG536" i="5" s="1"/>
  <c r="AH537" i="5"/>
  <c r="BG537" i="5" s="1"/>
  <c r="AH538" i="5"/>
  <c r="BG538" i="5" s="1"/>
  <c r="AH535" i="5"/>
  <c r="R536" i="5"/>
  <c r="R537" i="5"/>
  <c r="R538" i="5"/>
  <c r="R535" i="5"/>
  <c r="AN528" i="5"/>
  <c r="AN527" i="5"/>
  <c r="AN525" i="5"/>
  <c r="AN526" i="5"/>
  <c r="X528" i="5"/>
  <c r="X527" i="5"/>
  <c r="X525" i="5"/>
  <c r="X526" i="5"/>
  <c r="H527" i="5"/>
  <c r="H528" i="5"/>
  <c r="H525" i="5"/>
  <c r="H526" i="5"/>
  <c r="AD518" i="5"/>
  <c r="BE518" i="5" s="1"/>
  <c r="AD515" i="5"/>
  <c r="AD516" i="5"/>
  <c r="AD517" i="5"/>
  <c r="BE517" i="5" s="1"/>
  <c r="N518" i="5"/>
  <c r="N515" i="5"/>
  <c r="N516" i="5"/>
  <c r="BA516" i="5" s="1"/>
  <c r="N517" i="5"/>
  <c r="AJ506" i="5"/>
  <c r="AJ507" i="5"/>
  <c r="AJ508" i="5"/>
  <c r="AJ505" i="5"/>
  <c r="T506" i="5"/>
  <c r="T507" i="5"/>
  <c r="T508" i="5"/>
  <c r="BB508" i="5" s="1"/>
  <c r="T505" i="5"/>
  <c r="AN497" i="5"/>
  <c r="AN498" i="5"/>
  <c r="AN495" i="5"/>
  <c r="AN496" i="5"/>
  <c r="X497" i="5"/>
  <c r="X498" i="5"/>
  <c r="X495" i="5"/>
  <c r="X496" i="5"/>
  <c r="H497" i="5"/>
  <c r="H498" i="5"/>
  <c r="H495" i="5"/>
  <c r="H496" i="5"/>
  <c r="AH485" i="5"/>
  <c r="BG485" i="5" s="1"/>
  <c r="AH486" i="5"/>
  <c r="AH487" i="5"/>
  <c r="AH488" i="5"/>
  <c r="BG488" i="5" s="1"/>
  <c r="R485" i="5"/>
  <c r="R486" i="5"/>
  <c r="R487" i="5"/>
  <c r="R488" i="5"/>
  <c r="AP477" i="5"/>
  <c r="BI477" i="5" s="1"/>
  <c r="AP478" i="5"/>
  <c r="AP475" i="5"/>
  <c r="BI475" i="5" s="1"/>
  <c r="AP476" i="5"/>
  <c r="Z477" i="5"/>
  <c r="Z478" i="5"/>
  <c r="Z475" i="5"/>
  <c r="Z476" i="5"/>
  <c r="J477" i="5"/>
  <c r="J478" i="5"/>
  <c r="J475" i="5"/>
  <c r="J476" i="5"/>
  <c r="AD468" i="5"/>
  <c r="AD465" i="5"/>
  <c r="AD466" i="5"/>
  <c r="AD467" i="5"/>
  <c r="N468" i="5"/>
  <c r="N465" i="5"/>
  <c r="N466" i="5"/>
  <c r="BA466" i="5" s="1"/>
  <c r="N467" i="5"/>
  <c r="AH455" i="5"/>
  <c r="BG455" i="5" s="1"/>
  <c r="AH456" i="5"/>
  <c r="AH457" i="5"/>
  <c r="AH458" i="5"/>
  <c r="R455" i="5"/>
  <c r="R456" i="5"/>
  <c r="R457" i="5"/>
  <c r="R458" i="5"/>
  <c r="AN447" i="5"/>
  <c r="AN448" i="5"/>
  <c r="AN445" i="5"/>
  <c r="AN446" i="5"/>
  <c r="X447" i="5"/>
  <c r="X448" i="5"/>
  <c r="X445" i="5"/>
  <c r="X446" i="5"/>
  <c r="H447" i="5"/>
  <c r="H448" i="5"/>
  <c r="H445" i="5"/>
  <c r="H446" i="5"/>
  <c r="AD438" i="5"/>
  <c r="AD435" i="5"/>
  <c r="BE435" i="5" s="1"/>
  <c r="AD436" i="5"/>
  <c r="BE436" i="5" s="1"/>
  <c r="AD437" i="5"/>
  <c r="N438" i="5"/>
  <c r="N435" i="5"/>
  <c r="N436" i="5"/>
  <c r="N437" i="5"/>
  <c r="BA437" i="5" s="1"/>
  <c r="AL426" i="5"/>
  <c r="AL427" i="5"/>
  <c r="AL428" i="5"/>
  <c r="AL425" i="5"/>
  <c r="V426" i="5"/>
  <c r="V427" i="5"/>
  <c r="V428" i="5"/>
  <c r="V425" i="5"/>
  <c r="BC425" i="5" s="1"/>
  <c r="AR418" i="5"/>
  <c r="AR415" i="5"/>
  <c r="AR416" i="5"/>
  <c r="AR417" i="5"/>
  <c r="AB418" i="5"/>
  <c r="AB415" i="5"/>
  <c r="AB416" i="5"/>
  <c r="AB417" i="5"/>
  <c r="L418" i="5"/>
  <c r="L415" i="5"/>
  <c r="AZ415" i="5" s="1"/>
  <c r="L416" i="5"/>
  <c r="AZ416" i="5" s="1"/>
  <c r="L417" i="5"/>
  <c r="AH406" i="5"/>
  <c r="AH407" i="5"/>
  <c r="AH408" i="5"/>
  <c r="BG408" i="5" s="1"/>
  <c r="AH405" i="5"/>
  <c r="R406" i="5"/>
  <c r="R407" i="5"/>
  <c r="R408" i="5"/>
  <c r="R405" i="5"/>
  <c r="AL397" i="5"/>
  <c r="AL395" i="5"/>
  <c r="AL398" i="5"/>
  <c r="AL396" i="5"/>
  <c r="V397" i="5"/>
  <c r="V398" i="5"/>
  <c r="V395" i="5"/>
  <c r="BC395" i="5" s="1"/>
  <c r="V396" i="5"/>
  <c r="AR386" i="5"/>
  <c r="AR387" i="5"/>
  <c r="AR388" i="5"/>
  <c r="AR385" i="5"/>
  <c r="AB386" i="5"/>
  <c r="AB387" i="5"/>
  <c r="AB388" i="5"/>
  <c r="AB385" i="5"/>
  <c r="L386" i="5"/>
  <c r="L387" i="5"/>
  <c r="L388" i="5"/>
  <c r="AZ388" i="5" s="1"/>
  <c r="L385" i="5"/>
  <c r="AZ385" i="5" s="1"/>
  <c r="AL375" i="5"/>
  <c r="AL378" i="5"/>
  <c r="AL377" i="5"/>
  <c r="AL376" i="5"/>
  <c r="V375" i="5"/>
  <c r="V378" i="5"/>
  <c r="BC378" i="5" s="1"/>
  <c r="V377" i="5"/>
  <c r="BC377" i="5" s="1"/>
  <c r="V376" i="5"/>
  <c r="BC376" i="5" s="1"/>
  <c r="AR366" i="5"/>
  <c r="AR367" i="5"/>
  <c r="AR368" i="5"/>
  <c r="AR365" i="5"/>
  <c r="AB366" i="5"/>
  <c r="AB367" i="5"/>
  <c r="AB368" i="5"/>
  <c r="AB365" i="5"/>
  <c r="L366" i="5"/>
  <c r="L367" i="5"/>
  <c r="L368" i="5"/>
  <c r="L365" i="5"/>
  <c r="AJ358" i="5"/>
  <c r="AJ355" i="5"/>
  <c r="AJ356" i="5"/>
  <c r="AJ357" i="5"/>
  <c r="T358" i="5"/>
  <c r="T355" i="5"/>
  <c r="T356" i="5"/>
  <c r="T357" i="5"/>
  <c r="AD347" i="5"/>
  <c r="AD346" i="5"/>
  <c r="BE346" i="5" s="1"/>
  <c r="AD345" i="5"/>
  <c r="AD348" i="5"/>
  <c r="BE348" i="5" s="1"/>
  <c r="N347" i="5"/>
  <c r="N348" i="5"/>
  <c r="BA348" i="5" s="1"/>
  <c r="N345" i="5"/>
  <c r="N346" i="5"/>
  <c r="AL336" i="5"/>
  <c r="AL337" i="5"/>
  <c r="AL338" i="5"/>
  <c r="AL335" i="5"/>
  <c r="V336" i="5"/>
  <c r="BC336" i="5" s="1"/>
  <c r="V337" i="5"/>
  <c r="V338" i="5"/>
  <c r="V335" i="5"/>
  <c r="AR327" i="5"/>
  <c r="AR328" i="5"/>
  <c r="AR325" i="5"/>
  <c r="AR326" i="5"/>
  <c r="AB327" i="5"/>
  <c r="AB328" i="5"/>
  <c r="AB325" i="5"/>
  <c r="AB326" i="5"/>
  <c r="L327" i="5"/>
  <c r="AZ327" i="5" s="1"/>
  <c r="L328" i="5"/>
  <c r="L325" i="5"/>
  <c r="AZ325" i="5" s="1"/>
  <c r="L326" i="5"/>
  <c r="AH315" i="5"/>
  <c r="AH316" i="5"/>
  <c r="AH317" i="5"/>
  <c r="BG317" i="5" s="1"/>
  <c r="AH318" i="5"/>
  <c r="BG318" i="5" s="1"/>
  <c r="R315" i="5"/>
  <c r="R316" i="5"/>
  <c r="R317" i="5"/>
  <c r="R318" i="5"/>
  <c r="AN306" i="5"/>
  <c r="AN307" i="5"/>
  <c r="AN308" i="5"/>
  <c r="AN305" i="5"/>
  <c r="X306" i="5"/>
  <c r="X307" i="5"/>
  <c r="X308" i="5"/>
  <c r="X305" i="5"/>
  <c r="H306" i="5"/>
  <c r="H307" i="5"/>
  <c r="H308" i="5"/>
  <c r="H305" i="5"/>
  <c r="AF298" i="5"/>
  <c r="AF295" i="5"/>
  <c r="AF296" i="5"/>
  <c r="AF297" i="5"/>
  <c r="P298" i="5"/>
  <c r="P295" i="5"/>
  <c r="P296" i="5"/>
  <c r="P297" i="5"/>
  <c r="AJ285" i="5"/>
  <c r="AJ286" i="5"/>
  <c r="AJ287" i="5"/>
  <c r="AJ288" i="5"/>
  <c r="T285" i="5"/>
  <c r="T286" i="5"/>
  <c r="T287" i="5"/>
  <c r="T288" i="5"/>
  <c r="AR277" i="5"/>
  <c r="AR278" i="5"/>
  <c r="AR275" i="5"/>
  <c r="AR276" i="5"/>
  <c r="AB277" i="5"/>
  <c r="AB278" i="5"/>
  <c r="AB275" i="5"/>
  <c r="AB276" i="5"/>
  <c r="L277" i="5"/>
  <c r="L278" i="5"/>
  <c r="AZ278" i="5" s="1"/>
  <c r="L275" i="5"/>
  <c r="AZ275" i="5" s="1"/>
  <c r="L276" i="5"/>
  <c r="AH265" i="5"/>
  <c r="AH266" i="5"/>
  <c r="AH267" i="5"/>
  <c r="BG267" i="5" s="1"/>
  <c r="AH268" i="5"/>
  <c r="R265" i="5"/>
  <c r="R266" i="5"/>
  <c r="R267" i="5"/>
  <c r="R268" i="5"/>
  <c r="AN256" i="5"/>
  <c r="AN257" i="5"/>
  <c r="AN258" i="5"/>
  <c r="AN255" i="5"/>
  <c r="X256" i="5"/>
  <c r="X257" i="5"/>
  <c r="X258" i="5"/>
  <c r="X255" i="5"/>
  <c r="H256" i="5"/>
  <c r="H257" i="5"/>
  <c r="H258" i="5"/>
  <c r="H255" i="5"/>
  <c r="AF248" i="5"/>
  <c r="AF245" i="5"/>
  <c r="AF246" i="5"/>
  <c r="AF247" i="5"/>
  <c r="P248" i="5"/>
  <c r="P245" i="5"/>
  <c r="P246" i="5"/>
  <c r="P247" i="5"/>
  <c r="AL236" i="5"/>
  <c r="AL237" i="5"/>
  <c r="AL238" i="5"/>
  <c r="AL235" i="5"/>
  <c r="V236" i="5"/>
  <c r="V237" i="5"/>
  <c r="BC237" i="5" s="1"/>
  <c r="V238" i="5"/>
  <c r="V235" i="5"/>
  <c r="BC235" i="5" s="1"/>
  <c r="AD228" i="5"/>
  <c r="AD225" i="5"/>
  <c r="BE225" i="5" s="1"/>
  <c r="AD226" i="5"/>
  <c r="AD227" i="5"/>
  <c r="N228" i="5"/>
  <c r="N225" i="5"/>
  <c r="BA225" i="5" s="1"/>
  <c r="N226" i="5"/>
  <c r="N227" i="5"/>
  <c r="AL217" i="5"/>
  <c r="AL218" i="5"/>
  <c r="AL216" i="5"/>
  <c r="AL215" i="5"/>
  <c r="V217" i="5"/>
  <c r="V218" i="5"/>
  <c r="BC218" i="5" s="1"/>
  <c r="V216" i="5"/>
  <c r="BC216" i="5" s="1"/>
  <c r="V215" i="5"/>
  <c r="AD205" i="5"/>
  <c r="BE205" i="5" s="1"/>
  <c r="AD208" i="5"/>
  <c r="AD207" i="5"/>
  <c r="BE207" i="5" s="1"/>
  <c r="AD206" i="5"/>
  <c r="N205" i="5"/>
  <c r="N206" i="5"/>
  <c r="N208" i="5"/>
  <c r="BA208" i="5" s="1"/>
  <c r="N207" i="5"/>
  <c r="AH196" i="5"/>
  <c r="BG196" i="5" s="1"/>
  <c r="AH195" i="5"/>
  <c r="AH197" i="5"/>
  <c r="BG197" i="5" s="1"/>
  <c r="AH198" i="5"/>
  <c r="R196" i="5"/>
  <c r="R197" i="5"/>
  <c r="R198" i="5"/>
  <c r="R195" i="5"/>
  <c r="AP188" i="5"/>
  <c r="BI188" i="5" s="1"/>
  <c r="AP187" i="5"/>
  <c r="BI187" i="5" s="1"/>
  <c r="AP185" i="5"/>
  <c r="AP186" i="5"/>
  <c r="BI186" i="5" s="1"/>
  <c r="Z188" i="5"/>
  <c r="Z185" i="5"/>
  <c r="Z186" i="5"/>
  <c r="Z187" i="5"/>
  <c r="J188" i="5"/>
  <c r="J186" i="5"/>
  <c r="J187" i="5"/>
  <c r="J185" i="5"/>
  <c r="AH177" i="5"/>
  <c r="AH176" i="5"/>
  <c r="AH175" i="5"/>
  <c r="AH178" i="5"/>
  <c r="R178" i="5"/>
  <c r="R177" i="5"/>
  <c r="R176" i="5"/>
  <c r="R175" i="5"/>
  <c r="AP165" i="5"/>
  <c r="AP168" i="5"/>
  <c r="BI168" i="5" s="1"/>
  <c r="AP167" i="5"/>
  <c r="AP166" i="5"/>
  <c r="Z165" i="5"/>
  <c r="Z168" i="5"/>
  <c r="Z167" i="5"/>
  <c r="Z166" i="5"/>
  <c r="J165" i="5"/>
  <c r="J168" i="5"/>
  <c r="J167" i="5"/>
  <c r="J166" i="5"/>
  <c r="AF156" i="5"/>
  <c r="BF156" i="5" s="1"/>
  <c r="AF157" i="5"/>
  <c r="BF157" i="5" s="1"/>
  <c r="AF158" i="5"/>
  <c r="AF155" i="5"/>
  <c r="P156" i="5"/>
  <c r="P157" i="5"/>
  <c r="P158" i="5"/>
  <c r="P155" i="5"/>
  <c r="AL148" i="5"/>
  <c r="AL147" i="5"/>
  <c r="AL146" i="5"/>
  <c r="AL145" i="5"/>
  <c r="V148" i="5"/>
  <c r="V147" i="5"/>
  <c r="V146" i="5"/>
  <c r="V145" i="5"/>
  <c r="AR135" i="5"/>
  <c r="AR136" i="5"/>
  <c r="AR137" i="5"/>
  <c r="AR138" i="5"/>
  <c r="AB135" i="5"/>
  <c r="AB136" i="5"/>
  <c r="AB137" i="5"/>
  <c r="AB138" i="5"/>
  <c r="L135" i="5"/>
  <c r="AZ135" i="5" s="1"/>
  <c r="L136" i="5"/>
  <c r="L137" i="5"/>
  <c r="L138" i="5"/>
  <c r="AZ138" i="5" s="1"/>
  <c r="AH127" i="5"/>
  <c r="BG127" i="5" s="1"/>
  <c r="AH128" i="5"/>
  <c r="AH126" i="5"/>
  <c r="AH125" i="5"/>
  <c r="BG125" i="5" s="1"/>
  <c r="R127" i="5"/>
  <c r="R128" i="5"/>
  <c r="R126" i="5"/>
  <c r="R125" i="5"/>
  <c r="AN118" i="5"/>
  <c r="AN115" i="5"/>
  <c r="AN116" i="5"/>
  <c r="AN117" i="5"/>
  <c r="X118" i="5"/>
  <c r="X115" i="5"/>
  <c r="X116" i="5"/>
  <c r="X117" i="5"/>
  <c r="H118" i="5"/>
  <c r="H115" i="5"/>
  <c r="H116" i="5"/>
  <c r="H117" i="5"/>
  <c r="AR105" i="5"/>
  <c r="AR106" i="5"/>
  <c r="AR107" i="5"/>
  <c r="AR108" i="5"/>
  <c r="AB105" i="5"/>
  <c r="AB106" i="5"/>
  <c r="AB107" i="5"/>
  <c r="AB108" i="5"/>
  <c r="L105" i="5"/>
  <c r="AZ105" i="5" s="1"/>
  <c r="L106" i="5"/>
  <c r="L107" i="5"/>
  <c r="L108" i="5"/>
  <c r="AH97" i="5"/>
  <c r="AH98" i="5"/>
  <c r="BG98" i="5" s="1"/>
  <c r="AH96" i="5"/>
  <c r="AH95" i="5"/>
  <c r="BG95" i="5" s="1"/>
  <c r="R97" i="5"/>
  <c r="R98" i="5"/>
  <c r="R96" i="5"/>
  <c r="R95" i="5"/>
  <c r="AN88" i="5"/>
  <c r="AN85" i="5"/>
  <c r="AN86" i="5"/>
  <c r="AN87" i="5"/>
  <c r="X88" i="5"/>
  <c r="X85" i="5"/>
  <c r="X86" i="5"/>
  <c r="X87" i="5"/>
  <c r="H88" i="5"/>
  <c r="H85" i="5"/>
  <c r="H86" i="5"/>
  <c r="H87" i="5"/>
  <c r="AF76" i="5"/>
  <c r="BF76" i="5" s="1"/>
  <c r="AF77" i="5"/>
  <c r="BF77" i="5" s="1"/>
  <c r="AF78" i="5"/>
  <c r="AF75" i="5"/>
  <c r="P76" i="5"/>
  <c r="P77" i="5"/>
  <c r="P78" i="5"/>
  <c r="P75" i="5"/>
  <c r="AJ67" i="5"/>
  <c r="AJ68" i="5"/>
  <c r="AJ66" i="5"/>
  <c r="AJ65" i="5"/>
  <c r="T67" i="5"/>
  <c r="T68" i="5"/>
  <c r="T66" i="5"/>
  <c r="T65" i="5"/>
  <c r="AR56" i="5"/>
  <c r="AR57" i="5"/>
  <c r="AR58" i="5"/>
  <c r="AR55" i="5"/>
  <c r="AB56" i="5"/>
  <c r="AB57" i="5"/>
  <c r="AB58" i="5"/>
  <c r="AB55" i="5"/>
  <c r="L56" i="5"/>
  <c r="L57" i="5"/>
  <c r="L58" i="5"/>
  <c r="AZ58" i="5" s="1"/>
  <c r="L55" i="5"/>
  <c r="AZ55" i="5" s="1"/>
  <c r="AH49" i="5"/>
  <c r="AH48" i="5"/>
  <c r="BG48" i="5" s="1"/>
  <c r="AH45" i="5"/>
  <c r="BG45" i="5" s="1"/>
  <c r="AH46" i="5"/>
  <c r="BG46" i="5" s="1"/>
  <c r="AH47" i="5"/>
  <c r="R48" i="5"/>
  <c r="R45" i="5"/>
  <c r="R46" i="5"/>
  <c r="R47" i="5"/>
  <c r="AN35" i="5"/>
  <c r="AN36" i="5"/>
  <c r="AN37" i="5"/>
  <c r="AN38" i="5"/>
  <c r="X35" i="5"/>
  <c r="X36" i="5"/>
  <c r="X37" i="5"/>
  <c r="X38" i="5"/>
  <c r="H35" i="5"/>
  <c r="H36" i="5"/>
  <c r="H37" i="5"/>
  <c r="H38" i="5"/>
  <c r="AF27" i="5"/>
  <c r="AF28" i="5"/>
  <c r="AF25" i="5"/>
  <c r="BF25" i="5" s="1"/>
  <c r="AF26" i="5"/>
  <c r="P27" i="5"/>
  <c r="P28" i="5"/>
  <c r="P25" i="5"/>
  <c r="P26" i="5"/>
  <c r="AN17" i="5"/>
  <c r="AN15" i="5"/>
  <c r="AN18" i="5"/>
  <c r="AN16" i="5"/>
  <c r="X17" i="5"/>
  <c r="X15" i="5"/>
  <c r="X18" i="5"/>
  <c r="X16" i="5"/>
  <c r="H17" i="5"/>
  <c r="H15" i="5"/>
  <c r="H18" i="5"/>
  <c r="H16" i="5"/>
  <c r="D1385" i="2"/>
  <c r="D1225" i="2"/>
  <c r="D1064" i="2"/>
  <c r="D466" i="2"/>
  <c r="D186" i="2"/>
  <c r="T1485" i="5"/>
  <c r="BB1485" i="5" s="1"/>
  <c r="T1486" i="5"/>
  <c r="T1487" i="5"/>
  <c r="T1488" i="5"/>
  <c r="AL1446" i="5"/>
  <c r="AL1448" i="5"/>
  <c r="AL1447" i="5"/>
  <c r="AL1445" i="5"/>
  <c r="V1408" i="5"/>
  <c r="BC1408" i="5" s="1"/>
  <c r="V1405" i="5"/>
  <c r="V1406" i="5"/>
  <c r="V1407" i="5"/>
  <c r="H1388" i="5"/>
  <c r="H1385" i="5"/>
  <c r="H1386" i="5"/>
  <c r="H1387" i="5"/>
  <c r="AP1357" i="5"/>
  <c r="AP1355" i="5"/>
  <c r="AP1358" i="5"/>
  <c r="BI1358" i="5" s="1"/>
  <c r="AP1356" i="5"/>
  <c r="BI1356" i="5" s="1"/>
  <c r="H1336" i="5"/>
  <c r="H1337" i="5"/>
  <c r="H1338" i="5"/>
  <c r="H1335" i="5"/>
  <c r="AN1316" i="5"/>
  <c r="AN1317" i="5"/>
  <c r="AN1318" i="5"/>
  <c r="AN1315" i="5"/>
  <c r="N1268" i="5"/>
  <c r="N1265" i="5"/>
  <c r="N1266" i="5"/>
  <c r="BA1266" i="5" s="1"/>
  <c r="N1267" i="5"/>
  <c r="AP1247" i="5"/>
  <c r="AP1248" i="5"/>
  <c r="AP1245" i="5"/>
  <c r="BI1245" i="5" s="1"/>
  <c r="AP1246" i="5"/>
  <c r="BI1246" i="5" s="1"/>
  <c r="X1227" i="5"/>
  <c r="X1228" i="5"/>
  <c r="X1226" i="5"/>
  <c r="X1225" i="5"/>
  <c r="AJ1206" i="5"/>
  <c r="AJ1207" i="5"/>
  <c r="AJ1205" i="5"/>
  <c r="AJ1208" i="5"/>
  <c r="AP1176" i="5"/>
  <c r="AP1177" i="5"/>
  <c r="AP1178" i="5"/>
  <c r="BI1178" i="5" s="1"/>
  <c r="AP1175" i="5"/>
  <c r="AH1145" i="5"/>
  <c r="AH1148" i="5"/>
  <c r="BG1148" i="5" s="1"/>
  <c r="AH1146" i="5"/>
  <c r="AH1147" i="5"/>
  <c r="BG1147" i="5" s="1"/>
  <c r="V1116" i="5"/>
  <c r="V1118" i="5"/>
  <c r="BC1118" i="5" s="1"/>
  <c r="V1115" i="5"/>
  <c r="V1117" i="5"/>
  <c r="AD1108" i="5"/>
  <c r="BE1108" i="5" s="1"/>
  <c r="AD1106" i="5"/>
  <c r="AD1107" i="5"/>
  <c r="BE1107" i="5" s="1"/>
  <c r="AD1105" i="5"/>
  <c r="BE1105" i="5" s="1"/>
  <c r="AF1077" i="5"/>
  <c r="AF1078" i="5"/>
  <c r="BF1078" i="5" s="1"/>
  <c r="AF1075" i="5"/>
  <c r="AF1076" i="5"/>
  <c r="AF1037" i="5"/>
  <c r="AF1036" i="5"/>
  <c r="AF1035" i="5"/>
  <c r="AF1038" i="5"/>
  <c r="BF1038" i="5" s="1"/>
  <c r="AF1006" i="5"/>
  <c r="AF1007" i="5"/>
  <c r="BF1007" i="5" s="1"/>
  <c r="AF1008" i="5"/>
  <c r="BF1008" i="5" s="1"/>
  <c r="AF1005" i="5"/>
  <c r="AJ957" i="5"/>
  <c r="AJ958" i="5"/>
  <c r="AJ955" i="5"/>
  <c r="AJ956" i="5"/>
  <c r="J946" i="5"/>
  <c r="J945" i="5"/>
  <c r="J947" i="5"/>
  <c r="J948" i="5"/>
  <c r="AP905" i="5"/>
  <c r="BI905" i="5" s="1"/>
  <c r="AP906" i="5"/>
  <c r="AP907" i="5"/>
  <c r="BI907" i="5" s="1"/>
  <c r="AP908" i="5"/>
  <c r="BI908" i="5" s="1"/>
  <c r="AH857" i="5"/>
  <c r="BG857" i="5" s="1"/>
  <c r="AH858" i="5"/>
  <c r="AH855" i="5"/>
  <c r="AH856" i="5"/>
  <c r="AP825" i="5"/>
  <c r="AP826" i="5"/>
  <c r="AP827" i="5"/>
  <c r="AP828" i="5"/>
  <c r="BI828" i="5" s="1"/>
  <c r="H805" i="5"/>
  <c r="H806" i="5"/>
  <c r="H807" i="5"/>
  <c r="H808" i="5"/>
  <c r="X787" i="5"/>
  <c r="X788" i="5"/>
  <c r="X785" i="5"/>
  <c r="X786" i="5"/>
  <c r="H767" i="5"/>
  <c r="H768" i="5"/>
  <c r="H765" i="5"/>
  <c r="H766" i="5"/>
  <c r="V747" i="5"/>
  <c r="BC747" i="5" s="1"/>
  <c r="V748" i="5"/>
  <c r="V745" i="5"/>
  <c r="BC745" i="5" s="1"/>
  <c r="V746" i="5"/>
  <c r="BC746" i="5" s="1"/>
  <c r="AN717" i="5"/>
  <c r="AN718" i="5"/>
  <c r="AN715" i="5"/>
  <c r="AN716" i="5"/>
  <c r="AJ696" i="5"/>
  <c r="AJ697" i="5"/>
  <c r="AJ698" i="5"/>
  <c r="AJ695" i="5"/>
  <c r="AP668" i="5"/>
  <c r="AP666" i="5"/>
  <c r="AP667" i="5"/>
  <c r="AP665" i="5"/>
  <c r="R646" i="5"/>
  <c r="R647" i="5"/>
  <c r="R648" i="5"/>
  <c r="R645" i="5"/>
  <c r="P625" i="5"/>
  <c r="P626" i="5"/>
  <c r="P627" i="5"/>
  <c r="P628" i="5"/>
  <c r="AP588" i="5"/>
  <c r="AP585" i="5"/>
  <c r="AP586" i="5"/>
  <c r="AP587" i="5"/>
  <c r="N545" i="5"/>
  <c r="N546" i="5"/>
  <c r="N547" i="5"/>
  <c r="N548" i="5"/>
  <c r="Z528" i="5"/>
  <c r="Z527" i="5"/>
  <c r="Z525" i="5"/>
  <c r="Z526" i="5"/>
  <c r="Z497" i="5"/>
  <c r="Z498" i="5"/>
  <c r="Z495" i="5"/>
  <c r="Z496" i="5"/>
  <c r="AJ456" i="5"/>
  <c r="AJ457" i="5"/>
  <c r="AJ458" i="5"/>
  <c r="AJ455" i="5"/>
  <c r="AF435" i="5"/>
  <c r="AF436" i="5"/>
  <c r="AF437" i="5"/>
  <c r="AF438" i="5"/>
  <c r="H398" i="5"/>
  <c r="H395" i="5"/>
  <c r="H396" i="5"/>
  <c r="H397" i="5"/>
  <c r="X375" i="5"/>
  <c r="X376" i="5"/>
  <c r="X377" i="5"/>
  <c r="X378" i="5"/>
  <c r="N328" i="5"/>
  <c r="N325" i="5"/>
  <c r="N326" i="5"/>
  <c r="BA326" i="5" s="1"/>
  <c r="N327" i="5"/>
  <c r="BA327" i="5" s="1"/>
  <c r="R295" i="5"/>
  <c r="R296" i="5"/>
  <c r="R297" i="5"/>
  <c r="R298" i="5"/>
  <c r="AJ265" i="5"/>
  <c r="AJ266" i="5"/>
  <c r="AJ267" i="5"/>
  <c r="AJ268" i="5"/>
  <c r="AN236" i="5"/>
  <c r="AN237" i="5"/>
  <c r="AN238" i="5"/>
  <c r="AN235" i="5"/>
  <c r="AN216" i="5"/>
  <c r="AN217" i="5"/>
  <c r="AN218" i="5"/>
  <c r="AN215" i="5"/>
  <c r="T196" i="5"/>
  <c r="T198" i="5"/>
  <c r="T197" i="5"/>
  <c r="T195" i="5"/>
  <c r="T178" i="5"/>
  <c r="T175" i="5"/>
  <c r="T176" i="5"/>
  <c r="T177" i="5"/>
  <c r="AH157" i="5"/>
  <c r="AH158" i="5"/>
  <c r="AH156" i="5"/>
  <c r="AH155" i="5"/>
  <c r="AP115" i="5"/>
  <c r="BI115" i="5" s="1"/>
  <c r="AP118" i="5"/>
  <c r="AP117" i="5"/>
  <c r="BI117" i="5" s="1"/>
  <c r="AP116" i="5"/>
  <c r="BI116" i="5" s="1"/>
  <c r="T97" i="5"/>
  <c r="T98" i="5"/>
  <c r="T95" i="5"/>
  <c r="T96" i="5"/>
  <c r="N57" i="5"/>
  <c r="N58" i="5"/>
  <c r="N55" i="5"/>
  <c r="BA55" i="5" s="1"/>
  <c r="N56" i="5"/>
  <c r="BA56" i="5" s="1"/>
  <c r="AH28" i="5"/>
  <c r="AH25" i="5"/>
  <c r="AH26" i="5"/>
  <c r="BG26" i="5" s="1"/>
  <c r="AH27" i="5"/>
  <c r="D465" i="2"/>
  <c r="AL1498" i="5"/>
  <c r="AL1495" i="5"/>
  <c r="AL1496" i="5"/>
  <c r="AL1497" i="5"/>
  <c r="V1498" i="5"/>
  <c r="V1495" i="5"/>
  <c r="V1496" i="5"/>
  <c r="V1497" i="5"/>
  <c r="BC1497" i="5" s="1"/>
  <c r="AF1488" i="5"/>
  <c r="AF1485" i="5"/>
  <c r="BF1485" i="5" s="1"/>
  <c r="AF1486" i="5"/>
  <c r="BF1486" i="5" s="1"/>
  <c r="AF1487" i="5"/>
  <c r="BF1487" i="5" s="1"/>
  <c r="P1488" i="5"/>
  <c r="P1485" i="5"/>
  <c r="P1486" i="5"/>
  <c r="P1487" i="5"/>
  <c r="AN1476" i="5"/>
  <c r="AN1477" i="5"/>
  <c r="AN1478" i="5"/>
  <c r="AN1475" i="5"/>
  <c r="X1476" i="5"/>
  <c r="X1477" i="5"/>
  <c r="X1478" i="5"/>
  <c r="X1475" i="5"/>
  <c r="H1476" i="5"/>
  <c r="H1477" i="5"/>
  <c r="H1478" i="5"/>
  <c r="H1475" i="5"/>
  <c r="AH1465" i="5"/>
  <c r="AH1467" i="5"/>
  <c r="AH1468" i="5"/>
  <c r="AH1466" i="5"/>
  <c r="BG1466" i="5" s="1"/>
  <c r="R1465" i="5"/>
  <c r="R1467" i="5"/>
  <c r="R1468" i="5"/>
  <c r="R1466" i="5"/>
  <c r="AR1457" i="5"/>
  <c r="AR1458" i="5"/>
  <c r="AR1455" i="5"/>
  <c r="AR1456" i="5"/>
  <c r="AB1457" i="5"/>
  <c r="AB1458" i="5"/>
  <c r="AB1455" i="5"/>
  <c r="AB1456" i="5"/>
  <c r="L1457" i="5"/>
  <c r="L1458" i="5"/>
  <c r="L1455" i="5"/>
  <c r="L1456" i="5"/>
  <c r="AZ1456" i="5" s="1"/>
  <c r="AH1445" i="5"/>
  <c r="BG1445" i="5" s="1"/>
  <c r="AH1447" i="5"/>
  <c r="AH1448" i="5"/>
  <c r="BG1448" i="5" s="1"/>
  <c r="AH1446" i="5"/>
  <c r="BG1446" i="5" s="1"/>
  <c r="R1445" i="5"/>
  <c r="R1447" i="5"/>
  <c r="R1448" i="5"/>
  <c r="R1446" i="5"/>
  <c r="AR1437" i="5"/>
  <c r="AR1438" i="5"/>
  <c r="AR1435" i="5"/>
  <c r="AR1436" i="5"/>
  <c r="AB1437" i="5"/>
  <c r="AB1438" i="5"/>
  <c r="AB1435" i="5"/>
  <c r="AB1436" i="5"/>
  <c r="L1437" i="5"/>
  <c r="AZ1437" i="5" s="1"/>
  <c r="L1438" i="5"/>
  <c r="AZ1438" i="5" s="1"/>
  <c r="L1435" i="5"/>
  <c r="L1436" i="5"/>
  <c r="AJ1426" i="5"/>
  <c r="AJ1427" i="5"/>
  <c r="AJ1425" i="5"/>
  <c r="AJ1428" i="5"/>
  <c r="T1426" i="5"/>
  <c r="T1427" i="5"/>
  <c r="T1428" i="5"/>
  <c r="T1425" i="5"/>
  <c r="AR1415" i="5"/>
  <c r="AR1416" i="5"/>
  <c r="AR1417" i="5"/>
  <c r="AR1418" i="5"/>
  <c r="AB1415" i="5"/>
  <c r="AB1416" i="5"/>
  <c r="AB1417" i="5"/>
  <c r="AB1418" i="5"/>
  <c r="L1415" i="5"/>
  <c r="L1416" i="5"/>
  <c r="L1417" i="5"/>
  <c r="AZ1417" i="5" s="1"/>
  <c r="L1418" i="5"/>
  <c r="AZ1418" i="5" s="1"/>
  <c r="AH1407" i="5"/>
  <c r="BG1407" i="5" s="1"/>
  <c r="AH1408" i="5"/>
  <c r="BG1408" i="5" s="1"/>
  <c r="AH1405" i="5"/>
  <c r="BG1405" i="5" s="1"/>
  <c r="AH1406" i="5"/>
  <c r="R1407" i="5"/>
  <c r="R1408" i="5"/>
  <c r="R1405" i="5"/>
  <c r="R1406" i="5"/>
  <c r="BB1406" i="5" s="1"/>
  <c r="AP1395" i="5"/>
  <c r="AP1396" i="5"/>
  <c r="BI1396" i="5" s="1"/>
  <c r="AP1397" i="5"/>
  <c r="BI1397" i="5" s="1"/>
  <c r="AP1398" i="5"/>
  <c r="Z1395" i="5"/>
  <c r="Z1396" i="5"/>
  <c r="Z1397" i="5"/>
  <c r="Z1398" i="5"/>
  <c r="J1395" i="5"/>
  <c r="J1396" i="5"/>
  <c r="J1397" i="5"/>
  <c r="J1398" i="5"/>
  <c r="AJ1387" i="5"/>
  <c r="AJ1388" i="5"/>
  <c r="AJ1385" i="5"/>
  <c r="AJ1386" i="5"/>
  <c r="T1387" i="5"/>
  <c r="T1388" i="5"/>
  <c r="T1385" i="5"/>
  <c r="T1386" i="5"/>
  <c r="AP1376" i="5"/>
  <c r="AP1377" i="5"/>
  <c r="BI1377" i="5" s="1"/>
  <c r="AP1378" i="5"/>
  <c r="BI1378" i="5" s="1"/>
  <c r="AP1375" i="5"/>
  <c r="Z1376" i="5"/>
  <c r="Z1377" i="5"/>
  <c r="Z1378" i="5"/>
  <c r="Z1375" i="5"/>
  <c r="J1377" i="5"/>
  <c r="J1375" i="5"/>
  <c r="J1376" i="5"/>
  <c r="J1378" i="5"/>
  <c r="AD1368" i="5"/>
  <c r="BE1368" i="5" s="1"/>
  <c r="AD1366" i="5"/>
  <c r="AD1365" i="5"/>
  <c r="AD1367" i="5"/>
  <c r="N1368" i="5"/>
  <c r="BA1368" i="5" s="1"/>
  <c r="N1366" i="5"/>
  <c r="N1367" i="5"/>
  <c r="BA1367" i="5" s="1"/>
  <c r="N1365" i="5"/>
  <c r="AL1356" i="5"/>
  <c r="AL1358" i="5"/>
  <c r="AL1357" i="5"/>
  <c r="AL1355" i="5"/>
  <c r="V1356" i="5"/>
  <c r="V1358" i="5"/>
  <c r="V1355" i="5"/>
  <c r="V1357" i="5"/>
  <c r="BC1357" i="5" s="1"/>
  <c r="AD1348" i="5"/>
  <c r="AD1346" i="5"/>
  <c r="BE1346" i="5" s="1"/>
  <c r="AD1345" i="5"/>
  <c r="AD1347" i="5"/>
  <c r="N1348" i="5"/>
  <c r="N1346" i="5"/>
  <c r="BA1346" i="5" s="1"/>
  <c r="N1347" i="5"/>
  <c r="N1345" i="5"/>
  <c r="AJ1335" i="5"/>
  <c r="AJ1336" i="5"/>
  <c r="AJ1337" i="5"/>
  <c r="AJ1338" i="5"/>
  <c r="T1335" i="5"/>
  <c r="T1336" i="5"/>
  <c r="T1337" i="5"/>
  <c r="T1338" i="5"/>
  <c r="AR1327" i="5"/>
  <c r="AR1328" i="5"/>
  <c r="AR1325" i="5"/>
  <c r="AR1326" i="5"/>
  <c r="AB1327" i="5"/>
  <c r="AB1328" i="5"/>
  <c r="AB1325" i="5"/>
  <c r="AB1326" i="5"/>
  <c r="L1327" i="5"/>
  <c r="AZ1327" i="5" s="1"/>
  <c r="L1328" i="5"/>
  <c r="AZ1328" i="5" s="1"/>
  <c r="L1325" i="5"/>
  <c r="AZ1325" i="5" s="1"/>
  <c r="L1326" i="5"/>
  <c r="AJ1316" i="5"/>
  <c r="AJ1317" i="5"/>
  <c r="AJ1315" i="5"/>
  <c r="AJ1318" i="5"/>
  <c r="T1316" i="5"/>
  <c r="T1317" i="5"/>
  <c r="T1318" i="5"/>
  <c r="T1315" i="5"/>
  <c r="AP1307" i="5"/>
  <c r="AP1308" i="5"/>
  <c r="AP1305" i="5"/>
  <c r="BI1305" i="5" s="1"/>
  <c r="AP1306" i="5"/>
  <c r="BI1306" i="5" s="1"/>
  <c r="Z1307" i="5"/>
  <c r="Z1308" i="5"/>
  <c r="Z1305" i="5"/>
  <c r="Z1306" i="5"/>
  <c r="J1307" i="5"/>
  <c r="J1308" i="5"/>
  <c r="J1305" i="5"/>
  <c r="J1306" i="5"/>
  <c r="AH1295" i="5"/>
  <c r="AH1296" i="5"/>
  <c r="BG1296" i="5" s="1"/>
  <c r="AH1297" i="5"/>
  <c r="BG1297" i="5" s="1"/>
  <c r="AH1298" i="5"/>
  <c r="R1295" i="5"/>
  <c r="R1296" i="5"/>
  <c r="R1297" i="5"/>
  <c r="R1298" i="5"/>
  <c r="AP1287" i="5"/>
  <c r="AP1288" i="5"/>
  <c r="BI1288" i="5" s="1"/>
  <c r="AP1285" i="5"/>
  <c r="AP1286" i="5"/>
  <c r="Z1287" i="5"/>
  <c r="Z1288" i="5"/>
  <c r="Z1285" i="5"/>
  <c r="Z1286" i="5"/>
  <c r="J1287" i="5"/>
  <c r="J1288" i="5"/>
  <c r="J1285" i="5"/>
  <c r="J1286" i="5"/>
  <c r="AJ1276" i="5"/>
  <c r="AJ1277" i="5"/>
  <c r="AJ1278" i="5"/>
  <c r="AJ1275" i="5"/>
  <c r="T1276" i="5"/>
  <c r="T1277" i="5"/>
  <c r="T1275" i="5"/>
  <c r="T1278" i="5"/>
  <c r="AP1267" i="5"/>
  <c r="AP1268" i="5"/>
  <c r="AP1265" i="5"/>
  <c r="BI1265" i="5" s="1"/>
  <c r="AP1266" i="5"/>
  <c r="Z1267" i="5"/>
  <c r="Z1268" i="5"/>
  <c r="Z1265" i="5"/>
  <c r="Z1266" i="5"/>
  <c r="J1267" i="5"/>
  <c r="J1268" i="5"/>
  <c r="J1265" i="5"/>
  <c r="J1266" i="5"/>
  <c r="AF1255" i="5"/>
  <c r="AF1256" i="5"/>
  <c r="BF1256" i="5" s="1"/>
  <c r="AF1258" i="5"/>
  <c r="BF1258" i="5" s="1"/>
  <c r="AF1257" i="5"/>
  <c r="P1255" i="5"/>
  <c r="P1256" i="5"/>
  <c r="P1257" i="5"/>
  <c r="P1258" i="5"/>
  <c r="AL1246" i="5"/>
  <c r="AL1247" i="5"/>
  <c r="AL1248" i="5"/>
  <c r="AL1245" i="5"/>
  <c r="V1246" i="5"/>
  <c r="V1247" i="5"/>
  <c r="V1248" i="5"/>
  <c r="BC1248" i="5" s="1"/>
  <c r="V1245" i="5"/>
  <c r="AD1238" i="5"/>
  <c r="BE1238" i="5" s="1"/>
  <c r="AD1235" i="5"/>
  <c r="AD1237" i="5"/>
  <c r="AD1236" i="5"/>
  <c r="BE1236" i="5" s="1"/>
  <c r="N1238" i="5"/>
  <c r="BA1238" i="5" s="1"/>
  <c r="N1235" i="5"/>
  <c r="N1236" i="5"/>
  <c r="BA1236" i="5" s="1"/>
  <c r="N1237" i="5"/>
  <c r="AJ1226" i="5"/>
  <c r="AJ1227" i="5"/>
  <c r="AJ1228" i="5"/>
  <c r="AJ1225" i="5"/>
  <c r="T1226" i="5"/>
  <c r="T1227" i="5"/>
  <c r="T1225" i="5"/>
  <c r="T1228" i="5"/>
  <c r="AP1217" i="5"/>
  <c r="BI1217" i="5" s="1"/>
  <c r="AP1218" i="5"/>
  <c r="AP1216" i="5"/>
  <c r="AP1215" i="5"/>
  <c r="Z1217" i="5"/>
  <c r="Z1218" i="5"/>
  <c r="Z1215" i="5"/>
  <c r="Z1216" i="5"/>
  <c r="J1217" i="5"/>
  <c r="J1218" i="5"/>
  <c r="J1216" i="5"/>
  <c r="J1215" i="5"/>
  <c r="AF1205" i="5"/>
  <c r="AF1206" i="5"/>
  <c r="BF1206" i="5" s="1"/>
  <c r="AF1208" i="5"/>
  <c r="AF1207" i="5"/>
  <c r="BF1207" i="5" s="1"/>
  <c r="P1205" i="5"/>
  <c r="P1206" i="5"/>
  <c r="P1208" i="5"/>
  <c r="P1207" i="5"/>
  <c r="AN1197" i="5"/>
  <c r="AN1198" i="5"/>
  <c r="AN1196" i="5"/>
  <c r="AN1195" i="5"/>
  <c r="X1197" i="5"/>
  <c r="X1198" i="5"/>
  <c r="X1196" i="5"/>
  <c r="X1195" i="5"/>
  <c r="H1197" i="5"/>
  <c r="H1198" i="5"/>
  <c r="H1196" i="5"/>
  <c r="H1195" i="5"/>
  <c r="AD1187" i="5"/>
  <c r="AD1188" i="5"/>
  <c r="BE1188" i="5" s="1"/>
  <c r="AD1186" i="5"/>
  <c r="BE1186" i="5" s="1"/>
  <c r="AD1185" i="5"/>
  <c r="N1187" i="5"/>
  <c r="N1188" i="5"/>
  <c r="N1186" i="5"/>
  <c r="BA1186" i="5" s="1"/>
  <c r="N1185" i="5"/>
  <c r="AL1175" i="5"/>
  <c r="AL1176" i="5"/>
  <c r="AL1178" i="5"/>
  <c r="AL1177" i="5"/>
  <c r="V1175" i="5"/>
  <c r="BC1175" i="5" s="1"/>
  <c r="V1176" i="5"/>
  <c r="BC1176" i="5" s="1"/>
  <c r="V1178" i="5"/>
  <c r="V1177" i="5"/>
  <c r="AD1167" i="5"/>
  <c r="BE1167" i="5" s="1"/>
  <c r="AD1168" i="5"/>
  <c r="AD1166" i="5"/>
  <c r="AD1165" i="5"/>
  <c r="N1167" i="5"/>
  <c r="BA1167" i="5" s="1"/>
  <c r="N1168" i="5"/>
  <c r="N1165" i="5"/>
  <c r="BA1165" i="5" s="1"/>
  <c r="N1166" i="5"/>
  <c r="AL1156" i="5"/>
  <c r="AL1158" i="5"/>
  <c r="AL1155" i="5"/>
  <c r="AL1157" i="5"/>
  <c r="V1156" i="5"/>
  <c r="BC1156" i="5" s="1"/>
  <c r="V1157" i="5"/>
  <c r="BC1157" i="5" s="1"/>
  <c r="V1158" i="5"/>
  <c r="BC1158" i="5" s="1"/>
  <c r="V1155" i="5"/>
  <c r="AD1148" i="5"/>
  <c r="AD1147" i="5"/>
  <c r="BE1147" i="5" s="1"/>
  <c r="AD1145" i="5"/>
  <c r="BE1145" i="5" s="1"/>
  <c r="AD1146" i="5"/>
  <c r="BE1146" i="5" s="1"/>
  <c r="N1148" i="5"/>
  <c r="N1145" i="5"/>
  <c r="BA1145" i="5" s="1"/>
  <c r="N1146" i="5"/>
  <c r="N1147" i="5"/>
  <c r="AL1136" i="5"/>
  <c r="AL1135" i="5"/>
  <c r="AL1137" i="5"/>
  <c r="AL1138" i="5"/>
  <c r="V1136" i="5"/>
  <c r="V1137" i="5"/>
  <c r="V1138" i="5"/>
  <c r="V1135" i="5"/>
  <c r="AP1127" i="5"/>
  <c r="BI1127" i="5" s="1"/>
  <c r="AP1126" i="5"/>
  <c r="BI1126" i="5" s="1"/>
  <c r="AP1128" i="5"/>
  <c r="BI1128" i="5" s="1"/>
  <c r="AP1125" i="5"/>
  <c r="Z1127" i="5"/>
  <c r="Z1128" i="5"/>
  <c r="Z1125" i="5"/>
  <c r="Z1126" i="5"/>
  <c r="J1127" i="5"/>
  <c r="J1125" i="5"/>
  <c r="J1126" i="5"/>
  <c r="J1128" i="5"/>
  <c r="V1119" i="5"/>
  <c r="AH1115" i="5"/>
  <c r="BG1115" i="5" s="1"/>
  <c r="AH1116" i="5"/>
  <c r="AH1117" i="5"/>
  <c r="AH1118" i="5"/>
  <c r="R1115" i="5"/>
  <c r="R1117" i="5"/>
  <c r="R1118" i="5"/>
  <c r="R1116" i="5"/>
  <c r="AP1107" i="5"/>
  <c r="AP1108" i="5"/>
  <c r="AP1105" i="5"/>
  <c r="AP1106" i="5"/>
  <c r="BI1106" i="5" s="1"/>
  <c r="Z1107" i="5"/>
  <c r="Z1105" i="5"/>
  <c r="Z1106" i="5"/>
  <c r="Z1108" i="5"/>
  <c r="J1107" i="5"/>
  <c r="J1106" i="5"/>
  <c r="J1108" i="5"/>
  <c r="J1105" i="5"/>
  <c r="AF1098" i="5"/>
  <c r="BF1098" i="5" s="1"/>
  <c r="AF1096" i="5"/>
  <c r="BF1096" i="5" s="1"/>
  <c r="AF1097" i="5"/>
  <c r="AF1095" i="5"/>
  <c r="P1098" i="5"/>
  <c r="P1096" i="5"/>
  <c r="P1097" i="5"/>
  <c r="P1095" i="5"/>
  <c r="AL1088" i="5"/>
  <c r="AL1086" i="5"/>
  <c r="AL1087" i="5"/>
  <c r="AL1085" i="5"/>
  <c r="V1088" i="5"/>
  <c r="V1086" i="5"/>
  <c r="V1087" i="5"/>
  <c r="V1085" i="5"/>
  <c r="AR1076" i="5"/>
  <c r="AR1075" i="5"/>
  <c r="AR1077" i="5"/>
  <c r="AR1078" i="5"/>
  <c r="AB1076" i="5"/>
  <c r="AB1077" i="5"/>
  <c r="AB1078" i="5"/>
  <c r="AB1075" i="5"/>
  <c r="L1076" i="5"/>
  <c r="L1078" i="5"/>
  <c r="AZ1078" i="5" s="1"/>
  <c r="L1075" i="5"/>
  <c r="AZ1075" i="5" s="1"/>
  <c r="L1077" i="5"/>
  <c r="AJ1068" i="5"/>
  <c r="AJ1065" i="5"/>
  <c r="AJ1066" i="5"/>
  <c r="AJ1067" i="5"/>
  <c r="T1068" i="5"/>
  <c r="T1066" i="5"/>
  <c r="T1067" i="5"/>
  <c r="T1065" i="5"/>
  <c r="AR1056" i="5"/>
  <c r="AR1057" i="5"/>
  <c r="AR1058" i="5"/>
  <c r="AR1055" i="5"/>
  <c r="AB1056" i="5"/>
  <c r="AB1058" i="5"/>
  <c r="AB1055" i="5"/>
  <c r="AB1057" i="5"/>
  <c r="L1056" i="5"/>
  <c r="L1055" i="5"/>
  <c r="AZ1055" i="5" s="1"/>
  <c r="L1057" i="5"/>
  <c r="L1058" i="5"/>
  <c r="AZ1058" i="5" s="1"/>
  <c r="AH1047" i="5"/>
  <c r="BG1047" i="5" s="1"/>
  <c r="AH1045" i="5"/>
  <c r="AH1046" i="5"/>
  <c r="BG1046" i="5" s="1"/>
  <c r="AH1048" i="5"/>
  <c r="R1047" i="5"/>
  <c r="BB1047" i="5" s="1"/>
  <c r="R1045" i="5"/>
  <c r="R1048" i="5"/>
  <c r="BB1048" i="5" s="1"/>
  <c r="R1046" i="5"/>
  <c r="AR1037" i="5"/>
  <c r="AR1035" i="5"/>
  <c r="AR1038" i="5"/>
  <c r="AR1036" i="5"/>
  <c r="AB1037" i="5"/>
  <c r="AB1036" i="5"/>
  <c r="AB1035" i="5"/>
  <c r="AB1038" i="5"/>
  <c r="L1037" i="5"/>
  <c r="AZ1037" i="5" s="1"/>
  <c r="L1036" i="5"/>
  <c r="AZ1036" i="5" s="1"/>
  <c r="L1038" i="5"/>
  <c r="L1035" i="5"/>
  <c r="AZ1035" i="5" s="1"/>
  <c r="AF1028" i="5"/>
  <c r="AF1027" i="5"/>
  <c r="BF1027" i="5" s="1"/>
  <c r="AF1026" i="5"/>
  <c r="AF1025" i="5"/>
  <c r="BF1025" i="5" s="1"/>
  <c r="P1028" i="5"/>
  <c r="P1027" i="5"/>
  <c r="P1026" i="5"/>
  <c r="P1025" i="5"/>
  <c r="AJ1017" i="5"/>
  <c r="AJ1015" i="5"/>
  <c r="AJ1018" i="5"/>
  <c r="AJ1016" i="5"/>
  <c r="T1017" i="5"/>
  <c r="T1018" i="5"/>
  <c r="T1015" i="5"/>
  <c r="T1016" i="5"/>
  <c r="AR1005" i="5"/>
  <c r="AR1006" i="5"/>
  <c r="AR1007" i="5"/>
  <c r="AR1008" i="5"/>
  <c r="AB1005" i="5"/>
  <c r="AB1006" i="5"/>
  <c r="AB1007" i="5"/>
  <c r="AB1008" i="5"/>
  <c r="L1005" i="5"/>
  <c r="L1006" i="5"/>
  <c r="AZ1006" i="5" s="1"/>
  <c r="L1007" i="5"/>
  <c r="L1008" i="5"/>
  <c r="AJ997" i="5"/>
  <c r="AJ998" i="5"/>
  <c r="AJ995" i="5"/>
  <c r="AJ996" i="5"/>
  <c r="T997" i="5"/>
  <c r="T998" i="5"/>
  <c r="T995" i="5"/>
  <c r="T996" i="5"/>
  <c r="AR985" i="5"/>
  <c r="AR986" i="5"/>
  <c r="AR987" i="5"/>
  <c r="AR988" i="5"/>
  <c r="AB985" i="5"/>
  <c r="AB986" i="5"/>
  <c r="AB987" i="5"/>
  <c r="AB988" i="5"/>
  <c r="L985" i="5"/>
  <c r="AZ985" i="5" s="1"/>
  <c r="L986" i="5"/>
  <c r="AZ986" i="5" s="1"/>
  <c r="L987" i="5"/>
  <c r="L988" i="5"/>
  <c r="AF976" i="5"/>
  <c r="AF977" i="5"/>
  <c r="AF978" i="5"/>
  <c r="AF975" i="5"/>
  <c r="P976" i="5"/>
  <c r="P977" i="5"/>
  <c r="P978" i="5"/>
  <c r="P975" i="5"/>
  <c r="AP965" i="5"/>
  <c r="BI965" i="5" s="1"/>
  <c r="AP966" i="5"/>
  <c r="BI966" i="5" s="1"/>
  <c r="AP967" i="5"/>
  <c r="AP968" i="5"/>
  <c r="Z965" i="5"/>
  <c r="Z966" i="5"/>
  <c r="Z967" i="5"/>
  <c r="Z968" i="5"/>
  <c r="J965" i="5"/>
  <c r="J966" i="5"/>
  <c r="J967" i="5"/>
  <c r="J968" i="5"/>
  <c r="AF956" i="5"/>
  <c r="AF957" i="5"/>
  <c r="BF957" i="5" s="1"/>
  <c r="AF958" i="5"/>
  <c r="BF958" i="5" s="1"/>
  <c r="AF955" i="5"/>
  <c r="BF955" i="5" s="1"/>
  <c r="P956" i="5"/>
  <c r="P957" i="5"/>
  <c r="P958" i="5"/>
  <c r="P955" i="5"/>
  <c r="AL948" i="5"/>
  <c r="AL945" i="5"/>
  <c r="AL946" i="5"/>
  <c r="AL947" i="5"/>
  <c r="V948" i="5"/>
  <c r="BC948" i="5" s="1"/>
  <c r="V945" i="5"/>
  <c r="V947" i="5"/>
  <c r="V946" i="5"/>
  <c r="AD937" i="5"/>
  <c r="AD935" i="5"/>
  <c r="AD936" i="5"/>
  <c r="AD938" i="5"/>
  <c r="BE938" i="5" s="1"/>
  <c r="N937" i="5"/>
  <c r="N936" i="5"/>
  <c r="N938" i="5"/>
  <c r="N935" i="5"/>
  <c r="AL925" i="5"/>
  <c r="AL927" i="5"/>
  <c r="AL928" i="5"/>
  <c r="AL926" i="5"/>
  <c r="V925" i="5"/>
  <c r="BC925" i="5" s="1"/>
  <c r="V928" i="5"/>
  <c r="BC928" i="5" s="1"/>
  <c r="V926" i="5"/>
  <c r="V927" i="5"/>
  <c r="AD916" i="5"/>
  <c r="BE916" i="5" s="1"/>
  <c r="AD917" i="5"/>
  <c r="BE917" i="5" s="1"/>
  <c r="AD918" i="5"/>
  <c r="BE918" i="5" s="1"/>
  <c r="AD915" i="5"/>
  <c r="N916" i="5"/>
  <c r="BA916" i="5" s="1"/>
  <c r="N917" i="5"/>
  <c r="N918" i="5"/>
  <c r="N915" i="5"/>
  <c r="AL908" i="5"/>
  <c r="AL905" i="5"/>
  <c r="AL906" i="5"/>
  <c r="AL907" i="5"/>
  <c r="V908" i="5"/>
  <c r="BC908" i="5" s="1"/>
  <c r="V905" i="5"/>
  <c r="V906" i="5"/>
  <c r="V907" i="5"/>
  <c r="AF897" i="5"/>
  <c r="BF897" i="5" s="1"/>
  <c r="AF898" i="5"/>
  <c r="BF898" i="5" s="1"/>
  <c r="AF895" i="5"/>
  <c r="AF896" i="5"/>
  <c r="BF896" i="5" s="1"/>
  <c r="P897" i="5"/>
  <c r="P898" i="5"/>
  <c r="P895" i="5"/>
  <c r="P896" i="5"/>
  <c r="AN885" i="5"/>
  <c r="AN886" i="5"/>
  <c r="AN887" i="5"/>
  <c r="AN888" i="5"/>
  <c r="X885" i="5"/>
  <c r="X886" i="5"/>
  <c r="X887" i="5"/>
  <c r="X888" i="5"/>
  <c r="H885" i="5"/>
  <c r="H886" i="5"/>
  <c r="H887" i="5"/>
  <c r="H888" i="5"/>
  <c r="AY888" i="5" s="1"/>
  <c r="AF877" i="5"/>
  <c r="AF878" i="5"/>
  <c r="AF875" i="5"/>
  <c r="BF875" i="5" s="1"/>
  <c r="AF876" i="5"/>
  <c r="P877" i="5"/>
  <c r="P878" i="5"/>
  <c r="P875" i="5"/>
  <c r="P876" i="5"/>
  <c r="AN865" i="5"/>
  <c r="AN866" i="5"/>
  <c r="AN867" i="5"/>
  <c r="AN868" i="5"/>
  <c r="X865" i="5"/>
  <c r="X866" i="5"/>
  <c r="X867" i="5"/>
  <c r="X868" i="5"/>
  <c r="H865" i="5"/>
  <c r="H866" i="5"/>
  <c r="H867" i="5"/>
  <c r="H868" i="5"/>
  <c r="AD856" i="5"/>
  <c r="BE856" i="5" s="1"/>
  <c r="AD857" i="5"/>
  <c r="BE857" i="5" s="1"/>
  <c r="AD858" i="5"/>
  <c r="AD855" i="5"/>
  <c r="N856" i="5"/>
  <c r="BA856" i="5" s="1"/>
  <c r="N857" i="5"/>
  <c r="N858" i="5"/>
  <c r="N855" i="5"/>
  <c r="BA855" i="5" s="1"/>
  <c r="AJ848" i="5"/>
  <c r="AJ845" i="5"/>
  <c r="AJ846" i="5"/>
  <c r="AJ847" i="5"/>
  <c r="T848" i="5"/>
  <c r="T845" i="5"/>
  <c r="T846" i="5"/>
  <c r="T847" i="5"/>
  <c r="AR836" i="5"/>
  <c r="AR837" i="5"/>
  <c r="AR838" i="5"/>
  <c r="AR835" i="5"/>
  <c r="AB836" i="5"/>
  <c r="AB837" i="5"/>
  <c r="AB838" i="5"/>
  <c r="AB835" i="5"/>
  <c r="L836" i="5"/>
  <c r="L837" i="5"/>
  <c r="AZ837" i="5" s="1"/>
  <c r="L838" i="5"/>
  <c r="L835" i="5"/>
  <c r="AL828" i="5"/>
  <c r="AL825" i="5"/>
  <c r="AL826" i="5"/>
  <c r="AL827" i="5"/>
  <c r="V828" i="5"/>
  <c r="BC828" i="5" s="1"/>
  <c r="V825" i="5"/>
  <c r="BC825" i="5" s="1"/>
  <c r="V826" i="5"/>
  <c r="V827" i="5"/>
  <c r="AR816" i="5"/>
  <c r="AR817" i="5"/>
  <c r="AR818" i="5"/>
  <c r="AR815" i="5"/>
  <c r="AB816" i="5"/>
  <c r="AB817" i="5"/>
  <c r="AB818" i="5"/>
  <c r="AB815" i="5"/>
  <c r="L816" i="5"/>
  <c r="AZ816" i="5" s="1"/>
  <c r="L817" i="5"/>
  <c r="L818" i="5"/>
  <c r="AZ818" i="5" s="1"/>
  <c r="L815" i="5"/>
  <c r="AJ808" i="5"/>
  <c r="AJ805" i="5"/>
  <c r="AJ806" i="5"/>
  <c r="AJ807" i="5"/>
  <c r="T808" i="5"/>
  <c r="T805" i="5"/>
  <c r="T806" i="5"/>
  <c r="T807" i="5"/>
  <c r="AR798" i="5"/>
  <c r="AR795" i="5"/>
  <c r="AR796" i="5"/>
  <c r="AR797" i="5"/>
  <c r="AB798" i="5"/>
  <c r="AB795" i="5"/>
  <c r="AB796" i="5"/>
  <c r="AB797" i="5"/>
  <c r="L798" i="5"/>
  <c r="AZ798" i="5" s="1"/>
  <c r="L795" i="5"/>
  <c r="L796" i="5"/>
  <c r="L797" i="5"/>
  <c r="AJ786" i="5"/>
  <c r="AJ787" i="5"/>
  <c r="AJ788" i="5"/>
  <c r="AJ785" i="5"/>
  <c r="T786" i="5"/>
  <c r="T787" i="5"/>
  <c r="T788" i="5"/>
  <c r="T785" i="5"/>
  <c r="AR778" i="5"/>
  <c r="AR775" i="5"/>
  <c r="AR776" i="5"/>
  <c r="AR777" i="5"/>
  <c r="AB778" i="5"/>
  <c r="AB775" i="5"/>
  <c r="AB776" i="5"/>
  <c r="AB777" i="5"/>
  <c r="L778" i="5"/>
  <c r="L775" i="5"/>
  <c r="L776" i="5"/>
  <c r="AZ776" i="5" s="1"/>
  <c r="L777" i="5"/>
  <c r="AJ766" i="5"/>
  <c r="AJ767" i="5"/>
  <c r="AJ768" i="5"/>
  <c r="AJ765" i="5"/>
  <c r="T766" i="5"/>
  <c r="T767" i="5"/>
  <c r="T768" i="5"/>
  <c r="T765" i="5"/>
  <c r="AR758" i="5"/>
  <c r="AR755" i="5"/>
  <c r="AR756" i="5"/>
  <c r="AR757" i="5"/>
  <c r="AB758" i="5"/>
  <c r="AB755" i="5"/>
  <c r="AB756" i="5"/>
  <c r="AB757" i="5"/>
  <c r="L758" i="5"/>
  <c r="L755" i="5"/>
  <c r="L756" i="5"/>
  <c r="L757" i="5"/>
  <c r="AZ757" i="5" s="1"/>
  <c r="AH746" i="5"/>
  <c r="BG746" i="5" s="1"/>
  <c r="AH747" i="5"/>
  <c r="AH748" i="5"/>
  <c r="AH745" i="5"/>
  <c r="R746" i="5"/>
  <c r="R747" i="5"/>
  <c r="R748" i="5"/>
  <c r="R745" i="5"/>
  <c r="AN737" i="5"/>
  <c r="AN738" i="5"/>
  <c r="AN735" i="5"/>
  <c r="AN736" i="5"/>
  <c r="X737" i="5"/>
  <c r="X738" i="5"/>
  <c r="X735" i="5"/>
  <c r="X736" i="5"/>
  <c r="H737" i="5"/>
  <c r="H738" i="5"/>
  <c r="H735" i="5"/>
  <c r="H736" i="5"/>
  <c r="AF725" i="5"/>
  <c r="AF726" i="5"/>
  <c r="BF726" i="5" s="1"/>
  <c r="AF727" i="5"/>
  <c r="AF728" i="5"/>
  <c r="P725" i="5"/>
  <c r="P726" i="5"/>
  <c r="P727" i="5"/>
  <c r="P728" i="5"/>
  <c r="AJ716" i="5"/>
  <c r="AJ717" i="5"/>
  <c r="AJ718" i="5"/>
  <c r="AJ715" i="5"/>
  <c r="T716" i="5"/>
  <c r="T717" i="5"/>
  <c r="T718" i="5"/>
  <c r="T715" i="5"/>
  <c r="AR708" i="5"/>
  <c r="AR705" i="5"/>
  <c r="AR706" i="5"/>
  <c r="AR707" i="5"/>
  <c r="AB708" i="5"/>
  <c r="AB705" i="5"/>
  <c r="AB706" i="5"/>
  <c r="AB707" i="5"/>
  <c r="L708" i="5"/>
  <c r="AZ708" i="5" s="1"/>
  <c r="L705" i="5"/>
  <c r="L706" i="5"/>
  <c r="L707" i="5"/>
  <c r="AF695" i="5"/>
  <c r="BF695" i="5" s="1"/>
  <c r="AF696" i="5"/>
  <c r="AF697" i="5"/>
  <c r="AF698" i="5"/>
  <c r="BF698" i="5" s="1"/>
  <c r="P695" i="5"/>
  <c r="P696" i="5"/>
  <c r="P697" i="5"/>
  <c r="P698" i="5"/>
  <c r="AL687" i="5"/>
  <c r="AL688" i="5"/>
  <c r="AL685" i="5"/>
  <c r="AL686" i="5"/>
  <c r="V687" i="5"/>
  <c r="BC687" i="5" s="1"/>
  <c r="V688" i="5"/>
  <c r="BC688" i="5" s="1"/>
  <c r="V685" i="5"/>
  <c r="BC685" i="5" s="1"/>
  <c r="V686" i="5"/>
  <c r="AR678" i="5"/>
  <c r="AR675" i="5"/>
  <c r="AR676" i="5"/>
  <c r="AR677" i="5"/>
  <c r="AB678" i="5"/>
  <c r="AB675" i="5"/>
  <c r="AB676" i="5"/>
  <c r="AB677" i="5"/>
  <c r="L678" i="5"/>
  <c r="AZ678" i="5" s="1"/>
  <c r="L675" i="5"/>
  <c r="L676" i="5"/>
  <c r="L677" i="5"/>
  <c r="AL667" i="5"/>
  <c r="AL668" i="5"/>
  <c r="AL666" i="5"/>
  <c r="AL665" i="5"/>
  <c r="V667" i="5"/>
  <c r="V668" i="5"/>
  <c r="V665" i="5"/>
  <c r="V666" i="5"/>
  <c r="AP658" i="5"/>
  <c r="AP655" i="5"/>
  <c r="AP656" i="5"/>
  <c r="BI656" i="5" s="1"/>
  <c r="AP657" i="5"/>
  <c r="Z658" i="5"/>
  <c r="Z655" i="5"/>
  <c r="Z656" i="5"/>
  <c r="Z657" i="5"/>
  <c r="J658" i="5"/>
  <c r="J655" i="5"/>
  <c r="J656" i="5"/>
  <c r="J657" i="5"/>
  <c r="AD645" i="5"/>
  <c r="BE645" i="5" s="1"/>
  <c r="AD646" i="5"/>
  <c r="AD647" i="5"/>
  <c r="AD648" i="5"/>
  <c r="BE648" i="5" s="1"/>
  <c r="N645" i="5"/>
  <c r="BA645" i="5" s="1"/>
  <c r="N646" i="5"/>
  <c r="N647" i="5"/>
  <c r="N648" i="5"/>
  <c r="AJ636" i="5"/>
  <c r="AJ637" i="5"/>
  <c r="AJ638" i="5"/>
  <c r="AJ635" i="5"/>
  <c r="T636" i="5"/>
  <c r="T637" i="5"/>
  <c r="T638" i="5"/>
  <c r="T635" i="5"/>
  <c r="AR628" i="5"/>
  <c r="AR625" i="5"/>
  <c r="AR626" i="5"/>
  <c r="AR627" i="5"/>
  <c r="AB628" i="5"/>
  <c r="AB625" i="5"/>
  <c r="AB626" i="5"/>
  <c r="AB627" i="5"/>
  <c r="L628" i="5"/>
  <c r="AZ628" i="5" s="1"/>
  <c r="L625" i="5"/>
  <c r="AZ625" i="5" s="1"/>
  <c r="L626" i="5"/>
  <c r="AZ626" i="5" s="1"/>
  <c r="L627" i="5"/>
  <c r="AJ616" i="5"/>
  <c r="AJ617" i="5"/>
  <c r="AJ618" i="5"/>
  <c r="AJ615" i="5"/>
  <c r="T616" i="5"/>
  <c r="T617" i="5"/>
  <c r="T618" i="5"/>
  <c r="T615" i="5"/>
  <c r="AP608" i="5"/>
  <c r="BI608" i="5" s="1"/>
  <c r="AP605" i="5"/>
  <c r="BI605" i="5" s="1"/>
  <c r="AP606" i="5"/>
  <c r="AP607" i="5"/>
  <c r="BI607" i="5" s="1"/>
  <c r="Z608" i="5"/>
  <c r="Z605" i="5"/>
  <c r="Z606" i="5"/>
  <c r="Z607" i="5"/>
  <c r="J608" i="5"/>
  <c r="J605" i="5"/>
  <c r="J606" i="5"/>
  <c r="J607" i="5"/>
  <c r="AH596" i="5"/>
  <c r="AH597" i="5"/>
  <c r="AH598" i="5"/>
  <c r="AH595" i="5"/>
  <c r="R596" i="5"/>
  <c r="R597" i="5"/>
  <c r="R598" i="5"/>
  <c r="R595" i="5"/>
  <c r="AL587" i="5"/>
  <c r="AL588" i="5"/>
  <c r="AL585" i="5"/>
  <c r="AL586" i="5"/>
  <c r="V587" i="5"/>
  <c r="BC587" i="5" s="1"/>
  <c r="V588" i="5"/>
  <c r="BC588" i="5" s="1"/>
  <c r="V585" i="5"/>
  <c r="V586" i="5"/>
  <c r="BC586" i="5" s="1"/>
  <c r="AP578" i="5"/>
  <c r="AP575" i="5"/>
  <c r="AP576" i="5"/>
  <c r="BI576" i="5" s="1"/>
  <c r="AP577" i="5"/>
  <c r="Z578" i="5"/>
  <c r="Z575" i="5"/>
  <c r="Z576" i="5"/>
  <c r="Z577" i="5"/>
  <c r="J578" i="5"/>
  <c r="J575" i="5"/>
  <c r="J576" i="5"/>
  <c r="J577" i="5"/>
  <c r="AH566" i="5"/>
  <c r="BG566" i="5" s="1"/>
  <c r="AH567" i="5"/>
  <c r="AH568" i="5"/>
  <c r="BG568" i="5" s="1"/>
  <c r="AH565" i="5"/>
  <c r="R566" i="5"/>
  <c r="R567" i="5"/>
  <c r="R568" i="5"/>
  <c r="R565" i="5"/>
  <c r="AL557" i="5"/>
  <c r="AL558" i="5"/>
  <c r="AL555" i="5"/>
  <c r="AL556" i="5"/>
  <c r="V557" i="5"/>
  <c r="V558" i="5"/>
  <c r="V555" i="5"/>
  <c r="V556" i="5"/>
  <c r="AP548" i="5"/>
  <c r="AP545" i="5"/>
  <c r="BI545" i="5" s="1"/>
  <c r="AP546" i="5"/>
  <c r="AP547" i="5"/>
  <c r="Z548" i="5"/>
  <c r="Z545" i="5"/>
  <c r="Z546" i="5"/>
  <c r="Z547" i="5"/>
  <c r="J548" i="5"/>
  <c r="J545" i="5"/>
  <c r="J546" i="5"/>
  <c r="J547" i="5"/>
  <c r="AF536" i="5"/>
  <c r="AF538" i="5"/>
  <c r="AF537" i="5"/>
  <c r="AF535" i="5"/>
  <c r="BF535" i="5" s="1"/>
  <c r="P536" i="5"/>
  <c r="P538" i="5"/>
  <c r="P537" i="5"/>
  <c r="P535" i="5"/>
  <c r="AL528" i="5"/>
  <c r="AL526" i="5"/>
  <c r="AL527" i="5"/>
  <c r="AL525" i="5"/>
  <c r="V528" i="5"/>
  <c r="BC528" i="5" s="1"/>
  <c r="V526" i="5"/>
  <c r="V527" i="5"/>
  <c r="V525" i="5"/>
  <c r="AR518" i="5"/>
  <c r="AR515" i="5"/>
  <c r="AR516" i="5"/>
  <c r="AR517" i="5"/>
  <c r="AB518" i="5"/>
  <c r="AB515" i="5"/>
  <c r="AB516" i="5"/>
  <c r="AB517" i="5"/>
  <c r="L518" i="5"/>
  <c r="L515" i="5"/>
  <c r="L516" i="5"/>
  <c r="L517" i="5"/>
  <c r="AZ517" i="5" s="1"/>
  <c r="AH505" i="5"/>
  <c r="BG505" i="5" s="1"/>
  <c r="AH506" i="5"/>
  <c r="BG506" i="5" s="1"/>
  <c r="AH507" i="5"/>
  <c r="AH508" i="5"/>
  <c r="R505" i="5"/>
  <c r="R506" i="5"/>
  <c r="R507" i="5"/>
  <c r="R508" i="5"/>
  <c r="AL496" i="5"/>
  <c r="AL497" i="5"/>
  <c r="AL498" i="5"/>
  <c r="AL495" i="5"/>
  <c r="V496" i="5"/>
  <c r="V497" i="5"/>
  <c r="BC497" i="5" s="1"/>
  <c r="V498" i="5"/>
  <c r="BC498" i="5" s="1"/>
  <c r="V495" i="5"/>
  <c r="AF485" i="5"/>
  <c r="AF486" i="5"/>
  <c r="AF487" i="5"/>
  <c r="AF488" i="5"/>
  <c r="P485" i="5"/>
  <c r="P486" i="5"/>
  <c r="P487" i="5"/>
  <c r="P488" i="5"/>
  <c r="AN477" i="5"/>
  <c r="AN478" i="5"/>
  <c r="AN475" i="5"/>
  <c r="AN476" i="5"/>
  <c r="X477" i="5"/>
  <c r="X478" i="5"/>
  <c r="X475" i="5"/>
  <c r="X476" i="5"/>
  <c r="H477" i="5"/>
  <c r="H478" i="5"/>
  <c r="AY478" i="5" s="1"/>
  <c r="H475" i="5"/>
  <c r="H476" i="5"/>
  <c r="AR468" i="5"/>
  <c r="AR465" i="5"/>
  <c r="AR466" i="5"/>
  <c r="AR467" i="5"/>
  <c r="AB468" i="5"/>
  <c r="AB465" i="5"/>
  <c r="AB466" i="5"/>
  <c r="AB467" i="5"/>
  <c r="L468" i="5"/>
  <c r="AZ468" i="5" s="1"/>
  <c r="L465" i="5"/>
  <c r="L466" i="5"/>
  <c r="L467" i="5"/>
  <c r="AZ467" i="5" s="1"/>
  <c r="AF455" i="5"/>
  <c r="AF456" i="5"/>
  <c r="AF457" i="5"/>
  <c r="AF458" i="5"/>
  <c r="P455" i="5"/>
  <c r="P456" i="5"/>
  <c r="P457" i="5"/>
  <c r="P458" i="5"/>
  <c r="AL446" i="5"/>
  <c r="AL447" i="5"/>
  <c r="AL448" i="5"/>
  <c r="AL445" i="5"/>
  <c r="V446" i="5"/>
  <c r="BC446" i="5" s="1"/>
  <c r="V447" i="5"/>
  <c r="V448" i="5"/>
  <c r="V445" i="5"/>
  <c r="BC445" i="5" s="1"/>
  <c r="AR438" i="5"/>
  <c r="AR435" i="5"/>
  <c r="AR436" i="5"/>
  <c r="AR437" i="5"/>
  <c r="AB438" i="5"/>
  <c r="AB435" i="5"/>
  <c r="AB436" i="5"/>
  <c r="AB437" i="5"/>
  <c r="L438" i="5"/>
  <c r="AZ438" i="5" s="1"/>
  <c r="L435" i="5"/>
  <c r="L436" i="5"/>
  <c r="L437" i="5"/>
  <c r="AZ437" i="5" s="1"/>
  <c r="AJ426" i="5"/>
  <c r="AJ427" i="5"/>
  <c r="AJ428" i="5"/>
  <c r="AJ425" i="5"/>
  <c r="T426" i="5"/>
  <c r="T427" i="5"/>
  <c r="T428" i="5"/>
  <c r="T425" i="5"/>
  <c r="AP417" i="5"/>
  <c r="AP418" i="5"/>
  <c r="AP415" i="5"/>
  <c r="AP416" i="5"/>
  <c r="BI416" i="5" s="1"/>
  <c r="Z417" i="5"/>
  <c r="Z418" i="5"/>
  <c r="Z415" i="5"/>
  <c r="Z416" i="5"/>
  <c r="J417" i="5"/>
  <c r="J418" i="5"/>
  <c r="J415" i="5"/>
  <c r="J416" i="5"/>
  <c r="AF406" i="5"/>
  <c r="BF406" i="5" s="1"/>
  <c r="AF405" i="5"/>
  <c r="AF407" i="5"/>
  <c r="AF408" i="5"/>
  <c r="P406" i="5"/>
  <c r="P408" i="5"/>
  <c r="P407" i="5"/>
  <c r="P405" i="5"/>
  <c r="AJ397" i="5"/>
  <c r="AJ395" i="5"/>
  <c r="AJ396" i="5"/>
  <c r="AJ398" i="5"/>
  <c r="T397" i="5"/>
  <c r="T398" i="5"/>
  <c r="T395" i="5"/>
  <c r="T396" i="5"/>
  <c r="AP386" i="5"/>
  <c r="AP388" i="5"/>
  <c r="AP387" i="5"/>
  <c r="AP385" i="5"/>
  <c r="Z386" i="5"/>
  <c r="Z388" i="5"/>
  <c r="Z387" i="5"/>
  <c r="Z385" i="5"/>
  <c r="J386" i="5"/>
  <c r="J385" i="5"/>
  <c r="J387" i="5"/>
  <c r="J388" i="5"/>
  <c r="AJ378" i="5"/>
  <c r="AJ375" i="5"/>
  <c r="AJ376" i="5"/>
  <c r="AJ377" i="5"/>
  <c r="T378" i="5"/>
  <c r="T375" i="5"/>
  <c r="T376" i="5"/>
  <c r="T377" i="5"/>
  <c r="AP366" i="5"/>
  <c r="AP368" i="5"/>
  <c r="AP367" i="5"/>
  <c r="AP365" i="5"/>
  <c r="BI365" i="5" s="1"/>
  <c r="Z366" i="5"/>
  <c r="Z368" i="5"/>
  <c r="Z367" i="5"/>
  <c r="Z365" i="5"/>
  <c r="J366" i="5"/>
  <c r="J368" i="5"/>
  <c r="J367" i="5"/>
  <c r="J365" i="5"/>
  <c r="AH358" i="5"/>
  <c r="BG358" i="5" s="1"/>
  <c r="AH357" i="5"/>
  <c r="BG357" i="5" s="1"/>
  <c r="AH356" i="5"/>
  <c r="AH355" i="5"/>
  <c r="R358" i="5"/>
  <c r="R357" i="5"/>
  <c r="R356" i="5"/>
  <c r="R355" i="5"/>
  <c r="AR349" i="5"/>
  <c r="AR346" i="5"/>
  <c r="AR347" i="5"/>
  <c r="AR348" i="5"/>
  <c r="AR345" i="5"/>
  <c r="AB349" i="5"/>
  <c r="AB346" i="5"/>
  <c r="AB347" i="5"/>
  <c r="AB348" i="5"/>
  <c r="AB345" i="5"/>
  <c r="L347" i="5"/>
  <c r="L348" i="5"/>
  <c r="L345" i="5"/>
  <c r="L346" i="5"/>
  <c r="AJ335" i="5"/>
  <c r="AJ336" i="5"/>
  <c r="AJ337" i="5"/>
  <c r="AJ338" i="5"/>
  <c r="T335" i="5"/>
  <c r="T336" i="5"/>
  <c r="T337" i="5"/>
  <c r="T338" i="5"/>
  <c r="AP327" i="5"/>
  <c r="AP328" i="5"/>
  <c r="AP325" i="5"/>
  <c r="AP326" i="5"/>
  <c r="BI326" i="5" s="1"/>
  <c r="Z327" i="5"/>
  <c r="Z328" i="5"/>
  <c r="Z325" i="5"/>
  <c r="Z326" i="5"/>
  <c r="J327" i="5"/>
  <c r="J328" i="5"/>
  <c r="J325" i="5"/>
  <c r="J326" i="5"/>
  <c r="AF318" i="5"/>
  <c r="AF315" i="5"/>
  <c r="AF316" i="5"/>
  <c r="AF317" i="5"/>
  <c r="P318" i="5"/>
  <c r="P315" i="5"/>
  <c r="P316" i="5"/>
  <c r="P317" i="5"/>
  <c r="AL306" i="5"/>
  <c r="AL307" i="5"/>
  <c r="AL308" i="5"/>
  <c r="AL305" i="5"/>
  <c r="V306" i="5"/>
  <c r="BC306" i="5" s="1"/>
  <c r="V307" i="5"/>
  <c r="V308" i="5"/>
  <c r="BC308" i="5" s="1"/>
  <c r="V305" i="5"/>
  <c r="AD298" i="5"/>
  <c r="BE298" i="5" s="1"/>
  <c r="AD295" i="5"/>
  <c r="AD296" i="5"/>
  <c r="AD297" i="5"/>
  <c r="N298" i="5"/>
  <c r="BA298" i="5" s="1"/>
  <c r="N295" i="5"/>
  <c r="BA295" i="5" s="1"/>
  <c r="N296" i="5"/>
  <c r="N297" i="5"/>
  <c r="BA297" i="5" s="1"/>
  <c r="AH285" i="5"/>
  <c r="AH286" i="5"/>
  <c r="AH287" i="5"/>
  <c r="AH288" i="5"/>
  <c r="R285" i="5"/>
  <c r="R286" i="5"/>
  <c r="R287" i="5"/>
  <c r="R288" i="5"/>
  <c r="AP277" i="5"/>
  <c r="AP278" i="5"/>
  <c r="BI278" i="5" s="1"/>
  <c r="AP275" i="5"/>
  <c r="AP276" i="5"/>
  <c r="Z277" i="5"/>
  <c r="Z278" i="5"/>
  <c r="Z275" i="5"/>
  <c r="Z276" i="5"/>
  <c r="J277" i="5"/>
  <c r="J278" i="5"/>
  <c r="J275" i="5"/>
  <c r="J276" i="5"/>
  <c r="AF268" i="5"/>
  <c r="AF265" i="5"/>
  <c r="AF266" i="5"/>
  <c r="BF266" i="5" s="1"/>
  <c r="AF267" i="5"/>
  <c r="BF267" i="5" s="1"/>
  <c r="P268" i="5"/>
  <c r="P265" i="5"/>
  <c r="P266" i="5"/>
  <c r="P267" i="5"/>
  <c r="AL256" i="5"/>
  <c r="AL257" i="5"/>
  <c r="AL258" i="5"/>
  <c r="AL255" i="5"/>
  <c r="V256" i="5"/>
  <c r="V257" i="5"/>
  <c r="BC257" i="5" s="1"/>
  <c r="V258" i="5"/>
  <c r="BC258" i="5" s="1"/>
  <c r="V255" i="5"/>
  <c r="AD248" i="5"/>
  <c r="AD245" i="5"/>
  <c r="BE245" i="5" s="1"/>
  <c r="AD246" i="5"/>
  <c r="BE246" i="5" s="1"/>
  <c r="AD247" i="5"/>
  <c r="N248" i="5"/>
  <c r="BA248" i="5" s="1"/>
  <c r="N245" i="5"/>
  <c r="BA245" i="5" s="1"/>
  <c r="N246" i="5"/>
  <c r="N247" i="5"/>
  <c r="AJ235" i="5"/>
  <c r="AJ236" i="5"/>
  <c r="AJ237" i="5"/>
  <c r="AJ238" i="5"/>
  <c r="T235" i="5"/>
  <c r="T236" i="5"/>
  <c r="T237" i="5"/>
  <c r="T238" i="5"/>
  <c r="AR227" i="5"/>
  <c r="AR228" i="5"/>
  <c r="AR225" i="5"/>
  <c r="AR226" i="5"/>
  <c r="AB227" i="5"/>
  <c r="AB228" i="5"/>
  <c r="AB225" i="5"/>
  <c r="AB226" i="5"/>
  <c r="L227" i="5"/>
  <c r="L228" i="5"/>
  <c r="L225" i="5"/>
  <c r="AZ225" i="5" s="1"/>
  <c r="L226" i="5"/>
  <c r="AZ226" i="5" s="1"/>
  <c r="AJ215" i="5"/>
  <c r="AJ216" i="5"/>
  <c r="AJ217" i="5"/>
  <c r="AJ218" i="5"/>
  <c r="T215" i="5"/>
  <c r="T216" i="5"/>
  <c r="T217" i="5"/>
  <c r="T218" i="5"/>
  <c r="AR207" i="5"/>
  <c r="AR208" i="5"/>
  <c r="AR206" i="5"/>
  <c r="AR205" i="5"/>
  <c r="AB207" i="5"/>
  <c r="AB208" i="5"/>
  <c r="AB206" i="5"/>
  <c r="AB205" i="5"/>
  <c r="L208" i="5"/>
  <c r="L206" i="5"/>
  <c r="L207" i="5"/>
  <c r="L205" i="5"/>
  <c r="AF195" i="5"/>
  <c r="AF197" i="5"/>
  <c r="AF196" i="5"/>
  <c r="AF198" i="5"/>
  <c r="BF198" i="5" s="1"/>
  <c r="P195" i="5"/>
  <c r="P197" i="5"/>
  <c r="P198" i="5"/>
  <c r="P196" i="5"/>
  <c r="AN187" i="5"/>
  <c r="AN185" i="5"/>
  <c r="AN188" i="5"/>
  <c r="AN186" i="5"/>
  <c r="X187" i="5"/>
  <c r="X185" i="5"/>
  <c r="X188" i="5"/>
  <c r="X186" i="5"/>
  <c r="H187" i="5"/>
  <c r="H185" i="5"/>
  <c r="H186" i="5"/>
  <c r="AY186" i="5" s="1"/>
  <c r="H188" i="5"/>
  <c r="AF177" i="5"/>
  <c r="BF177" i="5" s="1"/>
  <c r="AF176" i="5"/>
  <c r="AF178" i="5"/>
  <c r="AF175" i="5"/>
  <c r="BF175" i="5" s="1"/>
  <c r="P177" i="5"/>
  <c r="P176" i="5"/>
  <c r="P178" i="5"/>
  <c r="P175" i="5"/>
  <c r="AN168" i="5"/>
  <c r="AN165" i="5"/>
  <c r="AN166" i="5"/>
  <c r="AN167" i="5"/>
  <c r="X168" i="5"/>
  <c r="X165" i="5"/>
  <c r="X166" i="5"/>
  <c r="X167" i="5"/>
  <c r="H168" i="5"/>
  <c r="H165" i="5"/>
  <c r="H166" i="5"/>
  <c r="H167" i="5"/>
  <c r="AD156" i="5"/>
  <c r="AD158" i="5"/>
  <c r="BE158" i="5" s="1"/>
  <c r="AD157" i="5"/>
  <c r="BE157" i="5" s="1"/>
  <c r="AD155" i="5"/>
  <c r="BE155" i="5" s="1"/>
  <c r="N156" i="5"/>
  <c r="N155" i="5"/>
  <c r="N157" i="5"/>
  <c r="N158" i="5"/>
  <c r="BA158" i="5" s="1"/>
  <c r="AJ147" i="5"/>
  <c r="AJ148" i="5"/>
  <c r="AJ145" i="5"/>
  <c r="AJ146" i="5"/>
  <c r="T147" i="5"/>
  <c r="T148" i="5"/>
  <c r="T145" i="5"/>
  <c r="T146" i="5"/>
  <c r="AP135" i="5"/>
  <c r="AP138" i="5"/>
  <c r="BI138" i="5" s="1"/>
  <c r="AP137" i="5"/>
  <c r="BI137" i="5" s="1"/>
  <c r="AP136" i="5"/>
  <c r="BI136" i="5" s="1"/>
  <c r="Z135" i="5"/>
  <c r="Z137" i="5"/>
  <c r="Z136" i="5"/>
  <c r="Z138" i="5"/>
  <c r="J135" i="5"/>
  <c r="J138" i="5"/>
  <c r="J137" i="5"/>
  <c r="J136" i="5"/>
  <c r="AF126" i="5"/>
  <c r="AF127" i="5"/>
  <c r="AF128" i="5"/>
  <c r="BF128" i="5" s="1"/>
  <c r="AF125" i="5"/>
  <c r="BF125" i="5" s="1"/>
  <c r="P126" i="5"/>
  <c r="P127" i="5"/>
  <c r="P128" i="5"/>
  <c r="P125" i="5"/>
  <c r="AL118" i="5"/>
  <c r="AL117" i="5"/>
  <c r="AL116" i="5"/>
  <c r="AL115" i="5"/>
  <c r="V118" i="5"/>
  <c r="V117" i="5"/>
  <c r="BC117" i="5" s="1"/>
  <c r="V116" i="5"/>
  <c r="V115" i="5"/>
  <c r="BC115" i="5" s="1"/>
  <c r="AP105" i="5"/>
  <c r="AP108" i="5"/>
  <c r="AP107" i="5"/>
  <c r="AP106" i="5"/>
  <c r="BI106" i="5" s="1"/>
  <c r="Z105" i="5"/>
  <c r="Z108" i="5"/>
  <c r="Z107" i="5"/>
  <c r="Z106" i="5"/>
  <c r="J105" i="5"/>
  <c r="J108" i="5"/>
  <c r="J107" i="5"/>
  <c r="J106" i="5"/>
  <c r="AF96" i="5"/>
  <c r="BF96" i="5" s="1"/>
  <c r="AF97" i="5"/>
  <c r="AF98" i="5"/>
  <c r="AF95" i="5"/>
  <c r="P96" i="5"/>
  <c r="P97" i="5"/>
  <c r="P98" i="5"/>
  <c r="P95" i="5"/>
  <c r="AL88" i="5"/>
  <c r="AL87" i="5"/>
  <c r="AL86" i="5"/>
  <c r="AL85" i="5"/>
  <c r="V88" i="5"/>
  <c r="BC88" i="5" s="1"/>
  <c r="V87" i="5"/>
  <c r="V86" i="5"/>
  <c r="V85" i="5"/>
  <c r="BC85" i="5" s="1"/>
  <c r="AD76" i="5"/>
  <c r="AD78" i="5"/>
  <c r="BE78" i="5" s="1"/>
  <c r="AD77" i="5"/>
  <c r="BE77" i="5" s="1"/>
  <c r="AD75" i="5"/>
  <c r="N76" i="5"/>
  <c r="BA76" i="5" s="1"/>
  <c r="N75" i="5"/>
  <c r="N78" i="5"/>
  <c r="N77" i="5"/>
  <c r="BA77" i="5" s="1"/>
  <c r="AH67" i="5"/>
  <c r="AH65" i="5"/>
  <c r="BG65" i="5" s="1"/>
  <c r="AH68" i="5"/>
  <c r="BG68" i="5" s="1"/>
  <c r="AH66" i="5"/>
  <c r="BG66" i="5" s="1"/>
  <c r="R67" i="5"/>
  <c r="R66" i="5"/>
  <c r="R65" i="5"/>
  <c r="BB65" i="5" s="1"/>
  <c r="R68" i="5"/>
  <c r="AP56" i="5"/>
  <c r="AP57" i="5"/>
  <c r="AP58" i="5"/>
  <c r="AP55" i="5"/>
  <c r="BI55" i="5" s="1"/>
  <c r="Z56" i="5"/>
  <c r="Z57" i="5"/>
  <c r="Z58" i="5"/>
  <c r="Z55" i="5"/>
  <c r="J56" i="5"/>
  <c r="J57" i="5"/>
  <c r="J58" i="5"/>
  <c r="J55" i="5"/>
  <c r="AF47" i="5"/>
  <c r="AF48" i="5"/>
  <c r="AF45" i="5"/>
  <c r="BF45" i="5" s="1"/>
  <c r="AF46" i="5"/>
  <c r="BF46" i="5" s="1"/>
  <c r="P47" i="5"/>
  <c r="P48" i="5"/>
  <c r="P45" i="5"/>
  <c r="P46" i="5"/>
  <c r="AL35" i="5"/>
  <c r="AL36" i="5"/>
  <c r="AL37" i="5"/>
  <c r="AL38" i="5"/>
  <c r="V35" i="5"/>
  <c r="V36" i="5"/>
  <c r="BC36" i="5" s="1"/>
  <c r="V37" i="5"/>
  <c r="BC37" i="5" s="1"/>
  <c r="V38" i="5"/>
  <c r="BC38" i="5" s="1"/>
  <c r="AD27" i="5"/>
  <c r="AD28" i="5"/>
  <c r="BE28" i="5" s="1"/>
  <c r="AD25" i="5"/>
  <c r="AD26" i="5"/>
  <c r="N27" i="5"/>
  <c r="N28" i="5"/>
  <c r="N25" i="5"/>
  <c r="N26" i="5"/>
  <c r="AL16" i="5"/>
  <c r="AL17" i="5"/>
  <c r="AL15" i="5"/>
  <c r="AL18" i="5"/>
  <c r="V16" i="5"/>
  <c r="V17" i="5"/>
  <c r="BC17" i="5" s="1"/>
  <c r="V15" i="5"/>
  <c r="BC15" i="5" s="1"/>
  <c r="V18" i="5"/>
  <c r="BC18" i="5" s="1"/>
  <c r="D1386" i="2"/>
  <c r="D1226" i="2"/>
  <c r="Z1495" i="5"/>
  <c r="Z1496" i="5"/>
  <c r="Z1497" i="5"/>
  <c r="Z1498" i="5"/>
  <c r="P1458" i="5"/>
  <c r="P1455" i="5"/>
  <c r="P1456" i="5"/>
  <c r="P1457" i="5"/>
  <c r="H1427" i="5"/>
  <c r="H1428" i="5"/>
  <c r="H1425" i="5"/>
  <c r="H1426" i="5"/>
  <c r="X1388" i="5"/>
  <c r="X1385" i="5"/>
  <c r="X1386" i="5"/>
  <c r="X1387" i="5"/>
  <c r="J1357" i="5"/>
  <c r="J1355" i="5"/>
  <c r="J1358" i="5"/>
  <c r="J1356" i="5"/>
  <c r="AF1328" i="5"/>
  <c r="BF1328" i="5" s="1"/>
  <c r="AF1325" i="5"/>
  <c r="BF1325" i="5" s="1"/>
  <c r="AF1326" i="5"/>
  <c r="AF1327" i="5"/>
  <c r="X1277" i="5"/>
  <c r="X1278" i="5"/>
  <c r="X1276" i="5"/>
  <c r="X1275" i="5"/>
  <c r="AH1235" i="5"/>
  <c r="BG1235" i="5" s="1"/>
  <c r="AH1236" i="5"/>
  <c r="BG1236" i="5" s="1"/>
  <c r="AH1237" i="5"/>
  <c r="AH1238" i="5"/>
  <c r="AD1218" i="5"/>
  <c r="AD1215" i="5"/>
  <c r="AD1217" i="5"/>
  <c r="BE1217" i="5" s="1"/>
  <c r="AD1216" i="5"/>
  <c r="L1198" i="5"/>
  <c r="AZ1198" i="5" s="1"/>
  <c r="L1195" i="5"/>
  <c r="AZ1195" i="5" s="1"/>
  <c r="L1197" i="5"/>
  <c r="AZ1197" i="5" s="1"/>
  <c r="L1196" i="5"/>
  <c r="AZ1196" i="5" s="1"/>
  <c r="R1168" i="5"/>
  <c r="R1165" i="5"/>
  <c r="R1167" i="5"/>
  <c r="R1166" i="5"/>
  <c r="Z1137" i="5"/>
  <c r="Z1138" i="5"/>
  <c r="Z1135" i="5"/>
  <c r="Z1136" i="5"/>
  <c r="N1108" i="5"/>
  <c r="N1107" i="5"/>
  <c r="N1105" i="5"/>
  <c r="BA1105" i="5" s="1"/>
  <c r="N1106" i="5"/>
  <c r="X1065" i="5"/>
  <c r="X1067" i="5"/>
  <c r="X1068" i="5"/>
  <c r="X1066" i="5"/>
  <c r="AL1048" i="5"/>
  <c r="AL1046" i="5"/>
  <c r="AL1047" i="5"/>
  <c r="AL1045" i="5"/>
  <c r="AN1015" i="5"/>
  <c r="AN1018" i="5"/>
  <c r="AN1016" i="5"/>
  <c r="AN1017" i="5"/>
  <c r="H998" i="5"/>
  <c r="H995" i="5"/>
  <c r="H996" i="5"/>
  <c r="H997" i="5"/>
  <c r="AJ977" i="5"/>
  <c r="AJ978" i="5"/>
  <c r="AJ975" i="5"/>
  <c r="AJ976" i="5"/>
  <c r="Z946" i="5"/>
  <c r="Z945" i="5"/>
  <c r="Z948" i="5"/>
  <c r="Z947" i="5"/>
  <c r="J926" i="5"/>
  <c r="J927" i="5"/>
  <c r="J928" i="5"/>
  <c r="J925" i="5"/>
  <c r="AY925" i="5" s="1"/>
  <c r="Z905" i="5"/>
  <c r="Z906" i="5"/>
  <c r="Z907" i="5"/>
  <c r="Z908" i="5"/>
  <c r="AR886" i="5"/>
  <c r="AR887" i="5"/>
  <c r="AR888" i="5"/>
  <c r="AR885" i="5"/>
  <c r="L866" i="5"/>
  <c r="AZ866" i="5" s="1"/>
  <c r="L867" i="5"/>
  <c r="L868" i="5"/>
  <c r="L865" i="5"/>
  <c r="AZ865" i="5" s="1"/>
  <c r="AN845" i="5"/>
  <c r="AN846" i="5"/>
  <c r="AN847" i="5"/>
  <c r="AN848" i="5"/>
  <c r="AN805" i="5"/>
  <c r="AN806" i="5"/>
  <c r="AN807" i="5"/>
  <c r="AN808" i="5"/>
  <c r="AF775" i="5"/>
  <c r="AF776" i="5"/>
  <c r="BF776" i="5" s="1"/>
  <c r="AF777" i="5"/>
  <c r="BF777" i="5" s="1"/>
  <c r="AF778" i="5"/>
  <c r="AF755" i="5"/>
  <c r="BF755" i="5" s="1"/>
  <c r="AF756" i="5"/>
  <c r="BF756" i="5" s="1"/>
  <c r="AF757" i="5"/>
  <c r="AF758" i="5"/>
  <c r="T726" i="5"/>
  <c r="T727" i="5"/>
  <c r="T728" i="5"/>
  <c r="T725" i="5"/>
  <c r="Z688" i="5"/>
  <c r="Z685" i="5"/>
  <c r="Z686" i="5"/>
  <c r="Z687" i="5"/>
  <c r="N655" i="5"/>
  <c r="N656" i="5"/>
  <c r="BA656" i="5" s="1"/>
  <c r="N657" i="5"/>
  <c r="N658" i="5"/>
  <c r="AD605" i="5"/>
  <c r="AD606" i="5"/>
  <c r="BE606" i="5" s="1"/>
  <c r="AD607" i="5"/>
  <c r="AD608" i="5"/>
  <c r="J588" i="5"/>
  <c r="J585" i="5"/>
  <c r="J586" i="5"/>
  <c r="J587" i="5"/>
  <c r="AP558" i="5"/>
  <c r="BI558" i="5" s="1"/>
  <c r="AP555" i="5"/>
  <c r="AP556" i="5"/>
  <c r="BI556" i="5" s="1"/>
  <c r="AP557" i="5"/>
  <c r="T537" i="5"/>
  <c r="T535" i="5"/>
  <c r="T538" i="5"/>
  <c r="T536" i="5"/>
  <c r="V506" i="5"/>
  <c r="V507" i="5"/>
  <c r="V508" i="5"/>
  <c r="V505" i="5"/>
  <c r="BC505" i="5" s="1"/>
  <c r="L478" i="5"/>
  <c r="L475" i="5"/>
  <c r="L476" i="5"/>
  <c r="L477" i="5"/>
  <c r="AZ477" i="5" s="1"/>
  <c r="AP447" i="5"/>
  <c r="AP448" i="5"/>
  <c r="AP445" i="5"/>
  <c r="AP446" i="5"/>
  <c r="AN427" i="5"/>
  <c r="AN428" i="5"/>
  <c r="AN425" i="5"/>
  <c r="AN426" i="5"/>
  <c r="X398" i="5"/>
  <c r="X395" i="5"/>
  <c r="X396" i="5"/>
  <c r="X397" i="5"/>
  <c r="N367" i="5"/>
  <c r="BA367" i="5" s="1"/>
  <c r="N368" i="5"/>
  <c r="N366" i="5"/>
  <c r="BA366" i="5" s="1"/>
  <c r="N365" i="5"/>
  <c r="AN336" i="5"/>
  <c r="AN337" i="5"/>
  <c r="AN338" i="5"/>
  <c r="AN335" i="5"/>
  <c r="AH295" i="5"/>
  <c r="BG295" i="5" s="1"/>
  <c r="AH296" i="5"/>
  <c r="BG296" i="5" s="1"/>
  <c r="AH297" i="5"/>
  <c r="AH298" i="5"/>
  <c r="N278" i="5"/>
  <c r="N275" i="5"/>
  <c r="N276" i="5"/>
  <c r="BA276" i="5" s="1"/>
  <c r="N277" i="5"/>
  <c r="Z257" i="5"/>
  <c r="Z258" i="5"/>
  <c r="Z255" i="5"/>
  <c r="Z256" i="5"/>
  <c r="P228" i="5"/>
  <c r="P225" i="5"/>
  <c r="P226" i="5"/>
  <c r="P227" i="5"/>
  <c r="AJ196" i="5"/>
  <c r="AJ198" i="5"/>
  <c r="AJ197" i="5"/>
  <c r="AJ195" i="5"/>
  <c r="AJ176" i="5"/>
  <c r="AJ178" i="5"/>
  <c r="AJ177" i="5"/>
  <c r="AJ175" i="5"/>
  <c r="N136" i="5"/>
  <c r="BA136" i="5" s="1"/>
  <c r="N138" i="5"/>
  <c r="N137" i="5"/>
  <c r="N135" i="5"/>
  <c r="Z115" i="5"/>
  <c r="Z118" i="5"/>
  <c r="Z117" i="5"/>
  <c r="Z116" i="5"/>
  <c r="J85" i="5"/>
  <c r="J88" i="5"/>
  <c r="J87" i="5"/>
  <c r="J86" i="5"/>
  <c r="T48" i="5"/>
  <c r="T45" i="5"/>
  <c r="T46" i="5"/>
  <c r="T47" i="5"/>
  <c r="J36" i="5"/>
  <c r="J37" i="5"/>
  <c r="J38" i="5"/>
  <c r="J35" i="5"/>
  <c r="AJ1497" i="5"/>
  <c r="AJ1498" i="5"/>
  <c r="AJ1495" i="5"/>
  <c r="AJ1496" i="5"/>
  <c r="T1497" i="5"/>
  <c r="T1498" i="5"/>
  <c r="T1495" i="5"/>
  <c r="T1496" i="5"/>
  <c r="AD1488" i="5"/>
  <c r="AD1486" i="5"/>
  <c r="BE1486" i="5" s="1"/>
  <c r="AD1487" i="5"/>
  <c r="AD1485" i="5"/>
  <c r="N1488" i="5"/>
  <c r="BA1488" i="5" s="1"/>
  <c r="N1486" i="5"/>
  <c r="BA1486" i="5" s="1"/>
  <c r="N1487" i="5"/>
  <c r="N1485" i="5"/>
  <c r="BA1485" i="5" s="1"/>
  <c r="AL1476" i="5"/>
  <c r="AL1478" i="5"/>
  <c r="AL1477" i="5"/>
  <c r="AL1475" i="5"/>
  <c r="V1476" i="5"/>
  <c r="BC1476" i="5" s="1"/>
  <c r="V1478" i="5"/>
  <c r="BC1478" i="5" s="1"/>
  <c r="V1477" i="5"/>
  <c r="V1475" i="5"/>
  <c r="BC1475" i="5" s="1"/>
  <c r="AF1468" i="5"/>
  <c r="AF1465" i="5"/>
  <c r="AF1466" i="5"/>
  <c r="BF1466" i="5" s="1"/>
  <c r="AF1467" i="5"/>
  <c r="BF1467" i="5" s="1"/>
  <c r="P1468" i="5"/>
  <c r="P1465" i="5"/>
  <c r="P1466" i="5"/>
  <c r="P1467" i="5"/>
  <c r="AP1457" i="5"/>
  <c r="AP1455" i="5"/>
  <c r="AP1458" i="5"/>
  <c r="BI1458" i="5" s="1"/>
  <c r="AP1456" i="5"/>
  <c r="BI1456" i="5" s="1"/>
  <c r="Z1457" i="5"/>
  <c r="Z1455" i="5"/>
  <c r="Z1458" i="5"/>
  <c r="Z1456" i="5"/>
  <c r="J1457" i="5"/>
  <c r="J1455" i="5"/>
  <c r="J1456" i="5"/>
  <c r="J1458" i="5"/>
  <c r="AF1448" i="5"/>
  <c r="BF1448" i="5" s="1"/>
  <c r="AF1445" i="5"/>
  <c r="BF1445" i="5" s="1"/>
  <c r="AF1446" i="5"/>
  <c r="BF1446" i="5" s="1"/>
  <c r="AF1447" i="5"/>
  <c r="BF1447" i="5" s="1"/>
  <c r="P1448" i="5"/>
  <c r="P1445" i="5"/>
  <c r="P1446" i="5"/>
  <c r="P1447" i="5"/>
  <c r="AP1437" i="5"/>
  <c r="BI1437" i="5" s="1"/>
  <c r="AP1435" i="5"/>
  <c r="BI1435" i="5" s="1"/>
  <c r="AP1438" i="5"/>
  <c r="AP1436" i="5"/>
  <c r="BI1436" i="5" s="1"/>
  <c r="Z1437" i="5"/>
  <c r="Z1435" i="5"/>
  <c r="Z1436" i="5"/>
  <c r="Z1438" i="5"/>
  <c r="J1437" i="5"/>
  <c r="J1435" i="5"/>
  <c r="J1438" i="5"/>
  <c r="J1436" i="5"/>
  <c r="AH1427" i="5"/>
  <c r="AH1425" i="5"/>
  <c r="BG1425" i="5" s="1"/>
  <c r="AH1426" i="5"/>
  <c r="AH1428" i="5"/>
  <c r="R1427" i="5"/>
  <c r="BB1427" i="5" s="1"/>
  <c r="R1428" i="5"/>
  <c r="R1426" i="5"/>
  <c r="R1425" i="5"/>
  <c r="AP1415" i="5"/>
  <c r="BI1415" i="5" s="1"/>
  <c r="AP1416" i="5"/>
  <c r="AP1417" i="5"/>
  <c r="AP1418" i="5"/>
  <c r="Z1415" i="5"/>
  <c r="Z1416" i="5"/>
  <c r="Z1417" i="5"/>
  <c r="Z1418" i="5"/>
  <c r="J1415" i="5"/>
  <c r="J1416" i="5"/>
  <c r="J1417" i="5"/>
  <c r="J1418" i="5"/>
  <c r="AF1406" i="5"/>
  <c r="BF1406" i="5" s="1"/>
  <c r="AF1407" i="5"/>
  <c r="BF1407" i="5" s="1"/>
  <c r="AF1408" i="5"/>
  <c r="BF1408" i="5" s="1"/>
  <c r="AF1405" i="5"/>
  <c r="BF1405" i="5" s="1"/>
  <c r="P1406" i="5"/>
  <c r="P1407" i="5"/>
  <c r="P1408" i="5"/>
  <c r="P1405" i="5"/>
  <c r="AN1398" i="5"/>
  <c r="AN1395" i="5"/>
  <c r="AN1396" i="5"/>
  <c r="AN1397" i="5"/>
  <c r="X1398" i="5"/>
  <c r="X1395" i="5"/>
  <c r="X1396" i="5"/>
  <c r="X1397" i="5"/>
  <c r="H1398" i="5"/>
  <c r="H1395" i="5"/>
  <c r="H1396" i="5"/>
  <c r="H1397" i="5"/>
  <c r="AH1387" i="5"/>
  <c r="AH1388" i="5"/>
  <c r="AH1385" i="5"/>
  <c r="BG1385" i="5" s="1"/>
  <c r="AH1386" i="5"/>
  <c r="R1387" i="5"/>
  <c r="R1388" i="5"/>
  <c r="BB1388" i="5" s="1"/>
  <c r="R1385" i="5"/>
  <c r="R1386" i="5"/>
  <c r="AN1378" i="5"/>
  <c r="AN1376" i="5"/>
  <c r="AN1377" i="5"/>
  <c r="AN1375" i="5"/>
  <c r="X1378" i="5"/>
  <c r="X1376" i="5"/>
  <c r="X1377" i="5"/>
  <c r="X1375" i="5"/>
  <c r="H1378" i="5"/>
  <c r="H1376" i="5"/>
  <c r="H1375" i="5"/>
  <c r="H1377" i="5"/>
  <c r="AR1367" i="5"/>
  <c r="AR1368" i="5"/>
  <c r="AR1365" i="5"/>
  <c r="AR1366" i="5"/>
  <c r="AB1367" i="5"/>
  <c r="AB1368" i="5"/>
  <c r="AB1365" i="5"/>
  <c r="AB1366" i="5"/>
  <c r="L1367" i="5"/>
  <c r="AZ1367" i="5" s="1"/>
  <c r="L1368" i="5"/>
  <c r="AZ1368" i="5" s="1"/>
  <c r="L1365" i="5"/>
  <c r="AZ1365" i="5" s="1"/>
  <c r="L1366" i="5"/>
  <c r="AJ1355" i="5"/>
  <c r="AJ1356" i="5"/>
  <c r="AJ1357" i="5"/>
  <c r="AJ1358" i="5"/>
  <c r="T1355" i="5"/>
  <c r="T1356" i="5"/>
  <c r="T1357" i="5"/>
  <c r="T1358" i="5"/>
  <c r="AR1347" i="5"/>
  <c r="AR1348" i="5"/>
  <c r="AR1345" i="5"/>
  <c r="AR1346" i="5"/>
  <c r="AB1347" i="5"/>
  <c r="AB1348" i="5"/>
  <c r="AB1345" i="5"/>
  <c r="AB1346" i="5"/>
  <c r="L1347" i="5"/>
  <c r="L1348" i="5"/>
  <c r="L1345" i="5"/>
  <c r="L1346" i="5"/>
  <c r="AZ1346" i="5" s="1"/>
  <c r="AH1335" i="5"/>
  <c r="BG1335" i="5" s="1"/>
  <c r="AH1337" i="5"/>
  <c r="BG1337" i="5" s="1"/>
  <c r="AH1338" i="5"/>
  <c r="BG1338" i="5" s="1"/>
  <c r="AH1336" i="5"/>
  <c r="R1335" i="5"/>
  <c r="R1337" i="5"/>
  <c r="R1338" i="5"/>
  <c r="R1336" i="5"/>
  <c r="AP1327" i="5"/>
  <c r="BI1327" i="5" s="1"/>
  <c r="AP1325" i="5"/>
  <c r="BI1325" i="5" s="1"/>
  <c r="AP1326" i="5"/>
  <c r="AP1328" i="5"/>
  <c r="Z1327" i="5"/>
  <c r="Z1326" i="5"/>
  <c r="Z1328" i="5"/>
  <c r="Z1325" i="5"/>
  <c r="J1327" i="5"/>
  <c r="J1326" i="5"/>
  <c r="J1328" i="5"/>
  <c r="J1325" i="5"/>
  <c r="AH1315" i="5"/>
  <c r="AH1316" i="5"/>
  <c r="AH1318" i="5"/>
  <c r="BG1318" i="5" s="1"/>
  <c r="AH1317" i="5"/>
  <c r="BG1317" i="5" s="1"/>
  <c r="R1315" i="5"/>
  <c r="R1318" i="5"/>
  <c r="R1317" i="5"/>
  <c r="R1316" i="5"/>
  <c r="AN1307" i="5"/>
  <c r="AN1308" i="5"/>
  <c r="AN1306" i="5"/>
  <c r="AN1305" i="5"/>
  <c r="X1307" i="5"/>
  <c r="X1308" i="5"/>
  <c r="X1305" i="5"/>
  <c r="X1306" i="5"/>
  <c r="H1307" i="5"/>
  <c r="H1308" i="5"/>
  <c r="H1306" i="5"/>
  <c r="H1305" i="5"/>
  <c r="AF1295" i="5"/>
  <c r="BF1295" i="5" s="1"/>
  <c r="AF1296" i="5"/>
  <c r="BF1296" i="5" s="1"/>
  <c r="AF1298" i="5"/>
  <c r="AF1297" i="5"/>
  <c r="P1295" i="5"/>
  <c r="P1296" i="5"/>
  <c r="P1297" i="5"/>
  <c r="P1298" i="5"/>
  <c r="AN1287" i="5"/>
  <c r="AN1288" i="5"/>
  <c r="AN1286" i="5"/>
  <c r="AN1285" i="5"/>
  <c r="X1287" i="5"/>
  <c r="X1288" i="5"/>
  <c r="X1285" i="5"/>
  <c r="X1286" i="5"/>
  <c r="H1287" i="5"/>
  <c r="H1288" i="5"/>
  <c r="AY1288" i="5" s="1"/>
  <c r="H1286" i="5"/>
  <c r="H1285" i="5"/>
  <c r="AH1275" i="5"/>
  <c r="AH1276" i="5"/>
  <c r="AH1277" i="5"/>
  <c r="BG1277" i="5" s="1"/>
  <c r="AH1278" i="5"/>
  <c r="R1275" i="5"/>
  <c r="R1276" i="5"/>
  <c r="BB1276" i="5" s="1"/>
  <c r="R1277" i="5"/>
  <c r="R1278" i="5"/>
  <c r="AN1267" i="5"/>
  <c r="AN1268" i="5"/>
  <c r="AN1266" i="5"/>
  <c r="AN1265" i="5"/>
  <c r="X1267" i="5"/>
  <c r="X1268" i="5"/>
  <c r="X1265" i="5"/>
  <c r="X1266" i="5"/>
  <c r="H1267" i="5"/>
  <c r="H1268" i="5"/>
  <c r="H1266" i="5"/>
  <c r="H1265" i="5"/>
  <c r="AD1258" i="5"/>
  <c r="BE1258" i="5" s="1"/>
  <c r="AD1255" i="5"/>
  <c r="BE1255" i="5" s="1"/>
  <c r="AD1257" i="5"/>
  <c r="AD1256" i="5"/>
  <c r="N1258" i="5"/>
  <c r="N1255" i="5"/>
  <c r="BA1255" i="5" s="1"/>
  <c r="N1256" i="5"/>
  <c r="N1257" i="5"/>
  <c r="AJ1246" i="5"/>
  <c r="AJ1247" i="5"/>
  <c r="AJ1248" i="5"/>
  <c r="AJ1245" i="5"/>
  <c r="T1246" i="5"/>
  <c r="T1247" i="5"/>
  <c r="T1245" i="5"/>
  <c r="T1248" i="5"/>
  <c r="AR1238" i="5"/>
  <c r="AR1235" i="5"/>
  <c r="AR1237" i="5"/>
  <c r="AR1236" i="5"/>
  <c r="AB1238" i="5"/>
  <c r="AB1235" i="5"/>
  <c r="AB1237" i="5"/>
  <c r="AB1236" i="5"/>
  <c r="L1238" i="5"/>
  <c r="AZ1238" i="5" s="1"/>
  <c r="L1235" i="5"/>
  <c r="AZ1235" i="5" s="1"/>
  <c r="L1237" i="5"/>
  <c r="L1236" i="5"/>
  <c r="AZ1236" i="5" s="1"/>
  <c r="AH1225" i="5"/>
  <c r="AH1226" i="5"/>
  <c r="AH1228" i="5"/>
  <c r="BG1228" i="5" s="1"/>
  <c r="AH1227" i="5"/>
  <c r="R1225" i="5"/>
  <c r="R1226" i="5"/>
  <c r="R1227" i="5"/>
  <c r="R1228" i="5"/>
  <c r="AN1217" i="5"/>
  <c r="AN1218" i="5"/>
  <c r="AN1215" i="5"/>
  <c r="AN1216" i="5"/>
  <c r="X1217" i="5"/>
  <c r="X1218" i="5"/>
  <c r="X1216" i="5"/>
  <c r="X1215" i="5"/>
  <c r="H1217" i="5"/>
  <c r="H1218" i="5"/>
  <c r="H1216" i="5"/>
  <c r="H1215" i="5"/>
  <c r="AD1208" i="5"/>
  <c r="BE1208" i="5" s="1"/>
  <c r="AD1205" i="5"/>
  <c r="BE1205" i="5" s="1"/>
  <c r="AD1206" i="5"/>
  <c r="AD1207" i="5"/>
  <c r="BE1207" i="5" s="1"/>
  <c r="N1208" i="5"/>
  <c r="N1205" i="5"/>
  <c r="N1207" i="5"/>
  <c r="N1206" i="5"/>
  <c r="AL1196" i="5"/>
  <c r="AL1197" i="5"/>
  <c r="AL1198" i="5"/>
  <c r="AL1195" i="5"/>
  <c r="V1196" i="5"/>
  <c r="V1197" i="5"/>
  <c r="V1198" i="5"/>
  <c r="V1195" i="5"/>
  <c r="BC1195" i="5" s="1"/>
  <c r="AR1188" i="5"/>
  <c r="AR1185" i="5"/>
  <c r="AR1186" i="5"/>
  <c r="AR1187" i="5"/>
  <c r="AB1185" i="5"/>
  <c r="AB1186" i="5"/>
  <c r="AB1187" i="5"/>
  <c r="AB1188" i="5"/>
  <c r="L1185" i="5"/>
  <c r="AZ1185" i="5" s="1"/>
  <c r="L1186" i="5"/>
  <c r="AZ1186" i="5" s="1"/>
  <c r="L1187" i="5"/>
  <c r="AZ1187" i="5" s="1"/>
  <c r="L1188" i="5"/>
  <c r="AJ1177" i="5"/>
  <c r="AJ1178" i="5"/>
  <c r="AJ1175" i="5"/>
  <c r="AJ1176" i="5"/>
  <c r="T1177" i="5"/>
  <c r="T1178" i="5"/>
  <c r="T1175" i="5"/>
  <c r="T1176" i="5"/>
  <c r="AR1166" i="5"/>
  <c r="AR1167" i="5"/>
  <c r="AR1165" i="5"/>
  <c r="AR1168" i="5"/>
  <c r="AB1166" i="5"/>
  <c r="AB1167" i="5"/>
  <c r="AB1168" i="5"/>
  <c r="AB1165" i="5"/>
  <c r="L1166" i="5"/>
  <c r="AZ1166" i="5" s="1"/>
  <c r="L1167" i="5"/>
  <c r="L1168" i="5"/>
  <c r="L1165" i="5"/>
  <c r="AZ1165" i="5" s="1"/>
  <c r="AJ1158" i="5"/>
  <c r="AJ1155" i="5"/>
  <c r="AJ1156" i="5"/>
  <c r="AJ1157" i="5"/>
  <c r="T1158" i="5"/>
  <c r="T1155" i="5"/>
  <c r="T1156" i="5"/>
  <c r="T1157" i="5"/>
  <c r="AR1146" i="5"/>
  <c r="AR1147" i="5"/>
  <c r="AR1148" i="5"/>
  <c r="AR1145" i="5"/>
  <c r="AB1146" i="5"/>
  <c r="AB1147" i="5"/>
  <c r="AB1148" i="5"/>
  <c r="AB1145" i="5"/>
  <c r="L1146" i="5"/>
  <c r="AZ1146" i="5" s="1"/>
  <c r="L1147" i="5"/>
  <c r="AZ1147" i="5" s="1"/>
  <c r="L1145" i="5"/>
  <c r="L1148" i="5"/>
  <c r="AJ1138" i="5"/>
  <c r="AJ1135" i="5"/>
  <c r="AJ1136" i="5"/>
  <c r="AJ1137" i="5"/>
  <c r="T1138" i="5"/>
  <c r="T1135" i="5"/>
  <c r="T1137" i="5"/>
  <c r="T1136" i="5"/>
  <c r="AN1125" i="5"/>
  <c r="AN1126" i="5"/>
  <c r="AN1127" i="5"/>
  <c r="AN1128" i="5"/>
  <c r="X1125" i="5"/>
  <c r="X1126" i="5"/>
  <c r="X1128" i="5"/>
  <c r="X1127" i="5"/>
  <c r="H1125" i="5"/>
  <c r="H1126" i="5"/>
  <c r="H1127" i="5"/>
  <c r="H1128" i="5"/>
  <c r="AF1117" i="5"/>
  <c r="BF1117" i="5" s="1"/>
  <c r="AF1118" i="5"/>
  <c r="BF1118" i="5" s="1"/>
  <c r="AF1116" i="5"/>
  <c r="AF1115" i="5"/>
  <c r="P1117" i="5"/>
  <c r="P1118" i="5"/>
  <c r="P1115" i="5"/>
  <c r="P1116" i="5"/>
  <c r="AN1105" i="5"/>
  <c r="AN1106" i="5"/>
  <c r="AN1107" i="5"/>
  <c r="AN1108" i="5"/>
  <c r="X1105" i="5"/>
  <c r="X1106" i="5"/>
  <c r="X1108" i="5"/>
  <c r="X1107" i="5"/>
  <c r="H1105" i="5"/>
  <c r="H1106" i="5"/>
  <c r="AY1106" i="5" s="1"/>
  <c r="H1107" i="5"/>
  <c r="H1108" i="5"/>
  <c r="AD1098" i="5"/>
  <c r="AD1095" i="5"/>
  <c r="AD1096" i="5"/>
  <c r="AD1097" i="5"/>
  <c r="BE1097" i="5" s="1"/>
  <c r="N1098" i="5"/>
  <c r="BA1098" i="5" s="1"/>
  <c r="N1095" i="5"/>
  <c r="N1096" i="5"/>
  <c r="N1097" i="5"/>
  <c r="BA1097" i="5" s="1"/>
  <c r="AJ1087" i="5"/>
  <c r="AJ1088" i="5"/>
  <c r="AJ1086" i="5"/>
  <c r="AJ1085" i="5"/>
  <c r="T1087" i="5"/>
  <c r="T1088" i="5"/>
  <c r="T1085" i="5"/>
  <c r="T1086" i="5"/>
  <c r="AP1075" i="5"/>
  <c r="AP1077" i="5"/>
  <c r="AP1076" i="5"/>
  <c r="BI1076" i="5" s="1"/>
  <c r="AP1078" i="5"/>
  <c r="Z1075" i="5"/>
  <c r="Z1077" i="5"/>
  <c r="Z1078" i="5"/>
  <c r="Z1076" i="5"/>
  <c r="J1075" i="5"/>
  <c r="J1077" i="5"/>
  <c r="J1078" i="5"/>
  <c r="J1076" i="5"/>
  <c r="AH1067" i="5"/>
  <c r="BG1067" i="5" s="1"/>
  <c r="AH1065" i="5"/>
  <c r="AH1068" i="5"/>
  <c r="AH1066" i="5"/>
  <c r="R1067" i="5"/>
  <c r="R1065" i="5"/>
  <c r="R1066" i="5"/>
  <c r="R1068" i="5"/>
  <c r="AP1055" i="5"/>
  <c r="BI1055" i="5" s="1"/>
  <c r="AP1057" i="5"/>
  <c r="BI1057" i="5" s="1"/>
  <c r="AP1056" i="5"/>
  <c r="AP1058" i="5"/>
  <c r="Z1055" i="5"/>
  <c r="Z1057" i="5"/>
  <c r="Z1058" i="5"/>
  <c r="Z1056" i="5"/>
  <c r="J1055" i="5"/>
  <c r="J1057" i="5"/>
  <c r="J1056" i="5"/>
  <c r="J1058" i="5"/>
  <c r="AF1047" i="5"/>
  <c r="AF1045" i="5"/>
  <c r="AF1046" i="5"/>
  <c r="BF1046" i="5" s="1"/>
  <c r="AF1048" i="5"/>
  <c r="P1047" i="5"/>
  <c r="P1046" i="5"/>
  <c r="P1048" i="5"/>
  <c r="P1045" i="5"/>
  <c r="AP1035" i="5"/>
  <c r="AP1037" i="5"/>
  <c r="BI1037" i="5" s="1"/>
  <c r="AP1036" i="5"/>
  <c r="AP1038" i="5"/>
  <c r="Z1035" i="5"/>
  <c r="Z1037" i="5"/>
  <c r="Z1038" i="5"/>
  <c r="Z1036" i="5"/>
  <c r="J1035" i="5"/>
  <c r="J1037" i="5"/>
  <c r="J1036" i="5"/>
  <c r="J1038" i="5"/>
  <c r="AD1026" i="5"/>
  <c r="AD1028" i="5"/>
  <c r="BE1028" i="5" s="1"/>
  <c r="AD1027" i="5"/>
  <c r="AD1025" i="5"/>
  <c r="N1026" i="5"/>
  <c r="N1028" i="5"/>
  <c r="N1027" i="5"/>
  <c r="BA1027" i="5" s="1"/>
  <c r="N1025" i="5"/>
  <c r="AH1017" i="5"/>
  <c r="AH1015" i="5"/>
  <c r="AH1018" i="5"/>
  <c r="AH1016" i="5"/>
  <c r="R1017" i="5"/>
  <c r="R1018" i="5"/>
  <c r="R1015" i="5"/>
  <c r="R1016" i="5"/>
  <c r="AP1005" i="5"/>
  <c r="BI1005" i="5" s="1"/>
  <c r="AP1006" i="5"/>
  <c r="BI1006" i="5" s="1"/>
  <c r="AP1007" i="5"/>
  <c r="AP1008" i="5"/>
  <c r="Z1005" i="5"/>
  <c r="Z1006" i="5"/>
  <c r="Z1007" i="5"/>
  <c r="Z1008" i="5"/>
  <c r="J1005" i="5"/>
  <c r="J1006" i="5"/>
  <c r="J1007" i="5"/>
  <c r="J1008" i="5"/>
  <c r="AH997" i="5"/>
  <c r="BG997" i="5" s="1"/>
  <c r="AH998" i="5"/>
  <c r="BG998" i="5" s="1"/>
  <c r="AH995" i="5"/>
  <c r="AH996" i="5"/>
  <c r="R997" i="5"/>
  <c r="BB997" i="5" s="1"/>
  <c r="R998" i="5"/>
  <c r="R995" i="5"/>
  <c r="R996" i="5"/>
  <c r="AP985" i="5"/>
  <c r="AP986" i="5"/>
  <c r="AP987" i="5"/>
  <c r="AP988" i="5"/>
  <c r="Z985" i="5"/>
  <c r="Z986" i="5"/>
  <c r="Z987" i="5"/>
  <c r="Z988" i="5"/>
  <c r="J985" i="5"/>
  <c r="J986" i="5"/>
  <c r="J987" i="5"/>
  <c r="J988" i="5"/>
  <c r="AD976" i="5"/>
  <c r="BE976" i="5" s="1"/>
  <c r="AD977" i="5"/>
  <c r="AD978" i="5"/>
  <c r="BE978" i="5" s="1"/>
  <c r="AD975" i="5"/>
  <c r="BE975" i="5" s="1"/>
  <c r="N976" i="5"/>
  <c r="N977" i="5"/>
  <c r="N978" i="5"/>
  <c r="N975" i="5"/>
  <c r="BA975" i="5" s="1"/>
  <c r="AN968" i="5"/>
  <c r="AN965" i="5"/>
  <c r="AN966" i="5"/>
  <c r="AN967" i="5"/>
  <c r="X968" i="5"/>
  <c r="X965" i="5"/>
  <c r="X966" i="5"/>
  <c r="X967" i="5"/>
  <c r="H968" i="5"/>
  <c r="H965" i="5"/>
  <c r="H966" i="5"/>
  <c r="H967" i="5"/>
  <c r="AD956" i="5"/>
  <c r="AD957" i="5"/>
  <c r="BE957" i="5" s="1"/>
  <c r="AD958" i="5"/>
  <c r="AD955" i="5"/>
  <c r="N956" i="5"/>
  <c r="BA956" i="5" s="1"/>
  <c r="N957" i="5"/>
  <c r="BA957" i="5" s="1"/>
  <c r="N958" i="5"/>
  <c r="N955" i="5"/>
  <c r="AJ948" i="5"/>
  <c r="AJ946" i="5"/>
  <c r="AJ947" i="5"/>
  <c r="AJ945" i="5"/>
  <c r="T948" i="5"/>
  <c r="T946" i="5"/>
  <c r="T947" i="5"/>
  <c r="T945" i="5"/>
  <c r="AR936" i="5"/>
  <c r="AR938" i="5"/>
  <c r="AR937" i="5"/>
  <c r="AR935" i="5"/>
  <c r="AB936" i="5"/>
  <c r="AB938" i="5"/>
  <c r="AB935" i="5"/>
  <c r="AB937" i="5"/>
  <c r="L936" i="5"/>
  <c r="L938" i="5"/>
  <c r="AZ938" i="5" s="1"/>
  <c r="L937" i="5"/>
  <c r="L935" i="5"/>
  <c r="AJ928" i="5"/>
  <c r="AJ926" i="5"/>
  <c r="AJ927" i="5"/>
  <c r="AJ925" i="5"/>
  <c r="T928" i="5"/>
  <c r="T926" i="5"/>
  <c r="T925" i="5"/>
  <c r="T927" i="5"/>
  <c r="AR918" i="5"/>
  <c r="AR916" i="5"/>
  <c r="AR917" i="5"/>
  <c r="AR915" i="5"/>
  <c r="AB918" i="5"/>
  <c r="AB916" i="5"/>
  <c r="AB917" i="5"/>
  <c r="AB915" i="5"/>
  <c r="L916" i="5"/>
  <c r="AZ916" i="5" s="1"/>
  <c r="L917" i="5"/>
  <c r="AZ917" i="5" s="1"/>
  <c r="L918" i="5"/>
  <c r="L915" i="5"/>
  <c r="AJ908" i="5"/>
  <c r="AJ905" i="5"/>
  <c r="AJ906" i="5"/>
  <c r="AJ907" i="5"/>
  <c r="T908" i="5"/>
  <c r="T905" i="5"/>
  <c r="T906" i="5"/>
  <c r="T907" i="5"/>
  <c r="AD896" i="5"/>
  <c r="AD897" i="5"/>
  <c r="AD898" i="5"/>
  <c r="BE898" i="5" s="1"/>
  <c r="AD895" i="5"/>
  <c r="BE895" i="5" s="1"/>
  <c r="N896" i="5"/>
  <c r="N897" i="5"/>
  <c r="BA897" i="5" s="1"/>
  <c r="N898" i="5"/>
  <c r="BA898" i="5" s="1"/>
  <c r="N895" i="5"/>
  <c r="AL888" i="5"/>
  <c r="AL885" i="5"/>
  <c r="AL886" i="5"/>
  <c r="AL887" i="5"/>
  <c r="V888" i="5"/>
  <c r="BC888" i="5" s="1"/>
  <c r="V885" i="5"/>
  <c r="BC885" i="5" s="1"/>
  <c r="V886" i="5"/>
  <c r="V887" i="5"/>
  <c r="AD876" i="5"/>
  <c r="BE876" i="5" s="1"/>
  <c r="AD877" i="5"/>
  <c r="BE877" i="5" s="1"/>
  <c r="AD878" i="5"/>
  <c r="AD875" i="5"/>
  <c r="N876" i="5"/>
  <c r="BA876" i="5" s="1"/>
  <c r="N877" i="5"/>
  <c r="BA877" i="5" s="1"/>
  <c r="N878" i="5"/>
  <c r="BA878" i="5" s="1"/>
  <c r="N875" i="5"/>
  <c r="BA875" i="5" s="1"/>
  <c r="AL868" i="5"/>
  <c r="AL865" i="5"/>
  <c r="AL866" i="5"/>
  <c r="AL867" i="5"/>
  <c r="V868" i="5"/>
  <c r="BC868" i="5" s="1"/>
  <c r="V865" i="5"/>
  <c r="BC865" i="5" s="1"/>
  <c r="V866" i="5"/>
  <c r="V867" i="5"/>
  <c r="AR856" i="5"/>
  <c r="AR857" i="5"/>
  <c r="AR858" i="5"/>
  <c r="AR855" i="5"/>
  <c r="AB856" i="5"/>
  <c r="AB857" i="5"/>
  <c r="AB858" i="5"/>
  <c r="AB855" i="5"/>
  <c r="L856" i="5"/>
  <c r="AZ856" i="5" s="1"/>
  <c r="L857" i="5"/>
  <c r="L858" i="5"/>
  <c r="L855" i="5"/>
  <c r="AH847" i="5"/>
  <c r="AH848" i="5"/>
  <c r="BG848" i="5" s="1"/>
  <c r="AH845" i="5"/>
  <c r="AH846" i="5"/>
  <c r="R847" i="5"/>
  <c r="R848" i="5"/>
  <c r="R845" i="5"/>
  <c r="R846" i="5"/>
  <c r="AP835" i="5"/>
  <c r="AP836" i="5"/>
  <c r="BI836" i="5" s="1"/>
  <c r="AP837" i="5"/>
  <c r="AP838" i="5"/>
  <c r="BI838" i="5" s="1"/>
  <c r="Z835" i="5"/>
  <c r="Z836" i="5"/>
  <c r="Z837" i="5"/>
  <c r="Z838" i="5"/>
  <c r="J835" i="5"/>
  <c r="J836" i="5"/>
  <c r="J837" i="5"/>
  <c r="J838" i="5"/>
  <c r="AJ828" i="5"/>
  <c r="AJ825" i="5"/>
  <c r="AJ826" i="5"/>
  <c r="AJ827" i="5"/>
  <c r="T828" i="5"/>
  <c r="T825" i="5"/>
  <c r="T826" i="5"/>
  <c r="T827" i="5"/>
  <c r="AP815" i="5"/>
  <c r="BI815" i="5" s="1"/>
  <c r="AP816" i="5"/>
  <c r="AP817" i="5"/>
  <c r="AP818" i="5"/>
  <c r="BI818" i="5" s="1"/>
  <c r="Z815" i="5"/>
  <c r="Z816" i="5"/>
  <c r="Z817" i="5"/>
  <c r="Z818" i="5"/>
  <c r="J815" i="5"/>
  <c r="J816" i="5"/>
  <c r="J817" i="5"/>
  <c r="J818" i="5"/>
  <c r="AH807" i="5"/>
  <c r="AH808" i="5"/>
  <c r="BG808" i="5" s="1"/>
  <c r="AH806" i="5"/>
  <c r="BG806" i="5" s="1"/>
  <c r="AH805" i="5"/>
  <c r="R807" i="5"/>
  <c r="R808" i="5"/>
  <c r="R806" i="5"/>
  <c r="R805" i="5"/>
  <c r="BB805" i="5" s="1"/>
  <c r="AP798" i="5"/>
  <c r="BI798" i="5" s="1"/>
  <c r="AP795" i="5"/>
  <c r="BI795" i="5" s="1"/>
  <c r="AP796" i="5"/>
  <c r="AP797" i="5"/>
  <c r="BI797" i="5" s="1"/>
  <c r="Z798" i="5"/>
  <c r="Z795" i="5"/>
  <c r="Z796" i="5"/>
  <c r="Z797" i="5"/>
  <c r="J798" i="5"/>
  <c r="J795" i="5"/>
  <c r="J796" i="5"/>
  <c r="J797" i="5"/>
  <c r="AH786" i="5"/>
  <c r="AH787" i="5"/>
  <c r="BG787" i="5" s="1"/>
  <c r="AH788" i="5"/>
  <c r="BG788" i="5" s="1"/>
  <c r="AH785" i="5"/>
  <c r="R786" i="5"/>
  <c r="R787" i="5"/>
  <c r="R788" i="5"/>
  <c r="R785" i="5"/>
  <c r="AP778" i="5"/>
  <c r="AP775" i="5"/>
  <c r="BI775" i="5" s="1"/>
  <c r="AP776" i="5"/>
  <c r="BI776" i="5" s="1"/>
  <c r="AP777" i="5"/>
  <c r="Z778" i="5"/>
  <c r="Z775" i="5"/>
  <c r="Z776" i="5"/>
  <c r="Z777" i="5"/>
  <c r="J778" i="5"/>
  <c r="J775" i="5"/>
  <c r="J776" i="5"/>
  <c r="J777" i="5"/>
  <c r="AH766" i="5"/>
  <c r="BG766" i="5" s="1"/>
  <c r="AH767" i="5"/>
  <c r="BG767" i="5" s="1"/>
  <c r="AH768" i="5"/>
  <c r="AH765" i="5"/>
  <c r="R766" i="5"/>
  <c r="BB766" i="5" s="1"/>
  <c r="R767" i="5"/>
  <c r="R768" i="5"/>
  <c r="R765" i="5"/>
  <c r="AP758" i="5"/>
  <c r="BI758" i="5" s="1"/>
  <c r="AP755" i="5"/>
  <c r="BI755" i="5" s="1"/>
  <c r="AP756" i="5"/>
  <c r="AP757" i="5"/>
  <c r="BI757" i="5" s="1"/>
  <c r="Z758" i="5"/>
  <c r="Z755" i="5"/>
  <c r="Z756" i="5"/>
  <c r="Z757" i="5"/>
  <c r="J758" i="5"/>
  <c r="J755" i="5"/>
  <c r="J756" i="5"/>
  <c r="J757" i="5"/>
  <c r="AF745" i="5"/>
  <c r="AF746" i="5"/>
  <c r="AF747" i="5"/>
  <c r="AF748" i="5"/>
  <c r="P745" i="5"/>
  <c r="P746" i="5"/>
  <c r="P747" i="5"/>
  <c r="P748" i="5"/>
  <c r="AL737" i="5"/>
  <c r="AL738" i="5"/>
  <c r="AL735" i="5"/>
  <c r="AL736" i="5"/>
  <c r="V737" i="5"/>
  <c r="BC737" i="5" s="1"/>
  <c r="V738" i="5"/>
  <c r="BC738" i="5" s="1"/>
  <c r="V735" i="5"/>
  <c r="BC735" i="5" s="1"/>
  <c r="V736" i="5"/>
  <c r="BC736" i="5" s="1"/>
  <c r="AD725" i="5"/>
  <c r="AD726" i="5"/>
  <c r="AD727" i="5"/>
  <c r="AD728" i="5"/>
  <c r="N725" i="5"/>
  <c r="N726" i="5"/>
  <c r="BA726" i="5" s="1"/>
  <c r="N727" i="5"/>
  <c r="BA727" i="5" s="1"/>
  <c r="N728" i="5"/>
  <c r="AH716" i="5"/>
  <c r="AH717" i="5"/>
  <c r="AH718" i="5"/>
  <c r="AH715" i="5"/>
  <c r="BG715" i="5" s="1"/>
  <c r="R716" i="5"/>
  <c r="R717" i="5"/>
  <c r="R718" i="5"/>
  <c r="R715" i="5"/>
  <c r="AP708" i="5"/>
  <c r="AP705" i="5"/>
  <c r="AP706" i="5"/>
  <c r="BI706" i="5" s="1"/>
  <c r="AP707" i="5"/>
  <c r="BI707" i="5" s="1"/>
  <c r="Z708" i="5"/>
  <c r="Z705" i="5"/>
  <c r="Z706" i="5"/>
  <c r="Z707" i="5"/>
  <c r="J708" i="5"/>
  <c r="J705" i="5"/>
  <c r="J706" i="5"/>
  <c r="J707" i="5"/>
  <c r="AD695" i="5"/>
  <c r="BE695" i="5" s="1"/>
  <c r="AD696" i="5"/>
  <c r="BE696" i="5" s="1"/>
  <c r="AD697" i="5"/>
  <c r="AD698" i="5"/>
  <c r="BE698" i="5" s="1"/>
  <c r="N695" i="5"/>
  <c r="N696" i="5"/>
  <c r="N697" i="5"/>
  <c r="BA697" i="5" s="1"/>
  <c r="N698" i="5"/>
  <c r="AJ686" i="5"/>
  <c r="AJ687" i="5"/>
  <c r="AJ688" i="5"/>
  <c r="AJ685" i="5"/>
  <c r="T686" i="5"/>
  <c r="T687" i="5"/>
  <c r="T688" i="5"/>
  <c r="T685" i="5"/>
  <c r="AP678" i="5"/>
  <c r="AP675" i="5"/>
  <c r="AP676" i="5"/>
  <c r="AP677" i="5"/>
  <c r="BI677" i="5" s="1"/>
  <c r="Z678" i="5"/>
  <c r="Z675" i="5"/>
  <c r="Z676" i="5"/>
  <c r="Z677" i="5"/>
  <c r="J678" i="5"/>
  <c r="J675" i="5"/>
  <c r="J676" i="5"/>
  <c r="J677" i="5"/>
  <c r="AJ666" i="5"/>
  <c r="AJ667" i="5"/>
  <c r="AJ668" i="5"/>
  <c r="AJ665" i="5"/>
  <c r="T667" i="5"/>
  <c r="T668" i="5"/>
  <c r="T666" i="5"/>
  <c r="T665" i="5"/>
  <c r="AN657" i="5"/>
  <c r="AN658" i="5"/>
  <c r="AN655" i="5"/>
  <c r="AN656" i="5"/>
  <c r="X657" i="5"/>
  <c r="X658" i="5"/>
  <c r="X655" i="5"/>
  <c r="X656" i="5"/>
  <c r="H657" i="5"/>
  <c r="H658" i="5"/>
  <c r="H655" i="5"/>
  <c r="H656" i="5"/>
  <c r="AR648" i="5"/>
  <c r="AR645" i="5"/>
  <c r="AR646" i="5"/>
  <c r="AR647" i="5"/>
  <c r="AB648" i="5"/>
  <c r="AB645" i="5"/>
  <c r="AB646" i="5"/>
  <c r="AB647" i="5"/>
  <c r="L648" i="5"/>
  <c r="L645" i="5"/>
  <c r="L646" i="5"/>
  <c r="L647" i="5"/>
  <c r="AH636" i="5"/>
  <c r="AH637" i="5"/>
  <c r="BG637" i="5" s="1"/>
  <c r="AH638" i="5"/>
  <c r="AH635" i="5"/>
  <c r="BG635" i="5" s="1"/>
  <c r="R636" i="5"/>
  <c r="R637" i="5"/>
  <c r="R638" i="5"/>
  <c r="R635" i="5"/>
  <c r="AP628" i="5"/>
  <c r="BI628" i="5" s="1"/>
  <c r="AP625" i="5"/>
  <c r="AP626" i="5"/>
  <c r="AP627" i="5"/>
  <c r="BI627" i="5" s="1"/>
  <c r="Z628" i="5"/>
  <c r="Z625" i="5"/>
  <c r="Z626" i="5"/>
  <c r="Z627" i="5"/>
  <c r="J628" i="5"/>
  <c r="J625" i="5"/>
  <c r="J626" i="5"/>
  <c r="J627" i="5"/>
  <c r="AH616" i="5"/>
  <c r="AH617" i="5"/>
  <c r="AH618" i="5"/>
  <c r="AH615" i="5"/>
  <c r="R616" i="5"/>
  <c r="R617" i="5"/>
  <c r="R618" i="5"/>
  <c r="R615" i="5"/>
  <c r="AN607" i="5"/>
  <c r="AN608" i="5"/>
  <c r="AN605" i="5"/>
  <c r="AN606" i="5"/>
  <c r="X607" i="5"/>
  <c r="X608" i="5"/>
  <c r="X605" i="5"/>
  <c r="X606" i="5"/>
  <c r="H607" i="5"/>
  <c r="H608" i="5"/>
  <c r="AY608" i="5" s="1"/>
  <c r="H605" i="5"/>
  <c r="H606" i="5"/>
  <c r="AF595" i="5"/>
  <c r="AF596" i="5"/>
  <c r="AF597" i="5"/>
  <c r="AF598" i="5"/>
  <c r="P595" i="5"/>
  <c r="P596" i="5"/>
  <c r="P597" i="5"/>
  <c r="P598" i="5"/>
  <c r="AJ586" i="5"/>
  <c r="AJ587" i="5"/>
  <c r="AJ588" i="5"/>
  <c r="AJ585" i="5"/>
  <c r="T586" i="5"/>
  <c r="T587" i="5"/>
  <c r="T588" i="5"/>
  <c r="T585" i="5"/>
  <c r="AN577" i="5"/>
  <c r="AN578" i="5"/>
  <c r="AN576" i="5"/>
  <c r="AN575" i="5"/>
  <c r="X577" i="5"/>
  <c r="X578" i="5"/>
  <c r="X576" i="5"/>
  <c r="X575" i="5"/>
  <c r="H577" i="5"/>
  <c r="H578" i="5"/>
  <c r="H576" i="5"/>
  <c r="H575" i="5"/>
  <c r="AF566" i="5"/>
  <c r="BF566" i="5" s="1"/>
  <c r="AF568" i="5"/>
  <c r="BF568" i="5" s="1"/>
  <c r="AF567" i="5"/>
  <c r="AF565" i="5"/>
  <c r="BF565" i="5" s="1"/>
  <c r="P566" i="5"/>
  <c r="P568" i="5"/>
  <c r="P567" i="5"/>
  <c r="P565" i="5"/>
  <c r="AJ557" i="5"/>
  <c r="AJ555" i="5"/>
  <c r="AJ558" i="5"/>
  <c r="AJ556" i="5"/>
  <c r="T557" i="5"/>
  <c r="T555" i="5"/>
  <c r="T558" i="5"/>
  <c r="T556" i="5"/>
  <c r="AN548" i="5"/>
  <c r="AN546" i="5"/>
  <c r="AN547" i="5"/>
  <c r="AN545" i="5"/>
  <c r="X548" i="5"/>
  <c r="X546" i="5"/>
  <c r="X547" i="5"/>
  <c r="X545" i="5"/>
  <c r="H548" i="5"/>
  <c r="H546" i="5"/>
  <c r="H547" i="5"/>
  <c r="H545" i="5"/>
  <c r="AD535" i="5"/>
  <c r="AD536" i="5"/>
  <c r="AD537" i="5"/>
  <c r="AD538" i="5"/>
  <c r="N535" i="5"/>
  <c r="BA535" i="5" s="1"/>
  <c r="N536" i="5"/>
  <c r="BA536" i="5" s="1"/>
  <c r="N537" i="5"/>
  <c r="N538" i="5"/>
  <c r="BA538" i="5" s="1"/>
  <c r="AJ526" i="5"/>
  <c r="AJ528" i="5"/>
  <c r="AJ527" i="5"/>
  <c r="AJ525" i="5"/>
  <c r="T526" i="5"/>
  <c r="T527" i="5"/>
  <c r="T528" i="5"/>
  <c r="T525" i="5"/>
  <c r="AP517" i="5"/>
  <c r="BI517" i="5" s="1"/>
  <c r="AP518" i="5"/>
  <c r="AP515" i="5"/>
  <c r="AP516" i="5"/>
  <c r="Z517" i="5"/>
  <c r="Z518" i="5"/>
  <c r="Z515" i="5"/>
  <c r="Z516" i="5"/>
  <c r="J517" i="5"/>
  <c r="J518" i="5"/>
  <c r="J515" i="5"/>
  <c r="J516" i="5"/>
  <c r="AF505" i="5"/>
  <c r="AF506" i="5"/>
  <c r="AF507" i="5"/>
  <c r="BF507" i="5" s="1"/>
  <c r="AF508" i="5"/>
  <c r="P505" i="5"/>
  <c r="P506" i="5"/>
  <c r="P507" i="5"/>
  <c r="P508" i="5"/>
  <c r="AJ496" i="5"/>
  <c r="AJ497" i="5"/>
  <c r="AJ498" i="5"/>
  <c r="AJ495" i="5"/>
  <c r="T496" i="5"/>
  <c r="T497" i="5"/>
  <c r="T498" i="5"/>
  <c r="T495" i="5"/>
  <c r="AD488" i="5"/>
  <c r="BE488" i="5" s="1"/>
  <c r="AD485" i="5"/>
  <c r="BE485" i="5" s="1"/>
  <c r="AD486" i="5"/>
  <c r="BE486" i="5" s="1"/>
  <c r="AD487" i="5"/>
  <c r="N488" i="5"/>
  <c r="N485" i="5"/>
  <c r="N486" i="5"/>
  <c r="N487" i="5"/>
  <c r="BA487" i="5" s="1"/>
  <c r="AL476" i="5"/>
  <c r="AL477" i="5"/>
  <c r="AL478" i="5"/>
  <c r="AL475" i="5"/>
  <c r="V476" i="5"/>
  <c r="V477" i="5"/>
  <c r="V478" i="5"/>
  <c r="V475" i="5"/>
  <c r="AP467" i="5"/>
  <c r="BI467" i="5" s="1"/>
  <c r="AP468" i="5"/>
  <c r="BI468" i="5" s="1"/>
  <c r="AP465" i="5"/>
  <c r="AP466" i="5"/>
  <c r="Z467" i="5"/>
  <c r="Z468" i="5"/>
  <c r="Z465" i="5"/>
  <c r="Z466" i="5"/>
  <c r="J467" i="5"/>
  <c r="J468" i="5"/>
  <c r="J465" i="5"/>
  <c r="J466" i="5"/>
  <c r="AD458" i="5"/>
  <c r="AD455" i="5"/>
  <c r="AD456" i="5"/>
  <c r="AD457" i="5"/>
  <c r="BE457" i="5" s="1"/>
  <c r="N458" i="5"/>
  <c r="N455" i="5"/>
  <c r="N456" i="5"/>
  <c r="N457" i="5"/>
  <c r="BA457" i="5" s="1"/>
  <c r="AJ446" i="5"/>
  <c r="AJ447" i="5"/>
  <c r="AJ448" i="5"/>
  <c r="AJ445" i="5"/>
  <c r="T446" i="5"/>
  <c r="T447" i="5"/>
  <c r="T448" i="5"/>
  <c r="T445" i="5"/>
  <c r="AP437" i="5"/>
  <c r="AP438" i="5"/>
  <c r="AP435" i="5"/>
  <c r="AP436" i="5"/>
  <c r="Z437" i="5"/>
  <c r="Z438" i="5"/>
  <c r="Z435" i="5"/>
  <c r="Z436" i="5"/>
  <c r="J437" i="5"/>
  <c r="J438" i="5"/>
  <c r="J435" i="5"/>
  <c r="J436" i="5"/>
  <c r="AH425" i="5"/>
  <c r="AH426" i="5"/>
  <c r="AH427" i="5"/>
  <c r="AH428" i="5"/>
  <c r="R425" i="5"/>
  <c r="R426" i="5"/>
  <c r="R427" i="5"/>
  <c r="R428" i="5"/>
  <c r="AN417" i="5"/>
  <c r="AN418" i="5"/>
  <c r="AN415" i="5"/>
  <c r="AN416" i="5"/>
  <c r="X417" i="5"/>
  <c r="X418" i="5"/>
  <c r="X415" i="5"/>
  <c r="X416" i="5"/>
  <c r="H417" i="5"/>
  <c r="H418" i="5"/>
  <c r="H415" i="5"/>
  <c r="H416" i="5"/>
  <c r="AD408" i="5"/>
  <c r="AD405" i="5"/>
  <c r="AD406" i="5"/>
  <c r="BE406" i="5" s="1"/>
  <c r="AD407" i="5"/>
  <c r="N408" i="5"/>
  <c r="BA408" i="5" s="1"/>
  <c r="N405" i="5"/>
  <c r="BA405" i="5" s="1"/>
  <c r="N407" i="5"/>
  <c r="N406" i="5"/>
  <c r="AH398" i="5"/>
  <c r="AH396" i="5"/>
  <c r="BG396" i="5" s="1"/>
  <c r="AH395" i="5"/>
  <c r="AH397" i="5"/>
  <c r="R398" i="5"/>
  <c r="R397" i="5"/>
  <c r="R396" i="5"/>
  <c r="R395" i="5"/>
  <c r="AN385" i="5"/>
  <c r="AN386" i="5"/>
  <c r="AN387" i="5"/>
  <c r="AN388" i="5"/>
  <c r="X385" i="5"/>
  <c r="X386" i="5"/>
  <c r="X387" i="5"/>
  <c r="X388" i="5"/>
  <c r="H385" i="5"/>
  <c r="H386" i="5"/>
  <c r="H387" i="5"/>
  <c r="H388" i="5"/>
  <c r="AH378" i="5"/>
  <c r="BG378" i="5" s="1"/>
  <c r="AH377" i="5"/>
  <c r="BG377" i="5" s="1"/>
  <c r="AH376" i="5"/>
  <c r="AH375" i="5"/>
  <c r="BG375" i="5" s="1"/>
  <c r="R378" i="5"/>
  <c r="R377" i="5"/>
  <c r="R376" i="5"/>
  <c r="R375" i="5"/>
  <c r="AN365" i="5"/>
  <c r="AN366" i="5"/>
  <c r="AN367" i="5"/>
  <c r="AN368" i="5"/>
  <c r="X365" i="5"/>
  <c r="X366" i="5"/>
  <c r="X367" i="5"/>
  <c r="X368" i="5"/>
  <c r="H365" i="5"/>
  <c r="H366" i="5"/>
  <c r="H367" i="5"/>
  <c r="H368" i="5"/>
  <c r="AF357" i="5"/>
  <c r="BF357" i="5" s="1"/>
  <c r="AF358" i="5"/>
  <c r="AF355" i="5"/>
  <c r="AF356" i="5"/>
  <c r="P357" i="5"/>
  <c r="P358" i="5"/>
  <c r="P355" i="5"/>
  <c r="P356" i="5"/>
  <c r="AP346" i="5"/>
  <c r="BI346" i="5" s="1"/>
  <c r="AP348" i="5"/>
  <c r="AP347" i="5"/>
  <c r="AP345" i="5"/>
  <c r="Z346" i="5"/>
  <c r="Z348" i="5"/>
  <c r="Z347" i="5"/>
  <c r="Z345" i="5"/>
  <c r="J348" i="5"/>
  <c r="J347" i="5"/>
  <c r="J345" i="5"/>
  <c r="J346" i="5"/>
  <c r="AH335" i="5"/>
  <c r="AH336" i="5"/>
  <c r="BG336" i="5" s="1"/>
  <c r="AH337" i="5"/>
  <c r="AH338" i="5"/>
  <c r="R335" i="5"/>
  <c r="R336" i="5"/>
  <c r="R337" i="5"/>
  <c r="R338" i="5"/>
  <c r="AN326" i="5"/>
  <c r="AN327" i="5"/>
  <c r="AN328" i="5"/>
  <c r="AN325" i="5"/>
  <c r="X326" i="5"/>
  <c r="X327" i="5"/>
  <c r="X328" i="5"/>
  <c r="X325" i="5"/>
  <c r="H326" i="5"/>
  <c r="H327" i="5"/>
  <c r="H328" i="5"/>
  <c r="H325" i="5"/>
  <c r="AD318" i="5"/>
  <c r="AD315" i="5"/>
  <c r="BE315" i="5" s="1"/>
  <c r="AD316" i="5"/>
  <c r="AD317" i="5"/>
  <c r="N318" i="5"/>
  <c r="N315" i="5"/>
  <c r="BA315" i="5" s="1"/>
  <c r="N316" i="5"/>
  <c r="BA316" i="5" s="1"/>
  <c r="N317" i="5"/>
  <c r="AJ305" i="5"/>
  <c r="AJ306" i="5"/>
  <c r="AJ307" i="5"/>
  <c r="AJ308" i="5"/>
  <c r="T305" i="5"/>
  <c r="T306" i="5"/>
  <c r="T307" i="5"/>
  <c r="T308" i="5"/>
  <c r="AR297" i="5"/>
  <c r="AR298" i="5"/>
  <c r="AR295" i="5"/>
  <c r="AR296" i="5"/>
  <c r="AB297" i="5"/>
  <c r="AB298" i="5"/>
  <c r="AB295" i="5"/>
  <c r="AB296" i="5"/>
  <c r="L297" i="5"/>
  <c r="AZ297" i="5" s="1"/>
  <c r="L298" i="5"/>
  <c r="L295" i="5"/>
  <c r="L296" i="5"/>
  <c r="AZ296" i="5" s="1"/>
  <c r="AF288" i="5"/>
  <c r="AF285" i="5"/>
  <c r="BF285" i="5" s="1"/>
  <c r="AF286" i="5"/>
  <c r="AF287" i="5"/>
  <c r="P288" i="5"/>
  <c r="P285" i="5"/>
  <c r="P286" i="5"/>
  <c r="P287" i="5"/>
  <c r="AN276" i="5"/>
  <c r="AN277" i="5"/>
  <c r="AN278" i="5"/>
  <c r="AN275" i="5"/>
  <c r="X276" i="5"/>
  <c r="X277" i="5"/>
  <c r="X278" i="5"/>
  <c r="X275" i="5"/>
  <c r="H276" i="5"/>
  <c r="H277" i="5"/>
  <c r="H278" i="5"/>
  <c r="H275" i="5"/>
  <c r="AD268" i="5"/>
  <c r="AD265" i="5"/>
  <c r="AD266" i="5"/>
  <c r="AD267" i="5"/>
  <c r="N268" i="5"/>
  <c r="BA268" i="5" s="1"/>
  <c r="N265" i="5"/>
  <c r="BA265" i="5" s="1"/>
  <c r="N266" i="5"/>
  <c r="N267" i="5"/>
  <c r="AJ255" i="5"/>
  <c r="AJ256" i="5"/>
  <c r="AJ257" i="5"/>
  <c r="AJ258" i="5"/>
  <c r="T255" i="5"/>
  <c r="T256" i="5"/>
  <c r="T257" i="5"/>
  <c r="T258" i="5"/>
  <c r="AR247" i="5"/>
  <c r="AR248" i="5"/>
  <c r="AR245" i="5"/>
  <c r="AR246" i="5"/>
  <c r="AB247" i="5"/>
  <c r="AB248" i="5"/>
  <c r="AB245" i="5"/>
  <c r="AB246" i="5"/>
  <c r="L247" i="5"/>
  <c r="L248" i="5"/>
  <c r="AZ248" i="5" s="1"/>
  <c r="L245" i="5"/>
  <c r="L246" i="5"/>
  <c r="AZ246" i="5" s="1"/>
  <c r="AH235" i="5"/>
  <c r="AH236" i="5"/>
  <c r="AH237" i="5"/>
  <c r="BG237" i="5" s="1"/>
  <c r="AH238" i="5"/>
  <c r="R235" i="5"/>
  <c r="R236" i="5"/>
  <c r="R237" i="5"/>
  <c r="R238" i="5"/>
  <c r="AP227" i="5"/>
  <c r="AP228" i="5"/>
  <c r="BI228" i="5" s="1"/>
  <c r="AP225" i="5"/>
  <c r="BI225" i="5" s="1"/>
  <c r="AP226" i="5"/>
  <c r="Z227" i="5"/>
  <c r="Z228" i="5"/>
  <c r="Z225" i="5"/>
  <c r="Z226" i="5"/>
  <c r="J227" i="5"/>
  <c r="J228" i="5"/>
  <c r="J225" i="5"/>
  <c r="J226" i="5"/>
  <c r="AH216" i="5"/>
  <c r="AH218" i="5"/>
  <c r="BG218" i="5" s="1"/>
  <c r="AH215" i="5"/>
  <c r="BG215" i="5" s="1"/>
  <c r="AH217" i="5"/>
  <c r="R216" i="5"/>
  <c r="R217" i="5"/>
  <c r="R215" i="5"/>
  <c r="R218" i="5"/>
  <c r="AP208" i="5"/>
  <c r="AP206" i="5"/>
  <c r="BI206" i="5" s="1"/>
  <c r="AP207" i="5"/>
  <c r="BI207" i="5" s="1"/>
  <c r="AP205" i="5"/>
  <c r="Z208" i="5"/>
  <c r="Z207" i="5"/>
  <c r="Z205" i="5"/>
  <c r="Z206" i="5"/>
  <c r="J208" i="5"/>
  <c r="J205" i="5"/>
  <c r="J206" i="5"/>
  <c r="J207" i="5"/>
  <c r="AD195" i="5"/>
  <c r="AD198" i="5"/>
  <c r="AD196" i="5"/>
  <c r="AD197" i="5"/>
  <c r="N195" i="5"/>
  <c r="N196" i="5"/>
  <c r="BA196" i="5" s="1"/>
  <c r="N197" i="5"/>
  <c r="N198" i="5"/>
  <c r="AL187" i="5"/>
  <c r="AL186" i="5"/>
  <c r="AL188" i="5"/>
  <c r="AL185" i="5"/>
  <c r="V187" i="5"/>
  <c r="V188" i="5"/>
  <c r="BC188" i="5" s="1"/>
  <c r="V185" i="5"/>
  <c r="V186" i="5"/>
  <c r="AD176" i="5"/>
  <c r="BE176" i="5" s="1"/>
  <c r="AD177" i="5"/>
  <c r="BE177" i="5" s="1"/>
  <c r="AD178" i="5"/>
  <c r="AD175" i="5"/>
  <c r="N176" i="5"/>
  <c r="N178" i="5"/>
  <c r="BA178" i="5" s="1"/>
  <c r="N175" i="5"/>
  <c r="N177" i="5"/>
  <c r="AL168" i="5"/>
  <c r="AL167" i="5"/>
  <c r="AL166" i="5"/>
  <c r="AL165" i="5"/>
  <c r="V168" i="5"/>
  <c r="BC168" i="5" s="1"/>
  <c r="V167" i="5"/>
  <c r="V166" i="5"/>
  <c r="V165" i="5"/>
  <c r="AR155" i="5"/>
  <c r="AR156" i="5"/>
  <c r="AR157" i="5"/>
  <c r="AR158" i="5"/>
  <c r="AB155" i="5"/>
  <c r="AB156" i="5"/>
  <c r="AB157" i="5"/>
  <c r="AB158" i="5"/>
  <c r="L155" i="5"/>
  <c r="AZ155" i="5" s="1"/>
  <c r="L156" i="5"/>
  <c r="L157" i="5"/>
  <c r="L158" i="5"/>
  <c r="AH147" i="5"/>
  <c r="BG147" i="5" s="1"/>
  <c r="AH148" i="5"/>
  <c r="BG148" i="5" s="1"/>
  <c r="AH146" i="5"/>
  <c r="AH145" i="5"/>
  <c r="R147" i="5"/>
  <c r="R146" i="5"/>
  <c r="R145" i="5"/>
  <c r="R148" i="5"/>
  <c r="AN138" i="5"/>
  <c r="AN135" i="5"/>
  <c r="AN136" i="5"/>
  <c r="AN137" i="5"/>
  <c r="X138" i="5"/>
  <c r="X135" i="5"/>
  <c r="X136" i="5"/>
  <c r="X137" i="5"/>
  <c r="H138" i="5"/>
  <c r="H135" i="5"/>
  <c r="H136" i="5"/>
  <c r="H137" i="5"/>
  <c r="AD126" i="5"/>
  <c r="BE126" i="5" s="1"/>
  <c r="AD125" i="5"/>
  <c r="AD128" i="5"/>
  <c r="AD127" i="5"/>
  <c r="N126" i="5"/>
  <c r="BA126" i="5" s="1"/>
  <c r="N128" i="5"/>
  <c r="BA128" i="5" s="1"/>
  <c r="N127" i="5"/>
  <c r="N125" i="5"/>
  <c r="AJ117" i="5"/>
  <c r="AJ118" i="5"/>
  <c r="AJ115" i="5"/>
  <c r="AJ116" i="5"/>
  <c r="T117" i="5"/>
  <c r="T118" i="5"/>
  <c r="T115" i="5"/>
  <c r="T116" i="5"/>
  <c r="AN108" i="5"/>
  <c r="AN105" i="5"/>
  <c r="AN106" i="5"/>
  <c r="AN107" i="5"/>
  <c r="X108" i="5"/>
  <c r="BD108" i="5" s="1"/>
  <c r="X105" i="5"/>
  <c r="X106" i="5"/>
  <c r="X107" i="5"/>
  <c r="H108" i="5"/>
  <c r="AY108" i="5" s="1"/>
  <c r="H105" i="5"/>
  <c r="H106" i="5"/>
  <c r="H107" i="5"/>
  <c r="AD96" i="5"/>
  <c r="BE96" i="5" s="1"/>
  <c r="AD98" i="5"/>
  <c r="BE98" i="5" s="1"/>
  <c r="AD97" i="5"/>
  <c r="AD95" i="5"/>
  <c r="N96" i="5"/>
  <c r="BA96" i="5" s="1"/>
  <c r="N98" i="5"/>
  <c r="BA98" i="5" s="1"/>
  <c r="N97" i="5"/>
  <c r="N95" i="5"/>
  <c r="AJ87" i="5"/>
  <c r="AJ88" i="5"/>
  <c r="AJ85" i="5"/>
  <c r="AJ86" i="5"/>
  <c r="T87" i="5"/>
  <c r="T88" i="5"/>
  <c r="T85" i="5"/>
  <c r="T86" i="5"/>
  <c r="AR75" i="5"/>
  <c r="AR76" i="5"/>
  <c r="AR77" i="5"/>
  <c r="AR78" i="5"/>
  <c r="AB75" i="5"/>
  <c r="AB76" i="5"/>
  <c r="AB77" i="5"/>
  <c r="AB78" i="5"/>
  <c r="L75" i="5"/>
  <c r="AZ75" i="5" s="1"/>
  <c r="L76" i="5"/>
  <c r="AZ76" i="5" s="1"/>
  <c r="L77" i="5"/>
  <c r="AZ77" i="5" s="1"/>
  <c r="L78" i="5"/>
  <c r="AF66" i="5"/>
  <c r="AF67" i="5"/>
  <c r="BF67" i="5" s="1"/>
  <c r="AF68" i="5"/>
  <c r="AF65" i="5"/>
  <c r="P66" i="5"/>
  <c r="P67" i="5"/>
  <c r="P68" i="5"/>
  <c r="P65" i="5"/>
  <c r="AN55" i="5"/>
  <c r="AN56" i="5"/>
  <c r="AN57" i="5"/>
  <c r="AN58" i="5"/>
  <c r="X55" i="5"/>
  <c r="X56" i="5"/>
  <c r="X57" i="5"/>
  <c r="X58" i="5"/>
  <c r="H55" i="5"/>
  <c r="H56" i="5"/>
  <c r="H57" i="5"/>
  <c r="AY57" i="5" s="1"/>
  <c r="H58" i="5"/>
  <c r="AD47" i="5"/>
  <c r="BE47" i="5" s="1"/>
  <c r="AD48" i="5"/>
  <c r="AD45" i="5"/>
  <c r="BE45" i="5" s="1"/>
  <c r="AD46" i="5"/>
  <c r="N47" i="5"/>
  <c r="BA47" i="5" s="1"/>
  <c r="N48" i="5"/>
  <c r="N45" i="5"/>
  <c r="BA45" i="5" s="1"/>
  <c r="N46" i="5"/>
  <c r="BA46" i="5" s="1"/>
  <c r="AJ38" i="5"/>
  <c r="AJ35" i="5"/>
  <c r="AJ36" i="5"/>
  <c r="AJ37" i="5"/>
  <c r="T38" i="5"/>
  <c r="T35" i="5"/>
  <c r="T36" i="5"/>
  <c r="T37" i="5"/>
  <c r="AR26" i="5"/>
  <c r="AR27" i="5"/>
  <c r="AR28" i="5"/>
  <c r="AR25" i="5"/>
  <c r="AB26" i="5"/>
  <c r="AB27" i="5"/>
  <c r="AB28" i="5"/>
  <c r="AB25" i="5"/>
  <c r="L26" i="5"/>
  <c r="AZ26" i="5" s="1"/>
  <c r="L27" i="5"/>
  <c r="AZ27" i="5" s="1"/>
  <c r="L28" i="5"/>
  <c r="L25" i="5"/>
  <c r="AJ16" i="5"/>
  <c r="AJ17" i="5"/>
  <c r="AJ15" i="5"/>
  <c r="AJ18" i="5"/>
  <c r="T16" i="5"/>
  <c r="T17" i="5"/>
  <c r="T15" i="5"/>
  <c r="T18" i="5"/>
  <c r="D975" i="2"/>
  <c r="D605" i="2"/>
  <c r="AP1495" i="5"/>
  <c r="AP1496" i="5"/>
  <c r="BI1496" i="5" s="1"/>
  <c r="AP1497" i="5"/>
  <c r="AP1498" i="5"/>
  <c r="AB1477" i="5"/>
  <c r="AB1478" i="5"/>
  <c r="AB1475" i="5"/>
  <c r="AB1476" i="5"/>
  <c r="X1426" i="5"/>
  <c r="X1427" i="5"/>
  <c r="X1428" i="5"/>
  <c r="X1425" i="5"/>
  <c r="AD1376" i="5"/>
  <c r="BE1376" i="5" s="1"/>
  <c r="AD1377" i="5"/>
  <c r="AD1378" i="5"/>
  <c r="BE1378" i="5" s="1"/>
  <c r="AD1375" i="5"/>
  <c r="BE1375" i="5" s="1"/>
  <c r="Z1357" i="5"/>
  <c r="Z1355" i="5"/>
  <c r="Z1356" i="5"/>
  <c r="Z1358" i="5"/>
  <c r="N1308" i="5"/>
  <c r="BA1308" i="5" s="1"/>
  <c r="N1305" i="5"/>
  <c r="N1307" i="5"/>
  <c r="BA1307" i="5" s="1"/>
  <c r="N1306" i="5"/>
  <c r="AD1268" i="5"/>
  <c r="BE1268" i="5" s="1"/>
  <c r="AD1265" i="5"/>
  <c r="AD1266" i="5"/>
  <c r="AD1267" i="5"/>
  <c r="Z1247" i="5"/>
  <c r="Z1248" i="5"/>
  <c r="Z1246" i="5"/>
  <c r="Z1245" i="5"/>
  <c r="T1206" i="5"/>
  <c r="T1207" i="5"/>
  <c r="T1205" i="5"/>
  <c r="T1208" i="5"/>
  <c r="Z1176" i="5"/>
  <c r="Z1177" i="5"/>
  <c r="Z1178" i="5"/>
  <c r="Z1175" i="5"/>
  <c r="R1145" i="5"/>
  <c r="R1146" i="5"/>
  <c r="R1147" i="5"/>
  <c r="R1148" i="5"/>
  <c r="AL1116" i="5"/>
  <c r="AL1117" i="5"/>
  <c r="AL1118" i="5"/>
  <c r="AL1115" i="5"/>
  <c r="T1098" i="5"/>
  <c r="T1097" i="5"/>
  <c r="T1095" i="5"/>
  <c r="T1096" i="5"/>
  <c r="P1077" i="5"/>
  <c r="P1075" i="5"/>
  <c r="P1076" i="5"/>
  <c r="P1078" i="5"/>
  <c r="AJ1028" i="5"/>
  <c r="AJ1027" i="5"/>
  <c r="AJ1026" i="5"/>
  <c r="AJ1025" i="5"/>
  <c r="X998" i="5"/>
  <c r="X995" i="5"/>
  <c r="X996" i="5"/>
  <c r="X997" i="5"/>
  <c r="AD966" i="5"/>
  <c r="AD967" i="5"/>
  <c r="AD968" i="5"/>
  <c r="BE968" i="5" s="1"/>
  <c r="AD965" i="5"/>
  <c r="BE965" i="5" s="1"/>
  <c r="AP926" i="5"/>
  <c r="AP927" i="5"/>
  <c r="AP928" i="5"/>
  <c r="BI928" i="5" s="1"/>
  <c r="AP925" i="5"/>
  <c r="BI925" i="5" s="1"/>
  <c r="AR866" i="5"/>
  <c r="AR867" i="5"/>
  <c r="AR868" i="5"/>
  <c r="AR865" i="5"/>
  <c r="X845" i="5"/>
  <c r="X846" i="5"/>
  <c r="X847" i="5"/>
  <c r="X848" i="5"/>
  <c r="Z825" i="5"/>
  <c r="Z826" i="5"/>
  <c r="Z827" i="5"/>
  <c r="Z828" i="5"/>
  <c r="P798" i="5"/>
  <c r="P795" i="5"/>
  <c r="P796" i="5"/>
  <c r="P797" i="5"/>
  <c r="AL747" i="5"/>
  <c r="AL748" i="5"/>
  <c r="AL745" i="5"/>
  <c r="AL746" i="5"/>
  <c r="P705" i="5"/>
  <c r="P706" i="5"/>
  <c r="P707" i="5"/>
  <c r="P708" i="5"/>
  <c r="Z668" i="5"/>
  <c r="Z667" i="5"/>
  <c r="Z665" i="5"/>
  <c r="Z666" i="5"/>
  <c r="X637" i="5"/>
  <c r="X638" i="5"/>
  <c r="X635" i="5"/>
  <c r="X636" i="5"/>
  <c r="H617" i="5"/>
  <c r="H618" i="5"/>
  <c r="H615" i="5"/>
  <c r="H616" i="5"/>
  <c r="V597" i="5"/>
  <c r="V598" i="5"/>
  <c r="V595" i="5"/>
  <c r="BC595" i="5" s="1"/>
  <c r="V596" i="5"/>
  <c r="V567" i="5"/>
  <c r="V568" i="5"/>
  <c r="V565" i="5"/>
  <c r="V566" i="5"/>
  <c r="BC566" i="5" s="1"/>
  <c r="P515" i="5"/>
  <c r="P516" i="5"/>
  <c r="P517" i="5"/>
  <c r="P518" i="5"/>
  <c r="AR478" i="5"/>
  <c r="AR475" i="5"/>
  <c r="AR476" i="5"/>
  <c r="AR477" i="5"/>
  <c r="Z447" i="5"/>
  <c r="Z448" i="5"/>
  <c r="Z445" i="5"/>
  <c r="Z446" i="5"/>
  <c r="H427" i="5"/>
  <c r="H428" i="5"/>
  <c r="H425" i="5"/>
  <c r="H426" i="5"/>
  <c r="AN375" i="5"/>
  <c r="AN376" i="5"/>
  <c r="AN377" i="5"/>
  <c r="AN378" i="5"/>
  <c r="V355" i="5"/>
  <c r="V358" i="5"/>
  <c r="V357" i="5"/>
  <c r="V356" i="5"/>
  <c r="BC356" i="5" s="1"/>
  <c r="J307" i="5"/>
  <c r="J308" i="5"/>
  <c r="J305" i="5"/>
  <c r="J306" i="5"/>
  <c r="AL286" i="5"/>
  <c r="AL287" i="5"/>
  <c r="AL288" i="5"/>
  <c r="AL285" i="5"/>
  <c r="J257" i="5"/>
  <c r="J258" i="5"/>
  <c r="J255" i="5"/>
  <c r="J256" i="5"/>
  <c r="P208" i="5"/>
  <c r="P205" i="5"/>
  <c r="P207" i="5"/>
  <c r="P206" i="5"/>
  <c r="R157" i="5"/>
  <c r="R158" i="5"/>
  <c r="R156" i="5"/>
  <c r="R155" i="5"/>
  <c r="J115" i="5"/>
  <c r="J118" i="5"/>
  <c r="J117" i="5"/>
  <c r="J116" i="5"/>
  <c r="V68" i="5"/>
  <c r="V65" i="5"/>
  <c r="V67" i="5"/>
  <c r="V66" i="5"/>
  <c r="BC66" i="5" s="1"/>
  <c r="Z17" i="5"/>
  <c r="Z15" i="5"/>
  <c r="Z18" i="5"/>
  <c r="Z16" i="5"/>
  <c r="AH1497" i="5"/>
  <c r="AH1498" i="5"/>
  <c r="BG1498" i="5" s="1"/>
  <c r="AH1495" i="5"/>
  <c r="BG1495" i="5" s="1"/>
  <c r="AH1496" i="5"/>
  <c r="BG1496" i="5" s="1"/>
  <c r="R1497" i="5"/>
  <c r="R1498" i="5"/>
  <c r="R1495" i="5"/>
  <c r="R1496" i="5"/>
  <c r="AR1487" i="5"/>
  <c r="AR1488" i="5"/>
  <c r="AR1485" i="5"/>
  <c r="AR1486" i="5"/>
  <c r="AB1487" i="5"/>
  <c r="AB1488" i="5"/>
  <c r="AB1485" i="5"/>
  <c r="AB1486" i="5"/>
  <c r="L1487" i="5"/>
  <c r="L1488" i="5"/>
  <c r="AZ1488" i="5" s="1"/>
  <c r="L1485" i="5"/>
  <c r="AZ1485" i="5" s="1"/>
  <c r="L1486" i="5"/>
  <c r="AZ1486" i="5" s="1"/>
  <c r="AJ1475" i="5"/>
  <c r="AJ1476" i="5"/>
  <c r="AJ1477" i="5"/>
  <c r="AJ1478" i="5"/>
  <c r="T1475" i="5"/>
  <c r="T1476" i="5"/>
  <c r="T1477" i="5"/>
  <c r="T1478" i="5"/>
  <c r="AD1468" i="5"/>
  <c r="BE1468" i="5" s="1"/>
  <c r="AD1466" i="5"/>
  <c r="AD1467" i="5"/>
  <c r="AD1465" i="5"/>
  <c r="N1468" i="5"/>
  <c r="BA1468" i="5" s="1"/>
  <c r="N1466" i="5"/>
  <c r="BA1466" i="5" s="1"/>
  <c r="N1465" i="5"/>
  <c r="BA1465" i="5" s="1"/>
  <c r="N1467" i="5"/>
  <c r="BA1467" i="5" s="1"/>
  <c r="AN1456" i="5"/>
  <c r="AN1457" i="5"/>
  <c r="AN1458" i="5"/>
  <c r="AN1455" i="5"/>
  <c r="X1456" i="5"/>
  <c r="X1457" i="5"/>
  <c r="X1458" i="5"/>
  <c r="X1455" i="5"/>
  <c r="H1456" i="5"/>
  <c r="H1457" i="5"/>
  <c r="H1458" i="5"/>
  <c r="H1455" i="5"/>
  <c r="AD1448" i="5"/>
  <c r="AD1446" i="5"/>
  <c r="BE1446" i="5" s="1"/>
  <c r="AD1447" i="5"/>
  <c r="AD1445" i="5"/>
  <c r="BE1445" i="5" s="1"/>
  <c r="N1448" i="5"/>
  <c r="N1446" i="5"/>
  <c r="N1447" i="5"/>
  <c r="N1445" i="5"/>
  <c r="AN1436" i="5"/>
  <c r="AN1437" i="5"/>
  <c r="AN1438" i="5"/>
  <c r="AN1435" i="5"/>
  <c r="X1436" i="5"/>
  <c r="X1437" i="5"/>
  <c r="X1438" i="5"/>
  <c r="X1435" i="5"/>
  <c r="H1436" i="5"/>
  <c r="H1437" i="5"/>
  <c r="H1438" i="5"/>
  <c r="H1435" i="5"/>
  <c r="AY1435" i="5" s="1"/>
  <c r="AF1428" i="5"/>
  <c r="AF1426" i="5"/>
  <c r="AF1425" i="5"/>
  <c r="AF1427" i="5"/>
  <c r="P1428" i="5"/>
  <c r="P1426" i="5"/>
  <c r="P1427" i="5"/>
  <c r="P1425" i="5"/>
  <c r="AN1418" i="5"/>
  <c r="AN1415" i="5"/>
  <c r="AN1416" i="5"/>
  <c r="AN1417" i="5"/>
  <c r="X1418" i="5"/>
  <c r="X1415" i="5"/>
  <c r="X1416" i="5"/>
  <c r="X1417" i="5"/>
  <c r="H1418" i="5"/>
  <c r="H1415" i="5"/>
  <c r="H1416" i="5"/>
  <c r="H1417" i="5"/>
  <c r="AD1406" i="5"/>
  <c r="BE1406" i="5" s="1"/>
  <c r="AD1407" i="5"/>
  <c r="BE1407" i="5" s="1"/>
  <c r="AD1408" i="5"/>
  <c r="BE1408" i="5" s="1"/>
  <c r="AD1405" i="5"/>
  <c r="BE1405" i="5" s="1"/>
  <c r="N1406" i="5"/>
  <c r="BA1406" i="5" s="1"/>
  <c r="N1407" i="5"/>
  <c r="N1408" i="5"/>
  <c r="N1405" i="5"/>
  <c r="AL1398" i="5"/>
  <c r="AL1395" i="5"/>
  <c r="AL1396" i="5"/>
  <c r="AL1397" i="5"/>
  <c r="V1398" i="5"/>
  <c r="V1395" i="5"/>
  <c r="V1396" i="5"/>
  <c r="V1397" i="5"/>
  <c r="BC1397" i="5" s="1"/>
  <c r="AF1386" i="5"/>
  <c r="BF1386" i="5" s="1"/>
  <c r="AF1387" i="5"/>
  <c r="AF1388" i="5"/>
  <c r="BF1388" i="5" s="1"/>
  <c r="AF1385" i="5"/>
  <c r="BF1385" i="5" s="1"/>
  <c r="P1386" i="5"/>
  <c r="P1387" i="5"/>
  <c r="P1388" i="5"/>
  <c r="P1385" i="5"/>
  <c r="AL1378" i="5"/>
  <c r="AL1376" i="5"/>
  <c r="AL1377" i="5"/>
  <c r="AL1375" i="5"/>
  <c r="V1378" i="5"/>
  <c r="V1376" i="5"/>
  <c r="V1377" i="5"/>
  <c r="V1375" i="5"/>
  <c r="BC1375" i="5" s="1"/>
  <c r="AP1367" i="5"/>
  <c r="BI1367" i="5" s="1"/>
  <c r="AP1365" i="5"/>
  <c r="AP1368" i="5"/>
  <c r="AP1366" i="5"/>
  <c r="Z1367" i="5"/>
  <c r="Z1365" i="5"/>
  <c r="Z1368" i="5"/>
  <c r="Z1366" i="5"/>
  <c r="J1367" i="5"/>
  <c r="J1365" i="5"/>
  <c r="J1368" i="5"/>
  <c r="J1366" i="5"/>
  <c r="AH1355" i="5"/>
  <c r="BG1355" i="5" s="1"/>
  <c r="AH1357" i="5"/>
  <c r="BG1357" i="5" s="1"/>
  <c r="AH1358" i="5"/>
  <c r="BG1358" i="5" s="1"/>
  <c r="AH1356" i="5"/>
  <c r="R1355" i="5"/>
  <c r="R1357" i="5"/>
  <c r="R1358" i="5"/>
  <c r="BB1358" i="5" s="1"/>
  <c r="R1356" i="5"/>
  <c r="AP1347" i="5"/>
  <c r="BI1347" i="5" s="1"/>
  <c r="AP1345" i="5"/>
  <c r="BI1345" i="5" s="1"/>
  <c r="AP1346" i="5"/>
  <c r="BI1346" i="5" s="1"/>
  <c r="AP1348" i="5"/>
  <c r="Z1347" i="5"/>
  <c r="Z1345" i="5"/>
  <c r="Z1346" i="5"/>
  <c r="Z1348" i="5"/>
  <c r="J1347" i="5"/>
  <c r="J1345" i="5"/>
  <c r="J1348" i="5"/>
  <c r="J1346" i="5"/>
  <c r="AF1338" i="5"/>
  <c r="AF1335" i="5"/>
  <c r="AF1336" i="5"/>
  <c r="BF1336" i="5" s="1"/>
  <c r="AF1337" i="5"/>
  <c r="BF1337" i="5" s="1"/>
  <c r="P1338" i="5"/>
  <c r="P1335" i="5"/>
  <c r="P1336" i="5"/>
  <c r="P1337" i="5"/>
  <c r="AN1326" i="5"/>
  <c r="AN1327" i="5"/>
  <c r="AN1328" i="5"/>
  <c r="AN1325" i="5"/>
  <c r="X1326" i="5"/>
  <c r="X1327" i="5"/>
  <c r="X1328" i="5"/>
  <c r="X1325" i="5"/>
  <c r="H1326" i="5"/>
  <c r="H1327" i="5"/>
  <c r="H1328" i="5"/>
  <c r="H1325" i="5"/>
  <c r="AY1325" i="5" s="1"/>
  <c r="AF1318" i="5"/>
  <c r="AF1316" i="5"/>
  <c r="BF1316" i="5" s="1"/>
  <c r="AF1317" i="5"/>
  <c r="AF1315" i="5"/>
  <c r="BF1315" i="5" s="1"/>
  <c r="P1318" i="5"/>
  <c r="P1316" i="5"/>
  <c r="P1315" i="5"/>
  <c r="P1317" i="5"/>
  <c r="AL1306" i="5"/>
  <c r="AL1307" i="5"/>
  <c r="AL1308" i="5"/>
  <c r="AL1305" i="5"/>
  <c r="V1306" i="5"/>
  <c r="V1307" i="5"/>
  <c r="BC1307" i="5" s="1"/>
  <c r="V1308" i="5"/>
  <c r="BC1308" i="5" s="1"/>
  <c r="V1305" i="5"/>
  <c r="AD1298" i="5"/>
  <c r="AD1295" i="5"/>
  <c r="BE1295" i="5" s="1"/>
  <c r="AD1296" i="5"/>
  <c r="AD1297" i="5"/>
  <c r="N1298" i="5"/>
  <c r="BA1298" i="5" s="1"/>
  <c r="N1295" i="5"/>
  <c r="N1296" i="5"/>
  <c r="BA1296" i="5" s="1"/>
  <c r="N1297" i="5"/>
  <c r="BA1297" i="5" s="1"/>
  <c r="AL1286" i="5"/>
  <c r="AL1287" i="5"/>
  <c r="AL1288" i="5"/>
  <c r="AL1285" i="5"/>
  <c r="V1286" i="5"/>
  <c r="V1287" i="5"/>
  <c r="BC1287" i="5" s="1"/>
  <c r="V1285" i="5"/>
  <c r="BC1285" i="5" s="1"/>
  <c r="V1288" i="5"/>
  <c r="AF1275" i="5"/>
  <c r="BF1275" i="5" s="1"/>
  <c r="AF1276" i="5"/>
  <c r="AF1278" i="5"/>
  <c r="AF1277" i="5"/>
  <c r="BF1277" i="5" s="1"/>
  <c r="P1275" i="5"/>
  <c r="P1276" i="5"/>
  <c r="P1277" i="5"/>
  <c r="P1278" i="5"/>
  <c r="AL1266" i="5"/>
  <c r="AL1267" i="5"/>
  <c r="AL1268" i="5"/>
  <c r="AL1265" i="5"/>
  <c r="V1266" i="5"/>
  <c r="V1267" i="5"/>
  <c r="BC1267" i="5" s="1"/>
  <c r="V1265" i="5"/>
  <c r="BC1265" i="5" s="1"/>
  <c r="V1268" i="5"/>
  <c r="BC1268" i="5" s="1"/>
  <c r="AR1258" i="5"/>
  <c r="AR1255" i="5"/>
  <c r="AR1257" i="5"/>
  <c r="AR1256" i="5"/>
  <c r="AB1258" i="5"/>
  <c r="AB1255" i="5"/>
  <c r="AB1257" i="5"/>
  <c r="AB1256" i="5"/>
  <c r="L1258" i="5"/>
  <c r="L1255" i="5"/>
  <c r="L1257" i="5"/>
  <c r="AZ1257" i="5" s="1"/>
  <c r="L1256" i="5"/>
  <c r="AH1245" i="5"/>
  <c r="AH1246" i="5"/>
  <c r="BG1246" i="5" s="1"/>
  <c r="AH1248" i="5"/>
  <c r="BG1248" i="5" s="1"/>
  <c r="AH1247" i="5"/>
  <c r="BG1247" i="5" s="1"/>
  <c r="R1245" i="5"/>
  <c r="R1246" i="5"/>
  <c r="BB1246" i="5" s="1"/>
  <c r="R1247" i="5"/>
  <c r="R1248" i="5"/>
  <c r="AP1237" i="5"/>
  <c r="AP1238" i="5"/>
  <c r="BI1238" i="5" s="1"/>
  <c r="AP1235" i="5"/>
  <c r="BI1235" i="5" s="1"/>
  <c r="AP1236" i="5"/>
  <c r="BI1236" i="5" s="1"/>
  <c r="Z1237" i="5"/>
  <c r="Z1238" i="5"/>
  <c r="Z1235" i="5"/>
  <c r="Z1236" i="5"/>
  <c r="J1237" i="5"/>
  <c r="J1238" i="5"/>
  <c r="J1236" i="5"/>
  <c r="J1235" i="5"/>
  <c r="AF1225" i="5"/>
  <c r="BF1225" i="5" s="1"/>
  <c r="AF1226" i="5"/>
  <c r="BF1226" i="5" s="1"/>
  <c r="AF1227" i="5"/>
  <c r="AF1228" i="5"/>
  <c r="P1225" i="5"/>
  <c r="P1226" i="5"/>
  <c r="P1228" i="5"/>
  <c r="P1227" i="5"/>
  <c r="AL1216" i="5"/>
  <c r="AL1217" i="5"/>
  <c r="AL1218" i="5"/>
  <c r="AL1215" i="5"/>
  <c r="V1216" i="5"/>
  <c r="V1217" i="5"/>
  <c r="BC1217" i="5" s="1"/>
  <c r="V1218" i="5"/>
  <c r="BC1218" i="5" s="1"/>
  <c r="V1215" i="5"/>
  <c r="BC1215" i="5" s="1"/>
  <c r="AR1208" i="5"/>
  <c r="AR1205" i="5"/>
  <c r="AR1207" i="5"/>
  <c r="AR1206" i="5"/>
  <c r="AB1208" i="5"/>
  <c r="AB1205" i="5"/>
  <c r="AB1207" i="5"/>
  <c r="AB1206" i="5"/>
  <c r="L1208" i="5"/>
  <c r="AZ1208" i="5" s="1"/>
  <c r="L1205" i="5"/>
  <c r="L1207" i="5"/>
  <c r="L1206" i="5"/>
  <c r="AJ1199" i="5"/>
  <c r="AJ1196" i="5"/>
  <c r="AJ1197" i="5"/>
  <c r="AJ1195" i="5"/>
  <c r="AJ1198" i="5"/>
  <c r="T1196" i="5"/>
  <c r="T1197" i="5"/>
  <c r="T1198" i="5"/>
  <c r="T1195" i="5"/>
  <c r="AP1188" i="5"/>
  <c r="BI1188" i="5" s="1"/>
  <c r="AP1186" i="5"/>
  <c r="BI1186" i="5" s="1"/>
  <c r="AP1187" i="5"/>
  <c r="BI1187" i="5" s="1"/>
  <c r="AP1185" i="5"/>
  <c r="Z1188" i="5"/>
  <c r="Z1186" i="5"/>
  <c r="Z1187" i="5"/>
  <c r="Z1185" i="5"/>
  <c r="J1186" i="5"/>
  <c r="J1187" i="5"/>
  <c r="J1188" i="5"/>
  <c r="J1185" i="5"/>
  <c r="AH1178" i="5"/>
  <c r="AH1175" i="5"/>
  <c r="AH1177" i="5"/>
  <c r="AH1176" i="5"/>
  <c r="R1178" i="5"/>
  <c r="R1175" i="5"/>
  <c r="R1177" i="5"/>
  <c r="R1176" i="5"/>
  <c r="AP1166" i="5"/>
  <c r="AP1167" i="5"/>
  <c r="AP1165" i="5"/>
  <c r="AP1168" i="5"/>
  <c r="Z1166" i="5"/>
  <c r="Z1167" i="5"/>
  <c r="Z1168" i="5"/>
  <c r="Z1165" i="5"/>
  <c r="J1167" i="5"/>
  <c r="J1168" i="5"/>
  <c r="J1165" i="5"/>
  <c r="J1166" i="5"/>
  <c r="AH1155" i="5"/>
  <c r="BG1155" i="5" s="1"/>
  <c r="AH1157" i="5"/>
  <c r="BG1157" i="5" s="1"/>
  <c r="AH1158" i="5"/>
  <c r="AH1156" i="5"/>
  <c r="BG1156" i="5" s="1"/>
  <c r="R1155" i="5"/>
  <c r="R1156" i="5"/>
  <c r="R1157" i="5"/>
  <c r="R1158" i="5"/>
  <c r="AP1147" i="5"/>
  <c r="BI1147" i="5" s="1"/>
  <c r="AP1145" i="5"/>
  <c r="BI1145" i="5" s="1"/>
  <c r="AP1146" i="5"/>
  <c r="AP1148" i="5"/>
  <c r="Z1147" i="5"/>
  <c r="Z1148" i="5"/>
  <c r="Z1145" i="5"/>
  <c r="Z1146" i="5"/>
  <c r="J1147" i="5"/>
  <c r="J1148" i="5"/>
  <c r="J1145" i="5"/>
  <c r="J1146" i="5"/>
  <c r="AH1135" i="5"/>
  <c r="AH1138" i="5"/>
  <c r="AH1136" i="5"/>
  <c r="BG1136" i="5" s="1"/>
  <c r="AH1137" i="5"/>
  <c r="R1135" i="5"/>
  <c r="R1136" i="5"/>
  <c r="R1137" i="5"/>
  <c r="R1138" i="5"/>
  <c r="AL1126" i="5"/>
  <c r="AL1127" i="5"/>
  <c r="AL1128" i="5"/>
  <c r="AL1125" i="5"/>
  <c r="V1126" i="5"/>
  <c r="BC1126" i="5" s="1"/>
  <c r="V1127" i="5"/>
  <c r="BC1127" i="5" s="1"/>
  <c r="V1128" i="5"/>
  <c r="V1125" i="5"/>
  <c r="AD1118" i="5"/>
  <c r="AD1115" i="5"/>
  <c r="BE1115" i="5" s="1"/>
  <c r="AD1116" i="5"/>
  <c r="BE1116" i="5" s="1"/>
  <c r="AD1117" i="5"/>
  <c r="N1118" i="5"/>
  <c r="BA1118" i="5" s="1"/>
  <c r="N1116" i="5"/>
  <c r="BA1116" i="5" s="1"/>
  <c r="N1117" i="5"/>
  <c r="N1115" i="5"/>
  <c r="AL1106" i="5"/>
  <c r="AL1107" i="5"/>
  <c r="AL1108" i="5"/>
  <c r="AL1105" i="5"/>
  <c r="V1106" i="5"/>
  <c r="BC1106" i="5" s="1"/>
  <c r="V1108" i="5"/>
  <c r="BC1108" i="5" s="1"/>
  <c r="V1105" i="5"/>
  <c r="V1107" i="5"/>
  <c r="BC1107" i="5" s="1"/>
  <c r="AR1097" i="5"/>
  <c r="AR1098" i="5"/>
  <c r="AR1095" i="5"/>
  <c r="AR1096" i="5"/>
  <c r="AB1095" i="5"/>
  <c r="AB1096" i="5"/>
  <c r="AB1098" i="5"/>
  <c r="AB1097" i="5"/>
  <c r="L1095" i="5"/>
  <c r="L1098" i="5"/>
  <c r="L1096" i="5"/>
  <c r="L1097" i="5"/>
  <c r="AH1087" i="5"/>
  <c r="BG1087" i="5" s="1"/>
  <c r="AH1085" i="5"/>
  <c r="BG1085" i="5" s="1"/>
  <c r="AH1088" i="5"/>
  <c r="BG1088" i="5" s="1"/>
  <c r="AH1086" i="5"/>
  <c r="R1087" i="5"/>
  <c r="R1085" i="5"/>
  <c r="R1088" i="5"/>
  <c r="R1086" i="5"/>
  <c r="AN1075" i="5"/>
  <c r="AN1078" i="5"/>
  <c r="AN1076" i="5"/>
  <c r="AN1077" i="5"/>
  <c r="X1075" i="5"/>
  <c r="X1076" i="5"/>
  <c r="X1077" i="5"/>
  <c r="X1078" i="5"/>
  <c r="H1075" i="5"/>
  <c r="H1078" i="5"/>
  <c r="H1076" i="5"/>
  <c r="H1077" i="5"/>
  <c r="AF1067" i="5"/>
  <c r="AF1068" i="5"/>
  <c r="AF1065" i="5"/>
  <c r="BF1065" i="5" s="1"/>
  <c r="AF1066" i="5"/>
  <c r="P1067" i="5"/>
  <c r="P1066" i="5"/>
  <c r="P1068" i="5"/>
  <c r="P1065" i="5"/>
  <c r="AN1055" i="5"/>
  <c r="AN1056" i="5"/>
  <c r="AN1057" i="5"/>
  <c r="AN1058" i="5"/>
  <c r="X1055" i="5"/>
  <c r="X1057" i="5"/>
  <c r="X1058" i="5"/>
  <c r="X1056" i="5"/>
  <c r="H1055" i="5"/>
  <c r="H1058" i="5"/>
  <c r="H1056" i="5"/>
  <c r="H1057" i="5"/>
  <c r="AD1046" i="5"/>
  <c r="BE1046" i="5" s="1"/>
  <c r="AD1048" i="5"/>
  <c r="BE1048" i="5" s="1"/>
  <c r="AD1045" i="5"/>
  <c r="AD1047" i="5"/>
  <c r="N1046" i="5"/>
  <c r="N1048" i="5"/>
  <c r="BA1048" i="5" s="1"/>
  <c r="N1047" i="5"/>
  <c r="N1045" i="5"/>
  <c r="BA1045" i="5" s="1"/>
  <c r="AN1037" i="5"/>
  <c r="AN1036" i="5"/>
  <c r="AN1035" i="5"/>
  <c r="AN1038" i="5"/>
  <c r="X1038" i="5"/>
  <c r="X1037" i="5"/>
  <c r="X1036" i="5"/>
  <c r="X1035" i="5"/>
  <c r="H1037" i="5"/>
  <c r="H1036" i="5"/>
  <c r="H1035" i="5"/>
  <c r="H1038" i="5"/>
  <c r="AR1028" i="5"/>
  <c r="AR1027" i="5"/>
  <c r="AR1026" i="5"/>
  <c r="AR1025" i="5"/>
  <c r="AB1025" i="5"/>
  <c r="AB1028" i="5"/>
  <c r="AB1026" i="5"/>
  <c r="AB1027" i="5"/>
  <c r="L1028" i="5"/>
  <c r="L1027" i="5"/>
  <c r="L1026" i="5"/>
  <c r="L1025" i="5"/>
  <c r="AZ1025" i="5" s="1"/>
  <c r="AF1016" i="5"/>
  <c r="BF1016" i="5" s="1"/>
  <c r="AF1017" i="5"/>
  <c r="BF1017" i="5" s="1"/>
  <c r="AF1015" i="5"/>
  <c r="AF1018" i="5"/>
  <c r="P1016" i="5"/>
  <c r="P1017" i="5"/>
  <c r="P1018" i="5"/>
  <c r="P1015" i="5"/>
  <c r="AN1008" i="5"/>
  <c r="AN1005" i="5"/>
  <c r="AN1006" i="5"/>
  <c r="AN1007" i="5"/>
  <c r="X1008" i="5"/>
  <c r="X1005" i="5"/>
  <c r="X1006" i="5"/>
  <c r="X1007" i="5"/>
  <c r="H1008" i="5"/>
  <c r="H1005" i="5"/>
  <c r="H1006" i="5"/>
  <c r="H1007" i="5"/>
  <c r="AF996" i="5"/>
  <c r="AF997" i="5"/>
  <c r="AF998" i="5"/>
  <c r="AF995" i="5"/>
  <c r="P996" i="5"/>
  <c r="P997" i="5"/>
  <c r="P998" i="5"/>
  <c r="P995" i="5"/>
  <c r="AN988" i="5"/>
  <c r="AN985" i="5"/>
  <c r="AN986" i="5"/>
  <c r="AN987" i="5"/>
  <c r="X988" i="5"/>
  <c r="X985" i="5"/>
  <c r="BD985" i="5" s="1"/>
  <c r="X986" i="5"/>
  <c r="X987" i="5"/>
  <c r="H988" i="5"/>
  <c r="H985" i="5"/>
  <c r="H986" i="5"/>
  <c r="H987" i="5"/>
  <c r="AR975" i="5"/>
  <c r="AR976" i="5"/>
  <c r="AR977" i="5"/>
  <c r="AR978" i="5"/>
  <c r="AB975" i="5"/>
  <c r="AB976" i="5"/>
  <c r="AB977" i="5"/>
  <c r="AB978" i="5"/>
  <c r="L975" i="5"/>
  <c r="L976" i="5"/>
  <c r="L977" i="5"/>
  <c r="L978" i="5"/>
  <c r="AL968" i="5"/>
  <c r="AL965" i="5"/>
  <c r="AL966" i="5"/>
  <c r="AL967" i="5"/>
  <c r="V968" i="5"/>
  <c r="BC968" i="5" s="1"/>
  <c r="V965" i="5"/>
  <c r="V966" i="5"/>
  <c r="BC966" i="5" s="1"/>
  <c r="V967" i="5"/>
  <c r="AR955" i="5"/>
  <c r="AR956" i="5"/>
  <c r="AR957" i="5"/>
  <c r="AR958" i="5"/>
  <c r="AB955" i="5"/>
  <c r="AB956" i="5"/>
  <c r="AB957" i="5"/>
  <c r="AB958" i="5"/>
  <c r="L955" i="5"/>
  <c r="L956" i="5"/>
  <c r="AZ956" i="5" s="1"/>
  <c r="L957" i="5"/>
  <c r="L958" i="5"/>
  <c r="AZ958" i="5" s="1"/>
  <c r="AH948" i="5"/>
  <c r="AH945" i="5"/>
  <c r="AH946" i="5"/>
  <c r="AH947" i="5"/>
  <c r="BG947" i="5" s="1"/>
  <c r="R948" i="5"/>
  <c r="R947" i="5"/>
  <c r="R945" i="5"/>
  <c r="R946" i="5"/>
  <c r="AP936" i="5"/>
  <c r="AP937" i="5"/>
  <c r="BI937" i="5" s="1"/>
  <c r="AP938" i="5"/>
  <c r="AP935" i="5"/>
  <c r="BI935" i="5" s="1"/>
  <c r="Z936" i="5"/>
  <c r="Z938" i="5"/>
  <c r="Z935" i="5"/>
  <c r="Z937" i="5"/>
  <c r="J936" i="5"/>
  <c r="J937" i="5"/>
  <c r="J938" i="5"/>
  <c r="J935" i="5"/>
  <c r="AH928" i="5"/>
  <c r="AH926" i="5"/>
  <c r="AH927" i="5"/>
  <c r="AH925" i="5"/>
  <c r="R928" i="5"/>
  <c r="R927" i="5"/>
  <c r="R925" i="5"/>
  <c r="R926" i="5"/>
  <c r="AP915" i="5"/>
  <c r="AP918" i="5"/>
  <c r="AP916" i="5"/>
  <c r="AP917" i="5"/>
  <c r="BI917" i="5" s="1"/>
  <c r="Z915" i="5"/>
  <c r="Z916" i="5"/>
  <c r="Z917" i="5"/>
  <c r="Z918" i="5"/>
  <c r="J915" i="5"/>
  <c r="J916" i="5"/>
  <c r="J917" i="5"/>
  <c r="J918" i="5"/>
  <c r="AH907" i="5"/>
  <c r="BG907" i="5" s="1"/>
  <c r="AH908" i="5"/>
  <c r="BG908" i="5" s="1"/>
  <c r="AH905" i="5"/>
  <c r="BG905" i="5" s="1"/>
  <c r="AH906" i="5"/>
  <c r="R907" i="5"/>
  <c r="R908" i="5"/>
  <c r="R905" i="5"/>
  <c r="R906" i="5"/>
  <c r="AR896" i="5"/>
  <c r="AR897" i="5"/>
  <c r="AR898" i="5"/>
  <c r="AR895" i="5"/>
  <c r="AB896" i="5"/>
  <c r="AB897" i="5"/>
  <c r="AB898" i="5"/>
  <c r="AB895" i="5"/>
  <c r="L896" i="5"/>
  <c r="AZ896" i="5" s="1"/>
  <c r="L897" i="5"/>
  <c r="AZ897" i="5" s="1"/>
  <c r="L898" i="5"/>
  <c r="L895" i="5"/>
  <c r="AZ895" i="5" s="1"/>
  <c r="AJ888" i="5"/>
  <c r="AJ885" i="5"/>
  <c r="AJ886" i="5"/>
  <c r="AJ887" i="5"/>
  <c r="T888" i="5"/>
  <c r="T885" i="5"/>
  <c r="T886" i="5"/>
  <c r="T887" i="5"/>
  <c r="AR876" i="5"/>
  <c r="AR877" i="5"/>
  <c r="AR878" i="5"/>
  <c r="AR875" i="5"/>
  <c r="AB876" i="5"/>
  <c r="AB877" i="5"/>
  <c r="AB878" i="5"/>
  <c r="AB875" i="5"/>
  <c r="L876" i="5"/>
  <c r="L877" i="5"/>
  <c r="L878" i="5"/>
  <c r="AZ878" i="5" s="1"/>
  <c r="L875" i="5"/>
  <c r="AZ875" i="5" s="1"/>
  <c r="AJ868" i="5"/>
  <c r="AJ865" i="5"/>
  <c r="AJ866" i="5"/>
  <c r="AJ867" i="5"/>
  <c r="T868" i="5"/>
  <c r="T865" i="5"/>
  <c r="T866" i="5"/>
  <c r="T867" i="5"/>
  <c r="AP855" i="5"/>
  <c r="BI855" i="5" s="1"/>
  <c r="AP856" i="5"/>
  <c r="BI856" i="5" s="1"/>
  <c r="AP857" i="5"/>
  <c r="BI857" i="5" s="1"/>
  <c r="AP858" i="5"/>
  <c r="Z855" i="5"/>
  <c r="Z856" i="5"/>
  <c r="Z857" i="5"/>
  <c r="Z858" i="5"/>
  <c r="J855" i="5"/>
  <c r="J856" i="5"/>
  <c r="J857" i="5"/>
  <c r="J858" i="5"/>
  <c r="AF847" i="5"/>
  <c r="AF848" i="5"/>
  <c r="BF848" i="5" s="1"/>
  <c r="AF845" i="5"/>
  <c r="BF845" i="5" s="1"/>
  <c r="AF846" i="5"/>
  <c r="P847" i="5"/>
  <c r="P848" i="5"/>
  <c r="P845" i="5"/>
  <c r="P846" i="5"/>
  <c r="AN835" i="5"/>
  <c r="AN836" i="5"/>
  <c r="AN837" i="5"/>
  <c r="AN838" i="5"/>
  <c r="X835" i="5"/>
  <c r="X836" i="5"/>
  <c r="X837" i="5"/>
  <c r="X838" i="5"/>
  <c r="H835" i="5"/>
  <c r="H836" i="5"/>
  <c r="H837" i="5"/>
  <c r="H838" i="5"/>
  <c r="AH827" i="5"/>
  <c r="BG827" i="5" s="1"/>
  <c r="AH828" i="5"/>
  <c r="BG828" i="5" s="1"/>
  <c r="AH825" i="5"/>
  <c r="AH826" i="5"/>
  <c r="R827" i="5"/>
  <c r="R828" i="5"/>
  <c r="R825" i="5"/>
  <c r="R826" i="5"/>
  <c r="AN815" i="5"/>
  <c r="AN816" i="5"/>
  <c r="AN817" i="5"/>
  <c r="AN818" i="5"/>
  <c r="X815" i="5"/>
  <c r="X816" i="5"/>
  <c r="X817" i="5"/>
  <c r="X818" i="5"/>
  <c r="H815" i="5"/>
  <c r="H816" i="5"/>
  <c r="AY816" i="5" s="1"/>
  <c r="H817" i="5"/>
  <c r="H818" i="5"/>
  <c r="AF807" i="5"/>
  <c r="BF807" i="5" s="1"/>
  <c r="AF808" i="5"/>
  <c r="BF808" i="5" s="1"/>
  <c r="AF805" i="5"/>
  <c r="AF806" i="5"/>
  <c r="P807" i="5"/>
  <c r="P808" i="5"/>
  <c r="P805" i="5"/>
  <c r="P806" i="5"/>
  <c r="AN797" i="5"/>
  <c r="AN798" i="5"/>
  <c r="AN795" i="5"/>
  <c r="AN796" i="5"/>
  <c r="X797" i="5"/>
  <c r="X795" i="5"/>
  <c r="X798" i="5"/>
  <c r="X796" i="5"/>
  <c r="H797" i="5"/>
  <c r="H798" i="5"/>
  <c r="H795" i="5"/>
  <c r="H796" i="5"/>
  <c r="AF785" i="5"/>
  <c r="BF785" i="5" s="1"/>
  <c r="AF786" i="5"/>
  <c r="BF786" i="5" s="1"/>
  <c r="AF787" i="5"/>
  <c r="AF788" i="5"/>
  <c r="P785" i="5"/>
  <c r="P786" i="5"/>
  <c r="P787" i="5"/>
  <c r="P788" i="5"/>
  <c r="AN777" i="5"/>
  <c r="AN778" i="5"/>
  <c r="AN775" i="5"/>
  <c r="AN776" i="5"/>
  <c r="X777" i="5"/>
  <c r="X778" i="5"/>
  <c r="X775" i="5"/>
  <c r="X776" i="5"/>
  <c r="H777" i="5"/>
  <c r="AY777" i="5" s="1"/>
  <c r="H778" i="5"/>
  <c r="H775" i="5"/>
  <c r="H776" i="5"/>
  <c r="AF765" i="5"/>
  <c r="BF765" i="5" s="1"/>
  <c r="AF766" i="5"/>
  <c r="BF766" i="5" s="1"/>
  <c r="AF767" i="5"/>
  <c r="AF768" i="5"/>
  <c r="P765" i="5"/>
  <c r="P766" i="5"/>
  <c r="P767" i="5"/>
  <c r="P768" i="5"/>
  <c r="AN757" i="5"/>
  <c r="AN758" i="5"/>
  <c r="AN755" i="5"/>
  <c r="AN756" i="5"/>
  <c r="X757" i="5"/>
  <c r="BD757" i="5" s="1"/>
  <c r="X758" i="5"/>
  <c r="X755" i="5"/>
  <c r="X756" i="5"/>
  <c r="H757" i="5"/>
  <c r="H758" i="5"/>
  <c r="H755" i="5"/>
  <c r="H756" i="5"/>
  <c r="AD745" i="5"/>
  <c r="AD746" i="5"/>
  <c r="BE746" i="5" s="1"/>
  <c r="AD747" i="5"/>
  <c r="BE747" i="5" s="1"/>
  <c r="AD748" i="5"/>
  <c r="N745" i="5"/>
  <c r="N746" i="5"/>
  <c r="N747" i="5"/>
  <c r="N748" i="5"/>
  <c r="AJ736" i="5"/>
  <c r="AJ737" i="5"/>
  <c r="AJ738" i="5"/>
  <c r="AJ735" i="5"/>
  <c r="T736" i="5"/>
  <c r="T737" i="5"/>
  <c r="T738" i="5"/>
  <c r="T735" i="5"/>
  <c r="AR728" i="5"/>
  <c r="AR725" i="5"/>
  <c r="AR726" i="5"/>
  <c r="AR727" i="5"/>
  <c r="AB728" i="5"/>
  <c r="AB725" i="5"/>
  <c r="AB726" i="5"/>
  <c r="AB727" i="5"/>
  <c r="L728" i="5"/>
  <c r="AZ728" i="5" s="1"/>
  <c r="L725" i="5"/>
  <c r="L726" i="5"/>
  <c r="L727" i="5"/>
  <c r="AF715" i="5"/>
  <c r="BF715" i="5" s="1"/>
  <c r="AF716" i="5"/>
  <c r="BF716" i="5" s="1"/>
  <c r="AF717" i="5"/>
  <c r="AF718" i="5"/>
  <c r="BF718" i="5" s="1"/>
  <c r="P715" i="5"/>
  <c r="P716" i="5"/>
  <c r="P717" i="5"/>
  <c r="P718" i="5"/>
  <c r="AN707" i="5"/>
  <c r="AN708" i="5"/>
  <c r="AN705" i="5"/>
  <c r="AN706" i="5"/>
  <c r="X707" i="5"/>
  <c r="X708" i="5"/>
  <c r="X705" i="5"/>
  <c r="X706" i="5"/>
  <c r="H707" i="5"/>
  <c r="H708" i="5"/>
  <c r="H705" i="5"/>
  <c r="H706" i="5"/>
  <c r="AY706" i="5" s="1"/>
  <c r="AR698" i="5"/>
  <c r="AR695" i="5"/>
  <c r="AR696" i="5"/>
  <c r="AR697" i="5"/>
  <c r="AB698" i="5"/>
  <c r="AB695" i="5"/>
  <c r="AB696" i="5"/>
  <c r="AB697" i="5"/>
  <c r="L698" i="5"/>
  <c r="AZ698" i="5" s="1"/>
  <c r="L695" i="5"/>
  <c r="L696" i="5"/>
  <c r="L697" i="5"/>
  <c r="AH686" i="5"/>
  <c r="AH687" i="5"/>
  <c r="AH688" i="5"/>
  <c r="BG688" i="5" s="1"/>
  <c r="AH685" i="5"/>
  <c r="R686" i="5"/>
  <c r="R687" i="5"/>
  <c r="R688" i="5"/>
  <c r="R685" i="5"/>
  <c r="AN677" i="5"/>
  <c r="AN678" i="5"/>
  <c r="AN675" i="5"/>
  <c r="AN676" i="5"/>
  <c r="X677" i="5"/>
  <c r="X678" i="5"/>
  <c r="X675" i="5"/>
  <c r="X676" i="5"/>
  <c r="H677" i="5"/>
  <c r="H678" i="5"/>
  <c r="H675" i="5"/>
  <c r="H676" i="5"/>
  <c r="AH666" i="5"/>
  <c r="BG666" i="5" s="1"/>
  <c r="AH667" i="5"/>
  <c r="AH668" i="5"/>
  <c r="AH665" i="5"/>
  <c r="R667" i="5"/>
  <c r="R668" i="5"/>
  <c r="R666" i="5"/>
  <c r="R665" i="5"/>
  <c r="AL657" i="5"/>
  <c r="AL658" i="5"/>
  <c r="AL655" i="5"/>
  <c r="AL656" i="5"/>
  <c r="V657" i="5"/>
  <c r="V658" i="5"/>
  <c r="V655" i="5"/>
  <c r="BC655" i="5" s="1"/>
  <c r="V656" i="5"/>
  <c r="AP648" i="5"/>
  <c r="AP645" i="5"/>
  <c r="AP646" i="5"/>
  <c r="AP647" i="5"/>
  <c r="BI647" i="5" s="1"/>
  <c r="Z648" i="5"/>
  <c r="Z645" i="5"/>
  <c r="Z646" i="5"/>
  <c r="Z647" i="5"/>
  <c r="J648" i="5"/>
  <c r="J645" i="5"/>
  <c r="J646" i="5"/>
  <c r="J647" i="5"/>
  <c r="AF635" i="5"/>
  <c r="BF635" i="5" s="1"/>
  <c r="AF636" i="5"/>
  <c r="BF636" i="5" s="1"/>
  <c r="AF637" i="5"/>
  <c r="AF638" i="5"/>
  <c r="P635" i="5"/>
  <c r="P636" i="5"/>
  <c r="P637" i="5"/>
  <c r="P638" i="5"/>
  <c r="AN627" i="5"/>
  <c r="AN628" i="5"/>
  <c r="AN625" i="5"/>
  <c r="AN626" i="5"/>
  <c r="X627" i="5"/>
  <c r="X628" i="5"/>
  <c r="X625" i="5"/>
  <c r="X626" i="5"/>
  <c r="H627" i="5"/>
  <c r="H628" i="5"/>
  <c r="H625" i="5"/>
  <c r="H626" i="5"/>
  <c r="AF615" i="5"/>
  <c r="AF616" i="5"/>
  <c r="AF617" i="5"/>
  <c r="AF618" i="5"/>
  <c r="BF618" i="5" s="1"/>
  <c r="P615" i="5"/>
  <c r="P616" i="5"/>
  <c r="P617" i="5"/>
  <c r="P618" i="5"/>
  <c r="AL607" i="5"/>
  <c r="AL608" i="5"/>
  <c r="AL605" i="5"/>
  <c r="AL606" i="5"/>
  <c r="V607" i="5"/>
  <c r="V608" i="5"/>
  <c r="BC608" i="5" s="1"/>
  <c r="V605" i="5"/>
  <c r="V606" i="5"/>
  <c r="AD595" i="5"/>
  <c r="BE595" i="5" s="1"/>
  <c r="AD596" i="5"/>
  <c r="BE596" i="5" s="1"/>
  <c r="AD597" i="5"/>
  <c r="AD598" i="5"/>
  <c r="BE598" i="5" s="1"/>
  <c r="N595" i="5"/>
  <c r="BA595" i="5" s="1"/>
  <c r="N596" i="5"/>
  <c r="N597" i="5"/>
  <c r="N598" i="5"/>
  <c r="AH586" i="5"/>
  <c r="AH587" i="5"/>
  <c r="BG587" i="5" s="1"/>
  <c r="AH588" i="5"/>
  <c r="AH585" i="5"/>
  <c r="BG585" i="5" s="1"/>
  <c r="R586" i="5"/>
  <c r="R587" i="5"/>
  <c r="R588" i="5"/>
  <c r="R585" i="5"/>
  <c r="AL577" i="5"/>
  <c r="AL578" i="5"/>
  <c r="AL575" i="5"/>
  <c r="AL576" i="5"/>
  <c r="V577" i="5"/>
  <c r="V578" i="5"/>
  <c r="V575" i="5"/>
  <c r="BC575" i="5" s="1"/>
  <c r="V576" i="5"/>
  <c r="AD565" i="5"/>
  <c r="AD566" i="5"/>
  <c r="BE566" i="5" s="1"/>
  <c r="AD567" i="5"/>
  <c r="AD568" i="5"/>
  <c r="BE568" i="5" s="1"/>
  <c r="N565" i="5"/>
  <c r="N566" i="5"/>
  <c r="N567" i="5"/>
  <c r="N568" i="5"/>
  <c r="BA568" i="5" s="1"/>
  <c r="AH556" i="5"/>
  <c r="BG556" i="5" s="1"/>
  <c r="AH557" i="5"/>
  <c r="BG557" i="5" s="1"/>
  <c r="AH558" i="5"/>
  <c r="AH555" i="5"/>
  <c r="R556" i="5"/>
  <c r="R557" i="5"/>
  <c r="R558" i="5"/>
  <c r="R555" i="5"/>
  <c r="AL547" i="5"/>
  <c r="AL548" i="5"/>
  <c r="AL545" i="5"/>
  <c r="AL546" i="5"/>
  <c r="V547" i="5"/>
  <c r="V548" i="5"/>
  <c r="V545" i="5"/>
  <c r="V546" i="5"/>
  <c r="AR535" i="5"/>
  <c r="AR537" i="5"/>
  <c r="AR538" i="5"/>
  <c r="AR536" i="5"/>
  <c r="AB535" i="5"/>
  <c r="AB537" i="5"/>
  <c r="AB538" i="5"/>
  <c r="AB536" i="5"/>
  <c r="L535" i="5"/>
  <c r="AZ535" i="5" s="1"/>
  <c r="L537" i="5"/>
  <c r="L536" i="5"/>
  <c r="L538" i="5"/>
  <c r="AZ538" i="5" s="1"/>
  <c r="AH528" i="5"/>
  <c r="AH525" i="5"/>
  <c r="AH526" i="5"/>
  <c r="AH527" i="5"/>
  <c r="BG527" i="5" s="1"/>
  <c r="R528" i="5"/>
  <c r="R525" i="5"/>
  <c r="R526" i="5"/>
  <c r="R527" i="5"/>
  <c r="AN517" i="5"/>
  <c r="AN518" i="5"/>
  <c r="AN515" i="5"/>
  <c r="AN516" i="5"/>
  <c r="X517" i="5"/>
  <c r="X518" i="5"/>
  <c r="X515" i="5"/>
  <c r="X516" i="5"/>
  <c r="H517" i="5"/>
  <c r="H518" i="5"/>
  <c r="H515" i="5"/>
  <c r="H516" i="5"/>
  <c r="AD508" i="5"/>
  <c r="BE508" i="5" s="1"/>
  <c r="AD505" i="5"/>
  <c r="BE505" i="5" s="1"/>
  <c r="AD506" i="5"/>
  <c r="AD507" i="5"/>
  <c r="N508" i="5"/>
  <c r="N505" i="5"/>
  <c r="N506" i="5"/>
  <c r="N507" i="5"/>
  <c r="BA507" i="5" s="1"/>
  <c r="AH495" i="5"/>
  <c r="AH496" i="5"/>
  <c r="BG496" i="5" s="1"/>
  <c r="AH497" i="5"/>
  <c r="AH498" i="5"/>
  <c r="R495" i="5"/>
  <c r="R496" i="5"/>
  <c r="R497" i="5"/>
  <c r="R498" i="5"/>
  <c r="AR488" i="5"/>
  <c r="AR485" i="5"/>
  <c r="AR486" i="5"/>
  <c r="AR487" i="5"/>
  <c r="AB488" i="5"/>
  <c r="AB485" i="5"/>
  <c r="AB486" i="5"/>
  <c r="AB487" i="5"/>
  <c r="L488" i="5"/>
  <c r="AZ488" i="5" s="1"/>
  <c r="L485" i="5"/>
  <c r="AZ485" i="5" s="1"/>
  <c r="L486" i="5"/>
  <c r="L487" i="5"/>
  <c r="AJ476" i="5"/>
  <c r="AJ477" i="5"/>
  <c r="AJ478" i="5"/>
  <c r="AJ475" i="5"/>
  <c r="T476" i="5"/>
  <c r="T477" i="5"/>
  <c r="T478" i="5"/>
  <c r="T475" i="5"/>
  <c r="AN467" i="5"/>
  <c r="AN468" i="5"/>
  <c r="AN465" i="5"/>
  <c r="AN466" i="5"/>
  <c r="X467" i="5"/>
  <c r="X468" i="5"/>
  <c r="X465" i="5"/>
  <c r="X466" i="5"/>
  <c r="H467" i="5"/>
  <c r="H468" i="5"/>
  <c r="H465" i="5"/>
  <c r="H466" i="5"/>
  <c r="AR458" i="5"/>
  <c r="AR455" i="5"/>
  <c r="AR456" i="5"/>
  <c r="AR457" i="5"/>
  <c r="AB458" i="5"/>
  <c r="AB455" i="5"/>
  <c r="AB456" i="5"/>
  <c r="AB457" i="5"/>
  <c r="L458" i="5"/>
  <c r="AZ458" i="5" s="1"/>
  <c r="L455" i="5"/>
  <c r="L456" i="5"/>
  <c r="L457" i="5"/>
  <c r="AH445" i="5"/>
  <c r="AH446" i="5"/>
  <c r="AH447" i="5"/>
  <c r="BG447" i="5" s="1"/>
  <c r="AH448" i="5"/>
  <c r="BG448" i="5" s="1"/>
  <c r="R445" i="5"/>
  <c r="R446" i="5"/>
  <c r="R447" i="5"/>
  <c r="R448" i="5"/>
  <c r="AN437" i="5"/>
  <c r="AN438" i="5"/>
  <c r="AN435" i="5"/>
  <c r="AN436" i="5"/>
  <c r="X437" i="5"/>
  <c r="X438" i="5"/>
  <c r="X435" i="5"/>
  <c r="X436" i="5"/>
  <c r="H437" i="5"/>
  <c r="H438" i="5"/>
  <c r="H435" i="5"/>
  <c r="H436" i="5"/>
  <c r="AF425" i="5"/>
  <c r="BF425" i="5" s="1"/>
  <c r="AF426" i="5"/>
  <c r="BF426" i="5" s="1"/>
  <c r="AF427" i="5"/>
  <c r="BF427" i="5" s="1"/>
  <c r="AF428" i="5"/>
  <c r="P425" i="5"/>
  <c r="P426" i="5"/>
  <c r="P427" i="5"/>
  <c r="P428" i="5"/>
  <c r="AL416" i="5"/>
  <c r="AL417" i="5"/>
  <c r="AL418" i="5"/>
  <c r="AL415" i="5"/>
  <c r="V416" i="5"/>
  <c r="V417" i="5"/>
  <c r="V418" i="5"/>
  <c r="V415" i="5"/>
  <c r="BC415" i="5" s="1"/>
  <c r="AR408" i="5"/>
  <c r="AR405" i="5"/>
  <c r="AR407" i="5"/>
  <c r="AR406" i="5"/>
  <c r="AB408" i="5"/>
  <c r="AB405" i="5"/>
  <c r="AB407" i="5"/>
  <c r="AB406" i="5"/>
  <c r="L405" i="5"/>
  <c r="AZ405" i="5" s="1"/>
  <c r="L406" i="5"/>
  <c r="AZ406" i="5" s="1"/>
  <c r="L408" i="5"/>
  <c r="L407" i="5"/>
  <c r="AZ407" i="5" s="1"/>
  <c r="AF397" i="5"/>
  <c r="AF395" i="5"/>
  <c r="BF395" i="5" s="1"/>
  <c r="AF398" i="5"/>
  <c r="AF396" i="5"/>
  <c r="P397" i="5"/>
  <c r="P395" i="5"/>
  <c r="P396" i="5"/>
  <c r="P398" i="5"/>
  <c r="AL385" i="5"/>
  <c r="AL388" i="5"/>
  <c r="AL387" i="5"/>
  <c r="AL386" i="5"/>
  <c r="V385" i="5"/>
  <c r="V388" i="5"/>
  <c r="BC388" i="5" s="1"/>
  <c r="V387" i="5"/>
  <c r="V386" i="5"/>
  <c r="AF377" i="5"/>
  <c r="AF378" i="5"/>
  <c r="AF375" i="5"/>
  <c r="BF375" i="5" s="1"/>
  <c r="AF376" i="5"/>
  <c r="P377" i="5"/>
  <c r="P378" i="5"/>
  <c r="P375" i="5"/>
  <c r="P376" i="5"/>
  <c r="AL365" i="5"/>
  <c r="AL368" i="5"/>
  <c r="AL367" i="5"/>
  <c r="AL366" i="5"/>
  <c r="V365" i="5"/>
  <c r="BC365" i="5" s="1"/>
  <c r="V367" i="5"/>
  <c r="V366" i="5"/>
  <c r="V368" i="5"/>
  <c r="AD357" i="5"/>
  <c r="AD358" i="5"/>
  <c r="AD356" i="5"/>
  <c r="BE356" i="5" s="1"/>
  <c r="AD355" i="5"/>
  <c r="N357" i="5"/>
  <c r="BA357" i="5" s="1"/>
  <c r="N358" i="5"/>
  <c r="N356" i="5"/>
  <c r="N355" i="5"/>
  <c r="AN346" i="5"/>
  <c r="AN347" i="5"/>
  <c r="AN348" i="5"/>
  <c r="AN345" i="5"/>
  <c r="X346" i="5"/>
  <c r="X347" i="5"/>
  <c r="X348" i="5"/>
  <c r="X345" i="5"/>
  <c r="H347" i="5"/>
  <c r="H348" i="5"/>
  <c r="H346" i="5"/>
  <c r="H345" i="5"/>
  <c r="AF338" i="5"/>
  <c r="AF335" i="5"/>
  <c r="AF336" i="5"/>
  <c r="AF337" i="5"/>
  <c r="P338" i="5"/>
  <c r="P335" i="5"/>
  <c r="P336" i="5"/>
  <c r="P337" i="5"/>
  <c r="AL326" i="5"/>
  <c r="AL327" i="5"/>
  <c r="AL328" i="5"/>
  <c r="AL325" i="5"/>
  <c r="V326" i="5"/>
  <c r="V327" i="5"/>
  <c r="V328" i="5"/>
  <c r="BC328" i="5" s="1"/>
  <c r="V325" i="5"/>
  <c r="AR317" i="5"/>
  <c r="AR318" i="5"/>
  <c r="AR315" i="5"/>
  <c r="AR316" i="5"/>
  <c r="AB317" i="5"/>
  <c r="AB318" i="5"/>
  <c r="AB315" i="5"/>
  <c r="AB316" i="5"/>
  <c r="L317" i="5"/>
  <c r="L318" i="5"/>
  <c r="L315" i="5"/>
  <c r="L316" i="5"/>
  <c r="AH305" i="5"/>
  <c r="BG305" i="5" s="1"/>
  <c r="AH306" i="5"/>
  <c r="AH307" i="5"/>
  <c r="BG307" i="5" s="1"/>
  <c r="AH308" i="5"/>
  <c r="BG308" i="5" s="1"/>
  <c r="R305" i="5"/>
  <c r="R306" i="5"/>
  <c r="BB306" i="5" s="1"/>
  <c r="R307" i="5"/>
  <c r="R308" i="5"/>
  <c r="AP297" i="5"/>
  <c r="AP298" i="5"/>
  <c r="AP295" i="5"/>
  <c r="BI295" i="5" s="1"/>
  <c r="AP296" i="5"/>
  <c r="BI296" i="5" s="1"/>
  <c r="Z297" i="5"/>
  <c r="Z298" i="5"/>
  <c r="Z295" i="5"/>
  <c r="Z296" i="5"/>
  <c r="J297" i="5"/>
  <c r="J298" i="5"/>
  <c r="J295" i="5"/>
  <c r="J296" i="5"/>
  <c r="AD288" i="5"/>
  <c r="AD285" i="5"/>
  <c r="AD286" i="5"/>
  <c r="AD287" i="5"/>
  <c r="N288" i="5"/>
  <c r="N285" i="5"/>
  <c r="N286" i="5"/>
  <c r="N287" i="5"/>
  <c r="BA287" i="5" s="1"/>
  <c r="AL276" i="5"/>
  <c r="AL277" i="5"/>
  <c r="AL278" i="5"/>
  <c r="AL275" i="5"/>
  <c r="V276" i="5"/>
  <c r="V277" i="5"/>
  <c r="V278" i="5"/>
  <c r="V275" i="5"/>
  <c r="AR267" i="5"/>
  <c r="AR268" i="5"/>
  <c r="AR265" i="5"/>
  <c r="AR266" i="5"/>
  <c r="AB267" i="5"/>
  <c r="AB268" i="5"/>
  <c r="AB265" i="5"/>
  <c r="AB266" i="5"/>
  <c r="L267" i="5"/>
  <c r="AZ267" i="5" s="1"/>
  <c r="L268" i="5"/>
  <c r="AZ268" i="5" s="1"/>
  <c r="L265" i="5"/>
  <c r="L266" i="5"/>
  <c r="AH255" i="5"/>
  <c r="AH256" i="5"/>
  <c r="AH257" i="5"/>
  <c r="BG257" i="5" s="1"/>
  <c r="AH258" i="5"/>
  <c r="BG258" i="5" s="1"/>
  <c r="R255" i="5"/>
  <c r="R256" i="5"/>
  <c r="R257" i="5"/>
  <c r="R258" i="5"/>
  <c r="AP247" i="5"/>
  <c r="AP248" i="5"/>
  <c r="AP245" i="5"/>
  <c r="BI245" i="5" s="1"/>
  <c r="AP246" i="5"/>
  <c r="Z247" i="5"/>
  <c r="Z248" i="5"/>
  <c r="Z245" i="5"/>
  <c r="Z246" i="5"/>
  <c r="J247" i="5"/>
  <c r="J248" i="5"/>
  <c r="J245" i="5"/>
  <c r="J246" i="5"/>
  <c r="AF238" i="5"/>
  <c r="BF238" i="5" s="1"/>
  <c r="AF235" i="5"/>
  <c r="BF235" i="5" s="1"/>
  <c r="AF236" i="5"/>
  <c r="BF236" i="5" s="1"/>
  <c r="AF237" i="5"/>
  <c r="P238" i="5"/>
  <c r="P235" i="5"/>
  <c r="P236" i="5"/>
  <c r="P237" i="5"/>
  <c r="AN226" i="5"/>
  <c r="AN227" i="5"/>
  <c r="AN228" i="5"/>
  <c r="AN225" i="5"/>
  <c r="X226" i="5"/>
  <c r="X227" i="5"/>
  <c r="X228" i="5"/>
  <c r="X225" i="5"/>
  <c r="H226" i="5"/>
  <c r="H227" i="5"/>
  <c r="H228" i="5"/>
  <c r="H225" i="5"/>
  <c r="AF218" i="5"/>
  <c r="BF218" i="5" s="1"/>
  <c r="AF215" i="5"/>
  <c r="BF215" i="5" s="1"/>
  <c r="AF216" i="5"/>
  <c r="AF217" i="5"/>
  <c r="P218" i="5"/>
  <c r="P215" i="5"/>
  <c r="P216" i="5"/>
  <c r="P217" i="5"/>
  <c r="AN207" i="5"/>
  <c r="AN208" i="5"/>
  <c r="AN205" i="5"/>
  <c r="AN206" i="5"/>
  <c r="X207" i="5"/>
  <c r="X208" i="5"/>
  <c r="X205" i="5"/>
  <c r="X206" i="5"/>
  <c r="H207" i="5"/>
  <c r="H208" i="5"/>
  <c r="H205" i="5"/>
  <c r="H206" i="5"/>
  <c r="AR198" i="5"/>
  <c r="AR196" i="5"/>
  <c r="AR197" i="5"/>
  <c r="AR195" i="5"/>
  <c r="AB198" i="5"/>
  <c r="AB196" i="5"/>
  <c r="AB195" i="5"/>
  <c r="AB197" i="5"/>
  <c r="L198" i="5"/>
  <c r="AZ198" i="5" s="1"/>
  <c r="L196" i="5"/>
  <c r="AZ196" i="5" s="1"/>
  <c r="L197" i="5"/>
  <c r="L195" i="5"/>
  <c r="AZ195" i="5" s="1"/>
  <c r="AJ186" i="5"/>
  <c r="AJ188" i="5"/>
  <c r="AJ187" i="5"/>
  <c r="AJ185" i="5"/>
  <c r="T186" i="5"/>
  <c r="T188" i="5"/>
  <c r="T185" i="5"/>
  <c r="T187" i="5"/>
  <c r="AR178" i="5"/>
  <c r="AR176" i="5"/>
  <c r="AR175" i="5"/>
  <c r="AR177" i="5"/>
  <c r="AB178" i="5"/>
  <c r="AB175" i="5"/>
  <c r="AB176" i="5"/>
  <c r="AB177" i="5"/>
  <c r="L178" i="5"/>
  <c r="AZ178" i="5" s="1"/>
  <c r="L177" i="5"/>
  <c r="L175" i="5"/>
  <c r="L176" i="5"/>
  <c r="AZ176" i="5" s="1"/>
  <c r="AJ167" i="5"/>
  <c r="AJ168" i="5"/>
  <c r="AJ165" i="5"/>
  <c r="AJ166" i="5"/>
  <c r="T167" i="5"/>
  <c r="T168" i="5"/>
  <c r="T165" i="5"/>
  <c r="T166" i="5"/>
  <c r="AP155" i="5"/>
  <c r="BI155" i="5" s="1"/>
  <c r="AP158" i="5"/>
  <c r="BI158" i="5" s="1"/>
  <c r="AP157" i="5"/>
  <c r="AP156" i="5"/>
  <c r="BI156" i="5" s="1"/>
  <c r="Z155" i="5"/>
  <c r="Z158" i="5"/>
  <c r="Z157" i="5"/>
  <c r="Z156" i="5"/>
  <c r="J155" i="5"/>
  <c r="J158" i="5"/>
  <c r="J157" i="5"/>
  <c r="J156" i="5"/>
  <c r="AF146" i="5"/>
  <c r="BF146" i="5" s="1"/>
  <c r="AF147" i="5"/>
  <c r="AF148" i="5"/>
  <c r="AF145" i="5"/>
  <c r="P146" i="5"/>
  <c r="P147" i="5"/>
  <c r="P148" i="5"/>
  <c r="P145" i="5"/>
  <c r="AL138" i="5"/>
  <c r="AL137" i="5"/>
  <c r="AL136" i="5"/>
  <c r="AL135" i="5"/>
  <c r="V138" i="5"/>
  <c r="BC138" i="5" s="1"/>
  <c r="V137" i="5"/>
  <c r="BC137" i="5" s="1"/>
  <c r="V136" i="5"/>
  <c r="BC136" i="5" s="1"/>
  <c r="V135" i="5"/>
  <c r="AR125" i="5"/>
  <c r="AR126" i="5"/>
  <c r="AR127" i="5"/>
  <c r="AR128" i="5"/>
  <c r="AB125" i="5"/>
  <c r="AB126" i="5"/>
  <c r="AB127" i="5"/>
  <c r="AB128" i="5"/>
  <c r="L125" i="5"/>
  <c r="L126" i="5"/>
  <c r="L127" i="5"/>
  <c r="L128" i="5"/>
  <c r="AH117" i="5"/>
  <c r="BG117" i="5" s="1"/>
  <c r="AH116" i="5"/>
  <c r="BG116" i="5" s="1"/>
  <c r="AH115" i="5"/>
  <c r="AH118" i="5"/>
  <c r="R117" i="5"/>
  <c r="R118" i="5"/>
  <c r="R116" i="5"/>
  <c r="R115" i="5"/>
  <c r="AL108" i="5"/>
  <c r="AL107" i="5"/>
  <c r="AL106" i="5"/>
  <c r="AL105" i="5"/>
  <c r="V108" i="5"/>
  <c r="V107" i="5"/>
  <c r="BC107" i="5" s="1"/>
  <c r="V106" i="5"/>
  <c r="BC106" i="5" s="1"/>
  <c r="V105" i="5"/>
  <c r="AR95" i="5"/>
  <c r="AR96" i="5"/>
  <c r="AR97" i="5"/>
  <c r="AR98" i="5"/>
  <c r="AB95" i="5"/>
  <c r="AB96" i="5"/>
  <c r="AB97" i="5"/>
  <c r="AB98" i="5"/>
  <c r="L95" i="5"/>
  <c r="AZ95" i="5" s="1"/>
  <c r="L96" i="5"/>
  <c r="AZ96" i="5" s="1"/>
  <c r="L97" i="5"/>
  <c r="L98" i="5"/>
  <c r="AZ98" i="5" s="1"/>
  <c r="AH87" i="5"/>
  <c r="AH88" i="5"/>
  <c r="BG88" i="5" s="1"/>
  <c r="AH86" i="5"/>
  <c r="BG86" i="5" s="1"/>
  <c r="AH85" i="5"/>
  <c r="R87" i="5"/>
  <c r="R88" i="5"/>
  <c r="R86" i="5"/>
  <c r="R85" i="5"/>
  <c r="AP75" i="5"/>
  <c r="BI75" i="5" s="1"/>
  <c r="AP78" i="5"/>
  <c r="AP77" i="5"/>
  <c r="BI77" i="5" s="1"/>
  <c r="AP76" i="5"/>
  <c r="Z75" i="5"/>
  <c r="Z78" i="5"/>
  <c r="Z77" i="5"/>
  <c r="Z76" i="5"/>
  <c r="J75" i="5"/>
  <c r="J78" i="5"/>
  <c r="J77" i="5"/>
  <c r="J76" i="5"/>
  <c r="AD66" i="5"/>
  <c r="BE66" i="5" s="1"/>
  <c r="AD68" i="5"/>
  <c r="AD67" i="5"/>
  <c r="AD65" i="5"/>
  <c r="BE65" i="5" s="1"/>
  <c r="N66" i="5"/>
  <c r="N68" i="5"/>
  <c r="BA68" i="5" s="1"/>
  <c r="N67" i="5"/>
  <c r="N65" i="5"/>
  <c r="BA65" i="5" s="1"/>
  <c r="AL55" i="5"/>
  <c r="AL56" i="5"/>
  <c r="AL57" i="5"/>
  <c r="AL58" i="5"/>
  <c r="V55" i="5"/>
  <c r="V56" i="5"/>
  <c r="BC56" i="5" s="1"/>
  <c r="V57" i="5"/>
  <c r="V58" i="5"/>
  <c r="BC58" i="5" s="1"/>
  <c r="AR46" i="5"/>
  <c r="AR47" i="5"/>
  <c r="AR48" i="5"/>
  <c r="AR45" i="5"/>
  <c r="AB46" i="5"/>
  <c r="AB47" i="5"/>
  <c r="AB48" i="5"/>
  <c r="AB45" i="5"/>
  <c r="L46" i="5"/>
  <c r="AZ46" i="5" s="1"/>
  <c r="L47" i="5"/>
  <c r="AZ47" i="5" s="1"/>
  <c r="L48" i="5"/>
  <c r="AZ48" i="5" s="1"/>
  <c r="L45" i="5"/>
  <c r="AZ45" i="5" s="1"/>
  <c r="AH38" i="5"/>
  <c r="BG38" i="5" s="1"/>
  <c r="AH35" i="5"/>
  <c r="AH36" i="5"/>
  <c r="AH37" i="5"/>
  <c r="BG37" i="5" s="1"/>
  <c r="R38" i="5"/>
  <c r="R35" i="5"/>
  <c r="R36" i="5"/>
  <c r="R37" i="5"/>
  <c r="AP26" i="5"/>
  <c r="AP27" i="5"/>
  <c r="AP28" i="5"/>
  <c r="AP25" i="5"/>
  <c r="BI25" i="5" s="1"/>
  <c r="Z26" i="5"/>
  <c r="Z27" i="5"/>
  <c r="Z28" i="5"/>
  <c r="Z25" i="5"/>
  <c r="J26" i="5"/>
  <c r="J27" i="5"/>
  <c r="J28" i="5"/>
  <c r="J25" i="5"/>
  <c r="AH18" i="5"/>
  <c r="BG18" i="5" s="1"/>
  <c r="AH16" i="5"/>
  <c r="AH17" i="5"/>
  <c r="AH15" i="5"/>
  <c r="BG15" i="5" s="1"/>
  <c r="R18" i="5"/>
  <c r="R16" i="5"/>
  <c r="R17" i="5"/>
  <c r="R15" i="5"/>
  <c r="J1495" i="5"/>
  <c r="J1496" i="5"/>
  <c r="J1497" i="5"/>
  <c r="J1498" i="5"/>
  <c r="L1477" i="5"/>
  <c r="L1478" i="5"/>
  <c r="L1475" i="5"/>
  <c r="L1476" i="5"/>
  <c r="P1438" i="5"/>
  <c r="P1435" i="5"/>
  <c r="P1436" i="5"/>
  <c r="P1437" i="5"/>
  <c r="P1416" i="5"/>
  <c r="P1417" i="5"/>
  <c r="P1418" i="5"/>
  <c r="P1415" i="5"/>
  <c r="AN1388" i="5"/>
  <c r="AN1385" i="5"/>
  <c r="AN1386" i="5"/>
  <c r="AN1387" i="5"/>
  <c r="AH1345" i="5"/>
  <c r="AH1347" i="5"/>
  <c r="AH1348" i="5"/>
  <c r="AH1346" i="5"/>
  <c r="X1316" i="5"/>
  <c r="X1317" i="5"/>
  <c r="X1318" i="5"/>
  <c r="X1315" i="5"/>
  <c r="V1299" i="5"/>
  <c r="V1296" i="5"/>
  <c r="V1297" i="5"/>
  <c r="V1298" i="5"/>
  <c r="V1295" i="5"/>
  <c r="BC1295" i="5" s="1"/>
  <c r="AN1277" i="5"/>
  <c r="AN1278" i="5"/>
  <c r="AN1275" i="5"/>
  <c r="AN1276" i="5"/>
  <c r="J1247" i="5"/>
  <c r="J1248" i="5"/>
  <c r="J1245" i="5"/>
  <c r="J1246" i="5"/>
  <c r="AY1246" i="5" s="1"/>
  <c r="AR1198" i="5"/>
  <c r="AR1195" i="5"/>
  <c r="AR1197" i="5"/>
  <c r="AR1196" i="5"/>
  <c r="J1176" i="5"/>
  <c r="J1177" i="5"/>
  <c r="J1178" i="5"/>
  <c r="J1175" i="5"/>
  <c r="Z1157" i="5"/>
  <c r="Z1156" i="5"/>
  <c r="Z1158" i="5"/>
  <c r="Z1155" i="5"/>
  <c r="AD1128" i="5"/>
  <c r="AD1125" i="5"/>
  <c r="AD1126" i="5"/>
  <c r="AD1127" i="5"/>
  <c r="BE1127" i="5" s="1"/>
  <c r="AP1085" i="5"/>
  <c r="BI1085" i="5" s="1"/>
  <c r="AP1087" i="5"/>
  <c r="AP1088" i="5"/>
  <c r="AP1086" i="5"/>
  <c r="H1065" i="5"/>
  <c r="H1068" i="5"/>
  <c r="H1066" i="5"/>
  <c r="H1067" i="5"/>
  <c r="V1048" i="5"/>
  <c r="BC1048" i="5" s="1"/>
  <c r="V1046" i="5"/>
  <c r="BC1046" i="5" s="1"/>
  <c r="V1047" i="5"/>
  <c r="V1045" i="5"/>
  <c r="T1028" i="5"/>
  <c r="T1027" i="5"/>
  <c r="T1026" i="5"/>
  <c r="T1025" i="5"/>
  <c r="AF986" i="5"/>
  <c r="BF986" i="5" s="1"/>
  <c r="AF987" i="5"/>
  <c r="AF988" i="5"/>
  <c r="AF985" i="5"/>
  <c r="BF985" i="5" s="1"/>
  <c r="Z926" i="5"/>
  <c r="Z925" i="5"/>
  <c r="Z927" i="5"/>
  <c r="Z928" i="5"/>
  <c r="R917" i="5"/>
  <c r="R918" i="5"/>
  <c r="R915" i="5"/>
  <c r="R916" i="5"/>
  <c r="L886" i="5"/>
  <c r="L887" i="5"/>
  <c r="AZ887" i="5" s="1"/>
  <c r="L888" i="5"/>
  <c r="L885" i="5"/>
  <c r="H845" i="5"/>
  <c r="H846" i="5"/>
  <c r="H847" i="5"/>
  <c r="H848" i="5"/>
  <c r="X805" i="5"/>
  <c r="X806" i="5"/>
  <c r="X807" i="5"/>
  <c r="X808" i="5"/>
  <c r="H787" i="5"/>
  <c r="H788" i="5"/>
  <c r="H785" i="5"/>
  <c r="H786" i="5"/>
  <c r="AN767" i="5"/>
  <c r="AN768" i="5"/>
  <c r="AN765" i="5"/>
  <c r="AN766" i="5"/>
  <c r="L738" i="5"/>
  <c r="AZ738" i="5" s="1"/>
  <c r="L735" i="5"/>
  <c r="L736" i="5"/>
  <c r="AZ736" i="5" s="1"/>
  <c r="L737" i="5"/>
  <c r="H717" i="5"/>
  <c r="H718" i="5"/>
  <c r="H715" i="5"/>
  <c r="H716" i="5"/>
  <c r="AF675" i="5"/>
  <c r="AF676" i="5"/>
  <c r="BF676" i="5" s="1"/>
  <c r="AF677" i="5"/>
  <c r="AF678" i="5"/>
  <c r="BF678" i="5" s="1"/>
  <c r="AD655" i="5"/>
  <c r="AD656" i="5"/>
  <c r="AD657" i="5"/>
  <c r="AD658" i="5"/>
  <c r="BE658" i="5" s="1"/>
  <c r="H637" i="5"/>
  <c r="H638" i="5"/>
  <c r="H635" i="5"/>
  <c r="H636" i="5"/>
  <c r="X617" i="5"/>
  <c r="X618" i="5"/>
  <c r="X615" i="5"/>
  <c r="X616" i="5"/>
  <c r="AD575" i="5"/>
  <c r="AD576" i="5"/>
  <c r="AD577" i="5"/>
  <c r="AD578" i="5"/>
  <c r="BE578" i="5" s="1"/>
  <c r="Z558" i="5"/>
  <c r="Z555" i="5"/>
  <c r="Z556" i="5"/>
  <c r="Z557" i="5"/>
  <c r="J527" i="5"/>
  <c r="J528" i="5"/>
  <c r="J525" i="5"/>
  <c r="J526" i="5"/>
  <c r="T486" i="5"/>
  <c r="T487" i="5"/>
  <c r="T488" i="5"/>
  <c r="T485" i="5"/>
  <c r="AF465" i="5"/>
  <c r="BF465" i="5" s="1"/>
  <c r="AF466" i="5"/>
  <c r="BF466" i="5" s="1"/>
  <c r="AF467" i="5"/>
  <c r="BF467" i="5" s="1"/>
  <c r="AF468" i="5"/>
  <c r="X427" i="5"/>
  <c r="X428" i="5"/>
  <c r="X425" i="5"/>
  <c r="X426" i="5"/>
  <c r="T407" i="5"/>
  <c r="T408" i="5"/>
  <c r="T405" i="5"/>
  <c r="BB405" i="5" s="1"/>
  <c r="T406" i="5"/>
  <c r="H375" i="5"/>
  <c r="H376" i="5"/>
  <c r="H377" i="5"/>
  <c r="H378" i="5"/>
  <c r="AF349" i="5"/>
  <c r="AF347" i="5"/>
  <c r="AF348" i="5"/>
  <c r="BF348" i="5" s="1"/>
  <c r="AF346" i="5"/>
  <c r="AF345" i="5"/>
  <c r="AJ315" i="5"/>
  <c r="AJ316" i="5"/>
  <c r="AJ317" i="5"/>
  <c r="AJ318" i="5"/>
  <c r="AP257" i="5"/>
  <c r="BI257" i="5" s="1"/>
  <c r="AP258" i="5"/>
  <c r="AP255" i="5"/>
  <c r="AP256" i="5"/>
  <c r="H236" i="5"/>
  <c r="H237" i="5"/>
  <c r="H238" i="5"/>
  <c r="H235" i="5"/>
  <c r="X216" i="5"/>
  <c r="X217" i="5"/>
  <c r="X218" i="5"/>
  <c r="X215" i="5"/>
  <c r="L188" i="5"/>
  <c r="L186" i="5"/>
  <c r="L187" i="5"/>
  <c r="L185" i="5"/>
  <c r="AZ185" i="5" s="1"/>
  <c r="H148" i="5"/>
  <c r="H145" i="5"/>
  <c r="H146" i="5"/>
  <c r="H147" i="5"/>
  <c r="T127" i="5"/>
  <c r="T128" i="5"/>
  <c r="T125" i="5"/>
  <c r="T126" i="5"/>
  <c r="AH77" i="5"/>
  <c r="BG77" i="5" s="1"/>
  <c r="AH78" i="5"/>
  <c r="AH76" i="5"/>
  <c r="AH75" i="5"/>
  <c r="BG75" i="5" s="1"/>
  <c r="AJ48" i="5"/>
  <c r="AJ45" i="5"/>
  <c r="AJ46" i="5"/>
  <c r="AJ47" i="5"/>
  <c r="R28" i="5"/>
  <c r="R25" i="5"/>
  <c r="R26" i="5"/>
  <c r="R27" i="5"/>
  <c r="AF1496" i="5"/>
  <c r="BF1496" i="5" s="1"/>
  <c r="AF1497" i="5"/>
  <c r="BF1497" i="5" s="1"/>
  <c r="AF1498" i="5"/>
  <c r="BF1498" i="5" s="1"/>
  <c r="AF1495" i="5"/>
  <c r="BF1495" i="5" s="1"/>
  <c r="P1496" i="5"/>
  <c r="P1497" i="5"/>
  <c r="P1498" i="5"/>
  <c r="P1495" i="5"/>
  <c r="AP1487" i="5"/>
  <c r="BI1487" i="5" s="1"/>
  <c r="AP1485" i="5"/>
  <c r="AP1486" i="5"/>
  <c r="BI1486" i="5" s="1"/>
  <c r="AP1488" i="5"/>
  <c r="BI1488" i="5" s="1"/>
  <c r="Z1487" i="5"/>
  <c r="Z1485" i="5"/>
  <c r="Z1488" i="5"/>
  <c r="Z1486" i="5"/>
  <c r="J1487" i="5"/>
  <c r="J1485" i="5"/>
  <c r="J1488" i="5"/>
  <c r="J1486" i="5"/>
  <c r="AH1475" i="5"/>
  <c r="AH1477" i="5"/>
  <c r="AH1478" i="5"/>
  <c r="BG1478" i="5" s="1"/>
  <c r="AH1476" i="5"/>
  <c r="R1475" i="5"/>
  <c r="R1477" i="5"/>
  <c r="R1478" i="5"/>
  <c r="R1476" i="5"/>
  <c r="BB1476" i="5" s="1"/>
  <c r="AR1467" i="5"/>
  <c r="AR1468" i="5"/>
  <c r="AR1465" i="5"/>
  <c r="AR1466" i="5"/>
  <c r="AB1467" i="5"/>
  <c r="AB1468" i="5"/>
  <c r="AB1465" i="5"/>
  <c r="AB1466" i="5"/>
  <c r="L1467" i="5"/>
  <c r="L1468" i="5"/>
  <c r="AZ1468" i="5" s="1"/>
  <c r="L1465" i="5"/>
  <c r="L1466" i="5"/>
  <c r="AZ1466" i="5" s="1"/>
  <c r="AL1456" i="5"/>
  <c r="AL1458" i="5"/>
  <c r="AL1457" i="5"/>
  <c r="AL1455" i="5"/>
  <c r="V1456" i="5"/>
  <c r="BC1456" i="5" s="1"/>
  <c r="V1458" i="5"/>
  <c r="BC1458" i="5" s="1"/>
  <c r="V1457" i="5"/>
  <c r="V1455" i="5"/>
  <c r="AR1447" i="5"/>
  <c r="AR1448" i="5"/>
  <c r="AR1445" i="5"/>
  <c r="AR1446" i="5"/>
  <c r="AB1447" i="5"/>
  <c r="AB1448" i="5"/>
  <c r="AB1445" i="5"/>
  <c r="AB1446" i="5"/>
  <c r="L1447" i="5"/>
  <c r="AZ1447" i="5" s="1"/>
  <c r="L1448" i="5"/>
  <c r="L1445" i="5"/>
  <c r="AZ1445" i="5" s="1"/>
  <c r="L1446" i="5"/>
  <c r="AZ1446" i="5" s="1"/>
  <c r="AL1436" i="5"/>
  <c r="AL1438" i="5"/>
  <c r="AL1437" i="5"/>
  <c r="AL1435" i="5"/>
  <c r="V1436" i="5"/>
  <c r="V1438" i="5"/>
  <c r="V1435" i="5"/>
  <c r="BC1435" i="5" s="1"/>
  <c r="V1437" i="5"/>
  <c r="BC1437" i="5" s="1"/>
  <c r="AD1428" i="5"/>
  <c r="AD1426" i="5"/>
  <c r="AD1427" i="5"/>
  <c r="AD1425" i="5"/>
  <c r="BE1425" i="5" s="1"/>
  <c r="N1428" i="5"/>
  <c r="BA1428" i="5" s="1"/>
  <c r="N1426" i="5"/>
  <c r="BA1426" i="5" s="1"/>
  <c r="N1427" i="5"/>
  <c r="BA1427" i="5" s="1"/>
  <c r="N1425" i="5"/>
  <c r="AL1418" i="5"/>
  <c r="AL1415" i="5"/>
  <c r="AL1416" i="5"/>
  <c r="AL1417" i="5"/>
  <c r="V1418" i="5"/>
  <c r="BC1418" i="5" s="1"/>
  <c r="V1415" i="5"/>
  <c r="V1416" i="5"/>
  <c r="BC1416" i="5" s="1"/>
  <c r="V1417" i="5"/>
  <c r="BC1417" i="5" s="1"/>
  <c r="AR1405" i="5"/>
  <c r="AR1406" i="5"/>
  <c r="AR1407" i="5"/>
  <c r="AR1408" i="5"/>
  <c r="AB1405" i="5"/>
  <c r="AB1406" i="5"/>
  <c r="AB1407" i="5"/>
  <c r="AB1408" i="5"/>
  <c r="L1405" i="5"/>
  <c r="L1406" i="5"/>
  <c r="L1407" i="5"/>
  <c r="L1408" i="5"/>
  <c r="AZ1408" i="5" s="1"/>
  <c r="AJ1397" i="5"/>
  <c r="AJ1398" i="5"/>
  <c r="AJ1395" i="5"/>
  <c r="AJ1396" i="5"/>
  <c r="T1397" i="5"/>
  <c r="T1398" i="5"/>
  <c r="T1395" i="5"/>
  <c r="T1396" i="5"/>
  <c r="AD1386" i="5"/>
  <c r="AD1387" i="5"/>
  <c r="AD1388" i="5"/>
  <c r="AD1385" i="5"/>
  <c r="BE1385" i="5" s="1"/>
  <c r="N1386" i="5"/>
  <c r="N1387" i="5"/>
  <c r="BA1387" i="5" s="1"/>
  <c r="N1388" i="5"/>
  <c r="N1385" i="5"/>
  <c r="BA1385" i="5" s="1"/>
  <c r="AJ1377" i="5"/>
  <c r="AJ1378" i="5"/>
  <c r="AJ1375" i="5"/>
  <c r="AJ1376" i="5"/>
  <c r="T1377" i="5"/>
  <c r="T1378" i="5"/>
  <c r="T1375" i="5"/>
  <c r="T1376" i="5"/>
  <c r="AN1366" i="5"/>
  <c r="AN1367" i="5"/>
  <c r="AN1368" i="5"/>
  <c r="AN1365" i="5"/>
  <c r="X1366" i="5"/>
  <c r="X1367" i="5"/>
  <c r="X1368" i="5"/>
  <c r="X1365" i="5"/>
  <c r="H1366" i="5"/>
  <c r="H1367" i="5"/>
  <c r="H1368" i="5"/>
  <c r="H1365" i="5"/>
  <c r="AF1358" i="5"/>
  <c r="AF1355" i="5"/>
  <c r="BF1355" i="5" s="1"/>
  <c r="AF1356" i="5"/>
  <c r="AF1357" i="5"/>
  <c r="BF1357" i="5" s="1"/>
  <c r="P1358" i="5"/>
  <c r="P1355" i="5"/>
  <c r="P1356" i="5"/>
  <c r="P1357" i="5"/>
  <c r="AN1346" i="5"/>
  <c r="AN1347" i="5"/>
  <c r="AN1348" i="5"/>
  <c r="AN1345" i="5"/>
  <c r="X1346" i="5"/>
  <c r="X1347" i="5"/>
  <c r="X1348" i="5"/>
  <c r="X1345" i="5"/>
  <c r="H1346" i="5"/>
  <c r="H1347" i="5"/>
  <c r="H1348" i="5"/>
  <c r="H1345" i="5"/>
  <c r="AD1338" i="5"/>
  <c r="AD1336" i="5"/>
  <c r="AD1337" i="5"/>
  <c r="BE1337" i="5" s="1"/>
  <c r="AD1335" i="5"/>
  <c r="BE1335" i="5" s="1"/>
  <c r="N1338" i="5"/>
  <c r="N1336" i="5"/>
  <c r="BA1336" i="5" s="1"/>
  <c r="N1337" i="5"/>
  <c r="N1335" i="5"/>
  <c r="BA1335" i="5" s="1"/>
  <c r="AL1326" i="5"/>
  <c r="AL1325" i="5"/>
  <c r="AL1327" i="5"/>
  <c r="AL1328" i="5"/>
  <c r="V1326" i="5"/>
  <c r="V1328" i="5"/>
  <c r="BC1328" i="5" s="1"/>
  <c r="V1327" i="5"/>
  <c r="V1325" i="5"/>
  <c r="BC1325" i="5" s="1"/>
  <c r="AD1318" i="5"/>
  <c r="AD1317" i="5"/>
  <c r="AD1315" i="5"/>
  <c r="BE1315" i="5" s="1"/>
  <c r="AD1316" i="5"/>
  <c r="BE1316" i="5" s="1"/>
  <c r="N1318" i="5"/>
  <c r="N1315" i="5"/>
  <c r="BA1315" i="5" s="1"/>
  <c r="N1317" i="5"/>
  <c r="N1316" i="5"/>
  <c r="BA1316" i="5" s="1"/>
  <c r="AJ1306" i="5"/>
  <c r="AJ1307" i="5"/>
  <c r="AJ1305" i="5"/>
  <c r="AJ1308" i="5"/>
  <c r="T1306" i="5"/>
  <c r="T1307" i="5"/>
  <c r="T1308" i="5"/>
  <c r="T1305" i="5"/>
  <c r="AR1298" i="5"/>
  <c r="AR1295" i="5"/>
  <c r="AR1297" i="5"/>
  <c r="AR1296" i="5"/>
  <c r="AB1298" i="5"/>
  <c r="AB1295" i="5"/>
  <c r="AB1296" i="5"/>
  <c r="AB1297" i="5"/>
  <c r="L1298" i="5"/>
  <c r="AZ1298" i="5" s="1"/>
  <c r="L1295" i="5"/>
  <c r="L1297" i="5"/>
  <c r="AZ1297" i="5" s="1"/>
  <c r="L1296" i="5"/>
  <c r="AZ1296" i="5" s="1"/>
  <c r="AJ1286" i="5"/>
  <c r="AJ1287" i="5"/>
  <c r="AJ1285" i="5"/>
  <c r="AJ1288" i="5"/>
  <c r="T1286" i="5"/>
  <c r="T1287" i="5"/>
  <c r="T1288" i="5"/>
  <c r="T1285" i="5"/>
  <c r="AD1278" i="5"/>
  <c r="AD1275" i="5"/>
  <c r="BE1275" i="5" s="1"/>
  <c r="AD1277" i="5"/>
  <c r="AD1276" i="5"/>
  <c r="BE1276" i="5" s="1"/>
  <c r="N1278" i="5"/>
  <c r="N1275" i="5"/>
  <c r="N1276" i="5"/>
  <c r="BA1276" i="5" s="1"/>
  <c r="N1277" i="5"/>
  <c r="BA1277" i="5" s="1"/>
  <c r="AJ1266" i="5"/>
  <c r="AJ1267" i="5"/>
  <c r="AJ1268" i="5"/>
  <c r="AJ1265" i="5"/>
  <c r="T1266" i="5"/>
  <c r="T1267" i="5"/>
  <c r="T1268" i="5"/>
  <c r="T1265" i="5"/>
  <c r="AP1257" i="5"/>
  <c r="BI1257" i="5" s="1"/>
  <c r="AP1258" i="5"/>
  <c r="AP1256" i="5"/>
  <c r="AP1255" i="5"/>
  <c r="Z1257" i="5"/>
  <c r="Z1258" i="5"/>
  <c r="Z1255" i="5"/>
  <c r="Z1256" i="5"/>
  <c r="J1257" i="5"/>
  <c r="J1258" i="5"/>
  <c r="J1256" i="5"/>
  <c r="J1255" i="5"/>
  <c r="AF1245" i="5"/>
  <c r="BF1245" i="5" s="1"/>
  <c r="AF1246" i="5"/>
  <c r="AF1248" i="5"/>
  <c r="BF1248" i="5" s="1"/>
  <c r="AF1247" i="5"/>
  <c r="BF1247" i="5" s="1"/>
  <c r="P1245" i="5"/>
  <c r="P1246" i="5"/>
  <c r="P1248" i="5"/>
  <c r="P1247" i="5"/>
  <c r="AN1237" i="5"/>
  <c r="AN1238" i="5"/>
  <c r="AN1235" i="5"/>
  <c r="AN1236" i="5"/>
  <c r="X1237" i="5"/>
  <c r="X1238" i="5"/>
  <c r="X1236" i="5"/>
  <c r="X1235" i="5"/>
  <c r="H1237" i="5"/>
  <c r="H1238" i="5"/>
  <c r="H1236" i="5"/>
  <c r="H1235" i="5"/>
  <c r="AY1235" i="5" s="1"/>
  <c r="AD1228" i="5"/>
  <c r="AD1225" i="5"/>
  <c r="BE1225" i="5" s="1"/>
  <c r="AD1226" i="5"/>
  <c r="AD1227" i="5"/>
  <c r="N1228" i="5"/>
  <c r="N1225" i="5"/>
  <c r="N1227" i="5"/>
  <c r="BA1227" i="5" s="1"/>
  <c r="N1226" i="5"/>
  <c r="BA1226" i="5" s="1"/>
  <c r="AJ1216" i="5"/>
  <c r="AJ1217" i="5"/>
  <c r="AJ1215" i="5"/>
  <c r="AJ1218" i="5"/>
  <c r="T1216" i="5"/>
  <c r="T1217" i="5"/>
  <c r="T1218" i="5"/>
  <c r="T1215" i="5"/>
  <c r="AP1207" i="5"/>
  <c r="AP1208" i="5"/>
  <c r="AP1205" i="5"/>
  <c r="BI1205" i="5" s="1"/>
  <c r="AP1206" i="5"/>
  <c r="Z1207" i="5"/>
  <c r="Z1208" i="5"/>
  <c r="Z1206" i="5"/>
  <c r="Z1205" i="5"/>
  <c r="J1207" i="5"/>
  <c r="J1208" i="5"/>
  <c r="J1205" i="5"/>
  <c r="J1206" i="5"/>
  <c r="AH1195" i="5"/>
  <c r="BG1195" i="5" s="1"/>
  <c r="AH1196" i="5"/>
  <c r="AH1197" i="5"/>
  <c r="BG1197" i="5" s="1"/>
  <c r="AH1198" i="5"/>
  <c r="BG1198" i="5" s="1"/>
  <c r="R1195" i="5"/>
  <c r="R1196" i="5"/>
  <c r="R1198" i="5"/>
  <c r="R1197" i="5"/>
  <c r="AN1188" i="5"/>
  <c r="AN1185" i="5"/>
  <c r="AN1186" i="5"/>
  <c r="AN1187" i="5"/>
  <c r="X1188" i="5"/>
  <c r="X1185" i="5"/>
  <c r="X1186" i="5"/>
  <c r="X1187" i="5"/>
  <c r="H1188" i="5"/>
  <c r="H1185" i="5"/>
  <c r="H1186" i="5"/>
  <c r="H1187" i="5"/>
  <c r="AF1176" i="5"/>
  <c r="AF1177" i="5"/>
  <c r="AF1178" i="5"/>
  <c r="AF1175" i="5"/>
  <c r="P1176" i="5"/>
  <c r="P1177" i="5"/>
  <c r="P1178" i="5"/>
  <c r="P1175" i="5"/>
  <c r="AN1168" i="5"/>
  <c r="AN1165" i="5"/>
  <c r="AN1166" i="5"/>
  <c r="AN1167" i="5"/>
  <c r="X1168" i="5"/>
  <c r="X1165" i="5"/>
  <c r="X1166" i="5"/>
  <c r="BD1166" i="5" s="1"/>
  <c r="X1167" i="5"/>
  <c r="H1168" i="5"/>
  <c r="H1165" i="5"/>
  <c r="H1166" i="5"/>
  <c r="H1167" i="5"/>
  <c r="AF1157" i="5"/>
  <c r="BF1157" i="5" s="1"/>
  <c r="AF1158" i="5"/>
  <c r="BF1158" i="5" s="1"/>
  <c r="AF1155" i="5"/>
  <c r="AF1156" i="5"/>
  <c r="BF1156" i="5" s="1"/>
  <c r="P1157" i="5"/>
  <c r="P1158" i="5"/>
  <c r="P1155" i="5"/>
  <c r="P1156" i="5"/>
  <c r="AN1145" i="5"/>
  <c r="AN1146" i="5"/>
  <c r="AN1147" i="5"/>
  <c r="AN1148" i="5"/>
  <c r="X1145" i="5"/>
  <c r="X1146" i="5"/>
  <c r="X1147" i="5"/>
  <c r="X1148" i="5"/>
  <c r="H1145" i="5"/>
  <c r="H1146" i="5"/>
  <c r="H1148" i="5"/>
  <c r="H1147" i="5"/>
  <c r="AF1137" i="5"/>
  <c r="BF1137" i="5" s="1"/>
  <c r="AF1138" i="5"/>
  <c r="AF1135" i="5"/>
  <c r="BF1135" i="5" s="1"/>
  <c r="AF1136" i="5"/>
  <c r="P1137" i="5"/>
  <c r="P1138" i="5"/>
  <c r="P1136" i="5"/>
  <c r="P1135" i="5"/>
  <c r="AJ1128" i="5"/>
  <c r="AJ1125" i="5"/>
  <c r="AJ1126" i="5"/>
  <c r="AJ1127" i="5"/>
  <c r="T1128" i="5"/>
  <c r="T1125" i="5"/>
  <c r="T1127" i="5"/>
  <c r="T1126" i="5"/>
  <c r="AR1116" i="5"/>
  <c r="AR1117" i="5"/>
  <c r="AR1118" i="5"/>
  <c r="AR1115" i="5"/>
  <c r="AB1116" i="5"/>
  <c r="AB1117" i="5"/>
  <c r="AB1115" i="5"/>
  <c r="AB1118" i="5"/>
  <c r="L1116" i="5"/>
  <c r="L1117" i="5"/>
  <c r="L1118" i="5"/>
  <c r="AZ1118" i="5" s="1"/>
  <c r="L1115" i="5"/>
  <c r="AJ1108" i="5"/>
  <c r="AJ1105" i="5"/>
  <c r="AJ1107" i="5"/>
  <c r="AJ1106" i="5"/>
  <c r="T1108" i="5"/>
  <c r="T1105" i="5"/>
  <c r="T1106" i="5"/>
  <c r="T1107" i="5"/>
  <c r="AP1097" i="5"/>
  <c r="AP1098" i="5"/>
  <c r="BI1098" i="5" s="1"/>
  <c r="AP1095" i="5"/>
  <c r="AP1096" i="5"/>
  <c r="BI1096" i="5" s="1"/>
  <c r="Z1095" i="5"/>
  <c r="Z1096" i="5"/>
  <c r="Z1098" i="5"/>
  <c r="Z1097" i="5"/>
  <c r="J1095" i="5"/>
  <c r="J1098" i="5"/>
  <c r="J1096" i="5"/>
  <c r="J1097" i="5"/>
  <c r="AF1086" i="5"/>
  <c r="AF1087" i="5"/>
  <c r="AF1088" i="5"/>
  <c r="BF1088" i="5" s="1"/>
  <c r="AF1085" i="5"/>
  <c r="P1086" i="5"/>
  <c r="P1087" i="5"/>
  <c r="P1088" i="5"/>
  <c r="P1085" i="5"/>
  <c r="AL1078" i="5"/>
  <c r="AL1076" i="5"/>
  <c r="AL1075" i="5"/>
  <c r="AL1077" i="5"/>
  <c r="V1078" i="5"/>
  <c r="V1076" i="5"/>
  <c r="BC1076" i="5" s="1"/>
  <c r="V1077" i="5"/>
  <c r="BC1077" i="5" s="1"/>
  <c r="V1075" i="5"/>
  <c r="BC1075" i="5" s="1"/>
  <c r="AD1066" i="5"/>
  <c r="AD1068" i="5"/>
  <c r="BE1068" i="5" s="1"/>
  <c r="AD1065" i="5"/>
  <c r="AD1067" i="5"/>
  <c r="N1066" i="5"/>
  <c r="N1068" i="5"/>
  <c r="BA1068" i="5" s="1"/>
  <c r="N1065" i="5"/>
  <c r="N1067" i="5"/>
  <c r="BA1067" i="5" s="1"/>
  <c r="AL1058" i="5"/>
  <c r="AL1056" i="5"/>
  <c r="AL1057" i="5"/>
  <c r="AL1055" i="5"/>
  <c r="V1058" i="5"/>
  <c r="V1056" i="5"/>
  <c r="V1057" i="5"/>
  <c r="V1055" i="5"/>
  <c r="AR1046" i="5"/>
  <c r="AR1047" i="5"/>
  <c r="AR1048" i="5"/>
  <c r="AR1045" i="5"/>
  <c r="AB1046" i="5"/>
  <c r="AB1048" i="5"/>
  <c r="AB1045" i="5"/>
  <c r="AB1047" i="5"/>
  <c r="L1046" i="5"/>
  <c r="L1047" i="5"/>
  <c r="AZ1047" i="5" s="1"/>
  <c r="L1048" i="5"/>
  <c r="L1045" i="5"/>
  <c r="AL1038" i="5"/>
  <c r="AL1036" i="5"/>
  <c r="AL1037" i="5"/>
  <c r="AL1035" i="5"/>
  <c r="V1038" i="5"/>
  <c r="BC1038" i="5" s="1"/>
  <c r="V1036" i="5"/>
  <c r="V1035" i="5"/>
  <c r="BC1035" i="5" s="1"/>
  <c r="V1037" i="5"/>
  <c r="AP1025" i="5"/>
  <c r="AP1027" i="5"/>
  <c r="BI1027" i="5" s="1"/>
  <c r="AP1028" i="5"/>
  <c r="AP1026" i="5"/>
  <c r="BI1026" i="5" s="1"/>
  <c r="Z1025" i="5"/>
  <c r="Z1027" i="5"/>
  <c r="Z1026" i="5"/>
  <c r="Z1028" i="5"/>
  <c r="J1025" i="5"/>
  <c r="J1027" i="5"/>
  <c r="J1028" i="5"/>
  <c r="J1026" i="5"/>
  <c r="AD1018" i="5"/>
  <c r="AD1016" i="5"/>
  <c r="AD1017" i="5"/>
  <c r="BE1017" i="5" s="1"/>
  <c r="AD1015" i="5"/>
  <c r="N1018" i="5"/>
  <c r="BA1018" i="5" s="1"/>
  <c r="N1016" i="5"/>
  <c r="BA1016" i="5" s="1"/>
  <c r="N1017" i="5"/>
  <c r="BA1017" i="5" s="1"/>
  <c r="N1015" i="5"/>
  <c r="AL1008" i="5"/>
  <c r="AL1005" i="5"/>
  <c r="AL1006" i="5"/>
  <c r="AL1007" i="5"/>
  <c r="V1008" i="5"/>
  <c r="BC1008" i="5" s="1"/>
  <c r="V1005" i="5"/>
  <c r="BC1005" i="5" s="1"/>
  <c r="V1006" i="5"/>
  <c r="V1007" i="5"/>
  <c r="AD996" i="5"/>
  <c r="AD997" i="5"/>
  <c r="AD998" i="5"/>
  <c r="AD995" i="5"/>
  <c r="BE995" i="5" s="1"/>
  <c r="N996" i="5"/>
  <c r="N997" i="5"/>
  <c r="N998" i="5"/>
  <c r="BA998" i="5" s="1"/>
  <c r="N995" i="5"/>
  <c r="BA995" i="5" s="1"/>
  <c r="AL988" i="5"/>
  <c r="AL985" i="5"/>
  <c r="AL986" i="5"/>
  <c r="AL987" i="5"/>
  <c r="V988" i="5"/>
  <c r="V985" i="5"/>
  <c r="V986" i="5"/>
  <c r="BC986" i="5" s="1"/>
  <c r="V987" i="5"/>
  <c r="BC987" i="5" s="1"/>
  <c r="AP975" i="5"/>
  <c r="BI975" i="5" s="1"/>
  <c r="AP976" i="5"/>
  <c r="AP977" i="5"/>
  <c r="BI977" i="5" s="1"/>
  <c r="AP978" i="5"/>
  <c r="BI978" i="5" s="1"/>
  <c r="Z975" i="5"/>
  <c r="Z976" i="5"/>
  <c r="Z977" i="5"/>
  <c r="Z978" i="5"/>
  <c r="J975" i="5"/>
  <c r="J976" i="5"/>
  <c r="J977" i="5"/>
  <c r="J978" i="5"/>
  <c r="AJ967" i="5"/>
  <c r="AJ968" i="5"/>
  <c r="AJ965" i="5"/>
  <c r="AJ966" i="5"/>
  <c r="T967" i="5"/>
  <c r="T968" i="5"/>
  <c r="T965" i="5"/>
  <c r="T966" i="5"/>
  <c r="AP955" i="5"/>
  <c r="AP956" i="5"/>
  <c r="AP957" i="5"/>
  <c r="BI957" i="5" s="1"/>
  <c r="AP958" i="5"/>
  <c r="Z955" i="5"/>
  <c r="Z956" i="5"/>
  <c r="Z957" i="5"/>
  <c r="Z958" i="5"/>
  <c r="J955" i="5"/>
  <c r="J956" i="5"/>
  <c r="J957" i="5"/>
  <c r="J958" i="5"/>
  <c r="AF947" i="5"/>
  <c r="BF947" i="5" s="1"/>
  <c r="AF945" i="5"/>
  <c r="BF945" i="5" s="1"/>
  <c r="AF948" i="5"/>
  <c r="AF946" i="5"/>
  <c r="BF946" i="5" s="1"/>
  <c r="P947" i="5"/>
  <c r="P945" i="5"/>
  <c r="P946" i="5"/>
  <c r="P948" i="5"/>
  <c r="AN935" i="5"/>
  <c r="AN937" i="5"/>
  <c r="AN938" i="5"/>
  <c r="AN936" i="5"/>
  <c r="X935" i="5"/>
  <c r="X937" i="5"/>
  <c r="X938" i="5"/>
  <c r="X936" i="5"/>
  <c r="H935" i="5"/>
  <c r="H937" i="5"/>
  <c r="H936" i="5"/>
  <c r="H938" i="5"/>
  <c r="AF927" i="5"/>
  <c r="AF925" i="5"/>
  <c r="AF926" i="5"/>
  <c r="AF928" i="5"/>
  <c r="BF928" i="5" s="1"/>
  <c r="P927" i="5"/>
  <c r="P925" i="5"/>
  <c r="P928" i="5"/>
  <c r="P926" i="5"/>
  <c r="AN915" i="5"/>
  <c r="AN918" i="5"/>
  <c r="AN916" i="5"/>
  <c r="AN917" i="5"/>
  <c r="X915" i="5"/>
  <c r="X916" i="5"/>
  <c r="X917" i="5"/>
  <c r="X918" i="5"/>
  <c r="H915" i="5"/>
  <c r="H916" i="5"/>
  <c r="H917" i="5"/>
  <c r="H918" i="5"/>
  <c r="AY918" i="5" s="1"/>
  <c r="AF907" i="5"/>
  <c r="BF907" i="5" s="1"/>
  <c r="AF908" i="5"/>
  <c r="AF905" i="5"/>
  <c r="AF906" i="5"/>
  <c r="P907" i="5"/>
  <c r="P908" i="5"/>
  <c r="P905" i="5"/>
  <c r="P906" i="5"/>
  <c r="AP895" i="5"/>
  <c r="AP896" i="5"/>
  <c r="BI896" i="5" s="1"/>
  <c r="AP897" i="5"/>
  <c r="BI897" i="5" s="1"/>
  <c r="AP898" i="5"/>
  <c r="Z895" i="5"/>
  <c r="Z896" i="5"/>
  <c r="Z897" i="5"/>
  <c r="Z898" i="5"/>
  <c r="J895" i="5"/>
  <c r="J896" i="5"/>
  <c r="J897" i="5"/>
  <c r="J898" i="5"/>
  <c r="AH887" i="5"/>
  <c r="AH888" i="5"/>
  <c r="AH885" i="5"/>
  <c r="AH886" i="5"/>
  <c r="BG886" i="5" s="1"/>
  <c r="R887" i="5"/>
  <c r="R888" i="5"/>
  <c r="R885" i="5"/>
  <c r="R886" i="5"/>
  <c r="AP875" i="5"/>
  <c r="AP876" i="5"/>
  <c r="AP877" i="5"/>
  <c r="AP878" i="5"/>
  <c r="BI878" i="5" s="1"/>
  <c r="Z875" i="5"/>
  <c r="Z876" i="5"/>
  <c r="Z877" i="5"/>
  <c r="Z878" i="5"/>
  <c r="J875" i="5"/>
  <c r="J876" i="5"/>
  <c r="J877" i="5"/>
  <c r="J878" i="5"/>
  <c r="AH867" i="5"/>
  <c r="BG867" i="5" s="1"/>
  <c r="AH868" i="5"/>
  <c r="AH865" i="5"/>
  <c r="AH866" i="5"/>
  <c r="R867" i="5"/>
  <c r="R868" i="5"/>
  <c r="R865" i="5"/>
  <c r="R866" i="5"/>
  <c r="AN855" i="5"/>
  <c r="AN856" i="5"/>
  <c r="AN857" i="5"/>
  <c r="AN858" i="5"/>
  <c r="X855" i="5"/>
  <c r="X856" i="5"/>
  <c r="X857" i="5"/>
  <c r="X858" i="5"/>
  <c r="H855" i="5"/>
  <c r="H856" i="5"/>
  <c r="H857" i="5"/>
  <c r="H858" i="5"/>
  <c r="AD846" i="5"/>
  <c r="AD847" i="5"/>
  <c r="AD848" i="5"/>
  <c r="BE848" i="5" s="1"/>
  <c r="AD845" i="5"/>
  <c r="BE845" i="5" s="1"/>
  <c r="N846" i="5"/>
  <c r="N847" i="5"/>
  <c r="N848" i="5"/>
  <c r="N845" i="5"/>
  <c r="AL838" i="5"/>
  <c r="AL835" i="5"/>
  <c r="AL836" i="5"/>
  <c r="AL837" i="5"/>
  <c r="V838" i="5"/>
  <c r="BC838" i="5" s="1"/>
  <c r="V835" i="5"/>
  <c r="V836" i="5"/>
  <c r="V837" i="5"/>
  <c r="BC837" i="5" s="1"/>
  <c r="AF827" i="5"/>
  <c r="AF828" i="5"/>
  <c r="AF825" i="5"/>
  <c r="AF826" i="5"/>
  <c r="BF826" i="5" s="1"/>
  <c r="P827" i="5"/>
  <c r="P828" i="5"/>
  <c r="P825" i="5"/>
  <c r="P826" i="5"/>
  <c r="AL818" i="5"/>
  <c r="AL815" i="5"/>
  <c r="AL816" i="5"/>
  <c r="AL817" i="5"/>
  <c r="V818" i="5"/>
  <c r="V815" i="5"/>
  <c r="V816" i="5"/>
  <c r="V817" i="5"/>
  <c r="BC817" i="5" s="1"/>
  <c r="AD807" i="5"/>
  <c r="AD808" i="5"/>
  <c r="AD805" i="5"/>
  <c r="AD806" i="5"/>
  <c r="BE806" i="5" s="1"/>
  <c r="N807" i="5"/>
  <c r="N808" i="5"/>
  <c r="N805" i="5"/>
  <c r="BA805" i="5" s="1"/>
  <c r="N806" i="5"/>
  <c r="BA806" i="5" s="1"/>
  <c r="AL797" i="5"/>
  <c r="AL798" i="5"/>
  <c r="AL795" i="5"/>
  <c r="AL796" i="5"/>
  <c r="V797" i="5"/>
  <c r="V795" i="5"/>
  <c r="V798" i="5"/>
  <c r="V796" i="5"/>
  <c r="BC796" i="5" s="1"/>
  <c r="AD785" i="5"/>
  <c r="AD786" i="5"/>
  <c r="AD787" i="5"/>
  <c r="BE787" i="5" s="1"/>
  <c r="AD788" i="5"/>
  <c r="BE788" i="5" s="1"/>
  <c r="N785" i="5"/>
  <c r="N786" i="5"/>
  <c r="N787" i="5"/>
  <c r="BA787" i="5" s="1"/>
  <c r="N788" i="5"/>
  <c r="AL777" i="5"/>
  <c r="AL778" i="5"/>
  <c r="AL775" i="5"/>
  <c r="AL776" i="5"/>
  <c r="V777" i="5"/>
  <c r="V778" i="5"/>
  <c r="V775" i="5"/>
  <c r="V776" i="5"/>
  <c r="AD765" i="5"/>
  <c r="AD766" i="5"/>
  <c r="BE766" i="5" s="1"/>
  <c r="AD767" i="5"/>
  <c r="BE767" i="5" s="1"/>
  <c r="AD768" i="5"/>
  <c r="N765" i="5"/>
  <c r="N766" i="5"/>
  <c r="BA766" i="5" s="1"/>
  <c r="N767" i="5"/>
  <c r="N768" i="5"/>
  <c r="AL757" i="5"/>
  <c r="AL758" i="5"/>
  <c r="AL755" i="5"/>
  <c r="AL756" i="5"/>
  <c r="V757" i="5"/>
  <c r="BC757" i="5" s="1"/>
  <c r="V758" i="5"/>
  <c r="V755" i="5"/>
  <c r="V756" i="5"/>
  <c r="AR748" i="5"/>
  <c r="AR745" i="5"/>
  <c r="AR746" i="5"/>
  <c r="AR747" i="5"/>
  <c r="AB748" i="5"/>
  <c r="AB745" i="5"/>
  <c r="AB746" i="5"/>
  <c r="AB747" i="5"/>
  <c r="L748" i="5"/>
  <c r="L745" i="5"/>
  <c r="AZ745" i="5" s="1"/>
  <c r="L746" i="5"/>
  <c r="L747" i="5"/>
  <c r="AZ747" i="5" s="1"/>
  <c r="AH736" i="5"/>
  <c r="AH737" i="5"/>
  <c r="BG737" i="5" s="1"/>
  <c r="AH738" i="5"/>
  <c r="BG738" i="5" s="1"/>
  <c r="AH735" i="5"/>
  <c r="R736" i="5"/>
  <c r="R737" i="5"/>
  <c r="R738" i="5"/>
  <c r="BB738" i="5" s="1"/>
  <c r="R735" i="5"/>
  <c r="AP728" i="5"/>
  <c r="BI728" i="5" s="1"/>
  <c r="AP725" i="5"/>
  <c r="BI725" i="5" s="1"/>
  <c r="AP726" i="5"/>
  <c r="AP727" i="5"/>
  <c r="Z728" i="5"/>
  <c r="Z725" i="5"/>
  <c r="Z726" i="5"/>
  <c r="Z727" i="5"/>
  <c r="J728" i="5"/>
  <c r="J725" i="5"/>
  <c r="J726" i="5"/>
  <c r="J727" i="5"/>
  <c r="AD715" i="5"/>
  <c r="AD716" i="5"/>
  <c r="BE716" i="5" s="1"/>
  <c r="AD717" i="5"/>
  <c r="BE717" i="5" s="1"/>
  <c r="AD718" i="5"/>
  <c r="BE718" i="5" s="1"/>
  <c r="N715" i="5"/>
  <c r="BA715" i="5" s="1"/>
  <c r="N716" i="5"/>
  <c r="N717" i="5"/>
  <c r="N718" i="5"/>
  <c r="AL707" i="5"/>
  <c r="AL708" i="5"/>
  <c r="AL705" i="5"/>
  <c r="AL706" i="5"/>
  <c r="V707" i="5"/>
  <c r="BC707" i="5" s="1"/>
  <c r="V708" i="5"/>
  <c r="V705" i="5"/>
  <c r="V706" i="5"/>
  <c r="AP698" i="5"/>
  <c r="AP695" i="5"/>
  <c r="AP696" i="5"/>
  <c r="AP697" i="5"/>
  <c r="BI697" i="5" s="1"/>
  <c r="Z698" i="5"/>
  <c r="Z695" i="5"/>
  <c r="Z696" i="5"/>
  <c r="Z697" i="5"/>
  <c r="J698" i="5"/>
  <c r="J695" i="5"/>
  <c r="J696" i="5"/>
  <c r="J697" i="5"/>
  <c r="AF685" i="5"/>
  <c r="AF686" i="5"/>
  <c r="BF686" i="5" s="1"/>
  <c r="AF687" i="5"/>
  <c r="AF688" i="5"/>
  <c r="P685" i="5"/>
  <c r="P686" i="5"/>
  <c r="P687" i="5"/>
  <c r="P688" i="5"/>
  <c r="AL677" i="5"/>
  <c r="AL678" i="5"/>
  <c r="AL675" i="5"/>
  <c r="AL676" i="5"/>
  <c r="V677" i="5"/>
  <c r="BC677" i="5" s="1"/>
  <c r="V678" i="5"/>
  <c r="V675" i="5"/>
  <c r="BC675" i="5" s="1"/>
  <c r="V676" i="5"/>
  <c r="AF666" i="5"/>
  <c r="AF667" i="5"/>
  <c r="AF668" i="5"/>
  <c r="AF665" i="5"/>
  <c r="P667" i="5"/>
  <c r="P668" i="5"/>
  <c r="P665" i="5"/>
  <c r="P666" i="5"/>
  <c r="AJ656" i="5"/>
  <c r="AJ657" i="5"/>
  <c r="AJ658" i="5"/>
  <c r="AJ655" i="5"/>
  <c r="T656" i="5"/>
  <c r="T657" i="5"/>
  <c r="T658" i="5"/>
  <c r="T655" i="5"/>
  <c r="AN647" i="5"/>
  <c r="AN648" i="5"/>
  <c r="AN645" i="5"/>
  <c r="AN646" i="5"/>
  <c r="X647" i="5"/>
  <c r="X648" i="5"/>
  <c r="X645" i="5"/>
  <c r="X646" i="5"/>
  <c r="H647" i="5"/>
  <c r="H648" i="5"/>
  <c r="H645" i="5"/>
  <c r="H646" i="5"/>
  <c r="AD635" i="5"/>
  <c r="AD636" i="5"/>
  <c r="AD637" i="5"/>
  <c r="BE637" i="5" s="1"/>
  <c r="AD638" i="5"/>
  <c r="N635" i="5"/>
  <c r="N636" i="5"/>
  <c r="N637" i="5"/>
  <c r="N638" i="5"/>
  <c r="AL627" i="5"/>
  <c r="AL628" i="5"/>
  <c r="AL625" i="5"/>
  <c r="AL626" i="5"/>
  <c r="V627" i="5"/>
  <c r="V628" i="5"/>
  <c r="BC628" i="5" s="1"/>
  <c r="V625" i="5"/>
  <c r="V626" i="5"/>
  <c r="BC626" i="5" s="1"/>
  <c r="AD615" i="5"/>
  <c r="AD616" i="5"/>
  <c r="BE616" i="5" s="1"/>
  <c r="AD617" i="5"/>
  <c r="BE617" i="5" s="1"/>
  <c r="AD618" i="5"/>
  <c r="N615" i="5"/>
  <c r="N616" i="5"/>
  <c r="N617" i="5"/>
  <c r="N618" i="5"/>
  <c r="BA618" i="5" s="1"/>
  <c r="AJ606" i="5"/>
  <c r="AJ607" i="5"/>
  <c r="AJ608" i="5"/>
  <c r="AJ605" i="5"/>
  <c r="T606" i="5"/>
  <c r="T607" i="5"/>
  <c r="T608" i="5"/>
  <c r="T605" i="5"/>
  <c r="AR598" i="5"/>
  <c r="AR595" i="5"/>
  <c r="AR596" i="5"/>
  <c r="AR597" i="5"/>
  <c r="AB598" i="5"/>
  <c r="AB595" i="5"/>
  <c r="AB596" i="5"/>
  <c r="AB597" i="5"/>
  <c r="L598" i="5"/>
  <c r="AZ598" i="5" s="1"/>
  <c r="L595" i="5"/>
  <c r="AZ595" i="5" s="1"/>
  <c r="L596" i="5"/>
  <c r="AZ596" i="5" s="1"/>
  <c r="L597" i="5"/>
  <c r="AF585" i="5"/>
  <c r="AF586" i="5"/>
  <c r="AF587" i="5"/>
  <c r="AF588" i="5"/>
  <c r="BF588" i="5" s="1"/>
  <c r="P585" i="5"/>
  <c r="P586" i="5"/>
  <c r="P587" i="5"/>
  <c r="P588" i="5"/>
  <c r="AJ576" i="5"/>
  <c r="AJ577" i="5"/>
  <c r="AJ578" i="5"/>
  <c r="AJ575" i="5"/>
  <c r="T576" i="5"/>
  <c r="T577" i="5"/>
  <c r="T578" i="5"/>
  <c r="T575" i="5"/>
  <c r="AR565" i="5"/>
  <c r="AR567" i="5"/>
  <c r="AR568" i="5"/>
  <c r="AR566" i="5"/>
  <c r="AB565" i="5"/>
  <c r="AB567" i="5"/>
  <c r="AB568" i="5"/>
  <c r="AB566" i="5"/>
  <c r="L565" i="5"/>
  <c r="L567" i="5"/>
  <c r="L568" i="5"/>
  <c r="L566" i="5"/>
  <c r="AZ566" i="5" s="1"/>
  <c r="AF556" i="5"/>
  <c r="AF558" i="5"/>
  <c r="AF557" i="5"/>
  <c r="AF555" i="5"/>
  <c r="P556" i="5"/>
  <c r="P558" i="5"/>
  <c r="P557" i="5"/>
  <c r="P555" i="5"/>
  <c r="AJ547" i="5"/>
  <c r="AJ545" i="5"/>
  <c r="AJ548" i="5"/>
  <c r="AJ546" i="5"/>
  <c r="T547" i="5"/>
  <c r="T545" i="5"/>
  <c r="T548" i="5"/>
  <c r="T546" i="5"/>
  <c r="AP538" i="5"/>
  <c r="AP535" i="5"/>
  <c r="AP536" i="5"/>
  <c r="AP537" i="5"/>
  <c r="BI537" i="5" s="1"/>
  <c r="Z538" i="5"/>
  <c r="Z535" i="5"/>
  <c r="Z536" i="5"/>
  <c r="Z537" i="5"/>
  <c r="J538" i="5"/>
  <c r="J535" i="5"/>
  <c r="J536" i="5"/>
  <c r="J537" i="5"/>
  <c r="AF528" i="5"/>
  <c r="AF525" i="5"/>
  <c r="BF525" i="5" s="1"/>
  <c r="AF526" i="5"/>
  <c r="BF526" i="5" s="1"/>
  <c r="AF527" i="5"/>
  <c r="P525" i="5"/>
  <c r="P526" i="5"/>
  <c r="P527" i="5"/>
  <c r="P528" i="5"/>
  <c r="AL516" i="5"/>
  <c r="AL517" i="5"/>
  <c r="AL518" i="5"/>
  <c r="AL515" i="5"/>
  <c r="V516" i="5"/>
  <c r="V517" i="5"/>
  <c r="BC517" i="5" s="1"/>
  <c r="V518" i="5"/>
  <c r="BC518" i="5" s="1"/>
  <c r="V515" i="5"/>
  <c r="BC515" i="5" s="1"/>
  <c r="AR508" i="5"/>
  <c r="AR505" i="5"/>
  <c r="AR506" i="5"/>
  <c r="AR507" i="5"/>
  <c r="AB508" i="5"/>
  <c r="AB505" i="5"/>
  <c r="AB506" i="5"/>
  <c r="AB507" i="5"/>
  <c r="L508" i="5"/>
  <c r="AZ508" i="5" s="1"/>
  <c r="L505" i="5"/>
  <c r="L506" i="5"/>
  <c r="L507" i="5"/>
  <c r="AF495" i="5"/>
  <c r="AF496" i="5"/>
  <c r="AF497" i="5"/>
  <c r="BF497" i="5" s="1"/>
  <c r="AF498" i="5"/>
  <c r="BF498" i="5" s="1"/>
  <c r="P495" i="5"/>
  <c r="P496" i="5"/>
  <c r="P497" i="5"/>
  <c r="P498" i="5"/>
  <c r="AP487" i="5"/>
  <c r="AP488" i="5"/>
  <c r="AP485" i="5"/>
  <c r="BI485" i="5" s="1"/>
  <c r="AP486" i="5"/>
  <c r="Z487" i="5"/>
  <c r="Z488" i="5"/>
  <c r="Z485" i="5"/>
  <c r="Z486" i="5"/>
  <c r="J487" i="5"/>
  <c r="J488" i="5"/>
  <c r="J485" i="5"/>
  <c r="J486" i="5"/>
  <c r="AH475" i="5"/>
  <c r="BG475" i="5" s="1"/>
  <c r="AH476" i="5"/>
  <c r="AH477" i="5"/>
  <c r="BG477" i="5" s="1"/>
  <c r="AH478" i="5"/>
  <c r="R475" i="5"/>
  <c r="R476" i="5"/>
  <c r="R477" i="5"/>
  <c r="R478" i="5"/>
  <c r="BB478" i="5" s="1"/>
  <c r="AL466" i="5"/>
  <c r="AL467" i="5"/>
  <c r="AL468" i="5"/>
  <c r="AL465" i="5"/>
  <c r="V466" i="5"/>
  <c r="V467" i="5"/>
  <c r="BC467" i="5" s="1"/>
  <c r="V468" i="5"/>
  <c r="V465" i="5"/>
  <c r="BC465" i="5" s="1"/>
  <c r="AP457" i="5"/>
  <c r="BI457" i="5" s="1"/>
  <c r="AP458" i="5"/>
  <c r="AP455" i="5"/>
  <c r="AP456" i="5"/>
  <c r="Z457" i="5"/>
  <c r="Z458" i="5"/>
  <c r="Z455" i="5"/>
  <c r="Z456" i="5"/>
  <c r="J457" i="5"/>
  <c r="J458" i="5"/>
  <c r="J455" i="5"/>
  <c r="J456" i="5"/>
  <c r="AF445" i="5"/>
  <c r="AF446" i="5"/>
  <c r="AF447" i="5"/>
  <c r="BF447" i="5" s="1"/>
  <c r="AF448" i="5"/>
  <c r="BF448" i="5" s="1"/>
  <c r="P445" i="5"/>
  <c r="P446" i="5"/>
  <c r="P447" i="5"/>
  <c r="P448" i="5"/>
  <c r="AL436" i="5"/>
  <c r="AL437" i="5"/>
  <c r="AL438" i="5"/>
  <c r="AL435" i="5"/>
  <c r="V436" i="5"/>
  <c r="V437" i="5"/>
  <c r="BC437" i="5" s="1"/>
  <c r="V438" i="5"/>
  <c r="V435" i="5"/>
  <c r="AD428" i="5"/>
  <c r="BE428" i="5" s="1"/>
  <c r="AD425" i="5"/>
  <c r="BE425" i="5" s="1"/>
  <c r="AD426" i="5"/>
  <c r="AD427" i="5"/>
  <c r="N428" i="5"/>
  <c r="BA428" i="5" s="1"/>
  <c r="N425" i="5"/>
  <c r="N426" i="5"/>
  <c r="N427" i="5"/>
  <c r="AJ416" i="5"/>
  <c r="AJ417" i="5"/>
  <c r="AJ418" i="5"/>
  <c r="AJ415" i="5"/>
  <c r="T416" i="5"/>
  <c r="T417" i="5"/>
  <c r="T418" i="5"/>
  <c r="T415" i="5"/>
  <c r="AP407" i="5"/>
  <c r="AP408" i="5"/>
  <c r="AP406" i="5"/>
  <c r="BI406" i="5" s="1"/>
  <c r="AP405" i="5"/>
  <c r="BI405" i="5" s="1"/>
  <c r="Z407" i="5"/>
  <c r="Z408" i="5"/>
  <c r="Z406" i="5"/>
  <c r="Z405" i="5"/>
  <c r="J407" i="5"/>
  <c r="J408" i="5"/>
  <c r="J406" i="5"/>
  <c r="J405" i="5"/>
  <c r="AD397" i="5"/>
  <c r="AD396" i="5"/>
  <c r="BE396" i="5" s="1"/>
  <c r="AD395" i="5"/>
  <c r="BE395" i="5" s="1"/>
  <c r="AD398" i="5"/>
  <c r="N397" i="5"/>
  <c r="N398" i="5"/>
  <c r="BA398" i="5" s="1"/>
  <c r="N396" i="5"/>
  <c r="BA396" i="5" s="1"/>
  <c r="N395" i="5"/>
  <c r="AJ388" i="5"/>
  <c r="AJ385" i="5"/>
  <c r="AJ386" i="5"/>
  <c r="AJ387" i="5"/>
  <c r="T388" i="5"/>
  <c r="T385" i="5"/>
  <c r="T386" i="5"/>
  <c r="T387" i="5"/>
  <c r="AD377" i="5"/>
  <c r="AD378" i="5"/>
  <c r="BE378" i="5" s="1"/>
  <c r="AD376" i="5"/>
  <c r="AD375" i="5"/>
  <c r="N377" i="5"/>
  <c r="N376" i="5"/>
  <c r="BA376" i="5" s="1"/>
  <c r="N375" i="5"/>
  <c r="N378" i="5"/>
  <c r="AJ368" i="5"/>
  <c r="AJ365" i="5"/>
  <c r="AJ366" i="5"/>
  <c r="AJ367" i="5"/>
  <c r="T368" i="5"/>
  <c r="T365" i="5"/>
  <c r="T366" i="5"/>
  <c r="T367" i="5"/>
  <c r="AR356" i="5"/>
  <c r="AR357" i="5"/>
  <c r="AR358" i="5"/>
  <c r="AR355" i="5"/>
  <c r="AB356" i="5"/>
  <c r="AB357" i="5"/>
  <c r="AB358" i="5"/>
  <c r="AB355" i="5"/>
  <c r="L356" i="5"/>
  <c r="AZ356" i="5" s="1"/>
  <c r="L357" i="5"/>
  <c r="L358" i="5"/>
  <c r="L355" i="5"/>
  <c r="AL349" i="5"/>
  <c r="AL348" i="5"/>
  <c r="AL347" i="5"/>
  <c r="AL346" i="5"/>
  <c r="AL345" i="5"/>
  <c r="V349" i="5"/>
  <c r="V348" i="5"/>
  <c r="V347" i="5"/>
  <c r="V346" i="5"/>
  <c r="V345" i="5"/>
  <c r="AD338" i="5"/>
  <c r="BE338" i="5" s="1"/>
  <c r="AD335" i="5"/>
  <c r="BE335" i="5" s="1"/>
  <c r="AD336" i="5"/>
  <c r="BE336" i="5" s="1"/>
  <c r="AD337" i="5"/>
  <c r="N338" i="5"/>
  <c r="N335" i="5"/>
  <c r="N336" i="5"/>
  <c r="N337" i="5"/>
  <c r="BA337" i="5" s="1"/>
  <c r="AJ325" i="5"/>
  <c r="AJ326" i="5"/>
  <c r="AJ327" i="5"/>
  <c r="AJ328" i="5"/>
  <c r="T325" i="5"/>
  <c r="T326" i="5"/>
  <c r="T327" i="5"/>
  <c r="T328" i="5"/>
  <c r="AP317" i="5"/>
  <c r="BI317" i="5" s="1"/>
  <c r="AP318" i="5"/>
  <c r="BI318" i="5" s="1"/>
  <c r="AP315" i="5"/>
  <c r="AP316" i="5"/>
  <c r="Z317" i="5"/>
  <c r="Z318" i="5"/>
  <c r="Z315" i="5"/>
  <c r="Z316" i="5"/>
  <c r="J317" i="5"/>
  <c r="J318" i="5"/>
  <c r="J315" i="5"/>
  <c r="J316" i="5"/>
  <c r="AF308" i="5"/>
  <c r="AF305" i="5"/>
  <c r="AF306" i="5"/>
  <c r="AF307" i="5"/>
  <c r="P308" i="5"/>
  <c r="P305" i="5"/>
  <c r="P306" i="5"/>
  <c r="P307" i="5"/>
  <c r="AN296" i="5"/>
  <c r="AN297" i="5"/>
  <c r="AN298" i="5"/>
  <c r="AN295" i="5"/>
  <c r="X296" i="5"/>
  <c r="X297" i="5"/>
  <c r="X298" i="5"/>
  <c r="X295" i="5"/>
  <c r="H296" i="5"/>
  <c r="H297" i="5"/>
  <c r="H298" i="5"/>
  <c r="H295" i="5"/>
  <c r="AR287" i="5"/>
  <c r="AR288" i="5"/>
  <c r="AR285" i="5"/>
  <c r="AR286" i="5"/>
  <c r="AB287" i="5"/>
  <c r="AB288" i="5"/>
  <c r="AB285" i="5"/>
  <c r="AB286" i="5"/>
  <c r="L287" i="5"/>
  <c r="AZ287" i="5" s="1"/>
  <c r="L288" i="5"/>
  <c r="AZ288" i="5" s="1"/>
  <c r="L285" i="5"/>
  <c r="L286" i="5"/>
  <c r="AJ275" i="5"/>
  <c r="AJ276" i="5"/>
  <c r="AJ277" i="5"/>
  <c r="AJ278" i="5"/>
  <c r="T275" i="5"/>
  <c r="T276" i="5"/>
  <c r="T277" i="5"/>
  <c r="T278" i="5"/>
  <c r="AP267" i="5"/>
  <c r="AP268" i="5"/>
  <c r="AP265" i="5"/>
  <c r="AP266" i="5"/>
  <c r="BI266" i="5" s="1"/>
  <c r="Z267" i="5"/>
  <c r="Z268" i="5"/>
  <c r="Z265" i="5"/>
  <c r="Z266" i="5"/>
  <c r="J267" i="5"/>
  <c r="J268" i="5"/>
  <c r="J265" i="5"/>
  <c r="J266" i="5"/>
  <c r="AF258" i="5"/>
  <c r="BF258" i="5" s="1"/>
  <c r="AF255" i="5"/>
  <c r="BF255" i="5" s="1"/>
  <c r="AF256" i="5"/>
  <c r="AF257" i="5"/>
  <c r="BF257" i="5" s="1"/>
  <c r="P258" i="5"/>
  <c r="P255" i="5"/>
  <c r="P256" i="5"/>
  <c r="P257" i="5"/>
  <c r="AN246" i="5"/>
  <c r="AN247" i="5"/>
  <c r="AN248" i="5"/>
  <c r="AN245" i="5"/>
  <c r="X246" i="5"/>
  <c r="X247" i="5"/>
  <c r="X248" i="5"/>
  <c r="X245" i="5"/>
  <c r="H246" i="5"/>
  <c r="H247" i="5"/>
  <c r="H248" i="5"/>
  <c r="H245" i="5"/>
  <c r="AD238" i="5"/>
  <c r="AD235" i="5"/>
  <c r="AD236" i="5"/>
  <c r="BE236" i="5" s="1"/>
  <c r="AD237" i="5"/>
  <c r="BE237" i="5" s="1"/>
  <c r="N238" i="5"/>
  <c r="BA238" i="5" s="1"/>
  <c r="N235" i="5"/>
  <c r="BA235" i="5" s="1"/>
  <c r="N236" i="5"/>
  <c r="N237" i="5"/>
  <c r="BA237" i="5" s="1"/>
  <c r="AL226" i="5"/>
  <c r="AL227" i="5"/>
  <c r="AL228" i="5"/>
  <c r="AL225" i="5"/>
  <c r="V226" i="5"/>
  <c r="V227" i="5"/>
  <c r="BC227" i="5" s="1"/>
  <c r="V228" i="5"/>
  <c r="V225" i="5"/>
  <c r="AD218" i="5"/>
  <c r="BE218" i="5" s="1"/>
  <c r="AD215" i="5"/>
  <c r="BE215" i="5" s="1"/>
  <c r="AD217" i="5"/>
  <c r="AD216" i="5"/>
  <c r="N218" i="5"/>
  <c r="N215" i="5"/>
  <c r="BA215" i="5" s="1"/>
  <c r="N217" i="5"/>
  <c r="N216" i="5"/>
  <c r="AL207" i="5"/>
  <c r="AL206" i="5"/>
  <c r="AL205" i="5"/>
  <c r="AL208" i="5"/>
  <c r="V207" i="5"/>
  <c r="BC207" i="5" s="1"/>
  <c r="V208" i="5"/>
  <c r="BC208" i="5" s="1"/>
  <c r="V205" i="5"/>
  <c r="BC205" i="5" s="1"/>
  <c r="V206" i="5"/>
  <c r="AP198" i="5"/>
  <c r="AP197" i="5"/>
  <c r="BI197" i="5" s="1"/>
  <c r="AP195" i="5"/>
  <c r="AP196" i="5"/>
  <c r="Z198" i="5"/>
  <c r="Z195" i="5"/>
  <c r="Z196" i="5"/>
  <c r="Z197" i="5"/>
  <c r="J198" i="5"/>
  <c r="J196" i="5"/>
  <c r="J197" i="5"/>
  <c r="J195" i="5"/>
  <c r="AH186" i="5"/>
  <c r="BG186" i="5" s="1"/>
  <c r="AH187" i="5"/>
  <c r="AH188" i="5"/>
  <c r="AH185" i="5"/>
  <c r="BG185" i="5" s="1"/>
  <c r="R186" i="5"/>
  <c r="R187" i="5"/>
  <c r="R188" i="5"/>
  <c r="R185" i="5"/>
  <c r="AP178" i="5"/>
  <c r="BI178" i="5" s="1"/>
  <c r="AP175" i="5"/>
  <c r="AP176" i="5"/>
  <c r="BI176" i="5" s="1"/>
  <c r="AP177" i="5"/>
  <c r="BI177" i="5" s="1"/>
  <c r="Z178" i="5"/>
  <c r="Z175" i="5"/>
  <c r="Z177" i="5"/>
  <c r="Z176" i="5"/>
  <c r="J178" i="5"/>
  <c r="J177" i="5"/>
  <c r="J175" i="5"/>
  <c r="J176" i="5"/>
  <c r="AH167" i="5"/>
  <c r="AH168" i="5"/>
  <c r="AH166" i="5"/>
  <c r="BG166" i="5" s="1"/>
  <c r="AH165" i="5"/>
  <c r="BG165" i="5" s="1"/>
  <c r="R167" i="5"/>
  <c r="R168" i="5"/>
  <c r="R166" i="5"/>
  <c r="R165" i="5"/>
  <c r="AN158" i="5"/>
  <c r="AN155" i="5"/>
  <c r="AN156" i="5"/>
  <c r="AN157" i="5"/>
  <c r="X158" i="5"/>
  <c r="X155" i="5"/>
  <c r="X156" i="5"/>
  <c r="X157" i="5"/>
  <c r="H158" i="5"/>
  <c r="H155" i="5"/>
  <c r="H156" i="5"/>
  <c r="H157" i="5"/>
  <c r="AD146" i="5"/>
  <c r="AD148" i="5"/>
  <c r="BE148" i="5" s="1"/>
  <c r="AD147" i="5"/>
  <c r="BE147" i="5" s="1"/>
  <c r="AD145" i="5"/>
  <c r="N146" i="5"/>
  <c r="BA146" i="5" s="1"/>
  <c r="N148" i="5"/>
  <c r="N147" i="5"/>
  <c r="BA147" i="5" s="1"/>
  <c r="N145" i="5"/>
  <c r="AJ137" i="5"/>
  <c r="AJ138" i="5"/>
  <c r="AJ135" i="5"/>
  <c r="AJ136" i="5"/>
  <c r="T137" i="5"/>
  <c r="T138" i="5"/>
  <c r="T135" i="5"/>
  <c r="T136" i="5"/>
  <c r="AP125" i="5"/>
  <c r="AP128" i="5"/>
  <c r="BI128" i="5" s="1"/>
  <c r="AP127" i="5"/>
  <c r="AP126" i="5"/>
  <c r="BI126" i="5" s="1"/>
  <c r="Z125" i="5"/>
  <c r="Z128" i="5"/>
  <c r="Z127" i="5"/>
  <c r="Z126" i="5"/>
  <c r="J125" i="5"/>
  <c r="J128" i="5"/>
  <c r="J127" i="5"/>
  <c r="J126" i="5"/>
  <c r="AF116" i="5"/>
  <c r="BF116" i="5" s="1"/>
  <c r="AF117" i="5"/>
  <c r="AF118" i="5"/>
  <c r="AF115" i="5"/>
  <c r="P116" i="5"/>
  <c r="P117" i="5"/>
  <c r="P118" i="5"/>
  <c r="P115" i="5"/>
  <c r="AJ107" i="5"/>
  <c r="AJ108" i="5"/>
  <c r="AJ105" i="5"/>
  <c r="AJ106" i="5"/>
  <c r="T107" i="5"/>
  <c r="T108" i="5"/>
  <c r="T105" i="5"/>
  <c r="T106" i="5"/>
  <c r="AP95" i="5"/>
  <c r="BI95" i="5" s="1"/>
  <c r="AP98" i="5"/>
  <c r="AP97" i="5"/>
  <c r="AP96" i="5"/>
  <c r="Z95" i="5"/>
  <c r="Z98" i="5"/>
  <c r="Z97" i="5"/>
  <c r="Z96" i="5"/>
  <c r="J95" i="5"/>
  <c r="J98" i="5"/>
  <c r="J97" i="5"/>
  <c r="J96" i="5"/>
  <c r="AF86" i="5"/>
  <c r="AF87" i="5"/>
  <c r="BF87" i="5" s="1"/>
  <c r="AF88" i="5"/>
  <c r="BF88" i="5" s="1"/>
  <c r="AF85" i="5"/>
  <c r="BF85" i="5" s="1"/>
  <c r="P86" i="5"/>
  <c r="P87" i="5"/>
  <c r="P88" i="5"/>
  <c r="P85" i="5"/>
  <c r="AN78" i="5"/>
  <c r="AN75" i="5"/>
  <c r="AN76" i="5"/>
  <c r="AN77" i="5"/>
  <c r="X78" i="5"/>
  <c r="X75" i="5"/>
  <c r="X76" i="5"/>
  <c r="X77" i="5"/>
  <c r="H78" i="5"/>
  <c r="H75" i="5"/>
  <c r="H76" i="5"/>
  <c r="H77" i="5"/>
  <c r="AR66" i="5"/>
  <c r="AR67" i="5"/>
  <c r="AR68" i="5"/>
  <c r="AR65" i="5"/>
  <c r="AB66" i="5"/>
  <c r="AB67" i="5"/>
  <c r="AB68" i="5"/>
  <c r="AB65" i="5"/>
  <c r="L67" i="5"/>
  <c r="L68" i="5"/>
  <c r="AZ68" i="5" s="1"/>
  <c r="L66" i="5"/>
  <c r="AZ66" i="5" s="1"/>
  <c r="L65" i="5"/>
  <c r="AZ65" i="5" s="1"/>
  <c r="AJ58" i="5"/>
  <c r="AJ55" i="5"/>
  <c r="AJ56" i="5"/>
  <c r="AJ57" i="5"/>
  <c r="T58" i="5"/>
  <c r="T55" i="5"/>
  <c r="T56" i="5"/>
  <c r="T57" i="5"/>
  <c r="AP46" i="5"/>
  <c r="AP47" i="5"/>
  <c r="AP48" i="5"/>
  <c r="AP45" i="5"/>
  <c r="BI45" i="5" s="1"/>
  <c r="Z46" i="5"/>
  <c r="Z47" i="5"/>
  <c r="Z48" i="5"/>
  <c r="Z45" i="5"/>
  <c r="J46" i="5"/>
  <c r="J47" i="5"/>
  <c r="J48" i="5"/>
  <c r="J45" i="5"/>
  <c r="AF37" i="5"/>
  <c r="AF38" i="5"/>
  <c r="AF35" i="5"/>
  <c r="AF36" i="5"/>
  <c r="BF36" i="5" s="1"/>
  <c r="P37" i="5"/>
  <c r="P38" i="5"/>
  <c r="P35" i="5"/>
  <c r="P36" i="5"/>
  <c r="AN25" i="5"/>
  <c r="AN26" i="5"/>
  <c r="AN27" i="5"/>
  <c r="AN28" i="5"/>
  <c r="X25" i="5"/>
  <c r="X26" i="5"/>
  <c r="X27" i="5"/>
  <c r="X28" i="5"/>
  <c r="H25" i="5"/>
  <c r="H26" i="5"/>
  <c r="H27" i="5"/>
  <c r="H28" i="5"/>
  <c r="AF15" i="5"/>
  <c r="AF18" i="5"/>
  <c r="BF18" i="5" s="1"/>
  <c r="AF16" i="5"/>
  <c r="BF16" i="5" s="1"/>
  <c r="AF17" i="5"/>
  <c r="P15" i="5"/>
  <c r="P18" i="5"/>
  <c r="P16" i="5"/>
  <c r="P17" i="5"/>
  <c r="D1306" i="2"/>
  <c r="D136" i="2"/>
  <c r="D116" i="2"/>
  <c r="AR1477" i="5"/>
  <c r="AR1478" i="5"/>
  <c r="AR1475" i="5"/>
  <c r="AR1476" i="5"/>
  <c r="AF1458" i="5"/>
  <c r="AF1455" i="5"/>
  <c r="BF1455" i="5" s="1"/>
  <c r="AF1456" i="5"/>
  <c r="BF1456" i="5" s="1"/>
  <c r="AF1457" i="5"/>
  <c r="AL1408" i="5"/>
  <c r="AL1405" i="5"/>
  <c r="AL1406" i="5"/>
  <c r="AL1407" i="5"/>
  <c r="N1377" i="5"/>
  <c r="N1378" i="5"/>
  <c r="BA1378" i="5" s="1"/>
  <c r="N1376" i="5"/>
  <c r="N1375" i="5"/>
  <c r="BA1375" i="5" s="1"/>
  <c r="AN1336" i="5"/>
  <c r="AN1337" i="5"/>
  <c r="AN1338" i="5"/>
  <c r="AN1335" i="5"/>
  <c r="AD1308" i="5"/>
  <c r="AD1305" i="5"/>
  <c r="BE1305" i="5" s="1"/>
  <c r="AD1306" i="5"/>
  <c r="BE1306" i="5" s="1"/>
  <c r="AD1307" i="5"/>
  <c r="BE1307" i="5" s="1"/>
  <c r="H1277" i="5"/>
  <c r="H1278" i="5"/>
  <c r="H1275" i="5"/>
  <c r="H1276" i="5"/>
  <c r="T1256" i="5"/>
  <c r="T1257" i="5"/>
  <c r="T1258" i="5"/>
  <c r="T1255" i="5"/>
  <c r="H1227" i="5"/>
  <c r="H1228" i="5"/>
  <c r="H1226" i="5"/>
  <c r="H1225" i="5"/>
  <c r="AH1188" i="5"/>
  <c r="AH1185" i="5"/>
  <c r="BG1185" i="5" s="1"/>
  <c r="AH1187" i="5"/>
  <c r="AH1186" i="5"/>
  <c r="BG1186" i="5" s="1"/>
  <c r="AP1157" i="5"/>
  <c r="AP1155" i="5"/>
  <c r="AP1156" i="5"/>
  <c r="AP1158" i="5"/>
  <c r="BI1158" i="5" s="1"/>
  <c r="N1128" i="5"/>
  <c r="N1126" i="5"/>
  <c r="BA1126" i="5" s="1"/>
  <c r="N1127" i="5"/>
  <c r="BA1127" i="5" s="1"/>
  <c r="N1125" i="5"/>
  <c r="J1085" i="5"/>
  <c r="J1087" i="5"/>
  <c r="J1088" i="5"/>
  <c r="J1086" i="5"/>
  <c r="AN1065" i="5"/>
  <c r="AN1066" i="5"/>
  <c r="AN1067" i="5"/>
  <c r="AN1068" i="5"/>
  <c r="P1037" i="5"/>
  <c r="P1036" i="5"/>
  <c r="P1035" i="5"/>
  <c r="P1038" i="5"/>
  <c r="P1006" i="5"/>
  <c r="P1007" i="5"/>
  <c r="P1008" i="5"/>
  <c r="P1005" i="5"/>
  <c r="T977" i="5"/>
  <c r="T978" i="5"/>
  <c r="T975" i="5"/>
  <c r="T976" i="5"/>
  <c r="T957" i="5"/>
  <c r="T958" i="5"/>
  <c r="T955" i="5"/>
  <c r="T956" i="5"/>
  <c r="AH938" i="5"/>
  <c r="AH936" i="5"/>
  <c r="AH937" i="5"/>
  <c r="AH935" i="5"/>
  <c r="BG935" i="5" s="1"/>
  <c r="J905" i="5"/>
  <c r="J906" i="5"/>
  <c r="J907" i="5"/>
  <c r="J908" i="5"/>
  <c r="AB886" i="5"/>
  <c r="AB887" i="5"/>
  <c r="AB888" i="5"/>
  <c r="AB885" i="5"/>
  <c r="AB866" i="5"/>
  <c r="AB867" i="5"/>
  <c r="AB868" i="5"/>
  <c r="AB865" i="5"/>
  <c r="AF837" i="5"/>
  <c r="AF838" i="5"/>
  <c r="AF835" i="5"/>
  <c r="AF836" i="5"/>
  <c r="J825" i="5"/>
  <c r="J826" i="5"/>
  <c r="J827" i="5"/>
  <c r="J828" i="5"/>
  <c r="AN787" i="5"/>
  <c r="AN788" i="5"/>
  <c r="AN785" i="5"/>
  <c r="AN786" i="5"/>
  <c r="P755" i="5"/>
  <c r="P756" i="5"/>
  <c r="P757" i="5"/>
  <c r="P758" i="5"/>
  <c r="AB738" i="5"/>
  <c r="AB735" i="5"/>
  <c r="AB736" i="5"/>
  <c r="AB737" i="5"/>
  <c r="T696" i="5"/>
  <c r="T697" i="5"/>
  <c r="T698" i="5"/>
  <c r="T695" i="5"/>
  <c r="P675" i="5"/>
  <c r="P676" i="5"/>
  <c r="P677" i="5"/>
  <c r="P678" i="5"/>
  <c r="AH646" i="5"/>
  <c r="BG646" i="5" s="1"/>
  <c r="AH647" i="5"/>
  <c r="BG647" i="5" s="1"/>
  <c r="AH648" i="5"/>
  <c r="BG648" i="5" s="1"/>
  <c r="AH645" i="5"/>
  <c r="N605" i="5"/>
  <c r="N606" i="5"/>
  <c r="N607" i="5"/>
  <c r="N608" i="5"/>
  <c r="BA608" i="5" s="1"/>
  <c r="N575" i="5"/>
  <c r="N576" i="5"/>
  <c r="BA576" i="5" s="1"/>
  <c r="N577" i="5"/>
  <c r="BA577" i="5" s="1"/>
  <c r="N578" i="5"/>
  <c r="AD545" i="5"/>
  <c r="AD546" i="5"/>
  <c r="AD547" i="5"/>
  <c r="AD548" i="5"/>
  <c r="BE548" i="5" s="1"/>
  <c r="AP528" i="5"/>
  <c r="AP527" i="5"/>
  <c r="BI527" i="5" s="1"/>
  <c r="AP525" i="5"/>
  <c r="BI525" i="5" s="1"/>
  <c r="AP526" i="5"/>
  <c r="AP497" i="5"/>
  <c r="AP498" i="5"/>
  <c r="AP495" i="5"/>
  <c r="AP496" i="5"/>
  <c r="BI496" i="5" s="1"/>
  <c r="AB478" i="5"/>
  <c r="AB475" i="5"/>
  <c r="AB476" i="5"/>
  <c r="AB477" i="5"/>
  <c r="J447" i="5"/>
  <c r="J448" i="5"/>
  <c r="J445" i="5"/>
  <c r="J446" i="5"/>
  <c r="AJ407" i="5"/>
  <c r="AJ408" i="5"/>
  <c r="AJ405" i="5"/>
  <c r="AJ406" i="5"/>
  <c r="AD387" i="5"/>
  <c r="BE387" i="5" s="1"/>
  <c r="AD388" i="5"/>
  <c r="AD386" i="5"/>
  <c r="BE386" i="5" s="1"/>
  <c r="AD385" i="5"/>
  <c r="AL355" i="5"/>
  <c r="AL358" i="5"/>
  <c r="AL357" i="5"/>
  <c r="AL356" i="5"/>
  <c r="H336" i="5"/>
  <c r="H337" i="5"/>
  <c r="H338" i="5"/>
  <c r="H335" i="5"/>
  <c r="T315" i="5"/>
  <c r="T316" i="5"/>
  <c r="BB316" i="5" s="1"/>
  <c r="T317" i="5"/>
  <c r="T318" i="5"/>
  <c r="V286" i="5"/>
  <c r="V287" i="5"/>
  <c r="BC287" i="5" s="1"/>
  <c r="V288" i="5"/>
  <c r="V285" i="5"/>
  <c r="BC285" i="5" s="1"/>
  <c r="X236" i="5"/>
  <c r="X237" i="5"/>
  <c r="X238" i="5"/>
  <c r="X235" i="5"/>
  <c r="AF208" i="5"/>
  <c r="BF208" i="5" s="1"/>
  <c r="AF205" i="5"/>
  <c r="BF205" i="5" s="1"/>
  <c r="AF207" i="5"/>
  <c r="AF206" i="5"/>
  <c r="AB165" i="5"/>
  <c r="AB166" i="5"/>
  <c r="AB167" i="5"/>
  <c r="AB168" i="5"/>
  <c r="AN148" i="5"/>
  <c r="AN145" i="5"/>
  <c r="AN146" i="5"/>
  <c r="AN147" i="5"/>
  <c r="N106" i="5"/>
  <c r="N108" i="5"/>
  <c r="BA108" i="5" s="1"/>
  <c r="N107" i="5"/>
  <c r="BA107" i="5" s="1"/>
  <c r="N105" i="5"/>
  <c r="BA105" i="5" s="1"/>
  <c r="AP85" i="5"/>
  <c r="BI85" i="5" s="1"/>
  <c r="AP88" i="5"/>
  <c r="AP87" i="5"/>
  <c r="AP86" i="5"/>
  <c r="AL68" i="5"/>
  <c r="AL65" i="5"/>
  <c r="AL67" i="5"/>
  <c r="AL66" i="5"/>
  <c r="AP17" i="5"/>
  <c r="AP15" i="5"/>
  <c r="BI15" i="5" s="1"/>
  <c r="AP18" i="5"/>
  <c r="AP16" i="5"/>
  <c r="AT1496" i="5"/>
  <c r="AT1497" i="5"/>
  <c r="AT1498" i="5"/>
  <c r="BJ1498" i="5" s="1"/>
  <c r="AT1495" i="5"/>
  <c r="AD1496" i="5"/>
  <c r="BE1496" i="5" s="1"/>
  <c r="AD1497" i="5"/>
  <c r="BE1497" i="5" s="1"/>
  <c r="AD1498" i="5"/>
  <c r="AD1495" i="5"/>
  <c r="N1496" i="5"/>
  <c r="N1497" i="5"/>
  <c r="BA1497" i="5" s="1"/>
  <c r="N1498" i="5"/>
  <c r="BA1498" i="5" s="1"/>
  <c r="N1495" i="5"/>
  <c r="BA1495" i="5" s="1"/>
  <c r="AN1486" i="5"/>
  <c r="AN1487" i="5"/>
  <c r="AN1488" i="5"/>
  <c r="AN1485" i="5"/>
  <c r="X1486" i="5"/>
  <c r="X1487" i="5"/>
  <c r="X1488" i="5"/>
  <c r="X1485" i="5"/>
  <c r="H1486" i="5"/>
  <c r="H1487" i="5"/>
  <c r="H1488" i="5"/>
  <c r="H1485" i="5"/>
  <c r="AF1478" i="5"/>
  <c r="AF1475" i="5"/>
  <c r="AF1476" i="5"/>
  <c r="BF1476" i="5" s="1"/>
  <c r="AF1477" i="5"/>
  <c r="P1478" i="5"/>
  <c r="P1475" i="5"/>
  <c r="P1476" i="5"/>
  <c r="P1477" i="5"/>
  <c r="AP1467" i="5"/>
  <c r="AP1465" i="5"/>
  <c r="BI1465" i="5" s="1"/>
  <c r="AP1468" i="5"/>
  <c r="BI1468" i="5" s="1"/>
  <c r="AP1466" i="5"/>
  <c r="Z1467" i="5"/>
  <c r="Z1465" i="5"/>
  <c r="Z1468" i="5"/>
  <c r="Z1466" i="5"/>
  <c r="J1467" i="5"/>
  <c r="J1465" i="5"/>
  <c r="J1466" i="5"/>
  <c r="J1468" i="5"/>
  <c r="AJ1455" i="5"/>
  <c r="AJ1456" i="5"/>
  <c r="AJ1457" i="5"/>
  <c r="AJ1458" i="5"/>
  <c r="T1455" i="5"/>
  <c r="T1456" i="5"/>
  <c r="T1457" i="5"/>
  <c r="T1458" i="5"/>
  <c r="AP1447" i="5"/>
  <c r="AP1445" i="5"/>
  <c r="BI1445" i="5" s="1"/>
  <c r="AP1448" i="5"/>
  <c r="AP1446" i="5"/>
  <c r="Z1447" i="5"/>
  <c r="Z1445" i="5"/>
  <c r="Z1448" i="5"/>
  <c r="Z1446" i="5"/>
  <c r="J1447" i="5"/>
  <c r="J1445" i="5"/>
  <c r="J1448" i="5"/>
  <c r="J1446" i="5"/>
  <c r="AJ1435" i="5"/>
  <c r="AJ1436" i="5"/>
  <c r="AJ1437" i="5"/>
  <c r="AJ1438" i="5"/>
  <c r="T1435" i="5"/>
  <c r="T1436" i="5"/>
  <c r="T1437" i="5"/>
  <c r="T1438" i="5"/>
  <c r="AR1427" i="5"/>
  <c r="AR1428" i="5"/>
  <c r="AR1425" i="5"/>
  <c r="AR1426" i="5"/>
  <c r="AB1427" i="5"/>
  <c r="AB1428" i="5"/>
  <c r="AB1425" i="5"/>
  <c r="AB1426" i="5"/>
  <c r="L1427" i="5"/>
  <c r="L1428" i="5"/>
  <c r="AZ1428" i="5" s="1"/>
  <c r="L1425" i="5"/>
  <c r="AZ1425" i="5" s="1"/>
  <c r="L1426" i="5"/>
  <c r="AJ1417" i="5"/>
  <c r="AJ1418" i="5"/>
  <c r="AJ1415" i="5"/>
  <c r="AJ1416" i="5"/>
  <c r="T1417" i="5"/>
  <c r="T1418" i="5"/>
  <c r="T1415" i="5"/>
  <c r="T1416" i="5"/>
  <c r="AP1405" i="5"/>
  <c r="BI1405" i="5" s="1"/>
  <c r="AP1406" i="5"/>
  <c r="AP1407" i="5"/>
  <c r="AP1408" i="5"/>
  <c r="BI1408" i="5" s="1"/>
  <c r="Z1405" i="5"/>
  <c r="Z1406" i="5"/>
  <c r="Z1407" i="5"/>
  <c r="Z1408" i="5"/>
  <c r="J1405" i="5"/>
  <c r="J1406" i="5"/>
  <c r="J1407" i="5"/>
  <c r="J1408" i="5"/>
  <c r="AH1397" i="5"/>
  <c r="AH1398" i="5"/>
  <c r="BG1398" i="5" s="1"/>
  <c r="AH1395" i="5"/>
  <c r="BG1395" i="5" s="1"/>
  <c r="AH1396" i="5"/>
  <c r="R1397" i="5"/>
  <c r="BB1397" i="5" s="1"/>
  <c r="R1398" i="5"/>
  <c r="R1395" i="5"/>
  <c r="R1396" i="5"/>
  <c r="AR1385" i="5"/>
  <c r="AR1386" i="5"/>
  <c r="AR1387" i="5"/>
  <c r="AR1388" i="5"/>
  <c r="AB1385" i="5"/>
  <c r="AB1386" i="5"/>
  <c r="AB1387" i="5"/>
  <c r="AB1388" i="5"/>
  <c r="L1385" i="5"/>
  <c r="L1386" i="5"/>
  <c r="AZ1386" i="5" s="1"/>
  <c r="L1387" i="5"/>
  <c r="AZ1387" i="5" s="1"/>
  <c r="L1388" i="5"/>
  <c r="AH1377" i="5"/>
  <c r="BG1377" i="5" s="1"/>
  <c r="AH1378" i="5"/>
  <c r="BG1378" i="5" s="1"/>
  <c r="AH1375" i="5"/>
  <c r="AH1376" i="5"/>
  <c r="R1377" i="5"/>
  <c r="R1378" i="5"/>
  <c r="R1375" i="5"/>
  <c r="R1376" i="5"/>
  <c r="AL1366" i="5"/>
  <c r="AL1368" i="5"/>
  <c r="AL1367" i="5"/>
  <c r="AL1365" i="5"/>
  <c r="V1366" i="5"/>
  <c r="V1368" i="5"/>
  <c r="BC1368" i="5" s="1"/>
  <c r="V1367" i="5"/>
  <c r="BC1367" i="5" s="1"/>
  <c r="V1365" i="5"/>
  <c r="BC1365" i="5" s="1"/>
  <c r="AD1358" i="5"/>
  <c r="AD1356" i="5"/>
  <c r="AD1357" i="5"/>
  <c r="AD1355" i="5"/>
  <c r="N1358" i="5"/>
  <c r="N1356" i="5"/>
  <c r="BA1356" i="5" s="1"/>
  <c r="N1357" i="5"/>
  <c r="BA1357" i="5" s="1"/>
  <c r="N1355" i="5"/>
  <c r="BA1355" i="5" s="1"/>
  <c r="AL1346" i="5"/>
  <c r="AL1348" i="5"/>
  <c r="AL1347" i="5"/>
  <c r="AL1345" i="5"/>
  <c r="V1346" i="5"/>
  <c r="V1348" i="5"/>
  <c r="BC1348" i="5" s="1"/>
  <c r="V1347" i="5"/>
  <c r="BC1347" i="5" s="1"/>
  <c r="V1345" i="5"/>
  <c r="BC1345" i="5" s="1"/>
  <c r="AR1337" i="5"/>
  <c r="AR1338" i="5"/>
  <c r="AR1335" i="5"/>
  <c r="AR1336" i="5"/>
  <c r="AB1337" i="5"/>
  <c r="AB1338" i="5"/>
  <c r="AB1335" i="5"/>
  <c r="AB1336" i="5"/>
  <c r="L1337" i="5"/>
  <c r="AZ1337" i="5" s="1"/>
  <c r="L1338" i="5"/>
  <c r="L1335" i="5"/>
  <c r="L1336" i="5"/>
  <c r="AJ1325" i="5"/>
  <c r="AJ1326" i="5"/>
  <c r="AJ1327" i="5"/>
  <c r="AJ1328" i="5"/>
  <c r="T1325" i="5"/>
  <c r="T1326" i="5"/>
  <c r="T1327" i="5"/>
  <c r="T1328" i="5"/>
  <c r="AR1317" i="5"/>
  <c r="AR1318" i="5"/>
  <c r="AR1316" i="5"/>
  <c r="AR1315" i="5"/>
  <c r="AB1317" i="5"/>
  <c r="AB1318" i="5"/>
  <c r="AB1315" i="5"/>
  <c r="AB1316" i="5"/>
  <c r="L1317" i="5"/>
  <c r="AZ1317" i="5" s="1"/>
  <c r="L1318" i="5"/>
  <c r="AZ1318" i="5" s="1"/>
  <c r="L1316" i="5"/>
  <c r="AZ1316" i="5" s="1"/>
  <c r="L1315" i="5"/>
  <c r="AZ1315" i="5" s="1"/>
  <c r="AH1305" i="5"/>
  <c r="AH1306" i="5"/>
  <c r="BG1306" i="5" s="1"/>
  <c r="AH1307" i="5"/>
  <c r="AH1308" i="5"/>
  <c r="BG1308" i="5" s="1"/>
  <c r="R1305" i="5"/>
  <c r="R1306" i="5"/>
  <c r="R1307" i="5"/>
  <c r="R1308" i="5"/>
  <c r="AP1297" i="5"/>
  <c r="AP1298" i="5"/>
  <c r="BI1298" i="5" s="1"/>
  <c r="AP1295" i="5"/>
  <c r="BI1295" i="5" s="1"/>
  <c r="AP1296" i="5"/>
  <c r="Z1297" i="5"/>
  <c r="Z1298" i="5"/>
  <c r="Z1295" i="5"/>
  <c r="Z1296" i="5"/>
  <c r="J1297" i="5"/>
  <c r="J1298" i="5"/>
  <c r="J1295" i="5"/>
  <c r="J1296" i="5"/>
  <c r="AH1285" i="5"/>
  <c r="AH1286" i="5"/>
  <c r="AH1287" i="5"/>
  <c r="BG1287" i="5" s="1"/>
  <c r="AH1288" i="5"/>
  <c r="R1285" i="5"/>
  <c r="R1286" i="5"/>
  <c r="R1287" i="5"/>
  <c r="R1288" i="5"/>
  <c r="AR1278" i="5"/>
  <c r="AR1275" i="5"/>
  <c r="AR1277" i="5"/>
  <c r="AR1276" i="5"/>
  <c r="AB1278" i="5"/>
  <c r="AB1275" i="5"/>
  <c r="AB1276" i="5"/>
  <c r="AB1277" i="5"/>
  <c r="L1278" i="5"/>
  <c r="L1275" i="5"/>
  <c r="AZ1275" i="5" s="1"/>
  <c r="L1277" i="5"/>
  <c r="AZ1277" i="5" s="1"/>
  <c r="L1276" i="5"/>
  <c r="AH1265" i="5"/>
  <c r="BG1265" i="5" s="1"/>
  <c r="AH1266" i="5"/>
  <c r="AH1267" i="5"/>
  <c r="AH1268" i="5"/>
  <c r="R1265" i="5"/>
  <c r="R1266" i="5"/>
  <c r="R1267" i="5"/>
  <c r="R1268" i="5"/>
  <c r="AN1257" i="5"/>
  <c r="AN1258" i="5"/>
  <c r="AN1256" i="5"/>
  <c r="AN1255" i="5"/>
  <c r="X1257" i="5"/>
  <c r="X1258" i="5"/>
  <c r="X1256" i="5"/>
  <c r="X1255" i="5"/>
  <c r="H1257" i="5"/>
  <c r="H1258" i="5"/>
  <c r="H1256" i="5"/>
  <c r="H1255" i="5"/>
  <c r="AD1248" i="5"/>
  <c r="AD1245" i="5"/>
  <c r="BE1245" i="5" s="1"/>
  <c r="AD1246" i="5"/>
  <c r="BE1246" i="5" s="1"/>
  <c r="AD1247" i="5"/>
  <c r="BE1247" i="5" s="1"/>
  <c r="N1248" i="5"/>
  <c r="N1245" i="5"/>
  <c r="N1247" i="5"/>
  <c r="BA1247" i="5" s="1"/>
  <c r="N1246" i="5"/>
  <c r="AL1236" i="5"/>
  <c r="AL1237" i="5"/>
  <c r="AL1235" i="5"/>
  <c r="AL1238" i="5"/>
  <c r="V1236" i="5"/>
  <c r="V1237" i="5"/>
  <c r="V1238" i="5"/>
  <c r="V1235" i="5"/>
  <c r="AR1228" i="5"/>
  <c r="AR1225" i="5"/>
  <c r="AR1226" i="5"/>
  <c r="AR1227" i="5"/>
  <c r="AB1228" i="5"/>
  <c r="AB1225" i="5"/>
  <c r="AB1227" i="5"/>
  <c r="AB1226" i="5"/>
  <c r="L1228" i="5"/>
  <c r="L1225" i="5"/>
  <c r="AZ1225" i="5" s="1"/>
  <c r="L1227" i="5"/>
  <c r="AZ1227" i="5" s="1"/>
  <c r="L1226" i="5"/>
  <c r="AH1215" i="5"/>
  <c r="AH1216" i="5"/>
  <c r="BG1216" i="5" s="1"/>
  <c r="AH1217" i="5"/>
  <c r="AH1218" i="5"/>
  <c r="R1215" i="5"/>
  <c r="R1216" i="5"/>
  <c r="BB1216" i="5" s="1"/>
  <c r="R1218" i="5"/>
  <c r="R1217" i="5"/>
  <c r="AN1207" i="5"/>
  <c r="AN1208" i="5"/>
  <c r="AN1206" i="5"/>
  <c r="AN1205" i="5"/>
  <c r="X1207" i="5"/>
  <c r="X1208" i="5"/>
  <c r="X1206" i="5"/>
  <c r="X1205" i="5"/>
  <c r="H1207" i="5"/>
  <c r="H1208" i="5"/>
  <c r="H1206" i="5"/>
  <c r="H1205" i="5"/>
  <c r="AF1195" i="5"/>
  <c r="AF1196" i="5"/>
  <c r="BF1196" i="5" s="1"/>
  <c r="AF1198" i="5"/>
  <c r="BF1198" i="5" s="1"/>
  <c r="AF1197" i="5"/>
  <c r="P1195" i="5"/>
  <c r="P1196" i="5"/>
  <c r="P1198" i="5"/>
  <c r="P1197" i="5"/>
  <c r="AL1188" i="5"/>
  <c r="AL1185" i="5"/>
  <c r="AL1186" i="5"/>
  <c r="AL1187" i="5"/>
  <c r="V1185" i="5"/>
  <c r="V1186" i="5"/>
  <c r="V1188" i="5"/>
  <c r="V1187" i="5"/>
  <c r="BC1187" i="5" s="1"/>
  <c r="AD1177" i="5"/>
  <c r="AD1178" i="5"/>
  <c r="BE1178" i="5" s="1"/>
  <c r="AD1176" i="5"/>
  <c r="BE1176" i="5" s="1"/>
  <c r="AD1175" i="5"/>
  <c r="N1177" i="5"/>
  <c r="N1178" i="5"/>
  <c r="N1176" i="5"/>
  <c r="BA1176" i="5" s="1"/>
  <c r="N1175" i="5"/>
  <c r="BA1175" i="5" s="1"/>
  <c r="AL1166" i="5"/>
  <c r="AL1165" i="5"/>
  <c r="AL1167" i="5"/>
  <c r="AL1168" i="5"/>
  <c r="V1166" i="5"/>
  <c r="V1165" i="5"/>
  <c r="BC1165" i="5" s="1"/>
  <c r="V1168" i="5"/>
  <c r="V1167" i="5"/>
  <c r="BC1167" i="5" s="1"/>
  <c r="AD1158" i="5"/>
  <c r="AD1157" i="5"/>
  <c r="BE1157" i="5" s="1"/>
  <c r="AD1155" i="5"/>
  <c r="BE1155" i="5" s="1"/>
  <c r="AD1156" i="5"/>
  <c r="N1158" i="5"/>
  <c r="BA1158" i="5" s="1"/>
  <c r="N1155" i="5"/>
  <c r="N1156" i="5"/>
  <c r="N1157" i="5"/>
  <c r="BA1157" i="5" s="1"/>
  <c r="AL1146" i="5"/>
  <c r="AL1148" i="5"/>
  <c r="AL1145" i="5"/>
  <c r="AL1147" i="5"/>
  <c r="V1146" i="5"/>
  <c r="V1147" i="5"/>
  <c r="BC1147" i="5" s="1"/>
  <c r="V1148" i="5"/>
  <c r="BC1148" i="5" s="1"/>
  <c r="V1145" i="5"/>
  <c r="AD1138" i="5"/>
  <c r="AD1135" i="5"/>
  <c r="BE1135" i="5" s="1"/>
  <c r="AD1136" i="5"/>
  <c r="BE1136" i="5" s="1"/>
  <c r="AD1137" i="5"/>
  <c r="N1138" i="5"/>
  <c r="N1136" i="5"/>
  <c r="N1137" i="5"/>
  <c r="BA1137" i="5" s="1"/>
  <c r="N1135" i="5"/>
  <c r="BA1135" i="5" s="1"/>
  <c r="AH1125" i="5"/>
  <c r="BG1125" i="5" s="1"/>
  <c r="AH1126" i="5"/>
  <c r="BG1126" i="5" s="1"/>
  <c r="AH1127" i="5"/>
  <c r="BG1127" i="5" s="1"/>
  <c r="AH1128" i="5"/>
  <c r="R1125" i="5"/>
  <c r="R1127" i="5"/>
  <c r="R1128" i="5"/>
  <c r="R1126" i="5"/>
  <c r="AP1117" i="5"/>
  <c r="AP1118" i="5"/>
  <c r="BI1118" i="5" s="1"/>
  <c r="AP1115" i="5"/>
  <c r="BI1115" i="5" s="1"/>
  <c r="AP1116" i="5"/>
  <c r="Z1117" i="5"/>
  <c r="Z1118" i="5"/>
  <c r="Z1115" i="5"/>
  <c r="Z1116" i="5"/>
  <c r="J1117" i="5"/>
  <c r="J1116" i="5"/>
  <c r="J1118" i="5"/>
  <c r="J1115" i="5"/>
  <c r="AH1105" i="5"/>
  <c r="AH1106" i="5"/>
  <c r="AH1107" i="5"/>
  <c r="BG1107" i="5" s="1"/>
  <c r="AH1108" i="5"/>
  <c r="R1105" i="5"/>
  <c r="R1107" i="5"/>
  <c r="BB1107" i="5" s="1"/>
  <c r="R1108" i="5"/>
  <c r="BB1108" i="5" s="1"/>
  <c r="R1106" i="5"/>
  <c r="AN1098" i="5"/>
  <c r="AN1095" i="5"/>
  <c r="AN1096" i="5"/>
  <c r="AN1097" i="5"/>
  <c r="X1095" i="5"/>
  <c r="X1096" i="5"/>
  <c r="X1097" i="5"/>
  <c r="X1098" i="5"/>
  <c r="H1095" i="5"/>
  <c r="H1098" i="5"/>
  <c r="H1096" i="5"/>
  <c r="H1097" i="5"/>
  <c r="AD1086" i="5"/>
  <c r="BE1086" i="5" s="1"/>
  <c r="AD1088" i="5"/>
  <c r="AD1087" i="5"/>
  <c r="BE1087" i="5" s="1"/>
  <c r="AD1085" i="5"/>
  <c r="N1086" i="5"/>
  <c r="BA1086" i="5" s="1"/>
  <c r="N1088" i="5"/>
  <c r="BA1088" i="5" s="1"/>
  <c r="N1085" i="5"/>
  <c r="N1087" i="5"/>
  <c r="AJ1078" i="5"/>
  <c r="AJ1075" i="5"/>
  <c r="AJ1076" i="5"/>
  <c r="AJ1077" i="5"/>
  <c r="T1078" i="5"/>
  <c r="T1076" i="5"/>
  <c r="T1077" i="5"/>
  <c r="T1075" i="5"/>
  <c r="AR1066" i="5"/>
  <c r="AR1067" i="5"/>
  <c r="AR1068" i="5"/>
  <c r="AR1065" i="5"/>
  <c r="AB1066" i="5"/>
  <c r="AB1067" i="5"/>
  <c r="AB1068" i="5"/>
  <c r="AB1065" i="5"/>
  <c r="L1066" i="5"/>
  <c r="L1065" i="5"/>
  <c r="L1067" i="5"/>
  <c r="AZ1067" i="5" s="1"/>
  <c r="L1068" i="5"/>
  <c r="AJ1058" i="5"/>
  <c r="AJ1055" i="5"/>
  <c r="AJ1056" i="5"/>
  <c r="AJ1057" i="5"/>
  <c r="T1058" i="5"/>
  <c r="T1057" i="5"/>
  <c r="T1055" i="5"/>
  <c r="T1056" i="5"/>
  <c r="AP1045" i="5"/>
  <c r="BI1045" i="5" s="1"/>
  <c r="AP1047" i="5"/>
  <c r="AP1048" i="5"/>
  <c r="AP1046" i="5"/>
  <c r="BI1046" i="5" s="1"/>
  <c r="Z1045" i="5"/>
  <c r="Z1047" i="5"/>
  <c r="Z1048" i="5"/>
  <c r="Z1046" i="5"/>
  <c r="J1045" i="5"/>
  <c r="J1047" i="5"/>
  <c r="J1046" i="5"/>
  <c r="J1048" i="5"/>
  <c r="AJ1038" i="5"/>
  <c r="AJ1036" i="5"/>
  <c r="AJ1037" i="5"/>
  <c r="AJ1035" i="5"/>
  <c r="T1038" i="5"/>
  <c r="T1037" i="5"/>
  <c r="T1036" i="5"/>
  <c r="T1035" i="5"/>
  <c r="AN1028" i="5"/>
  <c r="AN1027" i="5"/>
  <c r="AN1026" i="5"/>
  <c r="AN1025" i="5"/>
  <c r="X1028" i="5"/>
  <c r="X1027" i="5"/>
  <c r="X1026" i="5"/>
  <c r="X1025" i="5"/>
  <c r="H1028" i="5"/>
  <c r="H1027" i="5"/>
  <c r="H1026" i="5"/>
  <c r="H1025" i="5"/>
  <c r="AY1025" i="5" s="1"/>
  <c r="AR1015" i="5"/>
  <c r="AR1018" i="5"/>
  <c r="AR1016" i="5"/>
  <c r="AR1017" i="5"/>
  <c r="AB1018" i="5"/>
  <c r="AB1015" i="5"/>
  <c r="AB1016" i="5"/>
  <c r="AB1017" i="5"/>
  <c r="L1015" i="5"/>
  <c r="L1016" i="5"/>
  <c r="L1017" i="5"/>
  <c r="L1018" i="5"/>
  <c r="AJ1007" i="5"/>
  <c r="AJ1008" i="5"/>
  <c r="AJ1005" i="5"/>
  <c r="AJ1006" i="5"/>
  <c r="T1007" i="5"/>
  <c r="T1008" i="5"/>
  <c r="T1005" i="5"/>
  <c r="T1006" i="5"/>
  <c r="AR995" i="5"/>
  <c r="AR996" i="5"/>
  <c r="AR997" i="5"/>
  <c r="AR998" i="5"/>
  <c r="AB995" i="5"/>
  <c r="AB996" i="5"/>
  <c r="AB997" i="5"/>
  <c r="AB998" i="5"/>
  <c r="L995" i="5"/>
  <c r="L996" i="5"/>
  <c r="AZ996" i="5" s="1"/>
  <c r="L997" i="5"/>
  <c r="AZ997" i="5" s="1"/>
  <c r="L998" i="5"/>
  <c r="AZ998" i="5" s="1"/>
  <c r="AJ987" i="5"/>
  <c r="AJ988" i="5"/>
  <c r="AJ985" i="5"/>
  <c r="AJ986" i="5"/>
  <c r="T987" i="5"/>
  <c r="T988" i="5"/>
  <c r="T985" i="5"/>
  <c r="T986" i="5"/>
  <c r="AN978" i="5"/>
  <c r="AN975" i="5"/>
  <c r="AN976" i="5"/>
  <c r="AN977" i="5"/>
  <c r="X978" i="5"/>
  <c r="X975" i="5"/>
  <c r="X976" i="5"/>
  <c r="X977" i="5"/>
  <c r="H978" i="5"/>
  <c r="H975" i="5"/>
  <c r="H976" i="5"/>
  <c r="H977" i="5"/>
  <c r="AH967" i="5"/>
  <c r="AH968" i="5"/>
  <c r="BG968" i="5" s="1"/>
  <c r="AH965" i="5"/>
  <c r="BG965" i="5" s="1"/>
  <c r="AH966" i="5"/>
  <c r="BG966" i="5" s="1"/>
  <c r="R967" i="5"/>
  <c r="BB967" i="5" s="1"/>
  <c r="R968" i="5"/>
  <c r="R965" i="5"/>
  <c r="R966" i="5"/>
  <c r="AN958" i="5"/>
  <c r="AN955" i="5"/>
  <c r="AN956" i="5"/>
  <c r="AN957" i="5"/>
  <c r="X958" i="5"/>
  <c r="X955" i="5"/>
  <c r="X956" i="5"/>
  <c r="X957" i="5"/>
  <c r="H958" i="5"/>
  <c r="H955" i="5"/>
  <c r="H956" i="5"/>
  <c r="AY956" i="5" s="1"/>
  <c r="H957" i="5"/>
  <c r="AD947" i="5"/>
  <c r="AD948" i="5"/>
  <c r="AD945" i="5"/>
  <c r="AD946" i="5"/>
  <c r="BE946" i="5" s="1"/>
  <c r="N947" i="5"/>
  <c r="N948" i="5"/>
  <c r="BA948" i="5" s="1"/>
  <c r="N946" i="5"/>
  <c r="BA946" i="5" s="1"/>
  <c r="N945" i="5"/>
  <c r="BA945" i="5" s="1"/>
  <c r="AL935" i="5"/>
  <c r="AL936" i="5"/>
  <c r="AL937" i="5"/>
  <c r="AL938" i="5"/>
  <c r="V935" i="5"/>
  <c r="BC935" i="5" s="1"/>
  <c r="V938" i="5"/>
  <c r="BC938" i="5" s="1"/>
  <c r="V936" i="5"/>
  <c r="BC936" i="5" s="1"/>
  <c r="V937" i="5"/>
  <c r="AD927" i="5"/>
  <c r="AD926" i="5"/>
  <c r="AD928" i="5"/>
  <c r="AD925" i="5"/>
  <c r="BE925" i="5" s="1"/>
  <c r="N927" i="5"/>
  <c r="N928" i="5"/>
  <c r="BA928" i="5" s="1"/>
  <c r="N925" i="5"/>
  <c r="BA925" i="5" s="1"/>
  <c r="N926" i="5"/>
  <c r="AL915" i="5"/>
  <c r="AL918" i="5"/>
  <c r="AL916" i="5"/>
  <c r="AL917" i="5"/>
  <c r="V918" i="5"/>
  <c r="V915" i="5"/>
  <c r="BC915" i="5" s="1"/>
  <c r="V916" i="5"/>
  <c r="BC916" i="5" s="1"/>
  <c r="V917" i="5"/>
  <c r="AD906" i="5"/>
  <c r="AD907" i="5"/>
  <c r="AD908" i="5"/>
  <c r="BE908" i="5" s="1"/>
  <c r="AD905" i="5"/>
  <c r="N906" i="5"/>
  <c r="N907" i="5"/>
  <c r="BA907" i="5" s="1"/>
  <c r="N908" i="5"/>
  <c r="BA908" i="5" s="1"/>
  <c r="N905" i="5"/>
  <c r="AN895" i="5"/>
  <c r="AN896" i="5"/>
  <c r="AN897" i="5"/>
  <c r="AN898" i="5"/>
  <c r="X895" i="5"/>
  <c r="X896" i="5"/>
  <c r="X897" i="5"/>
  <c r="X898" i="5"/>
  <c r="H895" i="5"/>
  <c r="H896" i="5"/>
  <c r="H897" i="5"/>
  <c r="H898" i="5"/>
  <c r="AF887" i="5"/>
  <c r="BF887" i="5" s="1"/>
  <c r="AF888" i="5"/>
  <c r="AF885" i="5"/>
  <c r="BF885" i="5" s="1"/>
  <c r="AF886" i="5"/>
  <c r="P887" i="5"/>
  <c r="P888" i="5"/>
  <c r="P885" i="5"/>
  <c r="P886" i="5"/>
  <c r="AN875" i="5"/>
  <c r="AN876" i="5"/>
  <c r="AN877" i="5"/>
  <c r="AN878" i="5"/>
  <c r="X875" i="5"/>
  <c r="X876" i="5"/>
  <c r="X877" i="5"/>
  <c r="X878" i="5"/>
  <c r="H875" i="5"/>
  <c r="H876" i="5"/>
  <c r="AY876" i="5" s="1"/>
  <c r="H877" i="5"/>
  <c r="H878" i="5"/>
  <c r="AF867" i="5"/>
  <c r="AF868" i="5"/>
  <c r="BF868" i="5" s="1"/>
  <c r="AF865" i="5"/>
  <c r="AF866" i="5"/>
  <c r="P867" i="5"/>
  <c r="P868" i="5"/>
  <c r="P865" i="5"/>
  <c r="P866" i="5"/>
  <c r="AL858" i="5"/>
  <c r="AL855" i="5"/>
  <c r="AL856" i="5"/>
  <c r="AL857" i="5"/>
  <c r="V858" i="5"/>
  <c r="BC858" i="5" s="1"/>
  <c r="V855" i="5"/>
  <c r="V856" i="5"/>
  <c r="BC856" i="5" s="1"/>
  <c r="V857" i="5"/>
  <c r="AR846" i="5"/>
  <c r="AR847" i="5"/>
  <c r="AR848" i="5"/>
  <c r="AR845" i="5"/>
  <c r="AB846" i="5"/>
  <c r="AB847" i="5"/>
  <c r="AB848" i="5"/>
  <c r="AB845" i="5"/>
  <c r="L846" i="5"/>
  <c r="L847" i="5"/>
  <c r="L848" i="5"/>
  <c r="L845" i="5"/>
  <c r="AZ845" i="5" s="1"/>
  <c r="AJ838" i="5"/>
  <c r="AJ835" i="5"/>
  <c r="AJ836" i="5"/>
  <c r="AJ837" i="5"/>
  <c r="T838" i="5"/>
  <c r="T835" i="5"/>
  <c r="T836" i="5"/>
  <c r="T837" i="5"/>
  <c r="AD826" i="5"/>
  <c r="AD827" i="5"/>
  <c r="BE827" i="5" s="1"/>
  <c r="AD828" i="5"/>
  <c r="BE828" i="5" s="1"/>
  <c r="AD825" i="5"/>
  <c r="BE825" i="5" s="1"/>
  <c r="N826" i="5"/>
  <c r="N827" i="5"/>
  <c r="N828" i="5"/>
  <c r="N825" i="5"/>
  <c r="AJ818" i="5"/>
  <c r="AJ815" i="5"/>
  <c r="AJ816" i="5"/>
  <c r="AJ817" i="5"/>
  <c r="T818" i="5"/>
  <c r="T815" i="5"/>
  <c r="T816" i="5"/>
  <c r="T817" i="5"/>
  <c r="AR806" i="5"/>
  <c r="AR807" i="5"/>
  <c r="AR808" i="5"/>
  <c r="AR805" i="5"/>
  <c r="AB806" i="5"/>
  <c r="AB807" i="5"/>
  <c r="AB808" i="5"/>
  <c r="AB805" i="5"/>
  <c r="L806" i="5"/>
  <c r="AZ806" i="5" s="1"/>
  <c r="L807" i="5"/>
  <c r="L808" i="5"/>
  <c r="AZ808" i="5" s="1"/>
  <c r="L805" i="5"/>
  <c r="AJ798" i="5"/>
  <c r="AJ796" i="5"/>
  <c r="AJ797" i="5"/>
  <c r="AJ795" i="5"/>
  <c r="T798" i="5"/>
  <c r="T796" i="5"/>
  <c r="T797" i="5"/>
  <c r="T795" i="5"/>
  <c r="AR788" i="5"/>
  <c r="AR785" i="5"/>
  <c r="AR786" i="5"/>
  <c r="AR787" i="5"/>
  <c r="AB788" i="5"/>
  <c r="AB785" i="5"/>
  <c r="AB786" i="5"/>
  <c r="AB787" i="5"/>
  <c r="L788" i="5"/>
  <c r="L785" i="5"/>
  <c r="L786" i="5"/>
  <c r="L787" i="5"/>
  <c r="AZ787" i="5" s="1"/>
  <c r="AJ776" i="5"/>
  <c r="AJ777" i="5"/>
  <c r="AJ778" i="5"/>
  <c r="AJ775" i="5"/>
  <c r="T776" i="5"/>
  <c r="T777" i="5"/>
  <c r="T778" i="5"/>
  <c r="T775" i="5"/>
  <c r="AR768" i="5"/>
  <c r="AR765" i="5"/>
  <c r="AR766" i="5"/>
  <c r="AR767" i="5"/>
  <c r="AB768" i="5"/>
  <c r="AB765" i="5"/>
  <c r="AB766" i="5"/>
  <c r="AB767" i="5"/>
  <c r="L768" i="5"/>
  <c r="L765" i="5"/>
  <c r="AZ765" i="5" s="1"/>
  <c r="L766" i="5"/>
  <c r="AZ766" i="5" s="1"/>
  <c r="L767" i="5"/>
  <c r="AJ756" i="5"/>
  <c r="AJ757" i="5"/>
  <c r="AJ758" i="5"/>
  <c r="AJ755" i="5"/>
  <c r="T756" i="5"/>
  <c r="T757" i="5"/>
  <c r="T758" i="5"/>
  <c r="T755" i="5"/>
  <c r="AP748" i="5"/>
  <c r="AP745" i="5"/>
  <c r="AP746" i="5"/>
  <c r="AP747" i="5"/>
  <c r="BI747" i="5" s="1"/>
  <c r="Z748" i="5"/>
  <c r="Z745" i="5"/>
  <c r="Z746" i="5"/>
  <c r="Z747" i="5"/>
  <c r="J748" i="5"/>
  <c r="J745" i="5"/>
  <c r="J746" i="5"/>
  <c r="J747" i="5"/>
  <c r="AF735" i="5"/>
  <c r="BF735" i="5" s="1"/>
  <c r="AF736" i="5"/>
  <c r="BF736" i="5" s="1"/>
  <c r="AF737" i="5"/>
  <c r="BF737" i="5" s="1"/>
  <c r="AF738" i="5"/>
  <c r="P735" i="5"/>
  <c r="P736" i="5"/>
  <c r="P737" i="5"/>
  <c r="P738" i="5"/>
  <c r="AN727" i="5"/>
  <c r="AN728" i="5"/>
  <c r="AN725" i="5"/>
  <c r="AN726" i="5"/>
  <c r="X727" i="5"/>
  <c r="X728" i="5"/>
  <c r="X725" i="5"/>
  <c r="X726" i="5"/>
  <c r="H727" i="5"/>
  <c r="H728" i="5"/>
  <c r="H725" i="5"/>
  <c r="H726" i="5"/>
  <c r="AR718" i="5"/>
  <c r="AR715" i="5"/>
  <c r="AR716" i="5"/>
  <c r="AR717" i="5"/>
  <c r="AB718" i="5"/>
  <c r="AB715" i="5"/>
  <c r="AB716" i="5"/>
  <c r="AB717" i="5"/>
  <c r="L718" i="5"/>
  <c r="L715" i="5"/>
  <c r="L716" i="5"/>
  <c r="AZ716" i="5" s="1"/>
  <c r="L717" i="5"/>
  <c r="AJ706" i="5"/>
  <c r="AJ707" i="5"/>
  <c r="AJ708" i="5"/>
  <c r="AJ705" i="5"/>
  <c r="T706" i="5"/>
  <c r="T707" i="5"/>
  <c r="T708" i="5"/>
  <c r="T705" i="5"/>
  <c r="AN697" i="5"/>
  <c r="AN698" i="5"/>
  <c r="AN695" i="5"/>
  <c r="AN696" i="5"/>
  <c r="X697" i="5"/>
  <c r="X698" i="5"/>
  <c r="X695" i="5"/>
  <c r="X696" i="5"/>
  <c r="H697" i="5"/>
  <c r="H698" i="5"/>
  <c r="AY698" i="5" s="1"/>
  <c r="H695" i="5"/>
  <c r="AY695" i="5" s="1"/>
  <c r="H696" i="5"/>
  <c r="AD685" i="5"/>
  <c r="AD686" i="5"/>
  <c r="AD687" i="5"/>
  <c r="AD688" i="5"/>
  <c r="N685" i="5"/>
  <c r="BA685" i="5" s="1"/>
  <c r="N686" i="5"/>
  <c r="BA686" i="5" s="1"/>
  <c r="N687" i="5"/>
  <c r="N688" i="5"/>
  <c r="AJ676" i="5"/>
  <c r="AJ677" i="5"/>
  <c r="AJ678" i="5"/>
  <c r="AJ675" i="5"/>
  <c r="T676" i="5"/>
  <c r="T677" i="5"/>
  <c r="T678" i="5"/>
  <c r="T675" i="5"/>
  <c r="AD666" i="5"/>
  <c r="AD667" i="5"/>
  <c r="AD665" i="5"/>
  <c r="AD668" i="5"/>
  <c r="BE668" i="5" s="1"/>
  <c r="N667" i="5"/>
  <c r="N665" i="5"/>
  <c r="N666" i="5"/>
  <c r="BA666" i="5" s="1"/>
  <c r="N668" i="5"/>
  <c r="BA668" i="5" s="1"/>
  <c r="AH656" i="5"/>
  <c r="BG656" i="5" s="1"/>
  <c r="AH657" i="5"/>
  <c r="BG657" i="5" s="1"/>
  <c r="AH658" i="5"/>
  <c r="AH655" i="5"/>
  <c r="R656" i="5"/>
  <c r="R657" i="5"/>
  <c r="BB657" i="5" s="1"/>
  <c r="R658" i="5"/>
  <c r="R655" i="5"/>
  <c r="AL647" i="5"/>
  <c r="AL648" i="5"/>
  <c r="AL645" i="5"/>
  <c r="AL646" i="5"/>
  <c r="V647" i="5"/>
  <c r="V648" i="5"/>
  <c r="V645" i="5"/>
  <c r="BC645" i="5" s="1"/>
  <c r="V646" i="5"/>
  <c r="AR638" i="5"/>
  <c r="AR635" i="5"/>
  <c r="AR636" i="5"/>
  <c r="AR637" i="5"/>
  <c r="AB638" i="5"/>
  <c r="AB635" i="5"/>
  <c r="AB636" i="5"/>
  <c r="AB637" i="5"/>
  <c r="L638" i="5"/>
  <c r="AZ638" i="5" s="1"/>
  <c r="L635" i="5"/>
  <c r="L636" i="5"/>
  <c r="L637" i="5"/>
  <c r="AJ626" i="5"/>
  <c r="AJ627" i="5"/>
  <c r="AJ628" i="5"/>
  <c r="AJ625" i="5"/>
  <c r="T626" i="5"/>
  <c r="T627" i="5"/>
  <c r="T628" i="5"/>
  <c r="T625" i="5"/>
  <c r="AR618" i="5"/>
  <c r="AR615" i="5"/>
  <c r="AR616" i="5"/>
  <c r="AR617" i="5"/>
  <c r="AB618" i="5"/>
  <c r="AB615" i="5"/>
  <c r="AB616" i="5"/>
  <c r="AB617" i="5"/>
  <c r="L618" i="5"/>
  <c r="L615" i="5"/>
  <c r="AZ615" i="5" s="1"/>
  <c r="L616" i="5"/>
  <c r="AZ616" i="5" s="1"/>
  <c r="L617" i="5"/>
  <c r="AZ617" i="5" s="1"/>
  <c r="AH606" i="5"/>
  <c r="AH607" i="5"/>
  <c r="AH608" i="5"/>
  <c r="AH605" i="5"/>
  <c r="R606" i="5"/>
  <c r="R607" i="5"/>
  <c r="R608" i="5"/>
  <c r="BB608" i="5" s="1"/>
  <c r="R605" i="5"/>
  <c r="AP598" i="5"/>
  <c r="BI598" i="5" s="1"/>
  <c r="AP595" i="5"/>
  <c r="AP596" i="5"/>
  <c r="AP597" i="5"/>
  <c r="Z598" i="5"/>
  <c r="Z595" i="5"/>
  <c r="Z596" i="5"/>
  <c r="Z597" i="5"/>
  <c r="J598" i="5"/>
  <c r="J595" i="5"/>
  <c r="J596" i="5"/>
  <c r="J597" i="5"/>
  <c r="AD585" i="5"/>
  <c r="AD586" i="5"/>
  <c r="AD587" i="5"/>
  <c r="BE587" i="5" s="1"/>
  <c r="AD588" i="5"/>
  <c r="BE588" i="5" s="1"/>
  <c r="N585" i="5"/>
  <c r="BA585" i="5" s="1"/>
  <c r="N586" i="5"/>
  <c r="N587" i="5"/>
  <c r="N588" i="5"/>
  <c r="AH576" i="5"/>
  <c r="AH577" i="5"/>
  <c r="BG577" i="5" s="1"/>
  <c r="AH578" i="5"/>
  <c r="BG578" i="5" s="1"/>
  <c r="AH575" i="5"/>
  <c r="R576" i="5"/>
  <c r="R577" i="5"/>
  <c r="R578" i="5"/>
  <c r="R575" i="5"/>
  <c r="AP568" i="5"/>
  <c r="AP565" i="5"/>
  <c r="BI565" i="5" s="1"/>
  <c r="AP566" i="5"/>
  <c r="BI566" i="5" s="1"/>
  <c r="AP567" i="5"/>
  <c r="BI567" i="5" s="1"/>
  <c r="Z568" i="5"/>
  <c r="Z565" i="5"/>
  <c r="Z566" i="5"/>
  <c r="Z567" i="5"/>
  <c r="J568" i="5"/>
  <c r="J565" i="5"/>
  <c r="J566" i="5"/>
  <c r="J567" i="5"/>
  <c r="AD555" i="5"/>
  <c r="AD556" i="5"/>
  <c r="AD557" i="5"/>
  <c r="AD558" i="5"/>
  <c r="N555" i="5"/>
  <c r="N556" i="5"/>
  <c r="BA556" i="5" s="1"/>
  <c r="N557" i="5"/>
  <c r="BA557" i="5" s="1"/>
  <c r="N558" i="5"/>
  <c r="BA558" i="5" s="1"/>
  <c r="AH546" i="5"/>
  <c r="AH547" i="5"/>
  <c r="AH548" i="5"/>
  <c r="AH545" i="5"/>
  <c r="R546" i="5"/>
  <c r="R547" i="5"/>
  <c r="R548" i="5"/>
  <c r="BB548" i="5" s="1"/>
  <c r="R545" i="5"/>
  <c r="AN538" i="5"/>
  <c r="AN536" i="5"/>
  <c r="AN537" i="5"/>
  <c r="AN535" i="5"/>
  <c r="X538" i="5"/>
  <c r="X536" i="5"/>
  <c r="X537" i="5"/>
  <c r="X535" i="5"/>
  <c r="H538" i="5"/>
  <c r="H536" i="5"/>
  <c r="H537" i="5"/>
  <c r="H535" i="5"/>
  <c r="AD525" i="5"/>
  <c r="BE525" i="5" s="1"/>
  <c r="AD528" i="5"/>
  <c r="BE528" i="5" s="1"/>
  <c r="AD526" i="5"/>
  <c r="AD527" i="5"/>
  <c r="N528" i="5"/>
  <c r="N525" i="5"/>
  <c r="N526" i="5"/>
  <c r="N527" i="5"/>
  <c r="AJ516" i="5"/>
  <c r="AJ517" i="5"/>
  <c r="AJ518" i="5"/>
  <c r="AJ515" i="5"/>
  <c r="T516" i="5"/>
  <c r="T517" i="5"/>
  <c r="T518" i="5"/>
  <c r="T515" i="5"/>
  <c r="AP507" i="5"/>
  <c r="BI507" i="5" s="1"/>
  <c r="AP508" i="5"/>
  <c r="BI508" i="5" s="1"/>
  <c r="AP505" i="5"/>
  <c r="BI505" i="5" s="1"/>
  <c r="AP506" i="5"/>
  <c r="Z507" i="5"/>
  <c r="Z508" i="5"/>
  <c r="Z505" i="5"/>
  <c r="Z506" i="5"/>
  <c r="J507" i="5"/>
  <c r="J508" i="5"/>
  <c r="J505" i="5"/>
  <c r="J506" i="5"/>
  <c r="AD498" i="5"/>
  <c r="BE498" i="5" s="1"/>
  <c r="AD495" i="5"/>
  <c r="AD496" i="5"/>
  <c r="BE496" i="5" s="1"/>
  <c r="AD497" i="5"/>
  <c r="N498" i="5"/>
  <c r="N495" i="5"/>
  <c r="N496" i="5"/>
  <c r="BA496" i="5" s="1"/>
  <c r="N497" i="5"/>
  <c r="AN487" i="5"/>
  <c r="AN488" i="5"/>
  <c r="AN485" i="5"/>
  <c r="AN486" i="5"/>
  <c r="X487" i="5"/>
  <c r="X488" i="5"/>
  <c r="X485" i="5"/>
  <c r="X486" i="5"/>
  <c r="H487" i="5"/>
  <c r="H488" i="5"/>
  <c r="H485" i="5"/>
  <c r="H486" i="5"/>
  <c r="AF475" i="5"/>
  <c r="AF476" i="5"/>
  <c r="BF476" i="5" s="1"/>
  <c r="AF477" i="5"/>
  <c r="BF477" i="5" s="1"/>
  <c r="AF478" i="5"/>
  <c r="P475" i="5"/>
  <c r="P476" i="5"/>
  <c r="P477" i="5"/>
  <c r="P478" i="5"/>
  <c r="AJ466" i="5"/>
  <c r="AJ467" i="5"/>
  <c r="AJ468" i="5"/>
  <c r="AJ465" i="5"/>
  <c r="T466" i="5"/>
  <c r="T467" i="5"/>
  <c r="T468" i="5"/>
  <c r="T465" i="5"/>
  <c r="AN457" i="5"/>
  <c r="AN458" i="5"/>
  <c r="AN455" i="5"/>
  <c r="AN456" i="5"/>
  <c r="X457" i="5"/>
  <c r="X458" i="5"/>
  <c r="X455" i="5"/>
  <c r="X456" i="5"/>
  <c r="H457" i="5"/>
  <c r="H458" i="5"/>
  <c r="H455" i="5"/>
  <c r="H456" i="5"/>
  <c r="AD448" i="5"/>
  <c r="BE448" i="5" s="1"/>
  <c r="AD445" i="5"/>
  <c r="BE445" i="5" s="1"/>
  <c r="AD446" i="5"/>
  <c r="AD447" i="5"/>
  <c r="N448" i="5"/>
  <c r="BA448" i="5" s="1"/>
  <c r="N445" i="5"/>
  <c r="BA445" i="5" s="1"/>
  <c r="N446" i="5"/>
  <c r="BA446" i="5" s="1"/>
  <c r="N447" i="5"/>
  <c r="AJ436" i="5"/>
  <c r="AJ437" i="5"/>
  <c r="AJ438" i="5"/>
  <c r="AJ435" i="5"/>
  <c r="T436" i="5"/>
  <c r="T437" i="5"/>
  <c r="T438" i="5"/>
  <c r="T435" i="5"/>
  <c r="AR428" i="5"/>
  <c r="AR425" i="5"/>
  <c r="AR426" i="5"/>
  <c r="AR427" i="5"/>
  <c r="AB428" i="5"/>
  <c r="AB425" i="5"/>
  <c r="AB426" i="5"/>
  <c r="AB427" i="5"/>
  <c r="L428" i="5"/>
  <c r="AZ428" i="5" s="1"/>
  <c r="L425" i="5"/>
  <c r="L426" i="5"/>
  <c r="L427" i="5"/>
  <c r="AH415" i="5"/>
  <c r="AH416" i="5"/>
  <c r="BG416" i="5" s="1"/>
  <c r="AH417" i="5"/>
  <c r="BG417" i="5" s="1"/>
  <c r="AH418" i="5"/>
  <c r="BG418" i="5" s="1"/>
  <c r="R415" i="5"/>
  <c r="R416" i="5"/>
  <c r="R417" i="5"/>
  <c r="R418" i="5"/>
  <c r="AN408" i="5"/>
  <c r="AN407" i="5"/>
  <c r="AN406" i="5"/>
  <c r="AN405" i="5"/>
  <c r="X408" i="5"/>
  <c r="X407" i="5"/>
  <c r="X405" i="5"/>
  <c r="X406" i="5"/>
  <c r="H408" i="5"/>
  <c r="H407" i="5"/>
  <c r="H405" i="5"/>
  <c r="H406" i="5"/>
  <c r="AR397" i="5"/>
  <c r="AR396" i="5"/>
  <c r="AR395" i="5"/>
  <c r="AR398" i="5"/>
  <c r="AB398" i="5"/>
  <c r="AB396" i="5"/>
  <c r="AB395" i="5"/>
  <c r="AB397" i="5"/>
  <c r="L396" i="5"/>
  <c r="L397" i="5"/>
  <c r="L395" i="5"/>
  <c r="AZ395" i="5" s="1"/>
  <c r="L398" i="5"/>
  <c r="AZ398" i="5" s="1"/>
  <c r="AH388" i="5"/>
  <c r="AH387" i="5"/>
  <c r="BG387" i="5" s="1"/>
  <c r="AH386" i="5"/>
  <c r="BG386" i="5" s="1"/>
  <c r="AH385" i="5"/>
  <c r="R388" i="5"/>
  <c r="R387" i="5"/>
  <c r="R386" i="5"/>
  <c r="R385" i="5"/>
  <c r="AR376" i="5"/>
  <c r="AR377" i="5"/>
  <c r="AR378" i="5"/>
  <c r="AR375" i="5"/>
  <c r="AB376" i="5"/>
  <c r="AB377" i="5"/>
  <c r="AB378" i="5"/>
  <c r="AB375" i="5"/>
  <c r="L376" i="5"/>
  <c r="L377" i="5"/>
  <c r="AZ377" i="5" s="1"/>
  <c r="L378" i="5"/>
  <c r="AZ378" i="5" s="1"/>
  <c r="L375" i="5"/>
  <c r="AH368" i="5"/>
  <c r="AH367" i="5"/>
  <c r="AH366" i="5"/>
  <c r="AH365" i="5"/>
  <c r="BG365" i="5" s="1"/>
  <c r="R368" i="5"/>
  <c r="R367" i="5"/>
  <c r="R366" i="5"/>
  <c r="BB366" i="5" s="1"/>
  <c r="R365" i="5"/>
  <c r="AP356" i="5"/>
  <c r="AP358" i="5"/>
  <c r="AP357" i="5"/>
  <c r="AP355" i="5"/>
  <c r="Z356" i="5"/>
  <c r="Z355" i="5"/>
  <c r="Z358" i="5"/>
  <c r="Z357" i="5"/>
  <c r="J356" i="5"/>
  <c r="J358" i="5"/>
  <c r="J357" i="5"/>
  <c r="J355" i="5"/>
  <c r="AJ348" i="5"/>
  <c r="AJ346" i="5"/>
  <c r="AJ347" i="5"/>
  <c r="AJ345" i="5"/>
  <c r="T349" i="5"/>
  <c r="T348" i="5"/>
  <c r="T347" i="5"/>
  <c r="T345" i="5"/>
  <c r="T346" i="5"/>
  <c r="AR337" i="5"/>
  <c r="AR338" i="5"/>
  <c r="AR335" i="5"/>
  <c r="AR336" i="5"/>
  <c r="AB337" i="5"/>
  <c r="AB338" i="5"/>
  <c r="AB335" i="5"/>
  <c r="AB336" i="5"/>
  <c r="L337" i="5"/>
  <c r="L338" i="5"/>
  <c r="AZ338" i="5" s="1"/>
  <c r="L335" i="5"/>
  <c r="AZ335" i="5" s="1"/>
  <c r="L336" i="5"/>
  <c r="AH325" i="5"/>
  <c r="AH326" i="5"/>
  <c r="BG326" i="5" s="1"/>
  <c r="AH327" i="5"/>
  <c r="BG327" i="5" s="1"/>
  <c r="AH328" i="5"/>
  <c r="R325" i="5"/>
  <c r="BB325" i="5" s="1"/>
  <c r="R326" i="5"/>
  <c r="R327" i="5"/>
  <c r="R328" i="5"/>
  <c r="AN316" i="5"/>
  <c r="AN317" i="5"/>
  <c r="AN318" i="5"/>
  <c r="AN315" i="5"/>
  <c r="X316" i="5"/>
  <c r="X317" i="5"/>
  <c r="X318" i="5"/>
  <c r="X315" i="5"/>
  <c r="H316" i="5"/>
  <c r="H317" i="5"/>
  <c r="H318" i="5"/>
  <c r="H315" i="5"/>
  <c r="AD308" i="5"/>
  <c r="AD305" i="5"/>
  <c r="BE305" i="5" s="1"/>
  <c r="AD306" i="5"/>
  <c r="AD307" i="5"/>
  <c r="N308" i="5"/>
  <c r="N305" i="5"/>
  <c r="N306" i="5"/>
  <c r="BA306" i="5" s="1"/>
  <c r="N307" i="5"/>
  <c r="AL296" i="5"/>
  <c r="AL297" i="5"/>
  <c r="AL298" i="5"/>
  <c r="AL295" i="5"/>
  <c r="V296" i="5"/>
  <c r="BC296" i="5" s="1"/>
  <c r="V297" i="5"/>
  <c r="V298" i="5"/>
  <c r="BC298" i="5" s="1"/>
  <c r="V295" i="5"/>
  <c r="AP287" i="5"/>
  <c r="BI287" i="5" s="1"/>
  <c r="AP288" i="5"/>
  <c r="BI288" i="5" s="1"/>
  <c r="AP285" i="5"/>
  <c r="AP286" i="5"/>
  <c r="BI286" i="5" s="1"/>
  <c r="Z287" i="5"/>
  <c r="Z288" i="5"/>
  <c r="Z285" i="5"/>
  <c r="Z286" i="5"/>
  <c r="J287" i="5"/>
  <c r="J288" i="5"/>
  <c r="J285" i="5"/>
  <c r="J286" i="5"/>
  <c r="AH275" i="5"/>
  <c r="BG275" i="5" s="1"/>
  <c r="AH276" i="5"/>
  <c r="AH277" i="5"/>
  <c r="AH278" i="5"/>
  <c r="BG278" i="5" s="1"/>
  <c r="R275" i="5"/>
  <c r="R276" i="5"/>
  <c r="R277" i="5"/>
  <c r="R278" i="5"/>
  <c r="AN266" i="5"/>
  <c r="AN267" i="5"/>
  <c r="AN268" i="5"/>
  <c r="AN265" i="5"/>
  <c r="X266" i="5"/>
  <c r="X267" i="5"/>
  <c r="BD267" i="5" s="1"/>
  <c r="X268" i="5"/>
  <c r="X265" i="5"/>
  <c r="H266" i="5"/>
  <c r="H267" i="5"/>
  <c r="H268" i="5"/>
  <c r="H265" i="5"/>
  <c r="AD258" i="5"/>
  <c r="BE258" i="5" s="1"/>
  <c r="AD255" i="5"/>
  <c r="BE255" i="5" s="1"/>
  <c r="AD256" i="5"/>
  <c r="AD257" i="5"/>
  <c r="BE257" i="5" s="1"/>
  <c r="N258" i="5"/>
  <c r="BA258" i="5" s="1"/>
  <c r="N255" i="5"/>
  <c r="N256" i="5"/>
  <c r="N257" i="5"/>
  <c r="AL246" i="5"/>
  <c r="AL247" i="5"/>
  <c r="AL248" i="5"/>
  <c r="AL245" i="5"/>
  <c r="V246" i="5"/>
  <c r="BC246" i="5" s="1"/>
  <c r="V247" i="5"/>
  <c r="V248" i="5"/>
  <c r="V245" i="5"/>
  <c r="AR237" i="5"/>
  <c r="AR238" i="5"/>
  <c r="AR235" i="5"/>
  <c r="AR236" i="5"/>
  <c r="AB237" i="5"/>
  <c r="AB238" i="5"/>
  <c r="AB235" i="5"/>
  <c r="AB236" i="5"/>
  <c r="L237" i="5"/>
  <c r="L238" i="5"/>
  <c r="AZ238" i="5" s="1"/>
  <c r="L235" i="5"/>
  <c r="L236" i="5"/>
  <c r="AZ236" i="5" s="1"/>
  <c r="AJ225" i="5"/>
  <c r="AJ226" i="5"/>
  <c r="AJ227" i="5"/>
  <c r="AJ228" i="5"/>
  <c r="T225" i="5"/>
  <c r="T226" i="5"/>
  <c r="T227" i="5"/>
  <c r="T228" i="5"/>
  <c r="AR217" i="5"/>
  <c r="AR218" i="5"/>
  <c r="AR215" i="5"/>
  <c r="AR216" i="5"/>
  <c r="AB217" i="5"/>
  <c r="AB218" i="5"/>
  <c r="AB215" i="5"/>
  <c r="AB216" i="5"/>
  <c r="L217" i="5"/>
  <c r="L218" i="5"/>
  <c r="L215" i="5"/>
  <c r="AZ215" i="5" s="1"/>
  <c r="L216" i="5"/>
  <c r="AJ206" i="5"/>
  <c r="AJ207" i="5"/>
  <c r="AJ208" i="5"/>
  <c r="AJ205" i="5"/>
  <c r="T206" i="5"/>
  <c r="T207" i="5"/>
  <c r="T208" i="5"/>
  <c r="T205" i="5"/>
  <c r="AN197" i="5"/>
  <c r="AN195" i="5"/>
  <c r="AN196" i="5"/>
  <c r="AN198" i="5"/>
  <c r="X197" i="5"/>
  <c r="X195" i="5"/>
  <c r="X198" i="5"/>
  <c r="X196" i="5"/>
  <c r="H197" i="5"/>
  <c r="AY197" i="5" s="1"/>
  <c r="H195" i="5"/>
  <c r="H196" i="5"/>
  <c r="AY196" i="5" s="1"/>
  <c r="H198" i="5"/>
  <c r="AF185" i="5"/>
  <c r="AF187" i="5"/>
  <c r="AF186" i="5"/>
  <c r="AF188" i="5"/>
  <c r="P185" i="5"/>
  <c r="P187" i="5"/>
  <c r="P188" i="5"/>
  <c r="P186" i="5"/>
  <c r="AN177" i="5"/>
  <c r="AN178" i="5"/>
  <c r="AN175" i="5"/>
  <c r="AN176" i="5"/>
  <c r="X177" i="5"/>
  <c r="X175" i="5"/>
  <c r="X176" i="5"/>
  <c r="X178" i="5"/>
  <c r="H177" i="5"/>
  <c r="H175" i="5"/>
  <c r="H176" i="5"/>
  <c r="H178" i="5"/>
  <c r="AF166" i="5"/>
  <c r="BF166" i="5" s="1"/>
  <c r="AF167" i="5"/>
  <c r="BF167" i="5" s="1"/>
  <c r="AF168" i="5"/>
  <c r="BF168" i="5" s="1"/>
  <c r="AF165" i="5"/>
  <c r="P166" i="5"/>
  <c r="P167" i="5"/>
  <c r="P168" i="5"/>
  <c r="P165" i="5"/>
  <c r="AL158" i="5"/>
  <c r="AL157" i="5"/>
  <c r="AL156" i="5"/>
  <c r="AL155" i="5"/>
  <c r="V158" i="5"/>
  <c r="V157" i="5"/>
  <c r="V156" i="5"/>
  <c r="V155" i="5"/>
  <c r="AR145" i="5"/>
  <c r="AR146" i="5"/>
  <c r="AR147" i="5"/>
  <c r="AR148" i="5"/>
  <c r="AB145" i="5"/>
  <c r="AB146" i="5"/>
  <c r="AB147" i="5"/>
  <c r="AB148" i="5"/>
  <c r="L145" i="5"/>
  <c r="AZ145" i="5" s="1"/>
  <c r="L146" i="5"/>
  <c r="AZ146" i="5" s="1"/>
  <c r="L147" i="5"/>
  <c r="AZ147" i="5" s="1"/>
  <c r="L148" i="5"/>
  <c r="AZ148" i="5" s="1"/>
  <c r="AH137" i="5"/>
  <c r="BG137" i="5" s="1"/>
  <c r="AH138" i="5"/>
  <c r="AH136" i="5"/>
  <c r="AH135" i="5"/>
  <c r="R137" i="5"/>
  <c r="BB137" i="5" s="1"/>
  <c r="R138" i="5"/>
  <c r="R136" i="5"/>
  <c r="R135" i="5"/>
  <c r="AN128" i="5"/>
  <c r="AN125" i="5"/>
  <c r="AN126" i="5"/>
  <c r="AN127" i="5"/>
  <c r="X128" i="5"/>
  <c r="X125" i="5"/>
  <c r="X126" i="5"/>
  <c r="X127" i="5"/>
  <c r="H128" i="5"/>
  <c r="H125" i="5"/>
  <c r="H126" i="5"/>
  <c r="H127" i="5"/>
  <c r="AD116" i="5"/>
  <c r="AD118" i="5"/>
  <c r="BE118" i="5" s="1"/>
  <c r="AD117" i="5"/>
  <c r="BE117" i="5" s="1"/>
  <c r="AD115" i="5"/>
  <c r="N116" i="5"/>
  <c r="N118" i="5"/>
  <c r="N117" i="5"/>
  <c r="N115" i="5"/>
  <c r="BA115" i="5" s="1"/>
  <c r="AH107" i="5"/>
  <c r="BG107" i="5" s="1"/>
  <c r="AH108" i="5"/>
  <c r="BG108" i="5" s="1"/>
  <c r="AH106" i="5"/>
  <c r="AH105" i="5"/>
  <c r="R107" i="5"/>
  <c r="R108" i="5"/>
  <c r="R106" i="5"/>
  <c r="R105" i="5"/>
  <c r="BB105" i="5" s="1"/>
  <c r="AN98" i="5"/>
  <c r="AN95" i="5"/>
  <c r="AN96" i="5"/>
  <c r="AN97" i="5"/>
  <c r="X98" i="5"/>
  <c r="X95" i="5"/>
  <c r="X96" i="5"/>
  <c r="X97" i="5"/>
  <c r="H98" i="5"/>
  <c r="H95" i="5"/>
  <c r="H96" i="5"/>
  <c r="H97" i="5"/>
  <c r="AD86" i="5"/>
  <c r="AD88" i="5"/>
  <c r="AD87" i="5"/>
  <c r="BE87" i="5" s="1"/>
  <c r="AD85" i="5"/>
  <c r="BE85" i="5" s="1"/>
  <c r="N86" i="5"/>
  <c r="BA86" i="5" s="1"/>
  <c r="N88" i="5"/>
  <c r="BA88" i="5" s="1"/>
  <c r="N87" i="5"/>
  <c r="N85" i="5"/>
  <c r="AL78" i="5"/>
  <c r="AL77" i="5"/>
  <c r="AL76" i="5"/>
  <c r="AL75" i="5"/>
  <c r="V78" i="5"/>
  <c r="BC78" i="5" s="1"/>
  <c r="V77" i="5"/>
  <c r="BC77" i="5" s="1"/>
  <c r="V76" i="5"/>
  <c r="V75" i="5"/>
  <c r="AP68" i="5"/>
  <c r="BI68" i="5" s="1"/>
  <c r="AP67" i="5"/>
  <c r="BI67" i="5" s="1"/>
  <c r="AP66" i="5"/>
  <c r="BI66" i="5" s="1"/>
  <c r="AP65" i="5"/>
  <c r="BI65" i="5" s="1"/>
  <c r="Z68" i="5"/>
  <c r="Z67" i="5"/>
  <c r="Z66" i="5"/>
  <c r="Z65" i="5"/>
  <c r="J68" i="5"/>
  <c r="J67" i="5"/>
  <c r="J66" i="5"/>
  <c r="J65" i="5"/>
  <c r="AH58" i="5"/>
  <c r="BG58" i="5" s="1"/>
  <c r="AH55" i="5"/>
  <c r="BG55" i="5" s="1"/>
  <c r="AH56" i="5"/>
  <c r="BG56" i="5" s="1"/>
  <c r="AH57" i="5"/>
  <c r="R58" i="5"/>
  <c r="R55" i="5"/>
  <c r="R56" i="5"/>
  <c r="R57" i="5"/>
  <c r="AN45" i="5"/>
  <c r="AN46" i="5"/>
  <c r="AN47" i="5"/>
  <c r="AN48" i="5"/>
  <c r="X45" i="5"/>
  <c r="X46" i="5"/>
  <c r="X47" i="5"/>
  <c r="X48" i="5"/>
  <c r="H45" i="5"/>
  <c r="H46" i="5"/>
  <c r="H47" i="5"/>
  <c r="H48" i="5"/>
  <c r="AD37" i="5"/>
  <c r="AD38" i="5"/>
  <c r="AD35" i="5"/>
  <c r="AD36" i="5"/>
  <c r="N37" i="5"/>
  <c r="N38" i="5"/>
  <c r="BA38" i="5" s="1"/>
  <c r="N35" i="5"/>
  <c r="N36" i="5"/>
  <c r="BA36" i="5" s="1"/>
  <c r="AL25" i="5"/>
  <c r="AL26" i="5"/>
  <c r="AL27" i="5"/>
  <c r="AL28" i="5"/>
  <c r="V25" i="5"/>
  <c r="BC25" i="5" s="1"/>
  <c r="V26" i="5"/>
  <c r="BC26" i="5" s="1"/>
  <c r="V27" i="5"/>
  <c r="BC27" i="5" s="1"/>
  <c r="V28" i="5"/>
  <c r="BC28" i="5" s="1"/>
  <c r="AD15" i="5"/>
  <c r="AD18" i="5"/>
  <c r="BE18" i="5" s="1"/>
  <c r="AD16" i="5"/>
  <c r="BE16" i="5" s="1"/>
  <c r="AD17" i="5"/>
  <c r="BE17" i="5" s="1"/>
  <c r="N15" i="5"/>
  <c r="BA15" i="5" s="1"/>
  <c r="N18" i="5"/>
  <c r="BA18" i="5" s="1"/>
  <c r="N16" i="5"/>
  <c r="BA16" i="5" s="1"/>
  <c r="N17" i="5"/>
  <c r="D985" i="2"/>
  <c r="D815" i="2"/>
  <c r="V1466" i="5"/>
  <c r="V1468" i="5"/>
  <c r="V1467" i="5"/>
  <c r="BC1467" i="5" s="1"/>
  <c r="V1465" i="5"/>
  <c r="BC1465" i="5" s="1"/>
  <c r="AF1438" i="5"/>
  <c r="AF1435" i="5"/>
  <c r="AF1436" i="5"/>
  <c r="AF1437" i="5"/>
  <c r="BF1437" i="5" s="1"/>
  <c r="AF1416" i="5"/>
  <c r="AF1417" i="5"/>
  <c r="BF1417" i="5" s="1"/>
  <c r="AF1418" i="5"/>
  <c r="BF1418" i="5" s="1"/>
  <c r="AF1415" i="5"/>
  <c r="BF1415" i="5" s="1"/>
  <c r="N1396" i="5"/>
  <c r="N1397" i="5"/>
  <c r="BA1397" i="5" s="1"/>
  <c r="N1398" i="5"/>
  <c r="N1395" i="5"/>
  <c r="AH1365" i="5"/>
  <c r="BG1365" i="5" s="1"/>
  <c r="AH1367" i="5"/>
  <c r="AH1366" i="5"/>
  <c r="BG1366" i="5" s="1"/>
  <c r="AH1368" i="5"/>
  <c r="BG1368" i="5" s="1"/>
  <c r="X1336" i="5"/>
  <c r="X1337" i="5"/>
  <c r="X1338" i="5"/>
  <c r="X1335" i="5"/>
  <c r="H1316" i="5"/>
  <c r="H1317" i="5"/>
  <c r="H1318" i="5"/>
  <c r="H1315" i="5"/>
  <c r="AD1288" i="5"/>
  <c r="BE1288" i="5" s="1"/>
  <c r="AD1285" i="5"/>
  <c r="AD1286" i="5"/>
  <c r="AD1287" i="5"/>
  <c r="BE1287" i="5" s="1"/>
  <c r="AJ1256" i="5"/>
  <c r="AJ1257" i="5"/>
  <c r="AJ1258" i="5"/>
  <c r="AJ1255" i="5"/>
  <c r="R1235" i="5"/>
  <c r="R1236" i="5"/>
  <c r="R1238" i="5"/>
  <c r="R1237" i="5"/>
  <c r="N1218" i="5"/>
  <c r="N1215" i="5"/>
  <c r="BA1215" i="5" s="1"/>
  <c r="N1216" i="5"/>
  <c r="BA1216" i="5" s="1"/>
  <c r="N1217" i="5"/>
  <c r="BA1217" i="5" s="1"/>
  <c r="R1188" i="5"/>
  <c r="R1185" i="5"/>
  <c r="BB1185" i="5" s="1"/>
  <c r="R1187" i="5"/>
  <c r="R1186" i="5"/>
  <c r="AH1168" i="5"/>
  <c r="AH1165" i="5"/>
  <c r="BG1165" i="5" s="1"/>
  <c r="AH1167" i="5"/>
  <c r="BG1167" i="5" s="1"/>
  <c r="AH1166" i="5"/>
  <c r="BG1166" i="5" s="1"/>
  <c r="J1137" i="5"/>
  <c r="J1135" i="5"/>
  <c r="J1136" i="5"/>
  <c r="J1138" i="5"/>
  <c r="AJ1098" i="5"/>
  <c r="AJ1097" i="5"/>
  <c r="AJ1095" i="5"/>
  <c r="AJ1096" i="5"/>
  <c r="P1057" i="5"/>
  <c r="P1056" i="5"/>
  <c r="P1058" i="5"/>
  <c r="P1055" i="5"/>
  <c r="H1018" i="5"/>
  <c r="H1015" i="5"/>
  <c r="H1016" i="5"/>
  <c r="H1017" i="5"/>
  <c r="P986" i="5"/>
  <c r="P987" i="5"/>
  <c r="P988" i="5"/>
  <c r="P985" i="5"/>
  <c r="AP946" i="5"/>
  <c r="AP947" i="5"/>
  <c r="AP948" i="5"/>
  <c r="BI948" i="5" s="1"/>
  <c r="AP945" i="5"/>
  <c r="BI945" i="5" s="1"/>
  <c r="AJ898" i="5"/>
  <c r="AJ895" i="5"/>
  <c r="AJ896" i="5"/>
  <c r="AJ897" i="5"/>
  <c r="T878" i="5"/>
  <c r="T875" i="5"/>
  <c r="T876" i="5"/>
  <c r="T877" i="5"/>
  <c r="BB877" i="5" s="1"/>
  <c r="R857" i="5"/>
  <c r="R858" i="5"/>
  <c r="R855" i="5"/>
  <c r="R856" i="5"/>
  <c r="AF817" i="5"/>
  <c r="AF818" i="5"/>
  <c r="BF818" i="5" s="1"/>
  <c r="AF815" i="5"/>
  <c r="AF816" i="5"/>
  <c r="BF816" i="5" s="1"/>
  <c r="P775" i="5"/>
  <c r="P776" i="5"/>
  <c r="P777" i="5"/>
  <c r="P778" i="5"/>
  <c r="AR738" i="5"/>
  <c r="AR735" i="5"/>
  <c r="AR736" i="5"/>
  <c r="AR737" i="5"/>
  <c r="X717" i="5"/>
  <c r="X718" i="5"/>
  <c r="X715" i="5"/>
  <c r="X716" i="5"/>
  <c r="J688" i="5"/>
  <c r="J685" i="5"/>
  <c r="J686" i="5"/>
  <c r="J687" i="5"/>
  <c r="AN637" i="5"/>
  <c r="AN638" i="5"/>
  <c r="AN635" i="5"/>
  <c r="AN636" i="5"/>
  <c r="AN617" i="5"/>
  <c r="AN618" i="5"/>
  <c r="AN615" i="5"/>
  <c r="AN616" i="5"/>
  <c r="Z588" i="5"/>
  <c r="Z585" i="5"/>
  <c r="Z586" i="5"/>
  <c r="Z587" i="5"/>
  <c r="J558" i="5"/>
  <c r="J555" i="5"/>
  <c r="AY555" i="5" s="1"/>
  <c r="J556" i="5"/>
  <c r="J557" i="5"/>
  <c r="AF515" i="5"/>
  <c r="AF516" i="5"/>
  <c r="AF517" i="5"/>
  <c r="AF518" i="5"/>
  <c r="BF518" i="5" s="1"/>
  <c r="J497" i="5"/>
  <c r="J498" i="5"/>
  <c r="AY498" i="5" s="1"/>
  <c r="J495" i="5"/>
  <c r="J496" i="5"/>
  <c r="T456" i="5"/>
  <c r="T457" i="5"/>
  <c r="T458" i="5"/>
  <c r="T455" i="5"/>
  <c r="P435" i="5"/>
  <c r="P436" i="5"/>
  <c r="P437" i="5"/>
  <c r="P438" i="5"/>
  <c r="AD418" i="5"/>
  <c r="AD415" i="5"/>
  <c r="AD416" i="5"/>
  <c r="AD417" i="5"/>
  <c r="BE417" i="5" s="1"/>
  <c r="N387" i="5"/>
  <c r="N388" i="5"/>
  <c r="BA388" i="5" s="1"/>
  <c r="N386" i="5"/>
  <c r="BA386" i="5" s="1"/>
  <c r="N385" i="5"/>
  <c r="BA385" i="5" s="1"/>
  <c r="P349" i="5"/>
  <c r="P347" i="5"/>
  <c r="P348" i="5"/>
  <c r="P345" i="5"/>
  <c r="P346" i="5"/>
  <c r="AD328" i="5"/>
  <c r="AD325" i="5"/>
  <c r="BE325" i="5" s="1"/>
  <c r="AD326" i="5"/>
  <c r="BE326" i="5" s="1"/>
  <c r="AD327" i="5"/>
  <c r="Z307" i="5"/>
  <c r="Z308" i="5"/>
  <c r="Z305" i="5"/>
  <c r="Z306" i="5"/>
  <c r="T265" i="5"/>
  <c r="T266" i="5"/>
  <c r="T267" i="5"/>
  <c r="T268" i="5"/>
  <c r="R245" i="5"/>
  <c r="R246" i="5"/>
  <c r="R247" i="5"/>
  <c r="R248" i="5"/>
  <c r="AF228" i="5"/>
  <c r="AF225" i="5"/>
  <c r="BF225" i="5" s="1"/>
  <c r="AF226" i="5"/>
  <c r="BF226" i="5" s="1"/>
  <c r="AF227" i="5"/>
  <c r="AB188" i="5"/>
  <c r="AB186" i="5"/>
  <c r="AB185" i="5"/>
  <c r="AB187" i="5"/>
  <c r="L165" i="5"/>
  <c r="AZ165" i="5" s="1"/>
  <c r="L166" i="5"/>
  <c r="AZ166" i="5" s="1"/>
  <c r="L167" i="5"/>
  <c r="AZ167" i="5" s="1"/>
  <c r="L168" i="5"/>
  <c r="X148" i="5"/>
  <c r="X145" i="5"/>
  <c r="X146" i="5"/>
  <c r="X147" i="5"/>
  <c r="AJ127" i="5"/>
  <c r="AJ128" i="5"/>
  <c r="AJ125" i="5"/>
  <c r="AJ126" i="5"/>
  <c r="AJ97" i="5"/>
  <c r="AJ98" i="5"/>
  <c r="AJ95" i="5"/>
  <c r="AJ96" i="5"/>
  <c r="R77" i="5"/>
  <c r="R78" i="5"/>
  <c r="R76" i="5"/>
  <c r="R75" i="5"/>
  <c r="AP36" i="5"/>
  <c r="BI36" i="5" s="1"/>
  <c r="AP37" i="5"/>
  <c r="AP38" i="5"/>
  <c r="AP35" i="5"/>
  <c r="J17" i="5"/>
  <c r="J15" i="5"/>
  <c r="J18" i="5"/>
  <c r="J16" i="5"/>
  <c r="AR1495" i="5"/>
  <c r="AR1496" i="5"/>
  <c r="AR1497" i="5"/>
  <c r="AR1498" i="5"/>
  <c r="AB1495" i="5"/>
  <c r="AB1496" i="5"/>
  <c r="AB1497" i="5"/>
  <c r="AB1498" i="5"/>
  <c r="L1495" i="5"/>
  <c r="L1496" i="5"/>
  <c r="AZ1496" i="5" s="1"/>
  <c r="L1497" i="5"/>
  <c r="L1498" i="5"/>
  <c r="AL1486" i="5"/>
  <c r="AL1488" i="5"/>
  <c r="AL1485" i="5"/>
  <c r="AL1487" i="5"/>
  <c r="V1486" i="5"/>
  <c r="V1488" i="5"/>
  <c r="V1487" i="5"/>
  <c r="BC1487" i="5" s="1"/>
  <c r="V1485" i="5"/>
  <c r="AD1478" i="5"/>
  <c r="BE1478" i="5" s="1"/>
  <c r="AD1476" i="5"/>
  <c r="AD1477" i="5"/>
  <c r="BE1477" i="5" s="1"/>
  <c r="AD1475" i="5"/>
  <c r="N1478" i="5"/>
  <c r="N1476" i="5"/>
  <c r="BA1476" i="5" s="1"/>
  <c r="N1477" i="5"/>
  <c r="N1475" i="5"/>
  <c r="BA1475" i="5" s="1"/>
  <c r="AN1466" i="5"/>
  <c r="AN1467" i="5"/>
  <c r="AN1468" i="5"/>
  <c r="AN1465" i="5"/>
  <c r="X1466" i="5"/>
  <c r="X1467" i="5"/>
  <c r="X1468" i="5"/>
  <c r="X1465" i="5"/>
  <c r="H1466" i="5"/>
  <c r="H1467" i="5"/>
  <c r="H1468" i="5"/>
  <c r="H1465" i="5"/>
  <c r="AH1455" i="5"/>
  <c r="AH1457" i="5"/>
  <c r="AH1458" i="5"/>
  <c r="BG1458" i="5" s="1"/>
  <c r="AH1456" i="5"/>
  <c r="BG1456" i="5" s="1"/>
  <c r="R1455" i="5"/>
  <c r="R1457" i="5"/>
  <c r="R1458" i="5"/>
  <c r="BB1458" i="5" s="1"/>
  <c r="R1456" i="5"/>
  <c r="AN1446" i="5"/>
  <c r="AN1447" i="5"/>
  <c r="AN1448" i="5"/>
  <c r="AN1445" i="5"/>
  <c r="X1446" i="5"/>
  <c r="X1447" i="5"/>
  <c r="X1448" i="5"/>
  <c r="BD1448" i="5" s="1"/>
  <c r="X1445" i="5"/>
  <c r="H1446" i="5"/>
  <c r="H1447" i="5"/>
  <c r="H1448" i="5"/>
  <c r="H1445" i="5"/>
  <c r="AH1435" i="5"/>
  <c r="BG1435" i="5" s="1"/>
  <c r="AH1437" i="5"/>
  <c r="BG1437" i="5" s="1"/>
  <c r="AH1438" i="5"/>
  <c r="BG1438" i="5" s="1"/>
  <c r="AH1436" i="5"/>
  <c r="BG1436" i="5" s="1"/>
  <c r="R1435" i="5"/>
  <c r="R1437" i="5"/>
  <c r="R1438" i="5"/>
  <c r="R1436" i="5"/>
  <c r="AP1427" i="5"/>
  <c r="AP1425" i="5"/>
  <c r="BI1425" i="5" s="1"/>
  <c r="AP1428" i="5"/>
  <c r="BI1428" i="5" s="1"/>
  <c r="AP1426" i="5"/>
  <c r="Z1427" i="5"/>
  <c r="Z1426" i="5"/>
  <c r="Z1425" i="5"/>
  <c r="Z1428" i="5"/>
  <c r="J1427" i="5"/>
  <c r="J1425" i="5"/>
  <c r="AY1425" i="5" s="1"/>
  <c r="J1428" i="5"/>
  <c r="J1426" i="5"/>
  <c r="AH1417" i="5"/>
  <c r="AH1418" i="5"/>
  <c r="BG1418" i="5" s="1"/>
  <c r="AH1415" i="5"/>
  <c r="AH1416" i="5"/>
  <c r="BG1416" i="5" s="1"/>
  <c r="R1417" i="5"/>
  <c r="R1418" i="5"/>
  <c r="R1415" i="5"/>
  <c r="R1416" i="5"/>
  <c r="AN1408" i="5"/>
  <c r="AN1405" i="5"/>
  <c r="AN1406" i="5"/>
  <c r="AN1407" i="5"/>
  <c r="X1408" i="5"/>
  <c r="X1405" i="5"/>
  <c r="X1406" i="5"/>
  <c r="X1407" i="5"/>
  <c r="H1408" i="5"/>
  <c r="H1405" i="5"/>
  <c r="H1406" i="5"/>
  <c r="H1407" i="5"/>
  <c r="AF1396" i="5"/>
  <c r="AF1397" i="5"/>
  <c r="AF1398" i="5"/>
  <c r="BF1398" i="5" s="1"/>
  <c r="AF1395" i="5"/>
  <c r="P1396" i="5"/>
  <c r="P1397" i="5"/>
  <c r="P1398" i="5"/>
  <c r="P1395" i="5"/>
  <c r="AP1385" i="5"/>
  <c r="AP1386" i="5"/>
  <c r="AP1387" i="5"/>
  <c r="BI1387" i="5" s="1"/>
  <c r="AP1388" i="5"/>
  <c r="Z1385" i="5"/>
  <c r="Z1386" i="5"/>
  <c r="Z1387" i="5"/>
  <c r="Z1388" i="5"/>
  <c r="J1385" i="5"/>
  <c r="J1386" i="5"/>
  <c r="J1387" i="5"/>
  <c r="AY1387" i="5" s="1"/>
  <c r="J1388" i="5"/>
  <c r="AF1376" i="5"/>
  <c r="AF1377" i="5"/>
  <c r="BF1377" i="5" s="1"/>
  <c r="AF1378" i="5"/>
  <c r="AF1375" i="5"/>
  <c r="P1377" i="5"/>
  <c r="P1378" i="5"/>
  <c r="P1375" i="5"/>
  <c r="P1376" i="5"/>
  <c r="AJ1365" i="5"/>
  <c r="AJ1366" i="5"/>
  <c r="AJ1367" i="5"/>
  <c r="AJ1368" i="5"/>
  <c r="T1365" i="5"/>
  <c r="T1366" i="5"/>
  <c r="BB1366" i="5" s="1"/>
  <c r="T1367" i="5"/>
  <c r="BB1367" i="5" s="1"/>
  <c r="T1368" i="5"/>
  <c r="AR1357" i="5"/>
  <c r="AR1358" i="5"/>
  <c r="AR1355" i="5"/>
  <c r="AR1356" i="5"/>
  <c r="AB1357" i="5"/>
  <c r="AB1358" i="5"/>
  <c r="AB1355" i="5"/>
  <c r="AB1356" i="5"/>
  <c r="L1357" i="5"/>
  <c r="L1358" i="5"/>
  <c r="AZ1358" i="5" s="1"/>
  <c r="L1355" i="5"/>
  <c r="L1356" i="5"/>
  <c r="AZ1356" i="5" s="1"/>
  <c r="AJ1345" i="5"/>
  <c r="AJ1346" i="5"/>
  <c r="AJ1347" i="5"/>
  <c r="AJ1348" i="5"/>
  <c r="T1345" i="5"/>
  <c r="T1346" i="5"/>
  <c r="T1347" i="5"/>
  <c r="T1348" i="5"/>
  <c r="AP1337" i="5"/>
  <c r="BI1337" i="5" s="1"/>
  <c r="AP1335" i="5"/>
  <c r="BI1335" i="5" s="1"/>
  <c r="AP1338" i="5"/>
  <c r="BI1338" i="5" s="1"/>
  <c r="AP1336" i="5"/>
  <c r="Z1337" i="5"/>
  <c r="Z1335" i="5"/>
  <c r="Z1338" i="5"/>
  <c r="Z1336" i="5"/>
  <c r="J1337" i="5"/>
  <c r="J1335" i="5"/>
  <c r="J1338" i="5"/>
  <c r="J1336" i="5"/>
  <c r="AH1325" i="5"/>
  <c r="AH1328" i="5"/>
  <c r="AH1327" i="5"/>
  <c r="BG1327" i="5" s="1"/>
  <c r="AH1326" i="5"/>
  <c r="BG1326" i="5" s="1"/>
  <c r="R1325" i="5"/>
  <c r="R1326" i="5"/>
  <c r="BB1326" i="5" s="1"/>
  <c r="R1327" i="5"/>
  <c r="BB1327" i="5" s="1"/>
  <c r="R1328" i="5"/>
  <c r="AP1317" i="5"/>
  <c r="AP1316" i="5"/>
  <c r="AP1318" i="5"/>
  <c r="AP1315" i="5"/>
  <c r="Z1317" i="5"/>
  <c r="Z1315" i="5"/>
  <c r="Z1316" i="5"/>
  <c r="Z1318" i="5"/>
  <c r="J1317" i="5"/>
  <c r="J1316" i="5"/>
  <c r="J1318" i="5"/>
  <c r="J1315" i="5"/>
  <c r="AF1305" i="5"/>
  <c r="AF1306" i="5"/>
  <c r="BF1306" i="5" s="1"/>
  <c r="AF1307" i="5"/>
  <c r="BF1307" i="5" s="1"/>
  <c r="AF1308" i="5"/>
  <c r="P1305" i="5"/>
  <c r="P1306" i="5"/>
  <c r="P1308" i="5"/>
  <c r="P1307" i="5"/>
  <c r="AN1297" i="5"/>
  <c r="AN1298" i="5"/>
  <c r="AN1295" i="5"/>
  <c r="AN1296" i="5"/>
  <c r="X1297" i="5"/>
  <c r="X1298" i="5"/>
  <c r="X1296" i="5"/>
  <c r="X1295" i="5"/>
  <c r="H1297" i="5"/>
  <c r="H1298" i="5"/>
  <c r="H1295" i="5"/>
  <c r="H1296" i="5"/>
  <c r="AF1285" i="5"/>
  <c r="AF1286" i="5"/>
  <c r="BF1286" i="5" s="1"/>
  <c r="AF1287" i="5"/>
  <c r="AF1288" i="5"/>
  <c r="BF1288" i="5" s="1"/>
  <c r="P1285" i="5"/>
  <c r="P1286" i="5"/>
  <c r="P1288" i="5"/>
  <c r="P1287" i="5"/>
  <c r="AP1277" i="5"/>
  <c r="AP1278" i="5"/>
  <c r="BI1278" i="5" s="1"/>
  <c r="AP1275" i="5"/>
  <c r="BI1275" i="5" s="1"/>
  <c r="AP1276" i="5"/>
  <c r="Z1277" i="5"/>
  <c r="Z1278" i="5"/>
  <c r="Z1275" i="5"/>
  <c r="Z1276" i="5"/>
  <c r="J1277" i="5"/>
  <c r="J1278" i="5"/>
  <c r="J1276" i="5"/>
  <c r="J1275" i="5"/>
  <c r="AF1265" i="5"/>
  <c r="AF1266" i="5"/>
  <c r="BF1266" i="5" s="1"/>
  <c r="AF1267" i="5"/>
  <c r="BF1267" i="5" s="1"/>
  <c r="AF1268" i="5"/>
  <c r="P1265" i="5"/>
  <c r="P1266" i="5"/>
  <c r="P1268" i="5"/>
  <c r="P1267" i="5"/>
  <c r="AL1256" i="5"/>
  <c r="AL1257" i="5"/>
  <c r="AL1258" i="5"/>
  <c r="AL1255" i="5"/>
  <c r="V1256" i="5"/>
  <c r="V1257" i="5"/>
  <c r="V1258" i="5"/>
  <c r="BC1258" i="5" s="1"/>
  <c r="V1255" i="5"/>
  <c r="BC1255" i="5" s="1"/>
  <c r="AR1248" i="5"/>
  <c r="AR1245" i="5"/>
  <c r="AR1247" i="5"/>
  <c r="AR1246" i="5"/>
  <c r="AB1248" i="5"/>
  <c r="AB1245" i="5"/>
  <c r="AB1247" i="5"/>
  <c r="AB1246" i="5"/>
  <c r="L1248" i="5"/>
  <c r="L1245" i="5"/>
  <c r="L1247" i="5"/>
  <c r="AZ1247" i="5" s="1"/>
  <c r="L1246" i="5"/>
  <c r="AZ1246" i="5" s="1"/>
  <c r="AJ1236" i="5"/>
  <c r="AJ1237" i="5"/>
  <c r="AJ1235" i="5"/>
  <c r="AJ1238" i="5"/>
  <c r="T1236" i="5"/>
  <c r="T1237" i="5"/>
  <c r="T1235" i="5"/>
  <c r="T1238" i="5"/>
  <c r="AP1227" i="5"/>
  <c r="AP1228" i="5"/>
  <c r="BI1228" i="5" s="1"/>
  <c r="AP1225" i="5"/>
  <c r="AP1226" i="5"/>
  <c r="Z1227" i="5"/>
  <c r="Z1228" i="5"/>
  <c r="Z1226" i="5"/>
  <c r="Z1225" i="5"/>
  <c r="J1227" i="5"/>
  <c r="J1228" i="5"/>
  <c r="J1225" i="5"/>
  <c r="J1226" i="5"/>
  <c r="AF1215" i="5"/>
  <c r="AF1216" i="5"/>
  <c r="BF1216" i="5" s="1"/>
  <c r="AF1218" i="5"/>
  <c r="BF1218" i="5" s="1"/>
  <c r="AF1217" i="5"/>
  <c r="P1215" i="5"/>
  <c r="P1216" i="5"/>
  <c r="P1218" i="5"/>
  <c r="P1217" i="5"/>
  <c r="AL1206" i="5"/>
  <c r="AL1207" i="5"/>
  <c r="AL1208" i="5"/>
  <c r="AL1205" i="5"/>
  <c r="V1206" i="5"/>
  <c r="V1207" i="5"/>
  <c r="BC1207" i="5" s="1"/>
  <c r="V1208" i="5"/>
  <c r="V1205" i="5"/>
  <c r="AD1198" i="5"/>
  <c r="AD1195" i="5"/>
  <c r="BE1195" i="5" s="1"/>
  <c r="AD1197" i="5"/>
  <c r="BE1197" i="5" s="1"/>
  <c r="AD1196" i="5"/>
  <c r="BE1196" i="5" s="1"/>
  <c r="N1198" i="5"/>
  <c r="N1195" i="5"/>
  <c r="N1196" i="5"/>
  <c r="N1197" i="5"/>
  <c r="AJ1187" i="5"/>
  <c r="AJ1188" i="5"/>
  <c r="AJ1185" i="5"/>
  <c r="AJ1186" i="5"/>
  <c r="T1187" i="5"/>
  <c r="T1188" i="5"/>
  <c r="T1185" i="5"/>
  <c r="T1186" i="5"/>
  <c r="AR1175" i="5"/>
  <c r="AR1176" i="5"/>
  <c r="AR1177" i="5"/>
  <c r="AR1178" i="5"/>
  <c r="AB1175" i="5"/>
  <c r="AB1176" i="5"/>
  <c r="AB1177" i="5"/>
  <c r="AB1178" i="5"/>
  <c r="L1175" i="5"/>
  <c r="L1176" i="5"/>
  <c r="AZ1176" i="5" s="1"/>
  <c r="L1177" i="5"/>
  <c r="AZ1177" i="5" s="1"/>
  <c r="L1178" i="5"/>
  <c r="AZ1178" i="5" s="1"/>
  <c r="AJ1167" i="5"/>
  <c r="AJ1168" i="5"/>
  <c r="AJ1165" i="5"/>
  <c r="AJ1166" i="5"/>
  <c r="T1167" i="5"/>
  <c r="T1168" i="5"/>
  <c r="BB1168" i="5" s="1"/>
  <c r="T1165" i="5"/>
  <c r="BB1165" i="5" s="1"/>
  <c r="T1166" i="5"/>
  <c r="AR1156" i="5"/>
  <c r="AR1157" i="5"/>
  <c r="AR1155" i="5"/>
  <c r="AR1158" i="5"/>
  <c r="AB1156" i="5"/>
  <c r="AB1157" i="5"/>
  <c r="AB1158" i="5"/>
  <c r="AB1155" i="5"/>
  <c r="BD1155" i="5" s="1"/>
  <c r="L1156" i="5"/>
  <c r="L1157" i="5"/>
  <c r="L1158" i="5"/>
  <c r="AZ1158" i="5" s="1"/>
  <c r="L1155" i="5"/>
  <c r="AJ1148" i="5"/>
  <c r="AJ1145" i="5"/>
  <c r="AJ1146" i="5"/>
  <c r="AJ1147" i="5"/>
  <c r="T1148" i="5"/>
  <c r="T1145" i="5"/>
  <c r="T1146" i="5"/>
  <c r="T1147" i="5"/>
  <c r="AR1136" i="5"/>
  <c r="AR1137" i="5"/>
  <c r="AR1138" i="5"/>
  <c r="AR1135" i="5"/>
  <c r="AB1136" i="5"/>
  <c r="AB1137" i="5"/>
  <c r="AB1138" i="5"/>
  <c r="AB1135" i="5"/>
  <c r="L1136" i="5"/>
  <c r="AZ1136" i="5" s="1"/>
  <c r="L1137" i="5"/>
  <c r="L1135" i="5"/>
  <c r="AZ1135" i="5" s="1"/>
  <c r="L1138" i="5"/>
  <c r="AZ1138" i="5" s="1"/>
  <c r="AF1127" i="5"/>
  <c r="AF1128" i="5"/>
  <c r="BF1128" i="5" s="1"/>
  <c r="AF1125" i="5"/>
  <c r="AF1126" i="5"/>
  <c r="BF1126" i="5" s="1"/>
  <c r="P1127" i="5"/>
  <c r="P1128" i="5"/>
  <c r="P1126" i="5"/>
  <c r="P1125" i="5"/>
  <c r="AN1115" i="5"/>
  <c r="AN1116" i="5"/>
  <c r="AN1117" i="5"/>
  <c r="AN1118" i="5"/>
  <c r="X1115" i="5"/>
  <c r="X1116" i="5"/>
  <c r="X1118" i="5"/>
  <c r="X1117" i="5"/>
  <c r="H1115" i="5"/>
  <c r="H1116" i="5"/>
  <c r="H1117" i="5"/>
  <c r="H1118" i="5"/>
  <c r="AF1107" i="5"/>
  <c r="AF1108" i="5"/>
  <c r="AF1106" i="5"/>
  <c r="BF1106" i="5" s="1"/>
  <c r="AF1105" i="5"/>
  <c r="P1107" i="5"/>
  <c r="P1108" i="5"/>
  <c r="P1105" i="5"/>
  <c r="P1106" i="5"/>
  <c r="AL1097" i="5"/>
  <c r="AL1098" i="5"/>
  <c r="AL1095" i="5"/>
  <c r="AL1096" i="5"/>
  <c r="V1098" i="5"/>
  <c r="V1097" i="5"/>
  <c r="V1095" i="5"/>
  <c r="V1096" i="5"/>
  <c r="AR1086" i="5"/>
  <c r="AR1087" i="5"/>
  <c r="AR1085" i="5"/>
  <c r="AR1088" i="5"/>
  <c r="AB1086" i="5"/>
  <c r="AB1087" i="5"/>
  <c r="AB1088" i="5"/>
  <c r="AB1085" i="5"/>
  <c r="L1086" i="5"/>
  <c r="L1087" i="5"/>
  <c r="AZ1087" i="5" s="1"/>
  <c r="L1085" i="5"/>
  <c r="AZ1085" i="5" s="1"/>
  <c r="L1088" i="5"/>
  <c r="AH1077" i="5"/>
  <c r="AH1075" i="5"/>
  <c r="BG1075" i="5" s="1"/>
  <c r="AH1078" i="5"/>
  <c r="AH1076" i="5"/>
  <c r="R1077" i="5"/>
  <c r="R1075" i="5"/>
  <c r="R1076" i="5"/>
  <c r="R1078" i="5"/>
  <c r="AP1065" i="5"/>
  <c r="AP1067" i="5"/>
  <c r="BI1067" i="5" s="1"/>
  <c r="AP1066" i="5"/>
  <c r="AP1068" i="5"/>
  <c r="Z1065" i="5"/>
  <c r="Z1067" i="5"/>
  <c r="Z1068" i="5"/>
  <c r="Z1066" i="5"/>
  <c r="J1065" i="5"/>
  <c r="J1067" i="5"/>
  <c r="J1068" i="5"/>
  <c r="J1066" i="5"/>
  <c r="AH1057" i="5"/>
  <c r="AH1055" i="5"/>
  <c r="BG1055" i="5" s="1"/>
  <c r="AH1056" i="5"/>
  <c r="BG1056" i="5" s="1"/>
  <c r="AH1058" i="5"/>
  <c r="R1057" i="5"/>
  <c r="R1055" i="5"/>
  <c r="R1056" i="5"/>
  <c r="R1058" i="5"/>
  <c r="AN1045" i="5"/>
  <c r="AN1046" i="5"/>
  <c r="AN1047" i="5"/>
  <c r="AN1048" i="5"/>
  <c r="X1045" i="5"/>
  <c r="X1048" i="5"/>
  <c r="X1046" i="5"/>
  <c r="X1047" i="5"/>
  <c r="H1045" i="5"/>
  <c r="H1046" i="5"/>
  <c r="H1047" i="5"/>
  <c r="AY1047" i="5" s="1"/>
  <c r="H1048" i="5"/>
  <c r="AH1037" i="5"/>
  <c r="BG1037" i="5" s="1"/>
  <c r="AH1035" i="5"/>
  <c r="AH1036" i="5"/>
  <c r="AH1038" i="5"/>
  <c r="R1037" i="5"/>
  <c r="R1035" i="5"/>
  <c r="R1036" i="5"/>
  <c r="R1038" i="5"/>
  <c r="AL1028" i="5"/>
  <c r="AL1026" i="5"/>
  <c r="AL1027" i="5"/>
  <c r="AL1025" i="5"/>
  <c r="V1028" i="5"/>
  <c r="V1026" i="5"/>
  <c r="BC1026" i="5" s="1"/>
  <c r="V1027" i="5"/>
  <c r="BC1027" i="5" s="1"/>
  <c r="V1025" i="5"/>
  <c r="AP1015" i="5"/>
  <c r="BI1015" i="5" s="1"/>
  <c r="AP1018" i="5"/>
  <c r="AP1016" i="5"/>
  <c r="AP1017" i="5"/>
  <c r="Z1018" i="5"/>
  <c r="Z1015" i="5"/>
  <c r="Z1016" i="5"/>
  <c r="Z1017" i="5"/>
  <c r="J1015" i="5"/>
  <c r="J1016" i="5"/>
  <c r="J1017" i="5"/>
  <c r="J1018" i="5"/>
  <c r="AH1007" i="5"/>
  <c r="AH1008" i="5"/>
  <c r="BG1008" i="5" s="1"/>
  <c r="AH1005" i="5"/>
  <c r="BG1005" i="5" s="1"/>
  <c r="AH1006" i="5"/>
  <c r="R1007" i="5"/>
  <c r="R1008" i="5"/>
  <c r="R1005" i="5"/>
  <c r="R1006" i="5"/>
  <c r="AP995" i="5"/>
  <c r="BI995" i="5" s="1"/>
  <c r="AP996" i="5"/>
  <c r="BI996" i="5" s="1"/>
  <c r="AP997" i="5"/>
  <c r="BI997" i="5" s="1"/>
  <c r="AP998" i="5"/>
  <c r="Z995" i="5"/>
  <c r="Z996" i="5"/>
  <c r="Z997" i="5"/>
  <c r="Z998" i="5"/>
  <c r="J995" i="5"/>
  <c r="AY995" i="5" s="1"/>
  <c r="J996" i="5"/>
  <c r="J997" i="5"/>
  <c r="J998" i="5"/>
  <c r="AH987" i="5"/>
  <c r="AH988" i="5"/>
  <c r="AH985" i="5"/>
  <c r="AH986" i="5"/>
  <c r="R987" i="5"/>
  <c r="R988" i="5"/>
  <c r="R985" i="5"/>
  <c r="R986" i="5"/>
  <c r="AL978" i="5"/>
  <c r="AL975" i="5"/>
  <c r="AL976" i="5"/>
  <c r="AL977" i="5"/>
  <c r="V978" i="5"/>
  <c r="BC978" i="5" s="1"/>
  <c r="V975" i="5"/>
  <c r="BC975" i="5" s="1"/>
  <c r="V976" i="5"/>
  <c r="V977" i="5"/>
  <c r="BC977" i="5" s="1"/>
  <c r="AF966" i="5"/>
  <c r="AF967" i="5"/>
  <c r="AF968" i="5"/>
  <c r="AF965" i="5"/>
  <c r="BF965" i="5" s="1"/>
  <c r="P966" i="5"/>
  <c r="P967" i="5"/>
  <c r="P968" i="5"/>
  <c r="P965" i="5"/>
  <c r="AL958" i="5"/>
  <c r="AL955" i="5"/>
  <c r="AL956" i="5"/>
  <c r="AL957" i="5"/>
  <c r="V958" i="5"/>
  <c r="V955" i="5"/>
  <c r="BC955" i="5" s="1"/>
  <c r="V956" i="5"/>
  <c r="BC956" i="5" s="1"/>
  <c r="V957" i="5"/>
  <c r="AR946" i="5"/>
  <c r="AR948" i="5"/>
  <c r="AR947" i="5"/>
  <c r="AR945" i="5"/>
  <c r="AB946" i="5"/>
  <c r="AB948" i="5"/>
  <c r="AB945" i="5"/>
  <c r="AB947" i="5"/>
  <c r="L946" i="5"/>
  <c r="L948" i="5"/>
  <c r="L947" i="5"/>
  <c r="AZ947" i="5" s="1"/>
  <c r="L945" i="5"/>
  <c r="AJ938" i="5"/>
  <c r="AJ936" i="5"/>
  <c r="AJ937" i="5"/>
  <c r="AJ935" i="5"/>
  <c r="T938" i="5"/>
  <c r="T936" i="5"/>
  <c r="T937" i="5"/>
  <c r="T935" i="5"/>
  <c r="AR926" i="5"/>
  <c r="AR928" i="5"/>
  <c r="AR925" i="5"/>
  <c r="AR927" i="5"/>
  <c r="AB926" i="5"/>
  <c r="AB928" i="5"/>
  <c r="AB925" i="5"/>
  <c r="AB927" i="5"/>
  <c r="L926" i="5"/>
  <c r="L928" i="5"/>
  <c r="AZ928" i="5" s="1"/>
  <c r="L927" i="5"/>
  <c r="AZ927" i="5" s="1"/>
  <c r="L925" i="5"/>
  <c r="AJ918" i="5"/>
  <c r="AJ915" i="5"/>
  <c r="AJ916" i="5"/>
  <c r="AJ917" i="5"/>
  <c r="T918" i="5"/>
  <c r="T915" i="5"/>
  <c r="T916" i="5"/>
  <c r="T917" i="5"/>
  <c r="AR906" i="5"/>
  <c r="AR907" i="5"/>
  <c r="AR908" i="5"/>
  <c r="AR905" i="5"/>
  <c r="AB906" i="5"/>
  <c r="AB907" i="5"/>
  <c r="AB908" i="5"/>
  <c r="AB905" i="5"/>
  <c r="L906" i="5"/>
  <c r="L907" i="5"/>
  <c r="L908" i="5"/>
  <c r="AZ908" i="5" s="1"/>
  <c r="L905" i="5"/>
  <c r="AL898" i="5"/>
  <c r="AL895" i="5"/>
  <c r="AL896" i="5"/>
  <c r="AL897" i="5"/>
  <c r="V898" i="5"/>
  <c r="V895" i="5"/>
  <c r="BC895" i="5" s="1"/>
  <c r="V896" i="5"/>
  <c r="BC896" i="5" s="1"/>
  <c r="V897" i="5"/>
  <c r="BC897" i="5" s="1"/>
  <c r="AD886" i="5"/>
  <c r="AD887" i="5"/>
  <c r="BE887" i="5" s="1"/>
  <c r="AD888" i="5"/>
  <c r="BE888" i="5" s="1"/>
  <c r="AD885" i="5"/>
  <c r="N886" i="5"/>
  <c r="N887" i="5"/>
  <c r="BA887" i="5" s="1"/>
  <c r="N888" i="5"/>
  <c r="BA888" i="5" s="1"/>
  <c r="N885" i="5"/>
  <c r="AL878" i="5"/>
  <c r="AL875" i="5"/>
  <c r="AL876" i="5"/>
  <c r="AL877" i="5"/>
  <c r="V878" i="5"/>
  <c r="V875" i="5"/>
  <c r="BC875" i="5" s="1"/>
  <c r="V876" i="5"/>
  <c r="BC876" i="5" s="1"/>
  <c r="V877" i="5"/>
  <c r="AD866" i="5"/>
  <c r="AD867" i="5"/>
  <c r="AD868" i="5"/>
  <c r="BE868" i="5" s="1"/>
  <c r="AD865" i="5"/>
  <c r="N866" i="5"/>
  <c r="N867" i="5"/>
  <c r="N868" i="5"/>
  <c r="BA868" i="5" s="1"/>
  <c r="N865" i="5"/>
  <c r="AJ858" i="5"/>
  <c r="AJ855" i="5"/>
  <c r="AJ856" i="5"/>
  <c r="AJ857" i="5"/>
  <c r="T858" i="5"/>
  <c r="T855" i="5"/>
  <c r="T856" i="5"/>
  <c r="T857" i="5"/>
  <c r="AP845" i="5"/>
  <c r="AP846" i="5"/>
  <c r="BI846" i="5" s="1"/>
  <c r="AP847" i="5"/>
  <c r="BI847" i="5" s="1"/>
  <c r="AP848" i="5"/>
  <c r="Z845" i="5"/>
  <c r="Z846" i="5"/>
  <c r="Z847" i="5"/>
  <c r="Z848" i="5"/>
  <c r="J845" i="5"/>
  <c r="J846" i="5"/>
  <c r="J847" i="5"/>
  <c r="AY847" i="5" s="1"/>
  <c r="J848" i="5"/>
  <c r="AH837" i="5"/>
  <c r="BG837" i="5" s="1"/>
  <c r="AH838" i="5"/>
  <c r="AH835" i="5"/>
  <c r="AH836" i="5"/>
  <c r="R837" i="5"/>
  <c r="R838" i="5"/>
  <c r="R835" i="5"/>
  <c r="R836" i="5"/>
  <c r="AR826" i="5"/>
  <c r="AR827" i="5"/>
  <c r="AR828" i="5"/>
  <c r="AR825" i="5"/>
  <c r="AB826" i="5"/>
  <c r="AB827" i="5"/>
  <c r="AB828" i="5"/>
  <c r="AB825" i="5"/>
  <c r="L826" i="5"/>
  <c r="AZ826" i="5" s="1"/>
  <c r="L827" i="5"/>
  <c r="L828" i="5"/>
  <c r="L825" i="5"/>
  <c r="AZ825" i="5" s="1"/>
  <c r="AH817" i="5"/>
  <c r="BG817" i="5" s="1"/>
  <c r="AH818" i="5"/>
  <c r="BG818" i="5" s="1"/>
  <c r="AH815" i="5"/>
  <c r="BG815" i="5" s="1"/>
  <c r="AH816" i="5"/>
  <c r="R817" i="5"/>
  <c r="R818" i="5"/>
  <c r="R815" i="5"/>
  <c r="R816" i="5"/>
  <c r="AP806" i="5"/>
  <c r="AP807" i="5"/>
  <c r="AP808" i="5"/>
  <c r="BI808" i="5" s="1"/>
  <c r="AP805" i="5"/>
  <c r="Z806" i="5"/>
  <c r="Z807" i="5"/>
  <c r="Z808" i="5"/>
  <c r="Z805" i="5"/>
  <c r="J806" i="5"/>
  <c r="J807" i="5"/>
  <c r="AY807" i="5" s="1"/>
  <c r="J808" i="5"/>
  <c r="J805" i="5"/>
  <c r="AH798" i="5"/>
  <c r="BG798" i="5" s="1"/>
  <c r="AH796" i="5"/>
  <c r="AH797" i="5"/>
  <c r="BG797" i="5" s="1"/>
  <c r="AH795" i="5"/>
  <c r="R798" i="5"/>
  <c r="R796" i="5"/>
  <c r="R797" i="5"/>
  <c r="R795" i="5"/>
  <c r="AP788" i="5"/>
  <c r="AP785" i="5"/>
  <c r="AP786" i="5"/>
  <c r="BI786" i="5" s="1"/>
  <c r="AP787" i="5"/>
  <c r="Z788" i="5"/>
  <c r="Z785" i="5"/>
  <c r="Z786" i="5"/>
  <c r="Z787" i="5"/>
  <c r="J788" i="5"/>
  <c r="J785" i="5"/>
  <c r="J786" i="5"/>
  <c r="AY786" i="5" s="1"/>
  <c r="J787" i="5"/>
  <c r="AH776" i="5"/>
  <c r="AH777" i="5"/>
  <c r="BG777" i="5" s="1"/>
  <c r="AH778" i="5"/>
  <c r="BG778" i="5" s="1"/>
  <c r="AH775" i="5"/>
  <c r="BG775" i="5" s="1"/>
  <c r="R776" i="5"/>
  <c r="R777" i="5"/>
  <c r="BB777" i="5" s="1"/>
  <c r="R778" i="5"/>
  <c r="R775" i="5"/>
  <c r="AP768" i="5"/>
  <c r="BI768" i="5" s="1"/>
  <c r="AP765" i="5"/>
  <c r="AP766" i="5"/>
  <c r="BI766" i="5" s="1"/>
  <c r="AP767" i="5"/>
  <c r="Z768" i="5"/>
  <c r="Z765" i="5"/>
  <c r="Z766" i="5"/>
  <c r="Z767" i="5"/>
  <c r="J768" i="5"/>
  <c r="J765" i="5"/>
  <c r="J766" i="5"/>
  <c r="J767" i="5"/>
  <c r="AH756" i="5"/>
  <c r="AH757" i="5"/>
  <c r="BG757" i="5" s="1"/>
  <c r="AH758" i="5"/>
  <c r="AH755" i="5"/>
  <c r="R756" i="5"/>
  <c r="R757" i="5"/>
  <c r="R758" i="5"/>
  <c r="R755" i="5"/>
  <c r="AN747" i="5"/>
  <c r="AN748" i="5"/>
  <c r="AN745" i="5"/>
  <c r="AN746" i="5"/>
  <c r="X747" i="5"/>
  <c r="X748" i="5"/>
  <c r="X745" i="5"/>
  <c r="X746" i="5"/>
  <c r="H747" i="5"/>
  <c r="H748" i="5"/>
  <c r="H745" i="5"/>
  <c r="H746" i="5"/>
  <c r="AD735" i="5"/>
  <c r="AD736" i="5"/>
  <c r="BE736" i="5" s="1"/>
  <c r="AD737" i="5"/>
  <c r="BE737" i="5" s="1"/>
  <c r="AD738" i="5"/>
  <c r="BE738" i="5" s="1"/>
  <c r="N735" i="5"/>
  <c r="N736" i="5"/>
  <c r="BA736" i="5" s="1"/>
  <c r="N737" i="5"/>
  <c r="N738" i="5"/>
  <c r="AL727" i="5"/>
  <c r="AL728" i="5"/>
  <c r="AL725" i="5"/>
  <c r="AL726" i="5"/>
  <c r="V727" i="5"/>
  <c r="V728" i="5"/>
  <c r="BC728" i="5" s="1"/>
  <c r="V725" i="5"/>
  <c r="V726" i="5"/>
  <c r="AP718" i="5"/>
  <c r="BI718" i="5" s="1"/>
  <c r="AP715" i="5"/>
  <c r="BI715" i="5" s="1"/>
  <c r="AP716" i="5"/>
  <c r="BI716" i="5" s="1"/>
  <c r="AP717" i="5"/>
  <c r="Z718" i="5"/>
  <c r="Z715" i="5"/>
  <c r="Z716" i="5"/>
  <c r="Z717" i="5"/>
  <c r="BD717" i="5" s="1"/>
  <c r="J718" i="5"/>
  <c r="J715" i="5"/>
  <c r="J716" i="5"/>
  <c r="J717" i="5"/>
  <c r="AH706" i="5"/>
  <c r="AH707" i="5"/>
  <c r="BG707" i="5" s="1"/>
  <c r="AH708" i="5"/>
  <c r="AH705" i="5"/>
  <c r="BG705" i="5" s="1"/>
  <c r="R706" i="5"/>
  <c r="R707" i="5"/>
  <c r="BB707" i="5" s="1"/>
  <c r="R708" i="5"/>
  <c r="R705" i="5"/>
  <c r="AL697" i="5"/>
  <c r="AL698" i="5"/>
  <c r="AL695" i="5"/>
  <c r="AL696" i="5"/>
  <c r="V697" i="5"/>
  <c r="BC697" i="5" s="1"/>
  <c r="V698" i="5"/>
  <c r="V695" i="5"/>
  <c r="BC695" i="5" s="1"/>
  <c r="V696" i="5"/>
  <c r="AR688" i="5"/>
  <c r="AR685" i="5"/>
  <c r="AR686" i="5"/>
  <c r="AR687" i="5"/>
  <c r="AB688" i="5"/>
  <c r="AB685" i="5"/>
  <c r="AB686" i="5"/>
  <c r="AB687" i="5"/>
  <c r="L688" i="5"/>
  <c r="L685" i="5"/>
  <c r="AZ685" i="5" s="1"/>
  <c r="L686" i="5"/>
  <c r="L687" i="5"/>
  <c r="AZ687" i="5" s="1"/>
  <c r="AH676" i="5"/>
  <c r="AH677" i="5"/>
  <c r="BG677" i="5" s="1"/>
  <c r="AH678" i="5"/>
  <c r="BG678" i="5" s="1"/>
  <c r="AH675" i="5"/>
  <c r="R676" i="5"/>
  <c r="R677" i="5"/>
  <c r="R678" i="5"/>
  <c r="R675" i="5"/>
  <c r="AR668" i="5"/>
  <c r="AR666" i="5"/>
  <c r="AR667" i="5"/>
  <c r="AR665" i="5"/>
  <c r="AB668" i="5"/>
  <c r="AB667" i="5"/>
  <c r="AB665" i="5"/>
  <c r="AB666" i="5"/>
  <c r="L668" i="5"/>
  <c r="L667" i="5"/>
  <c r="L665" i="5"/>
  <c r="AZ665" i="5" s="1"/>
  <c r="L666" i="5"/>
  <c r="AF655" i="5"/>
  <c r="BF655" i="5" s="1"/>
  <c r="AF656" i="5"/>
  <c r="BF656" i="5" s="1"/>
  <c r="AF657" i="5"/>
  <c r="AF658" i="5"/>
  <c r="P655" i="5"/>
  <c r="P656" i="5"/>
  <c r="P657" i="5"/>
  <c r="P658" i="5"/>
  <c r="AJ646" i="5"/>
  <c r="AJ647" i="5"/>
  <c r="AJ648" i="5"/>
  <c r="AJ645" i="5"/>
  <c r="T646" i="5"/>
  <c r="T647" i="5"/>
  <c r="T648" i="5"/>
  <c r="T645" i="5"/>
  <c r="AP638" i="5"/>
  <c r="BI638" i="5" s="1"/>
  <c r="AP635" i="5"/>
  <c r="AP636" i="5"/>
  <c r="AP637" i="5"/>
  <c r="Z638" i="5"/>
  <c r="Z635" i="5"/>
  <c r="Z636" i="5"/>
  <c r="Z637" i="5"/>
  <c r="J638" i="5"/>
  <c r="J635" i="5"/>
  <c r="J636" i="5"/>
  <c r="J637" i="5"/>
  <c r="AH626" i="5"/>
  <c r="AH627" i="5"/>
  <c r="AH628" i="5"/>
  <c r="BG628" i="5" s="1"/>
  <c r="AH625" i="5"/>
  <c r="BG625" i="5" s="1"/>
  <c r="R626" i="5"/>
  <c r="R627" i="5"/>
  <c r="R628" i="5"/>
  <c r="R625" i="5"/>
  <c r="AP618" i="5"/>
  <c r="AP615" i="5"/>
  <c r="AP616" i="5"/>
  <c r="BI616" i="5" s="1"/>
  <c r="AP617" i="5"/>
  <c r="Z618" i="5"/>
  <c r="Z615" i="5"/>
  <c r="Z616" i="5"/>
  <c r="Z617" i="5"/>
  <c r="J618" i="5"/>
  <c r="J615" i="5"/>
  <c r="J616" i="5"/>
  <c r="J617" i="5"/>
  <c r="AF605" i="5"/>
  <c r="AF606" i="5"/>
  <c r="AF607" i="5"/>
  <c r="AF608" i="5"/>
  <c r="P605" i="5"/>
  <c r="P606" i="5"/>
  <c r="P607" i="5"/>
  <c r="P608" i="5"/>
  <c r="AN597" i="5"/>
  <c r="AN598" i="5"/>
  <c r="AN595" i="5"/>
  <c r="AN596" i="5"/>
  <c r="X597" i="5"/>
  <c r="X598" i="5"/>
  <c r="BD598" i="5" s="1"/>
  <c r="X595" i="5"/>
  <c r="X596" i="5"/>
  <c r="H597" i="5"/>
  <c r="H598" i="5"/>
  <c r="H595" i="5"/>
  <c r="H596" i="5"/>
  <c r="AR588" i="5"/>
  <c r="AR585" i="5"/>
  <c r="AR586" i="5"/>
  <c r="AR587" i="5"/>
  <c r="AB588" i="5"/>
  <c r="AB585" i="5"/>
  <c r="AB586" i="5"/>
  <c r="AB587" i="5"/>
  <c r="L588" i="5"/>
  <c r="AZ588" i="5" s="1"/>
  <c r="L585" i="5"/>
  <c r="AZ585" i="5" s="1"/>
  <c r="L586" i="5"/>
  <c r="AZ586" i="5" s="1"/>
  <c r="L587" i="5"/>
  <c r="AZ587" i="5" s="1"/>
  <c r="AF576" i="5"/>
  <c r="BF576" i="5" s="1"/>
  <c r="AF577" i="5"/>
  <c r="AF578" i="5"/>
  <c r="AF575" i="5"/>
  <c r="P576" i="5"/>
  <c r="P577" i="5"/>
  <c r="P578" i="5"/>
  <c r="P575" i="5"/>
  <c r="AN568" i="5"/>
  <c r="AN566" i="5"/>
  <c r="AN567" i="5"/>
  <c r="AN565" i="5"/>
  <c r="X568" i="5"/>
  <c r="X566" i="5"/>
  <c r="X567" i="5"/>
  <c r="X565" i="5"/>
  <c r="H568" i="5"/>
  <c r="H566" i="5"/>
  <c r="H567" i="5"/>
  <c r="H565" i="5"/>
  <c r="AR555" i="5"/>
  <c r="AR557" i="5"/>
  <c r="AR558" i="5"/>
  <c r="AR556" i="5"/>
  <c r="AB555" i="5"/>
  <c r="AB557" i="5"/>
  <c r="AB558" i="5"/>
  <c r="AB556" i="5"/>
  <c r="L555" i="5"/>
  <c r="AZ555" i="5" s="1"/>
  <c r="L557" i="5"/>
  <c r="L558" i="5"/>
  <c r="AZ558" i="5" s="1"/>
  <c r="L556" i="5"/>
  <c r="AF546" i="5"/>
  <c r="AF548" i="5"/>
  <c r="AF547" i="5"/>
  <c r="BF547" i="5" s="1"/>
  <c r="AF545" i="5"/>
  <c r="BF545" i="5" s="1"/>
  <c r="P546" i="5"/>
  <c r="P548" i="5"/>
  <c r="P547" i="5"/>
  <c r="P545" i="5"/>
  <c r="AL537" i="5"/>
  <c r="AL538" i="5"/>
  <c r="AL535" i="5"/>
  <c r="AL536" i="5"/>
  <c r="V537" i="5"/>
  <c r="V538" i="5"/>
  <c r="BC538" i="5" s="1"/>
  <c r="V535" i="5"/>
  <c r="BC535" i="5" s="1"/>
  <c r="V536" i="5"/>
  <c r="AR528" i="5"/>
  <c r="AR525" i="5"/>
  <c r="AR526" i="5"/>
  <c r="AR527" i="5"/>
  <c r="AB525" i="5"/>
  <c r="AB528" i="5"/>
  <c r="AB526" i="5"/>
  <c r="AB527" i="5"/>
  <c r="L528" i="5"/>
  <c r="L525" i="5"/>
  <c r="L526" i="5"/>
  <c r="AZ526" i="5" s="1"/>
  <c r="L527" i="5"/>
  <c r="AH515" i="5"/>
  <c r="AH516" i="5"/>
  <c r="AH517" i="5"/>
  <c r="BG517" i="5" s="1"/>
  <c r="AH518" i="5"/>
  <c r="BG518" i="5" s="1"/>
  <c r="R515" i="5"/>
  <c r="R516" i="5"/>
  <c r="R517" i="5"/>
  <c r="R518" i="5"/>
  <c r="AN507" i="5"/>
  <c r="AN508" i="5"/>
  <c r="AN505" i="5"/>
  <c r="AN506" i="5"/>
  <c r="X507" i="5"/>
  <c r="X508" i="5"/>
  <c r="X505" i="5"/>
  <c r="X506" i="5"/>
  <c r="H507" i="5"/>
  <c r="H508" i="5"/>
  <c r="AY508" i="5" s="1"/>
  <c r="H505" i="5"/>
  <c r="H506" i="5"/>
  <c r="AR498" i="5"/>
  <c r="AR495" i="5"/>
  <c r="AR496" i="5"/>
  <c r="AR497" i="5"/>
  <c r="AB498" i="5"/>
  <c r="AB495" i="5"/>
  <c r="AB496" i="5"/>
  <c r="AB497" i="5"/>
  <c r="L498" i="5"/>
  <c r="L495" i="5"/>
  <c r="AZ495" i="5" s="1"/>
  <c r="L496" i="5"/>
  <c r="L497" i="5"/>
  <c r="AL486" i="5"/>
  <c r="AL487" i="5"/>
  <c r="AL488" i="5"/>
  <c r="AL485" i="5"/>
  <c r="V486" i="5"/>
  <c r="V487" i="5"/>
  <c r="BC487" i="5" s="1"/>
  <c r="V488" i="5"/>
  <c r="V485" i="5"/>
  <c r="AD478" i="5"/>
  <c r="AD475" i="5"/>
  <c r="BE475" i="5" s="1"/>
  <c r="AD476" i="5"/>
  <c r="BE476" i="5" s="1"/>
  <c r="AD477" i="5"/>
  <c r="N478" i="5"/>
  <c r="N475" i="5"/>
  <c r="BA475" i="5" s="1"/>
  <c r="N476" i="5"/>
  <c r="N477" i="5"/>
  <c r="AH465" i="5"/>
  <c r="AH466" i="5"/>
  <c r="BG466" i="5" s="1"/>
  <c r="AH467" i="5"/>
  <c r="BG467" i="5" s="1"/>
  <c r="AH468" i="5"/>
  <c r="R465" i="5"/>
  <c r="R466" i="5"/>
  <c r="R467" i="5"/>
  <c r="R468" i="5"/>
  <c r="AL456" i="5"/>
  <c r="AL457" i="5"/>
  <c r="AL458" i="5"/>
  <c r="AL455" i="5"/>
  <c r="V456" i="5"/>
  <c r="BC456" i="5" s="1"/>
  <c r="V457" i="5"/>
  <c r="V458" i="5"/>
  <c r="V455" i="5"/>
  <c r="AR448" i="5"/>
  <c r="AR445" i="5"/>
  <c r="AR446" i="5"/>
  <c r="AR447" i="5"/>
  <c r="AB448" i="5"/>
  <c r="AB445" i="5"/>
  <c r="AB446" i="5"/>
  <c r="AB447" i="5"/>
  <c r="L448" i="5"/>
  <c r="L445" i="5"/>
  <c r="AZ445" i="5" s="1"/>
  <c r="L446" i="5"/>
  <c r="AZ446" i="5" s="1"/>
  <c r="L447" i="5"/>
  <c r="AH435" i="5"/>
  <c r="AH436" i="5"/>
  <c r="AH437" i="5"/>
  <c r="AH438" i="5"/>
  <c r="BG438" i="5" s="1"/>
  <c r="R435" i="5"/>
  <c r="BB435" i="5" s="1"/>
  <c r="R436" i="5"/>
  <c r="R437" i="5"/>
  <c r="R438" i="5"/>
  <c r="AP427" i="5"/>
  <c r="AP428" i="5"/>
  <c r="AP425" i="5"/>
  <c r="AP426" i="5"/>
  <c r="BI426" i="5" s="1"/>
  <c r="Z427" i="5"/>
  <c r="Z428" i="5"/>
  <c r="Z425" i="5"/>
  <c r="Z426" i="5"/>
  <c r="J427" i="5"/>
  <c r="J428" i="5"/>
  <c r="J425" i="5"/>
  <c r="J426" i="5"/>
  <c r="AF415" i="5"/>
  <c r="AF416" i="5"/>
  <c r="BF416" i="5" s="1"/>
  <c r="AF417" i="5"/>
  <c r="BF417" i="5" s="1"/>
  <c r="AF418" i="5"/>
  <c r="BF418" i="5" s="1"/>
  <c r="P415" i="5"/>
  <c r="P416" i="5"/>
  <c r="P417" i="5"/>
  <c r="P418" i="5"/>
  <c r="AL406" i="5"/>
  <c r="AL407" i="5"/>
  <c r="AL408" i="5"/>
  <c r="AL405" i="5"/>
  <c r="V407" i="5"/>
  <c r="V408" i="5"/>
  <c r="V405" i="5"/>
  <c r="V406" i="5"/>
  <c r="AP398" i="5"/>
  <c r="AP397" i="5"/>
  <c r="BI397" i="5" s="1"/>
  <c r="AP396" i="5"/>
  <c r="BI396" i="5" s="1"/>
  <c r="AP395" i="5"/>
  <c r="BI395" i="5" s="1"/>
  <c r="Z398" i="5"/>
  <c r="Z396" i="5"/>
  <c r="Z397" i="5"/>
  <c r="Z395" i="5"/>
  <c r="J398" i="5"/>
  <c r="J396" i="5"/>
  <c r="J397" i="5"/>
  <c r="J395" i="5"/>
  <c r="AF387" i="5"/>
  <c r="AF388" i="5"/>
  <c r="BF388" i="5" s="1"/>
  <c r="AF385" i="5"/>
  <c r="AF386" i="5"/>
  <c r="BF386" i="5" s="1"/>
  <c r="P387" i="5"/>
  <c r="P388" i="5"/>
  <c r="P385" i="5"/>
  <c r="P386" i="5"/>
  <c r="AP376" i="5"/>
  <c r="AP378" i="5"/>
  <c r="AP377" i="5"/>
  <c r="BI377" i="5" s="1"/>
  <c r="AP375" i="5"/>
  <c r="BI375" i="5" s="1"/>
  <c r="Z376" i="5"/>
  <c r="Z378" i="5"/>
  <c r="Z377" i="5"/>
  <c r="Z375" i="5"/>
  <c r="J376" i="5"/>
  <c r="J378" i="5"/>
  <c r="J377" i="5"/>
  <c r="J375" i="5"/>
  <c r="AF367" i="5"/>
  <c r="BF367" i="5" s="1"/>
  <c r="AF368" i="5"/>
  <c r="BF368" i="5" s="1"/>
  <c r="AF365" i="5"/>
  <c r="BF365" i="5" s="1"/>
  <c r="AF366" i="5"/>
  <c r="P367" i="5"/>
  <c r="P368" i="5"/>
  <c r="P365" i="5"/>
  <c r="P366" i="5"/>
  <c r="AN355" i="5"/>
  <c r="AN356" i="5"/>
  <c r="AN357" i="5"/>
  <c r="AN358" i="5"/>
  <c r="X355" i="5"/>
  <c r="X356" i="5"/>
  <c r="X357" i="5"/>
  <c r="X358" i="5"/>
  <c r="H355" i="5"/>
  <c r="H356" i="5"/>
  <c r="H357" i="5"/>
  <c r="H358" i="5"/>
  <c r="AH349" i="5"/>
  <c r="AH348" i="5"/>
  <c r="BG348" i="5" s="1"/>
  <c r="AH345" i="5"/>
  <c r="BG345" i="5" s="1"/>
  <c r="AH347" i="5"/>
  <c r="AH346" i="5"/>
  <c r="R348" i="5"/>
  <c r="R345" i="5"/>
  <c r="R347" i="5"/>
  <c r="R346" i="5"/>
  <c r="AP337" i="5"/>
  <c r="AP338" i="5"/>
  <c r="BI338" i="5" s="1"/>
  <c r="AP335" i="5"/>
  <c r="AP336" i="5"/>
  <c r="Z337" i="5"/>
  <c r="Z338" i="5"/>
  <c r="Z335" i="5"/>
  <c r="Z336" i="5"/>
  <c r="J337" i="5"/>
  <c r="J338" i="5"/>
  <c r="J335" i="5"/>
  <c r="J336" i="5"/>
  <c r="AF328" i="5"/>
  <c r="BF328" i="5" s="1"/>
  <c r="AF325" i="5"/>
  <c r="BF325" i="5" s="1"/>
  <c r="AF326" i="5"/>
  <c r="AF327" i="5"/>
  <c r="P328" i="5"/>
  <c r="P325" i="5"/>
  <c r="P326" i="5"/>
  <c r="P327" i="5"/>
  <c r="AL316" i="5"/>
  <c r="AL317" i="5"/>
  <c r="AL318" i="5"/>
  <c r="AL315" i="5"/>
  <c r="V316" i="5"/>
  <c r="V317" i="5"/>
  <c r="BC317" i="5" s="1"/>
  <c r="V318" i="5"/>
  <c r="V315" i="5"/>
  <c r="AR307" i="5"/>
  <c r="AR308" i="5"/>
  <c r="AR305" i="5"/>
  <c r="AR306" i="5"/>
  <c r="AB307" i="5"/>
  <c r="AB308" i="5"/>
  <c r="AB305" i="5"/>
  <c r="AB306" i="5"/>
  <c r="L307" i="5"/>
  <c r="AZ307" i="5" s="1"/>
  <c r="L308" i="5"/>
  <c r="AZ308" i="5" s="1"/>
  <c r="L305" i="5"/>
  <c r="L306" i="5"/>
  <c r="AJ295" i="5"/>
  <c r="AJ296" i="5"/>
  <c r="AJ297" i="5"/>
  <c r="AJ298" i="5"/>
  <c r="T295" i="5"/>
  <c r="T296" i="5"/>
  <c r="T297" i="5"/>
  <c r="T298" i="5"/>
  <c r="AN286" i="5"/>
  <c r="AN287" i="5"/>
  <c r="AN288" i="5"/>
  <c r="AN285" i="5"/>
  <c r="X286" i="5"/>
  <c r="X287" i="5"/>
  <c r="X288" i="5"/>
  <c r="X285" i="5"/>
  <c r="H286" i="5"/>
  <c r="H287" i="5"/>
  <c r="H288" i="5"/>
  <c r="H285" i="5"/>
  <c r="AF278" i="5"/>
  <c r="AF275" i="5"/>
  <c r="BF275" i="5" s="1"/>
  <c r="AF276" i="5"/>
  <c r="AF277" i="5"/>
  <c r="BF277" i="5" s="1"/>
  <c r="P278" i="5"/>
  <c r="P275" i="5"/>
  <c r="P276" i="5"/>
  <c r="P277" i="5"/>
  <c r="AL266" i="5"/>
  <c r="AL267" i="5"/>
  <c r="AL268" i="5"/>
  <c r="AL265" i="5"/>
  <c r="V266" i="5"/>
  <c r="V267" i="5"/>
  <c r="V268" i="5"/>
  <c r="V265" i="5"/>
  <c r="BC265" i="5" s="1"/>
  <c r="AR257" i="5"/>
  <c r="AR258" i="5"/>
  <c r="AR255" i="5"/>
  <c r="AR256" i="5"/>
  <c r="AB257" i="5"/>
  <c r="AB258" i="5"/>
  <c r="AB255" i="5"/>
  <c r="AB256" i="5"/>
  <c r="L257" i="5"/>
  <c r="AZ257" i="5" s="1"/>
  <c r="L258" i="5"/>
  <c r="AZ258" i="5" s="1"/>
  <c r="L255" i="5"/>
  <c r="AZ255" i="5" s="1"/>
  <c r="L256" i="5"/>
  <c r="AJ245" i="5"/>
  <c r="AJ246" i="5"/>
  <c r="AJ247" i="5"/>
  <c r="AJ248" i="5"/>
  <c r="T245" i="5"/>
  <c r="T246" i="5"/>
  <c r="T247" i="5"/>
  <c r="T248" i="5"/>
  <c r="AP237" i="5"/>
  <c r="AP238" i="5"/>
  <c r="AP235" i="5"/>
  <c r="BI235" i="5" s="1"/>
  <c r="AP236" i="5"/>
  <c r="Z237" i="5"/>
  <c r="Z238" i="5"/>
  <c r="Z235" i="5"/>
  <c r="Z236" i="5"/>
  <c r="J237" i="5"/>
  <c r="J238" i="5"/>
  <c r="J235" i="5"/>
  <c r="J236" i="5"/>
  <c r="AH225" i="5"/>
  <c r="BG225" i="5" s="1"/>
  <c r="AH226" i="5"/>
  <c r="BG226" i="5" s="1"/>
  <c r="AH227" i="5"/>
  <c r="BG227" i="5" s="1"/>
  <c r="AH228" i="5"/>
  <c r="BG228" i="5" s="1"/>
  <c r="R225" i="5"/>
  <c r="R226" i="5"/>
  <c r="R227" i="5"/>
  <c r="R228" i="5"/>
  <c r="AP218" i="5"/>
  <c r="BI218" i="5" s="1"/>
  <c r="AP217" i="5"/>
  <c r="BI217" i="5" s="1"/>
  <c r="AP216" i="5"/>
  <c r="AP215" i="5"/>
  <c r="Z218" i="5"/>
  <c r="Z217" i="5"/>
  <c r="Z216" i="5"/>
  <c r="Z215" i="5"/>
  <c r="J218" i="5"/>
  <c r="J217" i="5"/>
  <c r="AY217" i="5" s="1"/>
  <c r="J216" i="5"/>
  <c r="J215" i="5"/>
  <c r="AH206" i="5"/>
  <c r="AH205" i="5"/>
  <c r="BG205" i="5" s="1"/>
  <c r="AH208" i="5"/>
  <c r="AH207" i="5"/>
  <c r="BG207" i="5" s="1"/>
  <c r="R206" i="5"/>
  <c r="R208" i="5"/>
  <c r="R207" i="5"/>
  <c r="R205" i="5"/>
  <c r="AL197" i="5"/>
  <c r="AL196" i="5"/>
  <c r="AL198" i="5"/>
  <c r="AL195" i="5"/>
  <c r="V197" i="5"/>
  <c r="BC197" i="5" s="1"/>
  <c r="V198" i="5"/>
  <c r="BC198" i="5" s="1"/>
  <c r="V195" i="5"/>
  <c r="V196" i="5"/>
  <c r="BC196" i="5" s="1"/>
  <c r="AD185" i="5"/>
  <c r="AD186" i="5"/>
  <c r="AD187" i="5"/>
  <c r="BE187" i="5" s="1"/>
  <c r="AD188" i="5"/>
  <c r="N185" i="5"/>
  <c r="BA185" i="5" s="1"/>
  <c r="N187" i="5"/>
  <c r="BA187" i="5" s="1"/>
  <c r="N188" i="5"/>
  <c r="N186" i="5"/>
  <c r="BA186" i="5" s="1"/>
  <c r="AL177" i="5"/>
  <c r="AL178" i="5"/>
  <c r="AL176" i="5"/>
  <c r="AL175" i="5"/>
  <c r="V177" i="5"/>
  <c r="BC177" i="5" s="1"/>
  <c r="V178" i="5"/>
  <c r="BC178" i="5" s="1"/>
  <c r="V176" i="5"/>
  <c r="V175" i="5"/>
  <c r="BC175" i="5" s="1"/>
  <c r="AD166" i="5"/>
  <c r="BE166" i="5" s="1"/>
  <c r="AD168" i="5"/>
  <c r="AD167" i="5"/>
  <c r="AD165" i="5"/>
  <c r="BE165" i="5" s="1"/>
  <c r="N166" i="5"/>
  <c r="BA166" i="5" s="1"/>
  <c r="N168" i="5"/>
  <c r="BA168" i="5" s="1"/>
  <c r="N167" i="5"/>
  <c r="N165" i="5"/>
  <c r="BA165" i="5" s="1"/>
  <c r="AJ157" i="5"/>
  <c r="AJ158" i="5"/>
  <c r="AJ155" i="5"/>
  <c r="AJ156" i="5"/>
  <c r="T157" i="5"/>
  <c r="T158" i="5"/>
  <c r="BB158" i="5" s="1"/>
  <c r="T155" i="5"/>
  <c r="T156" i="5"/>
  <c r="AP145" i="5"/>
  <c r="AP148" i="5"/>
  <c r="AP147" i="5"/>
  <c r="BI147" i="5" s="1"/>
  <c r="AP146" i="5"/>
  <c r="Z145" i="5"/>
  <c r="Z148" i="5"/>
  <c r="Z147" i="5"/>
  <c r="Z146" i="5"/>
  <c r="J145" i="5"/>
  <c r="J148" i="5"/>
  <c r="J147" i="5"/>
  <c r="J146" i="5"/>
  <c r="AF136" i="5"/>
  <c r="AF137" i="5"/>
  <c r="BF137" i="5" s="1"/>
  <c r="AF138" i="5"/>
  <c r="BF138" i="5" s="1"/>
  <c r="AF135" i="5"/>
  <c r="P136" i="5"/>
  <c r="P137" i="5"/>
  <c r="P138" i="5"/>
  <c r="P135" i="5"/>
  <c r="AL128" i="5"/>
  <c r="AL127" i="5"/>
  <c r="AL126" i="5"/>
  <c r="AL125" i="5"/>
  <c r="V128" i="5"/>
  <c r="V127" i="5"/>
  <c r="V126" i="5"/>
  <c r="V125" i="5"/>
  <c r="AR115" i="5"/>
  <c r="AR116" i="5"/>
  <c r="AR117" i="5"/>
  <c r="AR118" i="5"/>
  <c r="AB115" i="5"/>
  <c r="AB116" i="5"/>
  <c r="AB117" i="5"/>
  <c r="AB118" i="5"/>
  <c r="L115" i="5"/>
  <c r="L116" i="5"/>
  <c r="AZ116" i="5" s="1"/>
  <c r="L117" i="5"/>
  <c r="AZ117" i="5" s="1"/>
  <c r="L118" i="5"/>
  <c r="AF106" i="5"/>
  <c r="AF107" i="5"/>
  <c r="AF108" i="5"/>
  <c r="AF105" i="5"/>
  <c r="P106" i="5"/>
  <c r="P107" i="5"/>
  <c r="P108" i="5"/>
  <c r="P105" i="5"/>
  <c r="AL98" i="5"/>
  <c r="AL97" i="5"/>
  <c r="AL96" i="5"/>
  <c r="AL95" i="5"/>
  <c r="V98" i="5"/>
  <c r="BC98" i="5" s="1"/>
  <c r="V97" i="5"/>
  <c r="BC97" i="5" s="1"/>
  <c r="V96" i="5"/>
  <c r="V95" i="5"/>
  <c r="AR85" i="5"/>
  <c r="AR86" i="5"/>
  <c r="AR87" i="5"/>
  <c r="AR88" i="5"/>
  <c r="AB85" i="5"/>
  <c r="AB86" i="5"/>
  <c r="AB87" i="5"/>
  <c r="AB88" i="5"/>
  <c r="L85" i="5"/>
  <c r="L86" i="5"/>
  <c r="AZ86" i="5" s="1"/>
  <c r="L87" i="5"/>
  <c r="L88" i="5"/>
  <c r="AZ88" i="5" s="1"/>
  <c r="AJ77" i="5"/>
  <c r="AJ78" i="5"/>
  <c r="AJ75" i="5"/>
  <c r="AJ76" i="5"/>
  <c r="T77" i="5"/>
  <c r="T78" i="5"/>
  <c r="T75" i="5"/>
  <c r="T76" i="5"/>
  <c r="AN68" i="5"/>
  <c r="AN66" i="5"/>
  <c r="AN67" i="5"/>
  <c r="AN65" i="5"/>
  <c r="X68" i="5"/>
  <c r="X66" i="5"/>
  <c r="X67" i="5"/>
  <c r="X65" i="5"/>
  <c r="H68" i="5"/>
  <c r="H66" i="5"/>
  <c r="H67" i="5"/>
  <c r="H65" i="5"/>
  <c r="AF57" i="5"/>
  <c r="BF57" i="5" s="1"/>
  <c r="AF58" i="5"/>
  <c r="AF55" i="5"/>
  <c r="AF56" i="5"/>
  <c r="BF56" i="5" s="1"/>
  <c r="P57" i="5"/>
  <c r="P58" i="5"/>
  <c r="P55" i="5"/>
  <c r="P56" i="5"/>
  <c r="AL45" i="5"/>
  <c r="AL46" i="5"/>
  <c r="AL47" i="5"/>
  <c r="AL48" i="5"/>
  <c r="V45" i="5"/>
  <c r="BC45" i="5" s="1"/>
  <c r="V46" i="5"/>
  <c r="V47" i="5"/>
  <c r="BC47" i="5" s="1"/>
  <c r="V48" i="5"/>
  <c r="BC48" i="5" s="1"/>
  <c r="AR36" i="5"/>
  <c r="AR37" i="5"/>
  <c r="AR38" i="5"/>
  <c r="AR35" i="5"/>
  <c r="AB36" i="5"/>
  <c r="AB37" i="5"/>
  <c r="AB38" i="5"/>
  <c r="AB35" i="5"/>
  <c r="L36" i="5"/>
  <c r="L37" i="5"/>
  <c r="L38" i="5"/>
  <c r="AZ38" i="5" s="1"/>
  <c r="L35" i="5"/>
  <c r="AJ28" i="5"/>
  <c r="AJ25" i="5"/>
  <c r="AJ26" i="5"/>
  <c r="AJ27" i="5"/>
  <c r="T28" i="5"/>
  <c r="T25" i="5"/>
  <c r="T26" i="5"/>
  <c r="T27" i="5"/>
  <c r="AR17" i="5"/>
  <c r="AR15" i="5"/>
  <c r="AR18" i="5"/>
  <c r="AR16" i="5"/>
  <c r="AB17" i="5"/>
  <c r="AB15" i="5"/>
  <c r="AB18" i="5"/>
  <c r="AB16" i="5"/>
  <c r="L17" i="5"/>
  <c r="AZ17" i="5" s="1"/>
  <c r="L15" i="5"/>
  <c r="AZ15" i="5" s="1"/>
  <c r="L18" i="5"/>
  <c r="L16" i="5"/>
  <c r="D986" i="2"/>
  <c r="D946" i="2"/>
  <c r="D816" i="2"/>
  <c r="D456" i="2"/>
  <c r="D436" i="2"/>
  <c r="AU1439" i="5"/>
  <c r="AU1409" i="5"/>
  <c r="AU1399" i="5"/>
  <c r="AU1389" i="5"/>
  <c r="AU1379" i="5"/>
  <c r="V1379" i="5"/>
  <c r="AU1349" i="5"/>
  <c r="AU1309" i="5"/>
  <c r="AU1279" i="5"/>
  <c r="AU1259" i="5"/>
  <c r="P1249" i="5"/>
  <c r="AU1249" i="5"/>
  <c r="AR1219" i="5"/>
  <c r="AB1219" i="5"/>
  <c r="AU1209" i="5"/>
  <c r="AU1199" i="5"/>
  <c r="AU1189" i="5"/>
  <c r="X1179" i="5"/>
  <c r="AU1139" i="5"/>
  <c r="AU1119" i="5"/>
  <c r="AU1079" i="5"/>
  <c r="AH1079" i="5"/>
  <c r="AU1049" i="5"/>
  <c r="N1039" i="5"/>
  <c r="AU1039" i="5"/>
  <c r="AU999" i="5"/>
  <c r="AU989" i="5"/>
  <c r="AU959" i="5"/>
  <c r="AU869" i="5"/>
  <c r="AU849" i="5"/>
  <c r="AU839" i="5"/>
  <c r="AU819" i="5"/>
  <c r="AU799" i="5"/>
  <c r="AD779" i="5"/>
  <c r="AU779" i="5"/>
  <c r="AU759" i="5"/>
  <c r="AU709" i="5"/>
  <c r="AL709" i="5"/>
  <c r="AU689" i="5"/>
  <c r="AU679" i="5"/>
  <c r="J629" i="5"/>
  <c r="AU649" i="5"/>
  <c r="P619" i="5"/>
  <c r="N639" i="5"/>
  <c r="AU639" i="5"/>
  <c r="AU619" i="5"/>
  <c r="AU609" i="5"/>
  <c r="AU549" i="5"/>
  <c r="AU529" i="5"/>
  <c r="AU519" i="5"/>
  <c r="AJ509" i="5"/>
  <c r="AR509" i="5"/>
  <c r="AU499" i="5"/>
  <c r="AU489" i="5"/>
  <c r="AP489" i="5"/>
  <c r="AU469" i="5"/>
  <c r="AU459" i="5"/>
  <c r="AN419" i="5"/>
  <c r="AU399" i="5"/>
  <c r="AU389" i="5"/>
  <c r="R359" i="5"/>
  <c r="N359" i="5"/>
  <c r="AU359" i="5"/>
  <c r="AU329" i="5"/>
  <c r="AU319" i="5"/>
  <c r="AU289" i="5"/>
  <c r="AU279" i="5"/>
  <c r="AU259" i="5"/>
  <c r="AU229" i="5"/>
  <c r="AU249" i="5"/>
  <c r="AU239" i="5"/>
  <c r="T229" i="5"/>
  <c r="AU209" i="5"/>
  <c r="AU169" i="5"/>
  <c r="AU179" i="5"/>
  <c r="AU199" i="5"/>
  <c r="AU159" i="5"/>
  <c r="AU129" i="5"/>
  <c r="AF139" i="5"/>
  <c r="AU139" i="5"/>
  <c r="R119" i="5"/>
  <c r="AF119" i="5"/>
  <c r="AU119" i="5"/>
  <c r="AU99" i="5"/>
  <c r="AU79" i="5"/>
  <c r="AU59" i="5"/>
  <c r="AU49" i="5"/>
  <c r="AU39" i="5"/>
  <c r="AU29" i="5"/>
  <c r="AU19" i="5"/>
  <c r="AL1119" i="5"/>
  <c r="J1159" i="5"/>
  <c r="BA1218" i="5"/>
  <c r="P1209" i="5"/>
  <c r="AD1219" i="5"/>
  <c r="N1219" i="5"/>
  <c r="BE1437" i="5"/>
  <c r="BI1438" i="5"/>
  <c r="BA1327" i="5"/>
  <c r="AD1329" i="5"/>
  <c r="N1329" i="5"/>
  <c r="AT1329" i="5"/>
  <c r="AU1329" i="5"/>
  <c r="AT1299" i="5"/>
  <c r="AU1299" i="5"/>
  <c r="AT949" i="5"/>
  <c r="AU949" i="5"/>
  <c r="AT599" i="5"/>
  <c r="AU599" i="5"/>
  <c r="X939" i="5"/>
  <c r="H939" i="5"/>
  <c r="AH689" i="5"/>
  <c r="P579" i="5"/>
  <c r="AR279" i="5"/>
  <c r="BK1486" i="5"/>
  <c r="BK1478" i="5"/>
  <c r="BK1428" i="5"/>
  <c r="BK1396" i="5"/>
  <c r="BK1388" i="5"/>
  <c r="BK1386" i="5"/>
  <c r="BK1378" i="5"/>
  <c r="BK1346" i="5"/>
  <c r="BK1338" i="5"/>
  <c r="BK1286" i="5"/>
  <c r="BK1278" i="5"/>
  <c r="BK1216" i="5"/>
  <c r="BK1208" i="5"/>
  <c r="BK1106" i="5"/>
  <c r="BK1098" i="5"/>
  <c r="BK1018" i="5"/>
  <c r="BK956" i="5"/>
  <c r="BK948" i="5"/>
  <c r="BK826" i="5"/>
  <c r="BK818" i="5"/>
  <c r="BK816" i="5"/>
  <c r="BK808" i="5"/>
  <c r="D746" i="2"/>
  <c r="D745" i="2"/>
  <c r="BK716" i="5"/>
  <c r="BK708" i="5"/>
  <c r="BK676" i="5"/>
  <c r="BK668" i="5"/>
  <c r="BK636" i="5"/>
  <c r="BK628" i="5"/>
  <c r="BK626" i="5"/>
  <c r="BK618" i="5"/>
  <c r="BK576" i="5"/>
  <c r="BK568" i="5"/>
  <c r="BK536" i="5"/>
  <c r="BK528" i="5"/>
  <c r="BK486" i="5"/>
  <c r="BK478" i="5"/>
  <c r="BK388" i="5"/>
  <c r="BK356" i="5"/>
  <c r="BK348" i="5"/>
  <c r="BK316" i="5"/>
  <c r="BK308" i="5"/>
  <c r="BK276" i="5"/>
  <c r="BK268" i="5"/>
  <c r="BK266" i="5"/>
  <c r="BK258" i="5"/>
  <c r="BK226" i="5"/>
  <c r="BK218" i="5"/>
  <c r="BK176" i="5"/>
  <c r="BK168" i="5"/>
  <c r="D1005" i="2"/>
  <c r="AP1449" i="5"/>
  <c r="R1229" i="5"/>
  <c r="P1179" i="5"/>
  <c r="D939" i="5"/>
  <c r="J899" i="5"/>
  <c r="AF869" i="5"/>
  <c r="P869" i="5"/>
  <c r="V819" i="5"/>
  <c r="H609" i="5"/>
  <c r="D509" i="5"/>
  <c r="AJ309" i="5"/>
  <c r="BK1496" i="5"/>
  <c r="BK1488" i="5"/>
  <c r="BK1446" i="5"/>
  <c r="BK1438" i="5"/>
  <c r="BK1406" i="5"/>
  <c r="BK1398" i="5"/>
  <c r="BK1356" i="5"/>
  <c r="BK1348" i="5"/>
  <c r="BK1296" i="5"/>
  <c r="BK1288" i="5"/>
  <c r="BK1256" i="5"/>
  <c r="BK1248" i="5"/>
  <c r="BK1228" i="5"/>
  <c r="BK1226" i="5"/>
  <c r="BK1218" i="5"/>
  <c r="BK1108" i="5"/>
  <c r="D1026" i="2"/>
  <c r="D1025" i="2"/>
  <c r="BK966" i="5"/>
  <c r="BK958" i="5"/>
  <c r="BK726" i="5"/>
  <c r="BK718" i="5"/>
  <c r="BK686" i="5"/>
  <c r="BK678" i="5"/>
  <c r="BK646" i="5"/>
  <c r="BK638" i="5"/>
  <c r="BK586" i="5"/>
  <c r="BK578" i="5"/>
  <c r="BK546" i="5"/>
  <c r="BK538" i="5"/>
  <c r="BK506" i="5"/>
  <c r="BK498" i="5"/>
  <c r="BK496" i="5"/>
  <c r="BK488" i="5"/>
  <c r="BK366" i="5"/>
  <c r="BK358" i="5"/>
  <c r="BK326" i="5"/>
  <c r="BK318" i="5"/>
  <c r="BK286" i="5"/>
  <c r="BK278" i="5"/>
  <c r="BK236" i="5"/>
  <c r="BK228" i="5"/>
  <c r="BK196" i="5"/>
  <c r="BK188" i="5"/>
  <c r="BK186" i="5"/>
  <c r="BK178" i="5"/>
  <c r="D1466" i="2"/>
  <c r="BK1038" i="5"/>
  <c r="X1209" i="5"/>
  <c r="AL1139" i="5"/>
  <c r="V1139" i="5"/>
  <c r="J1119" i="5"/>
  <c r="L719" i="5"/>
  <c r="AB569" i="5"/>
  <c r="AR239" i="5"/>
  <c r="AB239" i="5"/>
  <c r="L129" i="5"/>
  <c r="AP59" i="5"/>
  <c r="BK1186" i="5"/>
  <c r="BK1178" i="5"/>
  <c r="BK1136" i="5"/>
  <c r="BK1128" i="5"/>
  <c r="BK1056" i="5"/>
  <c r="BK1048" i="5"/>
  <c r="BK926" i="5"/>
  <c r="BK918" i="5"/>
  <c r="BK886" i="5"/>
  <c r="BK878" i="5"/>
  <c r="BK846" i="5"/>
  <c r="BK838" i="5"/>
  <c r="BK786" i="5"/>
  <c r="BK778" i="5"/>
  <c r="BK426" i="5"/>
  <c r="BK418" i="5"/>
  <c r="BK126" i="5"/>
  <c r="BK118" i="5"/>
  <c r="BK116" i="5"/>
  <c r="BK108" i="5"/>
  <c r="BK76" i="5"/>
  <c r="BK68" i="5"/>
  <c r="BK36" i="5"/>
  <c r="BK28" i="5"/>
  <c r="BK836" i="5"/>
  <c r="AF1359" i="5"/>
  <c r="N1229" i="5"/>
  <c r="AD1069" i="5"/>
  <c r="AH929" i="5"/>
  <c r="V779" i="5"/>
  <c r="AB539" i="5"/>
  <c r="R489" i="5"/>
  <c r="Z119" i="5"/>
  <c r="BK1498" i="5"/>
  <c r="BK1456" i="5"/>
  <c r="BK1448" i="5"/>
  <c r="BK1416" i="5"/>
  <c r="BK1408" i="5"/>
  <c r="BK1366" i="5"/>
  <c r="BK1358" i="5"/>
  <c r="BK1316" i="5"/>
  <c r="BK1308" i="5"/>
  <c r="BK1306" i="5"/>
  <c r="BK1298" i="5"/>
  <c r="BK1266" i="5"/>
  <c r="BK1258" i="5"/>
  <c r="BK1076" i="5"/>
  <c r="BK1068" i="5"/>
  <c r="BK1066" i="5"/>
  <c r="BK996" i="5"/>
  <c r="BK988" i="5"/>
  <c r="BK986" i="5"/>
  <c r="BK978" i="5"/>
  <c r="BK976" i="5"/>
  <c r="BK968" i="5"/>
  <c r="D826" i="2"/>
  <c r="BK796" i="5"/>
  <c r="BK788" i="5"/>
  <c r="BK736" i="5"/>
  <c r="BK728" i="5"/>
  <c r="BK696" i="5"/>
  <c r="BK688" i="5"/>
  <c r="BK656" i="5"/>
  <c r="BK648" i="5"/>
  <c r="BK596" i="5"/>
  <c r="BK588" i="5"/>
  <c r="BK556" i="5"/>
  <c r="BK548" i="5"/>
  <c r="BK516" i="5"/>
  <c r="BK508" i="5"/>
  <c r="BK376" i="5"/>
  <c r="BK368" i="5"/>
  <c r="BK336" i="5"/>
  <c r="BK328" i="5"/>
  <c r="BK296" i="5"/>
  <c r="BK288" i="5"/>
  <c r="BK246" i="5"/>
  <c r="BK238" i="5"/>
  <c r="BK206" i="5"/>
  <c r="BK198" i="5"/>
  <c r="D1465" i="2"/>
  <c r="D1325" i="2"/>
  <c r="D1085" i="2"/>
  <c r="BK408" i="5"/>
  <c r="BK106" i="5"/>
  <c r="D7" i="5"/>
  <c r="AW7" i="5" s="1"/>
  <c r="D5" i="5"/>
  <c r="AW5" i="5" s="1"/>
  <c r="AR1309" i="5"/>
  <c r="J1179" i="5"/>
  <c r="AD1159" i="5"/>
  <c r="AR1069" i="5"/>
  <c r="V879" i="5"/>
  <c r="H719" i="5"/>
  <c r="AH619" i="5"/>
  <c r="R619" i="5"/>
  <c r="AN559" i="5"/>
  <c r="L229" i="5"/>
  <c r="D159" i="5"/>
  <c r="AN39" i="5"/>
  <c r="D1246" i="2"/>
  <c r="BK1196" i="5"/>
  <c r="BK1188" i="5"/>
  <c r="BK1156" i="5"/>
  <c r="BK1148" i="5"/>
  <c r="BK1146" i="5"/>
  <c r="BK1138" i="5"/>
  <c r="BK1058" i="5"/>
  <c r="BK936" i="5"/>
  <c r="BK928" i="5"/>
  <c r="BK896" i="5"/>
  <c r="BK888" i="5"/>
  <c r="BK856" i="5"/>
  <c r="BK848" i="5"/>
  <c r="BK756" i="5"/>
  <c r="BK748" i="5"/>
  <c r="BK746" i="5"/>
  <c r="BK606" i="5"/>
  <c r="BK598" i="5"/>
  <c r="BK446" i="5"/>
  <c r="BK438" i="5"/>
  <c r="BK436" i="5"/>
  <c r="BK428" i="5"/>
  <c r="BK146" i="5"/>
  <c r="BK138" i="5"/>
  <c r="BK136" i="5"/>
  <c r="BK128" i="5"/>
  <c r="BK86" i="5"/>
  <c r="BK78" i="5"/>
  <c r="BK46" i="5"/>
  <c r="BK38" i="5"/>
  <c r="AL459" i="5"/>
  <c r="F459" i="5"/>
  <c r="BK1476" i="5"/>
  <c r="BK1468" i="5"/>
  <c r="BK1466" i="5"/>
  <c r="BK1458" i="5"/>
  <c r="BK1426" i="5"/>
  <c r="BK1418" i="5"/>
  <c r="BK1376" i="5"/>
  <c r="BK1368" i="5"/>
  <c r="BK1336" i="5"/>
  <c r="BK1328" i="5"/>
  <c r="BK1326" i="5"/>
  <c r="BK1318" i="5"/>
  <c r="BK1276" i="5"/>
  <c r="BK1268" i="5"/>
  <c r="BK1206" i="5"/>
  <c r="BK1198" i="5"/>
  <c r="BK1096" i="5"/>
  <c r="BK1088" i="5"/>
  <c r="BK1086" i="5"/>
  <c r="BK1078" i="5"/>
  <c r="BK1016" i="5"/>
  <c r="BK1008" i="5"/>
  <c r="BK1006" i="5"/>
  <c r="BK998" i="5"/>
  <c r="BK806" i="5"/>
  <c r="BK798" i="5"/>
  <c r="BK738" i="5"/>
  <c r="BK706" i="5"/>
  <c r="BK698" i="5"/>
  <c r="BK666" i="5"/>
  <c r="BK658" i="5"/>
  <c r="BK616" i="5"/>
  <c r="BK608" i="5"/>
  <c r="BK566" i="5"/>
  <c r="BK558" i="5"/>
  <c r="BK526" i="5"/>
  <c r="BK518" i="5"/>
  <c r="BK476" i="5"/>
  <c r="BK468" i="5"/>
  <c r="BK466" i="5"/>
  <c r="BK386" i="5"/>
  <c r="BK378" i="5"/>
  <c r="BK346" i="5"/>
  <c r="BK338" i="5"/>
  <c r="BK306" i="5"/>
  <c r="BK298" i="5"/>
  <c r="BK256" i="5"/>
  <c r="BK248" i="5"/>
  <c r="BK216" i="5"/>
  <c r="BK208" i="5"/>
  <c r="BK166" i="5"/>
  <c r="BK158" i="5"/>
  <c r="BK156" i="5"/>
  <c r="AN1319" i="5"/>
  <c r="AN1069" i="5"/>
  <c r="J1049" i="5"/>
  <c r="N919" i="5"/>
  <c r="R879" i="5"/>
  <c r="AW867" i="5"/>
  <c r="T699" i="5"/>
  <c r="D699" i="5"/>
  <c r="L649" i="5"/>
  <c r="AD629" i="5"/>
  <c r="H229" i="5"/>
  <c r="X109" i="5"/>
  <c r="H89" i="5"/>
  <c r="BK1166" i="5"/>
  <c r="BK1158" i="5"/>
  <c r="BK1036" i="5"/>
  <c r="BK1028" i="5"/>
  <c r="BK1026" i="5"/>
  <c r="BK946" i="5"/>
  <c r="BK938" i="5"/>
  <c r="BK906" i="5"/>
  <c r="BK898" i="5"/>
  <c r="BK866" i="5"/>
  <c r="BK858" i="5"/>
  <c r="D786" i="2"/>
  <c r="BK766" i="5"/>
  <c r="BK758" i="5"/>
  <c r="BK458" i="5"/>
  <c r="BK456" i="5"/>
  <c r="BK448" i="5"/>
  <c r="BK406" i="5"/>
  <c r="BK398" i="5"/>
  <c r="BK396" i="5"/>
  <c r="BK148" i="5"/>
  <c r="BK96" i="5"/>
  <c r="BK88" i="5"/>
  <c r="BK56" i="5"/>
  <c r="BK48" i="5"/>
  <c r="AX1338" i="5"/>
  <c r="BC1117" i="5"/>
  <c r="AX1337" i="5"/>
  <c r="BC1116" i="5"/>
  <c r="AX1118" i="5"/>
  <c r="BI348" i="5"/>
  <c r="AP349" i="5"/>
  <c r="Z349" i="5"/>
  <c r="J349" i="5"/>
  <c r="AN349" i="5"/>
  <c r="X349" i="5"/>
  <c r="H349" i="5"/>
  <c r="AZ346" i="5"/>
  <c r="L349" i="5"/>
  <c r="AJ349" i="5"/>
  <c r="AY988" i="5"/>
  <c r="R349" i="5"/>
  <c r="AD349" i="5"/>
  <c r="BA346" i="5"/>
  <c r="N349" i="5"/>
  <c r="N1459" i="5"/>
  <c r="BA1458" i="5"/>
  <c r="AD1379" i="5"/>
  <c r="BE1377" i="5"/>
  <c r="BE1455" i="5"/>
  <c r="D515" i="2"/>
  <c r="AY1258" i="5"/>
  <c r="D606" i="2"/>
  <c r="D596" i="2"/>
  <c r="D585" i="2"/>
  <c r="D535" i="2"/>
  <c r="D945" i="2"/>
  <c r="D785" i="2"/>
  <c r="D716" i="2"/>
  <c r="D715" i="2"/>
  <c r="D525" i="2"/>
  <c r="BA598" i="5"/>
  <c r="D1476" i="2"/>
  <c r="D1475" i="2"/>
  <c r="AD599" i="5"/>
  <c r="D656" i="2"/>
  <c r="D655" i="2"/>
  <c r="D1245" i="2"/>
  <c r="D536" i="2"/>
  <c r="D526" i="2"/>
  <c r="D1195" i="2"/>
  <c r="D825" i="2"/>
  <c r="D586" i="2"/>
  <c r="D516" i="2"/>
  <c r="D686" i="2"/>
  <c r="D685" i="2"/>
  <c r="BA597" i="5"/>
  <c r="AW1486" i="5"/>
  <c r="AZ667" i="5"/>
  <c r="BA596" i="5"/>
  <c r="X679" i="5"/>
  <c r="BF58" i="5"/>
  <c r="AD1459" i="5"/>
  <c r="AW998" i="5"/>
  <c r="BF1268" i="5"/>
  <c r="AY967" i="5"/>
  <c r="BB477" i="5"/>
  <c r="D1436" i="2"/>
  <c r="D1435" i="2"/>
  <c r="D1166" i="2"/>
  <c r="D1165" i="2"/>
  <c r="D1486" i="2"/>
  <c r="D1485" i="2"/>
  <c r="D926" i="2"/>
  <c r="D925" i="2"/>
  <c r="D666" i="2"/>
  <c r="D665" i="2"/>
  <c r="D636" i="2"/>
  <c r="D635" i="2"/>
  <c r="D576" i="2"/>
  <c r="D575" i="2"/>
  <c r="D306" i="2"/>
  <c r="D305" i="2"/>
  <c r="D226" i="2"/>
  <c r="D225" i="2"/>
  <c r="D76" i="2"/>
  <c r="D75" i="2"/>
  <c r="L949" i="5"/>
  <c r="X889" i="5"/>
  <c r="BF768" i="5"/>
  <c r="AY408" i="5"/>
  <c r="AY1457" i="5"/>
  <c r="D376" i="2"/>
  <c r="D375" i="2"/>
  <c r="D146" i="2"/>
  <c r="D145" i="2"/>
  <c r="D106" i="2"/>
  <c r="D105" i="2"/>
  <c r="AY576" i="5"/>
  <c r="D1416" i="2"/>
  <c r="D1415" i="2"/>
  <c r="D546" i="2"/>
  <c r="D545" i="2"/>
  <c r="D276" i="2"/>
  <c r="D275" i="2"/>
  <c r="D196" i="2"/>
  <c r="D195" i="2"/>
  <c r="D1106" i="2"/>
  <c r="D1105" i="2"/>
  <c r="D796" i="2"/>
  <c r="D795" i="2"/>
  <c r="D766" i="2"/>
  <c r="D765" i="2"/>
  <c r="D736" i="2"/>
  <c r="D735" i="2"/>
  <c r="D706" i="2"/>
  <c r="D705" i="2"/>
  <c r="D316" i="2"/>
  <c r="D315" i="2"/>
  <c r="AY848" i="5"/>
  <c r="V339" i="5"/>
  <c r="D1356" i="2"/>
  <c r="D1355" i="2"/>
  <c r="D1316" i="2"/>
  <c r="D1315" i="2"/>
  <c r="D1186" i="2"/>
  <c r="D1185" i="2"/>
  <c r="D1156" i="2"/>
  <c r="D1155" i="2"/>
  <c r="D876" i="2"/>
  <c r="D875" i="2"/>
  <c r="D846" i="2"/>
  <c r="D845" i="2"/>
  <c r="D36" i="2"/>
  <c r="D35" i="2"/>
  <c r="D1346" i="2"/>
  <c r="D1345" i="2"/>
  <c r="D1036" i="2"/>
  <c r="D1035" i="2"/>
  <c r="D956" i="2"/>
  <c r="D955" i="2"/>
  <c r="D866" i="2"/>
  <c r="D865" i="2"/>
  <c r="D236" i="2"/>
  <c r="D235" i="2"/>
  <c r="BB1445" i="5"/>
  <c r="BB1156" i="5"/>
  <c r="D1496" i="2"/>
  <c r="D1495" i="2"/>
  <c r="D1426" i="2"/>
  <c r="D1425" i="2"/>
  <c r="D1396" i="2"/>
  <c r="D1395" i="2"/>
  <c r="D1266" i="2"/>
  <c r="D1265" i="2"/>
  <c r="D1016" i="2"/>
  <c r="D1015" i="2"/>
  <c r="D936" i="2"/>
  <c r="D935" i="2"/>
  <c r="D906" i="2"/>
  <c r="D905" i="2"/>
  <c r="D556" i="2"/>
  <c r="D555" i="2"/>
  <c r="D476" i="2"/>
  <c r="D475" i="2"/>
  <c r="D416" i="2"/>
  <c r="D415" i="2"/>
  <c r="D386" i="2"/>
  <c r="D385" i="2"/>
  <c r="D356" i="2"/>
  <c r="D355" i="2"/>
  <c r="D66" i="2"/>
  <c r="D65" i="2"/>
  <c r="AJ1489" i="5"/>
  <c r="BB1377" i="5"/>
  <c r="AL1169" i="5"/>
  <c r="D1489" i="5"/>
  <c r="X1439" i="5"/>
  <c r="AN529" i="5"/>
  <c r="H529" i="5"/>
  <c r="AX337" i="5"/>
  <c r="D1076" i="2"/>
  <c r="D506" i="2"/>
  <c r="BK26" i="5"/>
  <c r="AX1075" i="5"/>
  <c r="BC1115" i="5"/>
  <c r="BF428" i="5"/>
  <c r="BE1226" i="5"/>
  <c r="BC1078" i="5"/>
  <c r="BA808" i="5"/>
  <c r="AN499" i="5"/>
  <c r="X499" i="5"/>
  <c r="H499" i="5"/>
  <c r="AX1078" i="5"/>
  <c r="BA57" i="5"/>
  <c r="AZ1157" i="5"/>
  <c r="AJ1189" i="5"/>
  <c r="AR579" i="5"/>
  <c r="T1489" i="5"/>
  <c r="AZ1237" i="5"/>
  <c r="AZ758" i="5"/>
  <c r="AT189" i="5"/>
  <c r="AD189" i="5"/>
  <c r="AH119" i="5"/>
  <c r="AP1499" i="5"/>
  <c r="Z1499" i="5"/>
  <c r="J1499" i="5"/>
  <c r="F1339" i="5"/>
  <c r="X479" i="5"/>
  <c r="H479" i="5"/>
  <c r="F1089" i="5"/>
  <c r="V1049" i="5"/>
  <c r="N969" i="5"/>
  <c r="J949" i="5"/>
  <c r="BG708" i="5"/>
  <c r="BB538" i="5"/>
  <c r="AW1438" i="5"/>
  <c r="AN1419" i="5"/>
  <c r="J1199" i="5"/>
  <c r="BE967" i="5"/>
  <c r="BG725" i="5"/>
  <c r="AW1487" i="5"/>
  <c r="AT1349" i="5"/>
  <c r="AD1349" i="5"/>
  <c r="N1349" i="5"/>
  <c r="X979" i="5"/>
  <c r="F859" i="5"/>
  <c r="AJ529" i="5"/>
  <c r="T529" i="5"/>
  <c r="D529" i="5"/>
  <c r="N1279" i="5"/>
  <c r="AW1278" i="5"/>
  <c r="AT389" i="5"/>
  <c r="AD389" i="5"/>
  <c r="N389" i="5"/>
  <c r="V199" i="5"/>
  <c r="AH39" i="5"/>
  <c r="R39" i="5"/>
  <c r="BG35" i="5"/>
  <c r="AJ859" i="5"/>
  <c r="AF689" i="5"/>
  <c r="BJ106" i="5"/>
  <c r="AW1488" i="5"/>
  <c r="BJ1348" i="5"/>
  <c r="AF1209" i="5"/>
  <c r="AL1079" i="5"/>
  <c r="AX1077" i="5"/>
  <c r="T369" i="5"/>
  <c r="H359" i="5"/>
  <c r="H129" i="5"/>
  <c r="AL279" i="5"/>
  <c r="BC1426" i="5"/>
  <c r="AP1199" i="5"/>
  <c r="P539" i="5"/>
  <c r="BF538" i="5"/>
  <c r="BF536" i="5"/>
  <c r="AT1459" i="5"/>
  <c r="AP1299" i="5"/>
  <c r="Z1199" i="5"/>
  <c r="AN219" i="5"/>
  <c r="P1259" i="5"/>
  <c r="P1489" i="5"/>
  <c r="Z1419" i="5"/>
  <c r="BI1196" i="5"/>
  <c r="AX576" i="5"/>
  <c r="AZ396" i="5"/>
  <c r="F99" i="5"/>
  <c r="AZ56" i="5"/>
  <c r="AF49" i="5"/>
  <c r="P49" i="5"/>
  <c r="T1379" i="5"/>
  <c r="J779" i="5"/>
  <c r="BA1477" i="5"/>
  <c r="T1279" i="5"/>
  <c r="BB185" i="5"/>
  <c r="BA1347" i="5"/>
  <c r="BI1197" i="5"/>
  <c r="AD1139" i="5"/>
  <c r="AX948" i="5"/>
  <c r="AN609" i="5"/>
  <c r="X609" i="5"/>
  <c r="AF429" i="5"/>
  <c r="AB579" i="5"/>
  <c r="AY1197" i="5"/>
  <c r="Z939" i="5"/>
  <c r="J939" i="5"/>
  <c r="AZ397" i="5"/>
  <c r="BF217" i="5"/>
  <c r="Z179" i="5"/>
  <c r="N69" i="5"/>
  <c r="BA1047" i="5"/>
  <c r="AP779" i="5"/>
  <c r="P1339" i="5"/>
  <c r="AW1336" i="5"/>
  <c r="AN1019" i="5"/>
  <c r="Z1019" i="5"/>
  <c r="T999" i="5"/>
  <c r="BI345" i="5"/>
  <c r="BG306" i="5"/>
  <c r="AX198" i="5"/>
  <c r="AW187" i="5"/>
  <c r="Z779" i="5"/>
  <c r="BG315" i="5"/>
  <c r="AZ1278" i="5"/>
  <c r="AN1109" i="5"/>
  <c r="X1109" i="5"/>
  <c r="X1019" i="5"/>
  <c r="AN769" i="5"/>
  <c r="X769" i="5"/>
  <c r="H769" i="5"/>
  <c r="AB249" i="5"/>
  <c r="BA997" i="5"/>
  <c r="P1129" i="5"/>
  <c r="AZ1057" i="5"/>
  <c r="AW258" i="5"/>
  <c r="AW158" i="5"/>
  <c r="BG118" i="5"/>
  <c r="BA927" i="5"/>
  <c r="AX626" i="5"/>
  <c r="AF1449" i="5"/>
  <c r="BA1348" i="5"/>
  <c r="T879" i="5"/>
  <c r="D879" i="5"/>
  <c r="AN789" i="5"/>
  <c r="X789" i="5"/>
  <c r="H789" i="5"/>
  <c r="H569" i="5"/>
  <c r="AR549" i="5"/>
  <c r="AJ189" i="5"/>
  <c r="BA137" i="5"/>
  <c r="BI28" i="5"/>
  <c r="AX1478" i="5"/>
  <c r="BE1345" i="5"/>
  <c r="F939" i="5"/>
  <c r="AT929" i="5"/>
  <c r="AD929" i="5"/>
  <c r="N929" i="5"/>
  <c r="BJ928" i="5"/>
  <c r="BE926" i="5"/>
  <c r="BB787" i="5"/>
  <c r="AZ746" i="5"/>
  <c r="AP709" i="5"/>
  <c r="BE458" i="5"/>
  <c r="BG346" i="5"/>
  <c r="R229" i="5"/>
  <c r="Z29" i="5"/>
  <c r="J29" i="5"/>
  <c r="BE1348" i="5"/>
  <c r="BA1345" i="5"/>
  <c r="AN1249" i="5"/>
  <c r="AR1239" i="5"/>
  <c r="AD1059" i="5"/>
  <c r="BA926" i="5"/>
  <c r="AH919" i="5"/>
  <c r="R919" i="5"/>
  <c r="AL909" i="5"/>
  <c r="AT889" i="5"/>
  <c r="AJ789" i="5"/>
  <c r="T789" i="5"/>
  <c r="D789" i="5"/>
  <c r="BA587" i="5"/>
  <c r="BA486" i="5"/>
  <c r="BA458" i="5"/>
  <c r="AB429" i="5"/>
  <c r="L429" i="5"/>
  <c r="AN389" i="5"/>
  <c r="BI347" i="5"/>
  <c r="AX338" i="5"/>
  <c r="BF206" i="5"/>
  <c r="R129" i="5"/>
  <c r="AX17" i="5"/>
  <c r="AH1439" i="5"/>
  <c r="AJ1429" i="5"/>
  <c r="BE1347" i="5"/>
  <c r="AB1279" i="5"/>
  <c r="H1249" i="5"/>
  <c r="L1239" i="5"/>
  <c r="BE1117" i="5"/>
  <c r="BI936" i="5"/>
  <c r="BG916" i="5"/>
  <c r="AD899" i="5"/>
  <c r="AF759" i="5"/>
  <c r="P759" i="5"/>
  <c r="AZ666" i="5"/>
  <c r="AH569" i="5"/>
  <c r="R569" i="5"/>
  <c r="AF539" i="5"/>
  <c r="BF537" i="5"/>
  <c r="AR519" i="5"/>
  <c r="AZ518" i="5"/>
  <c r="AB279" i="5"/>
  <c r="T259" i="5"/>
  <c r="D259" i="5"/>
  <c r="AT229" i="5"/>
  <c r="AW188" i="5"/>
  <c r="AD139" i="5"/>
  <c r="BG115" i="5"/>
  <c r="BA1115" i="5"/>
  <c r="BG918" i="5"/>
  <c r="V629" i="5"/>
  <c r="F629" i="5"/>
  <c r="AP519" i="5"/>
  <c r="N139" i="5"/>
  <c r="AF69" i="5"/>
  <c r="P69" i="5"/>
  <c r="AT1499" i="5"/>
  <c r="AD1499" i="5"/>
  <c r="N1499" i="5"/>
  <c r="P1359" i="5"/>
  <c r="AN1279" i="5"/>
  <c r="L1279" i="5"/>
  <c r="AT1119" i="5"/>
  <c r="AD1119" i="5"/>
  <c r="BA1117" i="5"/>
  <c r="AX1048" i="5"/>
  <c r="BE927" i="5"/>
  <c r="BB918" i="5"/>
  <c r="AR769" i="5"/>
  <c r="AB769" i="5"/>
  <c r="L769" i="5"/>
  <c r="L669" i="5"/>
  <c r="J519" i="5"/>
  <c r="F339" i="5"/>
  <c r="BC337" i="5"/>
  <c r="H279" i="5"/>
  <c r="AW185" i="5"/>
  <c r="BF68" i="5"/>
  <c r="AW1436" i="5"/>
  <c r="V1429" i="5"/>
  <c r="BF1358" i="5"/>
  <c r="BF1356" i="5"/>
  <c r="AW1068" i="5"/>
  <c r="BG1058" i="5"/>
  <c r="D899" i="5"/>
  <c r="AW896" i="5"/>
  <c r="AW858" i="5"/>
  <c r="P779" i="5"/>
  <c r="AX448" i="5"/>
  <c r="AH409" i="5"/>
  <c r="AW238" i="5"/>
  <c r="BG36" i="5"/>
  <c r="Z1299" i="5"/>
  <c r="AW1147" i="5"/>
  <c r="AW1125" i="5"/>
  <c r="AW1085" i="5"/>
  <c r="BB1058" i="5"/>
  <c r="AD969" i="5"/>
  <c r="T859" i="5"/>
  <c r="D859" i="5"/>
  <c r="AF789" i="5"/>
  <c r="P789" i="5"/>
  <c r="BE628" i="5"/>
  <c r="AL449" i="5"/>
  <c r="V449" i="5"/>
  <c r="BJ388" i="5"/>
  <c r="AH339" i="5"/>
  <c r="AJ239" i="5"/>
  <c r="T239" i="5"/>
  <c r="BA67" i="5"/>
  <c r="AJ29" i="5"/>
  <c r="T29" i="5"/>
  <c r="F29" i="5"/>
  <c r="BE1498" i="5"/>
  <c r="AJ1439" i="5"/>
  <c r="J1299" i="5"/>
  <c r="AP1239" i="5"/>
  <c r="AJ1129" i="5"/>
  <c r="AW1127" i="5"/>
  <c r="AJ1069" i="5"/>
  <c r="J1009" i="5"/>
  <c r="AW897" i="5"/>
  <c r="AT789" i="5"/>
  <c r="AD789" i="5"/>
  <c r="N789" i="5"/>
  <c r="BG776" i="5"/>
  <c r="N759" i="5"/>
  <c r="BF758" i="5"/>
  <c r="BB695" i="5"/>
  <c r="AR669" i="5"/>
  <c r="AB669" i="5"/>
  <c r="AH539" i="5"/>
  <c r="AX447" i="5"/>
  <c r="AN439" i="5"/>
  <c r="X439" i="5"/>
  <c r="H439" i="5"/>
  <c r="BE388" i="5"/>
  <c r="AJ359" i="5"/>
  <c r="T359" i="5"/>
  <c r="D359" i="5"/>
  <c r="AT309" i="5"/>
  <c r="AD309" i="5"/>
  <c r="D239" i="5"/>
  <c r="BE228" i="5"/>
  <c r="L279" i="5"/>
  <c r="AT1479" i="5"/>
  <c r="AD1479" i="5"/>
  <c r="N1479" i="5"/>
  <c r="T1439" i="5"/>
  <c r="D1439" i="5"/>
  <c r="T1129" i="5"/>
  <c r="BI1107" i="5"/>
  <c r="AW1087" i="5"/>
  <c r="BA985" i="5"/>
  <c r="AW857" i="5"/>
  <c r="BE758" i="5"/>
  <c r="AL749" i="5"/>
  <c r="V749" i="5"/>
  <c r="F749" i="5"/>
  <c r="AX615" i="5"/>
  <c r="AD569" i="5"/>
  <c r="N569" i="5"/>
  <c r="R539" i="5"/>
  <c r="BF506" i="5"/>
  <c r="AB469" i="5"/>
  <c r="L469" i="5"/>
  <c r="AW1088" i="5"/>
  <c r="AJ1329" i="5"/>
  <c r="V1389" i="5"/>
  <c r="BI1297" i="5"/>
  <c r="D1269" i="5"/>
  <c r="D1129" i="5"/>
  <c r="AJ1089" i="5"/>
  <c r="T1089" i="5"/>
  <c r="D1089" i="5"/>
  <c r="T1009" i="5"/>
  <c r="AW898" i="5"/>
  <c r="AH719" i="5"/>
  <c r="R719" i="5"/>
  <c r="BC578" i="5"/>
  <c r="AZ516" i="5"/>
  <c r="AF499" i="5"/>
  <c r="P499" i="5"/>
  <c r="R379" i="5"/>
  <c r="AR339" i="5"/>
  <c r="AP319" i="5"/>
  <c r="Z319" i="5"/>
  <c r="J319" i="5"/>
  <c r="N249" i="5"/>
  <c r="BE108" i="5"/>
  <c r="BJ66" i="5"/>
  <c r="D19" i="5"/>
  <c r="AZ597" i="5"/>
  <c r="H469" i="5"/>
  <c r="BA387" i="5"/>
  <c r="BE385" i="5"/>
  <c r="AR249" i="5"/>
  <c r="AP189" i="5"/>
  <c r="Z189" i="5"/>
  <c r="AW107" i="5"/>
  <c r="BE68" i="5"/>
  <c r="R1379" i="5"/>
  <c r="BJ1328" i="5"/>
  <c r="AD1149" i="5"/>
  <c r="BA1148" i="5"/>
  <c r="AW1006" i="5"/>
  <c r="Z909" i="5"/>
  <c r="AJ899" i="5"/>
  <c r="T899" i="5"/>
  <c r="AW856" i="5"/>
  <c r="AT729" i="5"/>
  <c r="AD729" i="5"/>
  <c r="AX627" i="5"/>
  <c r="AX617" i="5"/>
  <c r="AR599" i="5"/>
  <c r="AB599" i="5"/>
  <c r="L599" i="5"/>
  <c r="AB519" i="5"/>
  <c r="L519" i="5"/>
  <c r="BG1476" i="5"/>
  <c r="BC1355" i="5"/>
  <c r="BA1328" i="5"/>
  <c r="BJ1326" i="5"/>
  <c r="AJ1249" i="5"/>
  <c r="T1249" i="5"/>
  <c r="AT1229" i="5"/>
  <c r="AD1229" i="5"/>
  <c r="BF1217" i="5"/>
  <c r="BF1215" i="5"/>
  <c r="AJ1009" i="5"/>
  <c r="AW1008" i="5"/>
  <c r="AP979" i="5"/>
  <c r="Z979" i="5"/>
  <c r="J979" i="5"/>
  <c r="BI938" i="5"/>
  <c r="F889" i="5"/>
  <c r="V799" i="5"/>
  <c r="AT759" i="5"/>
  <c r="T739" i="5"/>
  <c r="D739" i="5"/>
  <c r="AW737" i="5"/>
  <c r="AP699" i="5"/>
  <c r="J699" i="5"/>
  <c r="AR569" i="5"/>
  <c r="AZ567" i="5"/>
  <c r="AW495" i="5"/>
  <c r="N489" i="5"/>
  <c r="AR399" i="5"/>
  <c r="AB399" i="5"/>
  <c r="L399" i="5"/>
  <c r="T189" i="5"/>
  <c r="D189" i="5"/>
  <c r="P149" i="5"/>
  <c r="BF147" i="5"/>
  <c r="AZ106" i="5"/>
  <c r="AN29" i="5"/>
  <c r="X29" i="5"/>
  <c r="BA1478" i="5"/>
  <c r="BJ1228" i="5"/>
  <c r="V1159" i="5"/>
  <c r="AZ1076" i="5"/>
  <c r="BG856" i="5"/>
  <c r="BE757" i="5"/>
  <c r="BI748" i="5"/>
  <c r="AW508" i="5"/>
  <c r="BA488" i="5"/>
  <c r="R469" i="5"/>
  <c r="V419" i="5"/>
  <c r="AX417" i="5"/>
  <c r="AW358" i="5"/>
  <c r="L299" i="5"/>
  <c r="AZ298" i="5"/>
  <c r="AX178" i="5"/>
  <c r="AX165" i="5"/>
  <c r="BF148" i="5"/>
  <c r="BF126" i="5"/>
  <c r="V89" i="5"/>
  <c r="F89" i="5"/>
  <c r="H29" i="5"/>
  <c r="AH1419" i="5"/>
  <c r="AX1417" i="5"/>
  <c r="BG1397" i="5"/>
  <c r="AN1389" i="5"/>
  <c r="H1389" i="5"/>
  <c r="AP1339" i="5"/>
  <c r="Z1339" i="5"/>
  <c r="BI1336" i="5"/>
  <c r="BE1278" i="5"/>
  <c r="AF1219" i="5"/>
  <c r="BA1178" i="5"/>
  <c r="BE1067" i="5"/>
  <c r="AN1059" i="5"/>
  <c r="X1059" i="5"/>
  <c r="H1059" i="5"/>
  <c r="AT999" i="5"/>
  <c r="BA967" i="5"/>
  <c r="AX957" i="5"/>
  <c r="BF918" i="5"/>
  <c r="BC887" i="5"/>
  <c r="BE846" i="5"/>
  <c r="AW678" i="5"/>
  <c r="Z639" i="5"/>
  <c r="V579" i="5"/>
  <c r="F579" i="5"/>
  <c r="AX577" i="5"/>
  <c r="AN569" i="5"/>
  <c r="AW356" i="5"/>
  <c r="AW328" i="5"/>
  <c r="AW326" i="5"/>
  <c r="AF269" i="5"/>
  <c r="AW267" i="5"/>
  <c r="AR199" i="5"/>
  <c r="AB199" i="5"/>
  <c r="L199" i="5"/>
  <c r="AZ107" i="5"/>
  <c r="J1339" i="5"/>
  <c r="AL1269" i="5"/>
  <c r="AX1268" i="5"/>
  <c r="BA1225" i="5"/>
  <c r="BJ1218" i="5"/>
  <c r="AH1169" i="5"/>
  <c r="R1169" i="5"/>
  <c r="D1009" i="5"/>
  <c r="N999" i="5"/>
  <c r="AL959" i="5"/>
  <c r="V959" i="5"/>
  <c r="AR899" i="5"/>
  <c r="AB899" i="5"/>
  <c r="AH859" i="5"/>
  <c r="R859" i="5"/>
  <c r="AZ846" i="5"/>
  <c r="BA837" i="5"/>
  <c r="AP749" i="5"/>
  <c r="Z749" i="5"/>
  <c r="J749" i="5"/>
  <c r="BI285" i="5"/>
  <c r="AZ197" i="5"/>
  <c r="AL179" i="5"/>
  <c r="V179" i="5"/>
  <c r="F179" i="5"/>
  <c r="AZ108" i="5"/>
  <c r="BC1336" i="5"/>
  <c r="V1269" i="5"/>
  <c r="F1269" i="5"/>
  <c r="BJ1248" i="5"/>
  <c r="BE1227" i="5"/>
  <c r="AL1099" i="5"/>
  <c r="P1079" i="5"/>
  <c r="AZ1077" i="5"/>
  <c r="BI1017" i="5"/>
  <c r="AW1007" i="5"/>
  <c r="AL939" i="5"/>
  <c r="L899" i="5"/>
  <c r="BC758" i="5"/>
  <c r="R729" i="5"/>
  <c r="AL639" i="5"/>
  <c r="AF599" i="5"/>
  <c r="P599" i="5"/>
  <c r="BJ228" i="5"/>
  <c r="AX176" i="5"/>
  <c r="AN149" i="5"/>
  <c r="X149" i="5"/>
  <c r="H149" i="5"/>
  <c r="N109" i="5"/>
  <c r="BJ108" i="5"/>
  <c r="AD859" i="5"/>
  <c r="AH829" i="5"/>
  <c r="AW355" i="5"/>
  <c r="AJ329" i="5"/>
  <c r="T329" i="5"/>
  <c r="D329" i="5"/>
  <c r="AW325" i="5"/>
  <c r="AR109" i="5"/>
  <c r="AB109" i="5"/>
  <c r="L109" i="5"/>
  <c r="V1359" i="5"/>
  <c r="AX1336" i="5"/>
  <c r="AX1267" i="5"/>
  <c r="BG1168" i="5"/>
  <c r="H1109" i="5"/>
  <c r="L1079" i="5"/>
  <c r="BE1018" i="5"/>
  <c r="AB989" i="5"/>
  <c r="AT979" i="5"/>
  <c r="AX926" i="5"/>
  <c r="J889" i="5"/>
  <c r="AR849" i="5"/>
  <c r="AJ689" i="5"/>
  <c r="T679" i="5"/>
  <c r="D679" i="5"/>
  <c r="AW677" i="5"/>
  <c r="AF629" i="5"/>
  <c r="P629" i="5"/>
  <c r="AT589" i="5"/>
  <c r="AF589" i="5"/>
  <c r="P589" i="5"/>
  <c r="L459" i="5"/>
  <c r="P399" i="5"/>
  <c r="BF268" i="5"/>
  <c r="AX177" i="5"/>
  <c r="BG138" i="5"/>
  <c r="AX86" i="5"/>
  <c r="T1499" i="5"/>
  <c r="D1499" i="5"/>
  <c r="AN1439" i="5"/>
  <c r="AP1409" i="5"/>
  <c r="AW1377" i="5"/>
  <c r="T1339" i="5"/>
  <c r="T1329" i="5"/>
  <c r="BC1257" i="5"/>
  <c r="BC1177" i="5"/>
  <c r="AX1177" i="5"/>
  <c r="AX1175" i="5"/>
  <c r="BG1015" i="5"/>
  <c r="BG1016" i="5"/>
  <c r="BG1018" i="5"/>
  <c r="AZ737" i="5"/>
  <c r="AZ735" i="5"/>
  <c r="D1329" i="5"/>
  <c r="AW1328" i="5"/>
  <c r="BC1315" i="5"/>
  <c r="BJ1258" i="5"/>
  <c r="BE1257" i="5"/>
  <c r="BE1256" i="5"/>
  <c r="BA1258" i="5"/>
  <c r="BA1257" i="5"/>
  <c r="Z819" i="5"/>
  <c r="BA688" i="5"/>
  <c r="BF727" i="5"/>
  <c r="J1489" i="5"/>
  <c r="P1499" i="5"/>
  <c r="AF1459" i="5"/>
  <c r="V1369" i="5"/>
  <c r="BF1367" i="5"/>
  <c r="AL1319" i="5"/>
  <c r="V1319" i="5"/>
  <c r="F1319" i="5"/>
  <c r="AX1147" i="5"/>
  <c r="AX1148" i="5"/>
  <c r="AZ177" i="5"/>
  <c r="AZ175" i="5"/>
  <c r="BG1257" i="5"/>
  <c r="AN1469" i="5"/>
  <c r="X1469" i="5"/>
  <c r="H1469" i="5"/>
  <c r="AW1378" i="5"/>
  <c r="AN1359" i="5"/>
  <c r="BG1298" i="5"/>
  <c r="AJ1289" i="5"/>
  <c r="N1259" i="5"/>
  <c r="BC988" i="5"/>
  <c r="AX986" i="5"/>
  <c r="AX985" i="5"/>
  <c r="AX988" i="5"/>
  <c r="AX987" i="5"/>
  <c r="BJ936" i="5"/>
  <c r="AY767" i="5"/>
  <c r="H1479" i="5"/>
  <c r="R1449" i="5"/>
  <c r="AF1419" i="5"/>
  <c r="BF1298" i="5"/>
  <c r="BF1287" i="5"/>
  <c r="AH1279" i="5"/>
  <c r="BJ1256" i="5"/>
  <c r="BI1125" i="5"/>
  <c r="BC985" i="5"/>
  <c r="X1359" i="5"/>
  <c r="X1349" i="5"/>
  <c r="BF1285" i="5"/>
  <c r="AX1255" i="5"/>
  <c r="AX1256" i="5"/>
  <c r="AR449" i="5"/>
  <c r="AZ447" i="5"/>
  <c r="AZ448" i="5"/>
  <c r="AN1349" i="5"/>
  <c r="AP1489" i="5"/>
  <c r="AP1429" i="5"/>
  <c r="P1419" i="5"/>
  <c r="BI1406" i="5"/>
  <c r="AW1375" i="5"/>
  <c r="BF1368" i="5"/>
  <c r="H1349" i="5"/>
  <c r="H1339" i="5"/>
  <c r="AW1326" i="5"/>
  <c r="AW1325" i="5"/>
  <c r="AX1316" i="5"/>
  <c r="AF1289" i="5"/>
  <c r="AW1287" i="5"/>
  <c r="AL989" i="5"/>
  <c r="AH969" i="5"/>
  <c r="AY908" i="5"/>
  <c r="AZ868" i="5"/>
  <c r="AZ867" i="5"/>
  <c r="AN619" i="5"/>
  <c r="P1279" i="5"/>
  <c r="P1229" i="5"/>
  <c r="BE1218" i="5"/>
  <c r="AJ1209" i="5"/>
  <c r="BA1188" i="5"/>
  <c r="V1179" i="5"/>
  <c r="D1169" i="5"/>
  <c r="AW1126" i="5"/>
  <c r="AX1115" i="5"/>
  <c r="D1069" i="5"/>
  <c r="F1049" i="5"/>
  <c r="L989" i="5"/>
  <c r="AL949" i="5"/>
  <c r="BE928" i="5"/>
  <c r="BC927" i="5"/>
  <c r="AZ918" i="5"/>
  <c r="V889" i="5"/>
  <c r="H889" i="5"/>
  <c r="AW887" i="5"/>
  <c r="AD879" i="5"/>
  <c r="BG858" i="5"/>
  <c r="BI845" i="5"/>
  <c r="AF839" i="5"/>
  <c r="AL789" i="5"/>
  <c r="V789" i="5"/>
  <c r="F789" i="5"/>
  <c r="R779" i="5"/>
  <c r="L759" i="5"/>
  <c r="AF749" i="5"/>
  <c r="P749" i="5"/>
  <c r="F739" i="5"/>
  <c r="V709" i="5"/>
  <c r="F709" i="5"/>
  <c r="AR699" i="5"/>
  <c r="AN659" i="5"/>
  <c r="X659" i="5"/>
  <c r="H659" i="5"/>
  <c r="AX625" i="5"/>
  <c r="BA586" i="5"/>
  <c r="AP459" i="5"/>
  <c r="Z459" i="5"/>
  <c r="J459" i="5"/>
  <c r="BJ398" i="5"/>
  <c r="BJ396" i="5"/>
  <c r="BI146" i="5"/>
  <c r="BI148" i="5"/>
  <c r="Z149" i="5"/>
  <c r="AY146" i="5"/>
  <c r="BI87" i="5"/>
  <c r="BJ1216" i="5"/>
  <c r="BE1215" i="5"/>
  <c r="R1209" i="5"/>
  <c r="R1019" i="5"/>
  <c r="AX888" i="5"/>
  <c r="AD819" i="5"/>
  <c r="AH769" i="5"/>
  <c r="R769" i="5"/>
  <c r="AH739" i="5"/>
  <c r="R739" i="5"/>
  <c r="AP719" i="5"/>
  <c r="AB719" i="5"/>
  <c r="AH709" i="5"/>
  <c r="AT649" i="5"/>
  <c r="N649" i="5"/>
  <c r="AW627" i="5"/>
  <c r="BE607" i="5"/>
  <c r="AD609" i="5"/>
  <c r="BA605" i="5"/>
  <c r="BA607" i="5"/>
  <c r="AW525" i="5"/>
  <c r="AW527" i="5"/>
  <c r="AH519" i="5"/>
  <c r="BF488" i="5"/>
  <c r="BF487" i="5"/>
  <c r="AW475" i="5"/>
  <c r="D479" i="5"/>
  <c r="AW478" i="5"/>
  <c r="AW477" i="5"/>
  <c r="AL209" i="5"/>
  <c r="BC206" i="5"/>
  <c r="AX207" i="5"/>
  <c r="AX206" i="5"/>
  <c r="F209" i="5"/>
  <c r="AX205" i="5"/>
  <c r="AX208" i="5"/>
  <c r="BG78" i="5"/>
  <c r="BG76" i="5"/>
  <c r="AW26" i="5"/>
  <c r="AW27" i="5"/>
  <c r="AW25" i="5"/>
  <c r="BA1177" i="5"/>
  <c r="AN1129" i="5"/>
  <c r="F1119" i="5"/>
  <c r="AD1049" i="5"/>
  <c r="N1049" i="5"/>
  <c r="AX1047" i="5"/>
  <c r="AN1039" i="5"/>
  <c r="X1039" i="5"/>
  <c r="V989" i="5"/>
  <c r="F989" i="5"/>
  <c r="AF949" i="5"/>
  <c r="AL929" i="5"/>
  <c r="F929" i="5"/>
  <c r="AX928" i="5"/>
  <c r="AF919" i="5"/>
  <c r="BG855" i="5"/>
  <c r="R809" i="5"/>
  <c r="BF767" i="5"/>
  <c r="AJ729" i="5"/>
  <c r="AN719" i="5"/>
  <c r="BG706" i="5"/>
  <c r="AR649" i="5"/>
  <c r="AB649" i="5"/>
  <c r="AT569" i="5"/>
  <c r="L449" i="5"/>
  <c r="BF407" i="5"/>
  <c r="BJ278" i="5"/>
  <c r="BI265" i="5"/>
  <c r="BI268" i="5"/>
  <c r="AY265" i="5"/>
  <c r="V259" i="5"/>
  <c r="AL239" i="5"/>
  <c r="BE1216" i="5"/>
  <c r="AL1199" i="5"/>
  <c r="BA1187" i="5"/>
  <c r="BA1185" i="5"/>
  <c r="AN1139" i="5"/>
  <c r="X1129" i="5"/>
  <c r="J1129" i="5"/>
  <c r="BB1085" i="5"/>
  <c r="L1069" i="5"/>
  <c r="H1039" i="5"/>
  <c r="AP1019" i="5"/>
  <c r="BI1018" i="5"/>
  <c r="BI1016" i="5"/>
  <c r="Z1009" i="5"/>
  <c r="AT989" i="5"/>
  <c r="AN959" i="5"/>
  <c r="BC947" i="5"/>
  <c r="BG936" i="5"/>
  <c r="AT919" i="5"/>
  <c r="BA915" i="5"/>
  <c r="BF877" i="5"/>
  <c r="AP649" i="5"/>
  <c r="BE585" i="5"/>
  <c r="X1029" i="5"/>
  <c r="X779" i="5"/>
  <c r="AR739" i="5"/>
  <c r="AB739" i="5"/>
  <c r="L739" i="5"/>
  <c r="AF729" i="5"/>
  <c r="P729" i="5"/>
  <c r="BG548" i="5"/>
  <c r="AH549" i="5"/>
  <c r="BJ328" i="5"/>
  <c r="BJ326" i="5"/>
  <c r="BE328" i="5"/>
  <c r="BA325" i="5"/>
  <c r="BA328" i="5"/>
  <c r="BG198" i="5"/>
  <c r="BG195" i="5"/>
  <c r="BE185" i="5"/>
  <c r="BE186" i="5"/>
  <c r="BA188" i="5"/>
  <c r="D1249" i="5"/>
  <c r="AT1219" i="5"/>
  <c r="AF1149" i="5"/>
  <c r="P1149" i="5"/>
  <c r="AH1089" i="5"/>
  <c r="R1089" i="5"/>
  <c r="J1019" i="5"/>
  <c r="BC957" i="5"/>
  <c r="AP949" i="5"/>
  <c r="Z949" i="5"/>
  <c r="BG937" i="5"/>
  <c r="AP899" i="5"/>
  <c r="N899" i="5"/>
  <c r="AN889" i="5"/>
  <c r="AR869" i="5"/>
  <c r="AB869" i="5"/>
  <c r="L869" i="5"/>
  <c r="AN829" i="5"/>
  <c r="H829" i="5"/>
  <c r="AP769" i="5"/>
  <c r="Z769" i="5"/>
  <c r="J769" i="5"/>
  <c r="AF699" i="5"/>
  <c r="P699" i="5"/>
  <c r="BC625" i="5"/>
  <c r="BC627" i="5"/>
  <c r="AH469" i="5"/>
  <c r="BG468" i="5"/>
  <c r="BC435" i="5"/>
  <c r="BC438" i="5"/>
  <c r="BG397" i="5"/>
  <c r="BG398" i="5"/>
  <c r="BB398" i="5"/>
  <c r="R399" i="5"/>
  <c r="BF336" i="5"/>
  <c r="AF339" i="5"/>
  <c r="BE276" i="5"/>
  <c r="AD279" i="5"/>
  <c r="BE275" i="5"/>
  <c r="BE278" i="5"/>
  <c r="BE277" i="5"/>
  <c r="N279" i="5"/>
  <c r="BA278" i="5"/>
  <c r="BA275" i="5"/>
  <c r="BA277" i="5"/>
  <c r="H779" i="5"/>
  <c r="AB759" i="5"/>
  <c r="X709" i="5"/>
  <c r="N699" i="5"/>
  <c r="AN689" i="5"/>
  <c r="X689" i="5"/>
  <c r="H689" i="5"/>
  <c r="Z659" i="5"/>
  <c r="AJ639" i="5"/>
  <c r="T639" i="5"/>
  <c r="D639" i="5"/>
  <c r="J609" i="5"/>
  <c r="J569" i="5"/>
  <c r="AW548" i="5"/>
  <c r="AP509" i="5"/>
  <c r="AZ417" i="5"/>
  <c r="BF337" i="5"/>
  <c r="AH69" i="5"/>
  <c r="AL629" i="5"/>
  <c r="Z509" i="5"/>
  <c r="J509" i="5"/>
  <c r="V439" i="5"/>
  <c r="AF419" i="5"/>
  <c r="BJ386" i="5"/>
  <c r="AL339" i="5"/>
  <c r="BC338" i="5"/>
  <c r="BE235" i="5"/>
  <c r="R199" i="5"/>
  <c r="BE106" i="5"/>
  <c r="AR59" i="5"/>
  <c r="L59" i="5"/>
  <c r="AX47" i="5"/>
  <c r="BF35" i="5"/>
  <c r="AH489" i="5"/>
  <c r="BF398" i="5"/>
  <c r="AW388" i="5"/>
  <c r="AT149" i="5"/>
  <c r="AP39" i="5"/>
  <c r="AR19" i="5"/>
  <c r="L19" i="5"/>
  <c r="R559" i="5"/>
  <c r="AD499" i="5"/>
  <c r="AD449" i="5"/>
  <c r="AR419" i="5"/>
  <c r="L419" i="5"/>
  <c r="AH399" i="5"/>
  <c r="BF397" i="5"/>
  <c r="AR299" i="5"/>
  <c r="AB299" i="5"/>
  <c r="AP289" i="5"/>
  <c r="Z289" i="5"/>
  <c r="J289" i="5"/>
  <c r="AT279" i="5"/>
  <c r="V209" i="5"/>
  <c r="T179" i="5"/>
  <c r="D179" i="5"/>
  <c r="AD149" i="5"/>
  <c r="BA148" i="5"/>
  <c r="AH139" i="5"/>
  <c r="AT109" i="5"/>
  <c r="AD109" i="5"/>
  <c r="BA106" i="5"/>
  <c r="AR99" i="5"/>
  <c r="AB99" i="5"/>
  <c r="L99" i="5"/>
  <c r="AZ97" i="5"/>
  <c r="BA87" i="5"/>
  <c r="BA85" i="5"/>
  <c r="Z39" i="5"/>
  <c r="H619" i="5"/>
  <c r="AJ479" i="5"/>
  <c r="T479" i="5"/>
  <c r="BA418" i="5"/>
  <c r="AF409" i="5"/>
  <c r="P409" i="5"/>
  <c r="AF399" i="5"/>
  <c r="BF396" i="5"/>
  <c r="D389" i="5"/>
  <c r="AR369" i="5"/>
  <c r="AD319" i="5"/>
  <c r="N319" i="5"/>
  <c r="N149" i="5"/>
  <c r="AT139" i="5"/>
  <c r="BA135" i="5"/>
  <c r="BE88" i="5"/>
  <c r="AX85" i="5"/>
  <c r="AT79" i="5"/>
  <c r="AD79" i="5"/>
  <c r="N79" i="5"/>
  <c r="N599" i="5"/>
  <c r="BJ598" i="5"/>
  <c r="BE597" i="5"/>
  <c r="AB449" i="5"/>
  <c r="BE416" i="5"/>
  <c r="AT329" i="5"/>
  <c r="AD329" i="5"/>
  <c r="N329" i="5"/>
  <c r="BA236" i="5"/>
  <c r="AN229" i="5"/>
  <c r="X229" i="5"/>
  <c r="AN199" i="5"/>
  <c r="X199" i="5"/>
  <c r="BC176" i="5"/>
  <c r="AP149" i="5"/>
  <c r="R139" i="5"/>
  <c r="AR129" i="5"/>
  <c r="AB129" i="5"/>
  <c r="AB79" i="5"/>
  <c r="L79" i="5"/>
  <c r="AL49" i="5"/>
  <c r="V49" i="5"/>
  <c r="AX48" i="5"/>
  <c r="AN109" i="5"/>
  <c r="AJ49" i="5"/>
  <c r="AY27" i="5"/>
  <c r="AJ299" i="5"/>
  <c r="AR179" i="5"/>
  <c r="AB179" i="5"/>
  <c r="L179" i="5"/>
  <c r="J149" i="5"/>
  <c r="R49" i="5"/>
  <c r="D29" i="5"/>
  <c r="BJ1378" i="5"/>
  <c r="AY1137" i="5"/>
  <c r="BJ1116" i="5"/>
  <c r="BJ1118" i="5"/>
  <c r="BB1087" i="5"/>
  <c r="BE1047" i="5"/>
  <c r="AD1039" i="5"/>
  <c r="AT969" i="5"/>
  <c r="AJ679" i="5"/>
  <c r="AL579" i="5"/>
  <c r="BC577" i="5"/>
  <c r="BB527" i="5"/>
  <c r="T499" i="5"/>
  <c r="BF475" i="5"/>
  <c r="AR469" i="5"/>
  <c r="BI267" i="5"/>
  <c r="BF265" i="5"/>
  <c r="AJ259" i="5"/>
  <c r="BB257" i="5"/>
  <c r="BE247" i="5"/>
  <c r="BE227" i="5"/>
  <c r="AP209" i="5"/>
  <c r="Z209" i="5"/>
  <c r="BI145" i="5"/>
  <c r="BE136" i="5"/>
  <c r="BC96" i="5"/>
  <c r="BC86" i="5"/>
  <c r="AL89" i="5"/>
  <c r="BG57" i="5"/>
  <c r="AH59" i="5"/>
  <c r="BA58" i="5"/>
  <c r="AF1499" i="5"/>
  <c r="F1459" i="5"/>
  <c r="BJ1358" i="5"/>
  <c r="BE1357" i="5"/>
  <c r="BE1356" i="5"/>
  <c r="BE1358" i="5"/>
  <c r="BG1415" i="5"/>
  <c r="BC1387" i="5"/>
  <c r="BC1385" i="5"/>
  <c r="AL1349" i="5"/>
  <c r="BG1288" i="5"/>
  <c r="BG1286" i="5"/>
  <c r="BG1285" i="5"/>
  <c r="BB1287" i="5"/>
  <c r="BF1095" i="5"/>
  <c r="BF1097" i="5"/>
  <c r="P1099" i="5"/>
  <c r="AB1089" i="5"/>
  <c r="L1089" i="5"/>
  <c r="AJ1479" i="5"/>
  <c r="T1479" i="5"/>
  <c r="BC1457" i="5"/>
  <c r="H1439" i="5"/>
  <c r="X1369" i="5"/>
  <c r="L1489" i="5"/>
  <c r="AN1459" i="5"/>
  <c r="X1459" i="5"/>
  <c r="BI1448" i="5"/>
  <c r="J1399" i="5"/>
  <c r="BG1388" i="5"/>
  <c r="BG1387" i="5"/>
  <c r="BG1386" i="5"/>
  <c r="R1439" i="5"/>
  <c r="BC1428" i="5"/>
  <c r="BG1276" i="5"/>
  <c r="BG1278" i="5"/>
  <c r="AF1259" i="5"/>
  <c r="BF1257" i="5"/>
  <c r="BJ1238" i="5"/>
  <c r="BF1468" i="5"/>
  <c r="V1459" i="5"/>
  <c r="H1459" i="5"/>
  <c r="J1449" i="5"/>
  <c r="AX1428" i="5"/>
  <c r="R1419" i="5"/>
  <c r="AX1345" i="5"/>
  <c r="AX1348" i="5"/>
  <c r="AY1297" i="5"/>
  <c r="J1209" i="5"/>
  <c r="AW335" i="5"/>
  <c r="AW338" i="5"/>
  <c r="BF158" i="5"/>
  <c r="P159" i="5"/>
  <c r="AZ136" i="5"/>
  <c r="AT16" i="5"/>
  <c r="BJ16" i="5" s="1"/>
  <c r="AT17" i="5"/>
  <c r="AT15" i="5"/>
  <c r="AT18" i="5"/>
  <c r="BJ18" i="5" s="1"/>
  <c r="BE15" i="5"/>
  <c r="BA17" i="5"/>
  <c r="V1349" i="5"/>
  <c r="AN1299" i="5"/>
  <c r="X1299" i="5"/>
  <c r="R1289" i="5"/>
  <c r="T1189" i="5"/>
  <c r="D1189" i="5"/>
  <c r="BA1146" i="5"/>
  <c r="P1109" i="5"/>
  <c r="BC967" i="5"/>
  <c r="AR879" i="5"/>
  <c r="BF827" i="5"/>
  <c r="T799" i="5"/>
  <c r="D799" i="5"/>
  <c r="AP469" i="5"/>
  <c r="J469" i="5"/>
  <c r="BI437" i="5"/>
  <c r="BI436" i="5"/>
  <c r="AF159" i="5"/>
  <c r="AH1389" i="5"/>
  <c r="R1389" i="5"/>
  <c r="AZ1388" i="5"/>
  <c r="T1349" i="5"/>
  <c r="AT1339" i="5"/>
  <c r="AF1309" i="5"/>
  <c r="P1309" i="5"/>
  <c r="BI1307" i="5"/>
  <c r="P1289" i="5"/>
  <c r="AL1259" i="5"/>
  <c r="V1259" i="5"/>
  <c r="V1249" i="5"/>
  <c r="BE1228" i="5"/>
  <c r="T1209" i="5"/>
  <c r="AW1148" i="5"/>
  <c r="H1129" i="5"/>
  <c r="BE1118" i="5"/>
  <c r="AH999" i="5"/>
  <c r="R999" i="5"/>
  <c r="AD989" i="5"/>
  <c r="P989" i="5"/>
  <c r="BG938" i="5"/>
  <c r="AB879" i="5"/>
  <c r="L879" i="5"/>
  <c r="AP859" i="5"/>
  <c r="BI858" i="5"/>
  <c r="BC835" i="5"/>
  <c r="AF829" i="5"/>
  <c r="P829" i="5"/>
  <c r="AH799" i="5"/>
  <c r="BC797" i="5"/>
  <c r="BF788" i="5"/>
  <c r="BE777" i="5"/>
  <c r="AZ767" i="5"/>
  <c r="BC755" i="5"/>
  <c r="AX736" i="5"/>
  <c r="AW735" i="5"/>
  <c r="BJ718" i="5"/>
  <c r="BE715" i="5"/>
  <c r="AT549" i="5"/>
  <c r="BJ548" i="5"/>
  <c r="BE545" i="5"/>
  <c r="BE547" i="5"/>
  <c r="BA545" i="5"/>
  <c r="BA547" i="5"/>
  <c r="BA548" i="5"/>
  <c r="BA546" i="5"/>
  <c r="T519" i="5"/>
  <c r="AZ507" i="5"/>
  <c r="BG458" i="5"/>
  <c r="BG457" i="5"/>
  <c r="BB456" i="5"/>
  <c r="AZ345" i="5"/>
  <c r="AZ347" i="5"/>
  <c r="AZ348" i="5"/>
  <c r="BJ266" i="5"/>
  <c r="AF229" i="5"/>
  <c r="BF227" i="5"/>
  <c r="BG146" i="5"/>
  <c r="AH149" i="5"/>
  <c r="AL109" i="5"/>
  <c r="F109" i="5"/>
  <c r="AX105" i="5"/>
  <c r="P1389" i="5"/>
  <c r="F1349" i="5"/>
  <c r="AW1346" i="5"/>
  <c r="AX1318" i="5"/>
  <c r="BC1316" i="5"/>
  <c r="AX1315" i="5"/>
  <c r="BI1308" i="5"/>
  <c r="H1299" i="5"/>
  <c r="AT1189" i="5"/>
  <c r="AD1189" i="5"/>
  <c r="AZ1156" i="5"/>
  <c r="N989" i="5"/>
  <c r="AX978" i="5"/>
  <c r="AB919" i="5"/>
  <c r="L919" i="5"/>
  <c r="T869" i="5"/>
  <c r="D869" i="5"/>
  <c r="AN859" i="5"/>
  <c r="Z859" i="5"/>
  <c r="J859" i="5"/>
  <c r="AX835" i="5"/>
  <c r="AZ827" i="5"/>
  <c r="AL819" i="5"/>
  <c r="BC818" i="5"/>
  <c r="AF799" i="5"/>
  <c r="P799" i="5"/>
  <c r="AZ768" i="5"/>
  <c r="AN739" i="5"/>
  <c r="AW736" i="5"/>
  <c r="BF667" i="5"/>
  <c r="BF665" i="5"/>
  <c r="BF668" i="5"/>
  <c r="BG658" i="5"/>
  <c r="BC596" i="5"/>
  <c r="BC597" i="5"/>
  <c r="AX596" i="5"/>
  <c r="AX597" i="5"/>
  <c r="AX595" i="5"/>
  <c r="AX598" i="5"/>
  <c r="BG456" i="5"/>
  <c r="AJ119" i="5"/>
  <c r="AW116" i="5"/>
  <c r="D119" i="5"/>
  <c r="AW117" i="5"/>
  <c r="AW37" i="5"/>
  <c r="AW36" i="5"/>
  <c r="AL1429" i="5"/>
  <c r="AN1409" i="5"/>
  <c r="X1409" i="5"/>
  <c r="H1409" i="5"/>
  <c r="D1349" i="5"/>
  <c r="AH1299" i="5"/>
  <c r="AL1279" i="5"/>
  <c r="X1269" i="5"/>
  <c r="F1259" i="5"/>
  <c r="AX1258" i="5"/>
  <c r="BC1256" i="5"/>
  <c r="BB1217" i="5"/>
  <c r="BJ1188" i="5"/>
  <c r="BE1185" i="5"/>
  <c r="X1169" i="5"/>
  <c r="H1169" i="5"/>
  <c r="BD1108" i="5"/>
  <c r="AF1099" i="5"/>
  <c r="BB976" i="5"/>
  <c r="AL969" i="5"/>
  <c r="AX967" i="5"/>
  <c r="AH939" i="5"/>
  <c r="AN929" i="5"/>
  <c r="AN919" i="5"/>
  <c r="AN879" i="5"/>
  <c r="X879" i="5"/>
  <c r="X859" i="5"/>
  <c r="AL839" i="5"/>
  <c r="AB829" i="5"/>
  <c r="AJ819" i="5"/>
  <c r="BF787" i="5"/>
  <c r="V759" i="5"/>
  <c r="BE748" i="5"/>
  <c r="BI717" i="5"/>
  <c r="J719" i="5"/>
  <c r="BG695" i="5"/>
  <c r="AH699" i="5"/>
  <c r="BG525" i="5"/>
  <c r="BG528" i="5"/>
  <c r="BG526" i="5"/>
  <c r="BF378" i="5"/>
  <c r="BF377" i="5"/>
  <c r="AJ319" i="5"/>
  <c r="R1329" i="5"/>
  <c r="AP1309" i="5"/>
  <c r="Z1309" i="5"/>
  <c r="J1309" i="5"/>
  <c r="R1299" i="5"/>
  <c r="BA1228" i="5"/>
  <c r="AR1199" i="5"/>
  <c r="AW1167" i="5"/>
  <c r="AR1159" i="5"/>
  <c r="AB1159" i="5"/>
  <c r="L1159" i="5"/>
  <c r="AR1139" i="5"/>
  <c r="AH979" i="5"/>
  <c r="R979" i="5"/>
  <c r="R939" i="5"/>
  <c r="AW908" i="5"/>
  <c r="N849" i="5"/>
  <c r="V839" i="5"/>
  <c r="AP809" i="5"/>
  <c r="Z809" i="5"/>
  <c r="J809" i="5"/>
  <c r="AH779" i="5"/>
  <c r="AH759" i="5"/>
  <c r="F759" i="5"/>
  <c r="BC756" i="5"/>
  <c r="AL739" i="5"/>
  <c r="X739" i="5"/>
  <c r="BG736" i="5"/>
  <c r="AN629" i="5"/>
  <c r="BF567" i="5"/>
  <c r="L329" i="5"/>
  <c r="AZ187" i="5"/>
  <c r="AZ186" i="5"/>
  <c r="AZ188" i="5"/>
  <c r="BE175" i="5"/>
  <c r="AD179" i="5"/>
  <c r="BE178" i="5"/>
  <c r="BA175" i="5"/>
  <c r="BA176" i="5"/>
  <c r="Z1209" i="5"/>
  <c r="BF988" i="5"/>
  <c r="V969" i="5"/>
  <c r="F839" i="5"/>
  <c r="BC836" i="5"/>
  <c r="T819" i="5"/>
  <c r="D819" i="5"/>
  <c r="AW818" i="5"/>
  <c r="AF779" i="5"/>
  <c r="R759" i="5"/>
  <c r="AJ739" i="5"/>
  <c r="H739" i="5"/>
  <c r="BJ546" i="5"/>
  <c r="BG478" i="5"/>
  <c r="BF376" i="5"/>
  <c r="AZ285" i="5"/>
  <c r="AZ286" i="5"/>
  <c r="AT19" i="5"/>
  <c r="AD19" i="5"/>
  <c r="BC1366" i="5"/>
  <c r="X1319" i="5"/>
  <c r="H1319" i="5"/>
  <c r="R1279" i="5"/>
  <c r="AB1239" i="5"/>
  <c r="N1239" i="5"/>
  <c r="L1199" i="5"/>
  <c r="AW1188" i="5"/>
  <c r="AW1187" i="5"/>
  <c r="AW1186" i="5"/>
  <c r="Z1139" i="5"/>
  <c r="N1119" i="5"/>
  <c r="AP1059" i="5"/>
  <c r="BF1037" i="5"/>
  <c r="BE986" i="5"/>
  <c r="F969" i="5"/>
  <c r="AJ959" i="5"/>
  <c r="R889" i="5"/>
  <c r="AX836" i="5"/>
  <c r="AT769" i="5"/>
  <c r="AD769" i="5"/>
  <c r="N769" i="5"/>
  <c r="V739" i="5"/>
  <c r="AX737" i="5"/>
  <c r="N729" i="5"/>
  <c r="BF705" i="5"/>
  <c r="BF707" i="5"/>
  <c r="P709" i="5"/>
  <c r="AZ487" i="5"/>
  <c r="AZ486" i="5"/>
  <c r="BE267" i="5"/>
  <c r="BE265" i="5"/>
  <c r="BE268" i="5"/>
  <c r="BE266" i="5"/>
  <c r="BA267" i="5"/>
  <c r="AZ137" i="5"/>
  <c r="AB699" i="5"/>
  <c r="AR679" i="5"/>
  <c r="BG638" i="5"/>
  <c r="D619" i="5"/>
  <c r="AP609" i="5"/>
  <c r="AP559" i="5"/>
  <c r="AD549" i="5"/>
  <c r="N549" i="5"/>
  <c r="AJ539" i="5"/>
  <c r="AD519" i="5"/>
  <c r="N519" i="5"/>
  <c r="AR489" i="5"/>
  <c r="AB489" i="5"/>
  <c r="BC448" i="5"/>
  <c r="BC447" i="5"/>
  <c r="AT419" i="5"/>
  <c r="BF408" i="5"/>
  <c r="X299" i="5"/>
  <c r="H299" i="5"/>
  <c r="BJ246" i="5"/>
  <c r="V239" i="5"/>
  <c r="AZ168" i="5"/>
  <c r="BF127" i="5"/>
  <c r="X89" i="5"/>
  <c r="AP69" i="5"/>
  <c r="BJ56" i="5"/>
  <c r="D39" i="5"/>
  <c r="AX26" i="5"/>
  <c r="N19" i="5"/>
  <c r="Z719" i="5"/>
  <c r="L699" i="5"/>
  <c r="BI617" i="5"/>
  <c r="BI578" i="5"/>
  <c r="Z559" i="5"/>
  <c r="J559" i="5"/>
  <c r="AP549" i="5"/>
  <c r="AH529" i="5"/>
  <c r="R529" i="5"/>
  <c r="AH459" i="5"/>
  <c r="AD419" i="5"/>
  <c r="N419" i="5"/>
  <c r="BJ418" i="5"/>
  <c r="BE398" i="5"/>
  <c r="AB389" i="5"/>
  <c r="AJ379" i="5"/>
  <c r="T379" i="5"/>
  <c r="AR329" i="5"/>
  <c r="AB329" i="5"/>
  <c r="AX258" i="5"/>
  <c r="BA246" i="5"/>
  <c r="F239" i="5"/>
  <c r="BJ236" i="5"/>
  <c r="AR189" i="5"/>
  <c r="AB189" i="5"/>
  <c r="AP159" i="5"/>
  <c r="BE135" i="5"/>
  <c r="AF79" i="5"/>
  <c r="P79" i="5"/>
  <c r="AT59" i="5"/>
  <c r="BE56" i="5"/>
  <c r="BF55" i="5"/>
  <c r="AL599" i="5"/>
  <c r="V599" i="5"/>
  <c r="AB509" i="5"/>
  <c r="L509" i="5"/>
  <c r="L489" i="5"/>
  <c r="R459" i="5"/>
  <c r="D379" i="5"/>
  <c r="AL369" i="5"/>
  <c r="V369" i="5"/>
  <c r="L189" i="5"/>
  <c r="P139" i="5"/>
  <c r="AP109" i="5"/>
  <c r="BE55" i="5"/>
  <c r="BI35" i="5"/>
  <c r="AZ696" i="5"/>
  <c r="AL679" i="5"/>
  <c r="F599" i="5"/>
  <c r="L589" i="5"/>
  <c r="D539" i="5"/>
  <c r="AN519" i="5"/>
  <c r="H519" i="5"/>
  <c r="AN509" i="5"/>
  <c r="AR499" i="5"/>
  <c r="Z469" i="5"/>
  <c r="AJ439" i="5"/>
  <c r="AD429" i="5"/>
  <c r="BE418" i="5"/>
  <c r="AF379" i="5"/>
  <c r="BC236" i="5"/>
  <c r="AH169" i="5"/>
  <c r="R169" i="5"/>
  <c r="Z159" i="5"/>
  <c r="AF129" i="5"/>
  <c r="P129" i="5"/>
  <c r="Z109" i="5"/>
  <c r="AD59" i="5"/>
  <c r="AF709" i="5"/>
  <c r="R659" i="5"/>
  <c r="T649" i="5"/>
  <c r="D649" i="5"/>
  <c r="AW547" i="5"/>
  <c r="H509" i="5"/>
  <c r="AR459" i="5"/>
  <c r="AB459" i="5"/>
  <c r="AZ457" i="5"/>
  <c r="P379" i="5"/>
  <c r="AT319" i="5"/>
  <c r="AT299" i="5"/>
  <c r="AD299" i="5"/>
  <c r="BC286" i="5"/>
  <c r="AT249" i="5"/>
  <c r="P239" i="5"/>
  <c r="AX218" i="5"/>
  <c r="BG208" i="5"/>
  <c r="AT179" i="5"/>
  <c r="AJ159" i="5"/>
  <c r="AB139" i="5"/>
  <c r="J109" i="5"/>
  <c r="BI108" i="5"/>
  <c r="N59" i="5"/>
  <c r="N299" i="5"/>
  <c r="P229" i="5"/>
  <c r="N179" i="5"/>
  <c r="AD719" i="5"/>
  <c r="BF685" i="5"/>
  <c r="AF669" i="5"/>
  <c r="P669" i="5"/>
  <c r="H629" i="5"/>
  <c r="F589" i="5"/>
  <c r="AF569" i="5"/>
  <c r="AL499" i="5"/>
  <c r="V499" i="5"/>
  <c r="F449" i="5"/>
  <c r="AX445" i="5"/>
  <c r="AN429" i="5"/>
  <c r="X429" i="5"/>
  <c r="H429" i="5"/>
  <c r="BA397" i="5"/>
  <c r="AB289" i="5"/>
  <c r="AT269" i="5"/>
  <c r="BE248" i="5"/>
  <c r="Z229" i="5"/>
  <c r="AH209" i="5"/>
  <c r="R209" i="5"/>
  <c r="AR169" i="5"/>
  <c r="AB169" i="5"/>
  <c r="L169" i="5"/>
  <c r="Z59" i="5"/>
  <c r="J59" i="5"/>
  <c r="AW1115" i="5"/>
  <c r="AW1118" i="5"/>
  <c r="AW1035" i="5"/>
  <c r="AW1036" i="5"/>
  <c r="BC1025" i="5"/>
  <c r="BC1028" i="5"/>
  <c r="AX1025" i="5"/>
  <c r="AX1028" i="5"/>
  <c r="AX1027" i="5"/>
  <c r="AX1026" i="5"/>
  <c r="BI988" i="5"/>
  <c r="BI987" i="5"/>
  <c r="BF925" i="5"/>
  <c r="BB577" i="5"/>
  <c r="AW577" i="5"/>
  <c r="AW576" i="5"/>
  <c r="AW578" i="5"/>
  <c r="AW575" i="5"/>
  <c r="BI495" i="5"/>
  <c r="BI497" i="5"/>
  <c r="BI498" i="5"/>
  <c r="AP499" i="5"/>
  <c r="BI446" i="5"/>
  <c r="BI448" i="5"/>
  <c r="BI1247" i="5"/>
  <c r="BG1196" i="5"/>
  <c r="BG645" i="5"/>
  <c r="BI378" i="5"/>
  <c r="AP379" i="5"/>
  <c r="BI376" i="5"/>
  <c r="D1204" i="2"/>
  <c r="D1205" i="2"/>
  <c r="D1206" i="2"/>
  <c r="D1049" i="5"/>
  <c r="N1439" i="5"/>
  <c r="X1419" i="5"/>
  <c r="AH1409" i="5"/>
  <c r="L1329" i="5"/>
  <c r="AJ1319" i="5"/>
  <c r="AF1299" i="5"/>
  <c r="BF1297" i="5"/>
  <c r="Z1289" i="5"/>
  <c r="X1279" i="5"/>
  <c r="BE1248" i="5"/>
  <c r="AW1228" i="5"/>
  <c r="V1209" i="5"/>
  <c r="AR1189" i="5"/>
  <c r="BE1175" i="5"/>
  <c r="F1159" i="5"/>
  <c r="AB1139" i="5"/>
  <c r="L1139" i="5"/>
  <c r="BJ1138" i="5"/>
  <c r="BG1128" i="5"/>
  <c r="AB1099" i="5"/>
  <c r="AZ1096" i="5"/>
  <c r="AZ1098" i="5"/>
  <c r="L1099" i="5"/>
  <c r="AZ785" i="5"/>
  <c r="BC716" i="5"/>
  <c r="BC718" i="5"/>
  <c r="BA677" i="5"/>
  <c r="N679" i="5"/>
  <c r="BF558" i="5"/>
  <c r="AF559" i="5"/>
  <c r="P1449" i="5"/>
  <c r="AN1499" i="5"/>
  <c r="AT1489" i="5"/>
  <c r="BA1487" i="5"/>
  <c r="AY1416" i="5"/>
  <c r="AW1406" i="5"/>
  <c r="AB1389" i="5"/>
  <c r="AW1347" i="5"/>
  <c r="AR1299" i="5"/>
  <c r="P1299" i="5"/>
  <c r="X1289" i="5"/>
  <c r="H1289" i="5"/>
  <c r="AT1279" i="5"/>
  <c r="J1279" i="5"/>
  <c r="AZ1276" i="5"/>
  <c r="BA1256" i="5"/>
  <c r="BG1238" i="5"/>
  <c r="AL1229" i="5"/>
  <c r="AX1208" i="5"/>
  <c r="R1199" i="5"/>
  <c r="AB1189" i="5"/>
  <c r="AT1179" i="5"/>
  <c r="AD1179" i="5"/>
  <c r="N1179" i="5"/>
  <c r="R1159" i="5"/>
  <c r="BC1066" i="5"/>
  <c r="BC1065" i="5"/>
  <c r="AX1068" i="5"/>
  <c r="F1069" i="5"/>
  <c r="AF1059" i="5"/>
  <c r="BF1056" i="5"/>
  <c r="BF1058" i="5"/>
  <c r="AB1009" i="5"/>
  <c r="AZ1005" i="5"/>
  <c r="AZ1008" i="5"/>
  <c r="BF836" i="5"/>
  <c r="BF837" i="5"/>
  <c r="BF838" i="5"/>
  <c r="AH1459" i="5"/>
  <c r="T1459" i="5"/>
  <c r="J1419" i="5"/>
  <c r="H1329" i="5"/>
  <c r="F1309" i="5"/>
  <c r="AB1299" i="5"/>
  <c r="H1279" i="5"/>
  <c r="AY1275" i="5"/>
  <c r="AT1259" i="5"/>
  <c r="AD1259" i="5"/>
  <c r="AT1249" i="5"/>
  <c r="BA1248" i="5"/>
  <c r="BA1245" i="5"/>
  <c r="BG1237" i="5"/>
  <c r="V1229" i="5"/>
  <c r="X1219" i="5"/>
  <c r="AP1209" i="5"/>
  <c r="BC1198" i="5"/>
  <c r="AR1179" i="5"/>
  <c r="L1179" i="5"/>
  <c r="AY1125" i="5"/>
  <c r="P1059" i="5"/>
  <c r="AW1037" i="5"/>
  <c r="AZ797" i="5"/>
  <c r="AZ796" i="5"/>
  <c r="BC397" i="5"/>
  <c r="BC398" i="5"/>
  <c r="BC396" i="5"/>
  <c r="AX397" i="5"/>
  <c r="AX395" i="5"/>
  <c r="AX398" i="5"/>
  <c r="AX396" i="5"/>
  <c r="BC366" i="5"/>
  <c r="BC368" i="5"/>
  <c r="BC367" i="5"/>
  <c r="AX366" i="5"/>
  <c r="AX367" i="5"/>
  <c r="BB328" i="5"/>
  <c r="T309" i="5"/>
  <c r="AW305" i="5"/>
  <c r="AW306" i="5"/>
  <c r="AW307" i="5"/>
  <c r="AW308" i="5"/>
  <c r="D309" i="5"/>
  <c r="X1499" i="5"/>
  <c r="H1499" i="5"/>
  <c r="AR1489" i="5"/>
  <c r="H1419" i="5"/>
  <c r="BI1417" i="5"/>
  <c r="V1399" i="5"/>
  <c r="AX1398" i="5"/>
  <c r="BF1338" i="5"/>
  <c r="D1309" i="5"/>
  <c r="AX1308" i="5"/>
  <c r="AW1307" i="5"/>
  <c r="L1299" i="5"/>
  <c r="AR1279" i="5"/>
  <c r="AD1279" i="5"/>
  <c r="AD1249" i="5"/>
  <c r="AT1239" i="5"/>
  <c r="R1239" i="5"/>
  <c r="BE1237" i="5"/>
  <c r="AN1209" i="5"/>
  <c r="AB1209" i="5"/>
  <c r="BJ1178" i="5"/>
  <c r="AL1149" i="5"/>
  <c r="F1149" i="5"/>
  <c r="AX1146" i="5"/>
  <c r="AH1129" i="5"/>
  <c r="BG1066" i="5"/>
  <c r="BG1068" i="5"/>
  <c r="AB1059" i="5"/>
  <c r="F539" i="5"/>
  <c r="BF516" i="5"/>
  <c r="AL399" i="5"/>
  <c r="BF345" i="5"/>
  <c r="BF347" i="5"/>
  <c r="BF346" i="5"/>
  <c r="BF658" i="5"/>
  <c r="BF657" i="5"/>
  <c r="AB1489" i="5"/>
  <c r="AR1469" i="5"/>
  <c r="AZ1427" i="5"/>
  <c r="T1399" i="5"/>
  <c r="F1399" i="5"/>
  <c r="AW1398" i="5"/>
  <c r="AP1369" i="5"/>
  <c r="Z1369" i="5"/>
  <c r="N1249" i="5"/>
  <c r="AD1239" i="5"/>
  <c r="T1219" i="5"/>
  <c r="BI1207" i="5"/>
  <c r="BE1177" i="5"/>
  <c r="T1149" i="5"/>
  <c r="D1149" i="5"/>
  <c r="AF1129" i="5"/>
  <c r="AW1038" i="5"/>
  <c r="T779" i="5"/>
  <c r="AW777" i="5"/>
  <c r="AW778" i="5"/>
  <c r="AW705" i="5"/>
  <c r="AW706" i="5"/>
  <c r="AW707" i="5"/>
  <c r="AJ669" i="5"/>
  <c r="AW665" i="5"/>
  <c r="AW667" i="5"/>
  <c r="AF659" i="5"/>
  <c r="BI597" i="5"/>
  <c r="AP599" i="5"/>
  <c r="J599" i="5"/>
  <c r="AB1429" i="5"/>
  <c r="BJ1488" i="5"/>
  <c r="AR1429" i="5"/>
  <c r="J1369" i="5"/>
  <c r="AW1358" i="5"/>
  <c r="AF1339" i="5"/>
  <c r="AP1279" i="5"/>
  <c r="BA1237" i="5"/>
  <c r="L1169" i="5"/>
  <c r="BE1106" i="5"/>
  <c r="BJ1086" i="5"/>
  <c r="BJ1088" i="5"/>
  <c r="AZ1016" i="5"/>
  <c r="AZ1018" i="5"/>
  <c r="AZ955" i="5"/>
  <c r="BG865" i="5"/>
  <c r="BG868" i="5"/>
  <c r="BG866" i="5"/>
  <c r="AR1099" i="5"/>
  <c r="D1039" i="5"/>
  <c r="BJ998" i="5"/>
  <c r="AF899" i="5"/>
  <c r="R869" i="5"/>
  <c r="D779" i="5"/>
  <c r="AH749" i="5"/>
  <c r="R749" i="5"/>
  <c r="AN729" i="5"/>
  <c r="X729" i="5"/>
  <c r="H729" i="5"/>
  <c r="V539" i="5"/>
  <c r="Z429" i="5"/>
  <c r="J429" i="5"/>
  <c r="AJ389" i="5"/>
  <c r="T389" i="5"/>
  <c r="J309" i="5"/>
  <c r="AF289" i="5"/>
  <c r="P289" i="5"/>
  <c r="J279" i="5"/>
  <c r="BF75" i="5"/>
  <c r="BF78" i="5"/>
  <c r="AR1059" i="5"/>
  <c r="BC1047" i="5"/>
  <c r="AT879" i="5"/>
  <c r="P839" i="5"/>
  <c r="BA755" i="5"/>
  <c r="AJ709" i="5"/>
  <c r="T709" i="5"/>
  <c r="AJ579" i="5"/>
  <c r="T579" i="5"/>
  <c r="V399" i="5"/>
  <c r="BI196" i="5"/>
  <c r="BI195" i="5"/>
  <c r="BI198" i="5"/>
  <c r="BI166" i="5"/>
  <c r="BI165" i="5"/>
  <c r="BC135" i="5"/>
  <c r="V139" i="5"/>
  <c r="AX136" i="5"/>
  <c r="AX138" i="5"/>
  <c r="AX135" i="5"/>
  <c r="AX137" i="5"/>
  <c r="F139" i="5"/>
  <c r="BI96" i="5"/>
  <c r="BI98" i="5"/>
  <c r="BI97" i="5"/>
  <c r="AL1069" i="5"/>
  <c r="L1059" i="5"/>
  <c r="AL1049" i="5"/>
  <c r="BJ986" i="5"/>
  <c r="BI976" i="5"/>
  <c r="AJ779" i="5"/>
  <c r="AP739" i="5"/>
  <c r="D709" i="5"/>
  <c r="D579" i="5"/>
  <c r="BI506" i="5"/>
  <c r="J489" i="5"/>
  <c r="AY428" i="5"/>
  <c r="AJ419" i="5"/>
  <c r="T419" i="5"/>
  <c r="D419" i="5"/>
  <c r="F399" i="5"/>
  <c r="AB339" i="5"/>
  <c r="AZ337" i="5"/>
  <c r="AZ336" i="5"/>
  <c r="AL329" i="5"/>
  <c r="AB319" i="5"/>
  <c r="AH309" i="5"/>
  <c r="AD269" i="5"/>
  <c r="P269" i="5"/>
  <c r="AZ247" i="5"/>
  <c r="AZ245" i="5"/>
  <c r="BI167" i="5"/>
  <c r="V1069" i="5"/>
  <c r="AR1019" i="5"/>
  <c r="AH849" i="5"/>
  <c r="X639" i="5"/>
  <c r="BE487" i="5"/>
  <c r="BA485" i="5"/>
  <c r="P469" i="5"/>
  <c r="AH419" i="5"/>
  <c r="R419" i="5"/>
  <c r="D399" i="5"/>
  <c r="AR359" i="5"/>
  <c r="AB359" i="5"/>
  <c r="BA347" i="5"/>
  <c r="L339" i="5"/>
  <c r="BE327" i="5"/>
  <c r="AN319" i="5"/>
  <c r="R309" i="5"/>
  <c r="BE297" i="5"/>
  <c r="BC288" i="5"/>
  <c r="AP279" i="5"/>
  <c r="N269" i="5"/>
  <c r="BA266" i="5"/>
  <c r="D1444" i="2"/>
  <c r="D1445" i="2"/>
  <c r="D1446" i="2"/>
  <c r="Z739" i="5"/>
  <c r="AJ649" i="5"/>
  <c r="BI557" i="5"/>
  <c r="BE546" i="5"/>
  <c r="AP529" i="5"/>
  <c r="Z529" i="5"/>
  <c r="J529" i="5"/>
  <c r="P519" i="5"/>
  <c r="AT489" i="5"/>
  <c r="BI438" i="5"/>
  <c r="BC436" i="5"/>
  <c r="BJ416" i="5"/>
  <c r="H409" i="5"/>
  <c r="AP389" i="5"/>
  <c r="AW337" i="5"/>
  <c r="AH329" i="5"/>
  <c r="X319" i="5"/>
  <c r="AN299" i="5"/>
  <c r="Z279" i="5"/>
  <c r="AN269" i="5"/>
  <c r="BG255" i="5"/>
  <c r="BG256" i="5"/>
  <c r="R259" i="5"/>
  <c r="BE48" i="5"/>
  <c r="BE46" i="5"/>
  <c r="BA48" i="5"/>
  <c r="AT1049" i="5"/>
  <c r="AL1029" i="5"/>
  <c r="Z969" i="5"/>
  <c r="AR959" i="5"/>
  <c r="AB959" i="5"/>
  <c r="AF929" i="5"/>
  <c r="P929" i="5"/>
  <c r="D919" i="5"/>
  <c r="AJ889" i="5"/>
  <c r="J739" i="5"/>
  <c r="AJ549" i="5"/>
  <c r="Z499" i="5"/>
  <c r="J499" i="5"/>
  <c r="BE497" i="5"/>
  <c r="AD489" i="5"/>
  <c r="BI478" i="5"/>
  <c r="BI456" i="5"/>
  <c r="BG415" i="5"/>
  <c r="Z379" i="5"/>
  <c r="H319" i="5"/>
  <c r="X269" i="5"/>
  <c r="V249" i="5"/>
  <c r="BC247" i="5"/>
  <c r="BC248" i="5"/>
  <c r="AX246" i="5"/>
  <c r="AX247" i="5"/>
  <c r="AX248" i="5"/>
  <c r="AJ1039" i="5"/>
  <c r="T1039" i="5"/>
  <c r="V1029" i="5"/>
  <c r="F1029" i="5"/>
  <c r="AR1009" i="5"/>
  <c r="N949" i="5"/>
  <c r="BJ876" i="5"/>
  <c r="AH869" i="5"/>
  <c r="L799" i="5"/>
  <c r="BJ758" i="5"/>
  <c r="X699" i="5"/>
  <c r="AH649" i="5"/>
  <c r="R649" i="5"/>
  <c r="T549" i="5"/>
  <c r="D549" i="5"/>
  <c r="AP439" i="5"/>
  <c r="BB388" i="5"/>
  <c r="AW386" i="5"/>
  <c r="J379" i="5"/>
  <c r="BE347" i="5"/>
  <c r="H269" i="5"/>
  <c r="AY268" i="5"/>
  <c r="AL259" i="5"/>
  <c r="AW257" i="5"/>
  <c r="AD249" i="5"/>
  <c r="BF228" i="5"/>
  <c r="BI227" i="5"/>
  <c r="P209" i="5"/>
  <c r="AP199" i="5"/>
  <c r="Z199" i="5"/>
  <c r="AX196" i="5"/>
  <c r="AN189" i="5"/>
  <c r="J189" i="5"/>
  <c r="BJ188" i="5"/>
  <c r="BI185" i="5"/>
  <c r="AW175" i="5"/>
  <c r="AT169" i="5"/>
  <c r="AD169" i="5"/>
  <c r="N169" i="5"/>
  <c r="BJ168" i="5"/>
  <c r="BA167" i="5"/>
  <c r="BC165" i="5"/>
  <c r="BF145" i="5"/>
  <c r="L139" i="5"/>
  <c r="AJ129" i="5"/>
  <c r="BC108" i="5"/>
  <c r="BF47" i="5"/>
  <c r="BF48" i="5"/>
  <c r="BI38" i="5"/>
  <c r="BI37" i="5"/>
  <c r="D1454" i="2"/>
  <c r="D1455" i="2"/>
  <c r="D1456" i="2"/>
  <c r="J199" i="5"/>
  <c r="AP169" i="5"/>
  <c r="Z169" i="5"/>
  <c r="J169" i="5"/>
  <c r="BI118" i="5"/>
  <c r="AP119" i="5"/>
  <c r="J119" i="5"/>
  <c r="BE76" i="5"/>
  <c r="BA78" i="5"/>
  <c r="BG28" i="5"/>
  <c r="BG25" i="5"/>
  <c r="AH29" i="5"/>
  <c r="BB28" i="5"/>
  <c r="D884" i="2"/>
  <c r="D885" i="2"/>
  <c r="D886" i="2"/>
  <c r="AH259" i="5"/>
  <c r="L249" i="5"/>
  <c r="BJ248" i="5"/>
  <c r="BE238" i="5"/>
  <c r="BF237" i="5"/>
  <c r="BI226" i="5"/>
  <c r="AZ216" i="5"/>
  <c r="J209" i="5"/>
  <c r="H199" i="5"/>
  <c r="BA177" i="5"/>
  <c r="BJ176" i="5"/>
  <c r="X169" i="5"/>
  <c r="BG168" i="5"/>
  <c r="BG167" i="5"/>
  <c r="J159" i="5"/>
  <c r="AW156" i="5"/>
  <c r="AW155" i="5"/>
  <c r="BJ138" i="5"/>
  <c r="BG126" i="5"/>
  <c r="BG128" i="5"/>
  <c r="H109" i="5"/>
  <c r="AL99" i="5"/>
  <c r="AX96" i="5"/>
  <c r="AX95" i="5"/>
  <c r="AX97" i="5"/>
  <c r="AH89" i="5"/>
  <c r="R89" i="5"/>
  <c r="BF86" i="5"/>
  <c r="D1044" i="2"/>
  <c r="D1045" i="2"/>
  <c r="D1046" i="2"/>
  <c r="D964" i="2"/>
  <c r="D965" i="2"/>
  <c r="D966" i="2"/>
  <c r="AL249" i="5"/>
  <c r="BA247" i="5"/>
  <c r="AT239" i="5"/>
  <c r="AF239" i="5"/>
  <c r="AH229" i="5"/>
  <c r="AH219" i="5"/>
  <c r="R219" i="5"/>
  <c r="AZ218" i="5"/>
  <c r="BC217" i="5"/>
  <c r="BI208" i="5"/>
  <c r="AH199" i="5"/>
  <c r="BE188" i="5"/>
  <c r="AL169" i="5"/>
  <c r="V169" i="5"/>
  <c r="F169" i="5"/>
  <c r="BE168" i="5"/>
  <c r="BE167" i="5"/>
  <c r="T159" i="5"/>
  <c r="AW157" i="5"/>
  <c r="AF149" i="5"/>
  <c r="R149" i="5"/>
  <c r="AR139" i="5"/>
  <c r="BA138" i="5"/>
  <c r="AJ109" i="5"/>
  <c r="V109" i="5"/>
  <c r="V99" i="5"/>
  <c r="H99" i="5"/>
  <c r="BC95" i="5"/>
  <c r="AF89" i="5"/>
  <c r="P89" i="5"/>
  <c r="BJ88" i="5"/>
  <c r="BI16" i="5"/>
  <c r="BI17" i="5"/>
  <c r="BI18" i="5"/>
  <c r="D1284" i="2"/>
  <c r="D1285" i="2"/>
  <c r="D1286" i="2"/>
  <c r="D1276" i="2"/>
  <c r="D1275" i="2"/>
  <c r="AR259" i="5"/>
  <c r="AD239" i="5"/>
  <c r="J229" i="5"/>
  <c r="BJ166" i="5"/>
  <c r="BI157" i="5"/>
  <c r="AP129" i="5"/>
  <c r="Z129" i="5"/>
  <c r="H39" i="5"/>
  <c r="F249" i="5"/>
  <c r="N239" i="5"/>
  <c r="N219" i="5"/>
  <c r="AZ217" i="5"/>
  <c r="BD197" i="5"/>
  <c r="AJ179" i="5"/>
  <c r="BC105" i="5"/>
  <c r="AX107" i="5"/>
  <c r="AX108" i="5"/>
  <c r="AX106" i="5"/>
  <c r="R59" i="5"/>
  <c r="AL19" i="5"/>
  <c r="BC16" i="5"/>
  <c r="AX16" i="5"/>
  <c r="F19" i="5"/>
  <c r="AX15" i="5"/>
  <c r="AP229" i="5"/>
  <c r="AR219" i="5"/>
  <c r="AB219" i="5"/>
  <c r="L219" i="5"/>
  <c r="BG145" i="5"/>
  <c r="AL139" i="5"/>
  <c r="AW108" i="5"/>
  <c r="AW106" i="5"/>
  <c r="J69" i="5"/>
  <c r="BG47" i="5"/>
  <c r="D1364" i="2"/>
  <c r="D1365" i="2"/>
  <c r="D1366" i="2"/>
  <c r="D1124" i="2"/>
  <c r="D1125" i="2"/>
  <c r="D1126" i="2"/>
  <c r="AN19" i="5"/>
  <c r="D1336" i="2"/>
  <c r="D1335" i="2"/>
  <c r="D1256" i="2"/>
  <c r="D1255" i="2"/>
  <c r="D1176" i="2"/>
  <c r="D1175" i="2"/>
  <c r="D1096" i="2"/>
  <c r="D1095" i="2"/>
  <c r="D856" i="2"/>
  <c r="D855" i="2"/>
  <c r="D776" i="2"/>
  <c r="D775" i="2"/>
  <c r="D696" i="2"/>
  <c r="D695" i="2"/>
  <c r="D616" i="2"/>
  <c r="D615" i="2"/>
  <c r="D296" i="2"/>
  <c r="D295" i="2"/>
  <c r="D216" i="2"/>
  <c r="D215" i="2"/>
  <c r="D56" i="2"/>
  <c r="D55" i="2"/>
  <c r="T109" i="5"/>
  <c r="AT89" i="5"/>
  <c r="AD89" i="5"/>
  <c r="N89" i="5"/>
  <c r="Z69" i="5"/>
  <c r="X39" i="5"/>
  <c r="J39" i="5"/>
  <c r="AW15" i="5"/>
  <c r="D1406" i="2"/>
  <c r="D1405" i="2"/>
  <c r="D446" i="2"/>
  <c r="D445" i="2"/>
  <c r="D366" i="2"/>
  <c r="D365" i="2"/>
  <c r="D286" i="2"/>
  <c r="D285" i="2"/>
  <c r="D206" i="2"/>
  <c r="D205" i="2"/>
  <c r="D126" i="2"/>
  <c r="D125" i="2"/>
  <c r="D46" i="2"/>
  <c r="D45" i="2"/>
  <c r="D109" i="5"/>
  <c r="AP99" i="5"/>
  <c r="AR89" i="5"/>
  <c r="BG67" i="5"/>
  <c r="V39" i="5"/>
  <c r="AX38" i="5"/>
  <c r="R29" i="5"/>
  <c r="BI27" i="5"/>
  <c r="X19" i="5"/>
  <c r="H19" i="5"/>
  <c r="D1075" i="2"/>
  <c r="D996" i="2"/>
  <c r="D995" i="2"/>
  <c r="D916" i="2"/>
  <c r="D915" i="2"/>
  <c r="D836" i="2"/>
  <c r="D835" i="2"/>
  <c r="D756" i="2"/>
  <c r="D755" i="2"/>
  <c r="D676" i="2"/>
  <c r="D675" i="2"/>
  <c r="T119" i="5"/>
  <c r="AW118" i="5"/>
  <c r="Z99" i="5"/>
  <c r="H69" i="5"/>
  <c r="AJ39" i="5"/>
  <c r="T39" i="5"/>
  <c r="AW38" i="5"/>
  <c r="BB37" i="5"/>
  <c r="V19" i="5"/>
  <c r="D505" i="2"/>
  <c r="D426" i="2"/>
  <c r="D425" i="2"/>
  <c r="D346" i="2"/>
  <c r="D345" i="2"/>
  <c r="D26" i="2"/>
  <c r="D25" i="2"/>
  <c r="AN129" i="5"/>
  <c r="X129" i="5"/>
  <c r="J129" i="5"/>
  <c r="X99" i="5"/>
  <c r="J99" i="5"/>
  <c r="AH79" i="5"/>
  <c r="R79" i="5"/>
  <c r="P59" i="5"/>
  <c r="AP29" i="5"/>
  <c r="AD29" i="5"/>
  <c r="D1376" i="2"/>
  <c r="D1375" i="2"/>
  <c r="D1296" i="2"/>
  <c r="D1295" i="2"/>
  <c r="D1216" i="2"/>
  <c r="D1215" i="2"/>
  <c r="D1136" i="2"/>
  <c r="D1135" i="2"/>
  <c r="D1056" i="2"/>
  <c r="D1055" i="2"/>
  <c r="D896" i="2"/>
  <c r="D895" i="2"/>
  <c r="D336" i="2"/>
  <c r="D335" i="2"/>
  <c r="D256" i="2"/>
  <c r="D255" i="2"/>
  <c r="D176" i="2"/>
  <c r="D175" i="2"/>
  <c r="D96" i="2"/>
  <c r="D95" i="2"/>
  <c r="D16" i="2"/>
  <c r="D15" i="2"/>
  <c r="D806" i="2"/>
  <c r="D805" i="2"/>
  <c r="D726" i="2"/>
  <c r="D725" i="2"/>
  <c r="D646" i="2"/>
  <c r="D645" i="2"/>
  <c r="D566" i="2"/>
  <c r="D565" i="2"/>
  <c r="D486" i="2"/>
  <c r="D485" i="2"/>
  <c r="D406" i="2"/>
  <c r="D405" i="2"/>
  <c r="D326" i="2"/>
  <c r="D325" i="2"/>
  <c r="D246" i="2"/>
  <c r="D245" i="2"/>
  <c r="D166" i="2"/>
  <c r="D165" i="2"/>
  <c r="D86" i="2"/>
  <c r="D85" i="2"/>
  <c r="BF1488" i="5"/>
  <c r="BG1486" i="5"/>
  <c r="AH1479" i="5"/>
  <c r="R1479" i="5"/>
  <c r="D1479" i="5"/>
  <c r="AJ1469" i="5"/>
  <c r="R1459" i="5"/>
  <c r="AT1439" i="5"/>
  <c r="T1429" i="5"/>
  <c r="BI1426" i="5"/>
  <c r="AW1425" i="5"/>
  <c r="N1409" i="5"/>
  <c r="BJ1266" i="5"/>
  <c r="AT1269" i="5"/>
  <c r="BE1265" i="5"/>
  <c r="BE1266" i="5"/>
  <c r="BE1267" i="5"/>
  <c r="BA1268" i="5"/>
  <c r="N1269" i="5"/>
  <c r="BA1265" i="5"/>
  <c r="D1159" i="5"/>
  <c r="BI1088" i="5"/>
  <c r="BI1087" i="5"/>
  <c r="J1089" i="5"/>
  <c r="AZ995" i="5"/>
  <c r="X1259" i="5"/>
  <c r="BE1198" i="5"/>
  <c r="AD1199" i="5"/>
  <c r="BE1078" i="5"/>
  <c r="BE1075" i="5"/>
  <c r="AR1499" i="5"/>
  <c r="BC1498" i="5"/>
  <c r="BJ1496" i="5"/>
  <c r="BA1496" i="5"/>
  <c r="Z1489" i="5"/>
  <c r="N1489" i="5"/>
  <c r="BE1488" i="5"/>
  <c r="AF1479" i="5"/>
  <c r="P1479" i="5"/>
  <c r="BF1477" i="5"/>
  <c r="T1469" i="5"/>
  <c r="AW1468" i="5"/>
  <c r="AZ1467" i="5"/>
  <c r="P1459" i="5"/>
  <c r="D1459" i="5"/>
  <c r="BF1458" i="5"/>
  <c r="AJ1449" i="5"/>
  <c r="T1449" i="5"/>
  <c r="AR1439" i="5"/>
  <c r="AZ1435" i="5"/>
  <c r="AT1429" i="5"/>
  <c r="F1429" i="5"/>
  <c r="AR1419" i="5"/>
  <c r="BI1418" i="5"/>
  <c r="R1399" i="5"/>
  <c r="AL1379" i="5"/>
  <c r="BI1315" i="5"/>
  <c r="BI1318" i="5"/>
  <c r="AJ1239" i="5"/>
  <c r="BG1227" i="5"/>
  <c r="BG1225" i="5"/>
  <c r="BB1227" i="5"/>
  <c r="L1149" i="5"/>
  <c r="R1149" i="5"/>
  <c r="BB1148" i="5"/>
  <c r="AZ1115" i="5"/>
  <c r="L1109" i="5"/>
  <c r="BC1326" i="5"/>
  <c r="BC1327" i="5"/>
  <c r="AZ1495" i="5"/>
  <c r="X1489" i="5"/>
  <c r="AB1379" i="5"/>
  <c r="AZ1376" i="5"/>
  <c r="L1379" i="5"/>
  <c r="BC1216" i="5"/>
  <c r="AX1215" i="5"/>
  <c r="AX1217" i="5"/>
  <c r="AX1216" i="5"/>
  <c r="AX1218" i="5"/>
  <c r="F1219" i="5"/>
  <c r="AB939" i="5"/>
  <c r="L939" i="5"/>
  <c r="BA1198" i="5"/>
  <c r="BA1197" i="5"/>
  <c r="BA1078" i="5"/>
  <c r="BA1075" i="5"/>
  <c r="BA1077" i="5"/>
  <c r="N1079" i="5"/>
  <c r="L1499" i="5"/>
  <c r="AZ1498" i="5"/>
  <c r="AX1496" i="5"/>
  <c r="AW1476" i="5"/>
  <c r="AW1475" i="5"/>
  <c r="AT1469" i="5"/>
  <c r="AP1459" i="5"/>
  <c r="Z1459" i="5"/>
  <c r="AW1428" i="5"/>
  <c r="AZ1377" i="5"/>
  <c r="AY1307" i="5"/>
  <c r="BJ1068" i="5"/>
  <c r="BE1066" i="5"/>
  <c r="BE1065" i="5"/>
  <c r="BA1065" i="5"/>
  <c r="N1069" i="5"/>
  <c r="BA1066" i="5"/>
  <c r="BI1056" i="5"/>
  <c r="BI1058" i="5"/>
  <c r="AY1058" i="5"/>
  <c r="BA655" i="5"/>
  <c r="AZ1497" i="5"/>
  <c r="Z1479" i="5"/>
  <c r="J1479" i="5"/>
  <c r="AW1478" i="5"/>
  <c r="AD1469" i="5"/>
  <c r="BI1455" i="5"/>
  <c r="AR1449" i="5"/>
  <c r="AZ1448" i="5"/>
  <c r="AW1388" i="5"/>
  <c r="AW1387" i="5"/>
  <c r="BG1336" i="5"/>
  <c r="BB1337" i="5"/>
  <c r="R1339" i="5"/>
  <c r="P1329" i="5"/>
  <c r="T1319" i="5"/>
  <c r="AW1316" i="5"/>
  <c r="D1319" i="5"/>
  <c r="AZ1286" i="5"/>
  <c r="AZ1288" i="5"/>
  <c r="BI1237" i="5"/>
  <c r="Z1239" i="5"/>
  <c r="AW1156" i="5"/>
  <c r="AZ1145" i="5"/>
  <c r="AZ1148" i="5"/>
  <c r="BI1137" i="5"/>
  <c r="BB1077" i="5"/>
  <c r="AW1076" i="5"/>
  <c r="AW1078" i="5"/>
  <c r="AW1075" i="5"/>
  <c r="AW1077" i="5"/>
  <c r="AN1259" i="5"/>
  <c r="AW1236" i="5"/>
  <c r="AW1238" i="5"/>
  <c r="D1239" i="5"/>
  <c r="AW1237" i="5"/>
  <c r="AW1235" i="5"/>
  <c r="T1139" i="5"/>
  <c r="D1429" i="5"/>
  <c r="AB1499" i="5"/>
  <c r="AX1495" i="5"/>
  <c r="AH1489" i="5"/>
  <c r="AL1499" i="5"/>
  <c r="AX1498" i="5"/>
  <c r="AF1489" i="5"/>
  <c r="BG1487" i="5"/>
  <c r="AN1479" i="5"/>
  <c r="X1479" i="5"/>
  <c r="BF1478" i="5"/>
  <c r="AP1469" i="5"/>
  <c r="AB1469" i="5"/>
  <c r="L1469" i="5"/>
  <c r="J1459" i="5"/>
  <c r="BI1457" i="5"/>
  <c r="AB1449" i="5"/>
  <c r="L1439" i="5"/>
  <c r="Z1429" i="5"/>
  <c r="L1429" i="5"/>
  <c r="AW1427" i="5"/>
  <c r="BG1417" i="5"/>
  <c r="BA1408" i="5"/>
  <c r="BC1378" i="5"/>
  <c r="BC1377" i="5"/>
  <c r="AX1378" i="5"/>
  <c r="F1379" i="5"/>
  <c r="AX1377" i="5"/>
  <c r="AH1369" i="5"/>
  <c r="AB1339" i="5"/>
  <c r="BJ1296" i="5"/>
  <c r="BJ1298" i="5"/>
  <c r="BE1296" i="5"/>
  <c r="BE1297" i="5"/>
  <c r="N1299" i="5"/>
  <c r="BA1295" i="5"/>
  <c r="BJ1268" i="5"/>
  <c r="BA1267" i="5"/>
  <c r="AW1265" i="5"/>
  <c r="AW1267" i="5"/>
  <c r="AW1266" i="5"/>
  <c r="BF1087" i="5"/>
  <c r="AD1079" i="5"/>
  <c r="BC1007" i="5"/>
  <c r="V1009" i="5"/>
  <c r="X949" i="5"/>
  <c r="AY946" i="5"/>
  <c r="AZ1338" i="5"/>
  <c r="AZ1335" i="5"/>
  <c r="H1259" i="5"/>
  <c r="AJ1159" i="5"/>
  <c r="AW1137" i="5"/>
  <c r="AW1138" i="5"/>
  <c r="D1139" i="5"/>
  <c r="BJ1078" i="5"/>
  <c r="BJ1076" i="5"/>
  <c r="D1469" i="5"/>
  <c r="AJ1499" i="5"/>
  <c r="V1499" i="5"/>
  <c r="F1499" i="5"/>
  <c r="BC1496" i="5"/>
  <c r="AD1489" i="5"/>
  <c r="R1489" i="5"/>
  <c r="BE1487" i="5"/>
  <c r="AJ1459" i="5"/>
  <c r="L1449" i="5"/>
  <c r="AW1448" i="5"/>
  <c r="V1439" i="5"/>
  <c r="AJ1389" i="5"/>
  <c r="T1389" i="5"/>
  <c r="BG1305" i="5"/>
  <c r="BG1307" i="5"/>
  <c r="BB1308" i="5"/>
  <c r="AL1219" i="5"/>
  <c r="BI1175" i="5"/>
  <c r="BI1176" i="5"/>
  <c r="AY1178" i="5"/>
  <c r="BC1128" i="5"/>
  <c r="BJ1098" i="5"/>
  <c r="AR979" i="5"/>
  <c r="AB979" i="5"/>
  <c r="AZ978" i="5"/>
  <c r="AZ977" i="5"/>
  <c r="X839" i="5"/>
  <c r="AY838" i="5"/>
  <c r="P1349" i="5"/>
  <c r="V1219" i="5"/>
  <c r="N1199" i="5"/>
  <c r="AR1109" i="5"/>
  <c r="Z1089" i="5"/>
  <c r="AT1069" i="5"/>
  <c r="BB1067" i="5"/>
  <c r="AL1039" i="5"/>
  <c r="AX1035" i="5"/>
  <c r="AX1036" i="5"/>
  <c r="BF996" i="5"/>
  <c r="BF998" i="5"/>
  <c r="BF976" i="5"/>
  <c r="BF978" i="5"/>
  <c r="BF975" i="5"/>
  <c r="BF977" i="5"/>
  <c r="AF979" i="5"/>
  <c r="P979" i="5"/>
  <c r="BC918" i="5"/>
  <c r="AX898" i="5"/>
  <c r="AX897" i="5"/>
  <c r="AX896" i="5"/>
  <c r="BI796" i="5"/>
  <c r="T759" i="5"/>
  <c r="AL729" i="5"/>
  <c r="AX728" i="5"/>
  <c r="AX727" i="5"/>
  <c r="F729" i="5"/>
  <c r="AX725" i="5"/>
  <c r="Z1349" i="5"/>
  <c r="AH1309" i="5"/>
  <c r="R1309" i="5"/>
  <c r="AR1289" i="5"/>
  <c r="F1249" i="5"/>
  <c r="AH1229" i="5"/>
  <c r="BB1198" i="5"/>
  <c r="H1179" i="5"/>
  <c r="AR1149" i="5"/>
  <c r="AB1149" i="5"/>
  <c r="N1099" i="5"/>
  <c r="AZ1097" i="5"/>
  <c r="BC1068" i="5"/>
  <c r="BI1038" i="5"/>
  <c r="BF1015" i="5"/>
  <c r="BF1018" i="5"/>
  <c r="P1019" i="5"/>
  <c r="BG1007" i="5"/>
  <c r="AF999" i="5"/>
  <c r="L979" i="5"/>
  <c r="T969" i="5"/>
  <c r="AW965" i="5"/>
  <c r="AW966" i="5"/>
  <c r="AN939" i="5"/>
  <c r="BF906" i="5"/>
  <c r="BF905" i="5"/>
  <c r="BF908" i="5"/>
  <c r="AP879" i="5"/>
  <c r="BI875" i="5"/>
  <c r="AL869" i="5"/>
  <c r="BI865" i="5"/>
  <c r="AY865" i="5"/>
  <c r="BF195" i="5"/>
  <c r="AH1399" i="5"/>
  <c r="R1369" i="5"/>
  <c r="J1349" i="5"/>
  <c r="AL1329" i="5"/>
  <c r="AP1319" i="5"/>
  <c r="AB1289" i="5"/>
  <c r="L1289" i="5"/>
  <c r="AD1269" i="5"/>
  <c r="J1239" i="5"/>
  <c r="AT1169" i="5"/>
  <c r="AD1169" i="5"/>
  <c r="N1169" i="5"/>
  <c r="BA1168" i="5"/>
  <c r="Z1159" i="5"/>
  <c r="X1139" i="5"/>
  <c r="BF1108" i="5"/>
  <c r="V1079" i="5"/>
  <c r="AW955" i="5"/>
  <c r="AW956" i="5"/>
  <c r="AW957" i="5"/>
  <c r="AW958" i="5"/>
  <c r="BC867" i="5"/>
  <c r="BC866" i="5"/>
  <c r="AX866" i="5"/>
  <c r="AX867" i="5"/>
  <c r="BG507" i="5"/>
  <c r="BG508" i="5"/>
  <c r="AR1379" i="5"/>
  <c r="AH1339" i="5"/>
  <c r="AD1299" i="5"/>
  <c r="T1239" i="5"/>
  <c r="H1209" i="5"/>
  <c r="AH1199" i="5"/>
  <c r="AL1189" i="5"/>
  <c r="AP1179" i="5"/>
  <c r="BF1145" i="5"/>
  <c r="AJ1139" i="5"/>
  <c r="J1139" i="5"/>
  <c r="P1119" i="5"/>
  <c r="BF1105" i="5"/>
  <c r="AJ1079" i="5"/>
  <c r="V919" i="5"/>
  <c r="BC917" i="5"/>
  <c r="BG888" i="5"/>
  <c r="BG885" i="5"/>
  <c r="BA826" i="5"/>
  <c r="BA827" i="5"/>
  <c r="AW147" i="5"/>
  <c r="AW145" i="5"/>
  <c r="AW148" i="5"/>
  <c r="AW146" i="5"/>
  <c r="BJ1396" i="5"/>
  <c r="F1329" i="5"/>
  <c r="Z1319" i="5"/>
  <c r="L1249" i="5"/>
  <c r="L1219" i="5"/>
  <c r="AN1179" i="5"/>
  <c r="Z1179" i="5"/>
  <c r="BE1168" i="5"/>
  <c r="AH1159" i="5"/>
  <c r="BG1158" i="5"/>
  <c r="H1139" i="5"/>
  <c r="AP1129" i="5"/>
  <c r="AR1119" i="5"/>
  <c r="BF1107" i="5"/>
  <c r="AT1089" i="5"/>
  <c r="BE1088" i="5"/>
  <c r="T1079" i="5"/>
  <c r="F1079" i="5"/>
  <c r="H989" i="5"/>
  <c r="AN849" i="5"/>
  <c r="X849" i="5"/>
  <c r="H849" i="5"/>
  <c r="BI646" i="5"/>
  <c r="BI645" i="5"/>
  <c r="Z649" i="5"/>
  <c r="AH1359" i="5"/>
  <c r="AF1329" i="5"/>
  <c r="J1319" i="5"/>
  <c r="X1309" i="5"/>
  <c r="AH1149" i="5"/>
  <c r="Z1129" i="5"/>
  <c r="L1129" i="5"/>
  <c r="AF1109" i="5"/>
  <c r="AD1089" i="5"/>
  <c r="N1089" i="5"/>
  <c r="R1079" i="5"/>
  <c r="D1079" i="5"/>
  <c r="AX1067" i="5"/>
  <c r="AX1066" i="5"/>
  <c r="L1049" i="5"/>
  <c r="AJ1049" i="5"/>
  <c r="AW1045" i="5"/>
  <c r="AW1048" i="5"/>
  <c r="BF1026" i="5"/>
  <c r="BF1028" i="5"/>
  <c r="AZ805" i="5"/>
  <c r="AZ807" i="5"/>
  <c r="BJ796" i="5"/>
  <c r="AW746" i="5"/>
  <c r="AW747" i="5"/>
  <c r="AW745" i="5"/>
  <c r="AB1019" i="5"/>
  <c r="AP1009" i="5"/>
  <c r="AD1009" i="5"/>
  <c r="F1009" i="5"/>
  <c r="P999" i="5"/>
  <c r="AN989" i="5"/>
  <c r="P959" i="5"/>
  <c r="AR949" i="5"/>
  <c r="AZ948" i="5"/>
  <c r="AF909" i="5"/>
  <c r="P909" i="5"/>
  <c r="AT709" i="5"/>
  <c r="BG588" i="5"/>
  <c r="AH589" i="5"/>
  <c r="AF579" i="5"/>
  <c r="BE558" i="5"/>
  <c r="AD559" i="5"/>
  <c r="AZ547" i="5"/>
  <c r="AZ545" i="5"/>
  <c r="AZ546" i="5"/>
  <c r="AJ449" i="5"/>
  <c r="T449" i="5"/>
  <c r="AW445" i="5"/>
  <c r="D449" i="5"/>
  <c r="AW448" i="5"/>
  <c r="AW447" i="5"/>
  <c r="BI255" i="5"/>
  <c r="BI256" i="5"/>
  <c r="BI258" i="5"/>
  <c r="BF165" i="5"/>
  <c r="P169" i="5"/>
  <c r="AR159" i="5"/>
  <c r="BG106" i="5"/>
  <c r="D99" i="5"/>
  <c r="AR999" i="5"/>
  <c r="AB949" i="5"/>
  <c r="AR939" i="5"/>
  <c r="AL899" i="5"/>
  <c r="J879" i="5"/>
  <c r="BE795" i="5"/>
  <c r="BJ768" i="5"/>
  <c r="BG717" i="5"/>
  <c r="BJ678" i="5"/>
  <c r="BG608" i="5"/>
  <c r="BG607" i="5"/>
  <c r="BF586" i="5"/>
  <c r="AZ557" i="5"/>
  <c r="AB549" i="5"/>
  <c r="L549" i="5"/>
  <c r="AT539" i="5"/>
  <c r="BJ538" i="5"/>
  <c r="BJ536" i="5"/>
  <c r="BE536" i="5"/>
  <c r="BE537" i="5"/>
  <c r="BE535" i="5"/>
  <c r="AD539" i="5"/>
  <c r="BA537" i="5"/>
  <c r="AY457" i="5"/>
  <c r="BC427" i="5"/>
  <c r="BC428" i="5"/>
  <c r="AX427" i="5"/>
  <c r="AX426" i="5"/>
  <c r="AX428" i="5"/>
  <c r="AX425" i="5"/>
  <c r="Z1059" i="5"/>
  <c r="J1059" i="5"/>
  <c r="X989" i="5"/>
  <c r="AJ969" i="5"/>
  <c r="AR909" i="5"/>
  <c r="F899" i="5"/>
  <c r="AR859" i="5"/>
  <c r="AT829" i="5"/>
  <c r="AT799" i="5"/>
  <c r="AD799" i="5"/>
  <c r="N799" i="5"/>
  <c r="BE796" i="5"/>
  <c r="AX788" i="5"/>
  <c r="BC786" i="5"/>
  <c r="AD739" i="5"/>
  <c r="AR689" i="5"/>
  <c r="BF607" i="5"/>
  <c r="BF608" i="5"/>
  <c r="BG586" i="5"/>
  <c r="BF495" i="5"/>
  <c r="AW298" i="5"/>
  <c r="AW296" i="5"/>
  <c r="AW295" i="5"/>
  <c r="AW297" i="5"/>
  <c r="AB159" i="5"/>
  <c r="AZ157" i="5"/>
  <c r="BB95" i="5"/>
  <c r="AW96" i="5"/>
  <c r="AW95" i="5"/>
  <c r="T1049" i="5"/>
  <c r="V1039" i="5"/>
  <c r="AF1029" i="5"/>
  <c r="L1019" i="5"/>
  <c r="AL1009" i="5"/>
  <c r="AP869" i="5"/>
  <c r="L859" i="5"/>
  <c r="AN839" i="5"/>
  <c r="N739" i="5"/>
  <c r="BG716" i="5"/>
  <c r="V699" i="5"/>
  <c r="AR659" i="5"/>
  <c r="BE538" i="5"/>
  <c r="BB467" i="5"/>
  <c r="T469" i="5"/>
  <c r="AW465" i="5"/>
  <c r="D469" i="5"/>
  <c r="AW468" i="5"/>
  <c r="BC315" i="5"/>
  <c r="BC316" i="5"/>
  <c r="BC318" i="5"/>
  <c r="AX315" i="5"/>
  <c r="AX318" i="5"/>
  <c r="AX316" i="5"/>
  <c r="AX317" i="5"/>
  <c r="AW245" i="5"/>
  <c r="AW246" i="5"/>
  <c r="AZ158" i="5"/>
  <c r="AW97" i="5"/>
  <c r="AW56" i="5"/>
  <c r="AW57" i="5"/>
  <c r="AW55" i="5"/>
  <c r="F1039" i="5"/>
  <c r="P1029" i="5"/>
  <c r="AZ1017" i="5"/>
  <c r="H999" i="5"/>
  <c r="T989" i="5"/>
  <c r="AN909" i="5"/>
  <c r="X909" i="5"/>
  <c r="AT899" i="5"/>
  <c r="J829" i="5"/>
  <c r="AR819" i="5"/>
  <c r="AP799" i="5"/>
  <c r="Z799" i="5"/>
  <c r="BJ778" i="5"/>
  <c r="BJ776" i="5"/>
  <c r="AT679" i="5"/>
  <c r="BE678" i="5"/>
  <c r="BE675" i="5"/>
  <c r="P609" i="5"/>
  <c r="BJ438" i="5"/>
  <c r="AT439" i="5"/>
  <c r="BE437" i="5"/>
  <c r="AL319" i="5"/>
  <c r="AR269" i="5"/>
  <c r="L269" i="5"/>
  <c r="Z259" i="5"/>
  <c r="BA678" i="5"/>
  <c r="BB636" i="5"/>
  <c r="AW637" i="5"/>
  <c r="AW636" i="5"/>
  <c r="AW635" i="5"/>
  <c r="AW638" i="5"/>
  <c r="BJ618" i="5"/>
  <c r="BE615" i="5"/>
  <c r="BA615" i="5"/>
  <c r="BC477" i="5"/>
  <c r="BC476" i="5"/>
  <c r="AX477" i="5"/>
  <c r="AX476" i="5"/>
  <c r="BC426" i="5"/>
  <c r="BA407" i="5"/>
  <c r="BA406" i="5"/>
  <c r="AW247" i="5"/>
  <c r="AZ156" i="5"/>
  <c r="R1059" i="5"/>
  <c r="AN1029" i="5"/>
  <c r="L1029" i="5"/>
  <c r="AF1019" i="5"/>
  <c r="H1019" i="5"/>
  <c r="AR989" i="5"/>
  <c r="T959" i="5"/>
  <c r="D959" i="5"/>
  <c r="X929" i="5"/>
  <c r="AJ909" i="5"/>
  <c r="BE897" i="5"/>
  <c r="AH889" i="5"/>
  <c r="BC886" i="5"/>
  <c r="F869" i="5"/>
  <c r="H839" i="5"/>
  <c r="L819" i="5"/>
  <c r="BJ786" i="5"/>
  <c r="AD679" i="5"/>
  <c r="BA675" i="5"/>
  <c r="BA517" i="5"/>
  <c r="BG335" i="5"/>
  <c r="BG338" i="5"/>
  <c r="BG337" i="5"/>
  <c r="BB337" i="5"/>
  <c r="AW98" i="5"/>
  <c r="AW58" i="5"/>
  <c r="N619" i="5"/>
  <c r="BI528" i="5"/>
  <c r="AT519" i="5"/>
  <c r="BG465" i="5"/>
  <c r="AW427" i="5"/>
  <c r="V309" i="5"/>
  <c r="H309" i="5"/>
  <c r="F289" i="5"/>
  <c r="J269" i="5"/>
  <c r="AP259" i="5"/>
  <c r="AJ139" i="5"/>
  <c r="T99" i="5"/>
  <c r="BJ86" i="5"/>
  <c r="AJ59" i="5"/>
  <c r="V319" i="5"/>
  <c r="T299" i="5"/>
  <c r="D299" i="5"/>
  <c r="J259" i="5"/>
  <c r="BE86" i="5"/>
  <c r="BJ78" i="5"/>
  <c r="T59" i="5"/>
  <c r="Z549" i="5"/>
  <c r="N539" i="5"/>
  <c r="BJ486" i="5"/>
  <c r="BJ458" i="5"/>
  <c r="AL429" i="5"/>
  <c r="AX378" i="5"/>
  <c r="AF369" i="5"/>
  <c r="BF366" i="5"/>
  <c r="L359" i="5"/>
  <c r="R339" i="5"/>
  <c r="BF338" i="5"/>
  <c r="T319" i="5"/>
  <c r="AX288" i="5"/>
  <c r="AX287" i="5"/>
  <c r="AH279" i="5"/>
  <c r="AJ249" i="5"/>
  <c r="AF199" i="5"/>
  <c r="AF169" i="5"/>
  <c r="AT119" i="5"/>
  <c r="D59" i="5"/>
  <c r="AR559" i="5"/>
  <c r="AJ429" i="5"/>
  <c r="V429" i="5"/>
  <c r="P389" i="5"/>
  <c r="AX375" i="5"/>
  <c r="BG347" i="5"/>
  <c r="P339" i="5"/>
  <c r="D319" i="5"/>
  <c r="AW317" i="5"/>
  <c r="T249" i="5"/>
  <c r="P199" i="5"/>
  <c r="AJ149" i="5"/>
  <c r="T139" i="5"/>
  <c r="AN459" i="5"/>
  <c r="T429" i="5"/>
  <c r="F429" i="5"/>
  <c r="AD409" i="5"/>
  <c r="P369" i="5"/>
  <c r="AN289" i="5"/>
  <c r="AX286" i="5"/>
  <c r="AP269" i="5"/>
  <c r="AB269" i="5"/>
  <c r="D249" i="5"/>
  <c r="L239" i="5"/>
  <c r="V229" i="5"/>
  <c r="AN209" i="5"/>
  <c r="D139" i="5"/>
  <c r="AN49" i="5"/>
  <c r="AF619" i="5"/>
  <c r="AH609" i="5"/>
  <c r="AH509" i="5"/>
  <c r="V479" i="5"/>
  <c r="F479" i="5"/>
  <c r="H459" i="5"/>
  <c r="AR409" i="5"/>
  <c r="AB409" i="5"/>
  <c r="L409" i="5"/>
  <c r="AL379" i="5"/>
  <c r="V379" i="5"/>
  <c r="AX376" i="5"/>
  <c r="AZ358" i="5"/>
  <c r="AZ357" i="5"/>
  <c r="AZ355" i="5"/>
  <c r="AW318" i="5"/>
  <c r="AN309" i="5"/>
  <c r="AL289" i="5"/>
  <c r="R279" i="5"/>
  <c r="Z269" i="5"/>
  <c r="L159" i="5"/>
  <c r="T149" i="5"/>
  <c r="AL129" i="5"/>
  <c r="V129" i="5"/>
  <c r="AL79" i="5"/>
  <c r="X49" i="5"/>
  <c r="AD619" i="5"/>
  <c r="AF609" i="5"/>
  <c r="BI526" i="5"/>
  <c r="H419" i="5"/>
  <c r="F379" i="5"/>
  <c r="X309" i="5"/>
  <c r="AX308" i="5"/>
  <c r="V289" i="5"/>
  <c r="BJ276" i="5"/>
  <c r="D149" i="5"/>
  <c r="F129" i="5"/>
  <c r="BI105" i="5"/>
  <c r="AJ99" i="5"/>
  <c r="H49" i="5"/>
  <c r="BI26" i="5"/>
  <c r="AN1489" i="5"/>
  <c r="AY1485" i="5"/>
  <c r="BJ1418" i="5"/>
  <c r="BE1417" i="5"/>
  <c r="BF1395" i="5"/>
  <c r="BF1396" i="5"/>
  <c r="BF1426" i="5"/>
  <c r="BF1425" i="5"/>
  <c r="BF1428" i="5"/>
  <c r="BG1497" i="5"/>
  <c r="BG1465" i="5"/>
  <c r="BG1467" i="5"/>
  <c r="BG1468" i="5"/>
  <c r="AX1445" i="5"/>
  <c r="AX1447" i="5"/>
  <c r="AZ1476" i="5"/>
  <c r="AZ1478" i="5"/>
  <c r="AZ1475" i="5"/>
  <c r="H1489" i="5"/>
  <c r="BB1468" i="5"/>
  <c r="BF1397" i="5"/>
  <c r="AZ1477" i="5"/>
  <c r="AX1458" i="5"/>
  <c r="AX1457" i="5"/>
  <c r="BI1375" i="5"/>
  <c r="Z1379" i="5"/>
  <c r="AY1377" i="5"/>
  <c r="AN1099" i="5"/>
  <c r="BI1478" i="5"/>
  <c r="D1449" i="5"/>
  <c r="AW1445" i="5"/>
  <c r="BE1438" i="5"/>
  <c r="BE1436" i="5"/>
  <c r="V1419" i="5"/>
  <c r="BJ1408" i="5"/>
  <c r="BI1398" i="5"/>
  <c r="BE1396" i="5"/>
  <c r="BI1395" i="5"/>
  <c r="AN1379" i="5"/>
  <c r="AJ1369" i="5"/>
  <c r="L1369" i="5"/>
  <c r="BG1356" i="5"/>
  <c r="D1339" i="5"/>
  <c r="AW1337" i="5"/>
  <c r="AD1319" i="5"/>
  <c r="AL1299" i="5"/>
  <c r="BC1298" i="5"/>
  <c r="BC1296" i="5"/>
  <c r="BC1297" i="5"/>
  <c r="AX1297" i="5"/>
  <c r="F1299" i="5"/>
  <c r="AX1295" i="5"/>
  <c r="AX1298" i="5"/>
  <c r="AX1296" i="5"/>
  <c r="BG1245" i="5"/>
  <c r="V1189" i="5"/>
  <c r="H1189" i="5"/>
  <c r="AB1169" i="5"/>
  <c r="AZ1168" i="5"/>
  <c r="BA1128" i="5"/>
  <c r="AP1119" i="5"/>
  <c r="Z1119" i="5"/>
  <c r="BC1057" i="5"/>
  <c r="BC1058" i="5"/>
  <c r="AX1057" i="5"/>
  <c r="AX1058" i="5"/>
  <c r="BB826" i="5"/>
  <c r="AW828" i="5"/>
  <c r="AW825" i="5"/>
  <c r="AW826" i="5"/>
  <c r="AW827" i="5"/>
  <c r="D829" i="5"/>
  <c r="BF1178" i="5"/>
  <c r="AF1179" i="5"/>
  <c r="BF1177" i="5"/>
  <c r="BF1176" i="5"/>
  <c r="BI1097" i="5"/>
  <c r="BI1095" i="5"/>
  <c r="AR1339" i="5"/>
  <c r="AX1187" i="5"/>
  <c r="AX1188" i="5"/>
  <c r="AX1186" i="5"/>
  <c r="AX1185" i="5"/>
  <c r="P1429" i="5"/>
  <c r="AD1419" i="5"/>
  <c r="H1379" i="5"/>
  <c r="BI1368" i="5"/>
  <c r="AL1369" i="5"/>
  <c r="AZ1326" i="5"/>
  <c r="AP1269" i="5"/>
  <c r="AZ1258" i="5"/>
  <c r="AW1206" i="5"/>
  <c r="AW1208" i="5"/>
  <c r="D1209" i="5"/>
  <c r="AX1198" i="5"/>
  <c r="AX1196" i="5"/>
  <c r="AX1197" i="5"/>
  <c r="F1189" i="5"/>
  <c r="BI1165" i="5"/>
  <c r="BI1168" i="5"/>
  <c r="BI1167" i="5"/>
  <c r="BI1166" i="5"/>
  <c r="AY1166" i="5"/>
  <c r="AZ1128" i="5"/>
  <c r="AZ1127" i="5"/>
  <c r="AZ1125" i="5"/>
  <c r="AB1049" i="5"/>
  <c r="AZ1046" i="5"/>
  <c r="AZ1048" i="5"/>
  <c r="AZ1045" i="5"/>
  <c r="AW987" i="5"/>
  <c r="AW988" i="5"/>
  <c r="F959" i="5"/>
  <c r="BI927" i="5"/>
  <c r="AP929" i="5"/>
  <c r="BI1267" i="5"/>
  <c r="BI1268" i="5"/>
  <c r="BF1175" i="5"/>
  <c r="AX825" i="5"/>
  <c r="AX826" i="5"/>
  <c r="AX827" i="5"/>
  <c r="AX828" i="5"/>
  <c r="AR1479" i="5"/>
  <c r="AB1419" i="5"/>
  <c r="AJ1409" i="5"/>
  <c r="T1409" i="5"/>
  <c r="AF1399" i="5"/>
  <c r="BA1396" i="5"/>
  <c r="J1359" i="5"/>
  <c r="AF1349" i="5"/>
  <c r="AF1319" i="5"/>
  <c r="BF1317" i="5"/>
  <c r="Z1269" i="5"/>
  <c r="BI1258" i="5"/>
  <c r="BC1236" i="5"/>
  <c r="BC1237" i="5"/>
  <c r="AX1236" i="5"/>
  <c r="AX1238" i="5"/>
  <c r="BG1205" i="5"/>
  <c r="BG1208" i="5"/>
  <c r="BG1207" i="5"/>
  <c r="BB1195" i="5"/>
  <c r="D1199" i="5"/>
  <c r="AW1196" i="5"/>
  <c r="AW1198" i="5"/>
  <c r="AW1195" i="5"/>
  <c r="BG1138" i="5"/>
  <c r="BG1135" i="5"/>
  <c r="BG1137" i="5"/>
  <c r="Z1099" i="5"/>
  <c r="AB1069" i="5"/>
  <c r="BI1068" i="5"/>
  <c r="AP1049" i="5"/>
  <c r="BI1048" i="5"/>
  <c r="BI1047" i="5"/>
  <c r="Z1049" i="5"/>
  <c r="BJ1026" i="5"/>
  <c r="AD1029" i="5"/>
  <c r="BE1025" i="5"/>
  <c r="BE1027" i="5"/>
  <c r="BE1026" i="5"/>
  <c r="BA1025" i="5"/>
  <c r="BA1026" i="5"/>
  <c r="BA1028" i="5"/>
  <c r="N1029" i="5"/>
  <c r="AF1249" i="5"/>
  <c r="AF1429" i="5"/>
  <c r="BC826" i="5"/>
  <c r="BC827" i="5"/>
  <c r="AP1479" i="5"/>
  <c r="AH1469" i="5"/>
  <c r="AW1458" i="5"/>
  <c r="AB1459" i="5"/>
  <c r="L1459" i="5"/>
  <c r="AD1439" i="5"/>
  <c r="BJ1438" i="5"/>
  <c r="AZ1415" i="5"/>
  <c r="D1409" i="5"/>
  <c r="AW1408" i="5"/>
  <c r="BB1407" i="5"/>
  <c r="AP1399" i="5"/>
  <c r="AJ1379" i="5"/>
  <c r="AW1376" i="5"/>
  <c r="AR1369" i="5"/>
  <c r="T1369" i="5"/>
  <c r="BI1365" i="5"/>
  <c r="AW1365" i="5"/>
  <c r="T1359" i="5"/>
  <c r="H1359" i="5"/>
  <c r="BI1348" i="5"/>
  <c r="AW1338" i="5"/>
  <c r="BJ1316" i="5"/>
  <c r="BE1318" i="5"/>
  <c r="BA1318" i="5"/>
  <c r="AB1309" i="5"/>
  <c r="L1309" i="5"/>
  <c r="BC1227" i="5"/>
  <c r="BC1226" i="5"/>
  <c r="AX1226" i="5"/>
  <c r="F1229" i="5"/>
  <c r="AX1225" i="5"/>
  <c r="AX1227" i="5"/>
  <c r="AX1228" i="5"/>
  <c r="T1199" i="5"/>
  <c r="AX1195" i="5"/>
  <c r="BC1188" i="5"/>
  <c r="BJ1158" i="5"/>
  <c r="BJ1156" i="5"/>
  <c r="BE1158" i="5"/>
  <c r="BE1156" i="5"/>
  <c r="N1159" i="5"/>
  <c r="BA1156" i="5"/>
  <c r="BA1155" i="5"/>
  <c r="AF1139" i="5"/>
  <c r="BF1138" i="5"/>
  <c r="BF1136" i="5"/>
  <c r="AR1129" i="5"/>
  <c r="X1099" i="5"/>
  <c r="X1069" i="5"/>
  <c r="AT1029" i="5"/>
  <c r="AR1029" i="5"/>
  <c r="AZ1027" i="5"/>
  <c r="AZ1028" i="5"/>
  <c r="X6" i="5"/>
  <c r="AB1479" i="5"/>
  <c r="AF1469" i="5"/>
  <c r="R1469" i="5"/>
  <c r="BE1457" i="5"/>
  <c r="AW1457" i="5"/>
  <c r="AW1447" i="5"/>
  <c r="BI1427" i="5"/>
  <c r="F1419" i="5"/>
  <c r="AT1409" i="5"/>
  <c r="AF1409" i="5"/>
  <c r="P1409" i="5"/>
  <c r="P1399" i="5"/>
  <c r="AZ1385" i="5"/>
  <c r="AT1379" i="5"/>
  <c r="AY1368" i="5"/>
  <c r="AP1349" i="5"/>
  <c r="AZ1348" i="5"/>
  <c r="AJ1339" i="5"/>
  <c r="BC1338" i="5"/>
  <c r="BC1337" i="5"/>
  <c r="BJ1318" i="5"/>
  <c r="BI1286" i="5"/>
  <c r="BI1285" i="5"/>
  <c r="BC1278" i="5"/>
  <c r="V1279" i="5"/>
  <c r="AX1278" i="5"/>
  <c r="F1279" i="5"/>
  <c r="J1269" i="5"/>
  <c r="BF1246" i="5"/>
  <c r="BI1216" i="5"/>
  <c r="BI1218" i="5"/>
  <c r="F1199" i="5"/>
  <c r="P1139" i="5"/>
  <c r="AZ1117" i="5"/>
  <c r="AZ1116" i="5"/>
  <c r="AL999" i="5"/>
  <c r="BC995" i="5"/>
  <c r="AX995" i="5"/>
  <c r="AX997" i="5"/>
  <c r="AX996" i="5"/>
  <c r="AD959" i="5"/>
  <c r="F949" i="5"/>
  <c r="AW1108" i="5"/>
  <c r="AW1105" i="5"/>
  <c r="R1499" i="5"/>
  <c r="X1189" i="5"/>
  <c r="BC1186" i="5"/>
  <c r="BC1185" i="5"/>
  <c r="H1099" i="5"/>
  <c r="AH1499" i="5"/>
  <c r="BE1485" i="5"/>
  <c r="AX1476" i="5"/>
  <c r="BF1475" i="5"/>
  <c r="AZ1465" i="5"/>
  <c r="BJ1458" i="5"/>
  <c r="AL1449" i="5"/>
  <c r="V1449" i="5"/>
  <c r="BA1438" i="5"/>
  <c r="J1429" i="5"/>
  <c r="AX1426" i="5"/>
  <c r="AT1419" i="5"/>
  <c r="BA1407" i="5"/>
  <c r="D1389" i="5"/>
  <c r="D1369" i="5"/>
  <c r="AW1368" i="5"/>
  <c r="AW1366" i="5"/>
  <c r="AP1359" i="5"/>
  <c r="R1359" i="5"/>
  <c r="V1339" i="5"/>
  <c r="AN1289" i="5"/>
  <c r="AJ1279" i="5"/>
  <c r="AW1276" i="5"/>
  <c r="D1279" i="5"/>
  <c r="AW1275" i="5"/>
  <c r="AY1268" i="5"/>
  <c r="AH1179" i="5"/>
  <c r="BG1177" i="5"/>
  <c r="R1179" i="5"/>
  <c r="AT1159" i="5"/>
  <c r="AB1129" i="5"/>
  <c r="T1109" i="5"/>
  <c r="BJ1028" i="5"/>
  <c r="BJ958" i="5"/>
  <c r="BJ956" i="5"/>
  <c r="BE955" i="5"/>
  <c r="BE958" i="5"/>
  <c r="BE956" i="5"/>
  <c r="BA955" i="5"/>
  <c r="N959" i="5"/>
  <c r="BA958" i="5"/>
  <c r="AW1317" i="5"/>
  <c r="V1309" i="5"/>
  <c r="BI1277" i="5"/>
  <c r="BI1276" i="5"/>
  <c r="BF1255" i="5"/>
  <c r="AP1249" i="5"/>
  <c r="BI1248" i="5"/>
  <c r="AN1229" i="5"/>
  <c r="L1189" i="5"/>
  <c r="BJ1148" i="5"/>
  <c r="AJ1119" i="5"/>
  <c r="L1119" i="5"/>
  <c r="AP1109" i="5"/>
  <c r="Z1109" i="5"/>
  <c r="AY1107" i="5"/>
  <c r="BG1098" i="5"/>
  <c r="BG1097" i="5"/>
  <c r="AP1089" i="5"/>
  <c r="BI1086" i="5"/>
  <c r="BG1086" i="5"/>
  <c r="AT1079" i="5"/>
  <c r="AH1009" i="5"/>
  <c r="L969" i="5"/>
  <c r="BE936" i="5"/>
  <c r="BA935" i="5"/>
  <c r="BA938" i="5"/>
  <c r="AZ925" i="5"/>
  <c r="N1319" i="5"/>
  <c r="BE1298" i="5"/>
  <c r="BJ1278" i="5"/>
  <c r="BE1277" i="5"/>
  <c r="AJ1269" i="5"/>
  <c r="L1269" i="5"/>
  <c r="AL1249" i="5"/>
  <c r="Z1249" i="5"/>
  <c r="X1229" i="5"/>
  <c r="BF1228" i="5"/>
  <c r="P1219" i="5"/>
  <c r="AZ1207" i="5"/>
  <c r="F1179" i="5"/>
  <c r="BI1177" i="5"/>
  <c r="AX1176" i="5"/>
  <c r="AP1169" i="5"/>
  <c r="Z1169" i="5"/>
  <c r="AN1169" i="5"/>
  <c r="AN1159" i="5"/>
  <c r="AW1158" i="5"/>
  <c r="AW1157" i="5"/>
  <c r="AN1149" i="5"/>
  <c r="BF1147" i="5"/>
  <c r="N1139" i="5"/>
  <c r="AD1129" i="5"/>
  <c r="R1129" i="5"/>
  <c r="T1119" i="5"/>
  <c r="AX1117" i="5"/>
  <c r="AJ1109" i="5"/>
  <c r="V1109" i="5"/>
  <c r="J1109" i="5"/>
  <c r="BI1108" i="5"/>
  <c r="AH1099" i="5"/>
  <c r="AZ1088" i="5"/>
  <c r="AZ1086" i="5"/>
  <c r="BG1057" i="5"/>
  <c r="AW997" i="5"/>
  <c r="AW995" i="5"/>
  <c r="AJ989" i="5"/>
  <c r="BG986" i="5"/>
  <c r="BG987" i="5"/>
  <c r="AT959" i="5"/>
  <c r="V1329" i="5"/>
  <c r="BC1305" i="5"/>
  <c r="AH1289" i="5"/>
  <c r="AW1268" i="5"/>
  <c r="L1229" i="5"/>
  <c r="BF1227" i="5"/>
  <c r="AZ1188" i="5"/>
  <c r="AL1179" i="5"/>
  <c r="AP1159" i="5"/>
  <c r="X1149" i="5"/>
  <c r="AW1117" i="5"/>
  <c r="AW1116" i="5"/>
  <c r="J1099" i="5"/>
  <c r="BG1077" i="5"/>
  <c r="BG1078" i="5"/>
  <c r="H979" i="5"/>
  <c r="AF939" i="5"/>
  <c r="BJ906" i="5"/>
  <c r="BJ908" i="5"/>
  <c r="BE906" i="5"/>
  <c r="BE907" i="5"/>
  <c r="BE905" i="5"/>
  <c r="BA905" i="5"/>
  <c r="BA906" i="5"/>
  <c r="AR1329" i="5"/>
  <c r="J1169" i="5"/>
  <c r="AB1119" i="5"/>
  <c r="BF1076" i="5"/>
  <c r="BF1077" i="5"/>
  <c r="AR1049" i="5"/>
  <c r="BB1005" i="5"/>
  <c r="BB1008" i="5"/>
  <c r="R1009" i="5"/>
  <c r="AZ907" i="5"/>
  <c r="N879" i="5"/>
  <c r="AP1289" i="5"/>
  <c r="BA1278" i="5"/>
  <c r="T1269" i="5"/>
  <c r="AH1259" i="5"/>
  <c r="R1259" i="5"/>
  <c r="AH1249" i="5"/>
  <c r="J1249" i="5"/>
  <c r="AF1229" i="5"/>
  <c r="H1229" i="5"/>
  <c r="AW1215" i="5"/>
  <c r="AH1209" i="5"/>
  <c r="P1189" i="5"/>
  <c r="N1189" i="5"/>
  <c r="AH1139" i="5"/>
  <c r="D1119" i="5"/>
  <c r="AH1119" i="5"/>
  <c r="D1109" i="5"/>
  <c r="AP1099" i="5"/>
  <c r="R1099" i="5"/>
  <c r="AL1089" i="5"/>
  <c r="BE1076" i="5"/>
  <c r="H1069" i="5"/>
  <c r="P1039" i="5"/>
  <c r="AT1039" i="5"/>
  <c r="BE1035" i="5"/>
  <c r="BE1036" i="5"/>
  <c r="BA1035" i="5"/>
  <c r="BA1037" i="5"/>
  <c r="BA1038" i="5"/>
  <c r="BG1006" i="5"/>
  <c r="AR969" i="5"/>
  <c r="AB969" i="5"/>
  <c r="AZ965" i="5"/>
  <c r="AZ966" i="5"/>
  <c r="BJ946" i="5"/>
  <c r="BJ948" i="5"/>
  <c r="BE948" i="5"/>
  <c r="BE947" i="5"/>
  <c r="BE945" i="5"/>
  <c r="BJ886" i="5"/>
  <c r="BJ888" i="5"/>
  <c r="BE885" i="5"/>
  <c r="BE886" i="5"/>
  <c r="BA885" i="5"/>
  <c r="N889" i="5"/>
  <c r="BA886" i="5"/>
  <c r="BC845" i="5"/>
  <c r="BC848" i="5"/>
  <c r="BC846" i="5"/>
  <c r="AX845" i="5"/>
  <c r="AX848" i="5"/>
  <c r="AX847" i="5"/>
  <c r="AB1329" i="5"/>
  <c r="AT1319" i="5"/>
  <c r="AB1029" i="5"/>
  <c r="D989" i="5"/>
  <c r="AN979" i="5"/>
  <c r="AY975" i="5"/>
  <c r="AP969" i="5"/>
  <c r="BI967" i="5"/>
  <c r="J969" i="5"/>
  <c r="P939" i="5"/>
  <c r="AZ885" i="5"/>
  <c r="AZ886" i="5"/>
  <c r="D999" i="5"/>
  <c r="BI946" i="5"/>
  <c r="BI947" i="5"/>
  <c r="BB848" i="5"/>
  <c r="BC646" i="5"/>
  <c r="BC647" i="5"/>
  <c r="BC648" i="5"/>
  <c r="AX647" i="5"/>
  <c r="AX648" i="5"/>
  <c r="AX645" i="5"/>
  <c r="AX646" i="5"/>
  <c r="BJ576" i="5"/>
  <c r="BJ578" i="5"/>
  <c r="BE575" i="5"/>
  <c r="BE577" i="5"/>
  <c r="BA575" i="5"/>
  <c r="BA578" i="5"/>
  <c r="AZ527" i="5"/>
  <c r="L529" i="5"/>
  <c r="AJ209" i="5"/>
  <c r="BB205" i="5"/>
  <c r="AW207" i="5"/>
  <c r="AW208" i="5"/>
  <c r="AW205" i="5"/>
  <c r="AW206" i="5"/>
  <c r="D209" i="5"/>
  <c r="AL1059" i="5"/>
  <c r="L1039" i="5"/>
  <c r="BC1037" i="5"/>
  <c r="AW967" i="5"/>
  <c r="J929" i="5"/>
  <c r="AJ919" i="5"/>
  <c r="AD909" i="5"/>
  <c r="N909" i="5"/>
  <c r="AH899" i="5"/>
  <c r="BG896" i="5"/>
  <c r="AL879" i="5"/>
  <c r="T829" i="5"/>
  <c r="BF805" i="5"/>
  <c r="BF806" i="5"/>
  <c r="BF1057" i="5"/>
  <c r="AZ1038" i="5"/>
  <c r="BG1017" i="5"/>
  <c r="AD979" i="5"/>
  <c r="L959" i="5"/>
  <c r="AX958" i="5"/>
  <c r="AZ957" i="5"/>
  <c r="AW928" i="5"/>
  <c r="AW927" i="5"/>
  <c r="BE915" i="5"/>
  <c r="L909" i="5"/>
  <c r="BF895" i="5"/>
  <c r="AJ879" i="5"/>
  <c r="BC878" i="5"/>
  <c r="BC877" i="5"/>
  <c r="F879" i="5"/>
  <c r="AX876" i="5"/>
  <c r="AX877" i="5"/>
  <c r="AX878" i="5"/>
  <c r="BJ858" i="5"/>
  <c r="BJ806" i="5"/>
  <c r="BJ808" i="5"/>
  <c r="BE808" i="5"/>
  <c r="AH1059" i="5"/>
  <c r="BJ1008" i="5"/>
  <c r="AD889" i="5"/>
  <c r="AW876" i="5"/>
  <c r="AW877" i="5"/>
  <c r="AW875" i="5"/>
  <c r="AB859" i="5"/>
  <c r="AZ855" i="5"/>
  <c r="AZ857" i="5"/>
  <c r="AZ858" i="5"/>
  <c r="AR1089" i="5"/>
  <c r="T1069" i="5"/>
  <c r="V1059" i="5"/>
  <c r="AF1039" i="5"/>
  <c r="AH1029" i="5"/>
  <c r="R1029" i="5"/>
  <c r="AT1019" i="5"/>
  <c r="AH1019" i="5"/>
  <c r="L1009" i="5"/>
  <c r="L999" i="5"/>
  <c r="BA996" i="5"/>
  <c r="BA988" i="5"/>
  <c r="D979" i="5"/>
  <c r="AX968" i="5"/>
  <c r="H959" i="5"/>
  <c r="AX956" i="5"/>
  <c r="BC945" i="5"/>
  <c r="AH949" i="5"/>
  <c r="R949" i="5"/>
  <c r="AW926" i="5"/>
  <c r="BF927" i="5"/>
  <c r="BF926" i="5"/>
  <c r="AX875" i="5"/>
  <c r="AH839" i="5"/>
  <c r="BG836" i="5"/>
  <c r="H1089" i="5"/>
  <c r="AR1079" i="5"/>
  <c r="AF1079" i="5"/>
  <c r="BC1067" i="5"/>
  <c r="AW1046" i="5"/>
  <c r="AR1039" i="5"/>
  <c r="AX1038" i="5"/>
  <c r="BI1008" i="5"/>
  <c r="BA1008" i="5"/>
  <c r="BI1007" i="5"/>
  <c r="AZ1007" i="5"/>
  <c r="AJ999" i="5"/>
  <c r="N979" i="5"/>
  <c r="BG977" i="5"/>
  <c r="AW968" i="5"/>
  <c r="BC958" i="5"/>
  <c r="BF916" i="5"/>
  <c r="L889" i="5"/>
  <c r="BF867" i="5"/>
  <c r="BF866" i="5"/>
  <c r="D929" i="5"/>
  <c r="AR919" i="5"/>
  <c r="T919" i="5"/>
  <c r="AZ915" i="5"/>
  <c r="AT909" i="5"/>
  <c r="V899" i="5"/>
  <c r="BC898" i="5"/>
  <c r="AF889" i="5"/>
  <c r="P889" i="5"/>
  <c r="BJ878" i="5"/>
  <c r="BI877" i="5"/>
  <c r="AJ869" i="5"/>
  <c r="AT849" i="5"/>
  <c r="AF849" i="5"/>
  <c r="P849" i="5"/>
  <c r="BF846" i="5"/>
  <c r="N839" i="5"/>
  <c r="BE817" i="5"/>
  <c r="BE815" i="5"/>
  <c r="BE816" i="5"/>
  <c r="BA816" i="5"/>
  <c r="AW785" i="5"/>
  <c r="AW786" i="5"/>
  <c r="AW787" i="5"/>
  <c r="BG755" i="5"/>
  <c r="BG758" i="5"/>
  <c r="AT749" i="5"/>
  <c r="AD749" i="5"/>
  <c r="N749" i="5"/>
  <c r="BJ706" i="5"/>
  <c r="BJ708" i="5"/>
  <c r="BE705" i="5"/>
  <c r="BA705" i="5"/>
  <c r="BA706" i="5"/>
  <c r="BA708" i="5"/>
  <c r="BA707" i="5"/>
  <c r="AB929" i="5"/>
  <c r="AX927" i="5"/>
  <c r="BI898" i="5"/>
  <c r="AZ898" i="5"/>
  <c r="BF878" i="5"/>
  <c r="AH879" i="5"/>
  <c r="AT869" i="5"/>
  <c r="BI866" i="5"/>
  <c r="AT839" i="5"/>
  <c r="AL799" i="5"/>
  <c r="BC798" i="5"/>
  <c r="BC795" i="5"/>
  <c r="AX796" i="5"/>
  <c r="AX795" i="5"/>
  <c r="AX797" i="5"/>
  <c r="BC778" i="5"/>
  <c r="AN779" i="5"/>
  <c r="AJ769" i="5"/>
  <c r="T769" i="5"/>
  <c r="D769" i="5"/>
  <c r="BF746" i="5"/>
  <c r="BF745" i="5"/>
  <c r="BF747" i="5"/>
  <c r="BF748" i="5"/>
  <c r="X539" i="5"/>
  <c r="H539" i="5"/>
  <c r="AY898" i="5"/>
  <c r="BE878" i="5"/>
  <c r="BE875" i="5"/>
  <c r="N869" i="5"/>
  <c r="AL849" i="5"/>
  <c r="BJ836" i="5"/>
  <c r="N829" i="5"/>
  <c r="AF819" i="5"/>
  <c r="BC815" i="5"/>
  <c r="F819" i="5"/>
  <c r="AX816" i="5"/>
  <c r="AX817" i="5"/>
  <c r="AX815" i="5"/>
  <c r="AX775" i="5"/>
  <c r="AX778" i="5"/>
  <c r="BJ746" i="5"/>
  <c r="BJ748" i="5"/>
  <c r="BA747" i="5"/>
  <c r="BA746" i="5"/>
  <c r="BA748" i="5"/>
  <c r="AZ726" i="5"/>
  <c r="L729" i="5"/>
  <c r="V849" i="5"/>
  <c r="F849" i="5"/>
  <c r="R839" i="5"/>
  <c r="AF739" i="5"/>
  <c r="BF738" i="5"/>
  <c r="P739" i="5"/>
  <c r="T659" i="5"/>
  <c r="AW656" i="5"/>
  <c r="AW657" i="5"/>
  <c r="AW655" i="5"/>
  <c r="AW658" i="5"/>
  <c r="AZ637" i="5"/>
  <c r="AZ635" i="5"/>
  <c r="AZ636" i="5"/>
  <c r="AP939" i="5"/>
  <c r="AJ929" i="5"/>
  <c r="V929" i="5"/>
  <c r="H929" i="5"/>
  <c r="BC926" i="5"/>
  <c r="R929" i="5"/>
  <c r="V909" i="5"/>
  <c r="H909" i="5"/>
  <c r="BG887" i="5"/>
  <c r="AX887" i="5"/>
  <c r="Z869" i="5"/>
  <c r="J869" i="5"/>
  <c r="BI868" i="5"/>
  <c r="BF847" i="5"/>
  <c r="L829" i="5"/>
  <c r="AZ828" i="5"/>
  <c r="P819" i="5"/>
  <c r="AY818" i="5"/>
  <c r="F799" i="5"/>
  <c r="AJ759" i="5"/>
  <c r="BE708" i="5"/>
  <c r="F909" i="5"/>
  <c r="AL889" i="5"/>
  <c r="AX885" i="5"/>
  <c r="BE847" i="5"/>
  <c r="AJ829" i="5"/>
  <c r="BJ828" i="5"/>
  <c r="AW767" i="5"/>
  <c r="AW768" i="5"/>
  <c r="AW766" i="5"/>
  <c r="AW757" i="5"/>
  <c r="AW756" i="5"/>
  <c r="AW758" i="5"/>
  <c r="BI665" i="5"/>
  <c r="BI668" i="5"/>
  <c r="BI667" i="5"/>
  <c r="Z669" i="5"/>
  <c r="J669" i="5"/>
  <c r="V829" i="5"/>
  <c r="AN819" i="5"/>
  <c r="R819" i="5"/>
  <c r="BJ798" i="5"/>
  <c r="BA798" i="5"/>
  <c r="BE797" i="5"/>
  <c r="BG796" i="5"/>
  <c r="J799" i="5"/>
  <c r="BA768" i="5"/>
  <c r="AX748" i="5"/>
  <c r="AX746" i="5"/>
  <c r="AY736" i="5"/>
  <c r="AH729" i="5"/>
  <c r="BJ726" i="5"/>
  <c r="BE728" i="5"/>
  <c r="BE727" i="5"/>
  <c r="D719" i="5"/>
  <c r="AW717" i="5"/>
  <c r="AP669" i="5"/>
  <c r="BJ528" i="5"/>
  <c r="BA528" i="5"/>
  <c r="BA525" i="5"/>
  <c r="J369" i="5"/>
  <c r="AP849" i="5"/>
  <c r="J849" i="5"/>
  <c r="AD829" i="5"/>
  <c r="BI816" i="5"/>
  <c r="BF798" i="5"/>
  <c r="BA786" i="5"/>
  <c r="BI778" i="5"/>
  <c r="BI777" i="5"/>
  <c r="BE776" i="5"/>
  <c r="BA775" i="5"/>
  <c r="BE768" i="5"/>
  <c r="AX758" i="5"/>
  <c r="AZ756" i="5"/>
  <c r="BC748" i="5"/>
  <c r="AX738" i="5"/>
  <c r="AP729" i="5"/>
  <c r="AD709" i="5"/>
  <c r="J709" i="5"/>
  <c r="AW685" i="5"/>
  <c r="AW687" i="5"/>
  <c r="AW688" i="5"/>
  <c r="V679" i="5"/>
  <c r="AY676" i="5"/>
  <c r="X819" i="5"/>
  <c r="AZ786" i="5"/>
  <c r="BA778" i="5"/>
  <c r="AD759" i="5"/>
  <c r="X719" i="5"/>
  <c r="N709" i="5"/>
  <c r="BG685" i="5"/>
  <c r="BG687" i="5"/>
  <c r="BG686" i="5"/>
  <c r="R689" i="5"/>
  <c r="BC678" i="5"/>
  <c r="AX675" i="5"/>
  <c r="F679" i="5"/>
  <c r="AX678" i="5"/>
  <c r="AT629" i="5"/>
  <c r="BJ628" i="5"/>
  <c r="BE627" i="5"/>
  <c r="BE625" i="5"/>
  <c r="BE626" i="5"/>
  <c r="BA628" i="5"/>
  <c r="N629" i="5"/>
  <c r="BC585" i="5"/>
  <c r="AX585" i="5"/>
  <c r="AX588" i="5"/>
  <c r="BI367" i="5"/>
  <c r="BI368" i="5"/>
  <c r="BI366" i="5"/>
  <c r="AL699" i="5"/>
  <c r="BC696" i="5"/>
  <c r="AX695" i="5"/>
  <c r="AX697" i="5"/>
  <c r="F699" i="5"/>
  <c r="BF616" i="5"/>
  <c r="BF615" i="5"/>
  <c r="BF617" i="5"/>
  <c r="AT779" i="5"/>
  <c r="Z729" i="5"/>
  <c r="BG726" i="5"/>
  <c r="AJ699" i="5"/>
  <c r="AW697" i="5"/>
  <c r="AW695" i="5"/>
  <c r="AW696" i="5"/>
  <c r="AW698" i="5"/>
  <c r="AL649" i="5"/>
  <c r="D839" i="5"/>
  <c r="AX837" i="5"/>
  <c r="X829" i="5"/>
  <c r="H819" i="5"/>
  <c r="BI817" i="5"/>
  <c r="AF809" i="5"/>
  <c r="P809" i="5"/>
  <c r="BA788" i="5"/>
  <c r="BG748" i="5"/>
  <c r="BI738" i="5"/>
  <c r="N579" i="5"/>
  <c r="BC567" i="5"/>
  <c r="BC568" i="5"/>
  <c r="BC565" i="5"/>
  <c r="AX567" i="5"/>
  <c r="AX565" i="5"/>
  <c r="V719" i="5"/>
  <c r="J639" i="5"/>
  <c r="BG636" i="5"/>
  <c r="AT619" i="5"/>
  <c r="F619" i="5"/>
  <c r="BA617" i="5"/>
  <c r="R599" i="5"/>
  <c r="BG555" i="5"/>
  <c r="BG558" i="5"/>
  <c r="R549" i="5"/>
  <c r="T459" i="5"/>
  <c r="AW455" i="5"/>
  <c r="AW456" i="5"/>
  <c r="BI425" i="5"/>
  <c r="BI427" i="5"/>
  <c r="BI428" i="5"/>
  <c r="AP429" i="5"/>
  <c r="Z369" i="5"/>
  <c r="N189" i="5"/>
  <c r="BI698" i="5"/>
  <c r="BC616" i="5"/>
  <c r="AT579" i="5"/>
  <c r="AN539" i="5"/>
  <c r="AL539" i="5"/>
  <c r="BC537" i="5"/>
  <c r="BC536" i="5"/>
  <c r="AX538" i="5"/>
  <c r="AX535" i="5"/>
  <c r="AX537" i="5"/>
  <c r="BE506" i="5"/>
  <c r="BJ498" i="5"/>
  <c r="BA498" i="5"/>
  <c r="BA497" i="5"/>
  <c r="BF326" i="5"/>
  <c r="BF327" i="5"/>
  <c r="X289" i="5"/>
  <c r="BC725" i="5"/>
  <c r="T689" i="5"/>
  <c r="AJ659" i="5"/>
  <c r="BB635" i="5"/>
  <c r="AX618" i="5"/>
  <c r="BA616" i="5"/>
  <c r="AZ496" i="5"/>
  <c r="AZ497" i="5"/>
  <c r="AW487" i="5"/>
  <c r="AW486" i="5"/>
  <c r="AW437" i="5"/>
  <c r="AW438" i="5"/>
  <c r="AW436" i="5"/>
  <c r="N379" i="5"/>
  <c r="AL719" i="5"/>
  <c r="Z699" i="5"/>
  <c r="AW676" i="5"/>
  <c r="AF679" i="5"/>
  <c r="P679" i="5"/>
  <c r="AH669" i="5"/>
  <c r="R669" i="5"/>
  <c r="AH659" i="5"/>
  <c r="V649" i="5"/>
  <c r="AR639" i="5"/>
  <c r="AL619" i="5"/>
  <c r="BE618" i="5"/>
  <c r="AY606" i="5"/>
  <c r="AL589" i="5"/>
  <c r="AX536" i="5"/>
  <c r="N529" i="5"/>
  <c r="BG486" i="5"/>
  <c r="BG487" i="5"/>
  <c r="BB486" i="5"/>
  <c r="BG435" i="5"/>
  <c r="BG436" i="5"/>
  <c r="BG437" i="5"/>
  <c r="X419" i="5"/>
  <c r="AD359" i="5"/>
  <c r="BJ128" i="5"/>
  <c r="BE125" i="5"/>
  <c r="BE127" i="5"/>
  <c r="BE128" i="5"/>
  <c r="BA125" i="5"/>
  <c r="BA127" i="5"/>
  <c r="BI695" i="5"/>
  <c r="D689" i="5"/>
  <c r="BF687" i="5"/>
  <c r="D659" i="5"/>
  <c r="L659" i="5"/>
  <c r="AB639" i="5"/>
  <c r="BI636" i="5"/>
  <c r="AJ619" i="5"/>
  <c r="V619" i="5"/>
  <c r="BJ616" i="5"/>
  <c r="X619" i="5"/>
  <c r="Z609" i="5"/>
  <c r="BI606" i="5"/>
  <c r="AR529" i="5"/>
  <c r="AB529" i="5"/>
  <c r="AH439" i="5"/>
  <c r="R439" i="5"/>
  <c r="AR429" i="5"/>
  <c r="X389" i="5"/>
  <c r="H389" i="5"/>
  <c r="BG155" i="5"/>
  <c r="BG158" i="5"/>
  <c r="BG156" i="5"/>
  <c r="BG157" i="5"/>
  <c r="AP139" i="5"/>
  <c r="Z139" i="5"/>
  <c r="J139" i="5"/>
  <c r="H669" i="5"/>
  <c r="L639" i="5"/>
  <c r="T589" i="5"/>
  <c r="F569" i="5"/>
  <c r="AW558" i="5"/>
  <c r="AW556" i="5"/>
  <c r="BG445" i="5"/>
  <c r="BG446" i="5"/>
  <c r="BB448" i="5"/>
  <c r="AZ427" i="5"/>
  <c r="AZ426" i="5"/>
  <c r="AZ408" i="5"/>
  <c r="BA378" i="5"/>
  <c r="BA375" i="5"/>
  <c r="AP369" i="5"/>
  <c r="AJ599" i="5"/>
  <c r="BC576" i="5"/>
  <c r="AH559" i="5"/>
  <c r="AZ515" i="5"/>
  <c r="R519" i="5"/>
  <c r="N499" i="5"/>
  <c r="D489" i="5"/>
  <c r="L479" i="5"/>
  <c r="AT339" i="5"/>
  <c r="BG216" i="5"/>
  <c r="BG217" i="5"/>
  <c r="T209" i="5"/>
  <c r="AL189" i="5"/>
  <c r="AN79" i="5"/>
  <c r="X79" i="5"/>
  <c r="T599" i="5"/>
  <c r="P569" i="5"/>
  <c r="AF549" i="5"/>
  <c r="AT529" i="5"/>
  <c r="X509" i="5"/>
  <c r="BJ338" i="5"/>
  <c r="BJ336" i="5"/>
  <c r="BE337" i="5"/>
  <c r="BA335" i="5"/>
  <c r="BA336" i="5"/>
  <c r="BA338" i="5"/>
  <c r="AL299" i="5"/>
  <c r="BC295" i="5"/>
  <c r="BC297" i="5"/>
  <c r="V299" i="5"/>
  <c r="AX297" i="5"/>
  <c r="AX298" i="5"/>
  <c r="AX296" i="5"/>
  <c r="F299" i="5"/>
  <c r="AX295" i="5"/>
  <c r="AR229" i="5"/>
  <c r="AB229" i="5"/>
  <c r="AZ228" i="5"/>
  <c r="AZ227" i="5"/>
  <c r="Z449" i="5"/>
  <c r="D429" i="5"/>
  <c r="AT359" i="5"/>
  <c r="AD339" i="5"/>
  <c r="AY285" i="5"/>
  <c r="AB259" i="5"/>
  <c r="AZ256" i="5"/>
  <c r="L259" i="5"/>
  <c r="BF176" i="5"/>
  <c r="BF178" i="5"/>
  <c r="BF115" i="5"/>
  <c r="P119" i="5"/>
  <c r="AN89" i="5"/>
  <c r="AZ67" i="5"/>
  <c r="D599" i="5"/>
  <c r="AL569" i="5"/>
  <c r="T509" i="5"/>
  <c r="AJ489" i="5"/>
  <c r="N339" i="5"/>
  <c r="H79" i="5"/>
  <c r="N609" i="5"/>
  <c r="BI555" i="5"/>
  <c r="AD529" i="5"/>
  <c r="AW526" i="5"/>
  <c r="AT499" i="5"/>
  <c r="BI58" i="5"/>
  <c r="BF606" i="5"/>
  <c r="V569" i="5"/>
  <c r="AL559" i="5"/>
  <c r="T489" i="5"/>
  <c r="AH159" i="5"/>
  <c r="H289" i="5"/>
  <c r="AX195" i="5"/>
  <c r="AB49" i="5"/>
  <c r="AR319" i="5"/>
  <c r="AH189" i="5"/>
  <c r="R189" i="5"/>
  <c r="AH249" i="5"/>
  <c r="AF179" i="5"/>
  <c r="AP179" i="5"/>
  <c r="J179" i="5"/>
  <c r="AJ169" i="5"/>
  <c r="AT129" i="5"/>
  <c r="AD129" i="5"/>
  <c r="AR69" i="5"/>
  <c r="N129" i="5"/>
  <c r="AB69" i="5"/>
  <c r="AR49" i="5"/>
  <c r="AF259" i="5"/>
  <c r="P179" i="5"/>
  <c r="AR79" i="5"/>
  <c r="AF329" i="5"/>
  <c r="P329" i="5"/>
  <c r="AL269" i="5"/>
  <c r="L69" i="5"/>
  <c r="AF39" i="5"/>
  <c r="P39" i="5"/>
  <c r="AF29" i="5"/>
  <c r="AD7" i="5"/>
  <c r="BE7" i="5" s="1"/>
  <c r="BI1485" i="5"/>
  <c r="V1479" i="5"/>
  <c r="AL1459" i="5"/>
  <c r="AW1456" i="5"/>
  <c r="BG1455" i="5"/>
  <c r="AL1439" i="5"/>
  <c r="BC1438" i="5"/>
  <c r="BC1436" i="5"/>
  <c r="F1439" i="5"/>
  <c r="AX1435" i="5"/>
  <c r="AX1436" i="5"/>
  <c r="AX1438" i="5"/>
  <c r="AH5" i="5"/>
  <c r="AX1465" i="5"/>
  <c r="BG1457" i="5"/>
  <c r="BJ1388" i="5"/>
  <c r="BE1386" i="5"/>
  <c r="BE1388" i="5"/>
  <c r="BA1386" i="5"/>
  <c r="BA1388" i="5"/>
  <c r="N7" i="5"/>
  <c r="BA7" i="5" s="1"/>
  <c r="AH6" i="5"/>
  <c r="AR1399" i="5"/>
  <c r="AB1399" i="5"/>
  <c r="L1399" i="5"/>
  <c r="AZ1398" i="5"/>
  <c r="R5" i="5"/>
  <c r="AJ8" i="5"/>
  <c r="BC1495" i="5"/>
  <c r="BF1465" i="5"/>
  <c r="AR1459" i="5"/>
  <c r="H1429" i="5"/>
  <c r="AZ1406" i="5"/>
  <c r="AZ1407" i="5"/>
  <c r="AZ1405" i="5"/>
  <c r="R6" i="5"/>
  <c r="X1449" i="5"/>
  <c r="BJ1368" i="5"/>
  <c r="AT1369" i="5"/>
  <c r="BJ1366" i="5"/>
  <c r="BE1366" i="5"/>
  <c r="BE1365" i="5"/>
  <c r="BE1367" i="5"/>
  <c r="AD1369" i="5"/>
  <c r="N1369" i="5"/>
  <c r="BA1366" i="5"/>
  <c r="BA1365" i="5"/>
  <c r="AR1359" i="5"/>
  <c r="AB1359" i="5"/>
  <c r="AZ1357" i="5"/>
  <c r="L1359" i="5"/>
  <c r="AZ1355" i="5"/>
  <c r="AT1309" i="5"/>
  <c r="T8" i="5"/>
  <c r="BB8" i="5" s="1"/>
  <c r="BG1345" i="5"/>
  <c r="BG1346" i="5"/>
  <c r="BG1347" i="5"/>
  <c r="BG1348" i="5"/>
  <c r="BB1345" i="5"/>
  <c r="AL1479" i="5"/>
  <c r="L1479" i="5"/>
  <c r="P1469" i="5"/>
  <c r="AX1468" i="5"/>
  <c r="AH1449" i="5"/>
  <c r="BI1447" i="5"/>
  <c r="Z1449" i="5"/>
  <c r="BJ1428" i="5"/>
  <c r="BE1427" i="5"/>
  <c r="BE1428" i="5"/>
  <c r="BA1425" i="5"/>
  <c r="BJ1336" i="5"/>
  <c r="BJ1338" i="5"/>
  <c r="BE1336" i="5"/>
  <c r="BE1338" i="5"/>
  <c r="BA1337" i="5"/>
  <c r="BA1338" i="5"/>
  <c r="BD1325" i="5"/>
  <c r="X7" i="5"/>
  <c r="AY1447" i="5"/>
  <c r="BF1375" i="5"/>
  <c r="BF1376" i="5"/>
  <c r="BF1378" i="5"/>
  <c r="BJ1308" i="5"/>
  <c r="BE1308" i="5"/>
  <c r="BA1305" i="5"/>
  <c r="H1449" i="5"/>
  <c r="BC1448" i="5"/>
  <c r="AX1446" i="5"/>
  <c r="AD1429" i="5"/>
  <c r="AL1419" i="5"/>
  <c r="AD1409" i="5"/>
  <c r="BA1405" i="5"/>
  <c r="AD1399" i="5"/>
  <c r="BC1398" i="5"/>
  <c r="BE1397" i="5"/>
  <c r="BA1395" i="5"/>
  <c r="AL1389" i="5"/>
  <c r="X1389" i="5"/>
  <c r="L1389" i="5"/>
  <c r="AP1379" i="5"/>
  <c r="X1379" i="5"/>
  <c r="N1379" i="5"/>
  <c r="BJ1376" i="5"/>
  <c r="AF1369" i="5"/>
  <c r="AX1368" i="5"/>
  <c r="AX1367" i="5"/>
  <c r="AD1359" i="5"/>
  <c r="BC1358" i="5"/>
  <c r="AX1358" i="5"/>
  <c r="AX1356" i="5"/>
  <c r="AB1349" i="5"/>
  <c r="R1349" i="5"/>
  <c r="AD1339" i="5"/>
  <c r="AZ1336" i="5"/>
  <c r="AN1329" i="5"/>
  <c r="AX1328" i="5"/>
  <c r="BG1325" i="5"/>
  <c r="AX1325" i="5"/>
  <c r="P1319" i="5"/>
  <c r="AW1318" i="5"/>
  <c r="H1309" i="5"/>
  <c r="AZ1307" i="5"/>
  <c r="T1299" i="5"/>
  <c r="AL1289" i="5"/>
  <c r="D1289" i="5"/>
  <c r="BB1278" i="5"/>
  <c r="BC1277" i="5"/>
  <c r="BG1275" i="5"/>
  <c r="BC1266" i="5"/>
  <c r="AL1239" i="5"/>
  <c r="F1239" i="5"/>
  <c r="AJ1229" i="5"/>
  <c r="AR1409" i="5"/>
  <c r="AF1379" i="5"/>
  <c r="AD1309" i="5"/>
  <c r="AZ1226" i="5"/>
  <c r="BB1435" i="5"/>
  <c r="AN1429" i="5"/>
  <c r="N1429" i="5"/>
  <c r="BC1415" i="5"/>
  <c r="AB1409" i="5"/>
  <c r="AL1399" i="5"/>
  <c r="AX1395" i="5"/>
  <c r="BI1376" i="5"/>
  <c r="AN1369" i="5"/>
  <c r="H1369" i="5"/>
  <c r="AL1359" i="5"/>
  <c r="F1359" i="5"/>
  <c r="AJ1349" i="5"/>
  <c r="AW1348" i="5"/>
  <c r="AN1339" i="5"/>
  <c r="N1339" i="5"/>
  <c r="AN1309" i="5"/>
  <c r="AW1295" i="5"/>
  <c r="N1419" i="5"/>
  <c r="AX1418" i="5"/>
  <c r="BA1417" i="5"/>
  <c r="AZ1416" i="5"/>
  <c r="Z1409" i="5"/>
  <c r="L1409" i="5"/>
  <c r="BJ1406" i="5"/>
  <c r="AW1405" i="5"/>
  <c r="AJ1399" i="5"/>
  <c r="Z1399" i="5"/>
  <c r="D1399" i="5"/>
  <c r="BA1398" i="5"/>
  <c r="BC1396" i="5"/>
  <c r="AW1395" i="5"/>
  <c r="AT1389" i="5"/>
  <c r="AF1389" i="5"/>
  <c r="AX1388" i="5"/>
  <c r="BF1387" i="5"/>
  <c r="F1369" i="5"/>
  <c r="AZ1366" i="5"/>
  <c r="AX1365" i="5"/>
  <c r="AJ1359" i="5"/>
  <c r="Z1359" i="5"/>
  <c r="D1359" i="5"/>
  <c r="BC1356" i="5"/>
  <c r="BE1355" i="5"/>
  <c r="AX1355" i="5"/>
  <c r="AZ1347" i="5"/>
  <c r="AL1339" i="5"/>
  <c r="L1339" i="5"/>
  <c r="X1329" i="5"/>
  <c r="BG1328" i="5"/>
  <c r="BF1327" i="5"/>
  <c r="AX1327" i="5"/>
  <c r="AR1319" i="5"/>
  <c r="AH1319" i="5"/>
  <c r="L1319" i="5"/>
  <c r="BF1318" i="5"/>
  <c r="BF1308" i="5"/>
  <c r="AX1288" i="5"/>
  <c r="AX1285" i="5"/>
  <c r="Z1279" i="5"/>
  <c r="AR1269" i="5"/>
  <c r="AF1269" i="5"/>
  <c r="AX1265" i="5"/>
  <c r="AB1249" i="5"/>
  <c r="R1249" i="5"/>
  <c r="AZ1248" i="5"/>
  <c r="AW1247" i="5"/>
  <c r="AH1239" i="5"/>
  <c r="AX1237" i="5"/>
  <c r="BF1235" i="5"/>
  <c r="AR1229" i="5"/>
  <c r="T1229" i="5"/>
  <c r="AN1449" i="5"/>
  <c r="BC1446" i="5"/>
  <c r="X1429" i="5"/>
  <c r="BF1427" i="5"/>
  <c r="AP1419" i="5"/>
  <c r="L1419" i="5"/>
  <c r="BI1416" i="5"/>
  <c r="J1409" i="5"/>
  <c r="BB1408" i="5"/>
  <c r="AT1399" i="5"/>
  <c r="N1399" i="5"/>
  <c r="AR1389" i="5"/>
  <c r="F1389" i="5"/>
  <c r="AX1385" i="5"/>
  <c r="J1379" i="5"/>
  <c r="BA1377" i="5"/>
  <c r="BG1376" i="5"/>
  <c r="BA1376" i="5"/>
  <c r="BG1375" i="5"/>
  <c r="P1369" i="5"/>
  <c r="BF1366" i="5"/>
  <c r="AT1359" i="5"/>
  <c r="N1359" i="5"/>
  <c r="BA1358" i="5"/>
  <c r="BI1357" i="5"/>
  <c r="AY1357" i="5"/>
  <c r="BJ1356" i="5"/>
  <c r="AR1349" i="5"/>
  <c r="AH1349" i="5"/>
  <c r="L1349" i="5"/>
  <c r="BF1348" i="5"/>
  <c r="X1339" i="5"/>
  <c r="BF1335" i="5"/>
  <c r="AH1329" i="5"/>
  <c r="BI1317" i="5"/>
  <c r="BI1316" i="5"/>
  <c r="AL1309" i="5"/>
  <c r="N1309" i="5"/>
  <c r="AZ1308" i="5"/>
  <c r="BF1305" i="5"/>
  <c r="AX1305" i="5"/>
  <c r="AJ1299" i="5"/>
  <c r="D1299" i="5"/>
  <c r="V1289" i="5"/>
  <c r="J1289" i="5"/>
  <c r="BC1288" i="5"/>
  <c r="BI1287" i="5"/>
  <c r="H1269" i="5"/>
  <c r="AZ1255" i="5"/>
  <c r="V1239" i="5"/>
  <c r="BC1395" i="5"/>
  <c r="AD1389" i="5"/>
  <c r="AF1279" i="5"/>
  <c r="AX1277" i="5"/>
  <c r="AN1269" i="5"/>
  <c r="AB1269" i="5"/>
  <c r="P1269" i="5"/>
  <c r="AR1259" i="5"/>
  <c r="L1259" i="5"/>
  <c r="X1249" i="5"/>
  <c r="AW1248" i="5"/>
  <c r="BC1238" i="5"/>
  <c r="D1229" i="5"/>
  <c r="AZ1228" i="5"/>
  <c r="AW1226" i="5"/>
  <c r="AW1225" i="5"/>
  <c r="AX1415" i="5"/>
  <c r="AX1396" i="5"/>
  <c r="N1389" i="5"/>
  <c r="AH1379" i="5"/>
  <c r="P1379" i="5"/>
  <c r="AY1367" i="5"/>
  <c r="BI1328" i="5"/>
  <c r="AB1319" i="5"/>
  <c r="R1319" i="5"/>
  <c r="AR1249" i="5"/>
  <c r="AJ1219" i="5"/>
  <c r="D1219" i="5"/>
  <c r="BG1218" i="5"/>
  <c r="AR1209" i="5"/>
  <c r="L1209" i="5"/>
  <c r="BI1208" i="5"/>
  <c r="BC1208" i="5"/>
  <c r="BF1205" i="5"/>
  <c r="AW1205" i="5"/>
  <c r="AT1199" i="5"/>
  <c r="AB1199" i="5"/>
  <c r="AW1197" i="5"/>
  <c r="AN1189" i="5"/>
  <c r="BF1187" i="5"/>
  <c r="AB1179" i="5"/>
  <c r="BC1178" i="5"/>
  <c r="P1169" i="5"/>
  <c r="F1169" i="5"/>
  <c r="BJ1168" i="5"/>
  <c r="AL1159" i="5"/>
  <c r="T1159" i="5"/>
  <c r="BI1157" i="5"/>
  <c r="BI1156" i="5"/>
  <c r="BI1155" i="5"/>
  <c r="AJ1149" i="5"/>
  <c r="V1149" i="5"/>
  <c r="H1149" i="5"/>
  <c r="BF1148" i="5"/>
  <c r="BC1146" i="5"/>
  <c r="BC1145" i="5"/>
  <c r="BC1137" i="5"/>
  <c r="BG1217" i="5"/>
  <c r="BI1206" i="5"/>
  <c r="BC1197" i="5"/>
  <c r="BE1187" i="5"/>
  <c r="AZ1167" i="5"/>
  <c r="BF1165" i="5"/>
  <c r="AZ1155" i="5"/>
  <c r="BE1148" i="5"/>
  <c r="BA1147" i="5"/>
  <c r="BJ1146" i="5"/>
  <c r="BJ1136" i="5"/>
  <c r="AT1139" i="5"/>
  <c r="BE1137" i="5"/>
  <c r="BA1136" i="5"/>
  <c r="BA1138" i="5"/>
  <c r="BJ1128" i="5"/>
  <c r="BE1128" i="5"/>
  <c r="AT1149" i="5"/>
  <c r="BE1138" i="5"/>
  <c r="BC1105" i="5"/>
  <c r="AX1108" i="5"/>
  <c r="AX1105" i="5"/>
  <c r="AX1106" i="5"/>
  <c r="BF1067" i="5"/>
  <c r="AF1069" i="5"/>
  <c r="BF1066" i="5"/>
  <c r="P1069" i="5"/>
  <c r="BG1048" i="5"/>
  <c r="BG1045" i="5"/>
  <c r="AH1049" i="5"/>
  <c r="R1049" i="5"/>
  <c r="AN1219" i="5"/>
  <c r="H1219" i="5"/>
  <c r="AW1218" i="5"/>
  <c r="AL1209" i="5"/>
  <c r="BF1208" i="5"/>
  <c r="AW1207" i="5"/>
  <c r="V1199" i="5"/>
  <c r="BC1196" i="5"/>
  <c r="AF1189" i="5"/>
  <c r="AR1169" i="5"/>
  <c r="AF1169" i="5"/>
  <c r="V1169" i="5"/>
  <c r="BF1168" i="5"/>
  <c r="AX1157" i="5"/>
  <c r="N1149" i="5"/>
  <c r="AW1145" i="5"/>
  <c r="BC1095" i="5"/>
  <c r="BC1098" i="5"/>
  <c r="AX1095" i="5"/>
  <c r="AX1098" i="5"/>
  <c r="BF1068" i="5"/>
  <c r="BC1138" i="5"/>
  <c r="BC1135" i="5"/>
  <c r="AX1138" i="5"/>
  <c r="AX1135" i="5"/>
  <c r="AX1137" i="5"/>
  <c r="F1139" i="5"/>
  <c r="BC1088" i="5"/>
  <c r="V1089" i="5"/>
  <c r="BC1087" i="5"/>
  <c r="AX1088" i="5"/>
  <c r="AX1087" i="5"/>
  <c r="AJ1059" i="5"/>
  <c r="T1059" i="5"/>
  <c r="AW1056" i="5"/>
  <c r="AW1058" i="5"/>
  <c r="D1059" i="5"/>
  <c r="AW1057" i="5"/>
  <c r="AF1119" i="5"/>
  <c r="X1079" i="5"/>
  <c r="BC1036" i="5"/>
  <c r="AW1017" i="5"/>
  <c r="BA1007" i="5"/>
  <c r="AN999" i="5"/>
  <c r="BE996" i="5"/>
  <c r="T979" i="5"/>
  <c r="AW977" i="5"/>
  <c r="BG967" i="5"/>
  <c r="X959" i="5"/>
  <c r="BI958" i="5"/>
  <c r="AN949" i="5"/>
  <c r="AD949" i="5"/>
  <c r="V949" i="5"/>
  <c r="AX945" i="5"/>
  <c r="AT939" i="5"/>
  <c r="N939" i="5"/>
  <c r="BJ938" i="5"/>
  <c r="BE937" i="5"/>
  <c r="AZ937" i="5"/>
  <c r="AZ936" i="5"/>
  <c r="AZ935" i="5"/>
  <c r="L929" i="5"/>
  <c r="AL919" i="5"/>
  <c r="H919" i="5"/>
  <c r="BA918" i="5"/>
  <c r="BF917" i="5"/>
  <c r="BA917" i="5"/>
  <c r="AX915" i="5"/>
  <c r="AH909" i="5"/>
  <c r="T909" i="5"/>
  <c r="R899" i="5"/>
  <c r="BG898" i="5"/>
  <c r="AP889" i="5"/>
  <c r="T889" i="5"/>
  <c r="AZ888" i="5"/>
  <c r="BB887" i="5"/>
  <c r="AW886" i="5"/>
  <c r="AN869" i="5"/>
  <c r="BF865" i="5"/>
  <c r="AX865" i="5"/>
  <c r="AT859" i="5"/>
  <c r="R849" i="5"/>
  <c r="BI848" i="5"/>
  <c r="AZ848" i="5"/>
  <c r="BJ846" i="5"/>
  <c r="BJ848" i="5"/>
  <c r="BA845" i="5"/>
  <c r="BA846" i="5"/>
  <c r="BA847" i="5"/>
  <c r="BA848" i="5"/>
  <c r="AR839" i="5"/>
  <c r="L839" i="5"/>
  <c r="BG838" i="5"/>
  <c r="AZ838" i="5"/>
  <c r="AZ835" i="5"/>
  <c r="AR829" i="5"/>
  <c r="AY747" i="5"/>
  <c r="N1129" i="5"/>
  <c r="F1109" i="5"/>
  <c r="AT1099" i="5"/>
  <c r="BA857" i="5"/>
  <c r="BA858" i="5"/>
  <c r="BI756" i="5"/>
  <c r="AP759" i="5"/>
  <c r="Z759" i="5"/>
  <c r="J759" i="5"/>
  <c r="AL1129" i="5"/>
  <c r="AX1128" i="5"/>
  <c r="AT1109" i="5"/>
  <c r="AD1109" i="5"/>
  <c r="BA1108" i="5"/>
  <c r="V1099" i="5"/>
  <c r="BJ1036" i="5"/>
  <c r="BE1007" i="5"/>
  <c r="BC996" i="5"/>
  <c r="BF987" i="5"/>
  <c r="V939" i="5"/>
  <c r="BE935" i="5"/>
  <c r="AW925" i="5"/>
  <c r="P919" i="5"/>
  <c r="F919" i="5"/>
  <c r="D909" i="5"/>
  <c r="AW906" i="5"/>
  <c r="AW905" i="5"/>
  <c r="Z899" i="5"/>
  <c r="P899" i="5"/>
  <c r="AB889" i="5"/>
  <c r="AW885" i="5"/>
  <c r="X869" i="5"/>
  <c r="N859" i="5"/>
  <c r="AB849" i="5"/>
  <c r="AZ847" i="5"/>
  <c r="H1079" i="5"/>
  <c r="AB1039" i="5"/>
  <c r="AX1037" i="5"/>
  <c r="H1029" i="5"/>
  <c r="BI1028" i="5"/>
  <c r="BG1027" i="5"/>
  <c r="N1009" i="5"/>
  <c r="AX1007" i="5"/>
  <c r="X999" i="5"/>
  <c r="BF997" i="5"/>
  <c r="AL979" i="5"/>
  <c r="F979" i="5"/>
  <c r="AW978" i="5"/>
  <c r="BD967" i="5"/>
  <c r="AF959" i="5"/>
  <c r="BC946" i="5"/>
  <c r="T939" i="5"/>
  <c r="AW938" i="5"/>
  <c r="AW937" i="5"/>
  <c r="AW936" i="5"/>
  <c r="AW935" i="5"/>
  <c r="T929" i="5"/>
  <c r="BI926" i="5"/>
  <c r="X919" i="5"/>
  <c r="AX918" i="5"/>
  <c r="AX916" i="5"/>
  <c r="AP909" i="5"/>
  <c r="AB909" i="5"/>
  <c r="BI895" i="5"/>
  <c r="Z889" i="5"/>
  <c r="D889" i="5"/>
  <c r="H879" i="5"/>
  <c r="BI876" i="5"/>
  <c r="AY868" i="5"/>
  <c r="BE858" i="5"/>
  <c r="AY858" i="5"/>
  <c r="BE855" i="5"/>
  <c r="Z849" i="5"/>
  <c r="AB839" i="5"/>
  <c r="AZ836" i="5"/>
  <c r="V1129" i="5"/>
  <c r="BA1107" i="5"/>
  <c r="AD1099" i="5"/>
  <c r="AD1019" i="5"/>
  <c r="BJ1018" i="5"/>
  <c r="V999" i="5"/>
  <c r="BE997" i="5"/>
  <c r="BJ996" i="5"/>
  <c r="AF989" i="5"/>
  <c r="BG988" i="5"/>
  <c r="AJ979" i="5"/>
  <c r="R969" i="5"/>
  <c r="BI968" i="5"/>
  <c r="P949" i="5"/>
  <c r="H949" i="5"/>
  <c r="BA947" i="5"/>
  <c r="AD939" i="5"/>
  <c r="BB938" i="5"/>
  <c r="AR929" i="5"/>
  <c r="BJ918" i="5"/>
  <c r="BI906" i="5"/>
  <c r="Z879" i="5"/>
  <c r="P879" i="5"/>
  <c r="V869" i="5"/>
  <c r="H869" i="5"/>
  <c r="AX868" i="5"/>
  <c r="V859" i="5"/>
  <c r="L849" i="5"/>
  <c r="BG835" i="5"/>
  <c r="BE835" i="5"/>
  <c r="AD839" i="5"/>
  <c r="BA835" i="5"/>
  <c r="BA836" i="5"/>
  <c r="AP829" i="5"/>
  <c r="BI788" i="5"/>
  <c r="AT1129" i="5"/>
  <c r="N1109" i="5"/>
  <c r="BJ1108" i="5"/>
  <c r="BE1098" i="5"/>
  <c r="BA1087" i="5"/>
  <c r="AN1079" i="5"/>
  <c r="AX858" i="5"/>
  <c r="AX857" i="5"/>
  <c r="AW846" i="5"/>
  <c r="AW847" i="5"/>
  <c r="AW848" i="5"/>
  <c r="BG825" i="5"/>
  <c r="AR779" i="5"/>
  <c r="AB779" i="5"/>
  <c r="L779" i="5"/>
  <c r="AZ778" i="5"/>
  <c r="AT739" i="5"/>
  <c r="F1129" i="5"/>
  <c r="AL1109" i="5"/>
  <c r="BA1106" i="5"/>
  <c r="AZ926" i="5"/>
  <c r="AY866" i="5"/>
  <c r="AJ839" i="5"/>
  <c r="BG826" i="5"/>
  <c r="BG816" i="5"/>
  <c r="AH819" i="5"/>
  <c r="BB818" i="5"/>
  <c r="BC767" i="5"/>
  <c r="BC768" i="5"/>
  <c r="AX767" i="5"/>
  <c r="AX768" i="5"/>
  <c r="AL1019" i="5"/>
  <c r="N1019" i="5"/>
  <c r="AT1009" i="5"/>
  <c r="AD999" i="5"/>
  <c r="F999" i="5"/>
  <c r="BE998" i="5"/>
  <c r="AX998" i="5"/>
  <c r="BB987" i="5"/>
  <c r="V979" i="5"/>
  <c r="BF948" i="5"/>
  <c r="AX947" i="5"/>
  <c r="AJ939" i="5"/>
  <c r="BA937" i="5"/>
  <c r="BA936" i="5"/>
  <c r="Z929" i="5"/>
  <c r="AD919" i="5"/>
  <c r="J909" i="5"/>
  <c r="BG906" i="5"/>
  <c r="AR889" i="5"/>
  <c r="AF879" i="5"/>
  <c r="BF876" i="5"/>
  <c r="AD869" i="5"/>
  <c r="BB868" i="5"/>
  <c r="AL859" i="5"/>
  <c r="H859" i="5"/>
  <c r="AY857" i="5"/>
  <c r="BJ856" i="5"/>
  <c r="T849" i="5"/>
  <c r="BC847" i="5"/>
  <c r="AX846" i="5"/>
  <c r="BE826" i="5"/>
  <c r="BA825" i="5"/>
  <c r="BA828" i="5"/>
  <c r="AY796" i="5"/>
  <c r="AJ849" i="5"/>
  <c r="T839" i="5"/>
  <c r="F829" i="5"/>
  <c r="AT819" i="5"/>
  <c r="AB819" i="5"/>
  <c r="J819" i="5"/>
  <c r="BC816" i="5"/>
  <c r="AR809" i="5"/>
  <c r="AB809" i="5"/>
  <c r="L809" i="5"/>
  <c r="AW807" i="5"/>
  <c r="AH789" i="5"/>
  <c r="R789" i="5"/>
  <c r="BF778" i="5"/>
  <c r="BC777" i="5"/>
  <c r="BC776" i="5"/>
  <c r="BC775" i="5"/>
  <c r="AL769" i="5"/>
  <c r="V769" i="5"/>
  <c r="F769" i="5"/>
  <c r="BG768" i="5"/>
  <c r="AL759" i="5"/>
  <c r="D759" i="5"/>
  <c r="AX757" i="5"/>
  <c r="BG756" i="5"/>
  <c r="AJ749" i="5"/>
  <c r="T749" i="5"/>
  <c r="D749" i="5"/>
  <c r="AW748" i="5"/>
  <c r="T729" i="5"/>
  <c r="J729" i="5"/>
  <c r="BC717" i="5"/>
  <c r="BC715" i="5"/>
  <c r="Z709" i="5"/>
  <c r="BF696" i="5"/>
  <c r="BF697" i="5"/>
  <c r="AN709" i="5"/>
  <c r="H709" i="5"/>
  <c r="BJ696" i="5"/>
  <c r="AD699" i="5"/>
  <c r="BE697" i="5"/>
  <c r="BA698" i="5"/>
  <c r="BA695" i="5"/>
  <c r="BJ818" i="5"/>
  <c r="BE818" i="5"/>
  <c r="AN809" i="5"/>
  <c r="X809" i="5"/>
  <c r="H809" i="5"/>
  <c r="AW808" i="5"/>
  <c r="AW805" i="5"/>
  <c r="BJ788" i="5"/>
  <c r="AW727" i="5"/>
  <c r="AW726" i="5"/>
  <c r="BC657" i="5"/>
  <c r="BC656" i="5"/>
  <c r="BC658" i="5"/>
  <c r="AX657" i="5"/>
  <c r="AX656" i="5"/>
  <c r="AF649" i="5"/>
  <c r="BF648" i="5"/>
  <c r="BF646" i="5"/>
  <c r="BF647" i="5"/>
  <c r="BB808" i="5"/>
  <c r="AJ799" i="5"/>
  <c r="AB799" i="5"/>
  <c r="BB798" i="5"/>
  <c r="AW798" i="5"/>
  <c r="BG795" i="5"/>
  <c r="AR789" i="5"/>
  <c r="AB789" i="5"/>
  <c r="L789" i="5"/>
  <c r="AZ788" i="5"/>
  <c r="BE786" i="5"/>
  <c r="AL779" i="5"/>
  <c r="N779" i="5"/>
  <c r="F779" i="5"/>
  <c r="AF769" i="5"/>
  <c r="P769" i="5"/>
  <c r="AR759" i="5"/>
  <c r="AX755" i="5"/>
  <c r="AB729" i="5"/>
  <c r="BJ728" i="5"/>
  <c r="BJ688" i="5"/>
  <c r="BJ686" i="5"/>
  <c r="BE688" i="5"/>
  <c r="BE686" i="5"/>
  <c r="BG676" i="5"/>
  <c r="BG675" i="5"/>
  <c r="BB675" i="5"/>
  <c r="P649" i="5"/>
  <c r="BF645" i="5"/>
  <c r="BC636" i="5"/>
  <c r="V639" i="5"/>
  <c r="BC637" i="5"/>
  <c r="AX636" i="5"/>
  <c r="F639" i="5"/>
  <c r="AX638" i="5"/>
  <c r="AD849" i="5"/>
  <c r="D849" i="5"/>
  <c r="AL829" i="5"/>
  <c r="Z829" i="5"/>
  <c r="AP819" i="5"/>
  <c r="N819" i="5"/>
  <c r="AJ809" i="5"/>
  <c r="T809" i="5"/>
  <c r="D809" i="5"/>
  <c r="BB807" i="5"/>
  <c r="AR799" i="5"/>
  <c r="R799" i="5"/>
  <c r="AW796" i="5"/>
  <c r="AP789" i="5"/>
  <c r="Z789" i="5"/>
  <c r="J789" i="5"/>
  <c r="AX786" i="5"/>
  <c r="AX777" i="5"/>
  <c r="AR749" i="5"/>
  <c r="L749" i="5"/>
  <c r="AZ748" i="5"/>
  <c r="D729" i="5"/>
  <c r="AF719" i="5"/>
  <c r="BJ716" i="5"/>
  <c r="BA716" i="5"/>
  <c r="BA718" i="5"/>
  <c r="BA717" i="5"/>
  <c r="AR709" i="5"/>
  <c r="AT699" i="5"/>
  <c r="BJ698" i="5"/>
  <c r="BA696" i="5"/>
  <c r="AL689" i="5"/>
  <c r="J679" i="5"/>
  <c r="BE725" i="5"/>
  <c r="BE726" i="5"/>
  <c r="BA728" i="5"/>
  <c r="BA725" i="5"/>
  <c r="AR719" i="5"/>
  <c r="AZ715" i="5"/>
  <c r="BC665" i="5"/>
  <c r="BC666" i="5"/>
  <c r="BC668" i="5"/>
  <c r="BC667" i="5"/>
  <c r="AX665" i="5"/>
  <c r="AX666" i="5"/>
  <c r="AX668" i="5"/>
  <c r="AX667" i="5"/>
  <c r="AL659" i="5"/>
  <c r="AX658" i="5"/>
  <c r="AN749" i="5"/>
  <c r="X749" i="5"/>
  <c r="H749" i="5"/>
  <c r="BJ656" i="5"/>
  <c r="BJ658" i="5"/>
  <c r="BE657" i="5"/>
  <c r="BE656" i="5"/>
  <c r="BA658" i="5"/>
  <c r="BA657" i="5"/>
  <c r="AN649" i="5"/>
  <c r="X649" i="5"/>
  <c r="H649" i="5"/>
  <c r="AJ629" i="5"/>
  <c r="T629" i="5"/>
  <c r="AR729" i="5"/>
  <c r="BI727" i="5"/>
  <c r="BF717" i="5"/>
  <c r="AZ706" i="5"/>
  <c r="AZ705" i="5"/>
  <c r="AZ707" i="5"/>
  <c r="BC686" i="5"/>
  <c r="AX686" i="5"/>
  <c r="AX687" i="5"/>
  <c r="AX685" i="5"/>
  <c r="BI675" i="5"/>
  <c r="BI676" i="5"/>
  <c r="AD669" i="5"/>
  <c r="BE655" i="5"/>
  <c r="AR629" i="5"/>
  <c r="N719" i="5"/>
  <c r="AB689" i="5"/>
  <c r="P689" i="5"/>
  <c r="AZ688" i="5"/>
  <c r="AN679" i="5"/>
  <c r="AL669" i="5"/>
  <c r="N669" i="5"/>
  <c r="BI666" i="5"/>
  <c r="AT659" i="5"/>
  <c r="F659" i="5"/>
  <c r="AT639" i="5"/>
  <c r="AH639" i="5"/>
  <c r="H639" i="5"/>
  <c r="J619" i="5"/>
  <c r="BI618" i="5"/>
  <c r="AR439" i="5"/>
  <c r="AB439" i="5"/>
  <c r="L439" i="5"/>
  <c r="AW628" i="5"/>
  <c r="D629" i="5"/>
  <c r="BJ606" i="5"/>
  <c r="BJ608" i="5"/>
  <c r="BG596" i="5"/>
  <c r="BG595" i="5"/>
  <c r="AH599" i="5"/>
  <c r="BG597" i="5"/>
  <c r="AT719" i="5"/>
  <c r="AB709" i="5"/>
  <c r="R709" i="5"/>
  <c r="R699" i="5"/>
  <c r="BG697" i="5"/>
  <c r="N689" i="5"/>
  <c r="BF688" i="5"/>
  <c r="AB679" i="5"/>
  <c r="H679" i="5"/>
  <c r="AT669" i="5"/>
  <c r="X669" i="5"/>
  <c r="AD659" i="5"/>
  <c r="P659" i="5"/>
  <c r="J649" i="5"/>
  <c r="L629" i="5"/>
  <c r="AW625" i="5"/>
  <c r="AZ618" i="5"/>
  <c r="BE605" i="5"/>
  <c r="AR609" i="5"/>
  <c r="AB609" i="5"/>
  <c r="L609" i="5"/>
  <c r="AZ608" i="5"/>
  <c r="BG598" i="5"/>
  <c r="BI595" i="5"/>
  <c r="BF595" i="5"/>
  <c r="BF598" i="5"/>
  <c r="H699" i="5"/>
  <c r="L689" i="5"/>
  <c r="R679" i="5"/>
  <c r="V669" i="5"/>
  <c r="AB659" i="5"/>
  <c r="N659" i="5"/>
  <c r="AN639" i="5"/>
  <c r="AP629" i="5"/>
  <c r="BI626" i="5"/>
  <c r="BI625" i="5"/>
  <c r="BA606" i="5"/>
  <c r="Z599" i="5"/>
  <c r="AT689" i="5"/>
  <c r="V689" i="5"/>
  <c r="Z679" i="5"/>
  <c r="T669" i="5"/>
  <c r="AW668" i="5"/>
  <c r="AW666" i="5"/>
  <c r="BE608" i="5"/>
  <c r="AB629" i="5"/>
  <c r="BI596" i="5"/>
  <c r="AN579" i="5"/>
  <c r="X579" i="5"/>
  <c r="AY578" i="5"/>
  <c r="AH679" i="5"/>
  <c r="F669" i="5"/>
  <c r="V659" i="5"/>
  <c r="AZ627" i="5"/>
  <c r="AB619" i="5"/>
  <c r="AT609" i="5"/>
  <c r="AN599" i="5"/>
  <c r="X599" i="5"/>
  <c r="H599" i="5"/>
  <c r="AW586" i="5"/>
  <c r="AW585" i="5"/>
  <c r="AW587" i="5"/>
  <c r="F719" i="5"/>
  <c r="L709" i="5"/>
  <c r="AN699" i="5"/>
  <c r="AD689" i="5"/>
  <c r="AP679" i="5"/>
  <c r="L679" i="5"/>
  <c r="AN669" i="5"/>
  <c r="D669" i="5"/>
  <c r="BI648" i="5"/>
  <c r="AW646" i="5"/>
  <c r="AW648" i="5"/>
  <c r="Z629" i="5"/>
  <c r="AW588" i="5"/>
  <c r="BI568" i="5"/>
  <c r="X629" i="5"/>
  <c r="L619" i="5"/>
  <c r="AD589" i="5"/>
  <c r="N589" i="5"/>
  <c r="AX587" i="5"/>
  <c r="AD579" i="5"/>
  <c r="AX578" i="5"/>
  <c r="BI577" i="5"/>
  <c r="X569" i="5"/>
  <c r="N559" i="5"/>
  <c r="AR539" i="5"/>
  <c r="AB589" i="5"/>
  <c r="H579" i="5"/>
  <c r="BJ556" i="5"/>
  <c r="BJ558" i="5"/>
  <c r="AT559" i="5"/>
  <c r="BE556" i="5"/>
  <c r="BE557" i="5"/>
  <c r="H549" i="5"/>
  <c r="X529" i="5"/>
  <c r="AY528" i="5"/>
  <c r="BC468" i="5"/>
  <c r="AX467" i="5"/>
  <c r="AX466" i="5"/>
  <c r="AX468" i="5"/>
  <c r="AX465" i="5"/>
  <c r="BF445" i="5"/>
  <c r="AB559" i="5"/>
  <c r="AZ556" i="5"/>
  <c r="L559" i="5"/>
  <c r="BF546" i="5"/>
  <c r="BF548" i="5"/>
  <c r="BC516" i="5"/>
  <c r="AX516" i="5"/>
  <c r="AX517" i="5"/>
  <c r="AX515" i="5"/>
  <c r="AX518" i="5"/>
  <c r="BC466" i="5"/>
  <c r="BA588" i="5"/>
  <c r="AX586" i="5"/>
  <c r="BG497" i="5"/>
  <c r="BF446" i="5"/>
  <c r="AP639" i="5"/>
  <c r="AD639" i="5"/>
  <c r="R639" i="5"/>
  <c r="AR619" i="5"/>
  <c r="BC598" i="5"/>
  <c r="AJ589" i="5"/>
  <c r="V589" i="5"/>
  <c r="BE586" i="5"/>
  <c r="BE576" i="5"/>
  <c r="AP569" i="5"/>
  <c r="BJ506" i="5"/>
  <c r="BJ508" i="5"/>
  <c r="AT509" i="5"/>
  <c r="AD509" i="5"/>
  <c r="BE507" i="5"/>
  <c r="BA508" i="5"/>
  <c r="BA505" i="5"/>
  <c r="BA506" i="5"/>
  <c r="N509" i="5"/>
  <c r="BC557" i="5"/>
  <c r="V559" i="5"/>
  <c r="F559" i="5"/>
  <c r="AX557" i="5"/>
  <c r="AL489" i="5"/>
  <c r="BC488" i="5"/>
  <c r="BC485" i="5"/>
  <c r="V489" i="5"/>
  <c r="AX488" i="5"/>
  <c r="F489" i="5"/>
  <c r="AX485" i="5"/>
  <c r="AR589" i="5"/>
  <c r="D589" i="5"/>
  <c r="BJ588" i="5"/>
  <c r="BJ586" i="5"/>
  <c r="Z569" i="5"/>
  <c r="L569" i="5"/>
  <c r="AZ568" i="5"/>
  <c r="BC548" i="5"/>
  <c r="BC546" i="5"/>
  <c r="AX548" i="5"/>
  <c r="AX546" i="5"/>
  <c r="BJ476" i="5"/>
  <c r="AT479" i="5"/>
  <c r="BE477" i="5"/>
  <c r="BE478" i="5"/>
  <c r="AD479" i="5"/>
  <c r="BA476" i="5"/>
  <c r="BA477" i="5"/>
  <c r="BA478" i="5"/>
  <c r="BC455" i="5"/>
  <c r="BC457" i="5"/>
  <c r="V459" i="5"/>
  <c r="BC458" i="5"/>
  <c r="AX455" i="5"/>
  <c r="AX458" i="5"/>
  <c r="AX457" i="5"/>
  <c r="BI297" i="5"/>
  <c r="Z299" i="5"/>
  <c r="AY295" i="5"/>
  <c r="J299" i="5"/>
  <c r="BG285" i="5"/>
  <c r="BG287" i="5"/>
  <c r="BG286" i="5"/>
  <c r="L539" i="5"/>
  <c r="BF528" i="5"/>
  <c r="AL519" i="5"/>
  <c r="P509" i="5"/>
  <c r="X469" i="5"/>
  <c r="P459" i="5"/>
  <c r="AL419" i="5"/>
  <c r="BC417" i="5"/>
  <c r="BC416" i="5"/>
  <c r="BC418" i="5"/>
  <c r="AX415" i="5"/>
  <c r="F419" i="5"/>
  <c r="BG388" i="5"/>
  <c r="BB387" i="5"/>
  <c r="AY375" i="5"/>
  <c r="BE365" i="5"/>
  <c r="BE367" i="5"/>
  <c r="BB346" i="5"/>
  <c r="AW345" i="5"/>
  <c r="AW347" i="5"/>
  <c r="AW348" i="5"/>
  <c r="AP339" i="5"/>
  <c r="BI335" i="5"/>
  <c r="Z339" i="5"/>
  <c r="J339" i="5"/>
  <c r="BC325" i="5"/>
  <c r="BC326" i="5"/>
  <c r="BC327" i="5"/>
  <c r="AX325" i="5"/>
  <c r="AX328" i="5"/>
  <c r="AX326" i="5"/>
  <c r="AB309" i="5"/>
  <c r="L309" i="5"/>
  <c r="BJ208" i="5"/>
  <c r="BJ206" i="5"/>
  <c r="AT209" i="5"/>
  <c r="AD209" i="5"/>
  <c r="BE208" i="5"/>
  <c r="BE206" i="5"/>
  <c r="BA206" i="5"/>
  <c r="BA205" i="5"/>
  <c r="N209" i="5"/>
  <c r="BA207" i="5"/>
  <c r="AN549" i="5"/>
  <c r="P549" i="5"/>
  <c r="AW545" i="5"/>
  <c r="T539" i="5"/>
  <c r="AL529" i="5"/>
  <c r="P529" i="5"/>
  <c r="BJ516" i="5"/>
  <c r="AB499" i="5"/>
  <c r="R499" i="5"/>
  <c r="AW497" i="5"/>
  <c r="BF496" i="5"/>
  <c r="AF479" i="5"/>
  <c r="AF469" i="5"/>
  <c r="AT459" i="5"/>
  <c r="AJ459" i="5"/>
  <c r="N459" i="5"/>
  <c r="D459" i="5"/>
  <c r="AW457" i="5"/>
  <c r="AT449" i="5"/>
  <c r="J449" i="5"/>
  <c r="BI447" i="5"/>
  <c r="T439" i="5"/>
  <c r="J439" i="5"/>
  <c r="P429" i="5"/>
  <c r="AT409" i="5"/>
  <c r="BJ406" i="5"/>
  <c r="BJ408" i="5"/>
  <c r="BE405" i="5"/>
  <c r="BE407" i="5"/>
  <c r="AP399" i="5"/>
  <c r="BF385" i="5"/>
  <c r="AF389" i="5"/>
  <c r="BF387" i="5"/>
  <c r="AT379" i="5"/>
  <c r="X329" i="5"/>
  <c r="AX327" i="5"/>
  <c r="BI307" i="5"/>
  <c r="AP299" i="5"/>
  <c r="AT99" i="5"/>
  <c r="BJ96" i="5"/>
  <c r="BJ98" i="5"/>
  <c r="BE95" i="5"/>
  <c r="AD99" i="5"/>
  <c r="BE97" i="5"/>
  <c r="X519" i="5"/>
  <c r="D499" i="5"/>
  <c r="P479" i="5"/>
  <c r="AN469" i="5"/>
  <c r="V469" i="5"/>
  <c r="X459" i="5"/>
  <c r="R449" i="5"/>
  <c r="AD439" i="5"/>
  <c r="BA438" i="5"/>
  <c r="BA436" i="5"/>
  <c r="BA435" i="5"/>
  <c r="N429" i="5"/>
  <c r="BF515" i="5"/>
  <c r="N479" i="5"/>
  <c r="BF478" i="5"/>
  <c r="F439" i="5"/>
  <c r="Z419" i="5"/>
  <c r="P419" i="5"/>
  <c r="BI408" i="5"/>
  <c r="BI407" i="5"/>
  <c r="BG385" i="5"/>
  <c r="AZ387" i="5"/>
  <c r="AZ386" i="5"/>
  <c r="AH319" i="5"/>
  <c r="BG316" i="5"/>
  <c r="R319" i="5"/>
  <c r="BJ258" i="5"/>
  <c r="BA255" i="5"/>
  <c r="BA257" i="5"/>
  <c r="AY177" i="5"/>
  <c r="X549" i="5"/>
  <c r="BF527" i="5"/>
  <c r="AF519" i="5"/>
  <c r="V519" i="5"/>
  <c r="BF517" i="5"/>
  <c r="AF509" i="5"/>
  <c r="AJ499" i="5"/>
  <c r="L499" i="5"/>
  <c r="AZ498" i="5"/>
  <c r="AL469" i="5"/>
  <c r="BF468" i="5"/>
  <c r="AF459" i="5"/>
  <c r="AH449" i="5"/>
  <c r="P449" i="5"/>
  <c r="AL439" i="5"/>
  <c r="BE438" i="5"/>
  <c r="AX437" i="5"/>
  <c r="AW435" i="5"/>
  <c r="AT429" i="5"/>
  <c r="AW425" i="5"/>
  <c r="AW426" i="5"/>
  <c r="AX418" i="5"/>
  <c r="Z399" i="5"/>
  <c r="BE397" i="5"/>
  <c r="BA395" i="5"/>
  <c r="AR389" i="5"/>
  <c r="BC355" i="5"/>
  <c r="BC357" i="5"/>
  <c r="AX355" i="5"/>
  <c r="AX356" i="5"/>
  <c r="AX358" i="5"/>
  <c r="AX357" i="5"/>
  <c r="BF318" i="5"/>
  <c r="AF319" i="5"/>
  <c r="BF316" i="5"/>
  <c r="BF315" i="5"/>
  <c r="BF317" i="5"/>
  <c r="P319" i="5"/>
  <c r="AR309" i="5"/>
  <c r="N259" i="5"/>
  <c r="BB558" i="5"/>
  <c r="AF529" i="5"/>
  <c r="BE516" i="5"/>
  <c r="AN479" i="5"/>
  <c r="AW476" i="5"/>
  <c r="AJ469" i="5"/>
  <c r="AW467" i="5"/>
  <c r="AD459" i="5"/>
  <c r="AP449" i="5"/>
  <c r="X449" i="5"/>
  <c r="N449" i="5"/>
  <c r="Z439" i="5"/>
  <c r="N439" i="5"/>
  <c r="D439" i="5"/>
  <c r="AX438" i="5"/>
  <c r="BJ436" i="5"/>
  <c r="AX436" i="5"/>
  <c r="AZ418" i="5"/>
  <c r="AP409" i="5"/>
  <c r="N409" i="5"/>
  <c r="BE408" i="5"/>
  <c r="BJ376" i="5"/>
  <c r="BE377" i="5"/>
  <c r="BE376" i="5"/>
  <c r="BE375" i="5"/>
  <c r="BA377" i="5"/>
  <c r="AJ369" i="5"/>
  <c r="AW365" i="5"/>
  <c r="AW366" i="5"/>
  <c r="D369" i="5"/>
  <c r="AW367" i="5"/>
  <c r="AW368" i="5"/>
  <c r="F359" i="5"/>
  <c r="BC358" i="5"/>
  <c r="AW346" i="5"/>
  <c r="BI298" i="5"/>
  <c r="BG288" i="5"/>
  <c r="AH499" i="5"/>
  <c r="AF449" i="5"/>
  <c r="BI415" i="5"/>
  <c r="BI418" i="5"/>
  <c r="BI417" i="5"/>
  <c r="AJ409" i="5"/>
  <c r="T409" i="5"/>
  <c r="AW407" i="5"/>
  <c r="AW405" i="5"/>
  <c r="AW406" i="5"/>
  <c r="AW408" i="5"/>
  <c r="D409" i="5"/>
  <c r="BI398" i="5"/>
  <c r="J399" i="5"/>
  <c r="AR379" i="5"/>
  <c r="AB379" i="5"/>
  <c r="AZ376" i="5"/>
  <c r="AZ375" i="5"/>
  <c r="L379" i="5"/>
  <c r="BG366" i="5"/>
  <c r="BG367" i="5"/>
  <c r="BG368" i="5"/>
  <c r="AH369" i="5"/>
  <c r="R369" i="5"/>
  <c r="AJ199" i="5"/>
  <c r="T199" i="5"/>
  <c r="D199" i="5"/>
  <c r="AW196" i="5"/>
  <c r="AW197" i="5"/>
  <c r="AW195" i="5"/>
  <c r="AW198" i="5"/>
  <c r="J409" i="5"/>
  <c r="AD399" i="5"/>
  <c r="AH359" i="5"/>
  <c r="V359" i="5"/>
  <c r="BG356" i="5"/>
  <c r="T339" i="5"/>
  <c r="AN329" i="5"/>
  <c r="AW288" i="5"/>
  <c r="AW287" i="5"/>
  <c r="BC275" i="5"/>
  <c r="BC278" i="5"/>
  <c r="V279" i="5"/>
  <c r="BC276" i="5"/>
  <c r="AX276" i="5"/>
  <c r="AX277" i="5"/>
  <c r="AX278" i="5"/>
  <c r="AX275" i="5"/>
  <c r="F279" i="5"/>
  <c r="BA97" i="5"/>
  <c r="N99" i="5"/>
  <c r="BA95" i="5"/>
  <c r="AL59" i="5"/>
  <c r="BC57" i="5"/>
  <c r="BC55" i="5"/>
  <c r="V59" i="5"/>
  <c r="AX57" i="5"/>
  <c r="AX56" i="5"/>
  <c r="AX55" i="5"/>
  <c r="AX58" i="5"/>
  <c r="AP419" i="5"/>
  <c r="J419" i="5"/>
  <c r="AN409" i="5"/>
  <c r="AJ399" i="5"/>
  <c r="N399" i="5"/>
  <c r="AH379" i="5"/>
  <c r="X379" i="5"/>
  <c r="BG376" i="5"/>
  <c r="BB358" i="5"/>
  <c r="AJ339" i="5"/>
  <c r="AW336" i="5"/>
  <c r="V329" i="5"/>
  <c r="BG328" i="5"/>
  <c r="F309" i="5"/>
  <c r="AW216" i="5"/>
  <c r="AW217" i="5"/>
  <c r="AW215" i="5"/>
  <c r="BC187" i="5"/>
  <c r="BC186" i="5"/>
  <c r="V189" i="5"/>
  <c r="BC185" i="5"/>
  <c r="F189" i="5"/>
  <c r="AX187" i="5"/>
  <c r="AX188" i="5"/>
  <c r="AX185" i="5"/>
  <c r="AX186" i="5"/>
  <c r="H329" i="5"/>
  <c r="AP309" i="5"/>
  <c r="BG265" i="5"/>
  <c r="BG268" i="5"/>
  <c r="BG266" i="5"/>
  <c r="AT259" i="5"/>
  <c r="Z409" i="5"/>
  <c r="AT399" i="5"/>
  <c r="AH389" i="5"/>
  <c r="L389" i="5"/>
  <c r="AN359" i="5"/>
  <c r="D339" i="5"/>
  <c r="R329" i="5"/>
  <c r="F329" i="5"/>
  <c r="AX307" i="5"/>
  <c r="AJ219" i="5"/>
  <c r="AN169" i="5"/>
  <c r="H169" i="5"/>
  <c r="AB419" i="5"/>
  <c r="X409" i="5"/>
  <c r="T399" i="5"/>
  <c r="AD379" i="5"/>
  <c r="AL359" i="5"/>
  <c r="AL309" i="5"/>
  <c r="N309" i="5"/>
  <c r="AJ289" i="5"/>
  <c r="AW286" i="5"/>
  <c r="AN379" i="5"/>
  <c r="H379" i="5"/>
  <c r="AT369" i="5"/>
  <c r="N369" i="5"/>
  <c r="X359" i="5"/>
  <c r="BG355" i="5"/>
  <c r="Z309" i="5"/>
  <c r="BC307" i="5"/>
  <c r="AH289" i="5"/>
  <c r="T289" i="5"/>
  <c r="BC277" i="5"/>
  <c r="BF245" i="5"/>
  <c r="BF248" i="5"/>
  <c r="BF247" i="5"/>
  <c r="AJ229" i="5"/>
  <c r="BB227" i="5"/>
  <c r="AW226" i="5"/>
  <c r="D229" i="5"/>
  <c r="AW228" i="5"/>
  <c r="AR289" i="5"/>
  <c r="R289" i="5"/>
  <c r="D289" i="5"/>
  <c r="P279" i="5"/>
  <c r="BF278" i="5"/>
  <c r="AJ269" i="5"/>
  <c r="D269" i="5"/>
  <c r="BF256" i="5"/>
  <c r="R249" i="5"/>
  <c r="AD229" i="5"/>
  <c r="AX228" i="5"/>
  <c r="AT219" i="5"/>
  <c r="V219" i="5"/>
  <c r="BE216" i="5"/>
  <c r="H209" i="5"/>
  <c r="BC195" i="5"/>
  <c r="AF109" i="5"/>
  <c r="BF107" i="5"/>
  <c r="BF105" i="5"/>
  <c r="AY278" i="5"/>
  <c r="AL229" i="5"/>
  <c r="BC228" i="5"/>
  <c r="AD199" i="5"/>
  <c r="X189" i="5"/>
  <c r="X179" i="5"/>
  <c r="BI175" i="5"/>
  <c r="AZ28" i="5"/>
  <c r="AZ25" i="5"/>
  <c r="AH269" i="5"/>
  <c r="H239" i="5"/>
  <c r="T219" i="5"/>
  <c r="AW46" i="5"/>
  <c r="AW47" i="5"/>
  <c r="AW48" i="5"/>
  <c r="L289" i="5"/>
  <c r="AF279" i="5"/>
  <c r="AD259" i="5"/>
  <c r="BG245" i="5"/>
  <c r="AN239" i="5"/>
  <c r="AD219" i="5"/>
  <c r="F219" i="5"/>
  <c r="BA218" i="5"/>
  <c r="BA217" i="5"/>
  <c r="X209" i="5"/>
  <c r="BF207" i="5"/>
  <c r="AY207" i="5"/>
  <c r="AL199" i="5"/>
  <c r="AF189" i="5"/>
  <c r="H179" i="5"/>
  <c r="AT159" i="5"/>
  <c r="BJ158" i="5"/>
  <c r="BJ156" i="5"/>
  <c r="BE156" i="5"/>
  <c r="AD159" i="5"/>
  <c r="BA157" i="5"/>
  <c r="BA156" i="5"/>
  <c r="BA155" i="5"/>
  <c r="N159" i="5"/>
  <c r="AR149" i="5"/>
  <c r="T269" i="5"/>
  <c r="BA227" i="5"/>
  <c r="BJ216" i="5"/>
  <c r="BA216" i="5"/>
  <c r="H189" i="5"/>
  <c r="BI86" i="5"/>
  <c r="BI88" i="5"/>
  <c r="AN279" i="5"/>
  <c r="BF276" i="5"/>
  <c r="P259" i="5"/>
  <c r="N229" i="5"/>
  <c r="BA228" i="5"/>
  <c r="AL219" i="5"/>
  <c r="D219" i="5"/>
  <c r="BJ218" i="5"/>
  <c r="BE217" i="5"/>
  <c r="AX217" i="5"/>
  <c r="AF209" i="5"/>
  <c r="AT199" i="5"/>
  <c r="N199" i="5"/>
  <c r="T129" i="5"/>
  <c r="AW127" i="5"/>
  <c r="D129" i="5"/>
  <c r="AW125" i="5"/>
  <c r="BC118" i="5"/>
  <c r="AX117" i="5"/>
  <c r="AX115" i="5"/>
  <c r="AX118" i="5"/>
  <c r="R269" i="5"/>
  <c r="X239" i="5"/>
  <c r="AN179" i="5"/>
  <c r="BI76" i="5"/>
  <c r="BI78" i="5"/>
  <c r="AW67" i="5"/>
  <c r="AW68" i="5"/>
  <c r="AW65" i="5"/>
  <c r="BI107" i="5"/>
  <c r="AF99" i="5"/>
  <c r="AP89" i="5"/>
  <c r="AZ87" i="5"/>
  <c r="N49" i="5"/>
  <c r="BC46" i="5"/>
  <c r="AX45" i="5"/>
  <c r="AB29" i="5"/>
  <c r="AB19" i="5"/>
  <c r="AZ16" i="5"/>
  <c r="AN139" i="5"/>
  <c r="V119" i="5"/>
  <c r="BF118" i="5"/>
  <c r="BF117" i="5"/>
  <c r="AH109" i="5"/>
  <c r="AB89" i="5"/>
  <c r="Z79" i="5"/>
  <c r="AZ78" i="5"/>
  <c r="AJ69" i="5"/>
  <c r="X59" i="5"/>
  <c r="AT49" i="5"/>
  <c r="BJ46" i="5"/>
  <c r="AX37" i="5"/>
  <c r="AL29" i="5"/>
  <c r="N29" i="5"/>
  <c r="AB149" i="5"/>
  <c r="H139" i="5"/>
  <c r="BG105" i="5"/>
  <c r="L29" i="5"/>
  <c r="BG135" i="5"/>
  <c r="R109" i="5"/>
  <c r="AN99" i="5"/>
  <c r="P99" i="5"/>
  <c r="Z89" i="5"/>
  <c r="AT69" i="5"/>
  <c r="BE67" i="5"/>
  <c r="AF59" i="5"/>
  <c r="T49" i="5"/>
  <c r="AX27" i="5"/>
  <c r="AX25" i="5"/>
  <c r="AJ19" i="5"/>
  <c r="AW16" i="5"/>
  <c r="L89" i="5"/>
  <c r="J79" i="5"/>
  <c r="T69" i="5"/>
  <c r="BA66" i="5"/>
  <c r="AT29" i="5"/>
  <c r="V29" i="5"/>
  <c r="AZ18" i="5"/>
  <c r="L149" i="5"/>
  <c r="BJ126" i="5"/>
  <c r="AL119" i="5"/>
  <c r="AD69" i="5"/>
  <c r="BJ68" i="5"/>
  <c r="AN59" i="5"/>
  <c r="AD49" i="5"/>
  <c r="F49" i="5"/>
  <c r="AL39" i="5"/>
  <c r="AR29" i="5"/>
  <c r="T19" i="5"/>
  <c r="X139" i="5"/>
  <c r="J89" i="5"/>
  <c r="AP79" i="5"/>
  <c r="D69" i="5"/>
  <c r="F59" i="5"/>
  <c r="D49" i="5"/>
  <c r="BI1498" i="5"/>
  <c r="BI1497" i="5"/>
  <c r="BI1495" i="5"/>
  <c r="AY1498" i="5"/>
  <c r="BC1466" i="5"/>
  <c r="BC1468" i="5"/>
  <c r="BG1428" i="5"/>
  <c r="BG1427" i="5"/>
  <c r="BG1426" i="5"/>
  <c r="F1479" i="5"/>
  <c r="BJ1448" i="5"/>
  <c r="BJ1446" i="5"/>
  <c r="BE1448" i="5"/>
  <c r="BE1447" i="5"/>
  <c r="BA1448" i="5"/>
  <c r="BA1447" i="5"/>
  <c r="BA1446" i="5"/>
  <c r="BA1445" i="5"/>
  <c r="BJ1478" i="5"/>
  <c r="BJ1476" i="5"/>
  <c r="BE1476" i="5"/>
  <c r="BE1475" i="5"/>
  <c r="F1469" i="5"/>
  <c r="AZ1487" i="5"/>
  <c r="AW1498" i="5"/>
  <c r="BE1495" i="5"/>
  <c r="BC1488" i="5"/>
  <c r="AX1488" i="5"/>
  <c r="BC1477" i="5"/>
  <c r="AX1477" i="5"/>
  <c r="BG1475" i="5"/>
  <c r="AL1469" i="5"/>
  <c r="BE1466" i="5"/>
  <c r="Z1389" i="5"/>
  <c r="BG1477" i="5"/>
  <c r="Z1469" i="5"/>
  <c r="BJ1468" i="5"/>
  <c r="AW1466" i="5"/>
  <c r="AW1465" i="5"/>
  <c r="AT1449" i="5"/>
  <c r="AF1439" i="5"/>
  <c r="BF1438" i="5"/>
  <c r="BF1436" i="5"/>
  <c r="BF1435" i="5"/>
  <c r="P1439" i="5"/>
  <c r="AH1429" i="5"/>
  <c r="AJ1419" i="5"/>
  <c r="T1419" i="5"/>
  <c r="BB1417" i="5"/>
  <c r="AW1418" i="5"/>
  <c r="D1419" i="5"/>
  <c r="AW1417" i="5"/>
  <c r="AW1416" i="5"/>
  <c r="AW1415" i="5"/>
  <c r="J1389" i="5"/>
  <c r="N1469" i="5"/>
  <c r="BI1466" i="5"/>
  <c r="F1449" i="5"/>
  <c r="R1409" i="5"/>
  <c r="X1399" i="5"/>
  <c r="AD1449" i="5"/>
  <c r="R1429" i="5"/>
  <c r="AW1495" i="5"/>
  <c r="BC1485" i="5"/>
  <c r="AX1485" i="5"/>
  <c r="V1469" i="5"/>
  <c r="BE1465" i="5"/>
  <c r="BE1467" i="5"/>
  <c r="AZ1458" i="5"/>
  <c r="AZ1457" i="5"/>
  <c r="AZ1455" i="5"/>
  <c r="AW1496" i="5"/>
  <c r="BC1486" i="5"/>
  <c r="AX1486" i="5"/>
  <c r="AY1476" i="5"/>
  <c r="J1469" i="5"/>
  <c r="BI1467" i="5"/>
  <c r="N1449" i="5"/>
  <c r="AP1389" i="5"/>
  <c r="AL1489" i="5"/>
  <c r="V1489" i="5"/>
  <c r="F1489" i="5"/>
  <c r="AL1409" i="5"/>
  <c r="BC1407" i="5"/>
  <c r="V1409" i="5"/>
  <c r="BC1406" i="5"/>
  <c r="BC1405" i="5"/>
  <c r="AX1408" i="5"/>
  <c r="AX1407" i="5"/>
  <c r="F1409" i="5"/>
  <c r="AX1406" i="5"/>
  <c r="AX1405" i="5"/>
  <c r="AN1399" i="5"/>
  <c r="H1399" i="5"/>
  <c r="BI1388" i="5"/>
  <c r="BI1386" i="5"/>
  <c r="BI1385" i="5"/>
  <c r="BD1387" i="5"/>
  <c r="AW1356" i="5"/>
  <c r="BC1346" i="5"/>
  <c r="AX1346" i="5"/>
  <c r="BI1326" i="5"/>
  <c r="BD1326" i="5"/>
  <c r="BE1317" i="5"/>
  <c r="BA1317" i="5"/>
  <c r="BJ1306" i="5"/>
  <c r="BA1306" i="5"/>
  <c r="AZ1295" i="5"/>
  <c r="AD1289" i="5"/>
  <c r="T1259" i="5"/>
  <c r="BC1245" i="5"/>
  <c r="BC1247" i="5"/>
  <c r="BC1246" i="5"/>
  <c r="AX1245" i="5"/>
  <c r="AX1248" i="5"/>
  <c r="AX1247" i="5"/>
  <c r="AX1246" i="5"/>
  <c r="BI1225" i="5"/>
  <c r="AP1229" i="5"/>
  <c r="BI1227" i="5"/>
  <c r="BI1226" i="5"/>
  <c r="Z1229" i="5"/>
  <c r="J1229" i="5"/>
  <c r="BF1457" i="5"/>
  <c r="BG1447" i="5"/>
  <c r="BB1437" i="5"/>
  <c r="AW1437" i="5"/>
  <c r="AX1427" i="5"/>
  <c r="AY1417" i="5"/>
  <c r="BI1407" i="5"/>
  <c r="AZ1397" i="5"/>
  <c r="BE1387" i="5"/>
  <c r="AB1369" i="5"/>
  <c r="BG1367" i="5"/>
  <c r="AW1357" i="5"/>
  <c r="AX1347" i="5"/>
  <c r="AY1337" i="5"/>
  <c r="AW1255" i="5"/>
  <c r="AW1258" i="5"/>
  <c r="AW1257" i="5"/>
  <c r="AW1256" i="5"/>
  <c r="AN1239" i="5"/>
  <c r="X1239" i="5"/>
  <c r="AY1237" i="5"/>
  <c r="H1239" i="5"/>
  <c r="AB1229" i="5"/>
  <c r="AT1209" i="5"/>
  <c r="N1209" i="5"/>
  <c r="AB1439" i="5"/>
  <c r="AW1297" i="5"/>
  <c r="AW1296" i="5"/>
  <c r="F1289" i="5"/>
  <c r="AW1286" i="5"/>
  <c r="AW1285" i="5"/>
  <c r="BJ1208" i="5"/>
  <c r="BJ1206" i="5"/>
  <c r="BE1206" i="5"/>
  <c r="BA1205" i="5"/>
  <c r="BA1208" i="5"/>
  <c r="BA1207" i="5"/>
  <c r="BA1206" i="5"/>
  <c r="BF1195" i="5"/>
  <c r="AF1199" i="5"/>
  <c r="BF1197" i="5"/>
  <c r="P1199" i="5"/>
  <c r="AW1315" i="5"/>
  <c r="BG1295" i="5"/>
  <c r="AH1269" i="5"/>
  <c r="BG1268" i="5"/>
  <c r="BG1267" i="5"/>
  <c r="BG1266" i="5"/>
  <c r="R1269" i="5"/>
  <c r="BB1268" i="5"/>
  <c r="BB1267" i="5"/>
  <c r="AX1466" i="5"/>
  <c r="BC1455" i="5"/>
  <c r="AX1455" i="5"/>
  <c r="BI1446" i="5"/>
  <c r="AP1439" i="5"/>
  <c r="Z1439" i="5"/>
  <c r="J1439" i="5"/>
  <c r="AZ1436" i="5"/>
  <c r="BJ1426" i="5"/>
  <c r="BE1426" i="5"/>
  <c r="BF1416" i="5"/>
  <c r="BE1415" i="5"/>
  <c r="BA1415" i="5"/>
  <c r="BG1406" i="5"/>
  <c r="AW1396" i="5"/>
  <c r="BC1386" i="5"/>
  <c r="AX1386" i="5"/>
  <c r="AW1385" i="5"/>
  <c r="AX1375" i="5"/>
  <c r="BI1366" i="5"/>
  <c r="BI1355" i="5"/>
  <c r="BJ1346" i="5"/>
  <c r="AZ1345" i="5"/>
  <c r="BG1315" i="5"/>
  <c r="BB1315" i="5"/>
  <c r="BC1306" i="5"/>
  <c r="AX1306" i="5"/>
  <c r="AW1305" i="5"/>
  <c r="AT1289" i="5"/>
  <c r="N1289" i="5"/>
  <c r="AJ1259" i="5"/>
  <c r="D1259" i="5"/>
  <c r="AZ1218" i="5"/>
  <c r="AZ1216" i="5"/>
  <c r="AX1456" i="5"/>
  <c r="AY1446" i="5"/>
  <c r="AZ1426" i="5"/>
  <c r="BJ1416" i="5"/>
  <c r="BE1416" i="5"/>
  <c r="BA1416" i="5"/>
  <c r="BG1396" i="5"/>
  <c r="AW1386" i="5"/>
  <c r="BC1376" i="5"/>
  <c r="AX1376" i="5"/>
  <c r="BF1326" i="5"/>
  <c r="BG1316" i="5"/>
  <c r="AW1306" i="5"/>
  <c r="BJ1286" i="5"/>
  <c r="BE1285" i="5"/>
  <c r="BE1286" i="5"/>
  <c r="BA1285" i="5"/>
  <c r="BA1286" i="5"/>
  <c r="BF1278" i="5"/>
  <c r="BF1276" i="5"/>
  <c r="AD1209" i="5"/>
  <c r="AP1329" i="5"/>
  <c r="Z1329" i="5"/>
  <c r="J1329" i="5"/>
  <c r="AJ1309" i="5"/>
  <c r="T1309" i="5"/>
  <c r="BI1296" i="5"/>
  <c r="T1289" i="5"/>
  <c r="F1209" i="5"/>
  <c r="AZ1285" i="5"/>
  <c r="BA1275" i="5"/>
  <c r="BF1265" i="5"/>
  <c r="BG1255" i="5"/>
  <c r="AW1245" i="5"/>
  <c r="AF1239" i="5"/>
  <c r="P1239" i="5"/>
  <c r="BC1235" i="5"/>
  <c r="AX1235" i="5"/>
  <c r="AP1219" i="5"/>
  <c r="AH1219" i="5"/>
  <c r="Z1219" i="5"/>
  <c r="R1219" i="5"/>
  <c r="J1219" i="5"/>
  <c r="BI1215" i="5"/>
  <c r="AZ1205" i="5"/>
  <c r="BA1195" i="5"/>
  <c r="BF1185" i="5"/>
  <c r="AW1176" i="5"/>
  <c r="BG1175" i="5"/>
  <c r="BC1166" i="5"/>
  <c r="AX1166" i="5"/>
  <c r="AW1165" i="5"/>
  <c r="AF1159" i="5"/>
  <c r="X1159" i="5"/>
  <c r="P1159" i="5"/>
  <c r="H1159" i="5"/>
  <c r="BC1155" i="5"/>
  <c r="AX1155" i="5"/>
  <c r="BI1146" i="5"/>
  <c r="BD1145" i="5"/>
  <c r="AY1145" i="5"/>
  <c r="AP1139" i="5"/>
  <c r="R1139" i="5"/>
  <c r="BI1135" i="5"/>
  <c r="BF1127" i="5"/>
  <c r="BI1075" i="5"/>
  <c r="AP1079" i="5"/>
  <c r="BI1078" i="5"/>
  <c r="BI1077" i="5"/>
  <c r="Z1079" i="5"/>
  <c r="J1079" i="5"/>
  <c r="AZ1065" i="5"/>
  <c r="AZ1068" i="5"/>
  <c r="AZ1066" i="5"/>
  <c r="F1019" i="5"/>
  <c r="BG1256" i="5"/>
  <c r="AZ1206" i="5"/>
  <c r="BJ1196" i="5"/>
  <c r="BA1196" i="5"/>
  <c r="BG1187" i="5"/>
  <c r="BB1187" i="5"/>
  <c r="BF1186" i="5"/>
  <c r="AW1177" i="5"/>
  <c r="BG1176" i="5"/>
  <c r="AX1167" i="5"/>
  <c r="AW1166" i="5"/>
  <c r="AX1156" i="5"/>
  <c r="AZ1137" i="5"/>
  <c r="BI1136" i="5"/>
  <c r="BJ1126" i="5"/>
  <c r="BE1126" i="5"/>
  <c r="BE1125" i="5"/>
  <c r="BA1125" i="5"/>
  <c r="X1119" i="5"/>
  <c r="AB1109" i="5"/>
  <c r="R1109" i="5"/>
  <c r="BF1045" i="5"/>
  <c r="AF1049" i="5"/>
  <c r="BF1048" i="5"/>
  <c r="BF1047" i="5"/>
  <c r="P1049" i="5"/>
  <c r="BG1035" i="5"/>
  <c r="AH1039" i="5"/>
  <c r="BG1038" i="5"/>
  <c r="BG1036" i="5"/>
  <c r="R1039" i="5"/>
  <c r="BB1038" i="5"/>
  <c r="AN1009" i="5"/>
  <c r="X1009" i="5"/>
  <c r="AY1005" i="5"/>
  <c r="AY1006" i="5"/>
  <c r="H1009" i="5"/>
  <c r="AB999" i="5"/>
  <c r="AB1259" i="5"/>
  <c r="BG1188" i="5"/>
  <c r="BB1188" i="5"/>
  <c r="AJ1179" i="5"/>
  <c r="T1179" i="5"/>
  <c r="D1179" i="5"/>
  <c r="AW1178" i="5"/>
  <c r="BC1168" i="5"/>
  <c r="AX1168" i="5"/>
  <c r="BI1148" i="5"/>
  <c r="BG1117" i="5"/>
  <c r="BG1116" i="5"/>
  <c r="BB1116" i="5"/>
  <c r="AZ1107" i="5"/>
  <c r="AZ1106" i="5"/>
  <c r="BC1015" i="5"/>
  <c r="BC1017" i="5"/>
  <c r="BC1016" i="5"/>
  <c r="AX1015" i="5"/>
  <c r="AX1018" i="5"/>
  <c r="AX1017" i="5"/>
  <c r="AX1016" i="5"/>
  <c r="BC1205" i="5"/>
  <c r="AX1205" i="5"/>
  <c r="AP1189" i="5"/>
  <c r="AH1189" i="5"/>
  <c r="Z1189" i="5"/>
  <c r="R1189" i="5"/>
  <c r="J1189" i="5"/>
  <c r="BI1185" i="5"/>
  <c r="BG1178" i="5"/>
  <c r="AZ1175" i="5"/>
  <c r="AJ1169" i="5"/>
  <c r="T1169" i="5"/>
  <c r="BE1165" i="5"/>
  <c r="BF1155" i="5"/>
  <c r="BG1145" i="5"/>
  <c r="BC1136" i="5"/>
  <c r="AX1136" i="5"/>
  <c r="AW1135" i="5"/>
  <c r="BF1116" i="5"/>
  <c r="BF1115" i="5"/>
  <c r="BC1097" i="5"/>
  <c r="BC1096" i="5"/>
  <c r="AX1097" i="5"/>
  <c r="AX1096" i="5"/>
  <c r="F1059" i="5"/>
  <c r="AJ1029" i="5"/>
  <c r="T1029" i="5"/>
  <c r="BB1027" i="5"/>
  <c r="AW1025" i="5"/>
  <c r="AW1028" i="5"/>
  <c r="D1029" i="5"/>
  <c r="AW1027" i="5"/>
  <c r="AW1026" i="5"/>
  <c r="BC1286" i="5"/>
  <c r="AX1286" i="5"/>
  <c r="BD1276" i="5"/>
  <c r="AY1276" i="5"/>
  <c r="AX1275" i="5"/>
  <c r="BI1266" i="5"/>
  <c r="AP1259" i="5"/>
  <c r="Z1259" i="5"/>
  <c r="J1259" i="5"/>
  <c r="AZ1256" i="5"/>
  <c r="BI1255" i="5"/>
  <c r="BJ1246" i="5"/>
  <c r="BA1246" i="5"/>
  <c r="AZ1245" i="5"/>
  <c r="BF1236" i="5"/>
  <c r="BE1235" i="5"/>
  <c r="BA1235" i="5"/>
  <c r="BG1226" i="5"/>
  <c r="AW1216" i="5"/>
  <c r="BG1215" i="5"/>
  <c r="BB1215" i="5"/>
  <c r="BC1206" i="5"/>
  <c r="AX1206" i="5"/>
  <c r="AN1199" i="5"/>
  <c r="X1199" i="5"/>
  <c r="H1199" i="5"/>
  <c r="BJ1166" i="5"/>
  <c r="BE1166" i="5"/>
  <c r="BA1166" i="5"/>
  <c r="BG1146" i="5"/>
  <c r="BB1146" i="5"/>
  <c r="AW1136" i="5"/>
  <c r="AY1127" i="5"/>
  <c r="F1099" i="5"/>
  <c r="AJ1099" i="5"/>
  <c r="T1099" i="5"/>
  <c r="BB1096" i="5"/>
  <c r="AW1098" i="5"/>
  <c r="D1099" i="5"/>
  <c r="AW1096" i="5"/>
  <c r="AW1095" i="5"/>
  <c r="AN1089" i="5"/>
  <c r="X1089" i="5"/>
  <c r="AB1079" i="5"/>
  <c r="AX1276" i="5"/>
  <c r="BI1256" i="5"/>
  <c r="AY1128" i="5"/>
  <c r="BF1125" i="5"/>
  <c r="BC1125" i="5"/>
  <c r="AX1126" i="5"/>
  <c r="AX1125" i="5"/>
  <c r="AN1119" i="5"/>
  <c r="R1119" i="5"/>
  <c r="H1119" i="5"/>
  <c r="BG1118" i="5"/>
  <c r="AH1109" i="5"/>
  <c r="AT1059" i="5"/>
  <c r="N1059" i="5"/>
  <c r="V1019" i="5"/>
  <c r="BI1117" i="5"/>
  <c r="BI1116" i="5"/>
  <c r="AW1107" i="5"/>
  <c r="AW1106" i="5"/>
  <c r="BJ1058" i="5"/>
  <c r="BJ1056" i="5"/>
  <c r="BE1058" i="5"/>
  <c r="BE1057" i="5"/>
  <c r="BE1056" i="5"/>
  <c r="BA1055" i="5"/>
  <c r="BA1058" i="5"/>
  <c r="BA1057" i="5"/>
  <c r="AP1149" i="5"/>
  <c r="Z1149" i="5"/>
  <c r="J1149" i="5"/>
  <c r="BG1108" i="5"/>
  <c r="BG1106" i="5"/>
  <c r="BG1105" i="5"/>
  <c r="BB1105" i="5"/>
  <c r="AF1089" i="5"/>
  <c r="P1089" i="5"/>
  <c r="BC1085" i="5"/>
  <c r="AX1085" i="5"/>
  <c r="AP1069" i="5"/>
  <c r="AH1069" i="5"/>
  <c r="Z1069" i="5"/>
  <c r="R1069" i="5"/>
  <c r="J1069" i="5"/>
  <c r="BI1065" i="5"/>
  <c r="BE1045" i="5"/>
  <c r="BF1035" i="5"/>
  <c r="AW1015" i="5"/>
  <c r="AF1009" i="5"/>
  <c r="P1009" i="5"/>
  <c r="AX1005" i="5"/>
  <c r="AP989" i="5"/>
  <c r="AH989" i="5"/>
  <c r="Z989" i="5"/>
  <c r="R989" i="5"/>
  <c r="J989" i="5"/>
  <c r="BI985" i="5"/>
  <c r="BJ976" i="5"/>
  <c r="BA976" i="5"/>
  <c r="AZ975" i="5"/>
  <c r="BF966" i="5"/>
  <c r="BA965" i="5"/>
  <c r="BG956" i="5"/>
  <c r="AW946" i="5"/>
  <c r="BG945" i="5"/>
  <c r="BB945" i="5"/>
  <c r="AX936" i="5"/>
  <c r="AX935" i="5"/>
  <c r="BC1086" i="5"/>
  <c r="AX1086" i="5"/>
  <c r="BI1066" i="5"/>
  <c r="AZ1056" i="5"/>
  <c r="BJ1046" i="5"/>
  <c r="BA1046" i="5"/>
  <c r="BF1036" i="5"/>
  <c r="BG1026" i="5"/>
  <c r="AW1016" i="5"/>
  <c r="BC1006" i="5"/>
  <c r="AX1006" i="5"/>
  <c r="AZ987" i="5"/>
  <c r="BI986" i="5"/>
  <c r="BE977" i="5"/>
  <c r="BA977" i="5"/>
  <c r="AZ976" i="5"/>
  <c r="BF967" i="5"/>
  <c r="BJ966" i="5"/>
  <c r="BE966" i="5"/>
  <c r="BG957" i="5"/>
  <c r="BF956" i="5"/>
  <c r="BB947" i="5"/>
  <c r="AW947" i="5"/>
  <c r="BG946" i="5"/>
  <c r="BC937" i="5"/>
  <c r="AX937" i="5"/>
  <c r="BI998" i="5"/>
  <c r="AY998" i="5"/>
  <c r="AZ988" i="5"/>
  <c r="BJ978" i="5"/>
  <c r="BA978" i="5"/>
  <c r="BF968" i="5"/>
  <c r="BG958" i="5"/>
  <c r="AJ949" i="5"/>
  <c r="T949" i="5"/>
  <c r="D949" i="5"/>
  <c r="AW948" i="5"/>
  <c r="BE1095" i="5"/>
  <c r="BA1095" i="5"/>
  <c r="BF1085" i="5"/>
  <c r="BB1075" i="5"/>
  <c r="AW1065" i="5"/>
  <c r="BC1055" i="5"/>
  <c r="AX1055" i="5"/>
  <c r="AY1045" i="5"/>
  <c r="AP1039" i="5"/>
  <c r="Z1039" i="5"/>
  <c r="J1039" i="5"/>
  <c r="BI1035" i="5"/>
  <c r="BG1028" i="5"/>
  <c r="BB1028" i="5"/>
  <c r="AJ1019" i="5"/>
  <c r="T1019" i="5"/>
  <c r="D1019" i="5"/>
  <c r="BE1015" i="5"/>
  <c r="BA1015" i="5"/>
  <c r="BF1005" i="5"/>
  <c r="BG995" i="5"/>
  <c r="AW985" i="5"/>
  <c r="AX975" i="5"/>
  <c r="AP959" i="5"/>
  <c r="AH959" i="5"/>
  <c r="Z959" i="5"/>
  <c r="R959" i="5"/>
  <c r="J959" i="5"/>
  <c r="BI955" i="5"/>
  <c r="BG948" i="5"/>
  <c r="AZ945" i="5"/>
  <c r="BG928" i="5"/>
  <c r="BG927" i="5"/>
  <c r="BG926" i="5"/>
  <c r="BG925" i="5"/>
  <c r="BB925" i="5"/>
  <c r="BI1105" i="5"/>
  <c r="BJ1096" i="5"/>
  <c r="BE1096" i="5"/>
  <c r="BA1096" i="5"/>
  <c r="AZ1095" i="5"/>
  <c r="BF1086" i="5"/>
  <c r="BE1085" i="5"/>
  <c r="BA1085" i="5"/>
  <c r="BG1076" i="5"/>
  <c r="BB1076" i="5"/>
  <c r="BF1075" i="5"/>
  <c r="AW1066" i="5"/>
  <c r="BG1065" i="5"/>
  <c r="BC1056" i="5"/>
  <c r="AX1056" i="5"/>
  <c r="AW1055" i="5"/>
  <c r="AN1049" i="5"/>
  <c r="X1049" i="5"/>
  <c r="H1049" i="5"/>
  <c r="BD1046" i="5"/>
  <c r="AY1046" i="5"/>
  <c r="BC1045" i="5"/>
  <c r="AX1045" i="5"/>
  <c r="BI1036" i="5"/>
  <c r="BD1036" i="5"/>
  <c r="AY1036" i="5"/>
  <c r="AP1029" i="5"/>
  <c r="Z1029" i="5"/>
  <c r="J1029" i="5"/>
  <c r="AZ1026" i="5"/>
  <c r="BI1025" i="5"/>
  <c r="BJ1016" i="5"/>
  <c r="BE1016" i="5"/>
  <c r="AZ1015" i="5"/>
  <c r="BF1006" i="5"/>
  <c r="BE1005" i="5"/>
  <c r="BG996" i="5"/>
  <c r="BF995" i="5"/>
  <c r="AW986" i="5"/>
  <c r="BG985" i="5"/>
  <c r="BC976" i="5"/>
  <c r="AX976" i="5"/>
  <c r="BB975" i="5"/>
  <c r="AW975" i="5"/>
  <c r="AN969" i="5"/>
  <c r="AF969" i="5"/>
  <c r="X969" i="5"/>
  <c r="P969" i="5"/>
  <c r="H969" i="5"/>
  <c r="AY966" i="5"/>
  <c r="BC965" i="5"/>
  <c r="AX965" i="5"/>
  <c r="BI956" i="5"/>
  <c r="AZ946" i="5"/>
  <c r="BF937" i="5"/>
  <c r="BF938" i="5"/>
  <c r="BI918" i="5"/>
  <c r="BI916" i="5"/>
  <c r="BI915" i="5"/>
  <c r="AP919" i="5"/>
  <c r="AP999" i="5"/>
  <c r="Z999" i="5"/>
  <c r="J999" i="5"/>
  <c r="Z919" i="5"/>
  <c r="J919" i="5"/>
  <c r="AY915" i="5"/>
  <c r="AZ905" i="5"/>
  <c r="BA895" i="5"/>
  <c r="AW865" i="5"/>
  <c r="AF859" i="5"/>
  <c r="P859" i="5"/>
  <c r="BC855" i="5"/>
  <c r="AX855" i="5"/>
  <c r="BD845" i="5"/>
  <c r="AP839" i="5"/>
  <c r="Z839" i="5"/>
  <c r="J839" i="5"/>
  <c r="BI835" i="5"/>
  <c r="BI807" i="5"/>
  <c r="BI805" i="5"/>
  <c r="R909" i="5"/>
  <c r="AZ906" i="5"/>
  <c r="BJ896" i="5"/>
  <c r="BE896" i="5"/>
  <c r="BA896" i="5"/>
  <c r="BF886" i="5"/>
  <c r="BG876" i="5"/>
  <c r="BB876" i="5"/>
  <c r="AW866" i="5"/>
  <c r="AX856" i="5"/>
  <c r="AY846" i="5"/>
  <c r="R829" i="5"/>
  <c r="BF828" i="5"/>
  <c r="AL809" i="5"/>
  <c r="V809" i="5"/>
  <c r="F809" i="5"/>
  <c r="BC857" i="5"/>
  <c r="BD847" i="5"/>
  <c r="BI837" i="5"/>
  <c r="BI826" i="5"/>
  <c r="BC805" i="5"/>
  <c r="BC807" i="5"/>
  <c r="AX805" i="5"/>
  <c r="AX807" i="5"/>
  <c r="BB915" i="5"/>
  <c r="AW915" i="5"/>
  <c r="BC905" i="5"/>
  <c r="AX905" i="5"/>
  <c r="BD895" i="5"/>
  <c r="BF888" i="5"/>
  <c r="BI885" i="5"/>
  <c r="AY885" i="5"/>
  <c r="BG878" i="5"/>
  <c r="BB878" i="5"/>
  <c r="BE865" i="5"/>
  <c r="BA865" i="5"/>
  <c r="BF855" i="5"/>
  <c r="BG845" i="5"/>
  <c r="AW835" i="5"/>
  <c r="BF825" i="5"/>
  <c r="AW815" i="5"/>
  <c r="AW817" i="5"/>
  <c r="AH809" i="5"/>
  <c r="AW916" i="5"/>
  <c r="BC906" i="5"/>
  <c r="AX906" i="5"/>
  <c r="AN899" i="5"/>
  <c r="X899" i="5"/>
  <c r="H899" i="5"/>
  <c r="BI886" i="5"/>
  <c r="BD886" i="5"/>
  <c r="AZ876" i="5"/>
  <c r="BJ866" i="5"/>
  <c r="BE866" i="5"/>
  <c r="BA866" i="5"/>
  <c r="BF856" i="5"/>
  <c r="BG846" i="5"/>
  <c r="AW836" i="5"/>
  <c r="BG807" i="5"/>
  <c r="BG805" i="5"/>
  <c r="AW917" i="5"/>
  <c r="BC907" i="5"/>
  <c r="AX907" i="5"/>
  <c r="BI887" i="5"/>
  <c r="AZ877" i="5"/>
  <c r="BE867" i="5"/>
  <c r="BA867" i="5"/>
  <c r="BF857" i="5"/>
  <c r="BG847" i="5"/>
  <c r="AW837" i="5"/>
  <c r="BF835" i="5"/>
  <c r="BF817" i="5"/>
  <c r="BF815" i="5"/>
  <c r="AT809" i="5"/>
  <c r="AD809" i="5"/>
  <c r="N809" i="5"/>
  <c r="BI806" i="5"/>
  <c r="BE807" i="5"/>
  <c r="BE805" i="5"/>
  <c r="BA807" i="5"/>
  <c r="BI827" i="5"/>
  <c r="BI825" i="5"/>
  <c r="BD825" i="5"/>
  <c r="AZ817" i="5"/>
  <c r="AZ815" i="5"/>
  <c r="AX806" i="5"/>
  <c r="AW795" i="5"/>
  <c r="BI787" i="5"/>
  <c r="BC785" i="5"/>
  <c r="AX785" i="5"/>
  <c r="AZ777" i="5"/>
  <c r="BA767" i="5"/>
  <c r="BI765" i="5"/>
  <c r="BF757" i="5"/>
  <c r="AZ755" i="5"/>
  <c r="AB749" i="5"/>
  <c r="BG747" i="5"/>
  <c r="BE745" i="5"/>
  <c r="BA745" i="5"/>
  <c r="BA737" i="5"/>
  <c r="V729" i="5"/>
  <c r="AW728" i="5"/>
  <c r="BI726" i="5"/>
  <c r="BC726" i="5"/>
  <c r="AJ719" i="5"/>
  <c r="AZ718" i="5"/>
  <c r="BF795" i="5"/>
  <c r="BG785" i="5"/>
  <c r="BB785" i="5"/>
  <c r="AW775" i="5"/>
  <c r="BI767" i="5"/>
  <c r="BC765" i="5"/>
  <c r="AX765" i="5"/>
  <c r="BI745" i="5"/>
  <c r="BC727" i="5"/>
  <c r="P719" i="5"/>
  <c r="AX718" i="5"/>
  <c r="AZ717" i="5"/>
  <c r="AX716" i="5"/>
  <c r="BG786" i="5"/>
  <c r="BB786" i="5"/>
  <c r="AW776" i="5"/>
  <c r="BC766" i="5"/>
  <c r="AX766" i="5"/>
  <c r="AN759" i="5"/>
  <c r="X759" i="5"/>
  <c r="H759" i="5"/>
  <c r="BI746" i="5"/>
  <c r="BI735" i="5"/>
  <c r="BJ738" i="5"/>
  <c r="BE735" i="5"/>
  <c r="BA735" i="5"/>
  <c r="BA738" i="5"/>
  <c r="AZ725" i="5"/>
  <c r="AZ795" i="5"/>
  <c r="BE785" i="5"/>
  <c r="BA785" i="5"/>
  <c r="BF775" i="5"/>
  <c r="BG765" i="5"/>
  <c r="AW755" i="5"/>
  <c r="AX745" i="5"/>
  <c r="BI737" i="5"/>
  <c r="BJ736" i="5"/>
  <c r="BI708" i="5"/>
  <c r="BI705" i="5"/>
  <c r="BB715" i="5"/>
  <c r="AW716" i="5"/>
  <c r="AW715" i="5"/>
  <c r="BI785" i="5"/>
  <c r="AZ775" i="5"/>
  <c r="BE765" i="5"/>
  <c r="BA765" i="5"/>
  <c r="BG745" i="5"/>
  <c r="BB745" i="5"/>
  <c r="BG735" i="5"/>
  <c r="AZ727" i="5"/>
  <c r="AX726" i="5"/>
  <c r="AW725" i="5"/>
  <c r="T719" i="5"/>
  <c r="AX715" i="5"/>
  <c r="BC708" i="5"/>
  <c r="BC706" i="5"/>
  <c r="BC705" i="5"/>
  <c r="AX708" i="5"/>
  <c r="AX707" i="5"/>
  <c r="AX706" i="5"/>
  <c r="AX705" i="5"/>
  <c r="AN799" i="5"/>
  <c r="X799" i="5"/>
  <c r="H799" i="5"/>
  <c r="AY735" i="5"/>
  <c r="BF725" i="5"/>
  <c r="BF728" i="5"/>
  <c r="BG718" i="5"/>
  <c r="BB718" i="5"/>
  <c r="AW708" i="5"/>
  <c r="BF706" i="5"/>
  <c r="BC698" i="5"/>
  <c r="AX698" i="5"/>
  <c r="BG696" i="5"/>
  <c r="F689" i="5"/>
  <c r="AY688" i="5"/>
  <c r="BB686" i="5"/>
  <c r="AW686" i="5"/>
  <c r="BI678" i="5"/>
  <c r="BC676" i="5"/>
  <c r="AX676" i="5"/>
  <c r="AZ668" i="5"/>
  <c r="AZ648" i="5"/>
  <c r="AZ647" i="5"/>
  <c r="AZ646" i="5"/>
  <c r="AZ645" i="5"/>
  <c r="T619" i="5"/>
  <c r="BB596" i="5"/>
  <c r="AW595" i="5"/>
  <c r="AW598" i="5"/>
  <c r="AW597" i="5"/>
  <c r="AW596" i="5"/>
  <c r="AZ695" i="5"/>
  <c r="BE685" i="5"/>
  <c r="BF675" i="5"/>
  <c r="BG665" i="5"/>
  <c r="BI658" i="5"/>
  <c r="AZ658" i="5"/>
  <c r="AZ656" i="5"/>
  <c r="F649" i="5"/>
  <c r="AL609" i="5"/>
  <c r="BC607" i="5"/>
  <c r="V609" i="5"/>
  <c r="BC606" i="5"/>
  <c r="BC605" i="5"/>
  <c r="AX608" i="5"/>
  <c r="AX607" i="5"/>
  <c r="F609" i="5"/>
  <c r="AX606" i="5"/>
  <c r="AX605" i="5"/>
  <c r="R589" i="5"/>
  <c r="BI657" i="5"/>
  <c r="BI655" i="5"/>
  <c r="BD655" i="5"/>
  <c r="AY657" i="5"/>
  <c r="AZ697" i="5"/>
  <c r="BI696" i="5"/>
  <c r="AP689" i="5"/>
  <c r="Z689" i="5"/>
  <c r="J689" i="5"/>
  <c r="BE687" i="5"/>
  <c r="BA687" i="5"/>
  <c r="AZ686" i="5"/>
  <c r="BI685" i="5"/>
  <c r="BF677" i="5"/>
  <c r="BJ676" i="5"/>
  <c r="BE676" i="5"/>
  <c r="AZ675" i="5"/>
  <c r="BG667" i="5"/>
  <c r="BF666" i="5"/>
  <c r="BE665" i="5"/>
  <c r="BA665" i="5"/>
  <c r="AZ657" i="5"/>
  <c r="AZ576" i="5"/>
  <c r="AZ575" i="5"/>
  <c r="AZ578" i="5"/>
  <c r="BI686" i="5"/>
  <c r="AZ676" i="5"/>
  <c r="BG668" i="5"/>
  <c r="BJ666" i="5"/>
  <c r="BE666" i="5"/>
  <c r="AD649" i="5"/>
  <c r="AF639" i="5"/>
  <c r="BF638" i="5"/>
  <c r="BF637" i="5"/>
  <c r="P639" i="5"/>
  <c r="R609" i="5"/>
  <c r="BI687" i="5"/>
  <c r="AZ677" i="5"/>
  <c r="BE667" i="5"/>
  <c r="BA667" i="5"/>
  <c r="AP659" i="5"/>
  <c r="J659" i="5"/>
  <c r="BJ638" i="5"/>
  <c r="BJ636" i="5"/>
  <c r="BE638" i="5"/>
  <c r="BE636" i="5"/>
  <c r="BE635" i="5"/>
  <c r="BA638" i="5"/>
  <c r="BA637" i="5"/>
  <c r="BA636" i="5"/>
  <c r="BA635" i="5"/>
  <c r="AH629" i="5"/>
  <c r="BG627" i="5"/>
  <c r="BG626" i="5"/>
  <c r="R629" i="5"/>
  <c r="BB628" i="5"/>
  <c r="BB625" i="5"/>
  <c r="BI587" i="5"/>
  <c r="BI586" i="5"/>
  <c r="AP589" i="5"/>
  <c r="BI588" i="5"/>
  <c r="BI585" i="5"/>
  <c r="Z589" i="5"/>
  <c r="AY587" i="5"/>
  <c r="J589" i="5"/>
  <c r="L579" i="5"/>
  <c r="BJ648" i="5"/>
  <c r="BJ646" i="5"/>
  <c r="BE647" i="5"/>
  <c r="BE646" i="5"/>
  <c r="BA648" i="5"/>
  <c r="BA647" i="5"/>
  <c r="BA646" i="5"/>
  <c r="AW618" i="5"/>
  <c r="AW617" i="5"/>
  <c r="AW616" i="5"/>
  <c r="AW615" i="5"/>
  <c r="AJ569" i="5"/>
  <c r="T569" i="5"/>
  <c r="BB566" i="5"/>
  <c r="AW568" i="5"/>
  <c r="D569" i="5"/>
  <c r="AW566" i="5"/>
  <c r="H559" i="5"/>
  <c r="BF625" i="5"/>
  <c r="BG615" i="5"/>
  <c r="AW605" i="5"/>
  <c r="AW565" i="5"/>
  <c r="BG567" i="5"/>
  <c r="BG565" i="5"/>
  <c r="AY558" i="5"/>
  <c r="BC558" i="5"/>
  <c r="BC556" i="5"/>
  <c r="BC555" i="5"/>
  <c r="AX558" i="5"/>
  <c r="AX556" i="5"/>
  <c r="AX555" i="5"/>
  <c r="F529" i="5"/>
  <c r="BC527" i="5"/>
  <c r="BC526" i="5"/>
  <c r="BC525" i="5"/>
  <c r="AX527" i="5"/>
  <c r="AX526" i="5"/>
  <c r="AX525" i="5"/>
  <c r="AJ519" i="5"/>
  <c r="AW518" i="5"/>
  <c r="AW516" i="5"/>
  <c r="AW515" i="5"/>
  <c r="BF626" i="5"/>
  <c r="BG616" i="5"/>
  <c r="AW606" i="5"/>
  <c r="BG605" i="5"/>
  <c r="X589" i="5"/>
  <c r="BI547" i="5"/>
  <c r="BI546" i="5"/>
  <c r="AY547" i="5"/>
  <c r="BB536" i="5"/>
  <c r="AW537" i="5"/>
  <c r="AW536" i="5"/>
  <c r="AW535" i="5"/>
  <c r="AR479" i="5"/>
  <c r="AX655" i="5"/>
  <c r="BI635" i="5"/>
  <c r="BF627" i="5"/>
  <c r="BG617" i="5"/>
  <c r="AW607" i="5"/>
  <c r="BG606" i="5"/>
  <c r="BF605" i="5"/>
  <c r="BF585" i="5"/>
  <c r="BJ566" i="5"/>
  <c r="BE567" i="5"/>
  <c r="BE565" i="5"/>
  <c r="BA567" i="5"/>
  <c r="BA566" i="5"/>
  <c r="BA565" i="5"/>
  <c r="AY548" i="5"/>
  <c r="BG618" i="5"/>
  <c r="AJ609" i="5"/>
  <c r="T609" i="5"/>
  <c r="D609" i="5"/>
  <c r="AH579" i="5"/>
  <c r="BG576" i="5"/>
  <c r="R579" i="5"/>
  <c r="BF557" i="5"/>
  <c r="BF556" i="5"/>
  <c r="BF555" i="5"/>
  <c r="BG655" i="5"/>
  <c r="BB645" i="5"/>
  <c r="AW645" i="5"/>
  <c r="BI637" i="5"/>
  <c r="BC635" i="5"/>
  <c r="AX635" i="5"/>
  <c r="AP619" i="5"/>
  <c r="Z619" i="5"/>
  <c r="BI615" i="5"/>
  <c r="BD605" i="5"/>
  <c r="AZ605" i="5"/>
  <c r="BF596" i="5"/>
  <c r="BG575" i="5"/>
  <c r="BF578" i="5"/>
  <c r="BF577" i="5"/>
  <c r="BF575" i="5"/>
  <c r="AX566" i="5"/>
  <c r="J549" i="5"/>
  <c r="BI548" i="5"/>
  <c r="V529" i="5"/>
  <c r="BJ526" i="5"/>
  <c r="BE527" i="5"/>
  <c r="BE526" i="5"/>
  <c r="BA527" i="5"/>
  <c r="BA526" i="5"/>
  <c r="AN489" i="5"/>
  <c r="X489" i="5"/>
  <c r="H489" i="5"/>
  <c r="BF597" i="5"/>
  <c r="AN589" i="5"/>
  <c r="H589" i="5"/>
  <c r="BF587" i="5"/>
  <c r="AX568" i="5"/>
  <c r="AW567" i="5"/>
  <c r="P559" i="5"/>
  <c r="BG547" i="5"/>
  <c r="BG546" i="5"/>
  <c r="BG545" i="5"/>
  <c r="AZ537" i="5"/>
  <c r="AZ536" i="5"/>
  <c r="AX528" i="5"/>
  <c r="AZ528" i="5"/>
  <c r="AZ525" i="5"/>
  <c r="BI515" i="5"/>
  <c r="BI516" i="5"/>
  <c r="BI518" i="5"/>
  <c r="Z519" i="5"/>
  <c r="X559" i="5"/>
  <c r="BI538" i="5"/>
  <c r="BI536" i="5"/>
  <c r="BI535" i="5"/>
  <c r="AP539" i="5"/>
  <c r="Z539" i="5"/>
  <c r="J539" i="5"/>
  <c r="AB479" i="5"/>
  <c r="AZ478" i="5"/>
  <c r="AZ476" i="5"/>
  <c r="AZ475" i="5"/>
  <c r="F469" i="5"/>
  <c r="AZ505" i="5"/>
  <c r="AZ506" i="5"/>
  <c r="BD497" i="5"/>
  <c r="BD496" i="5"/>
  <c r="N469" i="5"/>
  <c r="BD447" i="5"/>
  <c r="AY447" i="5"/>
  <c r="AW555" i="5"/>
  <c r="BC545" i="5"/>
  <c r="AX545" i="5"/>
  <c r="BC496" i="5"/>
  <c r="BC495" i="5"/>
  <c r="AX497" i="5"/>
  <c r="AX496" i="5"/>
  <c r="AX495" i="5"/>
  <c r="AN449" i="5"/>
  <c r="Z489" i="5"/>
  <c r="AD469" i="5"/>
  <c r="AW557" i="5"/>
  <c r="AL549" i="5"/>
  <c r="V549" i="5"/>
  <c r="F549" i="5"/>
  <c r="BC547" i="5"/>
  <c r="AX547" i="5"/>
  <c r="AY537" i="5"/>
  <c r="BG515" i="5"/>
  <c r="BB515" i="5"/>
  <c r="R509" i="5"/>
  <c r="AL509" i="5"/>
  <c r="BC508" i="5"/>
  <c r="BC507" i="5"/>
  <c r="V509" i="5"/>
  <c r="BC506" i="5"/>
  <c r="AX508" i="5"/>
  <c r="AX507" i="5"/>
  <c r="F509" i="5"/>
  <c r="AX506" i="5"/>
  <c r="F499" i="5"/>
  <c r="BF485" i="5"/>
  <c r="AF489" i="5"/>
  <c r="BF486" i="5"/>
  <c r="P489" i="5"/>
  <c r="BF458" i="5"/>
  <c r="BF457" i="5"/>
  <c r="BF456" i="5"/>
  <c r="BF455" i="5"/>
  <c r="AP579" i="5"/>
  <c r="Z579" i="5"/>
  <c r="J579" i="5"/>
  <c r="BI575" i="5"/>
  <c r="AZ565" i="5"/>
  <c r="AJ559" i="5"/>
  <c r="T559" i="5"/>
  <c r="D559" i="5"/>
  <c r="BE555" i="5"/>
  <c r="BA555" i="5"/>
  <c r="BG535" i="5"/>
  <c r="AW507" i="5"/>
  <c r="AW506" i="5"/>
  <c r="AW505" i="5"/>
  <c r="AT469" i="5"/>
  <c r="AL409" i="5"/>
  <c r="BC408" i="5"/>
  <c r="BC407" i="5"/>
  <c r="V409" i="5"/>
  <c r="BC406" i="5"/>
  <c r="BC405" i="5"/>
  <c r="AX408" i="5"/>
  <c r="AX407" i="5"/>
  <c r="F409" i="5"/>
  <c r="AX406" i="5"/>
  <c r="AX405" i="5"/>
  <c r="D519" i="5"/>
  <c r="BB518" i="5"/>
  <c r="BG516" i="5"/>
  <c r="AX505" i="5"/>
  <c r="BJ496" i="5"/>
  <c r="BE495" i="5"/>
  <c r="BA495" i="5"/>
  <c r="H449" i="5"/>
  <c r="BI488" i="5"/>
  <c r="BI487" i="5"/>
  <c r="BI486" i="5"/>
  <c r="BJ468" i="5"/>
  <c r="BJ466" i="5"/>
  <c r="BE468" i="5"/>
  <c r="BE467" i="5"/>
  <c r="BE466" i="5"/>
  <c r="BE465" i="5"/>
  <c r="BA468" i="5"/>
  <c r="BA467" i="5"/>
  <c r="BA465" i="5"/>
  <c r="BJ518" i="5"/>
  <c r="BA518" i="5"/>
  <c r="BF508" i="5"/>
  <c r="BG498" i="5"/>
  <c r="BB498" i="5"/>
  <c r="AW488" i="5"/>
  <c r="BC478" i="5"/>
  <c r="AX478" i="5"/>
  <c r="BG476" i="5"/>
  <c r="AW466" i="5"/>
  <c r="BI458" i="5"/>
  <c r="AX456" i="5"/>
  <c r="BB417" i="5"/>
  <c r="AW418" i="5"/>
  <c r="AW417" i="5"/>
  <c r="AW416" i="5"/>
  <c r="AW415" i="5"/>
  <c r="BI388" i="5"/>
  <c r="BI387" i="5"/>
  <c r="BI386" i="5"/>
  <c r="BI385" i="5"/>
  <c r="BD385" i="5"/>
  <c r="BF308" i="5"/>
  <c r="BF307" i="5"/>
  <c r="BF306" i="5"/>
  <c r="BF305" i="5"/>
  <c r="AP479" i="5"/>
  <c r="AH479" i="5"/>
  <c r="Z479" i="5"/>
  <c r="R479" i="5"/>
  <c r="J479" i="5"/>
  <c r="AZ465" i="5"/>
  <c r="BE455" i="5"/>
  <c r="BA455" i="5"/>
  <c r="BA447" i="5"/>
  <c r="P439" i="5"/>
  <c r="AN399" i="5"/>
  <c r="BD398" i="5"/>
  <c r="X399" i="5"/>
  <c r="H399" i="5"/>
  <c r="BB375" i="5"/>
  <c r="AW376" i="5"/>
  <c r="AW375" i="5"/>
  <c r="AW378" i="5"/>
  <c r="AW377" i="5"/>
  <c r="BC346" i="5"/>
  <c r="BC345" i="5"/>
  <c r="BC347" i="5"/>
  <c r="BC348" i="5"/>
  <c r="AX346" i="5"/>
  <c r="AX345" i="5"/>
  <c r="AX347" i="5"/>
  <c r="AX348" i="5"/>
  <c r="BI476" i="5"/>
  <c r="AZ466" i="5"/>
  <c r="BI465" i="5"/>
  <c r="BJ456" i="5"/>
  <c r="BE456" i="5"/>
  <c r="BA456" i="5"/>
  <c r="AZ455" i="5"/>
  <c r="BE446" i="5"/>
  <c r="Z389" i="5"/>
  <c r="BE515" i="5"/>
  <c r="BA515" i="5"/>
  <c r="BF505" i="5"/>
  <c r="AW496" i="5"/>
  <c r="BG495" i="5"/>
  <c r="BC486" i="5"/>
  <c r="AX486" i="5"/>
  <c r="AW485" i="5"/>
  <c r="AY476" i="5"/>
  <c r="BC475" i="5"/>
  <c r="AX475" i="5"/>
  <c r="BI466" i="5"/>
  <c r="AZ456" i="5"/>
  <c r="BI455" i="5"/>
  <c r="BE447" i="5"/>
  <c r="BJ446" i="5"/>
  <c r="R409" i="5"/>
  <c r="BF438" i="5"/>
  <c r="BF437" i="5"/>
  <c r="BF435" i="5"/>
  <c r="AL479" i="5"/>
  <c r="BJ448" i="5"/>
  <c r="AW446" i="5"/>
  <c r="BI445" i="5"/>
  <c r="AF439" i="5"/>
  <c r="BF436" i="5"/>
  <c r="AH429" i="5"/>
  <c r="BG428" i="5"/>
  <c r="BG427" i="5"/>
  <c r="BG426" i="5"/>
  <c r="BG425" i="5"/>
  <c r="R429" i="5"/>
  <c r="J389" i="5"/>
  <c r="R389" i="5"/>
  <c r="F369" i="5"/>
  <c r="BJ368" i="5"/>
  <c r="BJ366" i="5"/>
  <c r="BE368" i="5"/>
  <c r="BE366" i="5"/>
  <c r="BA368" i="5"/>
  <c r="AF359" i="5"/>
  <c r="AZ368" i="5"/>
  <c r="AZ367" i="5"/>
  <c r="AZ365" i="5"/>
  <c r="BF358" i="5"/>
  <c r="BF356" i="5"/>
  <c r="BF298" i="5"/>
  <c r="BF297" i="5"/>
  <c r="BF296" i="5"/>
  <c r="BF295" i="5"/>
  <c r="AZ435" i="5"/>
  <c r="BA425" i="5"/>
  <c r="BF415" i="5"/>
  <c r="BG405" i="5"/>
  <c r="AW395" i="5"/>
  <c r="BC385" i="5"/>
  <c r="AX385" i="5"/>
  <c r="AZ366" i="5"/>
  <c r="BF355" i="5"/>
  <c r="BJ358" i="5"/>
  <c r="BE358" i="5"/>
  <c r="BE357" i="5"/>
  <c r="BE355" i="5"/>
  <c r="BA358" i="5"/>
  <c r="BA355" i="5"/>
  <c r="AZ436" i="5"/>
  <c r="BI435" i="5"/>
  <c r="BJ426" i="5"/>
  <c r="BE426" i="5"/>
  <c r="BA426" i="5"/>
  <c r="AZ425" i="5"/>
  <c r="BE415" i="5"/>
  <c r="BA415" i="5"/>
  <c r="BG406" i="5"/>
  <c r="BF405" i="5"/>
  <c r="AW396" i="5"/>
  <c r="BG395" i="5"/>
  <c r="BC386" i="5"/>
  <c r="AX386" i="5"/>
  <c r="AW385" i="5"/>
  <c r="BC375" i="5"/>
  <c r="L369" i="5"/>
  <c r="AN369" i="5"/>
  <c r="X369" i="5"/>
  <c r="H369" i="5"/>
  <c r="P359" i="5"/>
  <c r="BA356" i="5"/>
  <c r="BE427" i="5"/>
  <c r="BA427" i="5"/>
  <c r="BG407" i="5"/>
  <c r="BB407" i="5"/>
  <c r="AW397" i="5"/>
  <c r="AL389" i="5"/>
  <c r="V389" i="5"/>
  <c r="F389" i="5"/>
  <c r="BC387" i="5"/>
  <c r="AX387" i="5"/>
  <c r="BI357" i="5"/>
  <c r="BI356" i="5"/>
  <c r="BI355" i="5"/>
  <c r="AP359" i="5"/>
  <c r="BI358" i="5"/>
  <c r="Z359" i="5"/>
  <c r="J359" i="5"/>
  <c r="X279" i="5"/>
  <c r="AY376" i="5"/>
  <c r="AD369" i="5"/>
  <c r="BA365" i="5"/>
  <c r="AB369" i="5"/>
  <c r="BJ346" i="5"/>
  <c r="AH299" i="5"/>
  <c r="BG298" i="5"/>
  <c r="BG297" i="5"/>
  <c r="R299" i="5"/>
  <c r="P309" i="5"/>
  <c r="BJ308" i="5"/>
  <c r="BJ306" i="5"/>
  <c r="BE308" i="5"/>
  <c r="BE307" i="5"/>
  <c r="BE306" i="5"/>
  <c r="BA308" i="5"/>
  <c r="BA307" i="5"/>
  <c r="BA305" i="5"/>
  <c r="P299" i="5"/>
  <c r="AY346" i="5"/>
  <c r="BI337" i="5"/>
  <c r="BI336" i="5"/>
  <c r="AN339" i="5"/>
  <c r="X339" i="5"/>
  <c r="H339" i="5"/>
  <c r="AZ328" i="5"/>
  <c r="AZ326" i="5"/>
  <c r="F319" i="5"/>
  <c r="BJ318" i="5"/>
  <c r="BJ316" i="5"/>
  <c r="BE318" i="5"/>
  <c r="BE317" i="5"/>
  <c r="BE316" i="5"/>
  <c r="BA318" i="5"/>
  <c r="BA317" i="5"/>
  <c r="AF299" i="5"/>
  <c r="BB295" i="5"/>
  <c r="AX365" i="5"/>
  <c r="BI328" i="5"/>
  <c r="BI327" i="5"/>
  <c r="BI325" i="5"/>
  <c r="AP329" i="5"/>
  <c r="Z329" i="5"/>
  <c r="J329" i="5"/>
  <c r="AZ318" i="5"/>
  <c r="AZ317" i="5"/>
  <c r="AZ316" i="5"/>
  <c r="AZ315" i="5"/>
  <c r="AF309" i="5"/>
  <c r="BF288" i="5"/>
  <c r="BF287" i="5"/>
  <c r="BF286" i="5"/>
  <c r="BJ348" i="5"/>
  <c r="L319" i="5"/>
  <c r="BJ288" i="5"/>
  <c r="BJ286" i="5"/>
  <c r="AT289" i="5"/>
  <c r="BE285" i="5"/>
  <c r="BE288" i="5"/>
  <c r="BE287" i="5"/>
  <c r="BE286" i="5"/>
  <c r="AD289" i="5"/>
  <c r="BA285" i="5"/>
  <c r="BA288" i="5"/>
  <c r="BA286" i="5"/>
  <c r="N289" i="5"/>
  <c r="AW277" i="5"/>
  <c r="AW276" i="5"/>
  <c r="F269" i="5"/>
  <c r="BC267" i="5"/>
  <c r="BC266" i="5"/>
  <c r="AX267" i="5"/>
  <c r="AX266" i="5"/>
  <c r="BI248" i="5"/>
  <c r="BI247" i="5"/>
  <c r="BI246" i="5"/>
  <c r="AP249" i="5"/>
  <c r="Z249" i="5"/>
  <c r="J249" i="5"/>
  <c r="BF17" i="5"/>
  <c r="BC335" i="5"/>
  <c r="AX335" i="5"/>
  <c r="BI315" i="5"/>
  <c r="AZ305" i="5"/>
  <c r="BE295" i="5"/>
  <c r="AJ279" i="5"/>
  <c r="T279" i="5"/>
  <c r="D279" i="5"/>
  <c r="BI277" i="5"/>
  <c r="AW275" i="5"/>
  <c r="BG276" i="5"/>
  <c r="BC268" i="5"/>
  <c r="AX268" i="5"/>
  <c r="AW266" i="5"/>
  <c r="AW265" i="5"/>
  <c r="BI316" i="5"/>
  <c r="AZ306" i="5"/>
  <c r="BI305" i="5"/>
  <c r="BJ296" i="5"/>
  <c r="BE296" i="5"/>
  <c r="BA296" i="5"/>
  <c r="AZ295" i="5"/>
  <c r="AX265" i="5"/>
  <c r="F259" i="5"/>
  <c r="BE345" i="5"/>
  <c r="BA345" i="5"/>
  <c r="BF335" i="5"/>
  <c r="BG325" i="5"/>
  <c r="AW315" i="5"/>
  <c r="BC305" i="5"/>
  <c r="AX305" i="5"/>
  <c r="BG277" i="5"/>
  <c r="AZ276" i="5"/>
  <c r="AZ277" i="5"/>
  <c r="V269" i="5"/>
  <c r="BB278" i="5"/>
  <c r="AW278" i="5"/>
  <c r="BI275" i="5"/>
  <c r="BI276" i="5"/>
  <c r="BD275" i="5"/>
  <c r="AY275" i="5"/>
  <c r="AZ265" i="5"/>
  <c r="AZ266" i="5"/>
  <c r="AN259" i="5"/>
  <c r="X259" i="5"/>
  <c r="H259" i="5"/>
  <c r="AY255" i="5"/>
  <c r="AZ237" i="5"/>
  <c r="AZ235" i="5"/>
  <c r="BJ256" i="5"/>
  <c r="BE256" i="5"/>
  <c r="BA256" i="5"/>
  <c r="AW248" i="5"/>
  <c r="BF246" i="5"/>
  <c r="BI216" i="5"/>
  <c r="BI215" i="5"/>
  <c r="AP219" i="5"/>
  <c r="BD217" i="5"/>
  <c r="Z219" i="5"/>
  <c r="J219" i="5"/>
  <c r="BB167" i="5"/>
  <c r="AW168" i="5"/>
  <c r="AW167" i="5"/>
  <c r="AW166" i="5"/>
  <c r="AW165" i="5"/>
  <c r="F229" i="5"/>
  <c r="AZ208" i="5"/>
  <c r="AZ207" i="5"/>
  <c r="AZ206" i="5"/>
  <c r="AZ205" i="5"/>
  <c r="BC255" i="5"/>
  <c r="AX255" i="5"/>
  <c r="AP239" i="5"/>
  <c r="AH239" i="5"/>
  <c r="Z239" i="5"/>
  <c r="R239" i="5"/>
  <c r="J239" i="5"/>
  <c r="BI237" i="5"/>
  <c r="L209" i="5"/>
  <c r="AL149" i="5"/>
  <c r="BC145" i="5"/>
  <c r="BC148" i="5"/>
  <c r="BC147" i="5"/>
  <c r="V149" i="5"/>
  <c r="BC146" i="5"/>
  <c r="AX145" i="5"/>
  <c r="AX146" i="5"/>
  <c r="AX148" i="5"/>
  <c r="AX147" i="5"/>
  <c r="F149" i="5"/>
  <c r="BC256" i="5"/>
  <c r="AX256" i="5"/>
  <c r="AW255" i="5"/>
  <c r="AN249" i="5"/>
  <c r="AF249" i="5"/>
  <c r="X249" i="5"/>
  <c r="P249" i="5"/>
  <c r="H249" i="5"/>
  <c r="BC245" i="5"/>
  <c r="AX245" i="5"/>
  <c r="BI238" i="5"/>
  <c r="BC238" i="5"/>
  <c r="AX238" i="5"/>
  <c r="AX237" i="5"/>
  <c r="BJ196" i="5"/>
  <c r="BJ198" i="5"/>
  <c r="BE197" i="5"/>
  <c r="BE196" i="5"/>
  <c r="BE195" i="5"/>
  <c r="BE198" i="5"/>
  <c r="BA198" i="5"/>
  <c r="BA197" i="5"/>
  <c r="BA195" i="5"/>
  <c r="BI236" i="5"/>
  <c r="AX235" i="5"/>
  <c r="BB237" i="5"/>
  <c r="AW237" i="5"/>
  <c r="AW236" i="5"/>
  <c r="AY228" i="5"/>
  <c r="AY225" i="5"/>
  <c r="AB209" i="5"/>
  <c r="F199" i="5"/>
  <c r="BG236" i="5"/>
  <c r="BG235" i="5"/>
  <c r="BG238" i="5"/>
  <c r="AY237" i="5"/>
  <c r="AR209" i="5"/>
  <c r="BJ226" i="5"/>
  <c r="BE226" i="5"/>
  <c r="BA226" i="5"/>
  <c r="BF216" i="5"/>
  <c r="BG206" i="5"/>
  <c r="BF197" i="5"/>
  <c r="BF196" i="5"/>
  <c r="AH179" i="5"/>
  <c r="BG178" i="5"/>
  <c r="BG177" i="5"/>
  <c r="BG176" i="5"/>
  <c r="BG175" i="5"/>
  <c r="R179" i="5"/>
  <c r="BB178" i="5"/>
  <c r="AH129" i="5"/>
  <c r="F119" i="5"/>
  <c r="AR119" i="5"/>
  <c r="AB119" i="5"/>
  <c r="AZ118" i="5"/>
  <c r="AZ115" i="5"/>
  <c r="L119" i="5"/>
  <c r="BC225" i="5"/>
  <c r="AX225" i="5"/>
  <c r="BI205" i="5"/>
  <c r="T169" i="5"/>
  <c r="BC226" i="5"/>
  <c r="AX226" i="5"/>
  <c r="BB225" i="5"/>
  <c r="AW225" i="5"/>
  <c r="AF219" i="5"/>
  <c r="X219" i="5"/>
  <c r="P219" i="5"/>
  <c r="H219" i="5"/>
  <c r="BC215" i="5"/>
  <c r="AX215" i="5"/>
  <c r="P189" i="5"/>
  <c r="D169" i="5"/>
  <c r="BF136" i="5"/>
  <c r="BF135" i="5"/>
  <c r="BF188" i="5"/>
  <c r="BF187" i="5"/>
  <c r="BF186" i="5"/>
  <c r="BF185" i="5"/>
  <c r="R159" i="5"/>
  <c r="AL159" i="5"/>
  <c r="BC158" i="5"/>
  <c r="BC157" i="5"/>
  <c r="V159" i="5"/>
  <c r="BC156" i="5"/>
  <c r="BC155" i="5"/>
  <c r="AX158" i="5"/>
  <c r="AX157" i="5"/>
  <c r="F159" i="5"/>
  <c r="AX156" i="5"/>
  <c r="AX155" i="5"/>
  <c r="BJ118" i="5"/>
  <c r="BJ116" i="5"/>
  <c r="BE116" i="5"/>
  <c r="BA118" i="5"/>
  <c r="BA116" i="5"/>
  <c r="AH19" i="5"/>
  <c r="BG17" i="5"/>
  <c r="BG16" i="5"/>
  <c r="R19" i="5"/>
  <c r="BB18" i="5"/>
  <c r="BB186" i="5"/>
  <c r="AW176" i="5"/>
  <c r="BC166" i="5"/>
  <c r="AX166" i="5"/>
  <c r="AN159" i="5"/>
  <c r="X159" i="5"/>
  <c r="H159" i="5"/>
  <c r="AJ89" i="5"/>
  <c r="T89" i="5"/>
  <c r="AW88" i="5"/>
  <c r="D89" i="5"/>
  <c r="AW87" i="5"/>
  <c r="AW86" i="5"/>
  <c r="AW85" i="5"/>
  <c r="BC76" i="5"/>
  <c r="BC75" i="5"/>
  <c r="AX78" i="5"/>
  <c r="AX77" i="5"/>
  <c r="AX76" i="5"/>
  <c r="AX75" i="5"/>
  <c r="BG187" i="5"/>
  <c r="AW177" i="5"/>
  <c r="BC167" i="5"/>
  <c r="AX167" i="5"/>
  <c r="AY157" i="5"/>
  <c r="N119" i="5"/>
  <c r="AN119" i="5"/>
  <c r="BD116" i="5"/>
  <c r="X119" i="5"/>
  <c r="H119" i="5"/>
  <c r="BG188" i="5"/>
  <c r="BB188" i="5"/>
  <c r="AZ128" i="5"/>
  <c r="AZ126" i="5"/>
  <c r="BF155" i="5"/>
  <c r="BJ146" i="5"/>
  <c r="BE146" i="5"/>
  <c r="BE145" i="5"/>
  <c r="BA145" i="5"/>
  <c r="BI135" i="5"/>
  <c r="AZ127" i="5"/>
  <c r="BI127" i="5"/>
  <c r="BI125" i="5"/>
  <c r="BD127" i="5"/>
  <c r="BA117" i="5"/>
  <c r="AD119" i="5"/>
  <c r="AW138" i="5"/>
  <c r="AW137" i="5"/>
  <c r="AW135" i="5"/>
  <c r="AZ125" i="5"/>
  <c r="BC128" i="5"/>
  <c r="BC127" i="5"/>
  <c r="BC126" i="5"/>
  <c r="BC125" i="5"/>
  <c r="AX128" i="5"/>
  <c r="AX127" i="5"/>
  <c r="AX126" i="5"/>
  <c r="AX125" i="5"/>
  <c r="BE115" i="5"/>
  <c r="R69" i="5"/>
  <c r="BJ38" i="5"/>
  <c r="BJ36" i="5"/>
  <c r="BE38" i="5"/>
  <c r="BE37" i="5"/>
  <c r="BE36" i="5"/>
  <c r="BE35" i="5"/>
  <c r="BA37" i="5"/>
  <c r="BA35" i="5"/>
  <c r="BF106" i="5"/>
  <c r="BG87" i="5"/>
  <c r="BG85" i="5"/>
  <c r="BB86" i="5"/>
  <c r="AN69" i="5"/>
  <c r="AR39" i="5"/>
  <c r="AB39" i="5"/>
  <c r="AZ37" i="5"/>
  <c r="AZ36" i="5"/>
  <c r="AZ35" i="5"/>
  <c r="BF108" i="5"/>
  <c r="V79" i="5"/>
  <c r="AJ79" i="5"/>
  <c r="T79" i="5"/>
  <c r="AW78" i="5"/>
  <c r="D79" i="5"/>
  <c r="AW77" i="5"/>
  <c r="AW76" i="5"/>
  <c r="AW75" i="5"/>
  <c r="AL69" i="5"/>
  <c r="BC68" i="5"/>
  <c r="BC67" i="5"/>
  <c r="V69" i="5"/>
  <c r="BC65" i="5"/>
  <c r="AX68" i="5"/>
  <c r="AX67" i="5"/>
  <c r="F69" i="5"/>
  <c r="AX66" i="5"/>
  <c r="AX65" i="5"/>
  <c r="AB59" i="5"/>
  <c r="L39" i="5"/>
  <c r="AH99" i="5"/>
  <c r="BG97" i="5"/>
  <c r="BG96" i="5"/>
  <c r="R99" i="5"/>
  <c r="X69" i="5"/>
  <c r="BG136" i="5"/>
  <c r="BB136" i="5"/>
  <c r="BB126" i="5"/>
  <c r="AW126" i="5"/>
  <c r="BC116" i="5"/>
  <c r="AX116" i="5"/>
  <c r="AW115" i="5"/>
  <c r="P109" i="5"/>
  <c r="BF98" i="5"/>
  <c r="BF97" i="5"/>
  <c r="BF95" i="5"/>
  <c r="F79" i="5"/>
  <c r="AT39" i="5"/>
  <c r="BC87" i="5"/>
  <c r="AX87" i="5"/>
  <c r="BD77" i="5"/>
  <c r="H59" i="5"/>
  <c r="AD39" i="5"/>
  <c r="BF28" i="5"/>
  <c r="BF27" i="5"/>
  <c r="BF26" i="5"/>
  <c r="AZ85" i="5"/>
  <c r="BE75" i="5"/>
  <c r="BA75" i="5"/>
  <c r="BF65" i="5"/>
  <c r="L49" i="5"/>
  <c r="BI48" i="5"/>
  <c r="BI47" i="5"/>
  <c r="BI46" i="5"/>
  <c r="AP49" i="5"/>
  <c r="Z49" i="5"/>
  <c r="J49" i="5"/>
  <c r="F39" i="5"/>
  <c r="P29" i="5"/>
  <c r="BJ28" i="5"/>
  <c r="BJ26" i="5"/>
  <c r="BE27" i="5"/>
  <c r="BE26" i="5"/>
  <c r="BE25" i="5"/>
  <c r="BA28" i="5"/>
  <c r="BA27" i="5"/>
  <c r="BA26" i="5"/>
  <c r="BA25" i="5"/>
  <c r="AF19" i="5"/>
  <c r="BF66" i="5"/>
  <c r="BI57" i="5"/>
  <c r="BI56" i="5"/>
  <c r="AY56" i="5"/>
  <c r="N39" i="5"/>
  <c r="P19" i="5"/>
  <c r="AZ57" i="5"/>
  <c r="BF37" i="5"/>
  <c r="BG27" i="5"/>
  <c r="AW17" i="5"/>
  <c r="BF38" i="5"/>
  <c r="AW45" i="5"/>
  <c r="BC35" i="5"/>
  <c r="AX35" i="5"/>
  <c r="BD25" i="5"/>
  <c r="AY25" i="5"/>
  <c r="AP19" i="5"/>
  <c r="Z19" i="5"/>
  <c r="J19" i="5"/>
  <c r="R7" i="5"/>
  <c r="BB7" i="5" s="1"/>
  <c r="V5" i="5"/>
  <c r="BC5" i="5" s="1"/>
  <c r="X8" i="5"/>
  <c r="BD8" i="5" s="1"/>
  <c r="AB6" i="5"/>
  <c r="AH7" i="5"/>
  <c r="N8" i="5"/>
  <c r="AD8" i="5"/>
  <c r="P5" i="5"/>
  <c r="V6" i="5"/>
  <c r="BC6" i="5" s="1"/>
  <c r="AB7" i="5"/>
  <c r="AF5" i="5"/>
  <c r="AB5" i="5"/>
  <c r="P6" i="5"/>
  <c r="V7" i="5"/>
  <c r="BC7" i="5" s="1"/>
  <c r="Z5" i="5"/>
  <c r="AF6" i="5"/>
  <c r="BF6" i="5" s="1"/>
  <c r="P7" i="5"/>
  <c r="T5" i="5"/>
  <c r="Z6" i="5"/>
  <c r="AF7" i="5"/>
  <c r="BF7" i="5" s="1"/>
  <c r="AJ5" i="5"/>
  <c r="N5" i="5"/>
  <c r="T6" i="5"/>
  <c r="Z7" i="5"/>
  <c r="AD5" i="5"/>
  <c r="AJ6" i="5"/>
  <c r="D9" i="5"/>
  <c r="F8" i="5"/>
  <c r="AX8" i="5" s="1"/>
  <c r="D6" i="5"/>
  <c r="AW6" i="5" s="1"/>
  <c r="F7" i="5"/>
  <c r="AX7" i="5" s="1"/>
  <c r="D8" i="5"/>
  <c r="AW8" i="5" s="1"/>
  <c r="F5" i="5"/>
  <c r="BD186" i="5" l="1"/>
  <c r="BB408" i="5"/>
  <c r="AY525" i="5"/>
  <c r="AY277" i="5"/>
  <c r="BD735" i="5"/>
  <c r="BB76" i="5"/>
  <c r="AY1315" i="5"/>
  <c r="BB226" i="5"/>
  <c r="BD395" i="5"/>
  <c r="BB678" i="5"/>
  <c r="BB1055" i="5"/>
  <c r="BB108" i="5"/>
  <c r="AY128" i="5"/>
  <c r="BD978" i="5"/>
  <c r="AY235" i="5"/>
  <c r="AY937" i="5"/>
  <c r="BB1175" i="5"/>
  <c r="AY1438" i="5"/>
  <c r="BB1477" i="5"/>
  <c r="BB526" i="5"/>
  <c r="BD856" i="5"/>
  <c r="BB1138" i="5"/>
  <c r="BB1355" i="5"/>
  <c r="BB1497" i="5"/>
  <c r="BB838" i="5"/>
  <c r="AY1318" i="5"/>
  <c r="BB107" i="5"/>
  <c r="BB386" i="5"/>
  <c r="BB1127" i="5"/>
  <c r="AY1488" i="5"/>
  <c r="AY855" i="5"/>
  <c r="AY936" i="5"/>
  <c r="BB516" i="5"/>
  <c r="AY1405" i="5"/>
  <c r="BB1425" i="5"/>
  <c r="BB1258" i="5"/>
  <c r="BD1358" i="5"/>
  <c r="BD1016" i="5"/>
  <c r="AY1148" i="5"/>
  <c r="BB1478" i="5"/>
  <c r="AY716" i="5"/>
  <c r="BB305" i="5"/>
  <c r="AY697" i="5"/>
  <c r="BB355" i="5"/>
  <c r="AY1118" i="5"/>
  <c r="BB905" i="5"/>
  <c r="AY1138" i="5"/>
  <c r="AY485" i="5"/>
  <c r="BB1018" i="5"/>
  <c r="BB68" i="5"/>
  <c r="AY167" i="5"/>
  <c r="BB885" i="5"/>
  <c r="AY1397" i="5"/>
  <c r="BB438" i="5"/>
  <c r="BB75" i="5"/>
  <c r="AY957" i="5"/>
  <c r="BD1377" i="5"/>
  <c r="BB1385" i="5"/>
  <c r="AY65" i="5"/>
  <c r="BB48" i="5"/>
  <c r="AY16" i="5"/>
  <c r="AY106" i="5"/>
  <c r="AY1195" i="5"/>
  <c r="AY318" i="5"/>
  <c r="BD1477" i="5"/>
  <c r="BB737" i="5"/>
  <c r="BD467" i="5"/>
  <c r="AY306" i="5"/>
  <c r="AY477" i="5"/>
  <c r="BB1455" i="5"/>
  <c r="AY1466" i="5"/>
  <c r="AY436" i="5"/>
  <c r="AY516" i="5"/>
  <c r="BD1277" i="5"/>
  <c r="BB245" i="5"/>
  <c r="BB1378" i="5"/>
  <c r="AY685" i="5"/>
  <c r="AY1198" i="5"/>
  <c r="BB935" i="5"/>
  <c r="BD1197" i="5"/>
  <c r="BB546" i="5"/>
  <c r="BB1265" i="5"/>
  <c r="BD406" i="5"/>
  <c r="BD1457" i="5"/>
  <c r="AY1126" i="5"/>
  <c r="BB895" i="5"/>
  <c r="BB855" i="5"/>
  <c r="AY1328" i="5"/>
  <c r="AY928" i="5"/>
  <c r="BB956" i="5"/>
  <c r="BB1487" i="5"/>
  <c r="BB267" i="5"/>
  <c r="AY1448" i="5"/>
  <c r="AY567" i="5"/>
  <c r="AY598" i="5"/>
  <c r="AY126" i="5"/>
  <c r="AY176" i="5"/>
  <c r="BB966" i="5"/>
  <c r="BB666" i="5"/>
  <c r="BD1167" i="5"/>
  <c r="AY1187" i="5"/>
  <c r="BB998" i="5"/>
  <c r="AY1335" i="5"/>
  <c r="AY37" i="5"/>
  <c r="AY188" i="5"/>
  <c r="BB1448" i="5"/>
  <c r="AY505" i="5"/>
  <c r="BD75" i="5"/>
  <c r="BD816" i="5"/>
  <c r="BD898" i="5"/>
  <c r="BB856" i="5"/>
  <c r="BB1237" i="5"/>
  <c r="BD928" i="5"/>
  <c r="BD698" i="5"/>
  <c r="BD627" i="5"/>
  <c r="BD518" i="5"/>
  <c r="AY1477" i="5"/>
  <c r="AY1487" i="5"/>
  <c r="AY426" i="5"/>
  <c r="BB455" i="5"/>
  <c r="BB626" i="5"/>
  <c r="AY1098" i="5"/>
  <c r="AY757" i="5"/>
  <c r="BD1465" i="5"/>
  <c r="BD597" i="5"/>
  <c r="BB986" i="5"/>
  <c r="BB965" i="5"/>
  <c r="AY977" i="5"/>
  <c r="AY1037" i="5"/>
  <c r="BB1496" i="5"/>
  <c r="BD1075" i="5"/>
  <c r="AY396" i="5"/>
  <c r="AY117" i="5"/>
  <c r="BB955" i="5"/>
  <c r="BD956" i="5"/>
  <c r="AY158" i="5"/>
  <c r="BB187" i="5"/>
  <c r="AY1347" i="5"/>
  <c r="AY467" i="5"/>
  <c r="BB1097" i="5"/>
  <c r="AY878" i="5"/>
  <c r="BD1065" i="5"/>
  <c r="BB235" i="5"/>
  <c r="AY1306" i="5"/>
  <c r="AY828" i="5"/>
  <c r="AY1465" i="5"/>
  <c r="AY636" i="5"/>
  <c r="BB926" i="5"/>
  <c r="BD848" i="5"/>
  <c r="AY965" i="5"/>
  <c r="BB1247" i="5"/>
  <c r="AY658" i="5"/>
  <c r="BD397" i="5"/>
  <c r="BB797" i="5"/>
  <c r="BB908" i="5"/>
  <c r="BB247" i="5"/>
  <c r="AY1015" i="5"/>
  <c r="BB676" i="5"/>
  <c r="AY1408" i="5"/>
  <c r="AY1026" i="5"/>
  <c r="BB256" i="5"/>
  <c r="AY775" i="5"/>
  <c r="AY286" i="5"/>
  <c r="AY1277" i="5"/>
  <c r="BD225" i="5"/>
  <c r="BB557" i="5"/>
  <c r="AY1415" i="5"/>
  <c r="BD105" i="5"/>
  <c r="BD1415" i="5"/>
  <c r="BB1426" i="5"/>
  <c r="BD448" i="5"/>
  <c r="AY216" i="5"/>
  <c r="AY465" i="5"/>
  <c r="AY557" i="5"/>
  <c r="AY178" i="5"/>
  <c r="BD918" i="5"/>
  <c r="BD1315" i="5"/>
  <c r="BB1086" i="5"/>
  <c r="BB1368" i="5"/>
  <c r="AY68" i="5"/>
  <c r="BB957" i="5"/>
  <c r="BD638" i="5"/>
  <c r="AY98" i="5"/>
  <c r="BD995" i="5"/>
  <c r="AY1336" i="5"/>
  <c r="AY875" i="5"/>
  <c r="AY1286" i="5"/>
  <c r="AY148" i="5"/>
  <c r="AY367" i="5"/>
  <c r="AY897" i="5"/>
  <c r="AY1365" i="5"/>
  <c r="AY136" i="5"/>
  <c r="AY526" i="5"/>
  <c r="AY668" i="5"/>
  <c r="AY187" i="5"/>
  <c r="AY496" i="5"/>
  <c r="BD685" i="5"/>
  <c r="BB1145" i="5"/>
  <c r="AY1376" i="5"/>
  <c r="BB327" i="5"/>
  <c r="BB578" i="5"/>
  <c r="BD968" i="5"/>
  <c r="BD348" i="5"/>
  <c r="AY1338" i="5"/>
  <c r="AY556" i="5"/>
  <c r="AY896" i="5"/>
  <c r="BB995" i="5"/>
  <c r="BD1238" i="5"/>
  <c r="BD228" i="5"/>
  <c r="AY1366" i="5"/>
  <c r="BB1238" i="5"/>
  <c r="BD288" i="5"/>
  <c r="BB637" i="5"/>
  <c r="BB437" i="5"/>
  <c r="BB1288" i="5"/>
  <c r="AY208" i="5"/>
  <c r="AY1406" i="5"/>
  <c r="BB1486" i="5"/>
  <c r="BB97" i="5"/>
  <c r="BD145" i="5"/>
  <c r="BB206" i="5"/>
  <c r="BB696" i="5"/>
  <c r="BD1086" i="5"/>
  <c r="BD1008" i="5"/>
  <c r="BB1296" i="5"/>
  <c r="BD1417" i="5"/>
  <c r="AY648" i="5"/>
  <c r="BB155" i="5"/>
  <c r="BB646" i="5"/>
  <c r="BB846" i="5"/>
  <c r="BD1005" i="5"/>
  <c r="BD1337" i="5"/>
  <c r="BB1376" i="5"/>
  <c r="BD106" i="5"/>
  <c r="AY138" i="5"/>
  <c r="BD667" i="5"/>
  <c r="AY778" i="5"/>
  <c r="AY287" i="5"/>
  <c r="BB1078" i="5"/>
  <c r="BD1188" i="5"/>
  <c r="BB475" i="5"/>
  <c r="AY116" i="5"/>
  <c r="AY257" i="5"/>
  <c r="BB576" i="5"/>
  <c r="BD635" i="5"/>
  <c r="BB55" i="5"/>
  <c r="BB545" i="5"/>
  <c r="BD345" i="5"/>
  <c r="BB308" i="5"/>
  <c r="BD507" i="5"/>
  <c r="AY1087" i="5"/>
  <c r="AY507" i="5"/>
  <c r="AY1068" i="5"/>
  <c r="BD908" i="5"/>
  <c r="AY1205" i="5"/>
  <c r="BB1488" i="5"/>
  <c r="BD157" i="5"/>
  <c r="AY347" i="5"/>
  <c r="AY1475" i="5"/>
  <c r="AY976" i="5"/>
  <c r="AY1208" i="5"/>
  <c r="AY185" i="5"/>
  <c r="AY256" i="5"/>
  <c r="BB428" i="5"/>
  <c r="BD706" i="5"/>
  <c r="BB958" i="5"/>
  <c r="BD1027" i="5"/>
  <c r="BD1305" i="5"/>
  <c r="BB1335" i="5"/>
  <c r="BD246" i="5"/>
  <c r="BB616" i="5"/>
  <c r="BB627" i="5"/>
  <c r="BD787" i="5"/>
  <c r="AY1146" i="5"/>
  <c r="BB828" i="5"/>
  <c r="AV1436" i="5"/>
  <c r="AY468" i="5"/>
  <c r="AY495" i="5"/>
  <c r="AY1265" i="5"/>
  <c r="BB1035" i="5"/>
  <c r="AY1157" i="5"/>
  <c r="BD1435" i="5"/>
  <c r="BB575" i="5"/>
  <c r="BD1045" i="5"/>
  <c r="BD1265" i="5"/>
  <c r="BB156" i="5"/>
  <c r="AY1285" i="5"/>
  <c r="BD226" i="5"/>
  <c r="BD688" i="5"/>
  <c r="AY755" i="5"/>
  <c r="BB845" i="5"/>
  <c r="AY1088" i="5"/>
  <c r="BD185" i="5"/>
  <c r="BD166" i="5"/>
  <c r="AY348" i="5"/>
  <c r="AY345" i="5"/>
  <c r="AV349" i="5"/>
  <c r="AY647" i="5"/>
  <c r="BD545" i="5"/>
  <c r="BD558" i="5"/>
  <c r="AY927" i="5"/>
  <c r="BB1115" i="5"/>
  <c r="BD1237" i="5"/>
  <c r="AY1396" i="5"/>
  <c r="AY55" i="5"/>
  <c r="BB406" i="5"/>
  <c r="AY398" i="5"/>
  <c r="BD896" i="5"/>
  <c r="AY97" i="5"/>
  <c r="AY1305" i="5"/>
  <c r="BB1328" i="5"/>
  <c r="BB1236" i="5"/>
  <c r="AY776" i="5"/>
  <c r="BD1208" i="5"/>
  <c r="AY1426" i="5"/>
  <c r="BD455" i="5"/>
  <c r="BD595" i="5"/>
  <c r="BD947" i="5"/>
  <c r="BD917" i="5"/>
  <c r="BD1028" i="5"/>
  <c r="BB688" i="5"/>
  <c r="AY1095" i="5"/>
  <c r="AY1458" i="5"/>
  <c r="BD555" i="5"/>
  <c r="AY1188" i="5"/>
  <c r="BB1235" i="5"/>
  <c r="BB298" i="5"/>
  <c r="BD365" i="5"/>
  <c r="BB617" i="5"/>
  <c r="BD797" i="5"/>
  <c r="BB1025" i="5"/>
  <c r="BD167" i="5"/>
  <c r="BB1317" i="5"/>
  <c r="BD1098" i="5"/>
  <c r="AY1287" i="5"/>
  <c r="BD147" i="5"/>
  <c r="BD256" i="5"/>
  <c r="AY445" i="5"/>
  <c r="BB1428" i="5"/>
  <c r="BB1006" i="5"/>
  <c r="AY1206" i="5"/>
  <c r="BD1025" i="5"/>
  <c r="AY1075" i="5"/>
  <c r="AY527" i="5"/>
  <c r="BD766" i="5"/>
  <c r="BB677" i="5"/>
  <c r="AY718" i="5"/>
  <c r="BB907" i="5"/>
  <c r="BD957" i="5"/>
  <c r="BB1088" i="5"/>
  <c r="BB96" i="5"/>
  <c r="BD547" i="5"/>
  <c r="BB568" i="5"/>
  <c r="AY1375" i="5"/>
  <c r="BB1307" i="5"/>
  <c r="BB706" i="5"/>
  <c r="BD56" i="5"/>
  <c r="AY395" i="5"/>
  <c r="BD96" i="5"/>
  <c r="BD867" i="5"/>
  <c r="AY1086" i="5"/>
  <c r="BD1085" i="5"/>
  <c r="AY1398" i="5"/>
  <c r="BD1498" i="5"/>
  <c r="BB888" i="5"/>
  <c r="AY588" i="5"/>
  <c r="BB445" i="5"/>
  <c r="AY18" i="5"/>
  <c r="BD205" i="5"/>
  <c r="BD255" i="5"/>
  <c r="BB426" i="5"/>
  <c r="AY696" i="5"/>
  <c r="BD765" i="5"/>
  <c r="AY926" i="5"/>
  <c r="BB1256" i="5"/>
  <c r="BD1475" i="5"/>
  <c r="BD1395" i="5"/>
  <c r="BD176" i="5"/>
  <c r="BB705" i="5"/>
  <c r="BB1275" i="5"/>
  <c r="BB1375" i="5"/>
  <c r="AY1486" i="5"/>
  <c r="BB465" i="5"/>
  <c r="BD18" i="5"/>
  <c r="BD135" i="5"/>
  <c r="BD117" i="5"/>
  <c r="AY245" i="5"/>
  <c r="BB535" i="5"/>
  <c r="AY586" i="5"/>
  <c r="BB1117" i="5"/>
  <c r="BB1396" i="5"/>
  <c r="BD1396" i="5"/>
  <c r="AY165" i="5"/>
  <c r="AY638" i="5"/>
  <c r="BB1046" i="5"/>
  <c r="BD1118" i="5"/>
  <c r="BB1128" i="5"/>
  <c r="BB1147" i="5"/>
  <c r="BB307" i="5"/>
  <c r="BB87" i="5"/>
  <c r="AY145" i="5"/>
  <c r="BD215" i="5"/>
  <c r="BB276" i="5"/>
  <c r="AY338" i="5"/>
  <c r="BB985" i="5"/>
  <c r="BD925" i="5"/>
  <c r="AY1266" i="5"/>
  <c r="BD1006" i="5"/>
  <c r="BD567" i="5"/>
  <c r="BB1318" i="5"/>
  <c r="AY715" i="5"/>
  <c r="AY1358" i="5"/>
  <c r="AY947" i="5"/>
  <c r="AY156" i="5"/>
  <c r="AY535" i="5"/>
  <c r="BD586" i="5"/>
  <c r="BB356" i="5"/>
  <c r="BD378" i="5"/>
  <c r="AY595" i="5"/>
  <c r="AY226" i="5"/>
  <c r="AY365" i="5"/>
  <c r="BB395" i="5"/>
  <c r="BD476" i="5"/>
  <c r="BD557" i="5"/>
  <c r="BD966" i="5"/>
  <c r="AY808" i="5"/>
  <c r="AY288" i="5"/>
  <c r="BB898" i="5"/>
  <c r="AY38" i="5"/>
  <c r="AY1316" i="5"/>
  <c r="BB236" i="5"/>
  <c r="BD645" i="5"/>
  <c r="AY1236" i="5"/>
  <c r="BD165" i="5"/>
  <c r="BB768" i="5"/>
  <c r="BB487" i="5"/>
  <c r="BD1187" i="5"/>
  <c r="BB336" i="5"/>
  <c r="AY1027" i="5"/>
  <c r="BD937" i="5"/>
  <c r="BB1228" i="5"/>
  <c r="BD1198" i="5"/>
  <c r="BB1325" i="5"/>
  <c r="BD115" i="5"/>
  <c r="BD546" i="5"/>
  <c r="BB668" i="5"/>
  <c r="BB667" i="5"/>
  <c r="BD1476" i="5"/>
  <c r="AY377" i="5"/>
  <c r="BB586" i="5"/>
  <c r="AY667" i="5"/>
  <c r="AY987" i="5"/>
  <c r="BD347" i="5"/>
  <c r="BB778" i="5"/>
  <c r="BB1207" i="5"/>
  <c r="AY1308" i="5"/>
  <c r="BB296" i="5"/>
  <c r="BB655" i="5"/>
  <c r="AY717" i="5"/>
  <c r="BD756" i="5"/>
  <c r="AY1035" i="5"/>
  <c r="AY1238" i="5"/>
  <c r="BD98" i="5"/>
  <c r="BB827" i="5"/>
  <c r="BD1378" i="5"/>
  <c r="AY1378" i="5"/>
  <c r="BD1287" i="5"/>
  <c r="AY1097" i="5"/>
  <c r="BB1205" i="5"/>
  <c r="AY1016" i="5"/>
  <c r="BD198" i="5"/>
  <c r="AY147" i="5"/>
  <c r="BD216" i="5"/>
  <c r="BB277" i="5"/>
  <c r="AY355" i="5"/>
  <c r="AY497" i="5"/>
  <c r="BD897" i="5"/>
  <c r="BB996" i="5"/>
  <c r="BD965" i="5"/>
  <c r="AY1076" i="5"/>
  <c r="BD1088" i="5"/>
  <c r="BD1127" i="5"/>
  <c r="AY1225" i="5"/>
  <c r="AY1478" i="5"/>
  <c r="AY1165" i="5"/>
  <c r="BB1446" i="5"/>
  <c r="BB698" i="5"/>
  <c r="BB1068" i="5"/>
  <c r="BB648" i="5"/>
  <c r="AY155" i="5"/>
  <c r="BD137" i="5"/>
  <c r="BB15" i="5"/>
  <c r="BB555" i="5"/>
  <c r="BB547" i="5"/>
  <c r="BD755" i="5"/>
  <c r="AY955" i="5"/>
  <c r="BD1236" i="5"/>
  <c r="BD1478" i="5"/>
  <c r="BB1045" i="5"/>
  <c r="BB1436" i="5"/>
  <c r="BB26" i="5"/>
  <c r="AY58" i="5"/>
  <c r="BD257" i="5"/>
  <c r="BD1128" i="5"/>
  <c r="BD1266" i="5"/>
  <c r="BB1036" i="5"/>
  <c r="BD1376" i="5"/>
  <c r="BD1456" i="5"/>
  <c r="AY877" i="5"/>
  <c r="AY748" i="5"/>
  <c r="BB897" i="5"/>
  <c r="BD927" i="5"/>
  <c r="AY1427" i="5"/>
  <c r="AY1437" i="5"/>
  <c r="BD935" i="5"/>
  <c r="BB1398" i="5"/>
  <c r="BB357" i="5"/>
  <c r="BD55" i="5"/>
  <c r="AY77" i="5"/>
  <c r="BB125" i="5"/>
  <c r="AY246" i="5"/>
  <c r="AY397" i="5"/>
  <c r="BB1026" i="5"/>
  <c r="BB1475" i="5"/>
  <c r="AY166" i="5"/>
  <c r="BB365" i="5"/>
  <c r="BD767" i="5"/>
  <c r="BD1328" i="5"/>
  <c r="BB687" i="5"/>
  <c r="AY1038" i="5"/>
  <c r="AY1356" i="5"/>
  <c r="BD1018" i="5"/>
  <c r="BB858" i="5"/>
  <c r="BD68" i="5"/>
  <c r="BD325" i="5"/>
  <c r="BB476" i="5"/>
  <c r="BD498" i="5"/>
  <c r="BB765" i="5"/>
  <c r="BB927" i="5"/>
  <c r="BD1156" i="5"/>
  <c r="BD408" i="5"/>
  <c r="BB585" i="5"/>
  <c r="AY607" i="5"/>
  <c r="BB896" i="5"/>
  <c r="AY1418" i="5"/>
  <c r="AY335" i="5"/>
  <c r="AY366" i="5"/>
  <c r="AY666" i="5"/>
  <c r="BD887" i="5"/>
  <c r="BB928" i="5"/>
  <c r="BB948" i="5"/>
  <c r="BB1118" i="5"/>
  <c r="BB1226" i="5"/>
  <c r="AY1007" i="5"/>
  <c r="BB1266" i="5"/>
  <c r="BD1247" i="5"/>
  <c r="BD1347" i="5"/>
  <c r="AY198" i="5"/>
  <c r="AY96" i="5"/>
  <c r="BD95" i="5"/>
  <c r="BD337" i="5"/>
  <c r="AY756" i="5"/>
  <c r="AY845" i="5"/>
  <c r="AY1115" i="5"/>
  <c r="AY1196" i="5"/>
  <c r="BB697" i="5"/>
  <c r="BD736" i="5"/>
  <c r="AY806" i="5"/>
  <c r="BB436" i="5"/>
  <c r="AY935" i="5"/>
  <c r="BB1208" i="5"/>
  <c r="AY35" i="5"/>
  <c r="AY258" i="5"/>
  <c r="BD537" i="5"/>
  <c r="BD666" i="5"/>
  <c r="BD795" i="5"/>
  <c r="BB747" i="5"/>
  <c r="AY1116" i="5"/>
  <c r="BD1196" i="5"/>
  <c r="AY1008" i="5"/>
  <c r="BD1446" i="5"/>
  <c r="BD278" i="5"/>
  <c r="BD778" i="5"/>
  <c r="BD808" i="5"/>
  <c r="BD865" i="5"/>
  <c r="BD1418" i="5"/>
  <c r="BB85" i="5"/>
  <c r="AY137" i="5"/>
  <c r="AY66" i="5"/>
  <c r="AY336" i="5"/>
  <c r="BB618" i="5"/>
  <c r="BB606" i="5"/>
  <c r="BD587" i="5"/>
  <c r="AY585" i="5"/>
  <c r="BD1035" i="5"/>
  <c r="BD998" i="5"/>
  <c r="AY996" i="5"/>
  <c r="BD1157" i="5"/>
  <c r="BB1176" i="5"/>
  <c r="BB238" i="5"/>
  <c r="BB246" i="5"/>
  <c r="AY168" i="5"/>
  <c r="BB157" i="5"/>
  <c r="BB638" i="5"/>
  <c r="BD1047" i="5"/>
  <c r="BB35" i="5"/>
  <c r="BD1368" i="5"/>
  <c r="BD625" i="5"/>
  <c r="BB1106" i="5"/>
  <c r="BD1366" i="5"/>
  <c r="AY378" i="5"/>
  <c r="BB968" i="5"/>
  <c r="AY1067" i="5"/>
  <c r="AY1017" i="5"/>
  <c r="AY938" i="5"/>
  <c r="BD118" i="5"/>
  <c r="BB175" i="5"/>
  <c r="BD245" i="5"/>
  <c r="BD355" i="5"/>
  <c r="BB875" i="5"/>
  <c r="BD1076" i="5"/>
  <c r="BD1225" i="5"/>
  <c r="BD1365" i="5"/>
  <c r="BD1445" i="5"/>
  <c r="AY1456" i="5"/>
  <c r="BD405" i="5"/>
  <c r="BD958" i="5"/>
  <c r="AY917" i="5"/>
  <c r="BD1097" i="5"/>
  <c r="BB88" i="5"/>
  <c r="BB16" i="5"/>
  <c r="AY368" i="5"/>
  <c r="BD465" i="5"/>
  <c r="BD468" i="5"/>
  <c r="AY546" i="5"/>
  <c r="BD556" i="5"/>
  <c r="BB665" i="5"/>
  <c r="BB735" i="5"/>
  <c r="BD955" i="5"/>
  <c r="AY1158" i="5"/>
  <c r="BD1007" i="5"/>
  <c r="BD1336" i="5"/>
  <c r="BD1398" i="5"/>
  <c r="BD457" i="5"/>
  <c r="BD636" i="5"/>
  <c r="BB1007" i="5"/>
  <c r="BB1137" i="5"/>
  <c r="BD196" i="5"/>
  <c r="BB25" i="5"/>
  <c r="AY317" i="5"/>
  <c r="AY115" i="5"/>
  <c r="BD156" i="5"/>
  <c r="BD367" i="5"/>
  <c r="BB495" i="5"/>
  <c r="BD485" i="5"/>
  <c r="AY797" i="5"/>
  <c r="BB1065" i="5"/>
  <c r="BB1395" i="5"/>
  <c r="BD948" i="5"/>
  <c r="BB857" i="5"/>
  <c r="AY487" i="5"/>
  <c r="AY545" i="5"/>
  <c r="BD585" i="5"/>
  <c r="BD1397" i="5"/>
  <c r="AY458" i="5"/>
  <c r="BD357" i="5"/>
  <c r="BD506" i="5"/>
  <c r="BB385" i="5"/>
  <c r="AY455" i="5"/>
  <c r="AY515" i="5"/>
  <c r="BB288" i="5"/>
  <c r="BD528" i="5"/>
  <c r="BB595" i="5"/>
  <c r="AY635" i="5"/>
  <c r="BD798" i="5"/>
  <c r="BB817" i="5"/>
  <c r="BD805" i="5"/>
  <c r="BD946" i="5"/>
  <c r="BD1117" i="5"/>
  <c r="AY1185" i="5"/>
  <c r="BD86" i="5"/>
  <c r="BD286" i="5"/>
  <c r="AY387" i="5"/>
  <c r="BD678" i="5"/>
  <c r="AY538" i="5"/>
  <c r="BD777" i="5"/>
  <c r="BD818" i="5"/>
  <c r="AY1065" i="5"/>
  <c r="BB368" i="5"/>
  <c r="BD308" i="5"/>
  <c r="BD375" i="5"/>
  <c r="BD1138" i="5"/>
  <c r="BB507" i="5"/>
  <c r="AY1135" i="5"/>
  <c r="BB1157" i="5"/>
  <c r="BD47" i="5"/>
  <c r="BD837" i="5"/>
  <c r="AY1257" i="5"/>
  <c r="BB1416" i="5"/>
  <c r="AY1256" i="5"/>
  <c r="BD1137" i="5"/>
  <c r="BD665" i="5"/>
  <c r="BD16" i="5"/>
  <c r="BD158" i="5"/>
  <c r="AY15" i="5"/>
  <c r="BB78" i="5"/>
  <c r="BB197" i="5"/>
  <c r="BB258" i="5"/>
  <c r="AY725" i="5"/>
  <c r="BB647" i="5"/>
  <c r="BB748" i="5"/>
  <c r="BD195" i="5"/>
  <c r="BD1346" i="5"/>
  <c r="BB196" i="5"/>
  <c r="BD616" i="5"/>
  <c r="BD907" i="5"/>
  <c r="BB1387" i="5"/>
  <c r="BD1348" i="5"/>
  <c r="AY1056" i="5"/>
  <c r="BD606" i="5"/>
  <c r="AY768" i="5"/>
  <c r="BB348" i="5"/>
  <c r="BD1095" i="5"/>
  <c r="BD1056" i="5"/>
  <c r="BD417" i="5"/>
  <c r="BD1248" i="5"/>
  <c r="BD876" i="5"/>
  <c r="BD57" i="5"/>
  <c r="BD675" i="5"/>
  <c r="BD317" i="5"/>
  <c r="AY616" i="5"/>
  <c r="BD436" i="5"/>
  <c r="BD146" i="5"/>
  <c r="BD1335" i="5"/>
  <c r="BD478" i="5"/>
  <c r="BD1426" i="5"/>
  <c r="BD526" i="5"/>
  <c r="BD187" i="5"/>
  <c r="BD1268" i="5"/>
  <c r="BD1408" i="5"/>
  <c r="BD1285" i="5"/>
  <c r="BD65" i="5"/>
  <c r="BD26" i="5"/>
  <c r="BD976" i="5"/>
  <c r="BD1125" i="5"/>
  <c r="BB378" i="5"/>
  <c r="BB1056" i="5"/>
  <c r="BB166" i="5"/>
  <c r="AY1455" i="5"/>
  <c r="BD1058" i="5"/>
  <c r="AY827" i="5"/>
  <c r="BD148" i="5"/>
  <c r="BD66" i="5"/>
  <c r="BB176" i="5"/>
  <c r="BD335" i="5"/>
  <c r="BD366" i="5"/>
  <c r="BB517" i="5"/>
  <c r="BD488" i="5"/>
  <c r="BB847" i="5"/>
  <c r="BD926" i="5"/>
  <c r="BB1178" i="5"/>
  <c r="AY276" i="5"/>
  <c r="BD168" i="5"/>
  <c r="AY238" i="5"/>
  <c r="BB268" i="5"/>
  <c r="AY175" i="5"/>
  <c r="BD356" i="5"/>
  <c r="BD458" i="5"/>
  <c r="BB285" i="5"/>
  <c r="AY328" i="5"/>
  <c r="BD525" i="5"/>
  <c r="AY575" i="5"/>
  <c r="AY646" i="5"/>
  <c r="BD705" i="5"/>
  <c r="BD796" i="5"/>
  <c r="AY997" i="5"/>
  <c r="BD866" i="5"/>
  <c r="BD1386" i="5"/>
  <c r="BB1248" i="5"/>
  <c r="BD1327" i="5"/>
  <c r="BD466" i="5"/>
  <c r="AY76" i="5"/>
  <c r="BD85" i="5"/>
  <c r="BD248" i="5"/>
  <c r="BB488" i="5"/>
  <c r="BB597" i="5"/>
  <c r="BD677" i="5"/>
  <c r="BD815" i="5"/>
  <c r="AY867" i="5"/>
  <c r="BD1206" i="5"/>
  <c r="BD1147" i="5"/>
  <c r="BB1495" i="5"/>
  <c r="BB1465" i="5"/>
  <c r="BD305" i="5"/>
  <c r="BD46" i="5"/>
  <c r="BD836" i="5"/>
  <c r="BB1305" i="5"/>
  <c r="AY1255" i="5"/>
  <c r="BB1357" i="5"/>
  <c r="BB1338" i="5"/>
  <c r="AY17" i="5"/>
  <c r="BB77" i="5"/>
  <c r="BB198" i="5"/>
  <c r="BB255" i="5"/>
  <c r="BD277" i="5"/>
  <c r="AY407" i="5"/>
  <c r="AY267" i="5"/>
  <c r="BB866" i="5"/>
  <c r="BB1155" i="5"/>
  <c r="BD1218" i="5"/>
  <c r="AY726" i="5"/>
  <c r="BD1286" i="5"/>
  <c r="BD1495" i="5"/>
  <c r="BB746" i="5"/>
  <c r="BB207" i="5"/>
  <c r="BB1158" i="5"/>
  <c r="BD858" i="5"/>
  <c r="BD425" i="5"/>
  <c r="BD875" i="5"/>
  <c r="AY628" i="5"/>
  <c r="AY758" i="5"/>
  <c r="AY1176" i="5"/>
  <c r="BB146" i="5"/>
  <c r="BD1176" i="5"/>
  <c r="BB1438" i="5"/>
  <c r="AY1317" i="5"/>
  <c r="BD566" i="5"/>
  <c r="AY26" i="5"/>
  <c r="AY597" i="5"/>
  <c r="AY886" i="5"/>
  <c r="AY825" i="5"/>
  <c r="AY615" i="5"/>
  <c r="BD905" i="5"/>
  <c r="BB1277" i="5"/>
  <c r="BD1245" i="5"/>
  <c r="BD346" i="5"/>
  <c r="BB1057" i="5"/>
  <c r="BB117" i="5"/>
  <c r="AY788" i="5"/>
  <c r="BD438" i="5"/>
  <c r="BD415" i="5"/>
  <c r="BD608" i="5"/>
  <c r="BD1105" i="5"/>
  <c r="BD427" i="5"/>
  <c r="BB27" i="5"/>
  <c r="BD67" i="5"/>
  <c r="BB17" i="5"/>
  <c r="BB177" i="5"/>
  <c r="BD258" i="5"/>
  <c r="AY325" i="5"/>
  <c r="BD535" i="5"/>
  <c r="AY446" i="5"/>
  <c r="BD588" i="5"/>
  <c r="AY645" i="5"/>
  <c r="BB615" i="5"/>
  <c r="BD1158" i="5"/>
  <c r="BB1037" i="5"/>
  <c r="AY1156" i="5"/>
  <c r="AY1395" i="5"/>
  <c r="BD138" i="5"/>
  <c r="AY506" i="5"/>
  <c r="BD376" i="5"/>
  <c r="AY518" i="5"/>
  <c r="AY326" i="5"/>
  <c r="BB496" i="5"/>
  <c r="BD578" i="5"/>
  <c r="BD637" i="5"/>
  <c r="BB837" i="5"/>
  <c r="AY986" i="5"/>
  <c r="BD747" i="5"/>
  <c r="BD1215" i="5"/>
  <c r="BD1388" i="5"/>
  <c r="AY1436" i="5"/>
  <c r="BD1367" i="5"/>
  <c r="AY1295" i="5"/>
  <c r="BB1347" i="5"/>
  <c r="BD1428" i="5"/>
  <c r="AY75" i="5"/>
  <c r="BD88" i="5"/>
  <c r="BD247" i="5"/>
  <c r="BD388" i="5"/>
  <c r="AY417" i="5"/>
  <c r="BB598" i="5"/>
  <c r="BD716" i="5"/>
  <c r="BB796" i="5"/>
  <c r="BD536" i="5"/>
  <c r="BD1437" i="5"/>
  <c r="BD1355" i="5"/>
  <c r="BB1136" i="5"/>
  <c r="AY1228" i="5"/>
  <c r="BD1148" i="5"/>
  <c r="BD307" i="5"/>
  <c r="BB588" i="5"/>
  <c r="BB506" i="5"/>
  <c r="BD938" i="5"/>
  <c r="BD48" i="5"/>
  <c r="AY945" i="5"/>
  <c r="BD1207" i="5"/>
  <c r="BB1336" i="5"/>
  <c r="BB1225" i="5"/>
  <c r="BD1256" i="5"/>
  <c r="BB45" i="5"/>
  <c r="BB57" i="5"/>
  <c r="BD97" i="5"/>
  <c r="AY298" i="5"/>
  <c r="BB867" i="5"/>
  <c r="BD1275" i="5"/>
  <c r="BD725" i="5"/>
  <c r="BB1197" i="5"/>
  <c r="BD1375" i="5"/>
  <c r="BD1496" i="5"/>
  <c r="AY817" i="5"/>
  <c r="BB208" i="5"/>
  <c r="BD266" i="5"/>
  <c r="AY1177" i="5"/>
  <c r="BD508" i="5"/>
  <c r="AY627" i="5"/>
  <c r="BB147" i="5"/>
  <c r="BD1316" i="5"/>
  <c r="AY596" i="5"/>
  <c r="BD826" i="5"/>
  <c r="BB556" i="5"/>
  <c r="BD758" i="5"/>
  <c r="AY618" i="5"/>
  <c r="AY1467" i="5"/>
  <c r="BD868" i="5"/>
  <c r="BD987" i="5"/>
  <c r="BB376" i="5"/>
  <c r="AY785" i="5"/>
  <c r="BB128" i="5"/>
  <c r="AY437" i="5"/>
  <c r="AY1168" i="5"/>
  <c r="BB1095" i="5"/>
  <c r="BD1017" i="5"/>
  <c r="BB138" i="5"/>
  <c r="BD857" i="5"/>
  <c r="AY118" i="5"/>
  <c r="AY227" i="5"/>
  <c r="BD336" i="5"/>
  <c r="AY448" i="5"/>
  <c r="BD647" i="5"/>
  <c r="BD697" i="5"/>
  <c r="BD695" i="5"/>
  <c r="AY1085" i="5"/>
  <c r="BB1255" i="5"/>
  <c r="BD1235" i="5"/>
  <c r="BB106" i="5"/>
  <c r="BD136" i="5"/>
  <c r="BB266" i="5"/>
  <c r="BD238" i="5"/>
  <c r="BB377" i="5"/>
  <c r="BB265" i="5"/>
  <c r="BD178" i="5"/>
  <c r="BB317" i="5"/>
  <c r="AY466" i="5"/>
  <c r="AY517" i="5"/>
  <c r="BD327" i="5"/>
  <c r="BB497" i="5"/>
  <c r="BD646" i="5"/>
  <c r="AY708" i="5"/>
  <c r="AY805" i="5"/>
  <c r="BD746" i="5"/>
  <c r="BD1246" i="5"/>
  <c r="AY1296" i="5"/>
  <c r="BB1346" i="5"/>
  <c r="BD1425" i="5"/>
  <c r="BB217" i="5"/>
  <c r="AY88" i="5"/>
  <c r="BB218" i="5"/>
  <c r="BD386" i="5"/>
  <c r="AY415" i="5"/>
  <c r="BD718" i="5"/>
  <c r="AY677" i="5"/>
  <c r="BD538" i="5"/>
  <c r="BD915" i="5"/>
  <c r="AY968" i="5"/>
  <c r="AY978" i="5"/>
  <c r="BB1245" i="5"/>
  <c r="BD1068" i="5"/>
  <c r="BB1135" i="5"/>
  <c r="AY1227" i="5"/>
  <c r="AY1147" i="5"/>
  <c r="BD1385" i="5"/>
  <c r="BD1488" i="5"/>
  <c r="AY206" i="5"/>
  <c r="AY456" i="5"/>
  <c r="BD306" i="5"/>
  <c r="BB587" i="5"/>
  <c r="AY46" i="5"/>
  <c r="BD838" i="5"/>
  <c r="BD1407" i="5"/>
  <c r="BD1205" i="5"/>
  <c r="BB1257" i="5"/>
  <c r="BD1436" i="5"/>
  <c r="BB47" i="5"/>
  <c r="BD296" i="5"/>
  <c r="BD268" i="5"/>
  <c r="BB416" i="5"/>
  <c r="BB865" i="5"/>
  <c r="AY316" i="5"/>
  <c r="BD1165" i="5"/>
  <c r="BB326" i="5"/>
  <c r="BD726" i="5"/>
  <c r="AY1495" i="5"/>
  <c r="AY815" i="5"/>
  <c r="AY297" i="5"/>
  <c r="AY1167" i="5"/>
  <c r="AY626" i="5"/>
  <c r="BB145" i="5"/>
  <c r="BB457" i="5"/>
  <c r="AY1298" i="5"/>
  <c r="BD1458" i="5"/>
  <c r="BB1386" i="5"/>
  <c r="BD1317" i="5"/>
  <c r="BD126" i="5"/>
  <c r="BD298" i="5"/>
  <c r="BD785" i="5"/>
  <c r="AY1468" i="5"/>
  <c r="BD855" i="5"/>
  <c r="BB936" i="5"/>
  <c r="BD1106" i="5"/>
  <c r="AY887" i="5"/>
  <c r="AY565" i="5"/>
  <c r="BB717" i="5"/>
  <c r="AY435" i="5"/>
  <c r="BD435" i="5"/>
  <c r="AY296" i="5"/>
  <c r="BB127" i="5"/>
  <c r="BB116" i="5"/>
  <c r="BB917" i="5"/>
  <c r="BD515" i="5"/>
  <c r="BB98" i="5"/>
  <c r="AY488" i="5"/>
  <c r="BD486" i="5"/>
  <c r="BB605" i="5"/>
  <c r="BB565" i="5"/>
  <c r="AY795" i="5"/>
  <c r="BD775" i="5"/>
  <c r="AY895" i="5"/>
  <c r="BB946" i="5"/>
  <c r="BD1195" i="5"/>
  <c r="BD207" i="5"/>
  <c r="BD236" i="5"/>
  <c r="BD175" i="5"/>
  <c r="AY357" i="5"/>
  <c r="AY327" i="5"/>
  <c r="BD475" i="5"/>
  <c r="BD328" i="5"/>
  <c r="BB607" i="5"/>
  <c r="BD577" i="5"/>
  <c r="AY707" i="5"/>
  <c r="BD986" i="5"/>
  <c r="BB988" i="5"/>
  <c r="BD745" i="5"/>
  <c r="AY1077" i="5"/>
  <c r="AY1267" i="5"/>
  <c r="BD1427" i="5"/>
  <c r="AY78" i="5"/>
  <c r="AY86" i="5"/>
  <c r="BB216" i="5"/>
  <c r="BB215" i="5"/>
  <c r="AY386" i="5"/>
  <c r="BD387" i="5"/>
  <c r="BB485" i="5"/>
  <c r="BB728" i="5"/>
  <c r="BB685" i="5"/>
  <c r="BB756" i="5"/>
  <c r="BB767" i="5"/>
  <c r="BD906" i="5"/>
  <c r="BD916" i="5"/>
  <c r="BB836" i="5"/>
  <c r="BB1016" i="5"/>
  <c r="BB1166" i="5"/>
  <c r="BD1288" i="5"/>
  <c r="AY1096" i="5"/>
  <c r="BD1067" i="5"/>
  <c r="AY1226" i="5"/>
  <c r="BD1186" i="5"/>
  <c r="AY1386" i="5"/>
  <c r="BD1416" i="5"/>
  <c r="AY1186" i="5"/>
  <c r="BD1486" i="5"/>
  <c r="BB335" i="5"/>
  <c r="BD208" i="5"/>
  <c r="BD656" i="5"/>
  <c r="BD1048" i="5"/>
  <c r="AY307" i="5"/>
  <c r="BD1177" i="5"/>
  <c r="BD1178" i="5"/>
  <c r="BD936" i="5"/>
  <c r="AY48" i="5"/>
  <c r="BB1066" i="5"/>
  <c r="AY837" i="5"/>
  <c r="BD835" i="5"/>
  <c r="BD945" i="5"/>
  <c r="BD1406" i="5"/>
  <c r="BB1457" i="5"/>
  <c r="BD1257" i="5"/>
  <c r="BB1365" i="5"/>
  <c r="BB67" i="5"/>
  <c r="BB46" i="5"/>
  <c r="BB58" i="5"/>
  <c r="AY107" i="5"/>
  <c r="BB228" i="5"/>
  <c r="AY248" i="5"/>
  <c r="BD297" i="5"/>
  <c r="AY315" i="5"/>
  <c r="BD1267" i="5"/>
  <c r="BD728" i="5"/>
  <c r="BD1497" i="5"/>
  <c r="AY418" i="5"/>
  <c r="AY1245" i="5"/>
  <c r="BB906" i="5"/>
  <c r="BD1168" i="5"/>
  <c r="BB1218" i="5"/>
  <c r="BB458" i="5"/>
  <c r="BD1298" i="5"/>
  <c r="BD1318" i="5"/>
  <c r="AY1217" i="5"/>
  <c r="BD28" i="5"/>
  <c r="AY105" i="5"/>
  <c r="BD687" i="5"/>
  <c r="BB468" i="5"/>
  <c r="BD295" i="5"/>
  <c r="BD1037" i="5"/>
  <c r="AY655" i="5"/>
  <c r="BB736" i="5"/>
  <c r="AY617" i="5"/>
  <c r="BD1338" i="5"/>
  <c r="BD1466" i="5"/>
  <c r="AY1345" i="5"/>
  <c r="AY766" i="5"/>
  <c r="AY1108" i="5"/>
  <c r="BD1057" i="5"/>
  <c r="BD658" i="5"/>
  <c r="BD878" i="5"/>
  <c r="BD568" i="5"/>
  <c r="BB118" i="5"/>
  <c r="AY127" i="5"/>
  <c r="BB415" i="5"/>
  <c r="BD1455" i="5"/>
  <c r="BB977" i="5"/>
  <c r="BB1015" i="5"/>
  <c r="AY135" i="5"/>
  <c r="AY205" i="5"/>
  <c r="BD338" i="5"/>
  <c r="BB425" i="5"/>
  <c r="BD487" i="5"/>
  <c r="BD548" i="5"/>
  <c r="BB567" i="5"/>
  <c r="BD846" i="5"/>
  <c r="BD1146" i="5"/>
  <c r="BD237" i="5"/>
  <c r="BD177" i="5"/>
  <c r="AY358" i="5"/>
  <c r="BD456" i="5"/>
  <c r="BD326" i="5"/>
  <c r="BD596" i="5"/>
  <c r="BD576" i="5"/>
  <c r="AY637" i="5"/>
  <c r="BD648" i="5"/>
  <c r="BB708" i="5"/>
  <c r="AY737" i="5"/>
  <c r="BD708" i="5"/>
  <c r="AY856" i="5"/>
  <c r="AY916" i="5"/>
  <c r="BD748" i="5"/>
  <c r="AY1028" i="5"/>
  <c r="AY1078" i="5"/>
  <c r="BB1177" i="5"/>
  <c r="BD1308" i="5"/>
  <c r="AY1327" i="5"/>
  <c r="BB1348" i="5"/>
  <c r="BD316" i="5"/>
  <c r="BD76" i="5"/>
  <c r="AY85" i="5"/>
  <c r="AY385" i="5"/>
  <c r="BD416" i="5"/>
  <c r="BB725" i="5"/>
  <c r="AY675" i="5"/>
  <c r="BB757" i="5"/>
  <c r="AY1048" i="5"/>
  <c r="BB835" i="5"/>
  <c r="AY958" i="5"/>
  <c r="BD977" i="5"/>
  <c r="BB1125" i="5"/>
  <c r="BB1286" i="5"/>
  <c r="BB1306" i="5"/>
  <c r="BB1356" i="5"/>
  <c r="BD1066" i="5"/>
  <c r="BD1356" i="5"/>
  <c r="BD1228" i="5"/>
  <c r="AY1355" i="5"/>
  <c r="BD1185" i="5"/>
  <c r="BD1485" i="5"/>
  <c r="BB248" i="5"/>
  <c r="BB345" i="5"/>
  <c r="BD686" i="5"/>
  <c r="BD206" i="5"/>
  <c r="BD1135" i="5"/>
  <c r="AY45" i="5"/>
  <c r="BD1258" i="5"/>
  <c r="BB56" i="5"/>
  <c r="BD17" i="5"/>
  <c r="AY36" i="5"/>
  <c r="AY195" i="5"/>
  <c r="BD426" i="5"/>
  <c r="AY247" i="5"/>
  <c r="AY266" i="5"/>
  <c r="AY405" i="5"/>
  <c r="BB1405" i="5"/>
  <c r="BD318" i="5"/>
  <c r="AY1496" i="5"/>
  <c r="BB1196" i="5"/>
  <c r="BD727" i="5"/>
  <c r="AY416" i="5"/>
  <c r="BB168" i="5"/>
  <c r="BB525" i="5"/>
  <c r="BD737" i="5"/>
  <c r="BD1295" i="5"/>
  <c r="BD1438" i="5"/>
  <c r="AY1218" i="5"/>
  <c r="AY218" i="5"/>
  <c r="BD107" i="5"/>
  <c r="AY125" i="5"/>
  <c r="BB396" i="5"/>
  <c r="BB776" i="5"/>
  <c r="BB466" i="5"/>
  <c r="BD657" i="5"/>
  <c r="BD618" i="5"/>
  <c r="BD1468" i="5"/>
  <c r="AY656" i="5"/>
  <c r="BB528" i="5"/>
  <c r="BD1055" i="5"/>
  <c r="BD276" i="5"/>
  <c r="BB1098" i="5"/>
  <c r="BD877" i="5"/>
  <c r="BD218" i="5"/>
  <c r="BB716" i="5"/>
  <c r="AY438" i="5"/>
  <c r="AY1247" i="5"/>
  <c r="BD975" i="5"/>
  <c r="BD1175" i="5"/>
  <c r="BB347" i="5"/>
  <c r="BB795" i="5"/>
  <c r="BD1297" i="5"/>
  <c r="BD1217" i="5"/>
  <c r="BD227" i="5"/>
  <c r="BB297" i="5"/>
  <c r="BD368" i="5"/>
  <c r="BD396" i="5"/>
  <c r="BD495" i="5"/>
  <c r="BD446" i="5"/>
  <c r="AY625" i="5"/>
  <c r="BD1115" i="5"/>
  <c r="BD1087" i="5"/>
  <c r="BD1126" i="5"/>
  <c r="BB1295" i="5"/>
  <c r="BD235" i="5"/>
  <c r="BB318" i="5"/>
  <c r="AY356" i="5"/>
  <c r="BB286" i="5"/>
  <c r="BD628" i="5"/>
  <c r="BD575" i="5"/>
  <c r="BD707" i="5"/>
  <c r="BB788" i="5"/>
  <c r="AY798" i="5"/>
  <c r="BB816" i="5"/>
  <c r="BB825" i="5"/>
  <c r="BD807" i="5"/>
  <c r="BD1026" i="5"/>
  <c r="AY745" i="5"/>
  <c r="AY1117" i="5"/>
  <c r="BD1077" i="5"/>
  <c r="AY1326" i="5"/>
  <c r="AY1428" i="5"/>
  <c r="BD78" i="5"/>
  <c r="AY87" i="5"/>
  <c r="BD287" i="5"/>
  <c r="BB446" i="5"/>
  <c r="BD418" i="5"/>
  <c r="AY605" i="5"/>
  <c r="BB727" i="5"/>
  <c r="AY678" i="5"/>
  <c r="BB758" i="5"/>
  <c r="BB1126" i="5"/>
  <c r="AY1066" i="5"/>
  <c r="BB1206" i="5"/>
  <c r="BD1227" i="5"/>
  <c r="BD1096" i="5"/>
  <c r="BB1467" i="5"/>
  <c r="BD1487" i="5"/>
  <c r="BB338" i="5"/>
  <c r="AY905" i="5"/>
  <c r="AY308" i="5"/>
  <c r="AY907" i="5"/>
  <c r="BD997" i="5"/>
  <c r="AY985" i="5"/>
  <c r="AY1136" i="5"/>
  <c r="BB886" i="5"/>
  <c r="AY47" i="5"/>
  <c r="AY835" i="5"/>
  <c r="AY1207" i="5"/>
  <c r="BD1306" i="5"/>
  <c r="BD1255" i="5"/>
  <c r="BB66" i="5"/>
  <c r="BB148" i="5"/>
  <c r="AY95" i="5"/>
  <c r="BD315" i="5"/>
  <c r="AY1497" i="5"/>
  <c r="AY728" i="5"/>
  <c r="AY1216" i="5"/>
  <c r="AY1278" i="5"/>
  <c r="BD517" i="5"/>
  <c r="BB775" i="5"/>
  <c r="AY427" i="5"/>
  <c r="AY738" i="5"/>
  <c r="BB658" i="5"/>
  <c r="BB978" i="5"/>
  <c r="BB1285" i="5"/>
  <c r="BB1418" i="5"/>
  <c r="AY1215" i="5"/>
  <c r="BD188" i="5"/>
  <c r="BD1405" i="5"/>
  <c r="BB397" i="5"/>
  <c r="BD828" i="5"/>
  <c r="BD786" i="5"/>
  <c r="BD888" i="5"/>
  <c r="BD617" i="5"/>
  <c r="AY906" i="5"/>
  <c r="AY1346" i="5"/>
  <c r="AY1348" i="5"/>
  <c r="BD1467" i="5"/>
  <c r="BD125" i="5"/>
  <c r="AY1055" i="5"/>
  <c r="AY1407" i="5"/>
  <c r="BD155" i="5"/>
  <c r="AY1105" i="5"/>
  <c r="BB937" i="5"/>
  <c r="BD1278" i="5"/>
  <c r="BB916" i="5"/>
  <c r="BD607" i="5"/>
  <c r="AY787" i="5"/>
  <c r="AY236" i="5"/>
  <c r="BD565" i="5"/>
  <c r="AY1018" i="5"/>
  <c r="AY1175" i="5"/>
  <c r="BD477" i="5"/>
  <c r="BB537" i="5"/>
  <c r="AY566" i="5"/>
  <c r="BB1466" i="5"/>
  <c r="BD768" i="5"/>
  <c r="BD58" i="5"/>
  <c r="AY67" i="5"/>
  <c r="AY215" i="5"/>
  <c r="BB275" i="5"/>
  <c r="AY337" i="5"/>
  <c r="BB427" i="5"/>
  <c r="BD445" i="5"/>
  <c r="AY486" i="5"/>
  <c r="BD696" i="5"/>
  <c r="BD715" i="5"/>
  <c r="BD996" i="5"/>
  <c r="BD1116" i="5"/>
  <c r="BB1186" i="5"/>
  <c r="BB1297" i="5"/>
  <c r="AY1445" i="5"/>
  <c r="BD407" i="5"/>
  <c r="AY475" i="5"/>
  <c r="BB315" i="5"/>
  <c r="BD358" i="5"/>
  <c r="BD505" i="5"/>
  <c r="BB447" i="5"/>
  <c r="BB287" i="5"/>
  <c r="BD527" i="5"/>
  <c r="BD626" i="5"/>
  <c r="AY577" i="5"/>
  <c r="AY705" i="5"/>
  <c r="BD738" i="5"/>
  <c r="AY765" i="5"/>
  <c r="BD988" i="5"/>
  <c r="BB815" i="5"/>
  <c r="BD806" i="5"/>
  <c r="AY746" i="5"/>
  <c r="BD1078" i="5"/>
  <c r="BD1296" i="5"/>
  <c r="AY1385" i="5"/>
  <c r="AY1388" i="5"/>
  <c r="BD1447" i="5"/>
  <c r="BB1316" i="5"/>
  <c r="BD87" i="5"/>
  <c r="BD285" i="5"/>
  <c r="AY388" i="5"/>
  <c r="AY686" i="5"/>
  <c r="BB726" i="5"/>
  <c r="BD676" i="5"/>
  <c r="AY536" i="5"/>
  <c r="BD776" i="5"/>
  <c r="BD817" i="5"/>
  <c r="BB755" i="5"/>
  <c r="BD1226" i="5"/>
  <c r="BD1357" i="5"/>
  <c r="BB1498" i="5"/>
  <c r="BD1015" i="5"/>
  <c r="BB367" i="5"/>
  <c r="AY305" i="5"/>
  <c r="BD377" i="5"/>
  <c r="BD1136" i="5"/>
  <c r="BB505" i="5"/>
  <c r="BD45" i="5"/>
  <c r="AY836" i="5"/>
  <c r="AY948" i="5"/>
  <c r="BD1307" i="5"/>
  <c r="BD668" i="5"/>
  <c r="BB1456" i="5"/>
  <c r="BD15" i="5"/>
  <c r="BB135" i="5"/>
  <c r="BD265" i="5"/>
  <c r="BD428" i="5"/>
  <c r="AY727" i="5"/>
  <c r="BD516" i="5"/>
  <c r="AY425" i="5"/>
  <c r="BB165" i="5"/>
  <c r="BB656" i="5"/>
  <c r="BB1415" i="5"/>
  <c r="BD1216" i="5"/>
  <c r="AY28" i="5"/>
  <c r="BD27" i="5"/>
  <c r="AY406" i="5"/>
  <c r="BD885" i="5"/>
  <c r="BB195" i="5"/>
  <c r="BB806" i="5"/>
  <c r="BD1038" i="5"/>
  <c r="AY687" i="5"/>
  <c r="BD827" i="5"/>
  <c r="BD615" i="5"/>
  <c r="BB1017" i="5"/>
  <c r="BD1345" i="5"/>
  <c r="BB1167" i="5"/>
  <c r="AY1057" i="5"/>
  <c r="BD1107" i="5"/>
  <c r="BD788" i="5"/>
  <c r="BD437" i="5"/>
  <c r="AY826" i="5"/>
  <c r="AY1248" i="5"/>
  <c r="BD128" i="5"/>
  <c r="AY568" i="5"/>
  <c r="BB418" i="5"/>
  <c r="BB115" i="5"/>
  <c r="BD37" i="5"/>
  <c r="BD36" i="5"/>
  <c r="BD35" i="5"/>
  <c r="BB36" i="5"/>
  <c r="BB38" i="5"/>
  <c r="BD38" i="5"/>
  <c r="BD5" i="5"/>
  <c r="BB5" i="5"/>
  <c r="BB6" i="5"/>
  <c r="BD7" i="5"/>
  <c r="BD6" i="5"/>
  <c r="AV739" i="5"/>
  <c r="AV1379" i="5"/>
  <c r="AV1079" i="5"/>
  <c r="AV939" i="5"/>
  <c r="AV838" i="5"/>
  <c r="AV629" i="5"/>
  <c r="AV139" i="5"/>
  <c r="AV1319" i="5"/>
  <c r="AV89" i="5"/>
  <c r="AV449" i="5"/>
  <c r="AV816" i="5"/>
  <c r="AV1339" i="5"/>
  <c r="AV1279" i="5"/>
  <c r="AV1349" i="5"/>
  <c r="AV979" i="5"/>
  <c r="AV1499" i="5"/>
  <c r="AV599" i="5"/>
  <c r="AV709" i="5"/>
  <c r="AV379" i="5"/>
  <c r="AV129" i="5"/>
  <c r="AV789" i="5"/>
  <c r="AV459" i="5"/>
  <c r="AV769" i="5"/>
  <c r="AV578" i="5"/>
  <c r="AV1066" i="5"/>
  <c r="AV1077" i="5"/>
  <c r="AV1298" i="5"/>
  <c r="AV598" i="5"/>
  <c r="AV679" i="5"/>
  <c r="AV1299" i="5"/>
  <c r="AV1459" i="5"/>
  <c r="AV1359" i="5"/>
  <c r="AV46" i="5"/>
  <c r="AV97" i="5"/>
  <c r="AV99" i="5"/>
  <c r="AV59" i="5"/>
  <c r="AV18" i="5"/>
  <c r="AV1138" i="5"/>
  <c r="AV1277" i="5"/>
  <c r="AV399" i="5"/>
  <c r="AV798" i="5"/>
  <c r="AV418" i="5"/>
  <c r="AV108" i="5"/>
  <c r="AV1378" i="5"/>
  <c r="AV768" i="5"/>
  <c r="AV107" i="5"/>
  <c r="AV849" i="5"/>
  <c r="AV275" i="5"/>
  <c r="AV1269" i="5"/>
  <c r="AV105" i="5"/>
  <c r="AV477" i="5"/>
  <c r="AV699" i="5"/>
  <c r="AV1249" i="5"/>
  <c r="AV869" i="5"/>
  <c r="AV1048" i="5"/>
  <c r="AV595" i="5"/>
  <c r="AV1129" i="5"/>
  <c r="AV929" i="5"/>
  <c r="AV1368" i="5"/>
  <c r="AV758" i="5"/>
  <c r="AV297" i="5"/>
  <c r="AV938" i="5"/>
  <c r="AV1429" i="5"/>
  <c r="AV669" i="5"/>
  <c r="AV889" i="5"/>
  <c r="AV1207" i="5"/>
  <c r="AV1318" i="5"/>
  <c r="AV499" i="5"/>
  <c r="AV1328" i="5"/>
  <c r="AV165" i="5"/>
  <c r="AV218" i="5"/>
  <c r="AV249" i="5"/>
  <c r="AV229" i="5"/>
  <c r="AV298" i="5"/>
  <c r="AV1067" i="5"/>
  <c r="AV1148" i="5"/>
  <c r="AV1218" i="5"/>
  <c r="AV1198" i="5"/>
  <c r="AV1369" i="5"/>
  <c r="AV1457" i="5"/>
  <c r="AV1358" i="5"/>
  <c r="AV748" i="5"/>
  <c r="AV788" i="5"/>
  <c r="AV1348" i="5"/>
  <c r="AV557" i="5"/>
  <c r="AV1137" i="5"/>
  <c r="AV489" i="5"/>
  <c r="AV585" i="5"/>
  <c r="AV818" i="5"/>
  <c r="AV1047" i="5"/>
  <c r="AV1329" i="5"/>
  <c r="AV848" i="5"/>
  <c r="AV1177" i="5"/>
  <c r="AV29" i="5"/>
  <c r="AV49" i="5"/>
  <c r="AV197" i="5"/>
  <c r="AV339" i="5"/>
  <c r="AV439" i="5"/>
  <c r="AV457" i="5"/>
  <c r="AV549" i="5"/>
  <c r="AV569" i="5"/>
  <c r="AV639" i="5"/>
  <c r="AV835" i="5"/>
  <c r="AV857" i="5"/>
  <c r="AV858" i="5"/>
  <c r="AV1049" i="5"/>
  <c r="AV908" i="5"/>
  <c r="AV967" i="5"/>
  <c r="AV1176" i="5"/>
  <c r="AV1169" i="5"/>
  <c r="AV1109" i="5"/>
  <c r="AV1068" i="5"/>
  <c r="AV1497" i="5"/>
  <c r="AV1008" i="5"/>
  <c r="AV378" i="5"/>
  <c r="AV796" i="5"/>
  <c r="AV729" i="5"/>
  <c r="AV909" i="5"/>
  <c r="AV1278" i="5"/>
  <c r="AV1237" i="5"/>
  <c r="AV1307" i="5"/>
  <c r="AV1479" i="5"/>
  <c r="AV819" i="5"/>
  <c r="AV109" i="5"/>
  <c r="AV199" i="5"/>
  <c r="AV659" i="5"/>
  <c r="AV749" i="5"/>
  <c r="AV829" i="5"/>
  <c r="AV949" i="5"/>
  <c r="AV997" i="5"/>
  <c r="AV1009" i="5"/>
  <c r="AV1199" i="5"/>
  <c r="AV1259" i="5"/>
  <c r="AV1305" i="5"/>
  <c r="AV189" i="5"/>
  <c r="AV38" i="5"/>
  <c r="AV366" i="5"/>
  <c r="AV517" i="5"/>
  <c r="AV627" i="5"/>
  <c r="AV1037" i="5"/>
  <c r="AV1288" i="5"/>
  <c r="AV1389" i="5"/>
  <c r="AV179" i="5"/>
  <c r="AV579" i="5"/>
  <c r="AV648" i="5"/>
  <c r="AV677" i="5"/>
  <c r="AV775" i="5"/>
  <c r="AV817" i="5"/>
  <c r="AV955" i="5"/>
  <c r="AV1039" i="5"/>
  <c r="AV1257" i="5"/>
  <c r="AV1397" i="5"/>
  <c r="AV1398" i="5"/>
  <c r="AV168" i="5"/>
  <c r="AV329" i="5"/>
  <c r="AV17" i="5"/>
  <c r="AV57" i="5"/>
  <c r="AV98" i="5"/>
  <c r="AV115" i="5"/>
  <c r="AV186" i="5"/>
  <c r="AV246" i="5"/>
  <c r="AV359" i="5"/>
  <c r="AV438" i="5"/>
  <c r="AV376" i="5"/>
  <c r="AV458" i="5"/>
  <c r="AV567" i="5"/>
  <c r="AV576" i="5"/>
  <c r="AV626" i="5"/>
  <c r="AV656" i="5"/>
  <c r="AV787" i="5"/>
  <c r="AV917" i="5"/>
  <c r="AV916" i="5"/>
  <c r="AV919" i="5"/>
  <c r="AV1089" i="5"/>
  <c r="AV1159" i="5"/>
  <c r="AV1239" i="5"/>
  <c r="AV1267" i="5"/>
  <c r="AV1356" i="5"/>
  <c r="AV1258" i="5"/>
  <c r="AV1229" i="5"/>
  <c r="AV1449" i="5"/>
  <c r="AV808" i="5"/>
  <c r="AV898" i="5"/>
  <c r="AV1308" i="5"/>
  <c r="AV1338" i="5"/>
  <c r="AV176" i="5"/>
  <c r="AV216" i="5"/>
  <c r="AV187" i="5"/>
  <c r="AV278" i="5"/>
  <c r="AV289" i="5"/>
  <c r="AV336" i="5"/>
  <c r="AV577" i="5"/>
  <c r="AV596" i="5"/>
  <c r="AV619" i="5"/>
  <c r="AV678" i="5"/>
  <c r="AV747" i="5"/>
  <c r="AV947" i="5"/>
  <c r="AV1098" i="5"/>
  <c r="AV1189" i="5"/>
  <c r="AV1186" i="5"/>
  <c r="AV1295" i="5"/>
  <c r="AV1428" i="5"/>
  <c r="AV419" i="5"/>
  <c r="AV778" i="5"/>
  <c r="AV879" i="5"/>
  <c r="AV429" i="5"/>
  <c r="AV19" i="5"/>
  <c r="AV16" i="5"/>
  <c r="AV106" i="5"/>
  <c r="AV137" i="5"/>
  <c r="AV219" i="5"/>
  <c r="AV307" i="5"/>
  <c r="AV309" i="5"/>
  <c r="AV355" i="5"/>
  <c r="AV397" i="5"/>
  <c r="AV479" i="5"/>
  <c r="AV777" i="5"/>
  <c r="AV899" i="5"/>
  <c r="AV999" i="5"/>
  <c r="AV969" i="5"/>
  <c r="AV995" i="5"/>
  <c r="AV928" i="5"/>
  <c r="AV956" i="5"/>
  <c r="AV1027" i="5"/>
  <c r="AV1078" i="5"/>
  <c r="AV1236" i="5"/>
  <c r="AV1115" i="5"/>
  <c r="AV1139" i="5"/>
  <c r="AV1439" i="5"/>
  <c r="AV79" i="5"/>
  <c r="AV169" i="5"/>
  <c r="AV209" i="5"/>
  <c r="AV239" i="5"/>
  <c r="AV247" i="5"/>
  <c r="AV299" i="5"/>
  <c r="AV398" i="5"/>
  <c r="AV589" i="5"/>
  <c r="AV675" i="5"/>
  <c r="AV799" i="5"/>
  <c r="AV868" i="5"/>
  <c r="AV1075" i="5"/>
  <c r="AV959" i="5"/>
  <c r="AV988" i="5"/>
  <c r="AV1149" i="5"/>
  <c r="AV1119" i="5"/>
  <c r="AV1088" i="5"/>
  <c r="AV1179" i="5"/>
  <c r="AV1309" i="5"/>
  <c r="AV1216" i="5"/>
  <c r="AV1238" i="5"/>
  <c r="AV1437" i="5"/>
  <c r="AV1326" i="5"/>
  <c r="AV1385" i="5"/>
  <c r="AV1367" i="5"/>
  <c r="AV779" i="5"/>
  <c r="AV217" i="5"/>
  <c r="AV285" i="5"/>
  <c r="AV279" i="5"/>
  <c r="AV326" i="5"/>
  <c r="AV417" i="5"/>
  <c r="AV487" i="5"/>
  <c r="AV519" i="5"/>
  <c r="AV559" i="5"/>
  <c r="AV728" i="5"/>
  <c r="AV719" i="5"/>
  <c r="AV767" i="5"/>
  <c r="AV859" i="5"/>
  <c r="AV1036" i="5"/>
  <c r="AV1188" i="5"/>
  <c r="AV1357" i="5"/>
  <c r="AV1399" i="5"/>
  <c r="AV96" i="5"/>
  <c r="AV149" i="5"/>
  <c r="AV337" i="5"/>
  <c r="AV416" i="5"/>
  <c r="AV509" i="5"/>
  <c r="AV657" i="5"/>
  <c r="AV725" i="5"/>
  <c r="AV759" i="5"/>
  <c r="AV776" i="5"/>
  <c r="AV757" i="5"/>
  <c r="AV815" i="5"/>
  <c r="AV886" i="5"/>
  <c r="AV968" i="5"/>
  <c r="AV1219" i="5"/>
  <c r="AV1197" i="5"/>
  <c r="AV1316" i="5"/>
  <c r="AV1438" i="5"/>
  <c r="AV58" i="5"/>
  <c r="AV27" i="5"/>
  <c r="AV69" i="5"/>
  <c r="AV155" i="5"/>
  <c r="AV226" i="5"/>
  <c r="AV177" i="5"/>
  <c r="AV227" i="5"/>
  <c r="AV256" i="5"/>
  <c r="AV295" i="5"/>
  <c r="AV316" i="5"/>
  <c r="AV327" i="5"/>
  <c r="AV387" i="5"/>
  <c r="AV375" i="5"/>
  <c r="AV426" i="5"/>
  <c r="AV478" i="5"/>
  <c r="AV406" i="5"/>
  <c r="AV465" i="5"/>
  <c r="AV485" i="5"/>
  <c r="AV507" i="5"/>
  <c r="AV496" i="5"/>
  <c r="AV536" i="5"/>
  <c r="AV538" i="5"/>
  <c r="AV625" i="5"/>
  <c r="AV617" i="5"/>
  <c r="AV637" i="5"/>
  <c r="AV687" i="5"/>
  <c r="AV588" i="5"/>
  <c r="AV607" i="5"/>
  <c r="AV698" i="5"/>
  <c r="AV705" i="5"/>
  <c r="AV716" i="5"/>
  <c r="AV666" i="5"/>
  <c r="AV827" i="5"/>
  <c r="AV809" i="5"/>
  <c r="AV855" i="5"/>
  <c r="AV926" i="5"/>
  <c r="AV1029" i="5"/>
  <c r="AV1045" i="5"/>
  <c r="AV836" i="5"/>
  <c r="AV975" i="5"/>
  <c r="AV927" i="5"/>
  <c r="AV989" i="5"/>
  <c r="AV1085" i="5"/>
  <c r="AV957" i="5"/>
  <c r="AV1087" i="5"/>
  <c r="AV1276" i="5"/>
  <c r="AV958" i="5"/>
  <c r="AV1025" i="5"/>
  <c r="AV1136" i="5"/>
  <c r="AV1178" i="5"/>
  <c r="AV1015" i="5"/>
  <c r="AV1007" i="5"/>
  <c r="AV1127" i="5"/>
  <c r="AV1175" i="5"/>
  <c r="AV1128" i="5"/>
  <c r="AV1217" i="5"/>
  <c r="AV1375" i="5"/>
  <c r="AV1455" i="5"/>
  <c r="AV1285" i="5"/>
  <c r="AV1255" i="5"/>
  <c r="AV1327" i="5"/>
  <c r="AV1408" i="5"/>
  <c r="AV1476" i="5"/>
  <c r="AV1419" i="5"/>
  <c r="AV1345" i="5"/>
  <c r="AV1488" i="5"/>
  <c r="AV28" i="5"/>
  <c r="AV67" i="5"/>
  <c r="AV125" i="5"/>
  <c r="AV117" i="5"/>
  <c r="AV156" i="5"/>
  <c r="AV185" i="5"/>
  <c r="AV119" i="5"/>
  <c r="AV178" i="5"/>
  <c r="AV205" i="5"/>
  <c r="AV255" i="5"/>
  <c r="AV317" i="5"/>
  <c r="AV338" i="5"/>
  <c r="AV318" i="5"/>
  <c r="AV358" i="5"/>
  <c r="AV287" i="5"/>
  <c r="AV328" i="5"/>
  <c r="AV436" i="5"/>
  <c r="AV428" i="5"/>
  <c r="AV409" i="5"/>
  <c r="AV508" i="5"/>
  <c r="AV468" i="5"/>
  <c r="AV497" i="5"/>
  <c r="AV539" i="5"/>
  <c r="AV618" i="5"/>
  <c r="AV587" i="5"/>
  <c r="AV608" i="5"/>
  <c r="AV649" i="5"/>
  <c r="AV676" i="5"/>
  <c r="AV706" i="5"/>
  <c r="AV737" i="5"/>
  <c r="AV688" i="5"/>
  <c r="AV668" i="5"/>
  <c r="AV906" i="5"/>
  <c r="AV896" i="5"/>
  <c r="AV976" i="5"/>
  <c r="AV937" i="5"/>
  <c r="AV1069" i="5"/>
  <c r="AV1065" i="5"/>
  <c r="AV1095" i="5"/>
  <c r="AV1099" i="5"/>
  <c r="AV1206" i="5"/>
  <c r="AV1225" i="5"/>
  <c r="AV977" i="5"/>
  <c r="AV1058" i="5"/>
  <c r="AV945" i="5"/>
  <c r="AV1196" i="5"/>
  <c r="AV1155" i="5"/>
  <c r="AV1135" i="5"/>
  <c r="AV1147" i="5"/>
  <c r="AV1386" i="5"/>
  <c r="AV1165" i="5"/>
  <c r="AV1268" i="5"/>
  <c r="AV1215" i="5"/>
  <c r="AV1228" i="5"/>
  <c r="AV1296" i="5"/>
  <c r="AV1355" i="5"/>
  <c r="AV1489" i="5"/>
  <c r="AV1335" i="5"/>
  <c r="AV1447" i="5"/>
  <c r="AV1395" i="5"/>
  <c r="AV1458" i="5"/>
  <c r="AV1448" i="5"/>
  <c r="AV1446" i="5"/>
  <c r="AV1417" i="5"/>
  <c r="AV1475" i="5"/>
  <c r="AV25" i="5"/>
  <c r="AV39" i="5"/>
  <c r="AV87" i="5"/>
  <c r="AV95" i="5"/>
  <c r="AV68" i="5"/>
  <c r="AV126" i="5"/>
  <c r="AV86" i="5"/>
  <c r="AV159" i="5"/>
  <c r="AV175" i="5"/>
  <c r="AV245" i="5"/>
  <c r="AV276" i="5"/>
  <c r="AV277" i="5"/>
  <c r="AV319" i="5"/>
  <c r="AV296" i="5"/>
  <c r="AV325" i="5"/>
  <c r="AV348" i="5"/>
  <c r="AV456" i="5"/>
  <c r="AV466" i="5"/>
  <c r="AV448" i="5"/>
  <c r="AV407" i="5"/>
  <c r="AV488" i="5"/>
  <c r="AV555" i="5"/>
  <c r="AV646" i="5"/>
  <c r="AV707" i="5"/>
  <c r="AV718" i="5"/>
  <c r="AV797" i="5"/>
  <c r="AV877" i="5"/>
  <c r="AV866" i="5"/>
  <c r="AV755" i="5"/>
  <c r="AV888" i="5"/>
  <c r="AV727" i="5"/>
  <c r="AV825" i="5"/>
  <c r="AV839" i="5"/>
  <c r="AV897" i="5"/>
  <c r="AV876" i="5"/>
  <c r="AV865" i="5"/>
  <c r="AV1086" i="5"/>
  <c r="AV1005" i="5"/>
  <c r="AV1035" i="5"/>
  <c r="AV1038" i="5"/>
  <c r="AV996" i="5"/>
  <c r="AV1157" i="5"/>
  <c r="AV1209" i="5"/>
  <c r="AV1118" i="5"/>
  <c r="AV1306" i="5"/>
  <c r="AV1325" i="5"/>
  <c r="AV1227" i="5"/>
  <c r="AV1347" i="5"/>
  <c r="AV1396" i="5"/>
  <c r="AV1486" i="5"/>
  <c r="AV1418" i="5"/>
  <c r="AV1336" i="5"/>
  <c r="AV1426" i="5"/>
  <c r="AV1366" i="5"/>
  <c r="AV1387" i="5"/>
  <c r="AV1495" i="5"/>
  <c r="AV1365" i="5"/>
  <c r="AV26" i="5"/>
  <c r="AV127" i="5"/>
  <c r="AV85" i="5"/>
  <c r="AV167" i="5"/>
  <c r="AV75" i="5"/>
  <c r="AV157" i="5"/>
  <c r="AV215" i="5"/>
  <c r="AV195" i="5"/>
  <c r="AV237" i="5"/>
  <c r="AV268" i="5"/>
  <c r="AV306" i="5"/>
  <c r="AV257" i="5"/>
  <c r="AV389" i="5"/>
  <c r="AV425" i="5"/>
  <c r="AV435" i="5"/>
  <c r="AV368" i="5"/>
  <c r="AV347" i="5"/>
  <c r="AV467" i="5"/>
  <c r="AV408" i="5"/>
  <c r="AV476" i="5"/>
  <c r="AV516" i="5"/>
  <c r="AV568" i="5"/>
  <c r="AV556" i="5"/>
  <c r="AV647" i="5"/>
  <c r="AV615" i="5"/>
  <c r="AV695" i="5"/>
  <c r="AV708" i="5"/>
  <c r="AV907" i="5"/>
  <c r="AV875" i="5"/>
  <c r="AV847" i="5"/>
  <c r="AV885" i="5"/>
  <c r="AV965" i="5"/>
  <c r="AV948" i="5"/>
  <c r="AV1028" i="5"/>
  <c r="AV985" i="5"/>
  <c r="AV918" i="5"/>
  <c r="AV978" i="5"/>
  <c r="AV1059" i="5"/>
  <c r="AV966" i="5"/>
  <c r="AV1195" i="5"/>
  <c r="AV1297" i="5"/>
  <c r="AV1427" i="5"/>
  <c r="AV1246" i="5"/>
  <c r="AV1469" i="5"/>
  <c r="AV1478" i="5"/>
  <c r="AV1467" i="5"/>
  <c r="AV36" i="5"/>
  <c r="AV128" i="5"/>
  <c r="AV76" i="5"/>
  <c r="AV118" i="5"/>
  <c r="AV158" i="5"/>
  <c r="AV188" i="5"/>
  <c r="AV196" i="5"/>
  <c r="AV238" i="5"/>
  <c r="AV147" i="5"/>
  <c r="AV305" i="5"/>
  <c r="AV335" i="5"/>
  <c r="AV236" i="5"/>
  <c r="AV315" i="5"/>
  <c r="AV357" i="5"/>
  <c r="AV437" i="5"/>
  <c r="AV345" i="5"/>
  <c r="AV388" i="5"/>
  <c r="AV455" i="5"/>
  <c r="AV469" i="5"/>
  <c r="AV528" i="5"/>
  <c r="AV566" i="5"/>
  <c r="AV535" i="5"/>
  <c r="AV515" i="5"/>
  <c r="AV518" i="5"/>
  <c r="AV558" i="5"/>
  <c r="AV697" i="5"/>
  <c r="AV628" i="5"/>
  <c r="AV726" i="5"/>
  <c r="AV665" i="5"/>
  <c r="AV806" i="5"/>
  <c r="AV736" i="5"/>
  <c r="AV828" i="5"/>
  <c r="AV1056" i="5"/>
  <c r="AV987" i="5"/>
  <c r="AV1006" i="5"/>
  <c r="AV1108" i="5"/>
  <c r="AV946" i="5"/>
  <c r="AV1156" i="5"/>
  <c r="AV1235" i="5"/>
  <c r="AV1145" i="5"/>
  <c r="AV1158" i="5"/>
  <c r="AV1289" i="5"/>
  <c r="AV1377" i="5"/>
  <c r="AV1247" i="5"/>
  <c r="AV1405" i="5"/>
  <c r="AV1425" i="5"/>
  <c r="AV1337" i="5"/>
  <c r="AV1435" i="5"/>
  <c r="AV1468" i="5"/>
  <c r="AV1496" i="5"/>
  <c r="AV35" i="5"/>
  <c r="AV55" i="5"/>
  <c r="AV56" i="5"/>
  <c r="AV37" i="5"/>
  <c r="AV77" i="5"/>
  <c r="AV166" i="5"/>
  <c r="AV138" i="5"/>
  <c r="AV206" i="5"/>
  <c r="AV148" i="5"/>
  <c r="AV88" i="5"/>
  <c r="AV208" i="5"/>
  <c r="AV258" i="5"/>
  <c r="AV269" i="5"/>
  <c r="AV286" i="5"/>
  <c r="AV308" i="5"/>
  <c r="AV427" i="5"/>
  <c r="AV377" i="5"/>
  <c r="AV475" i="5"/>
  <c r="AV346" i="5"/>
  <c r="AV446" i="5"/>
  <c r="AV498" i="5"/>
  <c r="AV547" i="5"/>
  <c r="AV545" i="5"/>
  <c r="AV635" i="5"/>
  <c r="AV655" i="5"/>
  <c r="AV525" i="5"/>
  <c r="AV565" i="5"/>
  <c r="AV636" i="5"/>
  <c r="AV548" i="5"/>
  <c r="AV605" i="5"/>
  <c r="AV586" i="5"/>
  <c r="AV689" i="5"/>
  <c r="AV658" i="5"/>
  <c r="AV715" i="5"/>
  <c r="AV745" i="5"/>
  <c r="AV765" i="5"/>
  <c r="AV717" i="5"/>
  <c r="AV785" i="5"/>
  <c r="AV878" i="5"/>
  <c r="AV746" i="5"/>
  <c r="AV738" i="5"/>
  <c r="AV826" i="5"/>
  <c r="AV915" i="5"/>
  <c r="AV986" i="5"/>
  <c r="AV1046" i="5"/>
  <c r="AV1286" i="5"/>
  <c r="AV1096" i="5"/>
  <c r="AV1205" i="5"/>
  <c r="AV1016" i="5"/>
  <c r="AV1167" i="5"/>
  <c r="AV1019" i="5"/>
  <c r="AV1146" i="5"/>
  <c r="AV1226" i="5"/>
  <c r="AV1456" i="5"/>
  <c r="AV1187" i="5"/>
  <c r="AV1208" i="5"/>
  <c r="AV1287" i="5"/>
  <c r="AV1248" i="5"/>
  <c r="AV1406" i="5"/>
  <c r="AV1498" i="5"/>
  <c r="AV45" i="5"/>
  <c r="AV116" i="5"/>
  <c r="AV65" i="5"/>
  <c r="AV78" i="5"/>
  <c r="AV135" i="5"/>
  <c r="AV225" i="5"/>
  <c r="AV198" i="5"/>
  <c r="AV146" i="5"/>
  <c r="AV228" i="5"/>
  <c r="AV207" i="5"/>
  <c r="AV259" i="5"/>
  <c r="AV266" i="5"/>
  <c r="AV288" i="5"/>
  <c r="AV356" i="5"/>
  <c r="AV385" i="5"/>
  <c r="AV369" i="5"/>
  <c r="AV486" i="5"/>
  <c r="AV447" i="5"/>
  <c r="AV367" i="5"/>
  <c r="AV506" i="5"/>
  <c r="AV575" i="5"/>
  <c r="AV526" i="5"/>
  <c r="AV537" i="5"/>
  <c r="AV606" i="5"/>
  <c r="AV638" i="5"/>
  <c r="AV756" i="5"/>
  <c r="AV867" i="5"/>
  <c r="AV786" i="5"/>
  <c r="AV807" i="5"/>
  <c r="AV887" i="5"/>
  <c r="AV1055" i="5"/>
  <c r="AV837" i="5"/>
  <c r="AV925" i="5"/>
  <c r="AV935" i="5"/>
  <c r="AV1076" i="5"/>
  <c r="AV1117" i="5"/>
  <c r="AV1105" i="5"/>
  <c r="AV1116" i="5"/>
  <c r="AV1125" i="5"/>
  <c r="AV1097" i="5"/>
  <c r="AV1017" i="5"/>
  <c r="AV1057" i="5"/>
  <c r="AV998" i="5"/>
  <c r="AV1106" i="5"/>
  <c r="AV1026" i="5"/>
  <c r="AV1166" i="5"/>
  <c r="AV1256" i="5"/>
  <c r="AV1466" i="5"/>
  <c r="AV1266" i="5"/>
  <c r="AV1245" i="5"/>
  <c r="AV1346" i="5"/>
  <c r="AV1409" i="5"/>
  <c r="AV1465" i="5"/>
  <c r="AV1315" i="5"/>
  <c r="AV1317" i="5"/>
  <c r="AV1416" i="5"/>
  <c r="AV47" i="5"/>
  <c r="AV66" i="5"/>
  <c r="AV48" i="5"/>
  <c r="AV15" i="5"/>
  <c r="AV136" i="5"/>
  <c r="AV235" i="5"/>
  <c r="AV145" i="5"/>
  <c r="AV265" i="5"/>
  <c r="AV267" i="5"/>
  <c r="AV248" i="5"/>
  <c r="AV365" i="5"/>
  <c r="AV386" i="5"/>
  <c r="AV395" i="5"/>
  <c r="AV396" i="5"/>
  <c r="AV505" i="5"/>
  <c r="AV405" i="5"/>
  <c r="AV495" i="5"/>
  <c r="AV445" i="5"/>
  <c r="AV546" i="5"/>
  <c r="AV415" i="5"/>
  <c r="AV527" i="5"/>
  <c r="AV529" i="5"/>
  <c r="AV597" i="5"/>
  <c r="AV645" i="5"/>
  <c r="AV686" i="5"/>
  <c r="AV609" i="5"/>
  <c r="AV616" i="5"/>
  <c r="AV667" i="5"/>
  <c r="AV696" i="5"/>
  <c r="AV735" i="5"/>
  <c r="AV766" i="5"/>
  <c r="AV795" i="5"/>
  <c r="AV685" i="5"/>
  <c r="AV905" i="5"/>
  <c r="AV805" i="5"/>
  <c r="AV856" i="5"/>
  <c r="AV895" i="5"/>
  <c r="AV846" i="5"/>
  <c r="AV845" i="5"/>
  <c r="AV936" i="5"/>
  <c r="AV1126" i="5"/>
  <c r="AV1275" i="5"/>
  <c r="AV1018" i="5"/>
  <c r="AV1168" i="5"/>
  <c r="AV1185" i="5"/>
  <c r="AV1265" i="5"/>
  <c r="AV1376" i="5"/>
  <c r="AV1107" i="5"/>
  <c r="AV1407" i="5"/>
  <c r="AV1445" i="5"/>
  <c r="AV1485" i="5"/>
  <c r="AV1415" i="5"/>
  <c r="AV1477" i="5"/>
  <c r="AV1388" i="5"/>
  <c r="AV1487" i="5"/>
  <c r="BK18" i="5" l="1"/>
  <c r="BK16" i="5"/>
  <c r="BJ1107" i="5"/>
  <c r="BK1107" i="5" s="1"/>
  <c r="BJ117" i="5"/>
  <c r="BK117" i="5" s="1"/>
  <c r="BJ145" i="5"/>
  <c r="BK145" i="5" s="1"/>
  <c r="BJ85" i="5"/>
  <c r="BK85" i="5" s="1"/>
  <c r="T83" i="2" s="1"/>
  <c r="U83" i="2" s="1"/>
  <c r="BJ197" i="5"/>
  <c r="BK197" i="5" s="1"/>
  <c r="BJ135" i="5"/>
  <c r="BK135" i="5" s="1"/>
  <c r="BJ125" i="5"/>
  <c r="BK125" i="5" s="1"/>
  <c r="BJ1027" i="5"/>
  <c r="BK1027" i="5" s="1"/>
  <c r="BJ55" i="5"/>
  <c r="BK55" i="5" s="1"/>
  <c r="BJ127" i="5"/>
  <c r="BK127" i="5" s="1"/>
  <c r="BJ177" i="5"/>
  <c r="BK177" i="5" s="1"/>
  <c r="BJ195" i="5"/>
  <c r="BK195" i="5" s="1"/>
  <c r="T193" i="2" s="1"/>
  <c r="U193" i="2" s="1"/>
  <c r="BJ175" i="5"/>
  <c r="BK175" i="5" s="1"/>
  <c r="BJ67" i="5"/>
  <c r="BK67" i="5" s="1"/>
  <c r="BJ155" i="5"/>
  <c r="BK155" i="5" s="1"/>
  <c r="BJ57" i="5"/>
  <c r="BK57" i="5" s="1"/>
  <c r="BJ165" i="5"/>
  <c r="BK165" i="5" s="1"/>
  <c r="BJ107" i="5"/>
  <c r="BK107" i="5" s="1"/>
  <c r="BJ65" i="5"/>
  <c r="BK65" i="5" s="1"/>
  <c r="T63" i="2" s="1"/>
  <c r="U63" i="2" s="1"/>
  <c r="BJ147" i="5"/>
  <c r="BK147" i="5" s="1"/>
  <c r="BJ187" i="5"/>
  <c r="BK187" i="5" s="1"/>
  <c r="BJ115" i="5"/>
  <c r="BK115" i="5" s="1"/>
  <c r="BJ157" i="5"/>
  <c r="BK157" i="5" s="1"/>
  <c r="BJ87" i="5"/>
  <c r="BK87" i="5" s="1"/>
  <c r="BJ47" i="5"/>
  <c r="BK47" i="5" s="1"/>
  <c r="BJ45" i="5"/>
  <c r="BK45" i="5" s="1"/>
  <c r="BJ77" i="5"/>
  <c r="BK77" i="5" s="1"/>
  <c r="BJ75" i="5"/>
  <c r="BK75" i="5" s="1"/>
  <c r="BJ137" i="5"/>
  <c r="BK137" i="5" s="1"/>
  <c r="BJ1495" i="5"/>
  <c r="BK1495" i="5" s="1"/>
  <c r="BJ167" i="5"/>
  <c r="BK167" i="5" s="1"/>
  <c r="BJ185" i="5"/>
  <c r="BK185" i="5" s="1"/>
  <c r="BJ1497" i="5"/>
  <c r="BK1497" i="5" s="1"/>
  <c r="BJ105" i="5"/>
  <c r="BK105" i="5" s="1"/>
  <c r="T103" i="2" s="1"/>
  <c r="U103" i="2" s="1"/>
  <c r="BJ97" i="5"/>
  <c r="BK97" i="5" s="1"/>
  <c r="BJ37" i="5"/>
  <c r="BK37" i="5" s="1"/>
  <c r="BJ35" i="5"/>
  <c r="BK35" i="5" s="1"/>
  <c r="BJ27" i="5"/>
  <c r="BK27" i="5" s="1"/>
  <c r="BJ25" i="5"/>
  <c r="BK25" i="5" s="1"/>
  <c r="BJ17" i="5"/>
  <c r="BK17" i="5" s="1"/>
  <c r="BJ215" i="5"/>
  <c r="BK215" i="5" s="1"/>
  <c r="BJ217" i="5"/>
  <c r="BK217" i="5" s="1"/>
  <c r="BJ207" i="5"/>
  <c r="BK207" i="5" s="1"/>
  <c r="T203" i="2" s="1"/>
  <c r="U203" i="2" s="1"/>
  <c r="BJ205" i="5"/>
  <c r="BK205" i="5" s="1"/>
  <c r="BJ225" i="5"/>
  <c r="BK225" i="5" s="1"/>
  <c r="BJ227" i="5"/>
  <c r="BK227" i="5" s="1"/>
  <c r="BJ237" i="5"/>
  <c r="BK237" i="5" s="1"/>
  <c r="BJ235" i="5"/>
  <c r="BK235" i="5" s="1"/>
  <c r="BJ245" i="5"/>
  <c r="BK245" i="5" s="1"/>
  <c r="BJ247" i="5"/>
  <c r="BK247" i="5" s="1"/>
  <c r="BJ275" i="5"/>
  <c r="BK275" i="5" s="1"/>
  <c r="BJ277" i="5"/>
  <c r="BK277" i="5" s="1"/>
  <c r="BJ255" i="5"/>
  <c r="BK255" i="5" s="1"/>
  <c r="BJ257" i="5"/>
  <c r="BK257" i="5" s="1"/>
  <c r="BJ265" i="5"/>
  <c r="BK265" i="5" s="1"/>
  <c r="T263" i="2" s="1"/>
  <c r="U263" i="2" s="1"/>
  <c r="BJ267" i="5"/>
  <c r="BK267" i="5" s="1"/>
  <c r="BJ295" i="5"/>
  <c r="BK295" i="5" s="1"/>
  <c r="T293" i="2" s="1"/>
  <c r="U293" i="2" s="1"/>
  <c r="BJ297" i="5"/>
  <c r="BK297" i="5" s="1"/>
  <c r="BJ287" i="5"/>
  <c r="BK287" i="5" s="1"/>
  <c r="BJ285" i="5"/>
  <c r="BK285" i="5" s="1"/>
  <c r="T283" i="2" s="1"/>
  <c r="U283" i="2" s="1"/>
  <c r="BJ307" i="5"/>
  <c r="BK307" i="5" s="1"/>
  <c r="BJ305" i="5"/>
  <c r="BK305" i="5" s="1"/>
  <c r="BJ315" i="5"/>
  <c r="BK315" i="5" s="1"/>
  <c r="T313" i="2" s="1"/>
  <c r="U313" i="2" s="1"/>
  <c r="BJ317" i="5"/>
  <c r="BK317" i="5" s="1"/>
  <c r="BJ325" i="5"/>
  <c r="BK325" i="5" s="1"/>
  <c r="T323" i="2" s="1"/>
  <c r="U323" i="2" s="1"/>
  <c r="BJ327" i="5"/>
  <c r="BK327" i="5" s="1"/>
  <c r="BJ337" i="5"/>
  <c r="BK337" i="5" s="1"/>
  <c r="BJ335" i="5"/>
  <c r="BK335" i="5" s="1"/>
  <c r="T333" i="2" s="1"/>
  <c r="U333" i="2" s="1"/>
  <c r="BJ347" i="5"/>
  <c r="BK347" i="5" s="1"/>
  <c r="BJ345" i="5"/>
  <c r="BK345" i="5" s="1"/>
  <c r="BJ357" i="5"/>
  <c r="BK357" i="5" s="1"/>
  <c r="BJ355" i="5"/>
  <c r="BK355" i="5" s="1"/>
  <c r="BJ377" i="5"/>
  <c r="BK377" i="5" s="1"/>
  <c r="BJ375" i="5"/>
  <c r="BK375" i="5" s="1"/>
  <c r="BJ365" i="5"/>
  <c r="BK365" i="5" s="1"/>
  <c r="BJ367" i="5"/>
  <c r="BK367" i="5" s="1"/>
  <c r="BJ395" i="5"/>
  <c r="BK395" i="5" s="1"/>
  <c r="BJ397" i="5"/>
  <c r="BK397" i="5" s="1"/>
  <c r="BJ385" i="5"/>
  <c r="BK385" i="5" s="1"/>
  <c r="T383" i="2" s="1"/>
  <c r="U383" i="2" s="1"/>
  <c r="BJ387" i="5"/>
  <c r="BK387" i="5" s="1"/>
  <c r="BJ417" i="5"/>
  <c r="BK417" i="5" s="1"/>
  <c r="BJ415" i="5"/>
  <c r="BK415" i="5" s="1"/>
  <c r="BJ407" i="5"/>
  <c r="BK407" i="5" s="1"/>
  <c r="BJ405" i="5"/>
  <c r="BK405" i="5" s="1"/>
  <c r="T403" i="2" s="1"/>
  <c r="U403" i="2" s="1"/>
  <c r="BJ427" i="5"/>
  <c r="BK427" i="5" s="1"/>
  <c r="BJ425" i="5"/>
  <c r="BK425" i="5" s="1"/>
  <c r="BJ435" i="5"/>
  <c r="BK435" i="5" s="1"/>
  <c r="T433" i="2" s="1"/>
  <c r="U433" i="2" s="1"/>
  <c r="BJ437" i="5"/>
  <c r="BK437" i="5" s="1"/>
  <c r="BJ447" i="5"/>
  <c r="BK447" i="5" s="1"/>
  <c r="BJ445" i="5"/>
  <c r="BK445" i="5" s="1"/>
  <c r="BJ457" i="5"/>
  <c r="BK457" i="5" s="1"/>
  <c r="T453" i="2" s="1"/>
  <c r="U453" i="2" s="1"/>
  <c r="BJ455" i="5"/>
  <c r="BK455" i="5" s="1"/>
  <c r="BJ467" i="5"/>
  <c r="BK467" i="5" s="1"/>
  <c r="BJ465" i="5"/>
  <c r="BK465" i="5" s="1"/>
  <c r="BJ475" i="5"/>
  <c r="BK475" i="5" s="1"/>
  <c r="T473" i="2" s="1"/>
  <c r="U473" i="2" s="1"/>
  <c r="BJ477" i="5"/>
  <c r="BK477" i="5" s="1"/>
  <c r="BJ495" i="5"/>
  <c r="BK495" i="5" s="1"/>
  <c r="T493" i="2" s="1"/>
  <c r="U493" i="2" s="1"/>
  <c r="BJ497" i="5"/>
  <c r="BK497" i="5" s="1"/>
  <c r="BJ485" i="5"/>
  <c r="BK485" i="5" s="1"/>
  <c r="BJ487" i="5"/>
  <c r="BK487" i="5" s="1"/>
  <c r="BJ507" i="5"/>
  <c r="BK507" i="5" s="1"/>
  <c r="BJ505" i="5"/>
  <c r="BK505" i="5" s="1"/>
  <c r="BJ517" i="5"/>
  <c r="BK517" i="5" s="1"/>
  <c r="BJ515" i="5"/>
  <c r="BK515" i="5" s="1"/>
  <c r="BJ525" i="5"/>
  <c r="BK525" i="5" s="1"/>
  <c r="T523" i="2" s="1"/>
  <c r="U523" i="2" s="1"/>
  <c r="BJ527" i="5"/>
  <c r="BK527" i="5" s="1"/>
  <c r="BJ537" i="5"/>
  <c r="BK537" i="5" s="1"/>
  <c r="BJ535" i="5"/>
  <c r="BK535" i="5" s="1"/>
  <c r="T533" i="2" s="1"/>
  <c r="U533" i="2" s="1"/>
  <c r="BJ567" i="5"/>
  <c r="BK567" i="5" s="1"/>
  <c r="BJ565" i="5"/>
  <c r="BK565" i="5" s="1"/>
  <c r="BJ555" i="5"/>
  <c r="BK555" i="5" s="1"/>
  <c r="BJ557" i="5"/>
  <c r="BK557" i="5" s="1"/>
  <c r="BJ545" i="5"/>
  <c r="BK545" i="5" s="1"/>
  <c r="T543" i="2" s="1"/>
  <c r="U543" i="2" s="1"/>
  <c r="BJ547" i="5"/>
  <c r="BK547" i="5" s="1"/>
  <c r="BJ575" i="5"/>
  <c r="BK575" i="5" s="1"/>
  <c r="BJ577" i="5"/>
  <c r="BK577" i="5" s="1"/>
  <c r="BJ585" i="5"/>
  <c r="BK585" i="5" s="1"/>
  <c r="BJ587" i="5"/>
  <c r="BK587" i="5" s="1"/>
  <c r="BJ595" i="5"/>
  <c r="BK595" i="5" s="1"/>
  <c r="T593" i="2" s="1"/>
  <c r="U593" i="2" s="1"/>
  <c r="BJ597" i="5"/>
  <c r="BK597" i="5" s="1"/>
  <c r="BJ605" i="5"/>
  <c r="BK605" i="5" s="1"/>
  <c r="T603" i="2" s="1"/>
  <c r="U603" i="2" s="1"/>
  <c r="BJ607" i="5"/>
  <c r="BK607" i="5" s="1"/>
  <c r="BJ615" i="5"/>
  <c r="BK615" i="5" s="1"/>
  <c r="BJ617" i="5"/>
  <c r="BK617" i="5" s="1"/>
  <c r="BJ627" i="5"/>
  <c r="BK627" i="5" s="1"/>
  <c r="BJ625" i="5"/>
  <c r="BK625" i="5" s="1"/>
  <c r="BJ637" i="5"/>
  <c r="BK637" i="5" s="1"/>
  <c r="BJ635" i="5"/>
  <c r="BK635" i="5" s="1"/>
  <c r="BJ645" i="5"/>
  <c r="BK645" i="5" s="1"/>
  <c r="T643" i="2" s="1"/>
  <c r="U643" i="2" s="1"/>
  <c r="BJ647" i="5"/>
  <c r="BK647" i="5" s="1"/>
  <c r="BJ657" i="5"/>
  <c r="BK657" i="5" s="1"/>
  <c r="BJ655" i="5"/>
  <c r="BK655" i="5" s="1"/>
  <c r="T653" i="2" s="1"/>
  <c r="U653" i="2" s="1"/>
  <c r="BJ685" i="5"/>
  <c r="BK685" i="5" s="1"/>
  <c r="BJ687" i="5"/>
  <c r="BK687" i="5" s="1"/>
  <c r="BJ677" i="5"/>
  <c r="BK677" i="5" s="1"/>
  <c r="BJ675" i="5"/>
  <c r="BK675" i="5" s="1"/>
  <c r="BJ667" i="5"/>
  <c r="BK667" i="5" s="1"/>
  <c r="BJ665" i="5"/>
  <c r="BK665" i="5" s="1"/>
  <c r="BJ697" i="5"/>
  <c r="BK697" i="5" s="1"/>
  <c r="BJ695" i="5"/>
  <c r="BK695" i="5" s="1"/>
  <c r="T693" i="2" s="1"/>
  <c r="U693" i="2" s="1"/>
  <c r="BJ705" i="5"/>
  <c r="BK705" i="5" s="1"/>
  <c r="BJ707" i="5"/>
  <c r="BK707" i="5" s="1"/>
  <c r="BJ715" i="5"/>
  <c r="BK715" i="5" s="1"/>
  <c r="T713" i="2" s="1"/>
  <c r="U713" i="2" s="1"/>
  <c r="BJ717" i="5"/>
  <c r="BK717" i="5" s="1"/>
  <c r="BJ745" i="5"/>
  <c r="BK745" i="5" s="1"/>
  <c r="T743" i="2" s="1"/>
  <c r="U743" i="2" s="1"/>
  <c r="BJ747" i="5"/>
  <c r="BK747" i="5" s="1"/>
  <c r="BJ727" i="5"/>
  <c r="BK727" i="5" s="1"/>
  <c r="BJ725" i="5"/>
  <c r="BK725" i="5" s="1"/>
  <c r="T723" i="2" s="1"/>
  <c r="U723" i="2" s="1"/>
  <c r="BJ737" i="5"/>
  <c r="BK737" i="5" s="1"/>
  <c r="BJ735" i="5"/>
  <c r="BK735" i="5" s="1"/>
  <c r="BJ757" i="5"/>
  <c r="BK757" i="5" s="1"/>
  <c r="BJ755" i="5"/>
  <c r="BK755" i="5" s="1"/>
  <c r="BJ765" i="5"/>
  <c r="BK765" i="5" s="1"/>
  <c r="BJ767" i="5"/>
  <c r="BK767" i="5" s="1"/>
  <c r="T763" i="2" s="1"/>
  <c r="U763" i="2" s="1"/>
  <c r="BJ775" i="5"/>
  <c r="BK775" i="5" s="1"/>
  <c r="BJ777" i="5"/>
  <c r="BK777" i="5" s="1"/>
  <c r="BJ787" i="5"/>
  <c r="BK787" i="5" s="1"/>
  <c r="BJ785" i="5"/>
  <c r="BK785" i="5" s="1"/>
  <c r="BJ797" i="5"/>
  <c r="BK797" i="5" s="1"/>
  <c r="BJ795" i="5"/>
  <c r="BK795" i="5" s="1"/>
  <c r="BJ807" i="5"/>
  <c r="BK807" i="5" s="1"/>
  <c r="BJ805" i="5"/>
  <c r="BK805" i="5" s="1"/>
  <c r="BJ817" i="5"/>
  <c r="BK817" i="5" s="1"/>
  <c r="BJ815" i="5"/>
  <c r="BK815" i="5" s="1"/>
  <c r="T813" i="2" s="1"/>
  <c r="U813" i="2" s="1"/>
  <c r="BJ825" i="5"/>
  <c r="BK825" i="5" s="1"/>
  <c r="BJ827" i="5"/>
  <c r="BK827" i="5" s="1"/>
  <c r="BJ835" i="5"/>
  <c r="BK835" i="5" s="1"/>
  <c r="T833" i="2" s="1"/>
  <c r="U833" i="2" s="1"/>
  <c r="BJ837" i="5"/>
  <c r="BK837" i="5" s="1"/>
  <c r="BJ847" i="5"/>
  <c r="BK847" i="5" s="1"/>
  <c r="BJ845" i="5"/>
  <c r="BK845" i="5" s="1"/>
  <c r="BJ855" i="5"/>
  <c r="BK855" i="5" s="1"/>
  <c r="BJ857" i="5"/>
  <c r="BK857" i="5" s="1"/>
  <c r="BJ865" i="5"/>
  <c r="BK865" i="5" s="1"/>
  <c r="BJ867" i="5"/>
  <c r="BK867" i="5" s="1"/>
  <c r="BJ877" i="5"/>
  <c r="BK877" i="5" s="1"/>
  <c r="BJ875" i="5"/>
  <c r="BK875" i="5" s="1"/>
  <c r="BJ887" i="5"/>
  <c r="BK887" i="5" s="1"/>
  <c r="BJ885" i="5"/>
  <c r="BK885" i="5" s="1"/>
  <c r="BJ897" i="5"/>
  <c r="BK897" i="5" s="1"/>
  <c r="BJ895" i="5"/>
  <c r="BK895" i="5" s="1"/>
  <c r="T893" i="2" s="1"/>
  <c r="U893" i="2" s="1"/>
  <c r="BJ905" i="5"/>
  <c r="BK905" i="5" s="1"/>
  <c r="BJ907" i="5"/>
  <c r="BK907" i="5" s="1"/>
  <c r="BJ915" i="5"/>
  <c r="BK915" i="5" s="1"/>
  <c r="T913" i="2" s="1"/>
  <c r="U913" i="2" s="1"/>
  <c r="BJ917" i="5"/>
  <c r="BK917" i="5" s="1"/>
  <c r="BJ927" i="5"/>
  <c r="BK927" i="5" s="1"/>
  <c r="BJ925" i="5"/>
  <c r="BK925" i="5" s="1"/>
  <c r="BJ935" i="5"/>
  <c r="BK935" i="5" s="1"/>
  <c r="BJ937" i="5"/>
  <c r="BK937" i="5" s="1"/>
  <c r="BJ947" i="5"/>
  <c r="BK947" i="5" s="1"/>
  <c r="BJ945" i="5"/>
  <c r="BK945" i="5" s="1"/>
  <c r="BJ955" i="5"/>
  <c r="BK955" i="5" s="1"/>
  <c r="T953" i="2" s="1"/>
  <c r="U953" i="2" s="1"/>
  <c r="BJ957" i="5"/>
  <c r="BK957" i="5" s="1"/>
  <c r="BJ967" i="5"/>
  <c r="BK967" i="5" s="1"/>
  <c r="BJ965" i="5"/>
  <c r="BK965" i="5" s="1"/>
  <c r="BJ975" i="5"/>
  <c r="BK975" i="5" s="1"/>
  <c r="BJ977" i="5"/>
  <c r="BK977" i="5" s="1"/>
  <c r="T973" i="2" s="1"/>
  <c r="U973" i="2" s="1"/>
  <c r="BJ985" i="5"/>
  <c r="BK985" i="5" s="1"/>
  <c r="BJ987" i="5"/>
  <c r="BK987" i="5" s="1"/>
  <c r="BJ995" i="5"/>
  <c r="BK995" i="5" s="1"/>
  <c r="T993" i="2" s="1"/>
  <c r="U993" i="2" s="1"/>
  <c r="BJ997" i="5"/>
  <c r="BK997" i="5" s="1"/>
  <c r="BJ1007" i="5"/>
  <c r="BK1007" i="5" s="1"/>
  <c r="BJ1005" i="5"/>
  <c r="BK1005" i="5" s="1"/>
  <c r="BJ1017" i="5"/>
  <c r="BK1017" i="5" s="1"/>
  <c r="BJ1015" i="5"/>
  <c r="BK1015" i="5" s="1"/>
  <c r="T1013" i="2" s="1"/>
  <c r="U1013" i="2" s="1"/>
  <c r="BJ1025" i="5"/>
  <c r="BK1025" i="5" s="1"/>
  <c r="T1023" i="2" s="1"/>
  <c r="U1023" i="2" s="1"/>
  <c r="BJ1037" i="5"/>
  <c r="BK1037" i="5" s="1"/>
  <c r="BJ1035" i="5"/>
  <c r="BK1035" i="5" s="1"/>
  <c r="T1033" i="2" s="1"/>
  <c r="U1033" i="2" s="1"/>
  <c r="BJ1047" i="5"/>
  <c r="BK1047" i="5" s="1"/>
  <c r="BJ1045" i="5"/>
  <c r="BK1045" i="5" s="1"/>
  <c r="T1043" i="2" s="1"/>
  <c r="U1043" i="2" s="1"/>
  <c r="BJ1055" i="5"/>
  <c r="BK1055" i="5" s="1"/>
  <c r="BJ1057" i="5"/>
  <c r="BK1057" i="5" s="1"/>
  <c r="BJ1065" i="5"/>
  <c r="BK1065" i="5" s="1"/>
  <c r="BJ1067" i="5"/>
  <c r="BK1067" i="5" s="1"/>
  <c r="BJ1075" i="5"/>
  <c r="BK1075" i="5" s="1"/>
  <c r="BJ1077" i="5"/>
  <c r="BK1077" i="5" s="1"/>
  <c r="BJ1085" i="5"/>
  <c r="BK1085" i="5" s="1"/>
  <c r="BJ1087" i="5"/>
  <c r="BK1087" i="5" s="1"/>
  <c r="BJ1097" i="5"/>
  <c r="BK1097" i="5" s="1"/>
  <c r="BJ1095" i="5"/>
  <c r="BK1095" i="5" s="1"/>
  <c r="BJ1105" i="5"/>
  <c r="BK1105" i="5" s="1"/>
  <c r="T1103" i="2" s="1"/>
  <c r="U1103" i="2" s="1"/>
  <c r="BJ1115" i="5"/>
  <c r="BK1115" i="5" s="1"/>
  <c r="BJ1117" i="5"/>
  <c r="BK1117" i="5" s="1"/>
  <c r="BJ1125" i="5"/>
  <c r="BK1125" i="5" s="1"/>
  <c r="T1123" i="2" s="1"/>
  <c r="U1123" i="2" s="1"/>
  <c r="BJ1127" i="5"/>
  <c r="BK1127" i="5" s="1"/>
  <c r="BJ1135" i="5"/>
  <c r="BK1135" i="5" s="1"/>
  <c r="T1133" i="2" s="1"/>
  <c r="U1133" i="2" s="1"/>
  <c r="BJ1137" i="5"/>
  <c r="BK1137" i="5" s="1"/>
  <c r="BJ1145" i="5"/>
  <c r="BK1145" i="5" s="1"/>
  <c r="BJ1147" i="5"/>
  <c r="BK1147" i="5" s="1"/>
  <c r="BJ1155" i="5"/>
  <c r="BK1155" i="5" s="1"/>
  <c r="T1153" i="2" s="1"/>
  <c r="U1153" i="2" s="1"/>
  <c r="BJ1157" i="5"/>
  <c r="BK1157" i="5" s="1"/>
  <c r="BJ1167" i="5"/>
  <c r="BK1167" i="5" s="1"/>
  <c r="BJ1165" i="5"/>
  <c r="BK1165" i="5" s="1"/>
  <c r="BJ1177" i="5"/>
  <c r="BK1177" i="5" s="1"/>
  <c r="BJ1175" i="5"/>
  <c r="BK1175" i="5" s="1"/>
  <c r="BJ1187" i="5"/>
  <c r="BK1187" i="5" s="1"/>
  <c r="BJ1185" i="5"/>
  <c r="BK1185" i="5" s="1"/>
  <c r="T1183" i="2" s="1"/>
  <c r="U1183" i="2" s="1"/>
  <c r="BJ1195" i="5"/>
  <c r="BK1195" i="5" s="1"/>
  <c r="T1193" i="2" s="1"/>
  <c r="U1193" i="2" s="1"/>
  <c r="BJ1197" i="5"/>
  <c r="BK1197" i="5" s="1"/>
  <c r="BJ1205" i="5"/>
  <c r="BK1205" i="5" s="1"/>
  <c r="T1203" i="2" s="1"/>
  <c r="U1203" i="2" s="1"/>
  <c r="BJ1207" i="5"/>
  <c r="BK1207" i="5" s="1"/>
  <c r="BJ1217" i="5"/>
  <c r="BK1217" i="5" s="1"/>
  <c r="BJ1215" i="5"/>
  <c r="BK1215" i="5" s="1"/>
  <c r="BJ1227" i="5"/>
  <c r="BK1227" i="5" s="1"/>
  <c r="BJ1225" i="5"/>
  <c r="BK1225" i="5" s="1"/>
  <c r="T1223" i="2" s="1"/>
  <c r="U1223" i="2" s="1"/>
  <c r="BJ1237" i="5"/>
  <c r="BK1237" i="5" s="1"/>
  <c r="BJ1235" i="5"/>
  <c r="BK1235" i="5" s="1"/>
  <c r="BJ1247" i="5"/>
  <c r="BK1247" i="5" s="1"/>
  <c r="BJ1245" i="5"/>
  <c r="BK1245" i="5" s="1"/>
  <c r="BJ1257" i="5"/>
  <c r="BK1257" i="5" s="1"/>
  <c r="BJ1255" i="5"/>
  <c r="BK1255" i="5" s="1"/>
  <c r="BJ1265" i="5"/>
  <c r="BK1265" i="5" s="1"/>
  <c r="BJ1267" i="5"/>
  <c r="BK1267" i="5" s="1"/>
  <c r="BJ1277" i="5"/>
  <c r="BK1277" i="5" s="1"/>
  <c r="BJ1275" i="5"/>
  <c r="BK1275" i="5" s="1"/>
  <c r="BJ1285" i="5"/>
  <c r="BK1285" i="5" s="1"/>
  <c r="T1283" i="2" s="1"/>
  <c r="U1283" i="2" s="1"/>
  <c r="BJ1287" i="5"/>
  <c r="BK1287" i="5" s="1"/>
  <c r="BJ1297" i="5"/>
  <c r="BK1297" i="5" s="1"/>
  <c r="BJ1295" i="5"/>
  <c r="BK1295" i="5" s="1"/>
  <c r="BJ1307" i="5"/>
  <c r="BK1307" i="5" s="1"/>
  <c r="BJ1305" i="5"/>
  <c r="BK1305" i="5" s="1"/>
  <c r="T1303" i="2" s="1"/>
  <c r="U1303" i="2" s="1"/>
  <c r="BJ1317" i="5"/>
  <c r="BK1317" i="5" s="1"/>
  <c r="BJ1315" i="5"/>
  <c r="BK1315" i="5" s="1"/>
  <c r="BJ1327" i="5"/>
  <c r="BK1327" i="5" s="1"/>
  <c r="BJ1325" i="5"/>
  <c r="BK1325" i="5" s="1"/>
  <c r="BJ1335" i="5"/>
  <c r="BK1335" i="5" s="1"/>
  <c r="BJ1337" i="5"/>
  <c r="BK1337" i="5" s="1"/>
  <c r="BJ1347" i="5"/>
  <c r="BK1347" i="5" s="1"/>
  <c r="BJ1345" i="5"/>
  <c r="BK1345" i="5" s="1"/>
  <c r="T1343" i="2" s="1"/>
  <c r="U1343" i="2" s="1"/>
  <c r="BJ1355" i="5"/>
  <c r="BK1355" i="5" s="1"/>
  <c r="BJ1357" i="5"/>
  <c r="BK1357" i="5" s="1"/>
  <c r="BJ1365" i="5"/>
  <c r="BK1365" i="5" s="1"/>
  <c r="BJ1367" i="5"/>
  <c r="BK1367" i="5" s="1"/>
  <c r="T1363" i="2" s="1"/>
  <c r="U1363" i="2" s="1"/>
  <c r="BJ1375" i="5"/>
  <c r="BK1375" i="5" s="1"/>
  <c r="BJ1377" i="5"/>
  <c r="BK1377" i="5" s="1"/>
  <c r="BJ1385" i="5"/>
  <c r="BK1385" i="5" s="1"/>
  <c r="BJ1387" i="5"/>
  <c r="BK1387" i="5" s="1"/>
  <c r="BJ1395" i="5"/>
  <c r="BK1395" i="5" s="1"/>
  <c r="BJ1397" i="5"/>
  <c r="BK1397" i="5" s="1"/>
  <c r="BJ1407" i="5"/>
  <c r="BK1407" i="5" s="1"/>
  <c r="BJ1405" i="5"/>
  <c r="BK1405" i="5" s="1"/>
  <c r="BJ1415" i="5"/>
  <c r="BK1415" i="5" s="1"/>
  <c r="T1413" i="2" s="1"/>
  <c r="U1413" i="2" s="1"/>
  <c r="BJ1417" i="5"/>
  <c r="BK1417" i="5" s="1"/>
  <c r="BJ1427" i="5"/>
  <c r="BK1427" i="5" s="1"/>
  <c r="BJ1425" i="5"/>
  <c r="BK1425" i="5" s="1"/>
  <c r="T1423" i="2" s="1"/>
  <c r="U1423" i="2" s="1"/>
  <c r="BJ1435" i="5"/>
  <c r="BK1435" i="5" s="1"/>
  <c r="T1433" i="2" s="1"/>
  <c r="U1433" i="2" s="1"/>
  <c r="BJ1437" i="5"/>
  <c r="BK1437" i="5" s="1"/>
  <c r="BJ1445" i="5"/>
  <c r="BK1445" i="5" s="1"/>
  <c r="T1443" i="2" s="1"/>
  <c r="U1443" i="2" s="1"/>
  <c r="BJ1447" i="5"/>
  <c r="BK1447" i="5" s="1"/>
  <c r="BJ1457" i="5"/>
  <c r="BK1457" i="5" s="1"/>
  <c r="BJ1455" i="5"/>
  <c r="BK1455" i="5" s="1"/>
  <c r="BJ1465" i="5"/>
  <c r="BK1465" i="5" s="1"/>
  <c r="BJ1467" i="5"/>
  <c r="BK1467" i="5" s="1"/>
  <c r="BJ1477" i="5"/>
  <c r="BK1477" i="5" s="1"/>
  <c r="BJ1475" i="5"/>
  <c r="BK1475" i="5" s="1"/>
  <c r="BJ1487" i="5"/>
  <c r="BK1487" i="5" s="1"/>
  <c r="BJ1485" i="5"/>
  <c r="BK1485" i="5" s="1"/>
  <c r="BJ95" i="5"/>
  <c r="BK95" i="5" s="1"/>
  <c r="BF15" i="5"/>
  <c r="BH15" i="5"/>
  <c r="BJ15" i="5"/>
  <c r="T123" i="2"/>
  <c r="U123" i="2" s="1"/>
  <c r="T553" i="2"/>
  <c r="U553" i="2" s="1"/>
  <c r="T943" i="2"/>
  <c r="U943" i="2" s="1"/>
  <c r="T703" i="2"/>
  <c r="U703" i="2" s="1"/>
  <c r="T1063" i="2"/>
  <c r="U1063" i="2" s="1"/>
  <c r="AA59" i="9"/>
  <c r="Z59" i="9"/>
  <c r="AC55" i="9"/>
  <c r="AC54" i="9"/>
  <c r="AC53" i="9"/>
  <c r="AC52" i="9"/>
  <c r="AC51" i="9"/>
  <c r="AC50" i="9"/>
  <c r="AC49" i="9"/>
  <c r="AC48" i="9"/>
  <c r="AC47" i="9"/>
  <c r="AC46" i="9"/>
  <c r="AC45" i="9"/>
  <c r="AC44" i="9"/>
  <c r="AC43" i="9"/>
  <c r="AC42" i="9"/>
  <c r="AC41" i="9"/>
  <c r="AC40" i="9"/>
  <c r="AC39" i="9"/>
  <c r="AC38" i="9"/>
  <c r="AC37" i="9"/>
  <c r="AC36" i="9"/>
  <c r="AC35" i="9"/>
  <c r="AC34" i="9"/>
  <c r="AC33" i="9"/>
  <c r="U59" i="9"/>
  <c r="T59" i="9"/>
  <c r="W55" i="9"/>
  <c r="W54" i="9"/>
  <c r="W53" i="9"/>
  <c r="W52" i="9"/>
  <c r="W51" i="9"/>
  <c r="W50" i="9"/>
  <c r="W49" i="9"/>
  <c r="W48" i="9"/>
  <c r="W47" i="9"/>
  <c r="W46" i="9"/>
  <c r="W45" i="9"/>
  <c r="W44" i="9"/>
  <c r="W43" i="9"/>
  <c r="W42" i="9"/>
  <c r="W41" i="9"/>
  <c r="W40" i="9"/>
  <c r="W39" i="9"/>
  <c r="W38" i="9"/>
  <c r="W37" i="9"/>
  <c r="W36" i="9"/>
  <c r="W35" i="9"/>
  <c r="W34" i="9"/>
  <c r="W33" i="9"/>
  <c r="O59" i="9"/>
  <c r="N59" i="9"/>
  <c r="Q55" i="9"/>
  <c r="Q54" i="9"/>
  <c r="Q53" i="9"/>
  <c r="Q52" i="9"/>
  <c r="Q51" i="9"/>
  <c r="Q50" i="9"/>
  <c r="Q49" i="9"/>
  <c r="Q48" i="9"/>
  <c r="Q47" i="9"/>
  <c r="Q46" i="9"/>
  <c r="Q45" i="9"/>
  <c r="Q44" i="9"/>
  <c r="Q43" i="9"/>
  <c r="Q42" i="9"/>
  <c r="Q41" i="9"/>
  <c r="Q40" i="9"/>
  <c r="Q39" i="9"/>
  <c r="Q38" i="9"/>
  <c r="Q37" i="9"/>
  <c r="Q36" i="9"/>
  <c r="Q35" i="9"/>
  <c r="Q34" i="9"/>
  <c r="Q33" i="9"/>
  <c r="I59" i="9"/>
  <c r="H59" i="9"/>
  <c r="K55" i="9"/>
  <c r="K54" i="9"/>
  <c r="K53" i="9"/>
  <c r="K52" i="9"/>
  <c r="K51" i="9"/>
  <c r="K50" i="9"/>
  <c r="K49" i="9"/>
  <c r="K48" i="9"/>
  <c r="K47" i="9"/>
  <c r="K46" i="9"/>
  <c r="K45" i="9"/>
  <c r="K44" i="9"/>
  <c r="K43" i="9"/>
  <c r="K42" i="9"/>
  <c r="K41" i="9"/>
  <c r="K40" i="9"/>
  <c r="K39" i="9"/>
  <c r="K38" i="9"/>
  <c r="K37" i="9"/>
  <c r="K36" i="9"/>
  <c r="K35" i="9"/>
  <c r="K34" i="9"/>
  <c r="K33" i="9"/>
  <c r="C59" i="9"/>
  <c r="B59" i="9"/>
  <c r="E55" i="9"/>
  <c r="E54" i="9"/>
  <c r="E53" i="9"/>
  <c r="E52" i="9"/>
  <c r="E51" i="9"/>
  <c r="E50" i="9"/>
  <c r="E49" i="9"/>
  <c r="E48" i="9"/>
  <c r="E47" i="9"/>
  <c r="E46" i="9"/>
  <c r="E45" i="9"/>
  <c r="E44" i="9"/>
  <c r="E43" i="9"/>
  <c r="E42" i="9"/>
  <c r="E41" i="9"/>
  <c r="E40" i="9"/>
  <c r="E39" i="9"/>
  <c r="E38" i="9"/>
  <c r="E37" i="9"/>
  <c r="E36" i="9"/>
  <c r="E35" i="9"/>
  <c r="E34" i="9"/>
  <c r="E33" i="9"/>
  <c r="H1" i="2"/>
  <c r="G1" i="2"/>
  <c r="F1" i="2"/>
  <c r="T1313" i="2" l="1"/>
  <c r="U1313" i="2" s="1"/>
  <c r="T1273" i="2"/>
  <c r="U1273" i="2" s="1"/>
  <c r="T783" i="2"/>
  <c r="U783" i="2" s="1"/>
  <c r="T733" i="2"/>
  <c r="U733" i="2" s="1"/>
  <c r="T623" i="2"/>
  <c r="U623" i="2" s="1"/>
  <c r="T563" i="2"/>
  <c r="U563" i="2" s="1"/>
  <c r="T503" i="2"/>
  <c r="U503" i="2" s="1"/>
  <c r="T463" i="2"/>
  <c r="U463" i="2" s="1"/>
  <c r="T423" i="2"/>
  <c r="U423" i="2" s="1"/>
  <c r="T343" i="2"/>
  <c r="U343" i="2" s="1"/>
  <c r="T303" i="2"/>
  <c r="U303" i="2" s="1"/>
  <c r="T1493" i="2"/>
  <c r="U1493" i="2" s="1"/>
  <c r="T113" i="2"/>
  <c r="U113" i="2" s="1"/>
  <c r="T1093" i="2"/>
  <c r="U1093" i="2" s="1"/>
  <c r="T1293" i="2"/>
  <c r="U1293" i="2" s="1"/>
  <c r="T1253" i="2"/>
  <c r="U1253" i="2" s="1"/>
  <c r="T1213" i="2"/>
  <c r="U1213" i="2" s="1"/>
  <c r="T243" i="2"/>
  <c r="U243" i="2" s="1"/>
  <c r="T1383" i="2"/>
  <c r="U1383" i="2" s="1"/>
  <c r="T363" i="2"/>
  <c r="U363" i="2" s="1"/>
  <c r="T1473" i="2"/>
  <c r="U1473" i="2" s="1"/>
  <c r="T1233" i="2"/>
  <c r="U1233" i="2" s="1"/>
  <c r="T1073" i="2"/>
  <c r="U1073" i="2" s="1"/>
  <c r="T133" i="2"/>
  <c r="U133" i="2" s="1"/>
  <c r="T1463" i="2"/>
  <c r="U1463" i="2" s="1"/>
  <c r="T773" i="2"/>
  <c r="U773" i="2" s="1"/>
  <c r="T483" i="2"/>
  <c r="U483" i="2" s="1"/>
  <c r="T1393" i="2"/>
  <c r="U1393" i="2" s="1"/>
  <c r="T1353" i="2"/>
  <c r="U1353" i="2" s="1"/>
  <c r="T1113" i="2"/>
  <c r="U1113" i="2" s="1"/>
  <c r="T983" i="2"/>
  <c r="U983" i="2" s="1"/>
  <c r="T903" i="2"/>
  <c r="U903" i="2" s="1"/>
  <c r="T863" i="2"/>
  <c r="U863" i="2" s="1"/>
  <c r="T823" i="2"/>
  <c r="U823" i="2" s="1"/>
  <c r="T683" i="2"/>
  <c r="U683" i="2" s="1"/>
  <c r="T583" i="2"/>
  <c r="U583" i="2" s="1"/>
  <c r="T393" i="2"/>
  <c r="U393" i="2" s="1"/>
  <c r="T253" i="2"/>
  <c r="U253" i="2" s="1"/>
  <c r="T223" i="2"/>
  <c r="U223" i="2" s="1"/>
  <c r="T33" i="2"/>
  <c r="U33" i="2" s="1"/>
  <c r="T173" i="2"/>
  <c r="U173" i="2" s="1"/>
  <c r="T143" i="2"/>
  <c r="U143" i="2" s="1"/>
  <c r="T1453" i="2"/>
  <c r="U1453" i="2" s="1"/>
  <c r="T1173" i="2"/>
  <c r="U1173" i="2" s="1"/>
  <c r="T1053" i="2"/>
  <c r="U1053" i="2" s="1"/>
  <c r="T1003" i="2"/>
  <c r="U1003" i="2" s="1"/>
  <c r="T963" i="2"/>
  <c r="U963" i="2" s="1"/>
  <c r="T923" i="2"/>
  <c r="U923" i="2" s="1"/>
  <c r="T883" i="2"/>
  <c r="U883" i="2" s="1"/>
  <c r="T843" i="2"/>
  <c r="U843" i="2" s="1"/>
  <c r="T803" i="2"/>
  <c r="U803" i="2" s="1"/>
  <c r="T663" i="2"/>
  <c r="U663" i="2" s="1"/>
  <c r="T443" i="2"/>
  <c r="U443" i="2" s="1"/>
  <c r="T413" i="2"/>
  <c r="U413" i="2" s="1"/>
  <c r="T373" i="2"/>
  <c r="U373" i="2" s="1"/>
  <c r="T43" i="2"/>
  <c r="U43" i="2" s="1"/>
  <c r="T853" i="2"/>
  <c r="U853" i="2" s="1"/>
  <c r="T93" i="2"/>
  <c r="U93" i="2" s="1"/>
  <c r="T1373" i="2"/>
  <c r="U1373" i="2" s="1"/>
  <c r="T1333" i="2"/>
  <c r="U1333" i="2" s="1"/>
  <c r="T213" i="2"/>
  <c r="U213" i="2" s="1"/>
  <c r="T163" i="2"/>
  <c r="U163" i="2" s="1"/>
  <c r="T1143" i="2"/>
  <c r="U1143" i="2" s="1"/>
  <c r="T573" i="2"/>
  <c r="U573" i="2" s="1"/>
  <c r="T1483" i="2"/>
  <c r="U1483" i="2" s="1"/>
  <c r="T1403" i="2"/>
  <c r="U1403" i="2" s="1"/>
  <c r="T1323" i="2"/>
  <c r="U1323" i="2" s="1"/>
  <c r="T1243" i="2"/>
  <c r="U1243" i="2" s="1"/>
  <c r="T1163" i="2"/>
  <c r="U1163" i="2" s="1"/>
  <c r="T1083" i="2"/>
  <c r="U1083" i="2" s="1"/>
  <c r="T873" i="2"/>
  <c r="U873" i="2" s="1"/>
  <c r="T793" i="2"/>
  <c r="U793" i="2" s="1"/>
  <c r="T753" i="2"/>
  <c r="U753" i="2" s="1"/>
  <c r="T673" i="2"/>
  <c r="U673" i="2" s="1"/>
  <c r="T633" i="2"/>
  <c r="U633" i="2" s="1"/>
  <c r="T513" i="2"/>
  <c r="U513" i="2" s="1"/>
  <c r="T353" i="2"/>
  <c r="U353" i="2" s="1"/>
  <c r="T233" i="2"/>
  <c r="U233" i="2" s="1"/>
  <c r="T183" i="2"/>
  <c r="U183" i="2" s="1"/>
  <c r="T1263" i="2"/>
  <c r="U1263" i="2" s="1"/>
  <c r="T933" i="2"/>
  <c r="U933" i="2" s="1"/>
  <c r="T613" i="2"/>
  <c r="U613" i="2" s="1"/>
  <c r="T273" i="2"/>
  <c r="U273" i="2" s="1"/>
  <c r="T23" i="2"/>
  <c r="U23" i="2" s="1"/>
  <c r="T153" i="2"/>
  <c r="U153" i="2" s="1"/>
  <c r="T73" i="2"/>
  <c r="U73" i="2" s="1"/>
  <c r="T53" i="2"/>
  <c r="U53" i="2" s="1"/>
  <c r="BK15" i="5"/>
  <c r="T13" i="2" s="1"/>
  <c r="U13" i="2" s="1"/>
  <c r="P59" i="9"/>
  <c r="AB59" i="9"/>
  <c r="V59" i="9"/>
  <c r="J59" i="9"/>
  <c r="D59" i="9"/>
  <c r="AR7" i="5" l="1"/>
  <c r="AR8" i="5"/>
  <c r="AR6" i="5"/>
  <c r="AR5" i="5"/>
  <c r="AT7" i="5"/>
  <c r="AP5" i="5"/>
  <c r="AN6" i="5"/>
  <c r="AL7" i="5"/>
  <c r="AM9" i="5"/>
  <c r="AK9" i="5"/>
  <c r="AP6" i="5" l="1"/>
  <c r="BI6" i="5" s="1"/>
  <c r="AL9" i="5"/>
  <c r="AN9" i="5"/>
  <c r="AL6" i="5"/>
  <c r="AP8" i="5"/>
  <c r="AL8" i="5"/>
  <c r="AN7" i="5"/>
  <c r="AL5" i="5"/>
  <c r="AN8" i="5"/>
  <c r="AP7" i="5"/>
  <c r="BI7" i="5" s="1"/>
  <c r="AT5" i="5"/>
  <c r="AN5" i="5"/>
  <c r="AT6" i="5"/>
  <c r="BJ6" i="5" s="1"/>
  <c r="AT8" i="5"/>
  <c r="BJ8" i="5" s="1"/>
  <c r="H6" i="2" l="1"/>
  <c r="H5" i="2"/>
  <c r="H4" i="2"/>
  <c r="E6" i="2" l="1"/>
  <c r="E5" i="2"/>
  <c r="E4" i="2"/>
  <c r="G6" i="2"/>
  <c r="G5" i="2"/>
  <c r="G4" i="2"/>
  <c r="F6" i="2"/>
  <c r="F5" i="2"/>
  <c r="F4" i="2"/>
  <c r="K4" i="2"/>
  <c r="L4" i="2"/>
  <c r="M4" i="2"/>
  <c r="N4" i="2"/>
  <c r="O4" i="2"/>
  <c r="P4" i="2"/>
  <c r="Q4" i="2"/>
  <c r="R4" i="2"/>
  <c r="S4" i="2"/>
  <c r="K5" i="2"/>
  <c r="L5" i="2"/>
  <c r="M5" i="2"/>
  <c r="N5" i="2"/>
  <c r="O5" i="2"/>
  <c r="P5" i="2"/>
  <c r="Q5" i="2"/>
  <c r="R5" i="2"/>
  <c r="S5" i="2"/>
  <c r="K6" i="2"/>
  <c r="L6" i="2"/>
  <c r="M6" i="2"/>
  <c r="N6" i="2"/>
  <c r="O6" i="2"/>
  <c r="P6" i="2"/>
  <c r="Q6" i="2"/>
  <c r="R6" i="2"/>
  <c r="S6" i="2"/>
  <c r="J6" i="2"/>
  <c r="J5" i="2"/>
  <c r="J4" i="2"/>
  <c r="AQ9" i="5" l="1"/>
  <c r="AR9" i="5" s="1"/>
  <c r="S9" i="5"/>
  <c r="T9" i="5" s="1"/>
  <c r="U9" i="5"/>
  <c r="V9" i="5" s="1"/>
  <c r="L8" i="5" l="1"/>
  <c r="L7" i="5"/>
  <c r="AZ7" i="5" s="1"/>
  <c r="L6" i="5"/>
  <c r="AZ6" i="5" s="1"/>
  <c r="L5" i="5"/>
  <c r="AZ5" i="5" s="1"/>
  <c r="H7" i="5"/>
  <c r="H8" i="5"/>
  <c r="H6" i="5"/>
  <c r="H5" i="5"/>
  <c r="J5" i="5"/>
  <c r="J6" i="5"/>
  <c r="J8" i="5"/>
  <c r="J7" i="5"/>
  <c r="AY5" i="5" l="1"/>
  <c r="AY6" i="5"/>
  <c r="AV7" i="5"/>
  <c r="AV5" i="5"/>
  <c r="AV6" i="5"/>
  <c r="AV8" i="5"/>
  <c r="I9" i="5"/>
  <c r="J9" i="5" s="1"/>
  <c r="K9" i="5"/>
  <c r="L9" i="5" s="1"/>
  <c r="G9" i="5"/>
  <c r="H9" i="5" s="1"/>
  <c r="AC9" i="5"/>
  <c r="AD9" i="5" s="1"/>
  <c r="B50" i="1"/>
  <c r="B51" i="1"/>
  <c r="J359" i="8"/>
  <c r="B359" i="8"/>
  <c r="N354" i="8"/>
  <c r="K355" i="8"/>
  <c r="L355" i="8" s="1"/>
  <c r="F354" i="8"/>
  <c r="C355" i="8" s="1"/>
  <c r="D355" i="8" s="1"/>
  <c r="J349" i="8"/>
  <c r="B349" i="8"/>
  <c r="N344" i="8"/>
  <c r="K345" i="8" s="1"/>
  <c r="L345" i="8" s="1"/>
  <c r="F344" i="8"/>
  <c r="C345" i="8" s="1"/>
  <c r="J339" i="8"/>
  <c r="B339" i="8"/>
  <c r="N334" i="8"/>
  <c r="K335" i="8" s="1"/>
  <c r="F334" i="8"/>
  <c r="C335" i="8" s="1"/>
  <c r="D335" i="8" s="1"/>
  <c r="E335" i="8" s="1"/>
  <c r="J329" i="8"/>
  <c r="B329" i="8"/>
  <c r="N324" i="8"/>
  <c r="K325" i="8" s="1"/>
  <c r="F324" i="8"/>
  <c r="C325" i="8" s="1"/>
  <c r="D325" i="8" s="1"/>
  <c r="F325" i="8" s="1"/>
  <c r="G325" i="8" s="1"/>
  <c r="C326" i="8" s="1"/>
  <c r="D326" i="8" s="1"/>
  <c r="J319" i="8"/>
  <c r="B319" i="8"/>
  <c r="N314" i="8"/>
  <c r="K315" i="8" s="1"/>
  <c r="L315" i="8" s="1"/>
  <c r="M315" i="8" s="1"/>
  <c r="F314" i="8"/>
  <c r="C315" i="8" s="1"/>
  <c r="D315" i="8" s="1"/>
  <c r="E315" i="8" s="1"/>
  <c r="J309" i="8"/>
  <c r="B309" i="8"/>
  <c r="N304" i="8"/>
  <c r="K305" i="8" s="1"/>
  <c r="L305" i="8" s="1"/>
  <c r="M305" i="8" s="1"/>
  <c r="F304" i="8"/>
  <c r="C305" i="8"/>
  <c r="D305" i="8" s="1"/>
  <c r="J299" i="8"/>
  <c r="B299" i="8"/>
  <c r="N294" i="8"/>
  <c r="K295" i="8" s="1"/>
  <c r="F294" i="8"/>
  <c r="C295" i="8" s="1"/>
  <c r="D295" i="8" s="1"/>
  <c r="E295" i="8" s="1"/>
  <c r="J289" i="8"/>
  <c r="B289" i="8"/>
  <c r="N284" i="8"/>
  <c r="K285" i="8" s="1"/>
  <c r="L285" i="8" s="1"/>
  <c r="M285" i="8" s="1"/>
  <c r="F284" i="8"/>
  <c r="C285" i="8" s="1"/>
  <c r="D285" i="8" s="1"/>
  <c r="F285" i="8" s="1"/>
  <c r="G285" i="8" s="1"/>
  <c r="C286" i="8" s="1"/>
  <c r="J279" i="8"/>
  <c r="B279" i="8"/>
  <c r="N274" i="8"/>
  <c r="K275" i="8" s="1"/>
  <c r="L275" i="8" s="1"/>
  <c r="N275" i="8" s="1"/>
  <c r="O275" i="8" s="1"/>
  <c r="K276" i="8" s="1"/>
  <c r="F274" i="8"/>
  <c r="C275" i="8" s="1"/>
  <c r="D275" i="8" s="1"/>
  <c r="E275" i="8" s="1"/>
  <c r="J269" i="8"/>
  <c r="B269" i="8"/>
  <c r="N264" i="8"/>
  <c r="K265" i="8" s="1"/>
  <c r="L265" i="8" s="1"/>
  <c r="N265" i="8" s="1"/>
  <c r="O265" i="8" s="1"/>
  <c r="K266" i="8" s="1"/>
  <c r="F264" i="8"/>
  <c r="C265" i="8" s="1"/>
  <c r="J259" i="8"/>
  <c r="B259" i="8"/>
  <c r="N254" i="8"/>
  <c r="K255" i="8" s="1"/>
  <c r="L255" i="8" s="1"/>
  <c r="M255" i="8" s="1"/>
  <c r="F254" i="8"/>
  <c r="C255" i="8" s="1"/>
  <c r="D255" i="8" s="1"/>
  <c r="J249" i="8"/>
  <c r="B249" i="8"/>
  <c r="N244" i="8"/>
  <c r="K245" i="8" s="1"/>
  <c r="L245" i="8" s="1"/>
  <c r="F244" i="8"/>
  <c r="C245" i="8" s="1"/>
  <c r="D245" i="8" s="1"/>
  <c r="J239" i="8"/>
  <c r="B239" i="8"/>
  <c r="N234" i="8"/>
  <c r="K235" i="8" s="1"/>
  <c r="L235" i="8" s="1"/>
  <c r="F234" i="8"/>
  <c r="C235" i="8" s="1"/>
  <c r="D235" i="8" s="1"/>
  <c r="E235" i="8" s="1"/>
  <c r="J229" i="8"/>
  <c r="B229" i="8"/>
  <c r="N224" i="8"/>
  <c r="K225" i="8" s="1"/>
  <c r="L225" i="8" s="1"/>
  <c r="N225" i="8" s="1"/>
  <c r="O225" i="8" s="1"/>
  <c r="F224" i="8"/>
  <c r="J219" i="8"/>
  <c r="B219" i="8"/>
  <c r="N214" i="8"/>
  <c r="K215" i="8" s="1"/>
  <c r="L215" i="8" s="1"/>
  <c r="N215" i="8" s="1"/>
  <c r="O215" i="8" s="1"/>
  <c r="K216" i="8" s="1"/>
  <c r="F214" i="8"/>
  <c r="C215" i="8" s="1"/>
  <c r="D215" i="8" s="1"/>
  <c r="J209" i="8"/>
  <c r="B209" i="8"/>
  <c r="F204" i="8"/>
  <c r="N204" i="8"/>
  <c r="K205" i="8" s="1"/>
  <c r="L205" i="8" s="1"/>
  <c r="J199" i="8"/>
  <c r="B199" i="8"/>
  <c r="F194" i="8"/>
  <c r="C195" i="8" s="1"/>
  <c r="D195" i="8" s="1"/>
  <c r="E195" i="8" s="1"/>
  <c r="N194" i="8"/>
  <c r="K195" i="8" s="1"/>
  <c r="L195" i="8" s="1"/>
  <c r="N195" i="8" s="1"/>
  <c r="O195" i="8" s="1"/>
  <c r="K196" i="8" s="1"/>
  <c r="J189" i="8"/>
  <c r="B189" i="8"/>
  <c r="N184" i="8"/>
  <c r="K185" i="8" s="1"/>
  <c r="F184" i="8"/>
  <c r="C185" i="8" s="1"/>
  <c r="J179" i="8"/>
  <c r="B179" i="8"/>
  <c r="F174" i="8"/>
  <c r="N174" i="8"/>
  <c r="K175" i="8" s="1"/>
  <c r="L175" i="8" s="1"/>
  <c r="M175" i="8" s="1"/>
  <c r="J169" i="8"/>
  <c r="B169" i="8"/>
  <c r="N164" i="8"/>
  <c r="K165" i="8" s="1"/>
  <c r="L165" i="8" s="1"/>
  <c r="F164" i="8"/>
  <c r="C165" i="8" s="1"/>
  <c r="D165" i="8" s="1"/>
  <c r="J159" i="8"/>
  <c r="B159" i="8"/>
  <c r="F154" i="8"/>
  <c r="N154" i="8"/>
  <c r="K155" i="8" s="1"/>
  <c r="L155" i="8" s="1"/>
  <c r="J149" i="8"/>
  <c r="B149" i="8"/>
  <c r="N144" i="8"/>
  <c r="K145" i="8"/>
  <c r="F144" i="8"/>
  <c r="C145" i="8" s="1"/>
  <c r="D145" i="8" s="1"/>
  <c r="F145" i="8" s="1"/>
  <c r="G145" i="8" s="1"/>
  <c r="C146" i="8" s="1"/>
  <c r="J139" i="8"/>
  <c r="B139" i="8"/>
  <c r="F134" i="8"/>
  <c r="C135" i="8" s="1"/>
  <c r="D135" i="8" s="1"/>
  <c r="N134" i="8"/>
  <c r="K135" i="8" s="1"/>
  <c r="J129" i="8"/>
  <c r="B129" i="8"/>
  <c r="N124" i="8"/>
  <c r="K125" i="8" s="1"/>
  <c r="F124" i="8"/>
  <c r="J119" i="8"/>
  <c r="B119" i="8"/>
  <c r="F114" i="8"/>
  <c r="C115" i="8" s="1"/>
  <c r="N114" i="8"/>
  <c r="K115" i="8" s="1"/>
  <c r="L115" i="8" s="1"/>
  <c r="N115" i="8" s="1"/>
  <c r="O115" i="8" s="1"/>
  <c r="K116" i="8" s="1"/>
  <c r="L116" i="8" s="1"/>
  <c r="M116" i="8" s="1"/>
  <c r="J109" i="8"/>
  <c r="B109" i="8"/>
  <c r="N104" i="8"/>
  <c r="K105" i="8" s="1"/>
  <c r="L105" i="8" s="1"/>
  <c r="F104" i="8"/>
  <c r="C105" i="8" s="1"/>
  <c r="D105" i="8" s="1"/>
  <c r="J99" i="8"/>
  <c r="B99" i="8"/>
  <c r="F94" i="8"/>
  <c r="N94" i="8"/>
  <c r="K95" i="8" s="1"/>
  <c r="L95" i="8" s="1"/>
  <c r="N95" i="8" s="1"/>
  <c r="O95" i="8" s="1"/>
  <c r="K96" i="8" s="1"/>
  <c r="J89" i="8"/>
  <c r="B89" i="8"/>
  <c r="N84" i="8"/>
  <c r="K85" i="8" s="1"/>
  <c r="F84" i="8"/>
  <c r="C85" i="8" s="1"/>
  <c r="D85" i="8" s="1"/>
  <c r="J79" i="8"/>
  <c r="B79" i="8"/>
  <c r="F74" i="8"/>
  <c r="C75" i="8" s="1"/>
  <c r="N74" i="8"/>
  <c r="K75" i="8" s="1"/>
  <c r="L75" i="8" s="1"/>
  <c r="J69" i="8"/>
  <c r="B69" i="8"/>
  <c r="F64" i="8"/>
  <c r="C65" i="8" s="1"/>
  <c r="N64" i="8"/>
  <c r="K65" i="8" s="1"/>
  <c r="L65" i="8" s="1"/>
  <c r="J59" i="8"/>
  <c r="B59" i="8"/>
  <c r="F54" i="8"/>
  <c r="N54" i="8"/>
  <c r="K55" i="8" s="1"/>
  <c r="L55" i="8" s="1"/>
  <c r="N55" i="8" s="1"/>
  <c r="O55" i="8" s="1"/>
  <c r="M54" i="8"/>
  <c r="J49" i="8"/>
  <c r="B49" i="8"/>
  <c r="F44" i="8"/>
  <c r="N44" i="8"/>
  <c r="K45" i="8" s="1"/>
  <c r="L45" i="8" s="1"/>
  <c r="J39" i="8"/>
  <c r="B39" i="8"/>
  <c r="N34" i="8"/>
  <c r="K35" i="8" s="1"/>
  <c r="F34" i="8"/>
  <c r="J29" i="8"/>
  <c r="B29" i="8"/>
  <c r="N24" i="8"/>
  <c r="K25" i="8" s="1"/>
  <c r="F24" i="8"/>
  <c r="J19" i="8"/>
  <c r="B19" i="8"/>
  <c r="N14" i="8"/>
  <c r="K15" i="8" s="1"/>
  <c r="L15" i="8" s="1"/>
  <c r="N15" i="8" s="1"/>
  <c r="O15" i="8" s="1"/>
  <c r="K16" i="8" s="1"/>
  <c r="F14" i="8"/>
  <c r="J9" i="8"/>
  <c r="B9" i="8"/>
  <c r="N4" i="8"/>
  <c r="K5" i="8" s="1"/>
  <c r="L5" i="8" s="1"/>
  <c r="N5" i="8" s="1"/>
  <c r="O5" i="8" s="1"/>
  <c r="F4" i="8"/>
  <c r="M4" i="8"/>
  <c r="F275" i="8"/>
  <c r="G275" i="8" s="1"/>
  <c r="C276" i="8" s="1"/>
  <c r="B78" i="1"/>
  <c r="H3" i="6"/>
  <c r="H18" i="6"/>
  <c r="D3" i="2"/>
  <c r="AS9" i="5"/>
  <c r="AO9" i="5"/>
  <c r="AP9" i="5" s="1"/>
  <c r="AI9" i="5"/>
  <c r="AJ9" i="5" s="1"/>
  <c r="AG9" i="5"/>
  <c r="AH9" i="5" s="1"/>
  <c r="AE9" i="5"/>
  <c r="AF9" i="5" s="1"/>
  <c r="AA9" i="5"/>
  <c r="AB9" i="5" s="1"/>
  <c r="Y9" i="5"/>
  <c r="Z9" i="5" s="1"/>
  <c r="W9" i="5"/>
  <c r="X9" i="5" s="1"/>
  <c r="Q9" i="5"/>
  <c r="R9" i="5" s="1"/>
  <c r="O9" i="5"/>
  <c r="P9" i="5" s="1"/>
  <c r="M9" i="5"/>
  <c r="N9" i="5" s="1"/>
  <c r="E9" i="5"/>
  <c r="B59" i="1"/>
  <c r="M265" i="8" l="1"/>
  <c r="F295" i="8"/>
  <c r="G295" i="8" s="1"/>
  <c r="M195" i="8"/>
  <c r="F235" i="8"/>
  <c r="G235" i="8" s="1"/>
  <c r="E285" i="8"/>
  <c r="BH6" i="5"/>
  <c r="BG6" i="5"/>
  <c r="BE5" i="5"/>
  <c r="BG5" i="5"/>
  <c r="BH8" i="5"/>
  <c r="BF8" i="5"/>
  <c r="AY7" i="5"/>
  <c r="BG7" i="5"/>
  <c r="BJ7" i="5"/>
  <c r="BH7" i="5"/>
  <c r="BH5" i="5"/>
  <c r="BI5" i="5"/>
  <c r="BG8" i="5"/>
  <c r="BI8" i="5"/>
  <c r="BA8" i="5"/>
  <c r="BE8" i="5"/>
  <c r="AZ8" i="5"/>
  <c r="AY8" i="5"/>
  <c r="F9" i="5"/>
  <c r="AU9" i="5"/>
  <c r="N255" i="8"/>
  <c r="O255" i="8" s="1"/>
  <c r="K256" i="8" s="1"/>
  <c r="L256" i="8" s="1"/>
  <c r="N256" i="8" s="1"/>
  <c r="O256" i="8" s="1"/>
  <c r="K257" i="8" s="1"/>
  <c r="L257" i="8" s="1"/>
  <c r="M257" i="8" s="1"/>
  <c r="N116" i="8"/>
  <c r="O116" i="8" s="1"/>
  <c r="K117" i="8" s="1"/>
  <c r="L117" i="8" s="1"/>
  <c r="M115" i="8"/>
  <c r="AT9" i="5"/>
  <c r="BF5" i="5"/>
  <c r="D5" i="2"/>
  <c r="D4" i="2"/>
  <c r="D6" i="2"/>
  <c r="F135" i="8"/>
  <c r="G135" i="8" s="1"/>
  <c r="C136" i="8" s="1"/>
  <c r="D136" i="8" s="1"/>
  <c r="E136" i="8" s="1"/>
  <c r="E135" i="8"/>
  <c r="M205" i="8"/>
  <c r="N205" i="8"/>
  <c r="O205" i="8" s="1"/>
  <c r="K206" i="8" s="1"/>
  <c r="N305" i="8"/>
  <c r="O305" i="8" s="1"/>
  <c r="K306" i="8" s="1"/>
  <c r="L306" i="8" s="1"/>
  <c r="M306" i="8" s="1"/>
  <c r="N315" i="8"/>
  <c r="O315" i="8" s="1"/>
  <c r="K316" i="8" s="1"/>
  <c r="K226" i="8"/>
  <c r="L226" i="8" s="1"/>
  <c r="M226" i="8" s="1"/>
  <c r="F335" i="8"/>
  <c r="G335" i="8" s="1"/>
  <c r="C336" i="8" s="1"/>
  <c r="D336" i="8" s="1"/>
  <c r="E336" i="8" s="1"/>
  <c r="M95" i="8"/>
  <c r="K56" i="8"/>
  <c r="L56" i="8" s="1"/>
  <c r="M225" i="8"/>
  <c r="E105" i="8"/>
  <c r="F105" i="8"/>
  <c r="G105" i="8" s="1"/>
  <c r="C106" i="8" s="1"/>
  <c r="D106" i="8" s="1"/>
  <c r="F106" i="8" s="1"/>
  <c r="G106" i="8" s="1"/>
  <c r="F355" i="8"/>
  <c r="G355" i="8" s="1"/>
  <c r="C356" i="8" s="1"/>
  <c r="D356" i="8" s="1"/>
  <c r="F356" i="8" s="1"/>
  <c r="G356" i="8" s="1"/>
  <c r="E355" i="8"/>
  <c r="F305" i="8"/>
  <c r="G305" i="8" s="1"/>
  <c r="C306" i="8" s="1"/>
  <c r="E305" i="8"/>
  <c r="N345" i="8"/>
  <c r="O345" i="8" s="1"/>
  <c r="K346" i="8" s="1"/>
  <c r="L346" i="8" s="1"/>
  <c r="M345" i="8"/>
  <c r="N285" i="8"/>
  <c r="O285" i="8" s="1"/>
  <c r="K286" i="8" s="1"/>
  <c r="L286" i="8" s="1"/>
  <c r="L335" i="8"/>
  <c r="N335" i="8" s="1"/>
  <c r="O335" i="8" s="1"/>
  <c r="K336" i="8" s="1"/>
  <c r="E145" i="8"/>
  <c r="M215" i="8"/>
  <c r="E325" i="8"/>
  <c r="M275" i="8"/>
  <c r="F315" i="8"/>
  <c r="G315" i="8" s="1"/>
  <c r="C316" i="8" s="1"/>
  <c r="D316" i="8" s="1"/>
  <c r="E316" i="8" s="1"/>
  <c r="F195" i="8"/>
  <c r="G195" i="8" s="1"/>
  <c r="C196" i="8" s="1"/>
  <c r="B52" i="1"/>
  <c r="L16" i="8"/>
  <c r="D185" i="8"/>
  <c r="M235" i="8"/>
  <c r="N235" i="8"/>
  <c r="O235" i="8" s="1"/>
  <c r="K236" i="8" s="1"/>
  <c r="B83" i="1"/>
  <c r="M15" i="8"/>
  <c r="M55" i="8"/>
  <c r="N155" i="8"/>
  <c r="O155" i="8" s="1"/>
  <c r="K156" i="8" s="1"/>
  <c r="L156" i="8" s="1"/>
  <c r="M155" i="8"/>
  <c r="N75" i="8"/>
  <c r="O75" i="8" s="1"/>
  <c r="K76" i="8" s="1"/>
  <c r="L76" i="8" s="1"/>
  <c r="M75" i="8"/>
  <c r="E244" i="8"/>
  <c r="E134" i="8"/>
  <c r="M5" i="8"/>
  <c r="L216" i="8"/>
  <c r="D286" i="8"/>
  <c r="M65" i="8"/>
  <c r="N65" i="8"/>
  <c r="O65" i="8" s="1"/>
  <c r="L125" i="8"/>
  <c r="M204" i="8"/>
  <c r="M164" i="8"/>
  <c r="M74" i="8"/>
  <c r="E44" i="8"/>
  <c r="C45" i="8" s="1"/>
  <c r="E34" i="8"/>
  <c r="C35" i="8" s="1"/>
  <c r="E24" i="8"/>
  <c r="C25" i="8" s="1"/>
  <c r="E14" i="8"/>
  <c r="C15" i="8" s="1"/>
  <c r="D15" i="8" s="1"/>
  <c r="E15" i="8" s="1"/>
  <c r="E4" i="8"/>
  <c r="C5" i="8" s="1"/>
  <c r="E64" i="8"/>
  <c r="M354" i="8"/>
  <c r="E184" i="8"/>
  <c r="M124" i="8"/>
  <c r="M64" i="8"/>
  <c r="M44" i="8"/>
  <c r="M34" i="8"/>
  <c r="M14" i="8"/>
  <c r="M324" i="8"/>
  <c r="E334" i="8"/>
  <c r="E274" i="8"/>
  <c r="E304" i="8"/>
  <c r="M264" i="8"/>
  <c r="E224" i="8"/>
  <c r="C225" i="8" s="1"/>
  <c r="M194" i="8"/>
  <c r="M114" i="8"/>
  <c r="M184" i="8"/>
  <c r="M104" i="8"/>
  <c r="M214" i="8"/>
  <c r="M134" i="8"/>
  <c r="E144" i="8"/>
  <c r="E104" i="8"/>
  <c r="M314" i="8"/>
  <c r="E314" i="8"/>
  <c r="E264" i="8"/>
  <c r="M294" i="8"/>
  <c r="M254" i="8"/>
  <c r="E214" i="8"/>
  <c r="E174" i="8"/>
  <c r="C175" i="8" s="1"/>
  <c r="E94" i="8"/>
  <c r="C95" i="8" s="1"/>
  <c r="E164" i="8"/>
  <c r="E84" i="8"/>
  <c r="E194" i="8"/>
  <c r="E114" i="8"/>
  <c r="M344" i="8"/>
  <c r="E294" i="8"/>
  <c r="M284" i="8"/>
  <c r="E254" i="8"/>
  <c r="M234" i="8"/>
  <c r="E74" i="8"/>
  <c r="M94" i="8"/>
  <c r="M24" i="8"/>
  <c r="M334" i="8"/>
  <c r="E284" i="8"/>
  <c r="M274" i="8"/>
  <c r="M244" i="8"/>
  <c r="E204" i="8"/>
  <c r="C205" i="8" s="1"/>
  <c r="M224" i="8"/>
  <c r="E54" i="8"/>
  <c r="C55" i="8" s="1"/>
  <c r="E354" i="8"/>
  <c r="E234" i="8"/>
  <c r="E124" i="8"/>
  <c r="C125" i="8" s="1"/>
  <c r="M84" i="8"/>
  <c r="E344" i="8"/>
  <c r="M154" i="8"/>
  <c r="M174" i="8"/>
  <c r="D276" i="8"/>
  <c r="C296" i="8"/>
  <c r="N245" i="8"/>
  <c r="O245" i="8" s="1"/>
  <c r="M245" i="8"/>
  <c r="E154" i="8"/>
  <c r="C155" i="8" s="1"/>
  <c r="E324" i="8"/>
  <c r="C236" i="8"/>
  <c r="L276" i="8"/>
  <c r="M144" i="8"/>
  <c r="M304" i="8"/>
  <c r="D146" i="8"/>
  <c r="F326" i="8"/>
  <c r="G326" i="8" s="1"/>
  <c r="E326" i="8"/>
  <c r="E255" i="8"/>
  <c r="F255" i="8"/>
  <c r="G255" i="8" s="1"/>
  <c r="L96" i="8"/>
  <c r="M45" i="8"/>
  <c r="N45" i="8"/>
  <c r="O45" i="8" s="1"/>
  <c r="D75" i="8"/>
  <c r="M355" i="8"/>
  <c r="N355" i="8"/>
  <c r="O355" i="8" s="1"/>
  <c r="E245" i="8"/>
  <c r="F245" i="8"/>
  <c r="G245" i="8" s="1"/>
  <c r="L196" i="8"/>
  <c r="L25" i="8"/>
  <c r="L35" i="8"/>
  <c r="D115" i="8"/>
  <c r="E215" i="8"/>
  <c r="F215" i="8"/>
  <c r="G215" i="8" s="1"/>
  <c r="L266" i="8"/>
  <c r="K6" i="8"/>
  <c r="D65" i="8"/>
  <c r="E85" i="8"/>
  <c r="F85" i="8"/>
  <c r="G85" i="8" s="1"/>
  <c r="L85" i="8"/>
  <c r="N175" i="8"/>
  <c r="O175" i="8" s="1"/>
  <c r="M105" i="8"/>
  <c r="N105" i="8"/>
  <c r="O105" i="8" s="1"/>
  <c r="K106" i="8" s="1"/>
  <c r="L135" i="8"/>
  <c r="L145" i="8"/>
  <c r="F165" i="8"/>
  <c r="G165" i="8" s="1"/>
  <c r="E165" i="8"/>
  <c r="M165" i="8"/>
  <c r="N165" i="8"/>
  <c r="O165" i="8" s="1"/>
  <c r="K166" i="8" s="1"/>
  <c r="D265" i="8"/>
  <c r="L295" i="8"/>
  <c r="L325" i="8"/>
  <c r="D345" i="8"/>
  <c r="L185" i="8"/>
  <c r="N226" i="8" l="1"/>
  <c r="O226" i="8" s="1"/>
  <c r="K227" i="8" s="1"/>
  <c r="M256" i="8"/>
  <c r="N306" i="8"/>
  <c r="O306" i="8" s="1"/>
  <c r="K307" i="8" s="1"/>
  <c r="L307" i="8" s="1"/>
  <c r="M307" i="8" s="1"/>
  <c r="BK6" i="5"/>
  <c r="BK7" i="5"/>
  <c r="BK8" i="5"/>
  <c r="AV9" i="5"/>
  <c r="M335" i="8"/>
  <c r="E356" i="8"/>
  <c r="E106" i="8"/>
  <c r="C107" i="8"/>
  <c r="D107" i="8" s="1"/>
  <c r="E107" i="8" s="1"/>
  <c r="F136" i="8"/>
  <c r="G136" i="8" s="1"/>
  <c r="C137" i="8" s="1"/>
  <c r="D137" i="8" s="1"/>
  <c r="C357" i="8"/>
  <c r="D357" i="8" s="1"/>
  <c r="F15" i="8"/>
  <c r="N257" i="8"/>
  <c r="O257" i="8" s="1"/>
  <c r="K258" i="8" s="1"/>
  <c r="L258" i="8" s="1"/>
  <c r="M258" i="8" s="1"/>
  <c r="G15" i="8"/>
  <c r="C16" i="8" s="1"/>
  <c r="D16" i="8" s="1"/>
  <c r="F316" i="8"/>
  <c r="G316" i="8" s="1"/>
  <c r="C317" i="8" s="1"/>
  <c r="D317" i="8" s="1"/>
  <c r="F317" i="8" s="1"/>
  <c r="G317" i="8" s="1"/>
  <c r="C318" i="8" s="1"/>
  <c r="D318" i="8" s="1"/>
  <c r="F336" i="8"/>
  <c r="G336" i="8" s="1"/>
  <c r="C337" i="8" s="1"/>
  <c r="L336" i="8"/>
  <c r="B85" i="1"/>
  <c r="B33" i="1" s="1"/>
  <c r="H27" i="6" s="1"/>
  <c r="N16" i="8"/>
  <c r="O16" i="8" s="1"/>
  <c r="K17" i="8" s="1"/>
  <c r="L17" i="8" s="1"/>
  <c r="M17" i="8" s="1"/>
  <c r="M16" i="8"/>
  <c r="M76" i="8"/>
  <c r="N76" i="8"/>
  <c r="O76" i="8" s="1"/>
  <c r="K77" i="8" s="1"/>
  <c r="L77" i="8" s="1"/>
  <c r="M56" i="8"/>
  <c r="N56" i="8"/>
  <c r="O56" i="8" s="1"/>
  <c r="K57" i="8" s="1"/>
  <c r="L57" i="8" s="1"/>
  <c r="F185" i="8"/>
  <c r="G185" i="8" s="1"/>
  <c r="E185" i="8"/>
  <c r="N156" i="8"/>
  <c r="O156" i="8" s="1"/>
  <c r="K157" i="8" s="1"/>
  <c r="L157" i="8" s="1"/>
  <c r="M156" i="8"/>
  <c r="M286" i="8"/>
  <c r="N286" i="8"/>
  <c r="O286" i="8" s="1"/>
  <c r="K287" i="8" s="1"/>
  <c r="L166" i="8"/>
  <c r="L106" i="8"/>
  <c r="K176" i="8"/>
  <c r="M35" i="8"/>
  <c r="N35" i="8"/>
  <c r="O35" i="8" s="1"/>
  <c r="F276" i="8"/>
  <c r="G276" i="8" s="1"/>
  <c r="E276" i="8"/>
  <c r="D35" i="8"/>
  <c r="N325" i="8"/>
  <c r="O325" i="8" s="1"/>
  <c r="M325" i="8"/>
  <c r="N145" i="8"/>
  <c r="O145" i="8" s="1"/>
  <c r="M145" i="8"/>
  <c r="L227" i="8"/>
  <c r="F75" i="8"/>
  <c r="G75" i="8" s="1"/>
  <c r="E75" i="8"/>
  <c r="E146" i="8"/>
  <c r="F146" i="8"/>
  <c r="G146" i="8" s="1"/>
  <c r="D125" i="8"/>
  <c r="D5" i="8"/>
  <c r="D45" i="8"/>
  <c r="C86" i="8"/>
  <c r="N196" i="8"/>
  <c r="O196" i="8" s="1"/>
  <c r="M196" i="8"/>
  <c r="D55" i="8"/>
  <c r="E286" i="8"/>
  <c r="F286" i="8"/>
  <c r="G286" i="8" s="1"/>
  <c r="N216" i="8"/>
  <c r="O216" i="8" s="1"/>
  <c r="M216" i="8"/>
  <c r="D306" i="8"/>
  <c r="E265" i="8"/>
  <c r="F265" i="8"/>
  <c r="G265" i="8" s="1"/>
  <c r="M266" i="8"/>
  <c r="N266" i="8"/>
  <c r="O266" i="8" s="1"/>
  <c r="E115" i="8"/>
  <c r="F115" i="8"/>
  <c r="G115" i="8" s="1"/>
  <c r="M25" i="8"/>
  <c r="N25" i="8"/>
  <c r="O25" i="8" s="1"/>
  <c r="C246" i="8"/>
  <c r="N96" i="8"/>
  <c r="O96" i="8" s="1"/>
  <c r="M96" i="8"/>
  <c r="D196" i="8"/>
  <c r="D155" i="8"/>
  <c r="D296" i="8"/>
  <c r="D205" i="8"/>
  <c r="N125" i="8"/>
  <c r="O125" i="8" s="1"/>
  <c r="M125" i="8"/>
  <c r="L236" i="8"/>
  <c r="M117" i="8"/>
  <c r="N117" i="8"/>
  <c r="O117" i="8" s="1"/>
  <c r="L316" i="8"/>
  <c r="M346" i="8"/>
  <c r="N346" i="8"/>
  <c r="O346" i="8" s="1"/>
  <c r="M185" i="8"/>
  <c r="N185" i="8"/>
  <c r="O185" i="8" s="1"/>
  <c r="M295" i="8"/>
  <c r="N295" i="8"/>
  <c r="O295" i="8" s="1"/>
  <c r="L6" i="8"/>
  <c r="K356" i="8"/>
  <c r="M276" i="8"/>
  <c r="N276" i="8"/>
  <c r="O276" i="8" s="1"/>
  <c r="D175" i="8"/>
  <c r="E345" i="8"/>
  <c r="F345" i="8"/>
  <c r="G345" i="8" s="1"/>
  <c r="K246" i="8"/>
  <c r="C166" i="8"/>
  <c r="N135" i="8"/>
  <c r="O135" i="8" s="1"/>
  <c r="M135" i="8"/>
  <c r="N85" i="8"/>
  <c r="O85" i="8" s="1"/>
  <c r="M85" i="8"/>
  <c r="F65" i="8"/>
  <c r="G65" i="8" s="1"/>
  <c r="E65" i="8"/>
  <c r="C216" i="8"/>
  <c r="K46" i="8"/>
  <c r="C256" i="8"/>
  <c r="C327" i="8"/>
  <c r="D236" i="8"/>
  <c r="D95" i="8"/>
  <c r="D225" i="8"/>
  <c r="D25" i="8"/>
  <c r="K66" i="8"/>
  <c r="L206" i="8"/>
  <c r="N307" i="8" l="1"/>
  <c r="O307" i="8" s="1"/>
  <c r="F107" i="8"/>
  <c r="G107" i="8" s="1"/>
  <c r="C108" i="8" s="1"/>
  <c r="D108" i="8" s="1"/>
  <c r="E318" i="8"/>
  <c r="F318" i="8"/>
  <c r="G318" i="8" s="1"/>
  <c r="G319" i="8" s="1"/>
  <c r="E317" i="8"/>
  <c r="AX5" i="5"/>
  <c r="BJ5" i="5"/>
  <c r="BA5" i="5"/>
  <c r="N17" i="8"/>
  <c r="O17" i="8" s="1"/>
  <c r="K18" i="8" s="1"/>
  <c r="L18" i="8" s="1"/>
  <c r="N258" i="8"/>
  <c r="O258" i="8" s="1"/>
  <c r="O259" i="8" s="1"/>
  <c r="N336" i="8"/>
  <c r="O336" i="8" s="1"/>
  <c r="K337" i="8" s="1"/>
  <c r="L337" i="8" s="1"/>
  <c r="M337" i="8" s="1"/>
  <c r="M336" i="8"/>
  <c r="C186" i="8"/>
  <c r="D186" i="8" s="1"/>
  <c r="M57" i="8"/>
  <c r="N57" i="8"/>
  <c r="O57" i="8" s="1"/>
  <c r="K58" i="8" s="1"/>
  <c r="L58" i="8" s="1"/>
  <c r="L287" i="8"/>
  <c r="K126" i="8"/>
  <c r="N206" i="8"/>
  <c r="O206" i="8" s="1"/>
  <c r="M206" i="8"/>
  <c r="F225" i="8"/>
  <c r="E225" i="8"/>
  <c r="G225" i="8" s="1"/>
  <c r="E236" i="8"/>
  <c r="F236" i="8"/>
  <c r="G236" i="8" s="1"/>
  <c r="L46" i="8"/>
  <c r="D216" i="8"/>
  <c r="K86" i="8"/>
  <c r="K136" i="8"/>
  <c r="C346" i="8"/>
  <c r="K277" i="8"/>
  <c r="M236" i="8"/>
  <c r="N236" i="8"/>
  <c r="O236" i="8" s="1"/>
  <c r="N77" i="8"/>
  <c r="O77" i="8" s="1"/>
  <c r="M77" i="8"/>
  <c r="C116" i="8"/>
  <c r="K217" i="8"/>
  <c r="E125" i="8"/>
  <c r="G125" i="8" s="1"/>
  <c r="F125" i="8"/>
  <c r="C76" i="8"/>
  <c r="K326" i="8"/>
  <c r="K36" i="8"/>
  <c r="K296" i="8"/>
  <c r="K347" i="8"/>
  <c r="E196" i="8"/>
  <c r="F196" i="8"/>
  <c r="G196" i="8" s="1"/>
  <c r="F95" i="8"/>
  <c r="E95" i="8"/>
  <c r="G95" i="8" s="1"/>
  <c r="F137" i="8"/>
  <c r="G137" i="8" s="1"/>
  <c r="E137" i="8"/>
  <c r="N6" i="8"/>
  <c r="O6" i="8" s="1"/>
  <c r="M6" i="8"/>
  <c r="K186" i="8"/>
  <c r="M316" i="8"/>
  <c r="N316" i="8"/>
  <c r="O316" i="8" s="1"/>
  <c r="F205" i="8"/>
  <c r="E205" i="8"/>
  <c r="G205" i="8" s="1"/>
  <c r="E155" i="8"/>
  <c r="G155" i="8" s="1"/>
  <c r="F155" i="8"/>
  <c r="F16" i="8"/>
  <c r="E16" i="8"/>
  <c r="D246" i="8"/>
  <c r="M157" i="8"/>
  <c r="N157" i="8"/>
  <c r="O157" i="8" s="1"/>
  <c r="E306" i="8"/>
  <c r="F306" i="8"/>
  <c r="G306" i="8" s="1"/>
  <c r="K197" i="8"/>
  <c r="F45" i="8"/>
  <c r="E45" i="8"/>
  <c r="G45" i="8" s="1"/>
  <c r="C147" i="8"/>
  <c r="F35" i="8"/>
  <c r="E35" i="8"/>
  <c r="G35" i="8" s="1"/>
  <c r="M166" i="8"/>
  <c r="N166" i="8"/>
  <c r="O166" i="8" s="1"/>
  <c r="L66" i="8"/>
  <c r="D327" i="8"/>
  <c r="L246" i="8"/>
  <c r="F25" i="8"/>
  <c r="E25" i="8"/>
  <c r="G25" i="8" s="1"/>
  <c r="D256" i="8"/>
  <c r="D337" i="8"/>
  <c r="C66" i="8"/>
  <c r="D166" i="8"/>
  <c r="K118" i="8"/>
  <c r="L118" i="8" s="1"/>
  <c r="E296" i="8"/>
  <c r="F296" i="8"/>
  <c r="G296" i="8" s="1"/>
  <c r="K26" i="8"/>
  <c r="K267" i="8"/>
  <c r="C266" i="8"/>
  <c r="F55" i="8"/>
  <c r="E55" i="8"/>
  <c r="G55" i="8" s="1"/>
  <c r="D86" i="8"/>
  <c r="N227" i="8"/>
  <c r="O227" i="8" s="1"/>
  <c r="M227" i="8"/>
  <c r="K146" i="8"/>
  <c r="M106" i="8"/>
  <c r="N106" i="8"/>
  <c r="O106" i="8" s="1"/>
  <c r="F175" i="8"/>
  <c r="E175" i="8"/>
  <c r="G175" i="8" s="1"/>
  <c r="L356" i="8"/>
  <c r="K97" i="8"/>
  <c r="C287" i="8"/>
  <c r="F5" i="8"/>
  <c r="E5" i="8"/>
  <c r="F357" i="8"/>
  <c r="G357" i="8" s="1"/>
  <c r="E357" i="8"/>
  <c r="C277" i="8"/>
  <c r="K308" i="8"/>
  <c r="L308" i="8" s="1"/>
  <c r="L176" i="8"/>
  <c r="N337" i="8" l="1"/>
  <c r="O337" i="8" s="1"/>
  <c r="BK5" i="5"/>
  <c r="G16" i="8"/>
  <c r="C17" i="8" s="1"/>
  <c r="G5" i="8"/>
  <c r="C6" i="8" s="1"/>
  <c r="M287" i="8"/>
  <c r="N287" i="8"/>
  <c r="O287" i="8" s="1"/>
  <c r="K288" i="8" s="1"/>
  <c r="L288" i="8" s="1"/>
  <c r="F186" i="8"/>
  <c r="G186" i="8" s="1"/>
  <c r="E186" i="8"/>
  <c r="N58" i="8"/>
  <c r="O58" i="8" s="1"/>
  <c r="O59" i="8" s="1"/>
  <c r="M58" i="8"/>
  <c r="M176" i="8"/>
  <c r="N176" i="8"/>
  <c r="O176" i="8" s="1"/>
  <c r="M356" i="8"/>
  <c r="N356" i="8"/>
  <c r="O356" i="8" s="1"/>
  <c r="M18" i="8"/>
  <c r="N18" i="8"/>
  <c r="O18" i="8" s="1"/>
  <c r="O19" i="8" s="1"/>
  <c r="L267" i="8"/>
  <c r="E337" i="8"/>
  <c r="F337" i="8"/>
  <c r="G337" i="8" s="1"/>
  <c r="F327" i="8"/>
  <c r="G327" i="8" s="1"/>
  <c r="E327" i="8"/>
  <c r="K167" i="8"/>
  <c r="C36" i="8"/>
  <c r="C156" i="8"/>
  <c r="K338" i="8"/>
  <c r="L338" i="8" s="1"/>
  <c r="L296" i="8"/>
  <c r="C126" i="8"/>
  <c r="F216" i="8"/>
  <c r="G216" i="8" s="1"/>
  <c r="E216" i="8"/>
  <c r="K207" i="8"/>
  <c r="D277" i="8"/>
  <c r="K107" i="8"/>
  <c r="C297" i="8"/>
  <c r="D66" i="8"/>
  <c r="C46" i="8"/>
  <c r="L197" i="8"/>
  <c r="K158" i="8"/>
  <c r="L158" i="8" s="1"/>
  <c r="C206" i="8"/>
  <c r="K7" i="8"/>
  <c r="C138" i="8"/>
  <c r="D138" i="8" s="1"/>
  <c r="D76" i="8"/>
  <c r="K78" i="8"/>
  <c r="L78" i="8" s="1"/>
  <c r="D346" i="8"/>
  <c r="L86" i="8"/>
  <c r="C226" i="8"/>
  <c r="L126" i="8"/>
  <c r="C358" i="8"/>
  <c r="D358" i="8" s="1"/>
  <c r="M308" i="8"/>
  <c r="N308" i="8"/>
  <c r="O308" i="8" s="1"/>
  <c r="O309" i="8" s="1"/>
  <c r="L97" i="8"/>
  <c r="K228" i="8"/>
  <c r="L228" i="8" s="1"/>
  <c r="D266" i="8"/>
  <c r="F256" i="8"/>
  <c r="G256" i="8" s="1"/>
  <c r="E256" i="8"/>
  <c r="M246" i="8"/>
  <c r="N246" i="8"/>
  <c r="O246" i="8" s="1"/>
  <c r="N66" i="8"/>
  <c r="O66" i="8" s="1"/>
  <c r="M66" i="8"/>
  <c r="K317" i="8"/>
  <c r="L186" i="8"/>
  <c r="C96" i="8"/>
  <c r="C197" i="8"/>
  <c r="L347" i="8"/>
  <c r="E108" i="8"/>
  <c r="F108" i="8"/>
  <c r="G108" i="8" s="1"/>
  <c r="G109" i="8" s="1"/>
  <c r="L217" i="8"/>
  <c r="D116" i="8"/>
  <c r="K237" i="8"/>
  <c r="N46" i="8"/>
  <c r="O46" i="8" s="1"/>
  <c r="M46" i="8"/>
  <c r="C176" i="8"/>
  <c r="F86" i="8"/>
  <c r="G86" i="8" s="1"/>
  <c r="E86" i="8"/>
  <c r="L26" i="8"/>
  <c r="D287" i="8"/>
  <c r="L146" i="8"/>
  <c r="C56" i="8"/>
  <c r="M118" i="8"/>
  <c r="N118" i="8"/>
  <c r="O118" i="8" s="1"/>
  <c r="O119" i="8" s="1"/>
  <c r="F166" i="8"/>
  <c r="G166" i="8" s="1"/>
  <c r="E166" i="8"/>
  <c r="C26" i="8"/>
  <c r="D147" i="8"/>
  <c r="C307" i="8"/>
  <c r="F246" i="8"/>
  <c r="G246" i="8" s="1"/>
  <c r="E246" i="8"/>
  <c r="L36" i="8"/>
  <c r="L326" i="8"/>
  <c r="L277" i="8"/>
  <c r="L136" i="8"/>
  <c r="C237" i="8"/>
  <c r="T3" i="2" l="1"/>
  <c r="U3" i="2" s="1"/>
  <c r="J1" i="2" s="1"/>
  <c r="C187" i="8"/>
  <c r="D187" i="8" s="1"/>
  <c r="M288" i="8"/>
  <c r="N288" i="8"/>
  <c r="O288" i="8" s="1"/>
  <c r="O289" i="8" s="1"/>
  <c r="E147" i="8"/>
  <c r="F147" i="8"/>
  <c r="G147" i="8" s="1"/>
  <c r="N347" i="8"/>
  <c r="O347" i="8" s="1"/>
  <c r="M347" i="8"/>
  <c r="K67" i="8"/>
  <c r="C257" i="8"/>
  <c r="M126" i="8"/>
  <c r="N126" i="8"/>
  <c r="O126" i="8" s="1"/>
  <c r="M86" i="8"/>
  <c r="N86" i="8"/>
  <c r="O86" i="8" s="1"/>
  <c r="N78" i="8"/>
  <c r="O78" i="8" s="1"/>
  <c r="O79" i="8" s="1"/>
  <c r="M78" i="8"/>
  <c r="F138" i="8"/>
  <c r="G138" i="8" s="1"/>
  <c r="G139" i="8" s="1"/>
  <c r="E138" i="8"/>
  <c r="D206" i="8"/>
  <c r="F66" i="8"/>
  <c r="G66" i="8" s="1"/>
  <c r="E66" i="8"/>
  <c r="F277" i="8"/>
  <c r="G277" i="8" s="1"/>
  <c r="E277" i="8"/>
  <c r="C217" i="8"/>
  <c r="N296" i="8"/>
  <c r="O296" i="8" s="1"/>
  <c r="M296" i="8"/>
  <c r="D156" i="8"/>
  <c r="C338" i="8"/>
  <c r="D338" i="8" s="1"/>
  <c r="D6" i="8"/>
  <c r="D307" i="8"/>
  <c r="D56" i="8"/>
  <c r="M136" i="8"/>
  <c r="N136" i="8"/>
  <c r="O136" i="8" s="1"/>
  <c r="M326" i="8"/>
  <c r="N326" i="8"/>
  <c r="O326" i="8" s="1"/>
  <c r="D26" i="8"/>
  <c r="E287" i="8"/>
  <c r="F287" i="8"/>
  <c r="G287" i="8" s="1"/>
  <c r="C87" i="8"/>
  <c r="K47" i="8"/>
  <c r="F116" i="8"/>
  <c r="G116" i="8" s="1"/>
  <c r="E116" i="8"/>
  <c r="D197" i="8"/>
  <c r="D17" i="8"/>
  <c r="K247" i="8"/>
  <c r="F266" i="8"/>
  <c r="G266" i="8" s="1"/>
  <c r="E266" i="8"/>
  <c r="N97" i="8"/>
  <c r="O97" i="8" s="1"/>
  <c r="M97" i="8"/>
  <c r="E358" i="8"/>
  <c r="F358" i="8"/>
  <c r="G358" i="8" s="1"/>
  <c r="G359" i="8" s="1"/>
  <c r="D226" i="8"/>
  <c r="N197" i="8"/>
  <c r="O197" i="8" s="1"/>
  <c r="M197" i="8"/>
  <c r="L107" i="8"/>
  <c r="L207" i="8"/>
  <c r="D126" i="8"/>
  <c r="M338" i="8"/>
  <c r="N338" i="8"/>
  <c r="O338" i="8" s="1"/>
  <c r="O339" i="8" s="1"/>
  <c r="L167" i="8"/>
  <c r="C167" i="8"/>
  <c r="D237" i="8"/>
  <c r="D176" i="8"/>
  <c r="L237" i="8"/>
  <c r="M186" i="8"/>
  <c r="N186" i="8"/>
  <c r="O186" i="8" s="1"/>
  <c r="E346" i="8"/>
  <c r="F346" i="8"/>
  <c r="G346" i="8" s="1"/>
  <c r="L7" i="8"/>
  <c r="M158" i="8"/>
  <c r="N158" i="8"/>
  <c r="O158" i="8" s="1"/>
  <c r="O159" i="8" s="1"/>
  <c r="D46" i="8"/>
  <c r="D36" i="8"/>
  <c r="K357" i="8"/>
  <c r="K177" i="8"/>
  <c r="N277" i="8"/>
  <c r="O277" i="8" s="1"/>
  <c r="M277" i="8"/>
  <c r="M36" i="8"/>
  <c r="N36" i="8"/>
  <c r="O36" i="8" s="1"/>
  <c r="C247" i="8"/>
  <c r="N146" i="8"/>
  <c r="O146" i="8" s="1"/>
  <c r="M146" i="8"/>
  <c r="M26" i="8"/>
  <c r="N26" i="8"/>
  <c r="O26" i="8" s="1"/>
  <c r="N217" i="8"/>
  <c r="O217" i="8" s="1"/>
  <c r="M217" i="8"/>
  <c r="D96" i="8"/>
  <c r="L317" i="8"/>
  <c r="M228" i="8"/>
  <c r="N228" i="8"/>
  <c r="O228" i="8" s="1"/>
  <c r="O229" i="8" s="1"/>
  <c r="F76" i="8"/>
  <c r="G76" i="8" s="1"/>
  <c r="E76" i="8"/>
  <c r="D297" i="8"/>
  <c r="C328" i="8"/>
  <c r="D328" i="8" s="1"/>
  <c r="N267" i="8"/>
  <c r="O267" i="8" s="1"/>
  <c r="M267" i="8"/>
  <c r="E187" i="8" l="1"/>
  <c r="F187" i="8"/>
  <c r="G187" i="8" s="1"/>
  <c r="K27" i="8"/>
  <c r="D247" i="8"/>
  <c r="L357" i="8"/>
  <c r="M7" i="8"/>
  <c r="N7" i="8"/>
  <c r="O7" i="8" s="1"/>
  <c r="K187" i="8"/>
  <c r="D167" i="8"/>
  <c r="D87" i="8"/>
  <c r="F26" i="8"/>
  <c r="E26" i="8"/>
  <c r="G26" i="8" s="1"/>
  <c r="K137" i="8"/>
  <c r="F307" i="8"/>
  <c r="G307" i="8" s="1"/>
  <c r="E307" i="8"/>
  <c r="E338" i="8"/>
  <c r="F338" i="8"/>
  <c r="G338" i="8" s="1"/>
  <c r="G339" i="8" s="1"/>
  <c r="E206" i="8"/>
  <c r="G206" i="8" s="1"/>
  <c r="F206" i="8"/>
  <c r="K127" i="8"/>
  <c r="L67" i="8"/>
  <c r="C148" i="8"/>
  <c r="D148" i="8" s="1"/>
  <c r="K268" i="8"/>
  <c r="L268" i="8" s="1"/>
  <c r="E297" i="8"/>
  <c r="F297" i="8"/>
  <c r="G297" i="8" s="1"/>
  <c r="F96" i="8"/>
  <c r="E96" i="8"/>
  <c r="G96" i="8" s="1"/>
  <c r="K278" i="8"/>
  <c r="L278" i="8" s="1"/>
  <c r="F46" i="8"/>
  <c r="E46" i="8"/>
  <c r="G46" i="8" s="1"/>
  <c r="E176" i="8"/>
  <c r="G176" i="8" s="1"/>
  <c r="F176" i="8"/>
  <c r="M207" i="8"/>
  <c r="N207" i="8"/>
  <c r="O207" i="8" s="1"/>
  <c r="K198" i="8"/>
  <c r="L198" i="8" s="1"/>
  <c r="C267" i="8"/>
  <c r="E17" i="8"/>
  <c r="F17" i="8"/>
  <c r="G17" i="8" s="1"/>
  <c r="C117" i="8"/>
  <c r="K297" i="8"/>
  <c r="C278" i="8"/>
  <c r="D278" i="8" s="1"/>
  <c r="E328" i="8"/>
  <c r="F328" i="8"/>
  <c r="G328" i="8" s="1"/>
  <c r="G329" i="8" s="1"/>
  <c r="K37" i="8"/>
  <c r="L177" i="8"/>
  <c r="C347" i="8"/>
  <c r="E226" i="8"/>
  <c r="G226" i="8" s="1"/>
  <c r="F226" i="8"/>
  <c r="L247" i="8"/>
  <c r="F197" i="8"/>
  <c r="G197" i="8" s="1"/>
  <c r="E197" i="8"/>
  <c r="L47" i="8"/>
  <c r="C288" i="8"/>
  <c r="D288" i="8" s="1"/>
  <c r="K327" i="8"/>
  <c r="F6" i="8"/>
  <c r="E6" i="8"/>
  <c r="D217" i="8"/>
  <c r="K87" i="8"/>
  <c r="D257" i="8"/>
  <c r="C77" i="8"/>
  <c r="M317" i="8"/>
  <c r="N317" i="8"/>
  <c r="O317" i="8" s="1"/>
  <c r="K218" i="8"/>
  <c r="L218" i="8" s="1"/>
  <c r="K147" i="8"/>
  <c r="E36" i="8"/>
  <c r="G36" i="8" s="1"/>
  <c r="F36" i="8"/>
  <c r="N237" i="8"/>
  <c r="O237" i="8" s="1"/>
  <c r="M237" i="8"/>
  <c r="F237" i="8"/>
  <c r="G237" i="8" s="1"/>
  <c r="E237" i="8"/>
  <c r="M167" i="8"/>
  <c r="N167" i="8"/>
  <c r="O167" i="8" s="1"/>
  <c r="E126" i="8"/>
  <c r="G126" i="8" s="1"/>
  <c r="F126" i="8"/>
  <c r="N107" i="8"/>
  <c r="O107" i="8" s="1"/>
  <c r="M107" i="8"/>
  <c r="K98" i="8"/>
  <c r="L98" i="8" s="1"/>
  <c r="F56" i="8"/>
  <c r="E56" i="8"/>
  <c r="G56" i="8" s="1"/>
  <c r="F156" i="8"/>
  <c r="E156" i="8"/>
  <c r="G156" i="8" s="1"/>
  <c r="C67" i="8"/>
  <c r="K348" i="8"/>
  <c r="L348" i="8" s="1"/>
  <c r="G6" i="8" l="1"/>
  <c r="C7" i="8" s="1"/>
  <c r="C188" i="8"/>
  <c r="D188" i="8" s="1"/>
  <c r="M218" i="8"/>
  <c r="N218" i="8"/>
  <c r="O218" i="8" s="1"/>
  <c r="O219" i="8" s="1"/>
  <c r="D77" i="8"/>
  <c r="L327" i="8"/>
  <c r="D347" i="8"/>
  <c r="L37" i="8"/>
  <c r="E278" i="8"/>
  <c r="F278" i="8"/>
  <c r="G278" i="8" s="1"/>
  <c r="G279" i="8" s="1"/>
  <c r="D117" i="8"/>
  <c r="D267" i="8"/>
  <c r="K208" i="8"/>
  <c r="L208" i="8" s="1"/>
  <c r="C47" i="8"/>
  <c r="C97" i="8"/>
  <c r="N268" i="8"/>
  <c r="O268" i="8" s="1"/>
  <c r="O269" i="8" s="1"/>
  <c r="M268" i="8"/>
  <c r="C27" i="8"/>
  <c r="K8" i="8"/>
  <c r="L8" i="8" s="1"/>
  <c r="C157" i="8"/>
  <c r="C127" i="8"/>
  <c r="C238" i="8"/>
  <c r="D238" i="8" s="1"/>
  <c r="C37" i="8"/>
  <c r="E257" i="8"/>
  <c r="F257" i="8"/>
  <c r="G257" i="8" s="1"/>
  <c r="F217" i="8"/>
  <c r="G217" i="8" s="1"/>
  <c r="E217" i="8"/>
  <c r="M47" i="8"/>
  <c r="N47" i="8"/>
  <c r="O47" i="8" s="1"/>
  <c r="N247" i="8"/>
  <c r="O247" i="8" s="1"/>
  <c r="M247" i="8"/>
  <c r="N67" i="8"/>
  <c r="O67" i="8" s="1"/>
  <c r="M67" i="8"/>
  <c r="C207" i="8"/>
  <c r="C308" i="8"/>
  <c r="D308" i="8" s="1"/>
  <c r="E167" i="8"/>
  <c r="F167" i="8"/>
  <c r="G167" i="8" s="1"/>
  <c r="E247" i="8"/>
  <c r="F247" i="8"/>
  <c r="G247" i="8" s="1"/>
  <c r="M348" i="8"/>
  <c r="N348" i="8"/>
  <c r="O348" i="8" s="1"/>
  <c r="O349" i="8" s="1"/>
  <c r="N98" i="8"/>
  <c r="O98" i="8" s="1"/>
  <c r="O99" i="8" s="1"/>
  <c r="M98" i="8"/>
  <c r="D67" i="8"/>
  <c r="C57" i="8"/>
  <c r="K168" i="8"/>
  <c r="L168" i="8" s="1"/>
  <c r="L147" i="8"/>
  <c r="K318" i="8"/>
  <c r="L318" i="8" s="1"/>
  <c r="L87" i="8"/>
  <c r="E288" i="8"/>
  <c r="F288" i="8"/>
  <c r="G288" i="8" s="1"/>
  <c r="G289" i="8" s="1"/>
  <c r="L297" i="8"/>
  <c r="C18" i="8"/>
  <c r="D18" i="8" s="1"/>
  <c r="N198" i="8"/>
  <c r="O198" i="8" s="1"/>
  <c r="O199" i="8" s="1"/>
  <c r="M198" i="8"/>
  <c r="M278" i="8"/>
  <c r="N278" i="8"/>
  <c r="O278" i="8" s="1"/>
  <c r="O279" i="8" s="1"/>
  <c r="C298" i="8"/>
  <c r="D298" i="8" s="1"/>
  <c r="E148" i="8"/>
  <c r="F148" i="8"/>
  <c r="G148" i="8" s="1"/>
  <c r="G149" i="8" s="1"/>
  <c r="L127" i="8"/>
  <c r="L137" i="8"/>
  <c r="L187" i="8"/>
  <c r="M357" i="8"/>
  <c r="N357" i="8"/>
  <c r="O357" i="8" s="1"/>
  <c r="L27" i="8"/>
  <c r="K108" i="8"/>
  <c r="L108" i="8" s="1"/>
  <c r="K238" i="8"/>
  <c r="L238" i="8" s="1"/>
  <c r="C198" i="8"/>
  <c r="D198" i="8" s="1"/>
  <c r="C227" i="8"/>
  <c r="M177" i="8"/>
  <c r="N177" i="8"/>
  <c r="O177" i="8" s="1"/>
  <c r="C177" i="8"/>
  <c r="E87" i="8"/>
  <c r="F87" i="8"/>
  <c r="G87" i="8" s="1"/>
  <c r="E188" i="8" l="1"/>
  <c r="F188" i="8"/>
  <c r="G188" i="8" s="1"/>
  <c r="G189" i="8" s="1"/>
  <c r="C88" i="8"/>
  <c r="D88" i="8" s="1"/>
  <c r="D177" i="8"/>
  <c r="D227" i="8"/>
  <c r="F298" i="8"/>
  <c r="G298" i="8" s="1"/>
  <c r="G299" i="8" s="1"/>
  <c r="E298" i="8"/>
  <c r="D7" i="8"/>
  <c r="M318" i="8"/>
  <c r="N318" i="8"/>
  <c r="O318" i="8" s="1"/>
  <c r="O319" i="8" s="1"/>
  <c r="M168" i="8"/>
  <c r="N168" i="8"/>
  <c r="O168" i="8" s="1"/>
  <c r="O169" i="8" s="1"/>
  <c r="C168" i="8"/>
  <c r="D168" i="8" s="1"/>
  <c r="D207" i="8"/>
  <c r="D37" i="8"/>
  <c r="D127" i="8"/>
  <c r="M8" i="8"/>
  <c r="N8" i="8"/>
  <c r="O8" i="8" s="1"/>
  <c r="O9" i="8" s="1"/>
  <c r="D47" i="8"/>
  <c r="F267" i="8"/>
  <c r="G267" i="8" s="1"/>
  <c r="E267" i="8"/>
  <c r="M108" i="8"/>
  <c r="N108" i="8"/>
  <c r="O108" i="8" s="1"/>
  <c r="O109" i="8" s="1"/>
  <c r="M238" i="8"/>
  <c r="N238" i="8"/>
  <c r="O238" i="8" s="1"/>
  <c r="O239" i="8" s="1"/>
  <c r="N27" i="8"/>
  <c r="O27" i="8" s="1"/>
  <c r="M27" i="8"/>
  <c r="N187" i="8"/>
  <c r="O187" i="8" s="1"/>
  <c r="M187" i="8"/>
  <c r="N127" i="8"/>
  <c r="O127" i="8" s="1"/>
  <c r="M127" i="8"/>
  <c r="M297" i="8"/>
  <c r="N297" i="8"/>
  <c r="O297" i="8" s="1"/>
  <c r="F67" i="8"/>
  <c r="G67" i="8" s="1"/>
  <c r="E67" i="8"/>
  <c r="K248" i="8"/>
  <c r="L248" i="8" s="1"/>
  <c r="C218" i="8"/>
  <c r="D218" i="8" s="1"/>
  <c r="E347" i="8"/>
  <c r="F347" i="8"/>
  <c r="G347" i="8" s="1"/>
  <c r="F77" i="8"/>
  <c r="G77" i="8" s="1"/>
  <c r="E77" i="8"/>
  <c r="F198" i="8"/>
  <c r="G198" i="8" s="1"/>
  <c r="G199" i="8" s="1"/>
  <c r="E198" i="8"/>
  <c r="N87" i="8"/>
  <c r="O87" i="8" s="1"/>
  <c r="M87" i="8"/>
  <c r="M147" i="8"/>
  <c r="N147" i="8"/>
  <c r="O147" i="8" s="1"/>
  <c r="D57" i="8"/>
  <c r="C248" i="8"/>
  <c r="D248" i="8" s="1"/>
  <c r="E308" i="8"/>
  <c r="F308" i="8"/>
  <c r="G308" i="8" s="1"/>
  <c r="G309" i="8" s="1"/>
  <c r="K48" i="8"/>
  <c r="L48" i="8" s="1"/>
  <c r="C258" i="8"/>
  <c r="D258" i="8" s="1"/>
  <c r="E238" i="8"/>
  <c r="F238" i="8"/>
  <c r="G238" i="8" s="1"/>
  <c r="G239" i="8" s="1"/>
  <c r="D157" i="8"/>
  <c r="D27" i="8"/>
  <c r="D97" i="8"/>
  <c r="M208" i="8"/>
  <c r="N208" i="8"/>
  <c r="O208" i="8" s="1"/>
  <c r="O209" i="8" s="1"/>
  <c r="K178" i="8"/>
  <c r="L178" i="8" s="1"/>
  <c r="K358" i="8"/>
  <c r="L358" i="8" s="1"/>
  <c r="M137" i="8"/>
  <c r="N137" i="8"/>
  <c r="O137" i="8" s="1"/>
  <c r="E18" i="8"/>
  <c r="F18" i="8"/>
  <c r="G18" i="8" s="1"/>
  <c r="G19" i="8" s="1"/>
  <c r="K68" i="8"/>
  <c r="L68" i="8" s="1"/>
  <c r="E117" i="8"/>
  <c r="F117" i="8"/>
  <c r="G117" i="8" s="1"/>
  <c r="N37" i="8"/>
  <c r="O37" i="8" s="1"/>
  <c r="M37" i="8"/>
  <c r="N327" i="8"/>
  <c r="O327" i="8" s="1"/>
  <c r="M327" i="8"/>
  <c r="C118" i="8" l="1"/>
  <c r="D118" i="8" s="1"/>
  <c r="M48" i="8"/>
  <c r="N48" i="8"/>
  <c r="O48" i="8" s="1"/>
  <c r="O49" i="8" s="1"/>
  <c r="E248" i="8"/>
  <c r="F248" i="8"/>
  <c r="G248" i="8" s="1"/>
  <c r="G249" i="8" s="1"/>
  <c r="K148" i="8"/>
  <c r="L148" i="8" s="1"/>
  <c r="C348" i="8"/>
  <c r="D348" i="8" s="1"/>
  <c r="M248" i="8"/>
  <c r="N248" i="8"/>
  <c r="O248" i="8" s="1"/>
  <c r="O249" i="8" s="1"/>
  <c r="K298" i="8"/>
  <c r="L298" i="8" s="1"/>
  <c r="F168" i="8"/>
  <c r="G168" i="8" s="1"/>
  <c r="G169" i="8" s="1"/>
  <c r="E168" i="8"/>
  <c r="M358" i="8"/>
  <c r="N358" i="8"/>
  <c r="O358" i="8" s="1"/>
  <c r="O359" i="8" s="1"/>
  <c r="K328" i="8"/>
  <c r="L328" i="8" s="1"/>
  <c r="F27" i="8"/>
  <c r="E27" i="8"/>
  <c r="G27" i="8" s="1"/>
  <c r="K188" i="8"/>
  <c r="L188" i="8" s="1"/>
  <c r="C268" i="8"/>
  <c r="D268" i="8" s="1"/>
  <c r="E37" i="8"/>
  <c r="G37" i="8" s="1"/>
  <c r="F37" i="8"/>
  <c r="F177" i="8"/>
  <c r="E177" i="8"/>
  <c r="G177" i="8" s="1"/>
  <c r="M68" i="8"/>
  <c r="N68" i="8"/>
  <c r="O68" i="8" s="1"/>
  <c r="O69" i="8" s="1"/>
  <c r="K138" i="8"/>
  <c r="L138" i="8" s="1"/>
  <c r="N178" i="8"/>
  <c r="O178" i="8" s="1"/>
  <c r="O179" i="8" s="1"/>
  <c r="M178" i="8"/>
  <c r="E258" i="8"/>
  <c r="F258" i="8"/>
  <c r="G258" i="8" s="1"/>
  <c r="G259" i="8" s="1"/>
  <c r="E218" i="8"/>
  <c r="F218" i="8"/>
  <c r="G218" i="8" s="1"/>
  <c r="G219" i="8" s="1"/>
  <c r="F127" i="8"/>
  <c r="E127" i="8"/>
  <c r="G127" i="8" s="1"/>
  <c r="F7" i="8"/>
  <c r="E7" i="8"/>
  <c r="F227" i="8"/>
  <c r="E227" i="8"/>
  <c r="G227" i="8" s="1"/>
  <c r="E88" i="8"/>
  <c r="F88" i="8"/>
  <c r="G88" i="8" s="1"/>
  <c r="G89" i="8" s="1"/>
  <c r="K38" i="8"/>
  <c r="L38" i="8" s="1"/>
  <c r="F97" i="8"/>
  <c r="E97" i="8"/>
  <c r="G97" i="8" s="1"/>
  <c r="E157" i="8"/>
  <c r="G157" i="8" s="1"/>
  <c r="F157" i="8"/>
  <c r="E57" i="8"/>
  <c r="G57" i="8" s="1"/>
  <c r="F57" i="8"/>
  <c r="K88" i="8"/>
  <c r="L88" i="8" s="1"/>
  <c r="C78" i="8"/>
  <c r="D78" i="8" s="1"/>
  <c r="C68" i="8"/>
  <c r="D68" i="8" s="1"/>
  <c r="K128" i="8"/>
  <c r="L128" i="8" s="1"/>
  <c r="K28" i="8"/>
  <c r="L28" i="8" s="1"/>
  <c r="E47" i="8"/>
  <c r="G47" i="8" s="1"/>
  <c r="F47" i="8"/>
  <c r="E207" i="8"/>
  <c r="G207" i="8" s="1"/>
  <c r="F207" i="8"/>
  <c r="G7" i="8" l="1"/>
  <c r="C8" i="8" s="1"/>
  <c r="D8" i="8" s="1"/>
  <c r="M128" i="8"/>
  <c r="N128" i="8"/>
  <c r="O128" i="8" s="1"/>
  <c r="O129" i="8" s="1"/>
  <c r="F78" i="8"/>
  <c r="G78" i="8" s="1"/>
  <c r="G79" i="8" s="1"/>
  <c r="E78" i="8"/>
  <c r="C98" i="8"/>
  <c r="D98" i="8" s="1"/>
  <c r="M188" i="8"/>
  <c r="N188" i="8"/>
  <c r="O188" i="8" s="1"/>
  <c r="O189" i="8" s="1"/>
  <c r="M328" i="8"/>
  <c r="N328" i="8"/>
  <c r="O328" i="8" s="1"/>
  <c r="O329" i="8" s="1"/>
  <c r="N148" i="8"/>
  <c r="O148" i="8" s="1"/>
  <c r="O149" i="8" s="1"/>
  <c r="M148" i="8"/>
  <c r="C48" i="8"/>
  <c r="D48" i="8" s="1"/>
  <c r="C58" i="8"/>
  <c r="D58" i="8" s="1"/>
  <c r="C38" i="8"/>
  <c r="D38" i="8" s="1"/>
  <c r="M28" i="8"/>
  <c r="N28" i="8"/>
  <c r="O28" i="8" s="1"/>
  <c r="O29" i="8" s="1"/>
  <c r="F68" i="8"/>
  <c r="G68" i="8" s="1"/>
  <c r="G69" i="8" s="1"/>
  <c r="E68" i="8"/>
  <c r="M88" i="8"/>
  <c r="N88" i="8"/>
  <c r="O88" i="8" s="1"/>
  <c r="O89" i="8" s="1"/>
  <c r="M38" i="8"/>
  <c r="N38" i="8"/>
  <c r="O38" i="8" s="1"/>
  <c r="O39" i="8" s="1"/>
  <c r="C228" i="8"/>
  <c r="D228" i="8" s="1"/>
  <c r="C128" i="8"/>
  <c r="D128" i="8" s="1"/>
  <c r="M138" i="8"/>
  <c r="N138" i="8"/>
  <c r="O138" i="8" s="1"/>
  <c r="O139" i="8" s="1"/>
  <c r="C178" i="8"/>
  <c r="D178" i="8" s="1"/>
  <c r="E268" i="8"/>
  <c r="F268" i="8"/>
  <c r="G268" i="8" s="1"/>
  <c r="G269" i="8" s="1"/>
  <c r="C28" i="8"/>
  <c r="D28" i="8" s="1"/>
  <c r="N298" i="8"/>
  <c r="O298" i="8" s="1"/>
  <c r="O299" i="8" s="1"/>
  <c r="M298" i="8"/>
  <c r="E348" i="8"/>
  <c r="F348" i="8"/>
  <c r="G348" i="8" s="1"/>
  <c r="G349" i="8" s="1"/>
  <c r="F118" i="8"/>
  <c r="G118" i="8" s="1"/>
  <c r="G119" i="8" s="1"/>
  <c r="E118" i="8"/>
  <c r="C208" i="8"/>
  <c r="D208" i="8" s="1"/>
  <c r="C158" i="8"/>
  <c r="D158" i="8" s="1"/>
  <c r="F38" i="8" l="1"/>
  <c r="E38" i="8"/>
  <c r="G38" i="8" s="1"/>
  <c r="G39" i="8" s="1"/>
  <c r="F48" i="8"/>
  <c r="E48" i="8"/>
  <c r="G48" i="8" s="1"/>
  <c r="G49" i="8" s="1"/>
  <c r="F8" i="8"/>
  <c r="E8" i="8"/>
  <c r="F28" i="8"/>
  <c r="E28" i="8"/>
  <c r="G28" i="8" s="1"/>
  <c r="G29" i="8" s="1"/>
  <c r="F208" i="8"/>
  <c r="E208" i="8"/>
  <c r="G208" i="8" s="1"/>
  <c r="G209" i="8" s="1"/>
  <c r="F178" i="8"/>
  <c r="E178" i="8"/>
  <c r="G178" i="8" s="1"/>
  <c r="G179" i="8" s="1"/>
  <c r="F158" i="8"/>
  <c r="E158" i="8"/>
  <c r="G158" i="8" s="1"/>
  <c r="G159" i="8" s="1"/>
  <c r="E228" i="8"/>
  <c r="G228" i="8" s="1"/>
  <c r="G229" i="8" s="1"/>
  <c r="F228" i="8"/>
  <c r="F58" i="8"/>
  <c r="E58" i="8"/>
  <c r="G58" i="8" s="1"/>
  <c r="G59" i="8" s="1"/>
  <c r="F98" i="8"/>
  <c r="E98" i="8"/>
  <c r="G98" i="8" s="1"/>
  <c r="G99" i="8" s="1"/>
  <c r="F128" i="8"/>
  <c r="E128" i="8"/>
  <c r="G128" i="8" s="1"/>
  <c r="G129" i="8" s="1"/>
  <c r="B34" i="1"/>
  <c r="H28" i="6" l="1"/>
  <c r="B35" i="1"/>
  <c r="G8" i="8"/>
  <c r="G9" i="8" s="1"/>
  <c r="H29" i="6" l="1"/>
  <c r="B36" i="1"/>
  <c r="H30" i="6" s="1"/>
</calcChain>
</file>

<file path=xl/sharedStrings.xml><?xml version="1.0" encoding="utf-8"?>
<sst xmlns="http://schemas.openxmlformats.org/spreadsheetml/2006/main" count="16301" uniqueCount="506">
  <si>
    <t>PREPARER'S NAME:</t>
  </si>
  <si>
    <t>PREPARER'S EMAIL ADDRESS:</t>
  </si>
  <si>
    <t>PREPARER'S CONTACT NUMBER:</t>
  </si>
  <si>
    <t>I. FINANCIAL INFORMATION</t>
  </si>
  <si>
    <r>
      <t>Total Expenditures</t>
    </r>
    <r>
      <rPr>
        <b/>
        <sz val="10"/>
        <rFont val="Arial"/>
        <family val="2"/>
      </rPr>
      <t xml:space="preserve"> </t>
    </r>
    <r>
      <rPr>
        <b/>
        <sz val="9"/>
        <rFont val="Arial"/>
        <family val="2"/>
      </rPr>
      <t>(for indigent defense during the period covered)</t>
    </r>
    <r>
      <rPr>
        <b/>
        <sz val="10"/>
        <rFont val="Arial"/>
        <family val="2"/>
      </rPr>
      <t xml:space="preserve"> </t>
    </r>
  </si>
  <si>
    <t>Non-Reimbursable Expenditures</t>
  </si>
  <si>
    <t>Reimbursable Expenditures</t>
  </si>
  <si>
    <t>40% Reimbursement Amount</t>
  </si>
  <si>
    <t>PLEASE PROVIDE A BREAKDOWN OF TOTAL EXPENDITURES BY:</t>
  </si>
  <si>
    <t>TOTAL PERSONAL SERVICES</t>
  </si>
  <si>
    <t>B. SUPPLIES &amp; EQUIPMENT</t>
  </si>
  <si>
    <t>1. Office Supplies</t>
  </si>
  <si>
    <t>2. Equipment Repair and Maintenance</t>
  </si>
  <si>
    <t>3. Equipment Rentals</t>
  </si>
  <si>
    <t>4. Other Supplies</t>
  </si>
  <si>
    <t>TOTAL SUPPLIES</t>
  </si>
  <si>
    <t>C. OTHER SERVICES AND CHARGES</t>
  </si>
  <si>
    <t>4. Travel Expenses</t>
  </si>
  <si>
    <t>TOTAL OTHER SERVICES AND CHARGES</t>
  </si>
  <si>
    <t>PERSONAL SERVICES+SUPPLIES+OTHER SERVICES &amp; CHARGES</t>
  </si>
  <si>
    <t>Salary/Contract/Hourly</t>
  </si>
  <si>
    <t>CAP. MUR.</t>
  </si>
  <si>
    <t>CM ONLY</t>
  </si>
  <si>
    <t>TOTALS</t>
  </si>
  <si>
    <t>#</t>
  </si>
  <si>
    <t>1Q</t>
  </si>
  <si>
    <t>2Q</t>
  </si>
  <si>
    <t>3Q</t>
  </si>
  <si>
    <t>4Q</t>
  </si>
  <si>
    <t>TOTAL</t>
  </si>
  <si>
    <t>Status</t>
  </si>
  <si>
    <t>PV, MH</t>
  </si>
  <si>
    <t>Quarter</t>
  </si>
  <si>
    <t>Year</t>
  </si>
  <si>
    <t>Administrative Assistants</t>
  </si>
  <si>
    <t>Paralegals</t>
  </si>
  <si>
    <t>Investigators</t>
  </si>
  <si>
    <t>Social Workers</t>
  </si>
  <si>
    <t>Office Administrators</t>
  </si>
  <si>
    <t>Request for Reimbursement</t>
  </si>
  <si>
    <t xml:space="preserve">Email completed form to: </t>
  </si>
  <si>
    <t>Qualified for Murder?</t>
  </si>
  <si>
    <t>Qualified for Levels 1-4</t>
  </si>
  <si>
    <t>Qualified for Level 5?</t>
  </si>
  <si>
    <t xml:space="preserve">Qualified for Juvenile Waiver or Murder Level? </t>
  </si>
  <si>
    <t>Qualified for Juvenile 1-4?</t>
  </si>
  <si>
    <t>Qualified for Juvenile Other?</t>
  </si>
  <si>
    <t>Public Defender Board Information</t>
  </si>
  <si>
    <t>Email</t>
  </si>
  <si>
    <t>Address</t>
  </si>
  <si>
    <t>Telephone</t>
  </si>
  <si>
    <t>Public Contact Name</t>
  </si>
  <si>
    <t>Fax</t>
  </si>
  <si>
    <t>Certification by Public Defender Board</t>
  </si>
  <si>
    <t xml:space="preserve">I, </t>
  </si>
  <si>
    <t xml:space="preserve">, chair of the </t>
  </si>
  <si>
    <t>_____________</t>
  </si>
  <si>
    <t>Date</t>
  </si>
  <si>
    <t>Certification by County Auditor</t>
  </si>
  <si>
    <t xml:space="preserve">, Auditor of </t>
  </si>
  <si>
    <t xml:space="preserve">“Standards for Indigent Defense Services in Non-Capital Cases” are available on the Internet at </t>
  </si>
  <si>
    <t>http://www.in.gov/publicdefender/2340.htm</t>
  </si>
  <si>
    <r>
      <t>Total Expenditures</t>
    </r>
    <r>
      <rPr>
        <sz val="10"/>
        <rFont val="Arial"/>
        <family val="2"/>
      </rPr>
      <t xml:space="preserve"> </t>
    </r>
    <r>
      <rPr>
        <sz val="9"/>
        <rFont val="Arial"/>
        <family val="2"/>
      </rPr>
      <t>(for indigent defense during the period covered)</t>
    </r>
    <r>
      <rPr>
        <sz val="10"/>
        <rFont val="Arial"/>
        <family val="2"/>
      </rPr>
      <t xml:space="preserve"> </t>
    </r>
  </si>
  <si>
    <t>Quarter Summary</t>
  </si>
  <si>
    <t>Single</t>
  </si>
  <si>
    <t>Family</t>
  </si>
  <si>
    <t>Quarter 1</t>
  </si>
  <si>
    <t>Quarter 2</t>
  </si>
  <si>
    <t>Quarter 3</t>
  </si>
  <si>
    <t>Quarter 4</t>
  </si>
  <si>
    <t>Total</t>
  </si>
  <si>
    <t>6. Utility Services (including telephone service)</t>
  </si>
  <si>
    <t>7. Building Rental/Lease</t>
  </si>
  <si>
    <t>8. Facility Repair and Maintenance</t>
  </si>
  <si>
    <t>9. Building Related Expense Proration (see instructions)</t>
  </si>
  <si>
    <t xml:space="preserve">10. Continuing Legal Education (CLE) </t>
  </si>
  <si>
    <t>Percentage of time spent on non-reimbursable case support</t>
  </si>
  <si>
    <t>1. Paralegals (incl benefits)</t>
  </si>
  <si>
    <t>2. Investigators (incl benefits)</t>
  </si>
  <si>
    <t>3. Social Workers (incl benefits)</t>
  </si>
  <si>
    <t>5. Printing, Copying, Postage</t>
  </si>
  <si>
    <t>A. PERSONAL SERVICES (Employees and Contractors)</t>
  </si>
  <si>
    <t>6. Total Attorney Salaries</t>
  </si>
  <si>
    <t>7. Total Attorney Benefits</t>
  </si>
  <si>
    <t xml:space="preserve">Additional board members and contact information: </t>
  </si>
  <si>
    <t>11. Other non-listed Services and Charges (describe)</t>
  </si>
  <si>
    <t>Qualified for Appeals L4 and up?</t>
  </si>
  <si>
    <t xml:space="preserve">Qualified for TPR? </t>
  </si>
  <si>
    <t>Qualified for CHINS?</t>
  </si>
  <si>
    <t xml:space="preserve"> County Public Defender Board, hereby certify that the aforementioned financial information, attorney information, and information contained  on the “Case Assignment Worksheet” is true, accurate, and complete to the best of my knowledge; and furthermore, that the county is currently operating in substantial compliance with the “Standards for Indigent Defense Services in Non-Capital Cases” of the Indiana Public Defender Commission.</t>
  </si>
  <si>
    <t>Quarterly Amount Eligible for Reimbursement</t>
  </si>
  <si>
    <t>JC</t>
  </si>
  <si>
    <t>JT</t>
  </si>
  <si>
    <t>CHINS</t>
  </si>
  <si>
    <t>TPR</t>
  </si>
  <si>
    <t>MR</t>
  </si>
  <si>
    <t>Murder</t>
  </si>
  <si>
    <t>Level 5</t>
  </si>
  <si>
    <t xml:space="preserve">Level 6 </t>
  </si>
  <si>
    <t>Levels 1-2</t>
  </si>
  <si>
    <t>Levels 3-4</t>
  </si>
  <si>
    <t>L1-2</t>
  </si>
  <si>
    <t>L3-4</t>
  </si>
  <si>
    <t>L5</t>
  </si>
  <si>
    <t>Salary</t>
  </si>
  <si>
    <t>Reimbursable</t>
  </si>
  <si>
    <t>Non-Reimbursable</t>
  </si>
  <si>
    <t>Inadequate</t>
  </si>
  <si>
    <t>Adequate</t>
  </si>
  <si>
    <t>Level 1-4</t>
  </si>
  <si>
    <t>JD 1-4</t>
  </si>
  <si>
    <t>5. Attorneys with no caseload (incl benefits)</t>
  </si>
  <si>
    <t>CAP</t>
  </si>
  <si>
    <t>FTE Max</t>
  </si>
  <si>
    <t xml:space="preserve">Attorney Compliance Issue(s) and Plan </t>
  </si>
  <si>
    <t xml:space="preserve">Other Information </t>
  </si>
  <si>
    <t xml:space="preserve">Enter the total number of full time equivalents (FTE) for each category below. See instructions for more information. </t>
  </si>
  <si>
    <t xml:space="preserve">         Amount spent on non-reimbursable cases</t>
  </si>
  <si>
    <t>Explanation of change to percentage of non-reimbursable for support staff</t>
  </si>
  <si>
    <t>Last Appointment Date</t>
  </si>
  <si>
    <t>Judicial Appointment</t>
  </si>
  <si>
    <t>County Executive Appointment</t>
  </si>
  <si>
    <t>Interns</t>
  </si>
  <si>
    <t>Other Non-Litigation Support Staff</t>
  </si>
  <si>
    <t>4. Administrative Assistants, Office Administrators, Interns, &amp;  Non-Litigation Support Staff (incl benefits)</t>
  </si>
  <si>
    <t>Name</t>
  </si>
  <si>
    <t>Compensation</t>
  </si>
  <si>
    <t>Fringe</t>
  </si>
  <si>
    <t>% of time spent on Non-Reimbursables</t>
  </si>
  <si>
    <t>NR $</t>
  </si>
  <si>
    <t>Totals</t>
  </si>
  <si>
    <t>Paralegals Non-Reimbursable Time Worksheet</t>
  </si>
  <si>
    <t>Investigators Non-Reimbursable Time Worksheet</t>
  </si>
  <si>
    <t>Social Workers Non-Reimbursable Time Worksheet</t>
  </si>
  <si>
    <t>Administrative Assistants, Office Managers, Interns, and Non-Litigation Support Staff Non-Reimbursable Time Worksheet</t>
  </si>
  <si>
    <t>Attorneys with No caseload</t>
  </si>
  <si>
    <t>Chief Public Defender Name</t>
  </si>
  <si>
    <t xml:space="preserve">     a. Total Expert Consultant/Witness Expenses</t>
  </si>
  <si>
    <t xml:space="preserve">     b. Total Interpreter Expenses</t>
  </si>
  <si>
    <t>3. Total Defense Requested Transcripts</t>
  </si>
  <si>
    <t xml:space="preserve">County, hereby certify that I have reviewed the information contained in this “Request for Reimbursement,” and that the amount listed below specifying the total expenditures for indigent defense during the period  is true and accurate to the best of my knowledge. </t>
  </si>
  <si>
    <t>Level 1-5</t>
  </si>
  <si>
    <t>JD 1-5</t>
  </si>
  <si>
    <t>Level 1-6</t>
  </si>
  <si>
    <t>JD 1-6</t>
  </si>
  <si>
    <t>Level 1-7</t>
  </si>
  <si>
    <t>JD 1-7</t>
  </si>
  <si>
    <t>Level 1-8</t>
  </si>
  <si>
    <t>JD 1-8</t>
  </si>
  <si>
    <t>Level 1-9</t>
  </si>
  <si>
    <t>JD 1-9</t>
  </si>
  <si>
    <t>Level 1-10</t>
  </si>
  <si>
    <t>JD 1-10</t>
  </si>
  <si>
    <t>Level 1-11</t>
  </si>
  <si>
    <t>JD 1-11</t>
  </si>
  <si>
    <t>Level 1-12</t>
  </si>
  <si>
    <t>JD 1-12</t>
  </si>
  <si>
    <t>Level 1-13</t>
  </si>
  <si>
    <t>JD 1-13</t>
  </si>
  <si>
    <t>Level 1-14</t>
  </si>
  <si>
    <t>JD 1-14</t>
  </si>
  <si>
    <t>Level 1-15</t>
  </si>
  <si>
    <t>JD 1-15</t>
  </si>
  <si>
    <t>Level 1-16</t>
  </si>
  <si>
    <t>JD 1-16</t>
  </si>
  <si>
    <t>Level 1-17</t>
  </si>
  <si>
    <t>JD 1-17</t>
  </si>
  <si>
    <t>Level 1-18</t>
  </si>
  <si>
    <t>JD 1-18</t>
  </si>
  <si>
    <t>Level 1-19</t>
  </si>
  <si>
    <t>JD 1-19</t>
  </si>
  <si>
    <t>Level 1-20</t>
  </si>
  <si>
    <t>JD 1-20</t>
  </si>
  <si>
    <t>Level 1-21</t>
  </si>
  <si>
    <t>JD 1-21</t>
  </si>
  <si>
    <t>Level 1-22</t>
  </si>
  <si>
    <t>JD 1-22</t>
  </si>
  <si>
    <t>Level 1-23</t>
  </si>
  <si>
    <t>JD 1-23</t>
  </si>
  <si>
    <t>Level 1-24</t>
  </si>
  <si>
    <t>JD 1-24</t>
  </si>
  <si>
    <t>Level 1-25</t>
  </si>
  <si>
    <t>JD 1-25</t>
  </si>
  <si>
    <t>Level 1-26</t>
  </si>
  <si>
    <t>JD 1-26</t>
  </si>
  <si>
    <t>Level 1-27</t>
  </si>
  <si>
    <t>JD 1-27</t>
  </si>
  <si>
    <t>Level 1-28</t>
  </si>
  <si>
    <t>JD 1-28</t>
  </si>
  <si>
    <t>Level 1-29</t>
  </si>
  <si>
    <t>JD 1-29</t>
  </si>
  <si>
    <t>Level 1-30</t>
  </si>
  <si>
    <t>JD 1-30</t>
  </si>
  <si>
    <t>Level 1-31</t>
  </si>
  <si>
    <t>JD 1-31</t>
  </si>
  <si>
    <t>Level 1-32</t>
  </si>
  <si>
    <t>JD 1-32</t>
  </si>
  <si>
    <t>Level 1-33</t>
  </si>
  <si>
    <t>JD 1-33</t>
  </si>
  <si>
    <t>Level 1-34</t>
  </si>
  <si>
    <t>JD 1-34</t>
  </si>
  <si>
    <t>Level 1-35</t>
  </si>
  <si>
    <t>JD 1-35</t>
  </si>
  <si>
    <t>Level 1-36</t>
  </si>
  <si>
    <t>JD 1-36</t>
  </si>
  <si>
    <t>Level 1-37</t>
  </si>
  <si>
    <t>JD 1-37</t>
  </si>
  <si>
    <t>Level 1-38</t>
  </si>
  <si>
    <t>JD 1-38</t>
  </si>
  <si>
    <t>Level 1-39</t>
  </si>
  <si>
    <t>JD 1-39</t>
  </si>
  <si>
    <t>Level 1-40</t>
  </si>
  <si>
    <t>JD 1-40</t>
  </si>
  <si>
    <t>Level 1-41</t>
  </si>
  <si>
    <t>JD 1-41</t>
  </si>
  <si>
    <t>Level 1-42</t>
  </si>
  <si>
    <t>JD 1-42</t>
  </si>
  <si>
    <t>Level 1-43</t>
  </si>
  <si>
    <t>JD 1-43</t>
  </si>
  <si>
    <t>Level 1-44</t>
  </si>
  <si>
    <t>JD 1-44</t>
  </si>
  <si>
    <t>Level 1-45</t>
  </si>
  <si>
    <t>JD 1-45</t>
  </si>
  <si>
    <t>Level 1-46</t>
  </si>
  <si>
    <t>JD 1-46</t>
  </si>
  <si>
    <t>Level 1-47</t>
  </si>
  <si>
    <t>JD 1-47</t>
  </si>
  <si>
    <t>Level 1-48</t>
  </si>
  <si>
    <t>JD 1-48</t>
  </si>
  <si>
    <t>Level 1-49</t>
  </si>
  <si>
    <t>JD 1-49</t>
  </si>
  <si>
    <t>Level 1-50</t>
  </si>
  <si>
    <t>JD 1-50</t>
  </si>
  <si>
    <t>Level 1-51</t>
  </si>
  <si>
    <t>JD 1-51</t>
  </si>
  <si>
    <t>Level 1-52</t>
  </si>
  <si>
    <t>JD 1-52</t>
  </si>
  <si>
    <t>Level 1-53</t>
  </si>
  <si>
    <t>JD 1-53</t>
  </si>
  <si>
    <t>Level 1-54</t>
  </si>
  <si>
    <t>JD 1-54</t>
  </si>
  <si>
    <t>Level 1-55</t>
  </si>
  <si>
    <t>JD 1-55</t>
  </si>
  <si>
    <t>Level 1-56</t>
  </si>
  <si>
    <t>JD 1-56</t>
  </si>
  <si>
    <t>Level 1-57</t>
  </si>
  <si>
    <t>JD 1-57</t>
  </si>
  <si>
    <t>Level 1-58</t>
  </si>
  <si>
    <t>JD 1-58</t>
  </si>
  <si>
    <t>Level 1-59</t>
  </si>
  <si>
    <t>JD 1-59</t>
  </si>
  <si>
    <t>Level 1-60</t>
  </si>
  <si>
    <t>JD 1-60</t>
  </si>
  <si>
    <t>Level 1-61</t>
  </si>
  <si>
    <t>JD 1-61</t>
  </si>
  <si>
    <t>Level 1-62</t>
  </si>
  <si>
    <t>JD 1-62</t>
  </si>
  <si>
    <t>Level 1-63</t>
  </si>
  <si>
    <t>JD 1-63</t>
  </si>
  <si>
    <t>Level 1-64</t>
  </si>
  <si>
    <t>JD 1-64</t>
  </si>
  <si>
    <t>Level 1-65</t>
  </si>
  <si>
    <t>JD 1-65</t>
  </si>
  <si>
    <t>Level 1-66</t>
  </si>
  <si>
    <t>JD 1-66</t>
  </si>
  <si>
    <t>Level 1-67</t>
  </si>
  <si>
    <t>JD 1-67</t>
  </si>
  <si>
    <t>Level 1-68</t>
  </si>
  <si>
    <t>JD 1-68</t>
  </si>
  <si>
    <t>Level 1-69</t>
  </si>
  <si>
    <t>JD 1-69</t>
  </si>
  <si>
    <t>Level 1-70</t>
  </si>
  <si>
    <t>JD 1-70</t>
  </si>
  <si>
    <t>Level 1-71</t>
  </si>
  <si>
    <t>JD 1-71</t>
  </si>
  <si>
    <t>Level 1-72</t>
  </si>
  <si>
    <t>JD 1-72</t>
  </si>
  <si>
    <t>Level 1-73</t>
  </si>
  <si>
    <t>JD 1-73</t>
  </si>
  <si>
    <t>Level 1-74</t>
  </si>
  <si>
    <t>JD 1-74</t>
  </si>
  <si>
    <t>Level 1-75</t>
  </si>
  <si>
    <t>JD 1-75</t>
  </si>
  <si>
    <t>Level 1-76</t>
  </si>
  <si>
    <t>JD 1-76</t>
  </si>
  <si>
    <t>Level 1-77</t>
  </si>
  <si>
    <t>JD 1-77</t>
  </si>
  <si>
    <t>Level 1-78</t>
  </si>
  <si>
    <t>JD 1-78</t>
  </si>
  <si>
    <t>Level 1-79</t>
  </si>
  <si>
    <t>JD 1-79</t>
  </si>
  <si>
    <t>Level 1-80</t>
  </si>
  <si>
    <t>JD 1-80</t>
  </si>
  <si>
    <t>Level 1-81</t>
  </si>
  <si>
    <t>JD 1-81</t>
  </si>
  <si>
    <t>Level 1-82</t>
  </si>
  <si>
    <t>JD 1-82</t>
  </si>
  <si>
    <t>Level 1-83</t>
  </si>
  <si>
    <t>JD 1-83</t>
  </si>
  <si>
    <t>Level 1-84</t>
  </si>
  <si>
    <t>JD 1-84</t>
  </si>
  <si>
    <t>Level 1-85</t>
  </si>
  <si>
    <t>JD 1-85</t>
  </si>
  <si>
    <t>Level 1-86</t>
  </si>
  <si>
    <t>JD 1-86</t>
  </si>
  <si>
    <t>Level 1-87</t>
  </si>
  <si>
    <t>JD 1-87</t>
  </si>
  <si>
    <t>Level 1-88</t>
  </si>
  <si>
    <t>JD 1-88</t>
  </si>
  <si>
    <t>Level 1-89</t>
  </si>
  <si>
    <t>JD 1-89</t>
  </si>
  <si>
    <t>Level 1-90</t>
  </si>
  <si>
    <t>JD 1-90</t>
  </si>
  <si>
    <t>Level 1-91</t>
  </si>
  <si>
    <t>JD 1-91</t>
  </si>
  <si>
    <t>Level 1-92</t>
  </si>
  <si>
    <t>JD 1-92</t>
  </si>
  <si>
    <t>Level 1-93</t>
  </si>
  <si>
    <t>JD 1-93</t>
  </si>
  <si>
    <t>Level 1-94</t>
  </si>
  <si>
    <t>JD 1-94</t>
  </si>
  <si>
    <t>Level 1-95</t>
  </si>
  <si>
    <t>JD 1-95</t>
  </si>
  <si>
    <t>Level 1-96</t>
  </si>
  <si>
    <t>JD 1-96</t>
  </si>
  <si>
    <t>Level 1-97</t>
  </si>
  <si>
    <t>JD 1-97</t>
  </si>
  <si>
    <t>Level 1-98</t>
  </si>
  <si>
    <t>JD 1-98</t>
  </si>
  <si>
    <t>Level 1-99</t>
  </si>
  <si>
    <t>JD 1-99</t>
  </si>
  <si>
    <t>Level 1-100</t>
  </si>
  <si>
    <t>JD 1-100</t>
  </si>
  <si>
    <t>Level 1-101</t>
  </si>
  <si>
    <t>JD 1-101</t>
  </si>
  <si>
    <t>Level 1-102</t>
  </si>
  <si>
    <t>JD 1-102</t>
  </si>
  <si>
    <t>Level 1-103</t>
  </si>
  <si>
    <t>JD 1-103</t>
  </si>
  <si>
    <t>Level 1-104</t>
  </si>
  <si>
    <t>JD 1-104</t>
  </si>
  <si>
    <t>Level 1-105</t>
  </si>
  <si>
    <t>JD 1-105</t>
  </si>
  <si>
    <t>Level 1-106</t>
  </si>
  <si>
    <t>JD 1-106</t>
  </si>
  <si>
    <t>Level 1-107</t>
  </si>
  <si>
    <t>JD 1-107</t>
  </si>
  <si>
    <t>Level 1-108</t>
  </si>
  <si>
    <t>JD 1-108</t>
  </si>
  <si>
    <t>Level 1-109</t>
  </si>
  <si>
    <t>JD 1-109</t>
  </si>
  <si>
    <t>Level 1-110</t>
  </si>
  <si>
    <t>JD 1-110</t>
  </si>
  <si>
    <t>Level 1-111</t>
  </si>
  <si>
    <t>JD 1-111</t>
  </si>
  <si>
    <t>Level 1-112</t>
  </si>
  <si>
    <t>JD 1-112</t>
  </si>
  <si>
    <t>Level 1-113</t>
  </si>
  <si>
    <t>JD 1-113</t>
  </si>
  <si>
    <t>Level 1-114</t>
  </si>
  <si>
    <t>JD 1-114</t>
  </si>
  <si>
    <t>Level 1-115</t>
  </si>
  <si>
    <t>JD 1-115</t>
  </si>
  <si>
    <t>Level 1-116</t>
  </si>
  <si>
    <t>JD 1-116</t>
  </si>
  <si>
    <t>Level 1-117</t>
  </si>
  <si>
    <t>JD 1-117</t>
  </si>
  <si>
    <t>Level 1-118</t>
  </si>
  <si>
    <t>JD 1-118</t>
  </si>
  <si>
    <t>Level 1-119</t>
  </si>
  <si>
    <t>JD 1-119</t>
  </si>
  <si>
    <t>Level 1-120</t>
  </si>
  <si>
    <t>JD 1-120</t>
  </si>
  <si>
    <t>Level 1-121</t>
  </si>
  <si>
    <t>JD 1-121</t>
  </si>
  <si>
    <t>Level 1-122</t>
  </si>
  <si>
    <t>JD 1-122</t>
  </si>
  <si>
    <t>Level 1-123</t>
  </si>
  <si>
    <t>JD 1-123</t>
  </si>
  <si>
    <t>Level 1-124</t>
  </si>
  <si>
    <t>JD 1-124</t>
  </si>
  <si>
    <t>Level 1-125</t>
  </si>
  <si>
    <t>JD 1-125</t>
  </si>
  <si>
    <t>Level 1-126</t>
  </si>
  <si>
    <t>JD 1-126</t>
  </si>
  <si>
    <t>Level 1-127</t>
  </si>
  <si>
    <t>JD 1-127</t>
  </si>
  <si>
    <t>Level 1-128</t>
  </si>
  <si>
    <t>JD 1-128</t>
  </si>
  <si>
    <t>Level 1-129</t>
  </si>
  <si>
    <t>JD 1-129</t>
  </si>
  <si>
    <t>Level 1-130</t>
  </si>
  <si>
    <t>JD 1-130</t>
  </si>
  <si>
    <t>Level 1-131</t>
  </si>
  <si>
    <t>JD 1-131</t>
  </si>
  <si>
    <t>Level 1-132</t>
  </si>
  <si>
    <t>JD 1-132</t>
  </si>
  <si>
    <t>Level 1-133</t>
  </si>
  <si>
    <t>JD 1-133</t>
  </si>
  <si>
    <t>Level 1-134</t>
  </si>
  <si>
    <t>JD 1-134</t>
  </si>
  <si>
    <t>Level 1-135</t>
  </si>
  <si>
    <t>JD 1-135</t>
  </si>
  <si>
    <t>Level 1-136</t>
  </si>
  <si>
    <t>JD 1-136</t>
  </si>
  <si>
    <t>Level 1-137</t>
  </si>
  <si>
    <t>JD 1-137</t>
  </si>
  <si>
    <t>Level 1-138</t>
  </si>
  <si>
    <t>JD 1-138</t>
  </si>
  <si>
    <t>Level 1-139</t>
  </si>
  <si>
    <t>JD 1-139</t>
  </si>
  <si>
    <t>Level 1-140</t>
  </si>
  <si>
    <t>JD 1-140</t>
  </si>
  <si>
    <t>Level 1-141</t>
  </si>
  <si>
    <t>JD 1-141</t>
  </si>
  <si>
    <t>Self Insured for Health Insurance</t>
  </si>
  <si>
    <r>
      <rPr>
        <b/>
        <sz val="11"/>
        <color theme="1"/>
        <rFont val="Calibri"/>
        <family val="2"/>
        <scheme val="minor"/>
      </rPr>
      <t xml:space="preserve">NOT </t>
    </r>
    <r>
      <rPr>
        <sz val="11"/>
        <color theme="1"/>
        <rFont val="Calibri"/>
        <family val="2"/>
        <scheme val="minor"/>
      </rPr>
      <t>Self Insured for Health Insurance</t>
    </r>
  </si>
  <si>
    <t>Chief Public Defender</t>
  </si>
  <si>
    <t>Office</t>
  </si>
  <si>
    <t>No Chief</t>
  </si>
  <si>
    <t>No Office</t>
  </si>
  <si>
    <t>JD Waiver</t>
  </si>
  <si>
    <t>JD (If Levels 1-4)</t>
  </si>
  <si>
    <t>JD CM/JM</t>
  </si>
  <si>
    <t>Non-Reimbursable Other</t>
  </si>
  <si>
    <t>LWOP Appeal</t>
  </si>
  <si>
    <t>Non-Reimbursable Appeals</t>
  </si>
  <si>
    <t>JD MR</t>
  </si>
  <si>
    <t>JD PV/JS</t>
  </si>
  <si>
    <t>Adult PV MH</t>
  </si>
  <si>
    <t>NR Other</t>
  </si>
  <si>
    <t>LWOP Appeals</t>
  </si>
  <si>
    <t>NR Appeals</t>
  </si>
  <si>
    <t>IH</t>
  </si>
  <si>
    <t>JD MR/Waiver</t>
  </si>
  <si>
    <t>JD Other</t>
  </si>
  <si>
    <t>JD (If Levels 5-6)</t>
  </si>
  <si>
    <t>Appeal Level  4 and Up</t>
  </si>
  <si>
    <t>JD 5/6</t>
  </si>
  <si>
    <t>Appeal 4 and Up</t>
  </si>
  <si>
    <t>Appeal 5 below</t>
  </si>
  <si>
    <t>Qualified for LWOP</t>
  </si>
  <si>
    <t>LWOP</t>
  </si>
  <si>
    <t>Level 6</t>
  </si>
  <si>
    <t>LWOP &amp; High Lvl Appeals</t>
  </si>
  <si>
    <t>Low Lvl Appeals</t>
  </si>
  <si>
    <t>CAFA</t>
  </si>
  <si>
    <t>Initial Hearings (CAFA)</t>
  </si>
  <si>
    <t>Total Reimbursable</t>
  </si>
  <si>
    <t>Level 1-142</t>
  </si>
  <si>
    <t>JD 1-142</t>
  </si>
  <si>
    <t>Level 1-143</t>
  </si>
  <si>
    <t>JD 1-143</t>
  </si>
  <si>
    <t>Level 1-144</t>
  </si>
  <si>
    <t>JD 1-144</t>
  </si>
  <si>
    <t>Level 1-145</t>
  </si>
  <si>
    <t>JD 1-145</t>
  </si>
  <si>
    <t>Level 1-146</t>
  </si>
  <si>
    <t>JD 1-146</t>
  </si>
  <si>
    <t>Level 1-147</t>
  </si>
  <si>
    <t>JD 1-147</t>
  </si>
  <si>
    <t>Level 1-148</t>
  </si>
  <si>
    <t>JD 1-148</t>
  </si>
  <si>
    <t>Level 1-149</t>
  </si>
  <si>
    <t>JD 1-149</t>
  </si>
  <si>
    <t>Level 1-150</t>
  </si>
  <si>
    <t>JD 1-150</t>
  </si>
  <si>
    <t>Level 1-151</t>
  </si>
  <si>
    <t>JD 1-151</t>
  </si>
  <si>
    <t>Level 1-152</t>
  </si>
  <si>
    <t>JD 1-152</t>
  </si>
  <si>
    <t>Level 1-153</t>
  </si>
  <si>
    <t>JD 1-153</t>
  </si>
  <si>
    <r>
      <rPr>
        <b/>
        <i/>
        <sz val="11"/>
        <color theme="1"/>
        <rFont val="Calibri"/>
        <family val="2"/>
        <scheme val="minor"/>
      </rPr>
      <t>Quarterly</t>
    </r>
    <r>
      <rPr>
        <b/>
        <sz val="11"/>
        <color theme="1"/>
        <rFont val="Calibri"/>
        <family val="2"/>
        <scheme val="minor"/>
      </rPr>
      <t xml:space="preserve"> Compensation pd</t>
    </r>
  </si>
  <si>
    <r>
      <rPr>
        <b/>
        <i/>
        <sz val="11"/>
        <color theme="1"/>
        <rFont val="Calibri"/>
        <family val="2"/>
        <scheme val="minor"/>
      </rPr>
      <t>Quarterly</t>
    </r>
    <r>
      <rPr>
        <b/>
        <sz val="11"/>
        <color theme="1"/>
        <rFont val="Calibri"/>
        <family val="2"/>
        <scheme val="minor"/>
      </rPr>
      <t xml:space="preserve"> Benefits pd</t>
    </r>
  </si>
  <si>
    <r>
      <t xml:space="preserve">Attorney Name [Last, First (Firm Name if applicable)] </t>
    </r>
    <r>
      <rPr>
        <i/>
        <sz val="11"/>
        <color theme="1"/>
        <rFont val="Calibri"/>
        <family val="2"/>
        <scheme val="minor"/>
      </rPr>
      <t>ex: Smith, Jane (Smith, Reid, and Jones)</t>
    </r>
  </si>
  <si>
    <t>Chair</t>
  </si>
  <si>
    <t>Member</t>
  </si>
  <si>
    <t>2. Total Defense Requested Depositions</t>
  </si>
  <si>
    <t>1. Professional Services:</t>
  </si>
  <si>
    <t>no</t>
  </si>
  <si>
    <t>Notes for above attorney</t>
  </si>
  <si>
    <t xml:space="preserve">Select the options from the drop downs below: </t>
  </si>
  <si>
    <t>Annual Contract or Annual Salary Amount (Leave blank for hourly)</t>
  </si>
  <si>
    <t>JD Probation Violation/JS</t>
  </si>
  <si>
    <t>Adult Probation Violation/MH</t>
  </si>
  <si>
    <t>Chief Deputy Public Defender Name</t>
  </si>
  <si>
    <t>Title</t>
  </si>
  <si>
    <t>JD Waiver  (Non-Murder)</t>
  </si>
  <si>
    <t>JD MR (Waiver or No Waiver)</t>
  </si>
  <si>
    <r>
      <t xml:space="preserve">Next Meeting Date </t>
    </r>
    <r>
      <rPr>
        <b/>
        <sz val="11"/>
        <color rgb="FFFF0000"/>
        <rFont val="Calibri"/>
        <family val="2"/>
        <scheme val="minor"/>
      </rPr>
      <t>(Required)</t>
    </r>
    <r>
      <rPr>
        <b/>
        <sz val="11"/>
        <rFont val="Calibri"/>
        <family val="2"/>
        <scheme val="minor"/>
      </rPr>
      <t>:</t>
    </r>
  </si>
  <si>
    <t xml:space="preserve">Attorney Number (format 12345-67) </t>
  </si>
  <si>
    <t>NOT Self Insured for Health Insurance</t>
  </si>
  <si>
    <t>Attorney 1</t>
  </si>
  <si>
    <t>Attorney 2</t>
  </si>
  <si>
    <t>PUBLIC DEFENSE SYSTEM:</t>
  </si>
  <si>
    <t>Contract</t>
  </si>
  <si>
    <t xml:space="preserve">Notes for above attorney: </t>
  </si>
  <si>
    <t>Chief Deputy Public Defender</t>
  </si>
  <si>
    <t>No Chief Deputy</t>
  </si>
  <si>
    <t>Appeal Lvl 5 and below, JD, JC/JT</t>
  </si>
  <si>
    <t>Qualified for Appeals Level 5 and below? (incl JC/JT and JD)</t>
  </si>
  <si>
    <t>Assigned Caseload FTE</t>
  </si>
  <si>
    <t xml:space="preserve">information@ccaa.in.gov </t>
  </si>
  <si>
    <t>CCAA Appointment</t>
  </si>
  <si>
    <t xml:space="preserve">The maximum allowed rate per employee for 2026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</si>
</sst>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43" formatCode="_(* #,##0.00_);_(* \(#,##0.00\);_(* &quot;-&quot;??_);_(@_)"/>
    <numFmt numFmtId="164" formatCode="0.000"/>
    <numFmt numFmtId="165" formatCode="0.0"/>
    <numFmt numFmtId="166" formatCode="0.000%"/>
  </numFmts>
  <fonts count="48" x14ac:knownFonts="1">
    <font>
      <sz val="11"/>
      <color theme="1"/>
      <name val="Calibri"/>
      <family val="2"/>
      <scheme val="minor"/>
    </font>
    <font>
      <sz val="11"/>
      <color theme="1"/>
      <name val="Calibri"/>
      <family val="2"/>
      <scheme val="minor"/>
    </font>
    <font>
      <b/>
      <sz val="14"/>
      <name val="Arial"/>
      <family val="2"/>
    </font>
    <font>
      <b/>
      <sz val="12"/>
      <name val="Arial"/>
      <family val="2"/>
    </font>
    <font>
      <sz val="14"/>
      <name val="Arial"/>
      <family val="2"/>
    </font>
    <font>
      <sz val="10"/>
      <name val="Arial"/>
      <family val="2"/>
    </font>
    <font>
      <b/>
      <sz val="16"/>
      <name val="Arial"/>
      <family val="2"/>
    </font>
    <font>
      <sz val="12"/>
      <name val="Arial"/>
      <family val="2"/>
    </font>
    <font>
      <b/>
      <sz val="10"/>
      <name val="Arial"/>
      <family val="2"/>
    </font>
    <font>
      <b/>
      <sz val="9"/>
      <name val="Arial"/>
      <family val="2"/>
    </font>
    <font>
      <b/>
      <i/>
      <sz val="12"/>
      <name val="Arial"/>
      <family val="2"/>
    </font>
    <font>
      <b/>
      <sz val="11"/>
      <name val="Arial"/>
      <family val="2"/>
    </font>
    <font>
      <sz val="11.5"/>
      <name val="Arial"/>
      <family val="2"/>
    </font>
    <font>
      <sz val="9"/>
      <name val="Arial"/>
      <family val="2"/>
    </font>
    <font>
      <i/>
      <sz val="14"/>
      <name val="Arial"/>
      <family val="2"/>
    </font>
    <font>
      <sz val="8"/>
      <name val="Arial"/>
      <family val="2"/>
    </font>
    <font>
      <b/>
      <sz val="8"/>
      <name val="Arial"/>
      <family val="2"/>
    </font>
    <font>
      <b/>
      <sz val="11"/>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16"/>
      <color theme="1"/>
      <name val="Calibri"/>
      <family val="2"/>
      <scheme val="minor"/>
    </font>
    <font>
      <b/>
      <sz val="12"/>
      <color theme="1"/>
      <name val="Times New Roman"/>
      <family val="1"/>
    </font>
    <font>
      <b/>
      <sz val="12"/>
      <color theme="1"/>
      <name val="Arial"/>
      <family val="2"/>
    </font>
    <font>
      <sz val="12"/>
      <color theme="1"/>
      <name val="Times New Roman"/>
      <family val="1"/>
    </font>
    <font>
      <sz val="11"/>
      <color theme="1"/>
      <name val="Arial"/>
      <family val="2"/>
    </font>
    <font>
      <u/>
      <sz val="11"/>
      <color theme="1"/>
      <name val="Arial"/>
      <family val="2"/>
    </font>
    <font>
      <b/>
      <sz val="11"/>
      <color theme="1"/>
      <name val="Arial"/>
      <family val="2"/>
    </font>
    <font>
      <sz val="16"/>
      <name val="Arial"/>
      <family val="2"/>
    </font>
    <font>
      <sz val="10"/>
      <color theme="1"/>
      <name val="Arial"/>
      <family val="2"/>
    </font>
    <font>
      <i/>
      <sz val="11"/>
      <color theme="2" tint="-0.249977111117893"/>
      <name val="Calibri"/>
      <family val="2"/>
      <scheme val="minor"/>
    </font>
    <font>
      <b/>
      <i/>
      <sz val="11"/>
      <color theme="2" tint="-0.249977111117893"/>
      <name val="Calibri"/>
      <family val="2"/>
      <scheme val="minor"/>
    </font>
    <font>
      <i/>
      <sz val="11"/>
      <color theme="0" tint="-0.249977111117893"/>
      <name val="Calibri"/>
      <family val="2"/>
      <scheme val="minor"/>
    </font>
    <font>
      <b/>
      <i/>
      <sz val="10"/>
      <color theme="0" tint="-0.249977111117893"/>
      <name val="Arial"/>
      <family val="2"/>
    </font>
    <font>
      <i/>
      <sz val="10"/>
      <color theme="0" tint="-0.249977111117893"/>
      <name val="Arial"/>
      <family val="2"/>
    </font>
    <font>
      <i/>
      <sz val="8"/>
      <color theme="0" tint="-0.499984740745262"/>
      <name val="Arial"/>
      <family val="2"/>
    </font>
    <font>
      <i/>
      <sz val="11"/>
      <color theme="0"/>
      <name val="Calibri"/>
      <family val="2"/>
      <scheme val="minor"/>
    </font>
    <font>
      <b/>
      <sz val="8"/>
      <color theme="1"/>
      <name val="Arial"/>
      <family val="2"/>
    </font>
    <font>
      <i/>
      <sz val="8"/>
      <color theme="1"/>
      <name val="Calibri"/>
      <family val="2"/>
      <scheme val="minor"/>
    </font>
    <font>
      <b/>
      <sz val="11"/>
      <color rgb="FFF315A9"/>
      <name val="Calibri"/>
      <family val="2"/>
      <scheme val="minor"/>
    </font>
    <font>
      <sz val="8"/>
      <name val="Calibri"/>
      <family val="2"/>
      <scheme val="minor"/>
    </font>
    <font>
      <b/>
      <i/>
      <sz val="11"/>
      <color theme="1"/>
      <name val="Calibri"/>
      <family val="2"/>
      <scheme val="minor"/>
    </font>
    <font>
      <i/>
      <sz val="11"/>
      <color theme="1"/>
      <name val="Calibri"/>
      <family val="2"/>
      <scheme val="minor"/>
    </font>
    <font>
      <sz val="8"/>
      <color theme="9" tint="0.59999389629810485"/>
      <name val="Arial"/>
      <family val="2"/>
    </font>
    <font>
      <b/>
      <sz val="12"/>
      <color rgb="FFFF0000"/>
      <name val="Calibri"/>
      <family val="2"/>
      <scheme val="minor"/>
    </font>
    <font>
      <b/>
      <sz val="14"/>
      <color theme="1"/>
      <name val="Calibri"/>
      <family val="2"/>
      <scheme val="minor"/>
    </font>
    <font>
      <b/>
      <sz val="11"/>
      <color rgb="FFFF0000"/>
      <name val="Calibri"/>
      <family val="2"/>
      <scheme val="minor"/>
    </font>
    <font>
      <b/>
      <sz val="11"/>
      <name val="Calibri"/>
      <family val="2"/>
      <scheme val="minor"/>
    </font>
  </fonts>
  <fills count="17">
    <fill>
      <patternFill patternType="none"/>
    </fill>
    <fill>
      <patternFill patternType="gray125"/>
    </fill>
    <fill>
      <patternFill patternType="solid">
        <fgColor indexed="22"/>
        <bgColor indexed="64"/>
      </patternFill>
    </fill>
    <fill>
      <patternFill patternType="mediumGray">
        <fgColor indexed="9"/>
        <bgColor indexed="9"/>
      </patternFill>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59999389629810485"/>
        <bgColor indexed="9"/>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rgb="FFCCCCFF"/>
        <bgColor indexed="64"/>
      </patternFill>
    </fill>
  </fills>
  <borders count="2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right/>
      <top/>
      <bottom style="medium">
        <color auto="1"/>
      </bottom>
      <diagonal/>
    </border>
    <border>
      <left/>
      <right/>
      <top/>
      <bottom style="thin">
        <color auto="1"/>
      </bottom>
      <diagonal/>
    </border>
    <border>
      <left/>
      <right/>
      <top style="thin">
        <color auto="1"/>
      </top>
      <bottom style="double">
        <color auto="1"/>
      </bottom>
      <diagonal/>
    </border>
    <border>
      <left/>
      <right/>
      <top style="double">
        <color auto="1"/>
      </top>
      <bottom style="medium">
        <color auto="1"/>
      </bottom>
      <diagonal/>
    </border>
    <border>
      <left/>
      <right/>
      <top style="medium">
        <color auto="1"/>
      </top>
      <bottom style="thin">
        <color auto="1"/>
      </bottom>
      <diagonal/>
    </border>
    <border>
      <left/>
      <right/>
      <top style="medium">
        <color auto="1"/>
      </top>
      <bottom style="medium">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style="double">
        <color auto="1"/>
      </bottom>
      <diagonal/>
    </border>
    <border>
      <left style="thin">
        <color auto="1"/>
      </left>
      <right style="thin">
        <color auto="1"/>
      </right>
      <top style="thin">
        <color auto="1"/>
      </top>
      <bottom style="double">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double">
        <color auto="1"/>
      </bottom>
      <diagonal/>
    </border>
    <border>
      <left/>
      <right style="thin">
        <color auto="1"/>
      </right>
      <top/>
      <bottom/>
      <diagonal/>
    </border>
    <border>
      <left style="thin">
        <color auto="1"/>
      </left>
      <right/>
      <top/>
      <bottom/>
      <diagonal/>
    </border>
    <border>
      <left/>
      <right/>
      <top style="thin">
        <color theme="4" tint="0.39997558519241921"/>
      </top>
      <bottom style="thin">
        <color theme="4" tint="0.39997558519241921"/>
      </bottom>
      <diagonal/>
    </border>
  </borders>
  <cellStyleXfs count="5">
    <xf numFmtId="0" fontId="0" fillId="0" borderId="0"/>
    <xf numFmtId="44" fontId="1" fillId="0" borderId="0" applyFon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59">
    <xf numFmtId="0" fontId="0" fillId="0" borderId="0" xfId="0"/>
    <xf numFmtId="0" fontId="2" fillId="0" borderId="1" xfId="0" applyFont="1" applyBorder="1"/>
    <xf numFmtId="0" fontId="2" fillId="0" borderId="0" xfId="0" applyFont="1"/>
    <xf numFmtId="0" fontId="3" fillId="0" borderId="0" xfId="0" applyFont="1"/>
    <xf numFmtId="0" fontId="6" fillId="0" borderId="0" xfId="0" applyFont="1"/>
    <xf numFmtId="7" fontId="7" fillId="0" borderId="0" xfId="1" applyNumberFormat="1" applyFont="1" applyProtection="1"/>
    <xf numFmtId="7" fontId="2" fillId="0" borderId="5" xfId="1" applyNumberFormat="1" applyFont="1" applyBorder="1" applyProtection="1"/>
    <xf numFmtId="7" fontId="6" fillId="0" borderId="1" xfId="1" applyNumberFormat="1" applyFont="1" applyBorder="1" applyProtection="1"/>
    <xf numFmtId="7" fontId="6" fillId="0" borderId="0" xfId="1" applyNumberFormat="1" applyFont="1" applyBorder="1" applyProtection="1"/>
    <xf numFmtId="0" fontId="10" fillId="0" borderId="0" xfId="0" applyFont="1"/>
    <xf numFmtId="7" fontId="0" fillId="0" borderId="0" xfId="1" applyNumberFormat="1" applyFont="1" applyProtection="1"/>
    <xf numFmtId="7" fontId="0" fillId="0" borderId="6" xfId="1" applyNumberFormat="1" applyFont="1" applyBorder="1" applyProtection="1"/>
    <xf numFmtId="0" fontId="7" fillId="0" borderId="0" xfId="0" applyFont="1"/>
    <xf numFmtId="7" fontId="11" fillId="0" borderId="9" xfId="1" applyNumberFormat="1" applyFont="1" applyBorder="1" applyProtection="1"/>
    <xf numFmtId="7" fontId="4" fillId="0" borderId="6" xfId="1" applyNumberFormat="1" applyFont="1" applyBorder="1" applyProtection="1"/>
    <xf numFmtId="0" fontId="12" fillId="0" borderId="0" xfId="0" applyFont="1"/>
    <xf numFmtId="7" fontId="0" fillId="0" borderId="11" xfId="1" applyNumberFormat="1" applyFont="1" applyBorder="1" applyProtection="1"/>
    <xf numFmtId="0" fontId="13" fillId="0" borderId="0" xfId="0" applyFont="1"/>
    <xf numFmtId="7" fontId="2" fillId="0" borderId="0" xfId="1" applyNumberFormat="1" applyFont="1" applyBorder="1" applyProtection="1"/>
    <xf numFmtId="0" fontId="0" fillId="0" borderId="0" xfId="0" applyProtection="1">
      <protection locked="0"/>
    </xf>
    <xf numFmtId="0" fontId="15" fillId="4" borderId="17" xfId="0" applyFont="1" applyFill="1" applyBorder="1" applyAlignment="1">
      <alignment horizontal="right"/>
    </xf>
    <xf numFmtId="0" fontId="15" fillId="0" borderId="18" xfId="0" applyFont="1" applyBorder="1" applyAlignment="1" applyProtection="1">
      <alignment horizontal="center"/>
      <protection locked="0"/>
    </xf>
    <xf numFmtId="0" fontId="15" fillId="4" borderId="19" xfId="0" applyFont="1" applyFill="1" applyBorder="1" applyAlignment="1">
      <alignment horizontal="right"/>
    </xf>
    <xf numFmtId="0" fontId="15" fillId="0" borderId="2" xfId="0" applyFont="1" applyBorder="1" applyAlignment="1" applyProtection="1">
      <alignment horizontal="center"/>
      <protection locked="0"/>
    </xf>
    <xf numFmtId="0" fontId="15" fillId="4" borderId="21" xfId="0" applyFont="1" applyFill="1" applyBorder="1" applyAlignment="1">
      <alignment horizontal="right"/>
    </xf>
    <xf numFmtId="0" fontId="15" fillId="0" borderId="16" xfId="0" applyFont="1" applyBorder="1" applyAlignment="1" applyProtection="1">
      <alignment horizontal="center"/>
      <protection locked="0"/>
    </xf>
    <xf numFmtId="0" fontId="8" fillId="2" borderId="0" xfId="0" applyFont="1" applyFill="1"/>
    <xf numFmtId="44" fontId="0" fillId="0" borderId="0" xfId="1" applyFont="1" applyProtection="1">
      <protection locked="0"/>
    </xf>
    <xf numFmtId="44" fontId="0" fillId="0" borderId="0" xfId="0" applyNumberFormat="1"/>
    <xf numFmtId="0" fontId="3" fillId="5" borderId="2" xfId="0" applyFont="1" applyFill="1" applyBorder="1" applyProtection="1">
      <protection locked="0"/>
    </xf>
    <xf numFmtId="0" fontId="0" fillId="5" borderId="0" xfId="0" applyFill="1" applyProtection="1">
      <protection locked="0"/>
    </xf>
    <xf numFmtId="44" fontId="0" fillId="0" borderId="0" xfId="1" applyFont="1"/>
    <xf numFmtId="0" fontId="17" fillId="0" borderId="0" xfId="0" applyFont="1"/>
    <xf numFmtId="0" fontId="7" fillId="5" borderId="2" xfId="0" applyFont="1" applyFill="1" applyBorder="1" applyProtection="1">
      <protection locked="0"/>
    </xf>
    <xf numFmtId="0" fontId="0" fillId="5" borderId="2" xfId="0" applyFill="1" applyBorder="1" applyProtection="1">
      <protection locked="0"/>
    </xf>
    <xf numFmtId="0" fontId="18" fillId="0" borderId="0" xfId="2"/>
    <xf numFmtId="7" fontId="0" fillId="0" borderId="0" xfId="1" applyNumberFormat="1" applyFont="1" applyBorder="1" applyProtection="1"/>
    <xf numFmtId="0" fontId="5" fillId="3" borderId="15" xfId="0" applyFont="1" applyFill="1" applyBorder="1" applyAlignment="1">
      <alignment horizontal="left"/>
    </xf>
    <xf numFmtId="0" fontId="15" fillId="5" borderId="22" xfId="0" applyFont="1" applyFill="1" applyBorder="1" applyProtection="1">
      <protection locked="0"/>
    </xf>
    <xf numFmtId="44" fontId="0" fillId="0" borderId="5" xfId="1" applyFont="1" applyBorder="1" applyProtection="1"/>
    <xf numFmtId="0" fontId="17" fillId="0" borderId="0" xfId="0" applyFont="1" applyAlignment="1">
      <alignment wrapText="1"/>
    </xf>
    <xf numFmtId="0" fontId="3" fillId="0" borderId="0" xfId="0" applyFont="1" applyProtection="1">
      <protection locked="0"/>
    </xf>
    <xf numFmtId="0" fontId="23" fillId="0" borderId="0" xfId="0" applyFont="1" applyAlignment="1">
      <alignment horizontal="left" vertical="center" indent="2"/>
    </xf>
    <xf numFmtId="0" fontId="24" fillId="0" borderId="0" xfId="0" applyFont="1" applyAlignment="1">
      <alignment vertical="center"/>
    </xf>
    <xf numFmtId="0" fontId="25" fillId="0" borderId="0" xfId="0" applyFont="1" applyAlignment="1">
      <alignment horizontal="left" vertical="center" indent="2"/>
    </xf>
    <xf numFmtId="0" fontId="26" fillId="0" borderId="0" xfId="0" applyFont="1" applyAlignment="1">
      <alignment horizontal="left" vertical="center" indent="2"/>
    </xf>
    <xf numFmtId="0" fontId="24" fillId="0" borderId="0" xfId="0" applyFont="1" applyAlignment="1">
      <alignment horizontal="left" vertical="center" indent="2"/>
    </xf>
    <xf numFmtId="0" fontId="27" fillId="0" borderId="0" xfId="0" applyFont="1" applyAlignment="1">
      <alignment horizontal="left" vertical="center" indent="2"/>
    </xf>
    <xf numFmtId="0" fontId="22" fillId="0" borderId="0" xfId="0" applyFont="1" applyAlignment="1">
      <alignment vertical="center"/>
    </xf>
    <xf numFmtId="0" fontId="23" fillId="0" borderId="0" xfId="0" applyFont="1" applyAlignment="1">
      <alignment vertical="center"/>
    </xf>
    <xf numFmtId="0" fontId="22" fillId="0" borderId="0" xfId="0" applyFont="1" applyAlignment="1">
      <alignment horizontal="left" vertical="center" indent="2"/>
    </xf>
    <xf numFmtId="0" fontId="18" fillId="0" borderId="0" xfId="2" applyAlignment="1">
      <alignment vertical="center"/>
    </xf>
    <xf numFmtId="7" fontId="0" fillId="0" borderId="0" xfId="0" applyNumberFormat="1"/>
    <xf numFmtId="0" fontId="28" fillId="0" borderId="0" xfId="0" applyFont="1"/>
    <xf numFmtId="0" fontId="4" fillId="0" borderId="0" xfId="0" applyFont="1"/>
    <xf numFmtId="0" fontId="0" fillId="6" borderId="0" xfId="0" applyFill="1"/>
    <xf numFmtId="44" fontId="0" fillId="5" borderId="0" xfId="1" applyFont="1" applyFill="1" applyProtection="1">
      <protection locked="0"/>
    </xf>
    <xf numFmtId="0" fontId="17" fillId="0" borderId="0" xfId="0" applyFont="1" applyProtection="1">
      <protection locked="0"/>
    </xf>
    <xf numFmtId="0" fontId="17" fillId="8" borderId="0" xfId="0" applyFont="1" applyFill="1"/>
    <xf numFmtId="44" fontId="17" fillId="8" borderId="0" xfId="1" applyFont="1" applyFill="1"/>
    <xf numFmtId="44" fontId="17" fillId="8" borderId="0" xfId="1" applyFont="1" applyFill="1" applyProtection="1"/>
    <xf numFmtId="44" fontId="17" fillId="8" borderId="0" xfId="1" applyFont="1" applyFill="1" applyProtection="1">
      <protection locked="0"/>
    </xf>
    <xf numFmtId="0" fontId="0" fillId="0" borderId="0" xfId="0" applyAlignment="1">
      <alignment wrapText="1"/>
    </xf>
    <xf numFmtId="44" fontId="0" fillId="0" borderId="0" xfId="1" applyFont="1" applyAlignment="1">
      <alignment wrapText="1"/>
    </xf>
    <xf numFmtId="44" fontId="0" fillId="6" borderId="0" xfId="1" applyFont="1" applyFill="1"/>
    <xf numFmtId="0" fontId="0" fillId="0" borderId="0" xfId="0" applyAlignment="1">
      <alignment vertical="center"/>
    </xf>
    <xf numFmtId="0" fontId="15" fillId="9" borderId="12"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15" fillId="9" borderId="22" xfId="0" applyFont="1" applyFill="1" applyBorder="1" applyAlignment="1">
      <alignment horizontal="center" vertical="center" wrapText="1"/>
    </xf>
    <xf numFmtId="0" fontId="15" fillId="9" borderId="0" xfId="0" applyFont="1" applyFill="1" applyAlignment="1">
      <alignment horizontal="center" vertical="center" wrapText="1"/>
    </xf>
    <xf numFmtId="0" fontId="15" fillId="9" borderId="14" xfId="0" applyFont="1" applyFill="1" applyBorder="1"/>
    <xf numFmtId="0" fontId="15" fillId="9" borderId="16" xfId="0" applyFont="1" applyFill="1" applyBorder="1" applyAlignment="1">
      <alignment horizontal="center"/>
    </xf>
    <xf numFmtId="0" fontId="16" fillId="9" borderId="17" xfId="0" applyFont="1" applyFill="1" applyBorder="1" applyAlignment="1">
      <alignment horizontal="right" wrapText="1"/>
    </xf>
    <xf numFmtId="0" fontId="16" fillId="9" borderId="18" xfId="0" applyFont="1" applyFill="1" applyBorder="1" applyAlignment="1">
      <alignment horizontal="center"/>
    </xf>
    <xf numFmtId="164" fontId="16" fillId="9" borderId="18" xfId="0" applyNumberFormat="1" applyFont="1" applyFill="1" applyBorder="1" applyAlignment="1">
      <alignment horizontal="center"/>
    </xf>
    <xf numFmtId="164" fontId="15" fillId="9" borderId="18" xfId="0" applyNumberFormat="1" applyFont="1" applyFill="1" applyBorder="1" applyAlignment="1">
      <alignment horizontal="center"/>
    </xf>
    <xf numFmtId="0" fontId="15" fillId="9" borderId="3" xfId="0" applyFont="1" applyFill="1" applyBorder="1"/>
    <xf numFmtId="0" fontId="15" fillId="9" borderId="13" xfId="0" applyFont="1" applyFill="1" applyBorder="1"/>
    <xf numFmtId="0" fontId="15" fillId="10" borderId="16" xfId="0" applyFont="1" applyFill="1" applyBorder="1" applyAlignment="1">
      <alignment horizontal="center"/>
    </xf>
    <xf numFmtId="0" fontId="15" fillId="10" borderId="4" xfId="0" applyFont="1" applyFill="1" applyBorder="1" applyAlignment="1">
      <alignment horizontal="center"/>
    </xf>
    <xf numFmtId="7" fontId="29" fillId="5" borderId="1" xfId="1" applyNumberFormat="1" applyFont="1" applyFill="1" applyBorder="1" applyProtection="1">
      <protection locked="0"/>
    </xf>
    <xf numFmtId="9" fontId="29" fillId="5" borderId="1" xfId="3" applyFont="1" applyFill="1" applyBorder="1" applyProtection="1">
      <protection locked="0"/>
    </xf>
    <xf numFmtId="0" fontId="18" fillId="5" borderId="0" xfId="2" applyFill="1" applyProtection="1">
      <protection locked="0"/>
    </xf>
    <xf numFmtId="44" fontId="30" fillId="0" borderId="0" xfId="1" applyFont="1" applyFill="1"/>
    <xf numFmtId="0" fontId="30" fillId="0" borderId="0" xfId="0" applyFont="1"/>
    <xf numFmtId="44" fontId="31" fillId="0" borderId="0" xfId="1" applyFont="1" applyFill="1" applyAlignment="1">
      <alignment wrapText="1"/>
    </xf>
    <xf numFmtId="0" fontId="31" fillId="0" borderId="0" xfId="0" applyFont="1" applyAlignment="1">
      <alignment wrapText="1"/>
    </xf>
    <xf numFmtId="44" fontId="30" fillId="0" borderId="0" xfId="0" applyNumberFormat="1" applyFont="1"/>
    <xf numFmtId="0" fontId="15" fillId="0" borderId="20" xfId="0" applyFont="1" applyBorder="1" applyAlignment="1" applyProtection="1">
      <alignment horizontal="center"/>
      <protection locked="0"/>
    </xf>
    <xf numFmtId="0" fontId="32" fillId="0" borderId="0" xfId="0" applyFont="1" applyAlignment="1">
      <alignment wrapText="1"/>
    </xf>
    <xf numFmtId="0" fontId="32" fillId="0" borderId="0" xfId="0" applyFont="1"/>
    <xf numFmtId="44" fontId="32" fillId="0" borderId="0" xfId="0" applyNumberFormat="1" applyFont="1"/>
    <xf numFmtId="0" fontId="32" fillId="0" borderId="0" xfId="0" applyFont="1" applyProtection="1">
      <protection locked="0"/>
    </xf>
    <xf numFmtId="44" fontId="32" fillId="0" borderId="0" xfId="1" applyFont="1" applyProtection="1"/>
    <xf numFmtId="0" fontId="33" fillId="2" borderId="0" xfId="0" applyFont="1" applyFill="1"/>
    <xf numFmtId="0" fontId="35" fillId="2" borderId="12" xfId="0" applyFont="1" applyFill="1" applyBorder="1" applyAlignment="1">
      <alignment horizontal="center" vertical="center" wrapText="1"/>
    </xf>
    <xf numFmtId="0" fontId="36" fillId="0" borderId="0" xfId="0" applyFont="1" applyProtection="1">
      <protection locked="0"/>
    </xf>
    <xf numFmtId="0" fontId="35" fillId="2" borderId="23" xfId="0" applyFont="1" applyFill="1" applyBorder="1" applyAlignment="1">
      <alignment horizontal="center" vertical="center" wrapText="1"/>
    </xf>
    <xf numFmtId="0" fontId="0" fillId="5" borderId="2" xfId="0" applyFill="1" applyBorder="1"/>
    <xf numFmtId="2" fontId="0" fillId="5" borderId="2" xfId="0" applyNumberFormat="1" applyFill="1" applyBorder="1"/>
    <xf numFmtId="0" fontId="15" fillId="0" borderId="18" xfId="0" applyFont="1" applyBorder="1" applyAlignment="1">
      <alignment horizontal="center"/>
    </xf>
    <xf numFmtId="0" fontId="3" fillId="5" borderId="2" xfId="0" applyFont="1" applyFill="1" applyBorder="1" applyAlignment="1" applyProtection="1">
      <alignment wrapText="1"/>
      <protection locked="0"/>
    </xf>
    <xf numFmtId="44" fontId="0" fillId="5" borderId="2" xfId="1" applyFont="1" applyFill="1" applyBorder="1" applyProtection="1">
      <protection locked="0"/>
    </xf>
    <xf numFmtId="44" fontId="17" fillId="0" borderId="0" xfId="1" applyFont="1" applyAlignment="1">
      <alignment wrapText="1"/>
    </xf>
    <xf numFmtId="44" fontId="0" fillId="5" borderId="2" xfId="1" applyFont="1" applyFill="1" applyBorder="1" applyProtection="1"/>
    <xf numFmtId="0" fontId="32" fillId="0" borderId="0" xfId="0" quotePrefix="1" applyFont="1" applyAlignment="1">
      <alignment wrapText="1"/>
    </xf>
    <xf numFmtId="0" fontId="32" fillId="0" borderId="0" xfId="0" quotePrefix="1" applyFont="1"/>
    <xf numFmtId="0" fontId="15" fillId="0" borderId="20" xfId="0" applyFont="1" applyBorder="1" applyAlignment="1">
      <alignment horizontal="center"/>
    </xf>
    <xf numFmtId="0" fontId="15" fillId="0" borderId="16" xfId="0" applyFont="1" applyBorder="1" applyAlignment="1">
      <alignment horizontal="center"/>
    </xf>
    <xf numFmtId="2" fontId="0" fillId="0" borderId="0" xfId="1" applyNumberFormat="1" applyFont="1"/>
    <xf numFmtId="166" fontId="15" fillId="9" borderId="22" xfId="3" applyNumberFormat="1" applyFont="1" applyFill="1" applyBorder="1" applyAlignment="1" applyProtection="1">
      <alignment horizontal="center" vertical="center" wrapText="1"/>
    </xf>
    <xf numFmtId="166" fontId="0" fillId="0" borderId="0" xfId="3" applyNumberFormat="1" applyFont="1"/>
    <xf numFmtId="0" fontId="15" fillId="9" borderId="23" xfId="0" applyFont="1" applyFill="1" applyBorder="1" applyAlignment="1">
      <alignment vertical="center" wrapText="1"/>
    </xf>
    <xf numFmtId="0" fontId="15" fillId="9" borderId="22" xfId="0" applyFont="1" applyFill="1" applyBorder="1" applyAlignment="1">
      <alignment vertical="center" wrapText="1"/>
    </xf>
    <xf numFmtId="2" fontId="0" fillId="5" borderId="2" xfId="0" applyNumberFormat="1" applyFill="1" applyBorder="1" applyProtection="1">
      <protection locked="0"/>
    </xf>
    <xf numFmtId="0" fontId="0" fillId="0" borderId="2" xfId="0" applyBorder="1"/>
    <xf numFmtId="0" fontId="7" fillId="0" borderId="0" xfId="0" applyFont="1" applyAlignment="1">
      <alignment wrapText="1"/>
    </xf>
    <xf numFmtId="0" fontId="0" fillId="0" borderId="0" xfId="0" applyAlignment="1" applyProtection="1">
      <alignment wrapText="1"/>
      <protection locked="0"/>
    </xf>
    <xf numFmtId="0" fontId="0" fillId="16" borderId="23" xfId="0" applyFill="1" applyBorder="1" applyProtection="1">
      <protection locked="0"/>
    </xf>
    <xf numFmtId="44" fontId="0" fillId="16" borderId="0" xfId="1" applyFont="1" applyFill="1" applyBorder="1" applyProtection="1">
      <protection locked="0"/>
    </xf>
    <xf numFmtId="9" fontId="0" fillId="16" borderId="22" xfId="3" applyFont="1" applyFill="1" applyBorder="1" applyProtection="1">
      <protection locked="0"/>
    </xf>
    <xf numFmtId="0" fontId="0" fillId="13" borderId="23" xfId="0" applyFill="1" applyBorder="1" applyProtection="1">
      <protection locked="0"/>
    </xf>
    <xf numFmtId="44" fontId="0" fillId="13" borderId="0" xfId="1" applyFont="1" applyFill="1" applyBorder="1" applyProtection="1">
      <protection locked="0"/>
    </xf>
    <xf numFmtId="9" fontId="0" fillId="13" borderId="22" xfId="3" applyFont="1" applyFill="1" applyBorder="1" applyProtection="1">
      <protection locked="0"/>
    </xf>
    <xf numFmtId="44" fontId="0" fillId="0" borderId="22" xfId="1" applyFont="1" applyBorder="1" applyProtection="1">
      <protection locked="0"/>
    </xf>
    <xf numFmtId="0" fontId="0" fillId="11" borderId="23" xfId="0" applyFill="1" applyBorder="1" applyProtection="1">
      <protection locked="0"/>
    </xf>
    <xf numFmtId="44" fontId="0" fillId="11" borderId="0" xfId="1" applyFont="1" applyFill="1" applyBorder="1" applyProtection="1">
      <protection locked="0"/>
    </xf>
    <xf numFmtId="9" fontId="0" fillId="11" borderId="0" xfId="3" applyFont="1" applyFill="1" applyBorder="1" applyProtection="1">
      <protection locked="0"/>
    </xf>
    <xf numFmtId="44" fontId="0" fillId="11" borderId="22" xfId="1" applyFont="1" applyFill="1" applyBorder="1" applyProtection="1">
      <protection locked="0"/>
    </xf>
    <xf numFmtId="0" fontId="0" fillId="12" borderId="23" xfId="0" applyFill="1" applyBorder="1" applyProtection="1">
      <protection locked="0"/>
    </xf>
    <xf numFmtId="44" fontId="0" fillId="12" borderId="0" xfId="1" applyFont="1" applyFill="1" applyBorder="1" applyProtection="1">
      <protection locked="0"/>
    </xf>
    <xf numFmtId="9" fontId="0" fillId="12" borderId="22" xfId="3" applyFont="1" applyFill="1" applyBorder="1" applyProtection="1">
      <protection locked="0"/>
    </xf>
    <xf numFmtId="0" fontId="0" fillId="14" borderId="23" xfId="0" applyFill="1" applyBorder="1" applyProtection="1">
      <protection locked="0"/>
    </xf>
    <xf numFmtId="44" fontId="0" fillId="14" borderId="0" xfId="1" applyFont="1" applyFill="1" applyBorder="1" applyProtection="1">
      <protection locked="0"/>
    </xf>
    <xf numFmtId="9" fontId="0" fillId="14" borderId="22" xfId="3" applyFont="1" applyFill="1" applyBorder="1" applyProtection="1">
      <protection locked="0"/>
    </xf>
    <xf numFmtId="0" fontId="0" fillId="16" borderId="14" xfId="0" applyFill="1" applyBorder="1"/>
    <xf numFmtId="44" fontId="0" fillId="16" borderId="7" xfId="1" applyFont="1" applyFill="1" applyBorder="1" applyProtection="1"/>
    <xf numFmtId="9" fontId="0" fillId="16" borderId="13" xfId="3" applyFont="1" applyFill="1" applyBorder="1" applyProtection="1"/>
    <xf numFmtId="0" fontId="0" fillId="13" borderId="14" xfId="0" applyFill="1" applyBorder="1"/>
    <xf numFmtId="44" fontId="0" fillId="13" borderId="7" xfId="1" applyFont="1" applyFill="1" applyBorder="1" applyProtection="1"/>
    <xf numFmtId="9" fontId="0" fillId="13" borderId="13" xfId="3" applyFont="1" applyFill="1" applyBorder="1" applyProtection="1"/>
    <xf numFmtId="0" fontId="0" fillId="0" borderId="13" xfId="0" applyBorder="1"/>
    <xf numFmtId="0" fontId="0" fillId="11" borderId="14" xfId="0" applyFill="1" applyBorder="1"/>
    <xf numFmtId="44" fontId="0" fillId="11" borderId="7" xfId="1" applyFont="1" applyFill="1" applyBorder="1" applyProtection="1"/>
    <xf numFmtId="9" fontId="0" fillId="11" borderId="7" xfId="3" applyFont="1" applyFill="1" applyBorder="1" applyProtection="1"/>
    <xf numFmtId="0" fontId="0" fillId="11" borderId="13" xfId="0" applyFill="1" applyBorder="1"/>
    <xf numFmtId="0" fontId="0" fillId="12" borderId="14" xfId="0" applyFill="1" applyBorder="1"/>
    <xf numFmtId="44" fontId="0" fillId="12" borderId="7" xfId="1" applyFont="1" applyFill="1" applyBorder="1" applyProtection="1"/>
    <xf numFmtId="9" fontId="0" fillId="12" borderId="13" xfId="3" applyFont="1" applyFill="1" applyBorder="1" applyProtection="1"/>
    <xf numFmtId="0" fontId="0" fillId="14" borderId="14" xfId="0" applyFill="1" applyBorder="1"/>
    <xf numFmtId="44" fontId="0" fillId="14" borderId="7" xfId="1" applyFont="1" applyFill="1" applyBorder="1" applyProtection="1"/>
    <xf numFmtId="9" fontId="0" fillId="14" borderId="13" xfId="3" applyFont="1" applyFill="1" applyBorder="1" applyProtection="1"/>
    <xf numFmtId="0" fontId="0" fillId="15" borderId="0" xfId="0" applyFill="1" applyProtection="1">
      <protection locked="0"/>
    </xf>
    <xf numFmtId="0" fontId="0" fillId="15" borderId="0" xfId="0" applyFill="1"/>
    <xf numFmtId="166" fontId="15" fillId="10" borderId="12" xfId="3" applyNumberFormat="1" applyFont="1" applyFill="1" applyBorder="1" applyAlignment="1" applyProtection="1">
      <alignment horizontal="center"/>
    </xf>
    <xf numFmtId="166" fontId="37" fillId="9" borderId="2" xfId="3" applyNumberFormat="1" applyFont="1" applyFill="1" applyBorder="1"/>
    <xf numFmtId="9" fontId="0" fillId="0" borderId="0" xfId="3" applyFont="1" applyProtection="1">
      <protection locked="0"/>
    </xf>
    <xf numFmtId="0" fontId="17" fillId="16" borderId="12" xfId="0" applyFont="1" applyFill="1" applyBorder="1" applyAlignment="1">
      <alignment wrapText="1"/>
    </xf>
    <xf numFmtId="0" fontId="17" fillId="16" borderId="5" xfId="0" applyFont="1" applyFill="1" applyBorder="1" applyAlignment="1">
      <alignment wrapText="1"/>
    </xf>
    <xf numFmtId="0" fontId="17" fillId="16" borderId="3" xfId="0" applyFont="1" applyFill="1" applyBorder="1" applyAlignment="1">
      <alignment wrapText="1"/>
    </xf>
    <xf numFmtId="0" fontId="17" fillId="15" borderId="0" xfId="0" applyFont="1" applyFill="1" applyAlignment="1">
      <alignment wrapText="1"/>
    </xf>
    <xf numFmtId="0" fontId="17" fillId="13" borderId="12" xfId="0" applyFont="1" applyFill="1" applyBorder="1" applyAlignment="1">
      <alignment wrapText="1"/>
    </xf>
    <xf numFmtId="0" fontId="17" fillId="13" borderId="5" xfId="0" applyFont="1" applyFill="1" applyBorder="1" applyAlignment="1">
      <alignment wrapText="1"/>
    </xf>
    <xf numFmtId="0" fontId="17" fillId="13" borderId="3" xfId="0" applyFont="1" applyFill="1" applyBorder="1" applyAlignment="1">
      <alignment wrapText="1"/>
    </xf>
    <xf numFmtId="0" fontId="17" fillId="0" borderId="3" xfId="0" applyFont="1" applyBorder="1" applyAlignment="1">
      <alignment wrapText="1"/>
    </xf>
    <xf numFmtId="0" fontId="17" fillId="11" borderId="12" xfId="0" applyFont="1" applyFill="1" applyBorder="1" applyAlignment="1">
      <alignment wrapText="1"/>
    </xf>
    <xf numFmtId="0" fontId="17" fillId="11" borderId="5" xfId="0" applyFont="1" applyFill="1" applyBorder="1" applyAlignment="1">
      <alignment wrapText="1"/>
    </xf>
    <xf numFmtId="0" fontId="17" fillId="11" borderId="3" xfId="0" applyFont="1" applyFill="1" applyBorder="1" applyAlignment="1">
      <alignment wrapText="1"/>
    </xf>
    <xf numFmtId="0" fontId="17" fillId="12" borderId="12" xfId="0" applyFont="1" applyFill="1" applyBorder="1" applyAlignment="1">
      <alignment wrapText="1"/>
    </xf>
    <xf numFmtId="0" fontId="17" fillId="12" borderId="5" xfId="0" applyFont="1" applyFill="1" applyBorder="1" applyAlignment="1">
      <alignment wrapText="1"/>
    </xf>
    <xf numFmtId="0" fontId="17" fillId="12" borderId="3" xfId="0" applyFont="1" applyFill="1" applyBorder="1" applyAlignment="1">
      <alignment wrapText="1"/>
    </xf>
    <xf numFmtId="0" fontId="17" fillId="14" borderId="12" xfId="0" applyFont="1" applyFill="1" applyBorder="1" applyAlignment="1">
      <alignment wrapText="1"/>
    </xf>
    <xf numFmtId="0" fontId="17" fillId="14" borderId="5" xfId="0" applyFont="1" applyFill="1" applyBorder="1" applyAlignment="1">
      <alignment wrapText="1"/>
    </xf>
    <xf numFmtId="0" fontId="17" fillId="14" borderId="3" xfId="0" applyFont="1" applyFill="1" applyBorder="1" applyAlignment="1">
      <alignment wrapText="1"/>
    </xf>
    <xf numFmtId="0" fontId="0" fillId="16" borderId="23" xfId="0" applyFill="1" applyBorder="1" applyAlignment="1">
      <alignment wrapText="1"/>
    </xf>
    <xf numFmtId="0" fontId="0" fillId="16" borderId="0" xfId="0" applyFill="1" applyAlignment="1">
      <alignment wrapText="1"/>
    </xf>
    <xf numFmtId="0" fontId="0" fillId="16" borderId="22" xfId="0" applyFill="1" applyBorder="1" applyAlignment="1">
      <alignment wrapText="1"/>
    </xf>
    <xf numFmtId="0" fontId="0" fillId="15" borderId="0" xfId="0" applyFill="1" applyAlignment="1">
      <alignment wrapText="1"/>
    </xf>
    <xf numFmtId="0" fontId="0" fillId="13" borderId="23" xfId="0" applyFill="1" applyBorder="1" applyAlignment="1">
      <alignment wrapText="1"/>
    </xf>
    <xf numFmtId="0" fontId="0" fillId="13" borderId="0" xfId="0" applyFill="1" applyAlignment="1">
      <alignment wrapText="1"/>
    </xf>
    <xf numFmtId="0" fontId="0" fillId="13" borderId="22" xfId="0" applyFill="1" applyBorder="1" applyAlignment="1">
      <alignment wrapText="1"/>
    </xf>
    <xf numFmtId="0" fontId="0" fillId="0" borderId="22" xfId="0" applyBorder="1" applyAlignment="1">
      <alignment wrapText="1"/>
    </xf>
    <xf numFmtId="0" fontId="0" fillId="11" borderId="23" xfId="0" applyFill="1" applyBorder="1" applyAlignment="1">
      <alignment wrapText="1"/>
    </xf>
    <xf numFmtId="0" fontId="0" fillId="11" borderId="0" xfId="0" applyFill="1" applyAlignment="1">
      <alignment wrapText="1"/>
    </xf>
    <xf numFmtId="0" fontId="0" fillId="11" borderId="22" xfId="0" applyFill="1" applyBorder="1" applyAlignment="1">
      <alignment wrapText="1"/>
    </xf>
    <xf numFmtId="0" fontId="0" fillId="12" borderId="23" xfId="0" applyFill="1" applyBorder="1" applyAlignment="1">
      <alignment wrapText="1"/>
    </xf>
    <xf numFmtId="0" fontId="0" fillId="12" borderId="0" xfId="0" applyFill="1" applyAlignment="1">
      <alignment wrapText="1"/>
    </xf>
    <xf numFmtId="0" fontId="0" fillId="12" borderId="22" xfId="0" applyFill="1" applyBorder="1" applyAlignment="1">
      <alignment wrapText="1"/>
    </xf>
    <xf numFmtId="0" fontId="0" fillId="14" borderId="23" xfId="0" applyFill="1" applyBorder="1" applyAlignment="1">
      <alignment wrapText="1"/>
    </xf>
    <xf numFmtId="0" fontId="0" fillId="14" borderId="0" xfId="0" applyFill="1" applyAlignment="1">
      <alignment wrapText="1"/>
    </xf>
    <xf numFmtId="0" fontId="0" fillId="14" borderId="22" xfId="0" applyFill="1" applyBorder="1" applyAlignment="1">
      <alignment wrapText="1"/>
    </xf>
    <xf numFmtId="0" fontId="39" fillId="0" borderId="0" xfId="0" applyFont="1" applyProtection="1">
      <protection locked="0"/>
    </xf>
    <xf numFmtId="0" fontId="4" fillId="5" borderId="0" xfId="0" applyFont="1" applyFill="1" applyProtection="1">
      <protection locked="0"/>
    </xf>
    <xf numFmtId="0" fontId="7" fillId="5" borderId="0" xfId="0" applyFont="1" applyFill="1" applyProtection="1">
      <protection locked="0"/>
    </xf>
    <xf numFmtId="0" fontId="38" fillId="0" borderId="0" xfId="0" applyFont="1" applyAlignment="1">
      <alignment wrapText="1"/>
    </xf>
    <xf numFmtId="16" fontId="32" fillId="0" borderId="0" xfId="0" quotePrefix="1" applyNumberFormat="1" applyFont="1" applyAlignment="1">
      <alignment wrapText="1"/>
    </xf>
    <xf numFmtId="49" fontId="0" fillId="0" borderId="0" xfId="0" applyNumberFormat="1"/>
    <xf numFmtId="49" fontId="17" fillId="0" borderId="2" xfId="0" applyNumberFormat="1" applyFont="1" applyBorder="1" applyAlignment="1">
      <alignment wrapText="1"/>
    </xf>
    <xf numFmtId="49" fontId="0" fillId="5" borderId="2" xfId="0" quotePrefix="1" applyNumberFormat="1" applyFill="1" applyBorder="1" applyProtection="1">
      <protection locked="0"/>
    </xf>
    <xf numFmtId="49" fontId="0" fillId="5" borderId="2" xfId="0" applyNumberFormat="1" applyFill="1" applyBorder="1"/>
    <xf numFmtId="0" fontId="19" fillId="0" borderId="0" xfId="0" applyFont="1"/>
    <xf numFmtId="0" fontId="21" fillId="0" borderId="0" xfId="0" applyFont="1"/>
    <xf numFmtId="14" fontId="0" fillId="5" borderId="0" xfId="0" applyNumberFormat="1" applyFill="1" applyProtection="1">
      <protection locked="0"/>
    </xf>
    <xf numFmtId="44" fontId="29" fillId="5" borderId="7" xfId="1" applyFont="1" applyFill="1" applyBorder="1" applyProtection="1">
      <protection locked="0"/>
    </xf>
    <xf numFmtId="44" fontId="29" fillId="5" borderId="1" xfId="1" applyFont="1" applyFill="1" applyBorder="1" applyProtection="1">
      <protection locked="0"/>
    </xf>
    <xf numFmtId="44" fontId="0" fillId="5" borderId="5" xfId="1" applyFont="1" applyFill="1" applyBorder="1" applyProtection="1">
      <protection locked="0"/>
    </xf>
    <xf numFmtId="44" fontId="0" fillId="5" borderId="8" xfId="1" applyFont="1" applyFill="1" applyBorder="1" applyProtection="1">
      <protection locked="0"/>
    </xf>
    <xf numFmtId="44" fontId="0" fillId="0" borderId="10" xfId="1" applyFont="1" applyBorder="1" applyProtection="1"/>
    <xf numFmtId="44" fontId="5" fillId="5" borderId="1" xfId="1" applyFont="1" applyFill="1" applyBorder="1" applyProtection="1">
      <protection locked="0"/>
    </xf>
    <xf numFmtId="44" fontId="0" fillId="0" borderId="1" xfId="1" applyFont="1" applyFill="1" applyBorder="1" applyProtection="1"/>
    <xf numFmtId="0" fontId="0" fillId="0" borderId="7" xfId="0" applyBorder="1" applyAlignment="1" applyProtection="1">
      <alignment horizontal="center"/>
      <protection locked="0"/>
    </xf>
    <xf numFmtId="0" fontId="34" fillId="0" borderId="0" xfId="0" applyFont="1"/>
    <xf numFmtId="0" fontId="33" fillId="0" borderId="0" xfId="0" applyFont="1"/>
    <xf numFmtId="43" fontId="32" fillId="0" borderId="0" xfId="4" applyFont="1" applyProtection="1"/>
    <xf numFmtId="0" fontId="45" fillId="0" borderId="0" xfId="0" applyFont="1" applyProtection="1">
      <protection locked="0"/>
    </xf>
    <xf numFmtId="44" fontId="41" fillId="0" borderId="2" xfId="1" applyFont="1" applyBorder="1" applyAlignment="1">
      <alignment wrapText="1"/>
    </xf>
    <xf numFmtId="0" fontId="25" fillId="0" borderId="0" xfId="0" applyFont="1" applyAlignment="1">
      <alignment horizontal="left" vertical="top" wrapText="1"/>
    </xf>
    <xf numFmtId="0" fontId="0" fillId="0" borderId="0" xfId="0" applyAlignment="1">
      <alignment vertical="top" wrapText="1"/>
    </xf>
    <xf numFmtId="0" fontId="0" fillId="5" borderId="24" xfId="0" applyFill="1" applyBorder="1" applyProtection="1">
      <protection locked="0"/>
    </xf>
    <xf numFmtId="0" fontId="35" fillId="2" borderId="0" xfId="0" applyFont="1" applyFill="1" applyAlignment="1">
      <alignment horizontal="center" vertical="center" wrapText="1"/>
    </xf>
    <xf numFmtId="0" fontId="14" fillId="0" borderId="11" xfId="0" applyFont="1" applyBorder="1" applyAlignment="1">
      <alignment horizontal="center" vertical="top" wrapText="1"/>
    </xf>
    <xf numFmtId="0" fontId="19" fillId="0" borderId="0" xfId="0" applyFont="1" applyAlignment="1">
      <alignment horizontal="center"/>
    </xf>
    <xf numFmtId="0" fontId="20" fillId="0" borderId="0" xfId="0" applyFont="1" applyAlignment="1">
      <alignment horizontal="center"/>
    </xf>
    <xf numFmtId="165" fontId="15" fillId="9" borderId="14" xfId="0" applyNumberFormat="1" applyFont="1" applyFill="1" applyBorder="1" applyAlignment="1">
      <alignment horizontal="center"/>
    </xf>
    <xf numFmtId="165" fontId="15" fillId="9" borderId="13" xfId="0" applyNumberFormat="1" applyFont="1" applyFill="1" applyBorder="1" applyAlignment="1">
      <alignment horizontal="center"/>
    </xf>
    <xf numFmtId="0" fontId="15" fillId="9" borderId="12"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15" fillId="9" borderId="22" xfId="0" applyFont="1" applyFill="1" applyBorder="1" applyAlignment="1">
      <alignment horizontal="center" vertical="center" wrapText="1"/>
    </xf>
    <xf numFmtId="165" fontId="15" fillId="9" borderId="14" xfId="0" applyNumberFormat="1" applyFont="1" applyFill="1" applyBorder="1" applyAlignment="1">
      <alignment horizontal="center" wrapText="1"/>
    </xf>
    <xf numFmtId="165" fontId="15" fillId="9" borderId="13" xfId="0" applyNumberFormat="1" applyFont="1" applyFill="1" applyBorder="1" applyAlignment="1">
      <alignment horizontal="center" wrapText="1"/>
    </xf>
    <xf numFmtId="165" fontId="0" fillId="9" borderId="13" xfId="0" applyNumberFormat="1" applyFill="1" applyBorder="1" applyAlignment="1">
      <alignment horizontal="center" wrapText="1"/>
    </xf>
    <xf numFmtId="0" fontId="15" fillId="9" borderId="12" xfId="0" quotePrefix="1" applyFont="1" applyFill="1" applyBorder="1" applyAlignment="1">
      <alignment horizontal="center" vertical="center" wrapText="1"/>
    </xf>
    <xf numFmtId="0" fontId="44" fillId="0" borderId="7" xfId="0" applyFont="1" applyBorder="1" applyAlignment="1" applyProtection="1">
      <alignment horizontal="left"/>
      <protection locked="0"/>
    </xf>
    <xf numFmtId="165" fontId="15" fillId="9" borderId="7" xfId="0" applyNumberFormat="1" applyFont="1" applyFill="1" applyBorder="1" applyAlignment="1">
      <alignment horizontal="center"/>
    </xf>
    <xf numFmtId="165" fontId="43" fillId="9" borderId="14" xfId="0" applyNumberFormat="1" applyFont="1" applyFill="1" applyBorder="1" applyAlignment="1">
      <alignment horizontal="center"/>
    </xf>
    <xf numFmtId="165" fontId="43" fillId="9" borderId="13" xfId="0" applyNumberFormat="1" applyFont="1" applyFill="1" applyBorder="1" applyAlignment="1">
      <alignment horizontal="center"/>
    </xf>
    <xf numFmtId="0" fontId="15" fillId="9" borderId="14" xfId="0" applyFont="1" applyFill="1" applyBorder="1" applyAlignment="1">
      <alignment horizontal="center"/>
    </xf>
    <xf numFmtId="0" fontId="15" fillId="9" borderId="13" xfId="0" applyFont="1" applyFill="1" applyBorder="1" applyAlignment="1">
      <alignment horizontal="center"/>
    </xf>
    <xf numFmtId="0" fontId="0" fillId="0" borderId="7" xfId="0" applyBorder="1" applyAlignment="1" applyProtection="1">
      <alignment horizontal="center"/>
      <protection locked="0"/>
    </xf>
    <xf numFmtId="0" fontId="0" fillId="5" borderId="0" xfId="0" applyFill="1" applyProtection="1">
      <protection locked="0"/>
    </xf>
    <xf numFmtId="0" fontId="0" fillId="0" borderId="12" xfId="0" applyBorder="1" applyAlignment="1" applyProtection="1">
      <alignment wrapText="1"/>
      <protection locked="0"/>
    </xf>
    <xf numFmtId="0" fontId="0" fillId="0" borderId="5" xfId="0" applyBorder="1" applyAlignment="1" applyProtection="1">
      <alignment wrapText="1"/>
      <protection locked="0"/>
    </xf>
    <xf numFmtId="0" fontId="0" fillId="0" borderId="3" xfId="0" applyBorder="1" applyAlignment="1" applyProtection="1">
      <alignment wrapText="1"/>
      <protection locked="0"/>
    </xf>
    <xf numFmtId="0" fontId="0" fillId="0" borderId="23" xfId="0" applyBorder="1" applyAlignment="1" applyProtection="1">
      <alignment wrapText="1"/>
      <protection locked="0"/>
    </xf>
    <xf numFmtId="0" fontId="0" fillId="0" borderId="0" xfId="0" applyAlignment="1" applyProtection="1">
      <alignment wrapText="1"/>
      <protection locked="0"/>
    </xf>
    <xf numFmtId="0" fontId="0" fillId="0" borderId="22" xfId="0" applyBorder="1" applyAlignment="1" applyProtection="1">
      <alignment wrapText="1"/>
      <protection locked="0"/>
    </xf>
    <xf numFmtId="0" fontId="0" fillId="0" borderId="14" xfId="0" applyBorder="1" applyAlignment="1" applyProtection="1">
      <alignment wrapText="1"/>
      <protection locked="0"/>
    </xf>
    <xf numFmtId="0" fontId="0" fillId="0" borderId="7" xfId="0" applyBorder="1" applyAlignment="1" applyProtection="1">
      <alignment wrapText="1"/>
      <protection locked="0"/>
    </xf>
    <xf numFmtId="0" fontId="0" fillId="0" borderId="13" xfId="0" applyBorder="1" applyAlignment="1" applyProtection="1">
      <alignment wrapText="1"/>
      <protection locked="0"/>
    </xf>
    <xf numFmtId="0" fontId="25" fillId="0" borderId="6" xfId="0" applyFont="1" applyBorder="1" applyAlignment="1">
      <alignment horizontal="left" vertical="center"/>
    </xf>
    <xf numFmtId="0" fontId="0" fillId="0" borderId="6" xfId="0" applyBorder="1"/>
    <xf numFmtId="0" fontId="25" fillId="0" borderId="0" xfId="0" applyFont="1" applyAlignment="1">
      <alignment horizontal="left" vertical="top" wrapText="1"/>
    </xf>
    <xf numFmtId="0" fontId="0" fillId="0" borderId="0" xfId="0" applyAlignment="1">
      <alignment vertical="top" wrapText="1"/>
    </xf>
    <xf numFmtId="0" fontId="0" fillId="0" borderId="7" xfId="0" applyBorder="1"/>
    <xf numFmtId="0" fontId="0" fillId="7" borderId="7" xfId="0" applyFill="1" applyBorder="1" applyProtection="1">
      <protection locked="0"/>
    </xf>
    <xf numFmtId="0" fontId="0" fillId="7" borderId="6" xfId="0" applyFill="1" applyBorder="1" applyProtection="1">
      <protection locked="0"/>
    </xf>
    <xf numFmtId="0" fontId="0" fillId="0" borderId="7" xfId="0" applyBorder="1" applyProtection="1">
      <protection locked="0"/>
    </xf>
    <xf numFmtId="0" fontId="0" fillId="0" borderId="7" xfId="0" applyBorder="1" applyAlignment="1" applyProtection="1">
      <alignment vertical="top" wrapText="1"/>
      <protection locked="0"/>
    </xf>
  </cellXfs>
  <cellStyles count="5">
    <cellStyle name="Comma" xfId="4" builtinId="3"/>
    <cellStyle name="Currency" xfId="1" builtinId="4"/>
    <cellStyle name="Hyperlink" xfId="2" builtinId="8"/>
    <cellStyle name="Normal" xfId="0" builtinId="0"/>
    <cellStyle name="Percent" xfId="3" builtinId="5"/>
  </cellStyles>
  <dxfs count="13543">
    <dxf>
      <fill>
        <patternFill>
          <bgColor rgb="FFFFFF00"/>
        </patternFill>
      </fill>
    </dxf>
    <dxf>
      <font>
        <color rgb="FFC00000"/>
      </font>
      <fill>
        <patternFill>
          <bgColor rgb="FFFFCCCC"/>
        </patternFill>
      </fill>
    </dxf>
    <dxf>
      <font>
        <color theme="0"/>
      </font>
      <fill>
        <patternFill>
          <bgColor rgb="FFFF0000"/>
        </patternFill>
      </fill>
    </dxf>
    <dxf>
      <font>
        <color theme="0"/>
      </font>
      <fill>
        <patternFill>
          <bgColor rgb="FFFF0000"/>
        </patternFill>
      </fill>
    </dxf>
    <dxf>
      <font>
        <color rgb="FFC00000"/>
      </font>
      <fill>
        <patternFill>
          <bgColor rgb="FFFFCCCC"/>
        </patternFill>
      </fill>
    </dxf>
    <dxf>
      <font>
        <color theme="0"/>
      </font>
      <fill>
        <patternFill>
          <bgColor rgb="FFFF0000"/>
        </patternFill>
      </fill>
    </dxf>
    <dxf>
      <font>
        <color rgb="FFC00000"/>
      </font>
      <fill>
        <patternFill>
          <bgColor rgb="FFFFCC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315A9"/>
      <color rgb="FFFFDDFF"/>
      <color rgb="FFFFCCCC"/>
      <color rgb="FFFFCCFF"/>
      <color rgb="FFCCCCFF"/>
      <color rgb="FFDAB7DB"/>
      <color rgb="FFFFFFCC"/>
      <color rgb="FFF99C83"/>
      <color rgb="FFFF99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65943</xdr:colOff>
      <xdr:row>0</xdr:row>
      <xdr:rowOff>52600</xdr:rowOff>
    </xdr:from>
    <xdr:to>
      <xdr:col>0</xdr:col>
      <xdr:colOff>2133675</xdr:colOff>
      <xdr:row>4</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xdr:blipFill>
      <xdr:spPr>
        <a:xfrm>
          <a:off x="65943" y="52600"/>
          <a:ext cx="2067732" cy="8779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rmation@ccaa.in.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7.bin"/><Relationship Id="rId1" Type="http://schemas.openxmlformats.org/officeDocument/2006/relationships/hyperlink" Target="http://www.in.gov/publicdefender/23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2:E86"/>
  <sheetViews>
    <sheetView zoomScale="130" zoomScaleNormal="130" workbookViewId="0">
      <selection activeCell="A7" sqref="A7"/>
    </sheetView>
  </sheetViews>
  <sheetFormatPr defaultColWidth="8.7109375" defaultRowHeight="15" x14ac:dyDescent="0.25"/>
  <cols>
    <col min="1" max="1" width="62.7109375" customWidth="1"/>
    <col min="2" max="2" width="44.140625" customWidth="1"/>
    <col min="3" max="3" width="25.42578125" customWidth="1"/>
    <col min="4" max="4" width="22.140625" customWidth="1"/>
    <col min="5" max="5" width="10" hidden="1" customWidth="1"/>
  </cols>
  <sheetData>
    <row r="2" spans="1:5" ht="28.5" x14ac:dyDescent="0.45">
      <c r="A2" s="221" t="s">
        <v>39</v>
      </c>
      <c r="B2" s="222"/>
    </row>
    <row r="4" spans="1:5" x14ac:dyDescent="0.25">
      <c r="B4" t="s">
        <v>40</v>
      </c>
    </row>
    <row r="5" spans="1:5" x14ac:dyDescent="0.25">
      <c r="B5" s="35" t="s">
        <v>503</v>
      </c>
    </row>
    <row r="7" spans="1:5" ht="18" x14ac:dyDescent="0.25">
      <c r="A7" s="1" t="s">
        <v>495</v>
      </c>
      <c r="B7" s="29"/>
    </row>
    <row r="8" spans="1:5" ht="18" x14ac:dyDescent="0.25">
      <c r="A8" s="1" t="s">
        <v>33</v>
      </c>
      <c r="B8" s="29"/>
    </row>
    <row r="9" spans="1:5" ht="18" x14ac:dyDescent="0.25">
      <c r="A9" s="1" t="s">
        <v>32</v>
      </c>
      <c r="B9" s="29">
        <v>3</v>
      </c>
    </row>
    <row r="10" spans="1:5" ht="18" x14ac:dyDescent="0.25">
      <c r="A10" s="1" t="s">
        <v>0</v>
      </c>
      <c r="B10" s="101"/>
      <c r="E10" t="s">
        <v>415</v>
      </c>
    </row>
    <row r="11" spans="1:5" ht="18" x14ac:dyDescent="0.25">
      <c r="A11" s="1" t="s">
        <v>1</v>
      </c>
      <c r="B11" s="101"/>
      <c r="E11" t="s">
        <v>416</v>
      </c>
    </row>
    <row r="12" spans="1:5" ht="18" x14ac:dyDescent="0.25">
      <c r="A12" s="1" t="s">
        <v>2</v>
      </c>
      <c r="B12" s="29"/>
    </row>
    <row r="13" spans="1:5" ht="18" hidden="1" x14ac:dyDescent="0.25">
      <c r="A13" s="2"/>
      <c r="B13" s="41"/>
    </row>
    <row r="14" spans="1:5" hidden="1" x14ac:dyDescent="0.25">
      <c r="A14" s="32"/>
    </row>
    <row r="15" spans="1:5" hidden="1" x14ac:dyDescent="0.25"/>
    <row r="16" spans="1:5" hidden="1" x14ac:dyDescent="0.25"/>
    <row r="17" spans="1:5" hidden="1" x14ac:dyDescent="0.25"/>
    <row r="18" spans="1:5" hidden="1" x14ac:dyDescent="0.25"/>
    <row r="19" spans="1:5" x14ac:dyDescent="0.25">
      <c r="E19" t="s">
        <v>417</v>
      </c>
    </row>
    <row r="20" spans="1:5" ht="18" x14ac:dyDescent="0.25">
      <c r="A20" s="2" t="s">
        <v>482</v>
      </c>
      <c r="B20" s="3"/>
      <c r="E20" t="s">
        <v>419</v>
      </c>
    </row>
    <row r="21" spans="1:5" ht="18" x14ac:dyDescent="0.25">
      <c r="A21" s="192" t="s">
        <v>492</v>
      </c>
      <c r="B21" s="193" t="s">
        <v>499</v>
      </c>
      <c r="E21" t="s">
        <v>498</v>
      </c>
    </row>
    <row r="22" spans="1:5" ht="18" x14ac:dyDescent="0.25">
      <c r="A22" s="192" t="s">
        <v>419</v>
      </c>
      <c r="B22" s="193" t="s">
        <v>420</v>
      </c>
      <c r="E22" t="s">
        <v>499</v>
      </c>
    </row>
    <row r="23" spans="1:5" ht="18" x14ac:dyDescent="0.25">
      <c r="A23" s="2"/>
      <c r="B23" s="3"/>
      <c r="E23" t="s">
        <v>418</v>
      </c>
    </row>
    <row r="24" spans="1:5" x14ac:dyDescent="0.25">
      <c r="A24" s="32" t="s">
        <v>116</v>
      </c>
      <c r="E24" t="s">
        <v>420</v>
      </c>
    </row>
    <row r="25" spans="1:5" x14ac:dyDescent="0.25">
      <c r="A25" t="s">
        <v>35</v>
      </c>
      <c r="B25" s="114"/>
    </row>
    <row r="26" spans="1:5" x14ac:dyDescent="0.25">
      <c r="A26" t="s">
        <v>36</v>
      </c>
      <c r="B26" s="114"/>
    </row>
    <row r="27" spans="1:5" x14ac:dyDescent="0.25">
      <c r="A27" t="s">
        <v>37</v>
      </c>
      <c r="B27" s="114"/>
    </row>
    <row r="28" spans="1:5" x14ac:dyDescent="0.25">
      <c r="A28" t="s">
        <v>34</v>
      </c>
      <c r="B28" s="114"/>
    </row>
    <row r="29" spans="1:5" x14ac:dyDescent="0.25">
      <c r="A29" t="s">
        <v>38</v>
      </c>
      <c r="B29" s="114"/>
    </row>
    <row r="30" spans="1:5" x14ac:dyDescent="0.25">
      <c r="A30" t="s">
        <v>122</v>
      </c>
      <c r="B30" s="114"/>
    </row>
    <row r="31" spans="1:5" x14ac:dyDescent="0.25">
      <c r="A31" t="s">
        <v>123</v>
      </c>
      <c r="B31" s="114"/>
    </row>
    <row r="32" spans="1:5" ht="20.25" x14ac:dyDescent="0.3">
      <c r="A32" s="4" t="s">
        <v>3</v>
      </c>
      <c r="B32" s="5"/>
    </row>
    <row r="33" spans="1:4" ht="18" x14ac:dyDescent="0.25">
      <c r="A33" s="2" t="s">
        <v>4</v>
      </c>
      <c r="B33" s="6">
        <f>B85</f>
        <v>0</v>
      </c>
    </row>
    <row r="34" spans="1:4" ht="18" x14ac:dyDescent="0.25">
      <c r="A34" s="2" t="s">
        <v>5</v>
      </c>
      <c r="B34" s="39">
        <f>'Attorney Detail'!J1+(B41*B40)+(B42*B43)+(B44*B45)+(B46*B47)+(B49*B48)+B64+B66+B68+B70</f>
        <v>0</v>
      </c>
      <c r="C34" s="19"/>
      <c r="D34" s="194"/>
    </row>
    <row r="35" spans="1:4" ht="18" x14ac:dyDescent="0.25">
      <c r="A35" s="2" t="s">
        <v>6</v>
      </c>
      <c r="B35" s="6">
        <f>B33-B34</f>
        <v>0</v>
      </c>
    </row>
    <row r="36" spans="1:4" ht="20.25" x14ac:dyDescent="0.3">
      <c r="A36" s="2" t="s">
        <v>7</v>
      </c>
      <c r="B36" s="7">
        <f xml:space="preserve"> B35 * 0.4</f>
        <v>0</v>
      </c>
    </row>
    <row r="37" spans="1:4" ht="20.25" x14ac:dyDescent="0.3">
      <c r="A37" s="2"/>
      <c r="B37" s="8"/>
    </row>
    <row r="38" spans="1:4" ht="15.75" x14ac:dyDescent="0.25">
      <c r="A38" s="9" t="s">
        <v>8</v>
      </c>
      <c r="B38" s="10"/>
    </row>
    <row r="39" spans="1:4" ht="18" x14ac:dyDescent="0.25">
      <c r="A39" s="2" t="s">
        <v>81</v>
      </c>
      <c r="B39" s="36"/>
    </row>
    <row r="40" spans="1:4" ht="15.75" x14ac:dyDescent="0.25">
      <c r="A40" s="12" t="s">
        <v>77</v>
      </c>
      <c r="B40" s="80">
        <v>0</v>
      </c>
    </row>
    <row r="41" spans="1:4" ht="15.75" x14ac:dyDescent="0.25">
      <c r="A41" s="12" t="s">
        <v>76</v>
      </c>
      <c r="B41" s="81">
        <v>0</v>
      </c>
    </row>
    <row r="42" spans="1:4" ht="15.75" x14ac:dyDescent="0.25">
      <c r="A42" s="12" t="s">
        <v>78</v>
      </c>
      <c r="B42" s="80">
        <v>0</v>
      </c>
    </row>
    <row r="43" spans="1:4" ht="15.75" x14ac:dyDescent="0.25">
      <c r="A43" s="12" t="s">
        <v>76</v>
      </c>
      <c r="B43" s="81">
        <v>0</v>
      </c>
    </row>
    <row r="44" spans="1:4" ht="15.75" x14ac:dyDescent="0.25">
      <c r="A44" s="12" t="s">
        <v>79</v>
      </c>
      <c r="B44" s="80">
        <v>0</v>
      </c>
    </row>
    <row r="45" spans="1:4" ht="15.75" x14ac:dyDescent="0.25">
      <c r="A45" s="12" t="s">
        <v>76</v>
      </c>
      <c r="B45" s="81">
        <v>0</v>
      </c>
    </row>
    <row r="46" spans="1:4" ht="30.75" x14ac:dyDescent="0.25">
      <c r="A46" s="116" t="s">
        <v>124</v>
      </c>
      <c r="B46" s="80">
        <v>0</v>
      </c>
    </row>
    <row r="47" spans="1:4" ht="15.75" x14ac:dyDescent="0.25">
      <c r="A47" s="12" t="s">
        <v>76</v>
      </c>
      <c r="B47" s="81">
        <v>0</v>
      </c>
    </row>
    <row r="48" spans="1:4" ht="15.75" x14ac:dyDescent="0.25">
      <c r="A48" s="12" t="s">
        <v>111</v>
      </c>
      <c r="B48" s="80">
        <v>0</v>
      </c>
    </row>
    <row r="49" spans="1:2" ht="15.75" x14ac:dyDescent="0.25">
      <c r="A49" s="12" t="s">
        <v>76</v>
      </c>
      <c r="B49" s="81">
        <v>0</v>
      </c>
    </row>
    <row r="50" spans="1:2" ht="15.75" x14ac:dyDescent="0.25">
      <c r="A50" s="12" t="s">
        <v>82</v>
      </c>
      <c r="B50" s="36">
        <f>'Attorney Detail'!G1</f>
        <v>0</v>
      </c>
    </row>
    <row r="51" spans="1:2" ht="16.5" thickBot="1" x14ac:dyDescent="0.3">
      <c r="A51" s="12" t="s">
        <v>83</v>
      </c>
      <c r="B51" s="36">
        <f>'Attorney Detail'!H1</f>
        <v>0</v>
      </c>
    </row>
    <row r="52" spans="1:2" ht="17.25" thickTop="1" thickBot="1" x14ac:dyDescent="0.3">
      <c r="A52" s="3" t="s">
        <v>9</v>
      </c>
      <c r="B52" s="13">
        <f>B40+B42+B44+B46+B50+B51+B48</f>
        <v>0</v>
      </c>
    </row>
    <row r="53" spans="1:2" ht="15.75" x14ac:dyDescent="0.25">
      <c r="A53" s="12"/>
      <c r="B53" s="10"/>
    </row>
    <row r="54" spans="1:2" ht="18.75" thickBot="1" x14ac:dyDescent="0.3">
      <c r="A54" s="2" t="s">
        <v>10</v>
      </c>
      <c r="B54" s="14"/>
    </row>
    <row r="55" spans="1:2" ht="15.75" x14ac:dyDescent="0.25">
      <c r="A55" s="12" t="s">
        <v>11</v>
      </c>
      <c r="B55" s="203">
        <v>0</v>
      </c>
    </row>
    <row r="56" spans="1:2" ht="15.75" x14ac:dyDescent="0.25">
      <c r="A56" s="12" t="s">
        <v>12</v>
      </c>
      <c r="B56" s="204">
        <v>0</v>
      </c>
    </row>
    <row r="57" spans="1:2" ht="15.75" x14ac:dyDescent="0.25">
      <c r="A57" s="12" t="s">
        <v>13</v>
      </c>
      <c r="B57" s="205">
        <v>0</v>
      </c>
    </row>
    <row r="58" spans="1:2" ht="16.5" thickBot="1" x14ac:dyDescent="0.3">
      <c r="A58" s="12" t="s">
        <v>14</v>
      </c>
      <c r="B58" s="206">
        <v>0</v>
      </c>
    </row>
    <row r="59" spans="1:2" ht="17.25" thickTop="1" thickBot="1" x14ac:dyDescent="0.3">
      <c r="A59" s="3" t="s">
        <v>15</v>
      </c>
      <c r="B59" s="13">
        <f xml:space="preserve"> SUM(B55:B58)</f>
        <v>0</v>
      </c>
    </row>
    <row r="60" spans="1:2" ht="15.75" x14ac:dyDescent="0.25">
      <c r="A60" s="12"/>
      <c r="B60" s="10"/>
    </row>
    <row r="61" spans="1:2" ht="18.75" thickBot="1" x14ac:dyDescent="0.3">
      <c r="A61" s="2" t="s">
        <v>16</v>
      </c>
      <c r="B61" s="11"/>
    </row>
    <row r="62" spans="1:2" ht="15.75" x14ac:dyDescent="0.25">
      <c r="A62" s="12" t="s">
        <v>479</v>
      </c>
      <c r="B62" s="207">
        <f>B63+B65</f>
        <v>0</v>
      </c>
    </row>
    <row r="63" spans="1:2" ht="15.75" x14ac:dyDescent="0.25">
      <c r="A63" s="12" t="s">
        <v>137</v>
      </c>
      <c r="B63" s="204">
        <v>0</v>
      </c>
    </row>
    <row r="64" spans="1:2" ht="15.75" x14ac:dyDescent="0.25">
      <c r="A64" s="12" t="s">
        <v>117</v>
      </c>
      <c r="B64" s="204">
        <v>0</v>
      </c>
    </row>
    <row r="65" spans="1:2" ht="15.75" x14ac:dyDescent="0.25">
      <c r="A65" s="12" t="s">
        <v>138</v>
      </c>
      <c r="B65" s="204">
        <v>0</v>
      </c>
    </row>
    <row r="66" spans="1:2" ht="15.75" x14ac:dyDescent="0.25">
      <c r="A66" s="12" t="s">
        <v>117</v>
      </c>
      <c r="B66" s="204">
        <v>0</v>
      </c>
    </row>
    <row r="67" spans="1:2" ht="15.75" x14ac:dyDescent="0.25">
      <c r="A67" s="12" t="s">
        <v>478</v>
      </c>
      <c r="B67" s="204">
        <v>0</v>
      </c>
    </row>
    <row r="68" spans="1:2" ht="15.75" x14ac:dyDescent="0.25">
      <c r="A68" s="12" t="s">
        <v>117</v>
      </c>
      <c r="B68" s="204">
        <v>0</v>
      </c>
    </row>
    <row r="69" spans="1:2" ht="15.75" x14ac:dyDescent="0.25">
      <c r="A69" s="12" t="s">
        <v>139</v>
      </c>
      <c r="B69" s="208">
        <v>0</v>
      </c>
    </row>
    <row r="70" spans="1:2" ht="15.75" x14ac:dyDescent="0.25">
      <c r="A70" s="12" t="s">
        <v>117</v>
      </c>
      <c r="B70" s="208">
        <v>0</v>
      </c>
    </row>
    <row r="71" spans="1:2" ht="15.75" x14ac:dyDescent="0.25">
      <c r="A71" s="12" t="s">
        <v>17</v>
      </c>
      <c r="B71" s="204">
        <v>0</v>
      </c>
    </row>
    <row r="72" spans="1:2" ht="15.75" x14ac:dyDescent="0.25">
      <c r="A72" s="12" t="s">
        <v>80</v>
      </c>
      <c r="B72" s="204">
        <v>0</v>
      </c>
    </row>
    <row r="73" spans="1:2" ht="15.75" x14ac:dyDescent="0.25">
      <c r="A73" s="12" t="s">
        <v>71</v>
      </c>
      <c r="B73" s="204">
        <v>0</v>
      </c>
    </row>
    <row r="74" spans="1:2" ht="15.75" x14ac:dyDescent="0.25">
      <c r="A74" s="12" t="s">
        <v>72</v>
      </c>
      <c r="B74" s="204">
        <v>0</v>
      </c>
    </row>
    <row r="75" spans="1:2" ht="15.75" x14ac:dyDescent="0.25">
      <c r="A75" s="12" t="s">
        <v>73</v>
      </c>
      <c r="B75" s="204">
        <v>0</v>
      </c>
    </row>
    <row r="76" spans="1:2" x14ac:dyDescent="0.25">
      <c r="A76" s="15" t="s">
        <v>74</v>
      </c>
      <c r="B76" s="204">
        <v>0</v>
      </c>
    </row>
    <row r="77" spans="1:2" x14ac:dyDescent="0.25">
      <c r="A77" s="15" t="s">
        <v>75</v>
      </c>
      <c r="B77" s="204">
        <v>0</v>
      </c>
    </row>
    <row r="78" spans="1:2" ht="15.75" x14ac:dyDescent="0.25">
      <c r="A78" s="12" t="s">
        <v>85</v>
      </c>
      <c r="B78" s="209">
        <f>B79+B80+B81+B82</f>
        <v>0</v>
      </c>
    </row>
    <row r="79" spans="1:2" ht="15.75" x14ac:dyDescent="0.25">
      <c r="A79" s="33"/>
      <c r="B79" s="205">
        <v>0</v>
      </c>
    </row>
    <row r="80" spans="1:2" ht="15.75" x14ac:dyDescent="0.25">
      <c r="A80" s="33"/>
      <c r="B80" s="205">
        <v>0</v>
      </c>
    </row>
    <row r="81" spans="1:2" ht="15.75" x14ac:dyDescent="0.25">
      <c r="A81" s="33"/>
      <c r="B81" s="205">
        <v>0</v>
      </c>
    </row>
    <row r="82" spans="1:2" ht="16.5" thickBot="1" x14ac:dyDescent="0.3">
      <c r="A82" s="33"/>
      <c r="B82" s="206"/>
    </row>
    <row r="83" spans="1:2" ht="17.25" thickTop="1" thickBot="1" x14ac:dyDescent="0.3">
      <c r="A83" s="3" t="s">
        <v>18</v>
      </c>
      <c r="B83" s="13">
        <f>B62+B67+B69+B71+B72+B73+B74+B75+B76+B77+B78</f>
        <v>0</v>
      </c>
    </row>
    <row r="84" spans="1:2" ht="16.5" thickBot="1" x14ac:dyDescent="0.3">
      <c r="A84" s="12"/>
      <c r="B84" s="16"/>
    </row>
    <row r="85" spans="1:2" ht="18.75" thickBot="1" x14ac:dyDescent="0.3">
      <c r="A85" s="17" t="s">
        <v>19</v>
      </c>
      <c r="B85" s="18">
        <f xml:space="preserve"> SUM(B52+B59+B83)</f>
        <v>0</v>
      </c>
    </row>
    <row r="86" spans="1:2" ht="19.5" thickBot="1" x14ac:dyDescent="0.3">
      <c r="A86" s="220"/>
      <c r="B86" s="220"/>
    </row>
  </sheetData>
  <sheetProtection algorithmName="SHA-512" hashValue="BeoLCKcQJFJe8tORRHn75On3SwWBie3GLQuKVooRHNcgEpFoGoOKRV1Y2bk89ggZZrSFmYTrCHgGbYzQ9xYJGA==" saltValue="+alwH7JUfNMqm2FLFP87dQ==" spinCount="100000" sheet="1" objects="1" scenarios="1"/>
  <mergeCells count="2">
    <mergeCell ref="A86:B86"/>
    <mergeCell ref="A2:B2"/>
  </mergeCells>
  <dataValidations count="11">
    <dataValidation type="list" allowBlank="1" showInputMessage="1" showErrorMessage="1" sqref="B9" xr:uid="{00000000-0002-0000-0000-000000000000}">
      <formula1>"1,2,3,4"</formula1>
    </dataValidation>
    <dataValidation type="list" allowBlank="1" showInputMessage="1" showErrorMessage="1" sqref="A21" xr:uid="{0311FE58-9D63-404C-9BF3-256454DDF569}">
      <formula1>"Self Insured for Health Insurance, NOT Self Insured for Health Insurance"</formula1>
    </dataValidation>
    <dataValidation type="list" allowBlank="1" showInputMessage="1" showErrorMessage="1" sqref="A22" xr:uid="{C5A980A7-19DD-42EE-A5E0-56898C42A6FB}">
      <formula1>$E$19:$E$20</formula1>
    </dataValidation>
    <dataValidation type="list" showInputMessage="1" showErrorMessage="1" sqref="B21" xr:uid="{90F5ED67-8CA3-4BBE-88B8-997037014DE2}">
      <formula1>$E$21:$E$22</formula1>
    </dataValidation>
    <dataValidation type="list" showInputMessage="1" showErrorMessage="1" sqref="B22" xr:uid="{209452E2-06AD-4F3F-A7AF-6402CBF4EEEE}">
      <formula1>$E$23:$E$24</formula1>
    </dataValidation>
    <dataValidation type="decimal" allowBlank="1" showInputMessage="1" showErrorMessage="1" error="Please enter a numerical value" sqref="B25:B31" xr:uid="{086132DE-7F10-4D9B-AED1-53B9BFE417BE}">
      <formula1>0</formula1>
      <formula2>100</formula2>
    </dataValidation>
    <dataValidation type="decimal" allowBlank="1" showInputMessage="1" showErrorMessage="1" error="please enter a numerical value_x000a_" sqref="B55:B58" xr:uid="{001D407A-BE37-40D7-8141-CFCE2233227F}">
      <formula1>0</formula1>
      <formula2>100000000000</formula2>
    </dataValidation>
    <dataValidation type="decimal" allowBlank="1" showInputMessage="1" showErrorMessage="1" sqref="B62" xr:uid="{C1935615-A1AC-482F-A26F-4BD308E8234E}">
      <formula1>0</formula1>
      <formula2>10000000000</formula2>
    </dataValidation>
    <dataValidation type="decimal" allowBlank="1" showInputMessage="1" showErrorMessage="1" error="Please enter a numerical value" sqref="B63 B65 B67 B69 B71:B82" xr:uid="{8AEDEA29-391E-40AB-9955-BA2ED6BFC175}">
      <formula1>0</formula1>
      <formula2>10000000000</formula2>
    </dataValidation>
    <dataValidation type="decimal" allowBlank="1" showInputMessage="1" showErrorMessage="1" error="The non-reimbursable amount must be less than or equal to the total amount for this category. " sqref="B64 B68 B70 B66" xr:uid="{56EFBFD5-DACF-4AEC-89F5-E92EF1F2670C}">
      <formula1>0</formula1>
      <formula2>B63</formula2>
    </dataValidation>
    <dataValidation type="decimal" operator="greaterThanOrEqual" allowBlank="1" showInputMessage="1" showErrorMessage="1" error="Please enter a numerical value" sqref="B40:B49" xr:uid="{24CF60DC-702D-4133-AA71-1547C2E713C0}">
      <formula1>0</formula1>
    </dataValidation>
  </dataValidations>
  <hyperlinks>
    <hyperlink ref="B5" r:id="rId1" xr:uid="{00000000-0004-0000-0000-000000000000}"/>
  </hyperlinks>
  <pageMargins left="0.5" right="0.25" top="0.75" bottom="0.75" header="0.3" footer="0.3"/>
  <pageSetup scale="92" fitToHeight="2"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U1503"/>
  <sheetViews>
    <sheetView zoomScale="90" zoomScaleNormal="90" workbookViewId="0">
      <pane xSplit="1" ySplit="2" topLeftCell="B43" activePane="bottomRight" state="frozen"/>
      <selection activeCell="A2" sqref="A2"/>
      <selection pane="topRight" activeCell="B2" sqref="B2"/>
      <selection pane="bottomLeft" activeCell="A3" sqref="A3"/>
      <selection pane="bottomRight" activeCell="F53" sqref="F53"/>
    </sheetView>
  </sheetViews>
  <sheetFormatPr defaultColWidth="8.7109375" defaultRowHeight="15" outlineLevelRow="1" x14ac:dyDescent="0.25"/>
  <cols>
    <col min="1" max="1" width="32.5703125" customWidth="1"/>
    <col min="2" max="2" width="17.42578125" style="196" bestFit="1" customWidth="1"/>
    <col min="3" max="3" width="14.42578125" style="31" customWidth="1"/>
    <col min="4" max="4" width="12.5703125" hidden="1" customWidth="1"/>
    <col min="5" max="5" width="15.5703125" customWidth="1"/>
    <col min="6" max="6" width="9" customWidth="1"/>
    <col min="7" max="7" width="13.5703125" style="31" customWidth="1"/>
    <col min="8" max="8" width="11.140625" style="31" bestFit="1" customWidth="1"/>
    <col min="9" max="9" width="11.140625" style="31" hidden="1" customWidth="1"/>
    <col min="10" max="10" width="12.28515625" customWidth="1"/>
    <col min="11" max="12" width="8.7109375" customWidth="1"/>
    <col min="13" max="13" width="13.42578125" customWidth="1"/>
    <col min="14" max="15" width="8.7109375" customWidth="1"/>
    <col min="16" max="16" width="9.140625" customWidth="1"/>
    <col min="17" max="17" width="9.42578125" customWidth="1"/>
    <col min="18" max="18" width="8.7109375" customWidth="1"/>
    <col min="19" max="19" width="11.7109375" customWidth="1"/>
    <col min="20" max="20" width="14.28515625" style="83" customWidth="1"/>
    <col min="21" max="21" width="13.85546875" style="84" customWidth="1"/>
  </cols>
  <sheetData>
    <row r="1" spans="1:21" hidden="1" outlineLevel="1" x14ac:dyDescent="0.25">
      <c r="F1" s="109">
        <f>F3+F13+F23+F33+F43+F53+F63+F73+F83+F93+F103+F113+F123+F133+F143+F153+F163+F173+F183+F193+F203+F213+F223+F233+F243+F253+F263+F273+F283+F293+F303+F313+F323+F333+F343+F353+F363+F373+F383+F393+F403+F413+F423+F433+F443+F453+F463+F473+F483+F493+F503+F513+F523+F533+F543+F553+F563+F573+F583+F593+F603+F613+F623+F633+F643+F653+F663+F673+F683+F693+F703+F713+F723+F733+F743+F753+F763+F773+F783+F793+F803+F813+F823+F833+F843+F853+F863+F873+F883+F893+F903+F913+F923+F933+F943+F953+F963+F973+F983+F993+F1003+F1013+F1023+F1033+F1043+F1053+F1063+F1073+F1083+F1093+F1103+F1113+F1123+F1133+F1143+F1153+F1163+F1173+F1183+F1193+F1203+F1213+F1223+F1233+F1243+F1253+F1263+F1273+F1283+F1293+F1303+F1313+F1323+F1333+F1343+F1353+F1363+F1373+F1383+F1393+F1403+F1413+F1423+F1433+F1443+F1453+F1463+F1473+F1483+F1493</f>
        <v>148.5</v>
      </c>
      <c r="G1" s="31">
        <f>G3+G13+G23+G33+G43+G53+G63+G73+G83+G93+G103+G113+G123+G133+G143+G153+G163+G173+G183+G193+G203+G213+G223+G233+G243+G253+G263+G273+G283+G293+G303+G313+G323+G333+G343+G353+G363+G373+G383+G393+G403+G413+G423+G433+G443+G453+G463+G473+G483+G493+G503+G513+G523+G533+G543+G553+G563+G573+G583+G593+G603+G613+G623+G633+G643+G653+G663+G673+G683+G693+G703+G713+G723+G733+G743+G753+G763+G773+G783+G793+G803+G813+G823+G833+G843+G853+G863+G873+G883+G893+G903+G913+G923+G933+G943+G953+G963+G973+G983+G993+G1003+G1013+G1023+G1033+G1043+G1053+G1063+G1073+G1083+G1093+G1103+G1113+G1123+G1133+G1143+G1153+G1163+G1173+G1183+G1193+G1203+G1213+G1223+G1233+G1243+G1253+G1263+G1273+G1283+G1293+G1303+G1313+G1323+G1333+G1343+G1353+G1363+G1373+G1383+G1393+G1403+G1413+G1423+G1433+G1443+G1453+G1463+G1473+G1483+G1493</f>
        <v>0</v>
      </c>
      <c r="H1" s="31">
        <f>H3+H13+H23+H33+H43+H53+H63+H73+H83+H93+H103+H113+H123+H133+H143+H153+H163+H173+H183+H193+H203+H213+H223+H233+H243+H253+H263+H273+H283+H293+H303+H313+H323+H333+H343+H353+H363+H373+H383+H393+H403+H413+H423+H433+H443+H453+H463+H473+H483+H493+H503+H513+H523+H533+H543+H553+H563+H573+H583+H593+H603+H613+H623+H633+H643+H653+H663+H673+H683+H693+H703+H713+H723+H733+H743+H753+H763+H773+H783+H793+H803+H813+H823+H833+H843+H853+H863+H873+H883+H893+H903+H913+H923+H933+H943+H953+H963+H973+H983+H993+H1003+H1013+H1023+H1033+H1043+H1053+H1063+H1073+H1083+H1093+H1103+H1113+H1123+H1133+H1143+H1153+H1163+H1173+H1183+H1193+H1203+H1213+H1223+H1233+H1243+H1253+H1263+H1273+H1283+H1293+H1303+H1313+H1323+H1333+H1343+H1353+H1363+H1373+H1383+H1393+H1403+H1413+H1423+H1433+H1443+H1453+H1463+H1473+H1483+H1493</f>
        <v>0</v>
      </c>
      <c r="J1" s="28">
        <f>SUM(U3:U1493)</f>
        <v>0</v>
      </c>
    </row>
    <row r="2" spans="1:21" s="40" customFormat="1" ht="90" collapsed="1" x14ac:dyDescent="0.25">
      <c r="A2" s="40" t="s">
        <v>475</v>
      </c>
      <c r="B2" s="197" t="s">
        <v>491</v>
      </c>
      <c r="C2" s="215" t="s">
        <v>483</v>
      </c>
      <c r="D2" s="40" t="s">
        <v>30</v>
      </c>
      <c r="E2" s="40" t="s">
        <v>20</v>
      </c>
      <c r="F2" s="40" t="s">
        <v>113</v>
      </c>
      <c r="G2" s="103" t="s">
        <v>473</v>
      </c>
      <c r="H2" s="103" t="s">
        <v>474</v>
      </c>
      <c r="I2" s="103" t="s">
        <v>441</v>
      </c>
      <c r="J2" s="40" t="s">
        <v>41</v>
      </c>
      <c r="K2" s="40" t="s">
        <v>42</v>
      </c>
      <c r="L2" s="40" t="s">
        <v>43</v>
      </c>
      <c r="M2" s="40" t="s">
        <v>44</v>
      </c>
      <c r="N2" s="40" t="s">
        <v>45</v>
      </c>
      <c r="O2" s="40" t="s">
        <v>46</v>
      </c>
      <c r="P2" s="40" t="s">
        <v>88</v>
      </c>
      <c r="Q2" s="40" t="s">
        <v>87</v>
      </c>
      <c r="R2" s="40" t="s">
        <v>86</v>
      </c>
      <c r="S2" s="40" t="s">
        <v>501</v>
      </c>
      <c r="T2" s="85" t="s">
        <v>105</v>
      </c>
      <c r="U2" s="86" t="s">
        <v>106</v>
      </c>
    </row>
    <row r="3" spans="1:21" x14ac:dyDescent="0.25">
      <c r="A3" s="34"/>
      <c r="B3" s="198"/>
      <c r="C3" s="102"/>
      <c r="D3" t="str">
        <f>'Caseload Assignments'!A2</f>
        <v>Inadequate</v>
      </c>
      <c r="E3" s="34" t="s">
        <v>104</v>
      </c>
      <c r="F3" s="114">
        <v>0.5</v>
      </c>
      <c r="G3" s="102">
        <v>0</v>
      </c>
      <c r="H3" s="102">
        <v>0</v>
      </c>
      <c r="I3" s="34" t="str">
        <f>J3</f>
        <v>no</v>
      </c>
      <c r="J3" s="218" t="s">
        <v>480</v>
      </c>
      <c r="K3" s="218" t="s">
        <v>480</v>
      </c>
      <c r="L3" s="218" t="s">
        <v>480</v>
      </c>
      <c r="M3" s="218" t="s">
        <v>480</v>
      </c>
      <c r="N3" s="218" t="s">
        <v>480</v>
      </c>
      <c r="O3" s="218" t="s">
        <v>480</v>
      </c>
      <c r="P3" s="218" t="s">
        <v>480</v>
      </c>
      <c r="Q3" s="218" t="s">
        <v>480</v>
      </c>
      <c r="R3" s="218" t="s">
        <v>480</v>
      </c>
      <c r="S3" s="218" t="s">
        <v>480</v>
      </c>
      <c r="T3" s="83">
        <f>IF('Financial Overview'!$B$9=1,'Caseload Assignments'!BK5,(IF('Financial Overview'!$B$9=2,'Caseload Assignments'!BK6,(IF('Financial Overview'!$B$9=3,'Caseload Assignments'!BK7,(IF('Financial Overview'!$B$9=4,'Caseload Assignments'!BK8)))))))</f>
        <v>0</v>
      </c>
      <c r="U3" s="87">
        <f>G3+H3-T3</f>
        <v>0</v>
      </c>
    </row>
    <row r="4" spans="1:21" hidden="1" outlineLevel="1" x14ac:dyDescent="0.25">
      <c r="A4" s="115"/>
      <c r="B4" s="199"/>
      <c r="C4" s="104"/>
      <c r="D4" s="98" t="str">
        <f t="shared" ref="D4:J4" si="0">D3</f>
        <v>Inadequate</v>
      </c>
      <c r="E4" s="98" t="str">
        <f t="shared" si="0"/>
        <v>Salary</v>
      </c>
      <c r="F4" s="98">
        <f t="shared" si="0"/>
        <v>0.5</v>
      </c>
      <c r="G4" s="104">
        <f t="shared" si="0"/>
        <v>0</v>
      </c>
      <c r="H4" s="104">
        <f t="shared" si="0"/>
        <v>0</v>
      </c>
      <c r="I4" s="98" t="str">
        <f t="shared" ref="I4" si="1">I3</f>
        <v>no</v>
      </c>
      <c r="J4" s="98" t="str">
        <f t="shared" si="0"/>
        <v>no</v>
      </c>
      <c r="K4" s="98" t="str">
        <f t="shared" ref="K4:S4" si="2">K3</f>
        <v>no</v>
      </c>
      <c r="L4" s="98" t="str">
        <f t="shared" si="2"/>
        <v>no</v>
      </c>
      <c r="M4" s="98" t="str">
        <f t="shared" si="2"/>
        <v>no</v>
      </c>
      <c r="N4" s="98" t="str">
        <f t="shared" si="2"/>
        <v>no</v>
      </c>
      <c r="O4" s="98" t="str">
        <f t="shared" si="2"/>
        <v>no</v>
      </c>
      <c r="P4" s="98" t="str">
        <f t="shared" si="2"/>
        <v>no</v>
      </c>
      <c r="Q4" s="98" t="str">
        <f t="shared" si="2"/>
        <v>no</v>
      </c>
      <c r="R4" s="98" t="str">
        <f t="shared" si="2"/>
        <v>no</v>
      </c>
      <c r="S4" s="98" t="str">
        <f t="shared" si="2"/>
        <v>no</v>
      </c>
      <c r="U4" s="87"/>
    </row>
    <row r="5" spans="1:21" hidden="1" outlineLevel="1" x14ac:dyDescent="0.25">
      <c r="A5" s="115"/>
      <c r="B5" s="199"/>
      <c r="C5" s="104"/>
      <c r="D5" s="98" t="str">
        <f t="shared" ref="D5:J5" si="3">D3</f>
        <v>Inadequate</v>
      </c>
      <c r="E5" s="98" t="str">
        <f t="shared" si="3"/>
        <v>Salary</v>
      </c>
      <c r="F5" s="98">
        <f t="shared" si="3"/>
        <v>0.5</v>
      </c>
      <c r="G5" s="104">
        <f t="shared" si="3"/>
        <v>0</v>
      </c>
      <c r="H5" s="104">
        <f t="shared" ref="H5:I5" si="4">H3</f>
        <v>0</v>
      </c>
      <c r="I5" s="98" t="str">
        <f t="shared" si="4"/>
        <v>no</v>
      </c>
      <c r="J5" s="98" t="str">
        <f t="shared" si="3"/>
        <v>no</v>
      </c>
      <c r="K5" s="98" t="str">
        <f t="shared" ref="K5:S5" si="5">K3</f>
        <v>no</v>
      </c>
      <c r="L5" s="98" t="str">
        <f t="shared" si="5"/>
        <v>no</v>
      </c>
      <c r="M5" s="98" t="str">
        <f t="shared" si="5"/>
        <v>no</v>
      </c>
      <c r="N5" s="98" t="str">
        <f t="shared" si="5"/>
        <v>no</v>
      </c>
      <c r="O5" s="98" t="str">
        <f t="shared" si="5"/>
        <v>no</v>
      </c>
      <c r="P5" s="98" t="str">
        <f t="shared" si="5"/>
        <v>no</v>
      </c>
      <c r="Q5" s="98" t="str">
        <f t="shared" si="5"/>
        <v>no</v>
      </c>
      <c r="R5" s="98" t="str">
        <f t="shared" si="5"/>
        <v>no</v>
      </c>
      <c r="S5" s="98" t="str">
        <f t="shared" si="5"/>
        <v>no</v>
      </c>
      <c r="U5" s="87"/>
    </row>
    <row r="6" spans="1:21" hidden="1" outlineLevel="1" x14ac:dyDescent="0.25">
      <c r="A6" s="115"/>
      <c r="B6" s="199"/>
      <c r="C6" s="104"/>
      <c r="D6" s="98" t="str">
        <f t="shared" ref="D6:J6" si="6">D3</f>
        <v>Inadequate</v>
      </c>
      <c r="E6" s="98" t="str">
        <f t="shared" si="6"/>
        <v>Salary</v>
      </c>
      <c r="F6" s="98">
        <f t="shared" si="6"/>
        <v>0.5</v>
      </c>
      <c r="G6" s="104">
        <f t="shared" si="6"/>
        <v>0</v>
      </c>
      <c r="H6" s="104">
        <f t="shared" ref="H6:I6" si="7">H3</f>
        <v>0</v>
      </c>
      <c r="I6" s="98" t="str">
        <f t="shared" si="7"/>
        <v>no</v>
      </c>
      <c r="J6" s="98" t="str">
        <f t="shared" si="6"/>
        <v>no</v>
      </c>
      <c r="K6" s="98" t="str">
        <f t="shared" ref="K6:S6" si="8">K3</f>
        <v>no</v>
      </c>
      <c r="L6" s="98" t="str">
        <f t="shared" si="8"/>
        <v>no</v>
      </c>
      <c r="M6" s="98" t="str">
        <f t="shared" si="8"/>
        <v>no</v>
      </c>
      <c r="N6" s="98" t="str">
        <f t="shared" si="8"/>
        <v>no</v>
      </c>
      <c r="O6" s="98" t="str">
        <f t="shared" si="8"/>
        <v>no</v>
      </c>
      <c r="P6" s="98" t="str">
        <f t="shared" si="8"/>
        <v>no</v>
      </c>
      <c r="Q6" s="98" t="str">
        <f t="shared" si="8"/>
        <v>no</v>
      </c>
      <c r="R6" s="98" t="str">
        <f t="shared" si="8"/>
        <v>no</v>
      </c>
      <c r="S6" s="98" t="str">
        <f t="shared" si="8"/>
        <v>no</v>
      </c>
      <c r="U6" s="87"/>
    </row>
    <row r="7" spans="1:21" hidden="1" outlineLevel="1" x14ac:dyDescent="0.25">
      <c r="A7" s="115"/>
      <c r="B7" s="199"/>
      <c r="C7" s="104"/>
      <c r="E7" s="98"/>
      <c r="F7" s="99"/>
      <c r="G7" s="104"/>
      <c r="H7" s="104"/>
      <c r="I7" s="104"/>
      <c r="J7" s="98"/>
      <c r="K7" s="98"/>
      <c r="L7" s="98"/>
      <c r="M7" s="98"/>
      <c r="N7" s="98"/>
      <c r="O7" s="98"/>
      <c r="P7" s="98"/>
      <c r="Q7" s="98"/>
      <c r="R7" s="98"/>
      <c r="S7" s="98"/>
      <c r="U7" s="87"/>
    </row>
    <row r="8" spans="1:21" hidden="1" outlineLevel="1" x14ac:dyDescent="0.25">
      <c r="A8" s="115"/>
      <c r="B8" s="199"/>
      <c r="C8" s="104"/>
      <c r="E8" s="98"/>
      <c r="F8" s="99"/>
      <c r="G8" s="104"/>
      <c r="H8" s="104"/>
      <c r="I8" s="104"/>
      <c r="J8" s="98"/>
      <c r="K8" s="98"/>
      <c r="L8" s="98"/>
      <c r="M8" s="98"/>
      <c r="N8" s="98"/>
      <c r="O8" s="98"/>
      <c r="P8" s="98"/>
      <c r="Q8" s="98"/>
      <c r="R8" s="98"/>
      <c r="S8" s="98"/>
      <c r="U8" s="87"/>
    </row>
    <row r="9" spans="1:21" hidden="1" outlineLevel="1" x14ac:dyDescent="0.25">
      <c r="A9" s="115"/>
      <c r="B9" s="199"/>
      <c r="C9" s="104"/>
      <c r="E9" s="98"/>
      <c r="F9" s="99"/>
      <c r="G9" s="104"/>
      <c r="H9" s="104"/>
      <c r="I9" s="104"/>
      <c r="J9" s="98"/>
      <c r="K9" s="98"/>
      <c r="L9" s="98"/>
      <c r="M9" s="98"/>
      <c r="N9" s="98"/>
      <c r="O9" s="98"/>
      <c r="P9" s="98"/>
      <c r="Q9" s="98"/>
      <c r="R9" s="98"/>
      <c r="S9" s="98"/>
      <c r="U9" s="87"/>
    </row>
    <row r="10" spans="1:21" hidden="1" outlineLevel="1" x14ac:dyDescent="0.25">
      <c r="A10" s="115"/>
      <c r="B10" s="199"/>
      <c r="C10" s="104"/>
      <c r="E10" s="98"/>
      <c r="F10" s="99"/>
      <c r="G10" s="104"/>
      <c r="H10" s="104"/>
      <c r="I10" s="104"/>
      <c r="J10" s="98"/>
      <c r="K10" s="98"/>
      <c r="L10" s="98"/>
      <c r="M10" s="98"/>
      <c r="N10" s="98"/>
      <c r="O10" s="98"/>
      <c r="P10" s="98"/>
      <c r="Q10" s="98"/>
      <c r="R10" s="98"/>
      <c r="S10" s="98"/>
      <c r="U10" s="87"/>
    </row>
    <row r="11" spans="1:21" hidden="1" outlineLevel="1" x14ac:dyDescent="0.25">
      <c r="A11" s="115"/>
      <c r="B11" s="199"/>
      <c r="C11" s="104"/>
      <c r="E11" s="98"/>
      <c r="F11" s="99"/>
      <c r="G11" s="104"/>
      <c r="H11" s="104"/>
      <c r="I11" s="104"/>
      <c r="J11" s="98"/>
      <c r="K11" s="98"/>
      <c r="L11" s="98"/>
      <c r="M11" s="98"/>
      <c r="N11" s="98"/>
      <c r="O11" s="98"/>
      <c r="P11" s="98"/>
      <c r="Q11" s="98"/>
      <c r="R11" s="98"/>
      <c r="S11" s="98"/>
      <c r="U11" s="87"/>
    </row>
    <row r="12" spans="1:21" hidden="1" outlineLevel="1" x14ac:dyDescent="0.25">
      <c r="A12" s="115"/>
      <c r="B12" s="199"/>
      <c r="C12" s="104"/>
      <c r="E12" s="98"/>
      <c r="F12" s="99"/>
      <c r="G12" s="104"/>
      <c r="H12" s="104"/>
      <c r="I12" s="104"/>
      <c r="J12" s="98"/>
      <c r="K12" s="98"/>
      <c r="L12" s="98"/>
      <c r="M12" s="98"/>
      <c r="N12" s="98"/>
      <c r="O12" s="98"/>
      <c r="P12" s="98"/>
      <c r="Q12" s="98"/>
      <c r="R12" s="98"/>
      <c r="S12" s="98"/>
      <c r="U12" s="87"/>
    </row>
    <row r="13" spans="1:21" collapsed="1" x14ac:dyDescent="0.25">
      <c r="A13" s="34"/>
      <c r="B13" s="198"/>
      <c r="C13" s="102"/>
      <c r="D13" t="str">
        <f>'Caseload Assignments'!A12</f>
        <v>Inadequate</v>
      </c>
      <c r="E13" s="34" t="s">
        <v>496</v>
      </c>
      <c r="F13" s="114">
        <v>0.5</v>
      </c>
      <c r="G13" s="102">
        <v>0</v>
      </c>
      <c r="H13" s="102">
        <v>0</v>
      </c>
      <c r="I13" s="34" t="str">
        <f>J13</f>
        <v>no</v>
      </c>
      <c r="J13" s="34" t="s">
        <v>480</v>
      </c>
      <c r="K13" s="34" t="s">
        <v>480</v>
      </c>
      <c r="L13" s="34" t="s">
        <v>480</v>
      </c>
      <c r="M13" s="34" t="s">
        <v>480</v>
      </c>
      <c r="N13" s="34" t="s">
        <v>480</v>
      </c>
      <c r="O13" s="34" t="s">
        <v>480</v>
      </c>
      <c r="P13" s="34" t="s">
        <v>480</v>
      </c>
      <c r="Q13" s="34" t="s">
        <v>480</v>
      </c>
      <c r="R13" s="34" t="s">
        <v>480</v>
      </c>
      <c r="S13" s="34" t="s">
        <v>480</v>
      </c>
      <c r="T13" s="83">
        <f>IF('Financial Overview'!$B$9=1,'Caseload Assignments'!BK15,(IF('Financial Overview'!$B$9=2,'Caseload Assignments'!BK16,(IF('Financial Overview'!$B$9=3,'Caseload Assignments'!BK17,(IF('Financial Overview'!$B$9=4,'Caseload Assignments'!BK18)))))))</f>
        <v>0</v>
      </c>
      <c r="U13" s="87">
        <f t="shared" ref="U13" si="9">G13+H13-T13</f>
        <v>0</v>
      </c>
    </row>
    <row r="14" spans="1:21" hidden="1" outlineLevel="1" x14ac:dyDescent="0.25">
      <c r="A14" s="115"/>
      <c r="B14" s="199"/>
      <c r="C14" s="104"/>
      <c r="D14" s="98" t="str">
        <f t="shared" ref="D14:S24" si="10">D13</f>
        <v>Inadequate</v>
      </c>
      <c r="E14" s="98" t="str">
        <f t="shared" si="10"/>
        <v>Contract</v>
      </c>
      <c r="F14" s="98">
        <f t="shared" si="10"/>
        <v>0.5</v>
      </c>
      <c r="G14" s="104">
        <f t="shared" si="10"/>
        <v>0</v>
      </c>
      <c r="H14" s="104">
        <f t="shared" si="10"/>
        <v>0</v>
      </c>
      <c r="I14" s="98" t="str">
        <f t="shared" si="10"/>
        <v>no</v>
      </c>
      <c r="J14" s="98" t="str">
        <f t="shared" si="10"/>
        <v>no</v>
      </c>
      <c r="K14" s="98" t="str">
        <f t="shared" si="10"/>
        <v>no</v>
      </c>
      <c r="L14" s="98" t="str">
        <f t="shared" si="10"/>
        <v>no</v>
      </c>
      <c r="M14" s="98" t="str">
        <f t="shared" si="10"/>
        <v>no</v>
      </c>
      <c r="N14" s="98" t="str">
        <f t="shared" si="10"/>
        <v>no</v>
      </c>
      <c r="O14" s="98" t="str">
        <f t="shared" si="10"/>
        <v>no</v>
      </c>
      <c r="P14" s="98" t="str">
        <f t="shared" si="10"/>
        <v>no</v>
      </c>
      <c r="Q14" s="98" t="str">
        <f t="shared" si="10"/>
        <v>no</v>
      </c>
      <c r="R14" s="98" t="str">
        <f t="shared" si="10"/>
        <v>no</v>
      </c>
      <c r="S14" s="98" t="str">
        <f t="shared" si="10"/>
        <v>no</v>
      </c>
      <c r="U14" s="87"/>
    </row>
    <row r="15" spans="1:21" hidden="1" outlineLevel="1" x14ac:dyDescent="0.25">
      <c r="A15" s="115"/>
      <c r="B15" s="199"/>
      <c r="C15" s="104"/>
      <c r="D15" s="98" t="str">
        <f t="shared" ref="D15:S15" si="11">D13</f>
        <v>Inadequate</v>
      </c>
      <c r="E15" s="98" t="str">
        <f t="shared" si="11"/>
        <v>Contract</v>
      </c>
      <c r="F15" s="98">
        <f t="shared" si="11"/>
        <v>0.5</v>
      </c>
      <c r="G15" s="104">
        <f t="shared" si="11"/>
        <v>0</v>
      </c>
      <c r="H15" s="104">
        <f t="shared" si="11"/>
        <v>0</v>
      </c>
      <c r="I15" s="98" t="str">
        <f t="shared" si="11"/>
        <v>no</v>
      </c>
      <c r="J15" s="98" t="str">
        <f t="shared" si="11"/>
        <v>no</v>
      </c>
      <c r="K15" s="98" t="str">
        <f t="shared" si="11"/>
        <v>no</v>
      </c>
      <c r="L15" s="98" t="str">
        <f t="shared" si="11"/>
        <v>no</v>
      </c>
      <c r="M15" s="98" t="str">
        <f t="shared" si="11"/>
        <v>no</v>
      </c>
      <c r="N15" s="98" t="str">
        <f t="shared" si="11"/>
        <v>no</v>
      </c>
      <c r="O15" s="98" t="str">
        <f t="shared" si="11"/>
        <v>no</v>
      </c>
      <c r="P15" s="98" t="str">
        <f t="shared" si="11"/>
        <v>no</v>
      </c>
      <c r="Q15" s="98" t="str">
        <f t="shared" si="11"/>
        <v>no</v>
      </c>
      <c r="R15" s="98" t="str">
        <f t="shared" si="11"/>
        <v>no</v>
      </c>
      <c r="S15" s="98" t="str">
        <f t="shared" si="11"/>
        <v>no</v>
      </c>
      <c r="U15" s="87"/>
    </row>
    <row r="16" spans="1:21" hidden="1" outlineLevel="1" x14ac:dyDescent="0.25">
      <c r="A16" s="115"/>
      <c r="B16" s="199"/>
      <c r="C16" s="104"/>
      <c r="D16" s="98" t="str">
        <f t="shared" ref="D16:S16" si="12">D13</f>
        <v>Inadequate</v>
      </c>
      <c r="E16" s="98" t="str">
        <f t="shared" si="12"/>
        <v>Contract</v>
      </c>
      <c r="F16" s="98">
        <f t="shared" si="12"/>
        <v>0.5</v>
      </c>
      <c r="G16" s="104">
        <f t="shared" si="12"/>
        <v>0</v>
      </c>
      <c r="H16" s="104">
        <f t="shared" si="12"/>
        <v>0</v>
      </c>
      <c r="I16" s="98" t="str">
        <f t="shared" si="12"/>
        <v>no</v>
      </c>
      <c r="J16" s="98" t="str">
        <f t="shared" si="12"/>
        <v>no</v>
      </c>
      <c r="K16" s="98" t="str">
        <f t="shared" si="12"/>
        <v>no</v>
      </c>
      <c r="L16" s="98" t="str">
        <f t="shared" si="12"/>
        <v>no</v>
      </c>
      <c r="M16" s="98" t="str">
        <f t="shared" si="12"/>
        <v>no</v>
      </c>
      <c r="N16" s="98" t="str">
        <f t="shared" si="12"/>
        <v>no</v>
      </c>
      <c r="O16" s="98" t="str">
        <f t="shared" si="12"/>
        <v>no</v>
      </c>
      <c r="P16" s="98" t="str">
        <f t="shared" si="12"/>
        <v>no</v>
      </c>
      <c r="Q16" s="98" t="str">
        <f t="shared" si="12"/>
        <v>no</v>
      </c>
      <c r="R16" s="98" t="str">
        <f t="shared" si="12"/>
        <v>no</v>
      </c>
      <c r="S16" s="98" t="str">
        <f t="shared" si="12"/>
        <v>no</v>
      </c>
      <c r="U16" s="87"/>
    </row>
    <row r="17" spans="1:21" hidden="1" outlineLevel="1" x14ac:dyDescent="0.25">
      <c r="A17" s="115"/>
      <c r="B17" s="199"/>
      <c r="C17" s="104"/>
      <c r="E17" s="98"/>
      <c r="F17" s="99"/>
      <c r="G17" s="104"/>
      <c r="H17" s="104"/>
      <c r="I17" s="104"/>
      <c r="J17" s="98"/>
      <c r="K17" s="98"/>
      <c r="L17" s="98"/>
      <c r="M17" s="98"/>
      <c r="N17" s="98"/>
      <c r="O17" s="98"/>
      <c r="P17" s="98"/>
      <c r="Q17" s="98"/>
      <c r="R17" s="98"/>
      <c r="S17" s="98"/>
      <c r="U17" s="87"/>
    </row>
    <row r="18" spans="1:21" hidden="1" outlineLevel="1" x14ac:dyDescent="0.25">
      <c r="A18" s="115"/>
      <c r="B18" s="199"/>
      <c r="C18" s="104"/>
      <c r="E18" s="98"/>
      <c r="F18" s="99"/>
      <c r="G18" s="104"/>
      <c r="H18" s="104"/>
      <c r="I18" s="104"/>
      <c r="J18" s="98"/>
      <c r="K18" s="98"/>
      <c r="L18" s="98"/>
      <c r="M18" s="98"/>
      <c r="N18" s="98"/>
      <c r="O18" s="98"/>
      <c r="P18" s="98"/>
      <c r="Q18" s="98"/>
      <c r="R18" s="98"/>
      <c r="S18" s="98"/>
      <c r="U18" s="87"/>
    </row>
    <row r="19" spans="1:21" hidden="1" outlineLevel="1" x14ac:dyDescent="0.25">
      <c r="A19" s="115"/>
      <c r="B19" s="199"/>
      <c r="C19" s="104"/>
      <c r="E19" s="98"/>
      <c r="F19" s="99"/>
      <c r="G19" s="104"/>
      <c r="H19" s="104"/>
      <c r="I19" s="104"/>
      <c r="J19" s="98"/>
      <c r="K19" s="98"/>
      <c r="L19" s="98"/>
      <c r="M19" s="98"/>
      <c r="N19" s="98"/>
      <c r="O19" s="98"/>
      <c r="P19" s="98"/>
      <c r="Q19" s="98"/>
      <c r="R19" s="98"/>
      <c r="S19" s="98"/>
      <c r="U19" s="87"/>
    </row>
    <row r="20" spans="1:21" hidden="1" outlineLevel="1" x14ac:dyDescent="0.25">
      <c r="A20" s="115"/>
      <c r="B20" s="199"/>
      <c r="C20" s="104"/>
      <c r="E20" s="98"/>
      <c r="F20" s="99"/>
      <c r="G20" s="104"/>
      <c r="H20" s="104"/>
      <c r="I20" s="104"/>
      <c r="J20" s="98"/>
      <c r="K20" s="98"/>
      <c r="L20" s="98"/>
      <c r="M20" s="98"/>
      <c r="N20" s="98"/>
      <c r="O20" s="98"/>
      <c r="P20" s="98"/>
      <c r="Q20" s="98"/>
      <c r="R20" s="98"/>
      <c r="S20" s="98"/>
      <c r="U20" s="87"/>
    </row>
    <row r="21" spans="1:21" hidden="1" outlineLevel="1" x14ac:dyDescent="0.25">
      <c r="A21" s="115"/>
      <c r="B21" s="199"/>
      <c r="C21" s="104"/>
      <c r="E21" s="98"/>
      <c r="F21" s="99"/>
      <c r="G21" s="104"/>
      <c r="H21" s="104"/>
      <c r="I21" s="104"/>
      <c r="J21" s="98"/>
      <c r="K21" s="98"/>
      <c r="L21" s="98"/>
      <c r="M21" s="98"/>
      <c r="N21" s="98"/>
      <c r="O21" s="98"/>
      <c r="P21" s="98"/>
      <c r="Q21" s="98"/>
      <c r="R21" s="98"/>
      <c r="S21" s="98"/>
      <c r="U21" s="87"/>
    </row>
    <row r="22" spans="1:21" hidden="1" outlineLevel="1" x14ac:dyDescent="0.25">
      <c r="A22" s="115"/>
      <c r="B22" s="199"/>
      <c r="C22" s="104"/>
      <c r="E22" s="98"/>
      <c r="F22" s="99"/>
      <c r="G22" s="104"/>
      <c r="H22" s="104"/>
      <c r="I22" s="104"/>
      <c r="J22" s="98"/>
      <c r="K22" s="98"/>
      <c r="L22" s="98"/>
      <c r="M22" s="98"/>
      <c r="N22" s="98"/>
      <c r="O22" s="98"/>
      <c r="P22" s="98"/>
      <c r="Q22" s="98"/>
      <c r="R22" s="98"/>
      <c r="S22" s="98"/>
      <c r="U22" s="87"/>
    </row>
    <row r="23" spans="1:21" collapsed="1" x14ac:dyDescent="0.25">
      <c r="A23" s="34"/>
      <c r="B23" s="198"/>
      <c r="C23" s="102"/>
      <c r="D23" t="str">
        <f>'Caseload Assignments'!A22</f>
        <v>Inadequate</v>
      </c>
      <c r="E23" s="34" t="s">
        <v>104</v>
      </c>
      <c r="F23" s="114">
        <v>0.5</v>
      </c>
      <c r="G23" s="102">
        <v>0</v>
      </c>
      <c r="H23" s="102">
        <v>0</v>
      </c>
      <c r="I23" s="34" t="str">
        <f>J23</f>
        <v>no</v>
      </c>
      <c r="J23" s="34" t="s">
        <v>480</v>
      </c>
      <c r="K23" s="34" t="s">
        <v>480</v>
      </c>
      <c r="L23" s="34" t="s">
        <v>480</v>
      </c>
      <c r="M23" s="34" t="s">
        <v>480</v>
      </c>
      <c r="N23" s="34" t="s">
        <v>480</v>
      </c>
      <c r="O23" s="34" t="s">
        <v>480</v>
      </c>
      <c r="P23" s="34" t="s">
        <v>480</v>
      </c>
      <c r="Q23" s="34" t="s">
        <v>480</v>
      </c>
      <c r="R23" s="34" t="s">
        <v>480</v>
      </c>
      <c r="S23" s="34" t="s">
        <v>480</v>
      </c>
      <c r="T23" s="83">
        <f>IF('Financial Overview'!$B$9=1,'Caseload Assignments'!BK25,(IF('Financial Overview'!$B$9=2,'Caseload Assignments'!BK26,(IF('Financial Overview'!$B$9=3,'Caseload Assignments'!BK27,(IF('Financial Overview'!$B$9=4,'Caseload Assignments'!BK28)))))))</f>
        <v>0</v>
      </c>
      <c r="U23" s="87">
        <f t="shared" ref="U23" si="13">G23+H23-T23</f>
        <v>0</v>
      </c>
    </row>
    <row r="24" spans="1:21" hidden="1" outlineLevel="1" x14ac:dyDescent="0.25">
      <c r="A24" s="115"/>
      <c r="B24" s="199"/>
      <c r="C24" s="104"/>
      <c r="D24" s="98" t="str">
        <f t="shared" ref="D24:H24" si="14">D23</f>
        <v>Inadequate</v>
      </c>
      <c r="E24" s="98" t="str">
        <f t="shared" si="14"/>
        <v>Salary</v>
      </c>
      <c r="F24" s="98">
        <f t="shared" si="14"/>
        <v>0.5</v>
      </c>
      <c r="G24" s="104">
        <f t="shared" si="14"/>
        <v>0</v>
      </c>
      <c r="H24" s="104">
        <f t="shared" si="14"/>
        <v>0</v>
      </c>
      <c r="I24" s="98" t="str">
        <f t="shared" si="10"/>
        <v>no</v>
      </c>
      <c r="J24" s="98" t="str">
        <f t="shared" si="10"/>
        <v>no</v>
      </c>
      <c r="K24" s="98" t="str">
        <f t="shared" si="10"/>
        <v>no</v>
      </c>
      <c r="L24" s="98" t="str">
        <f t="shared" si="10"/>
        <v>no</v>
      </c>
      <c r="M24" s="98" t="str">
        <f t="shared" si="10"/>
        <v>no</v>
      </c>
      <c r="N24" s="98" t="str">
        <f t="shared" si="10"/>
        <v>no</v>
      </c>
      <c r="O24" s="98" t="str">
        <f t="shared" si="10"/>
        <v>no</v>
      </c>
      <c r="P24" s="98" t="str">
        <f t="shared" si="10"/>
        <v>no</v>
      </c>
      <c r="Q24" s="98" t="str">
        <f t="shared" si="10"/>
        <v>no</v>
      </c>
      <c r="R24" s="98" t="str">
        <f t="shared" si="10"/>
        <v>no</v>
      </c>
      <c r="S24" s="98" t="str">
        <f t="shared" si="10"/>
        <v>no</v>
      </c>
      <c r="U24" s="87"/>
    </row>
    <row r="25" spans="1:21" hidden="1" outlineLevel="1" x14ac:dyDescent="0.25">
      <c r="A25" s="115"/>
      <c r="B25" s="199"/>
      <c r="C25" s="104"/>
      <c r="D25" s="98" t="str">
        <f t="shared" ref="D25:S25" si="15">D23</f>
        <v>Inadequate</v>
      </c>
      <c r="E25" s="98" t="str">
        <f t="shared" si="15"/>
        <v>Salary</v>
      </c>
      <c r="F25" s="98">
        <f t="shared" si="15"/>
        <v>0.5</v>
      </c>
      <c r="G25" s="104">
        <f t="shared" si="15"/>
        <v>0</v>
      </c>
      <c r="H25" s="104">
        <f t="shared" si="15"/>
        <v>0</v>
      </c>
      <c r="I25" s="98" t="str">
        <f t="shared" si="15"/>
        <v>no</v>
      </c>
      <c r="J25" s="98" t="str">
        <f t="shared" si="15"/>
        <v>no</v>
      </c>
      <c r="K25" s="98" t="str">
        <f t="shared" si="15"/>
        <v>no</v>
      </c>
      <c r="L25" s="98" t="str">
        <f t="shared" si="15"/>
        <v>no</v>
      </c>
      <c r="M25" s="98" t="str">
        <f t="shared" si="15"/>
        <v>no</v>
      </c>
      <c r="N25" s="98" t="str">
        <f t="shared" si="15"/>
        <v>no</v>
      </c>
      <c r="O25" s="98" t="str">
        <f t="shared" si="15"/>
        <v>no</v>
      </c>
      <c r="P25" s="98" t="str">
        <f t="shared" si="15"/>
        <v>no</v>
      </c>
      <c r="Q25" s="98" t="str">
        <f t="shared" si="15"/>
        <v>no</v>
      </c>
      <c r="R25" s="98" t="str">
        <f t="shared" si="15"/>
        <v>no</v>
      </c>
      <c r="S25" s="98" t="str">
        <f t="shared" si="15"/>
        <v>no</v>
      </c>
      <c r="U25" s="87"/>
    </row>
    <row r="26" spans="1:21" hidden="1" outlineLevel="1" x14ac:dyDescent="0.25">
      <c r="A26" s="115"/>
      <c r="B26" s="199"/>
      <c r="C26" s="104"/>
      <c r="D26" s="98" t="str">
        <f t="shared" ref="D26:S26" si="16">D23</f>
        <v>Inadequate</v>
      </c>
      <c r="E26" s="98" t="str">
        <f t="shared" si="16"/>
        <v>Salary</v>
      </c>
      <c r="F26" s="98">
        <f t="shared" si="16"/>
        <v>0.5</v>
      </c>
      <c r="G26" s="104">
        <f t="shared" si="16"/>
        <v>0</v>
      </c>
      <c r="H26" s="104">
        <f t="shared" si="16"/>
        <v>0</v>
      </c>
      <c r="I26" s="98" t="str">
        <f t="shared" si="16"/>
        <v>no</v>
      </c>
      <c r="J26" s="98" t="str">
        <f t="shared" si="16"/>
        <v>no</v>
      </c>
      <c r="K26" s="98" t="str">
        <f t="shared" si="16"/>
        <v>no</v>
      </c>
      <c r="L26" s="98" t="str">
        <f t="shared" si="16"/>
        <v>no</v>
      </c>
      <c r="M26" s="98" t="str">
        <f t="shared" si="16"/>
        <v>no</v>
      </c>
      <c r="N26" s="98" t="str">
        <f t="shared" si="16"/>
        <v>no</v>
      </c>
      <c r="O26" s="98" t="str">
        <f t="shared" si="16"/>
        <v>no</v>
      </c>
      <c r="P26" s="98" t="str">
        <f t="shared" si="16"/>
        <v>no</v>
      </c>
      <c r="Q26" s="98" t="str">
        <f t="shared" si="16"/>
        <v>no</v>
      </c>
      <c r="R26" s="98" t="str">
        <f t="shared" si="16"/>
        <v>no</v>
      </c>
      <c r="S26" s="98" t="str">
        <f t="shared" si="16"/>
        <v>no</v>
      </c>
      <c r="U26" s="87"/>
    </row>
    <row r="27" spans="1:21" hidden="1" outlineLevel="1" x14ac:dyDescent="0.25">
      <c r="A27" s="115"/>
      <c r="B27" s="199"/>
      <c r="C27" s="104"/>
      <c r="E27" s="98"/>
      <c r="F27" s="99"/>
      <c r="G27" s="104"/>
      <c r="H27" s="104"/>
      <c r="I27" s="104"/>
      <c r="J27" s="98"/>
      <c r="K27" s="98"/>
      <c r="L27" s="98"/>
      <c r="M27" s="98"/>
      <c r="N27" s="98"/>
      <c r="O27" s="98"/>
      <c r="P27" s="98"/>
      <c r="Q27" s="98"/>
      <c r="R27" s="98"/>
      <c r="S27" s="98"/>
      <c r="U27" s="87"/>
    </row>
    <row r="28" spans="1:21" hidden="1" outlineLevel="1" x14ac:dyDescent="0.25">
      <c r="A28" s="115"/>
      <c r="B28" s="199"/>
      <c r="C28" s="104"/>
      <c r="E28" s="98"/>
      <c r="F28" s="99"/>
      <c r="G28" s="104"/>
      <c r="H28" s="104"/>
      <c r="I28" s="104"/>
      <c r="J28" s="98"/>
      <c r="K28" s="98"/>
      <c r="L28" s="98"/>
      <c r="M28" s="98"/>
      <c r="N28" s="98"/>
      <c r="O28" s="98"/>
      <c r="P28" s="98"/>
      <c r="Q28" s="98"/>
      <c r="R28" s="98"/>
      <c r="S28" s="98"/>
      <c r="U28" s="87"/>
    </row>
    <row r="29" spans="1:21" hidden="1" outlineLevel="1" x14ac:dyDescent="0.25">
      <c r="A29" s="115"/>
      <c r="B29" s="199"/>
      <c r="C29" s="104"/>
      <c r="E29" s="98"/>
      <c r="F29" s="99"/>
      <c r="G29" s="104"/>
      <c r="H29" s="104"/>
      <c r="I29" s="104"/>
      <c r="J29" s="98"/>
      <c r="K29" s="98"/>
      <c r="L29" s="98"/>
      <c r="M29" s="98"/>
      <c r="N29" s="98"/>
      <c r="O29" s="98"/>
      <c r="P29" s="98"/>
      <c r="Q29" s="98"/>
      <c r="R29" s="98"/>
      <c r="S29" s="98"/>
      <c r="U29" s="87"/>
    </row>
    <row r="30" spans="1:21" hidden="1" outlineLevel="1" x14ac:dyDescent="0.25">
      <c r="A30" s="115"/>
      <c r="B30" s="199"/>
      <c r="C30" s="104"/>
      <c r="E30" s="98"/>
      <c r="F30" s="99"/>
      <c r="G30" s="104"/>
      <c r="H30" s="104"/>
      <c r="I30" s="104"/>
      <c r="J30" s="98"/>
      <c r="K30" s="98"/>
      <c r="L30" s="98"/>
      <c r="M30" s="98"/>
      <c r="N30" s="98"/>
      <c r="O30" s="98"/>
      <c r="P30" s="98"/>
      <c r="Q30" s="98"/>
      <c r="R30" s="98"/>
      <c r="S30" s="98"/>
      <c r="U30" s="87"/>
    </row>
    <row r="31" spans="1:21" hidden="1" outlineLevel="1" x14ac:dyDescent="0.25">
      <c r="A31" s="115"/>
      <c r="B31" s="199"/>
      <c r="C31" s="104"/>
      <c r="E31" s="98"/>
      <c r="F31" s="99"/>
      <c r="G31" s="104"/>
      <c r="H31" s="104"/>
      <c r="I31" s="104"/>
      <c r="J31" s="98"/>
      <c r="K31" s="98"/>
      <c r="L31" s="98"/>
      <c r="M31" s="98"/>
      <c r="N31" s="98"/>
      <c r="O31" s="98"/>
      <c r="P31" s="98"/>
      <c r="Q31" s="98"/>
      <c r="R31" s="98"/>
      <c r="S31" s="98"/>
      <c r="U31" s="87"/>
    </row>
    <row r="32" spans="1:21" hidden="1" outlineLevel="1" x14ac:dyDescent="0.25">
      <c r="A32" s="115"/>
      <c r="B32" s="199"/>
      <c r="C32" s="104"/>
      <c r="E32" s="98"/>
      <c r="F32" s="99"/>
      <c r="G32" s="104"/>
      <c r="H32" s="104"/>
      <c r="I32" s="104"/>
      <c r="J32" s="98"/>
      <c r="K32" s="98"/>
      <c r="L32" s="98"/>
      <c r="M32" s="98"/>
      <c r="N32" s="98"/>
      <c r="O32" s="98"/>
      <c r="P32" s="98"/>
      <c r="Q32" s="98"/>
      <c r="R32" s="98"/>
      <c r="S32" s="98"/>
      <c r="U32" s="87"/>
    </row>
    <row r="33" spans="1:21" collapsed="1" x14ac:dyDescent="0.25">
      <c r="A33" s="34"/>
      <c r="B33" s="198"/>
      <c r="C33" s="102"/>
      <c r="D33" t="str">
        <f>'Caseload Assignments'!A32</f>
        <v>Inadequate</v>
      </c>
      <c r="E33" s="34" t="s">
        <v>104</v>
      </c>
      <c r="F33" s="114">
        <v>1</v>
      </c>
      <c r="G33" s="102">
        <v>0</v>
      </c>
      <c r="H33" s="102"/>
      <c r="I33" s="34" t="str">
        <f>J33</f>
        <v>no</v>
      </c>
      <c r="J33" s="34" t="s">
        <v>480</v>
      </c>
      <c r="K33" s="34" t="s">
        <v>480</v>
      </c>
      <c r="L33" s="34" t="s">
        <v>480</v>
      </c>
      <c r="M33" s="34" t="s">
        <v>480</v>
      </c>
      <c r="N33" s="34" t="s">
        <v>480</v>
      </c>
      <c r="O33" s="34" t="s">
        <v>480</v>
      </c>
      <c r="P33" s="34" t="s">
        <v>480</v>
      </c>
      <c r="Q33" s="34" t="s">
        <v>480</v>
      </c>
      <c r="R33" s="34" t="s">
        <v>480</v>
      </c>
      <c r="S33" s="34" t="s">
        <v>480</v>
      </c>
      <c r="T33" s="83">
        <f>IF('Financial Overview'!$B$9=1,'Caseload Assignments'!BK35,(IF('Financial Overview'!$B$9=2,'Caseload Assignments'!BK36,(IF('Financial Overview'!$B$9=3,'Caseload Assignments'!BK37,(IF('Financial Overview'!$B$9=4,'Caseload Assignments'!BK38)))))))</f>
        <v>0</v>
      </c>
      <c r="U33" s="87">
        <f t="shared" ref="U33" si="17">G33+H33-T33</f>
        <v>0</v>
      </c>
    </row>
    <row r="34" spans="1:21" hidden="1" outlineLevel="1" x14ac:dyDescent="0.25">
      <c r="A34" s="115"/>
      <c r="B34" s="199"/>
      <c r="C34" s="104"/>
      <c r="D34" s="98" t="str">
        <f t="shared" ref="D34:S44" si="18">D33</f>
        <v>Inadequate</v>
      </c>
      <c r="E34" s="98" t="str">
        <f t="shared" si="18"/>
        <v>Salary</v>
      </c>
      <c r="F34" s="98">
        <f t="shared" si="18"/>
        <v>1</v>
      </c>
      <c r="G34" s="104">
        <f t="shared" si="18"/>
        <v>0</v>
      </c>
      <c r="H34" s="104">
        <f t="shared" si="18"/>
        <v>0</v>
      </c>
      <c r="I34" s="98" t="str">
        <f t="shared" si="18"/>
        <v>no</v>
      </c>
      <c r="J34" s="98" t="str">
        <f t="shared" si="18"/>
        <v>no</v>
      </c>
      <c r="K34" s="98" t="str">
        <f t="shared" si="18"/>
        <v>no</v>
      </c>
      <c r="L34" s="98" t="str">
        <f t="shared" si="18"/>
        <v>no</v>
      </c>
      <c r="M34" s="98" t="str">
        <f t="shared" si="18"/>
        <v>no</v>
      </c>
      <c r="N34" s="98" t="str">
        <f t="shared" si="18"/>
        <v>no</v>
      </c>
      <c r="O34" s="98" t="str">
        <f t="shared" si="18"/>
        <v>no</v>
      </c>
      <c r="P34" s="98" t="str">
        <f t="shared" si="18"/>
        <v>no</v>
      </c>
      <c r="Q34" s="98" t="str">
        <f t="shared" si="18"/>
        <v>no</v>
      </c>
      <c r="R34" s="98" t="str">
        <f t="shared" si="18"/>
        <v>no</v>
      </c>
      <c r="S34" s="98" t="str">
        <f t="shared" si="18"/>
        <v>no</v>
      </c>
      <c r="U34" s="87"/>
    </row>
    <row r="35" spans="1:21" hidden="1" outlineLevel="1" x14ac:dyDescent="0.25">
      <c r="A35" s="115"/>
      <c r="B35" s="199"/>
      <c r="C35" s="104"/>
      <c r="D35" s="98" t="str">
        <f t="shared" ref="D35:S35" si="19">D33</f>
        <v>Inadequate</v>
      </c>
      <c r="E35" s="98" t="str">
        <f t="shared" si="19"/>
        <v>Salary</v>
      </c>
      <c r="F35" s="98">
        <f t="shared" si="19"/>
        <v>1</v>
      </c>
      <c r="G35" s="104">
        <f t="shared" si="19"/>
        <v>0</v>
      </c>
      <c r="H35" s="104">
        <f t="shared" si="19"/>
        <v>0</v>
      </c>
      <c r="I35" s="98" t="str">
        <f t="shared" si="19"/>
        <v>no</v>
      </c>
      <c r="J35" s="98" t="str">
        <f t="shared" si="19"/>
        <v>no</v>
      </c>
      <c r="K35" s="98" t="str">
        <f t="shared" si="19"/>
        <v>no</v>
      </c>
      <c r="L35" s="98" t="str">
        <f t="shared" si="19"/>
        <v>no</v>
      </c>
      <c r="M35" s="98" t="str">
        <f t="shared" si="19"/>
        <v>no</v>
      </c>
      <c r="N35" s="98" t="str">
        <f t="shared" si="19"/>
        <v>no</v>
      </c>
      <c r="O35" s="98" t="str">
        <f t="shared" si="19"/>
        <v>no</v>
      </c>
      <c r="P35" s="98" t="str">
        <f t="shared" si="19"/>
        <v>no</v>
      </c>
      <c r="Q35" s="98" t="str">
        <f t="shared" si="19"/>
        <v>no</v>
      </c>
      <c r="R35" s="98" t="str">
        <f t="shared" si="19"/>
        <v>no</v>
      </c>
      <c r="S35" s="98" t="str">
        <f t="shared" si="19"/>
        <v>no</v>
      </c>
      <c r="U35" s="87"/>
    </row>
    <row r="36" spans="1:21" hidden="1" outlineLevel="1" x14ac:dyDescent="0.25">
      <c r="A36" s="115"/>
      <c r="B36" s="199"/>
      <c r="C36" s="104"/>
      <c r="D36" s="98" t="str">
        <f t="shared" ref="D36:S36" si="20">D33</f>
        <v>Inadequate</v>
      </c>
      <c r="E36" s="98" t="str">
        <f t="shared" si="20"/>
        <v>Salary</v>
      </c>
      <c r="F36" s="98">
        <f t="shared" si="20"/>
        <v>1</v>
      </c>
      <c r="G36" s="104">
        <f t="shared" si="20"/>
        <v>0</v>
      </c>
      <c r="H36" s="104">
        <f t="shared" si="20"/>
        <v>0</v>
      </c>
      <c r="I36" s="98" t="str">
        <f t="shared" si="20"/>
        <v>no</v>
      </c>
      <c r="J36" s="98" t="str">
        <f t="shared" si="20"/>
        <v>no</v>
      </c>
      <c r="K36" s="98" t="str">
        <f t="shared" si="20"/>
        <v>no</v>
      </c>
      <c r="L36" s="98" t="str">
        <f t="shared" si="20"/>
        <v>no</v>
      </c>
      <c r="M36" s="98" t="str">
        <f t="shared" si="20"/>
        <v>no</v>
      </c>
      <c r="N36" s="98" t="str">
        <f t="shared" si="20"/>
        <v>no</v>
      </c>
      <c r="O36" s="98" t="str">
        <f t="shared" si="20"/>
        <v>no</v>
      </c>
      <c r="P36" s="98" t="str">
        <f t="shared" si="20"/>
        <v>no</v>
      </c>
      <c r="Q36" s="98" t="str">
        <f t="shared" si="20"/>
        <v>no</v>
      </c>
      <c r="R36" s="98" t="str">
        <f t="shared" si="20"/>
        <v>no</v>
      </c>
      <c r="S36" s="98" t="str">
        <f t="shared" si="20"/>
        <v>no</v>
      </c>
      <c r="U36" s="87"/>
    </row>
    <row r="37" spans="1:21" hidden="1" outlineLevel="1" x14ac:dyDescent="0.25">
      <c r="A37" s="115"/>
      <c r="B37" s="199"/>
      <c r="C37" s="104"/>
      <c r="E37" s="98"/>
      <c r="F37" s="99"/>
      <c r="G37" s="104"/>
      <c r="H37" s="104"/>
      <c r="I37" s="104"/>
      <c r="J37" s="98"/>
      <c r="K37" s="98"/>
      <c r="L37" s="98"/>
      <c r="M37" s="98"/>
      <c r="N37" s="98"/>
      <c r="O37" s="98"/>
      <c r="P37" s="98"/>
      <c r="Q37" s="98"/>
      <c r="R37" s="98"/>
      <c r="S37" s="98"/>
      <c r="U37" s="87"/>
    </row>
    <row r="38" spans="1:21" hidden="1" outlineLevel="1" x14ac:dyDescent="0.25">
      <c r="A38" s="115"/>
      <c r="B38" s="199"/>
      <c r="C38" s="104"/>
      <c r="E38" s="98"/>
      <c r="F38" s="99"/>
      <c r="G38" s="104"/>
      <c r="H38" s="104"/>
      <c r="I38" s="104"/>
      <c r="J38" s="98"/>
      <c r="K38" s="98"/>
      <c r="L38" s="98"/>
      <c r="M38" s="98"/>
      <c r="N38" s="98"/>
      <c r="O38" s="98"/>
      <c r="P38" s="98"/>
      <c r="Q38" s="98"/>
      <c r="R38" s="98"/>
      <c r="S38" s="98"/>
      <c r="U38" s="87"/>
    </row>
    <row r="39" spans="1:21" hidden="1" outlineLevel="1" x14ac:dyDescent="0.25">
      <c r="A39" s="115"/>
      <c r="B39" s="199"/>
      <c r="C39" s="104"/>
      <c r="E39" s="98"/>
      <c r="F39" s="99"/>
      <c r="G39" s="104"/>
      <c r="H39" s="104"/>
      <c r="I39" s="104"/>
      <c r="J39" s="98"/>
      <c r="K39" s="98"/>
      <c r="L39" s="98"/>
      <c r="M39" s="98"/>
      <c r="N39" s="98"/>
      <c r="O39" s="98"/>
      <c r="P39" s="98"/>
      <c r="Q39" s="98"/>
      <c r="R39" s="98"/>
      <c r="S39" s="98"/>
      <c r="U39" s="87"/>
    </row>
    <row r="40" spans="1:21" hidden="1" outlineLevel="1" x14ac:dyDescent="0.25">
      <c r="A40" s="115"/>
      <c r="B40" s="199"/>
      <c r="C40" s="104"/>
      <c r="E40" s="98"/>
      <c r="F40" s="99"/>
      <c r="G40" s="104"/>
      <c r="H40" s="104"/>
      <c r="I40" s="104"/>
      <c r="J40" s="98"/>
      <c r="K40" s="98"/>
      <c r="L40" s="98"/>
      <c r="M40" s="98"/>
      <c r="N40" s="98"/>
      <c r="O40" s="98"/>
      <c r="P40" s="98"/>
      <c r="Q40" s="98"/>
      <c r="R40" s="98"/>
      <c r="S40" s="98"/>
      <c r="U40" s="87"/>
    </row>
    <row r="41" spans="1:21" hidden="1" outlineLevel="1" x14ac:dyDescent="0.25">
      <c r="A41" s="115"/>
      <c r="B41" s="199"/>
      <c r="C41" s="104"/>
      <c r="E41" s="98"/>
      <c r="F41" s="99"/>
      <c r="G41" s="104"/>
      <c r="H41" s="104"/>
      <c r="I41" s="104"/>
      <c r="J41" s="98"/>
      <c r="K41" s="98"/>
      <c r="L41" s="98"/>
      <c r="M41" s="98"/>
      <c r="N41" s="98"/>
      <c r="O41" s="98"/>
      <c r="P41" s="98"/>
      <c r="Q41" s="98"/>
      <c r="R41" s="98"/>
      <c r="S41" s="98"/>
      <c r="U41" s="87"/>
    </row>
    <row r="42" spans="1:21" hidden="1" outlineLevel="1" x14ac:dyDescent="0.25">
      <c r="A42" s="115"/>
      <c r="B42" s="199"/>
      <c r="C42" s="104"/>
      <c r="E42" s="98"/>
      <c r="F42" s="99"/>
      <c r="G42" s="104"/>
      <c r="H42" s="104"/>
      <c r="I42" s="104"/>
      <c r="J42" s="98"/>
      <c r="K42" s="98"/>
      <c r="L42" s="98"/>
      <c r="M42" s="98"/>
      <c r="N42" s="98"/>
      <c r="O42" s="98"/>
      <c r="P42" s="98"/>
      <c r="Q42" s="98"/>
      <c r="R42" s="98"/>
      <c r="S42" s="98"/>
      <c r="U42" s="87"/>
    </row>
    <row r="43" spans="1:21" collapsed="1" x14ac:dyDescent="0.25">
      <c r="A43" s="34"/>
      <c r="B43" s="198"/>
      <c r="C43" s="102"/>
      <c r="D43" t="str">
        <f>'Caseload Assignments'!A42</f>
        <v>Inadequate</v>
      </c>
      <c r="E43" s="34" t="s">
        <v>104</v>
      </c>
      <c r="F43" s="114">
        <v>1</v>
      </c>
      <c r="G43" s="102">
        <v>0</v>
      </c>
      <c r="H43" s="102"/>
      <c r="I43" s="34" t="str">
        <f>J43</f>
        <v>no</v>
      </c>
      <c r="J43" s="34" t="s">
        <v>480</v>
      </c>
      <c r="K43" s="34" t="s">
        <v>480</v>
      </c>
      <c r="L43" s="34" t="s">
        <v>480</v>
      </c>
      <c r="M43" s="34" t="s">
        <v>480</v>
      </c>
      <c r="N43" s="34" t="s">
        <v>480</v>
      </c>
      <c r="O43" s="34" t="s">
        <v>480</v>
      </c>
      <c r="P43" s="34" t="s">
        <v>480</v>
      </c>
      <c r="Q43" s="34" t="s">
        <v>480</v>
      </c>
      <c r="R43" s="34" t="s">
        <v>480</v>
      </c>
      <c r="S43" s="34" t="s">
        <v>480</v>
      </c>
      <c r="T43" s="83">
        <f>IF('Financial Overview'!$B$9=1,'Caseload Assignments'!BK45,(IF('Financial Overview'!$B$9=2,'Caseload Assignments'!BK46,(IF('Financial Overview'!$B$9=3,'Caseload Assignments'!BK47,(IF('Financial Overview'!$B$9=4,'Caseload Assignments'!BK48)))))))</f>
        <v>0</v>
      </c>
      <c r="U43" s="87">
        <f t="shared" ref="U43" si="21">G43+H43-T43</f>
        <v>0</v>
      </c>
    </row>
    <row r="44" spans="1:21" hidden="1" outlineLevel="1" x14ac:dyDescent="0.25">
      <c r="A44" s="115"/>
      <c r="B44" s="199"/>
      <c r="C44" s="104"/>
      <c r="D44" s="98" t="str">
        <f t="shared" ref="D44:H44" si="22">D43</f>
        <v>Inadequate</v>
      </c>
      <c r="E44" s="98" t="str">
        <f t="shared" si="22"/>
        <v>Salary</v>
      </c>
      <c r="F44" s="98">
        <f t="shared" si="22"/>
        <v>1</v>
      </c>
      <c r="G44" s="104">
        <f t="shared" si="22"/>
        <v>0</v>
      </c>
      <c r="H44" s="104">
        <f t="shared" si="22"/>
        <v>0</v>
      </c>
      <c r="I44" s="98" t="str">
        <f t="shared" si="18"/>
        <v>no</v>
      </c>
      <c r="J44" s="98" t="str">
        <f t="shared" si="18"/>
        <v>no</v>
      </c>
      <c r="K44" s="98" t="str">
        <f t="shared" si="18"/>
        <v>no</v>
      </c>
      <c r="L44" s="98" t="str">
        <f t="shared" si="18"/>
        <v>no</v>
      </c>
      <c r="M44" s="98" t="str">
        <f t="shared" si="18"/>
        <v>no</v>
      </c>
      <c r="N44" s="98" t="str">
        <f t="shared" si="18"/>
        <v>no</v>
      </c>
      <c r="O44" s="98" t="str">
        <f t="shared" si="18"/>
        <v>no</v>
      </c>
      <c r="P44" s="98" t="str">
        <f t="shared" si="18"/>
        <v>no</v>
      </c>
      <c r="Q44" s="98" t="str">
        <f t="shared" si="18"/>
        <v>no</v>
      </c>
      <c r="R44" s="98" t="str">
        <f t="shared" si="18"/>
        <v>no</v>
      </c>
      <c r="S44" s="98" t="str">
        <f t="shared" si="18"/>
        <v>no</v>
      </c>
      <c r="U44" s="87"/>
    </row>
    <row r="45" spans="1:21" hidden="1" outlineLevel="1" x14ac:dyDescent="0.25">
      <c r="A45" s="115"/>
      <c r="B45" s="199"/>
      <c r="C45" s="104"/>
      <c r="D45" s="98" t="str">
        <f t="shared" ref="D45:S45" si="23">D43</f>
        <v>Inadequate</v>
      </c>
      <c r="E45" s="98" t="str">
        <f t="shared" si="23"/>
        <v>Salary</v>
      </c>
      <c r="F45" s="98">
        <f t="shared" si="23"/>
        <v>1</v>
      </c>
      <c r="G45" s="104">
        <f t="shared" si="23"/>
        <v>0</v>
      </c>
      <c r="H45" s="104">
        <f t="shared" si="23"/>
        <v>0</v>
      </c>
      <c r="I45" s="98" t="str">
        <f t="shared" si="23"/>
        <v>no</v>
      </c>
      <c r="J45" s="98" t="str">
        <f t="shared" si="23"/>
        <v>no</v>
      </c>
      <c r="K45" s="98" t="str">
        <f t="shared" si="23"/>
        <v>no</v>
      </c>
      <c r="L45" s="98" t="str">
        <f t="shared" si="23"/>
        <v>no</v>
      </c>
      <c r="M45" s="98" t="str">
        <f t="shared" si="23"/>
        <v>no</v>
      </c>
      <c r="N45" s="98" t="str">
        <f t="shared" si="23"/>
        <v>no</v>
      </c>
      <c r="O45" s="98" t="str">
        <f t="shared" si="23"/>
        <v>no</v>
      </c>
      <c r="P45" s="98" t="str">
        <f t="shared" si="23"/>
        <v>no</v>
      </c>
      <c r="Q45" s="98" t="str">
        <f t="shared" si="23"/>
        <v>no</v>
      </c>
      <c r="R45" s="98" t="str">
        <f t="shared" si="23"/>
        <v>no</v>
      </c>
      <c r="S45" s="98" t="str">
        <f t="shared" si="23"/>
        <v>no</v>
      </c>
      <c r="U45" s="87"/>
    </row>
    <row r="46" spans="1:21" hidden="1" outlineLevel="1" x14ac:dyDescent="0.25">
      <c r="A46" s="115"/>
      <c r="B46" s="199"/>
      <c r="C46" s="104"/>
      <c r="D46" s="98" t="str">
        <f t="shared" ref="D46:S46" si="24">D43</f>
        <v>Inadequate</v>
      </c>
      <c r="E46" s="98" t="str">
        <f t="shared" si="24"/>
        <v>Salary</v>
      </c>
      <c r="F46" s="98">
        <f t="shared" si="24"/>
        <v>1</v>
      </c>
      <c r="G46" s="104">
        <f t="shared" si="24"/>
        <v>0</v>
      </c>
      <c r="H46" s="104">
        <f t="shared" si="24"/>
        <v>0</v>
      </c>
      <c r="I46" s="98" t="str">
        <f t="shared" si="24"/>
        <v>no</v>
      </c>
      <c r="J46" s="98" t="str">
        <f t="shared" si="24"/>
        <v>no</v>
      </c>
      <c r="K46" s="98" t="str">
        <f t="shared" si="24"/>
        <v>no</v>
      </c>
      <c r="L46" s="98" t="str">
        <f t="shared" si="24"/>
        <v>no</v>
      </c>
      <c r="M46" s="98" t="str">
        <f t="shared" si="24"/>
        <v>no</v>
      </c>
      <c r="N46" s="98" t="str">
        <f t="shared" si="24"/>
        <v>no</v>
      </c>
      <c r="O46" s="98" t="str">
        <f t="shared" si="24"/>
        <v>no</v>
      </c>
      <c r="P46" s="98" t="str">
        <f t="shared" si="24"/>
        <v>no</v>
      </c>
      <c r="Q46" s="98" t="str">
        <f t="shared" si="24"/>
        <v>no</v>
      </c>
      <c r="R46" s="98" t="str">
        <f t="shared" si="24"/>
        <v>no</v>
      </c>
      <c r="S46" s="98" t="str">
        <f t="shared" si="24"/>
        <v>no</v>
      </c>
      <c r="U46" s="87"/>
    </row>
    <row r="47" spans="1:21" hidden="1" outlineLevel="1" x14ac:dyDescent="0.25">
      <c r="A47" s="115"/>
      <c r="B47" s="199"/>
      <c r="C47" s="104"/>
      <c r="E47" s="98"/>
      <c r="F47" s="99"/>
      <c r="G47" s="104"/>
      <c r="H47" s="104"/>
      <c r="I47" s="104"/>
      <c r="J47" s="98"/>
      <c r="K47" s="98"/>
      <c r="L47" s="98"/>
      <c r="M47" s="98"/>
      <c r="N47" s="98"/>
      <c r="O47" s="98"/>
      <c r="P47" s="98"/>
      <c r="Q47" s="98"/>
      <c r="R47" s="98"/>
      <c r="S47" s="98"/>
      <c r="U47" s="87"/>
    </row>
    <row r="48" spans="1:21" hidden="1" outlineLevel="1" x14ac:dyDescent="0.25">
      <c r="A48" s="115"/>
      <c r="B48" s="199"/>
      <c r="C48" s="104"/>
      <c r="E48" s="98"/>
      <c r="F48" s="99"/>
      <c r="G48" s="104"/>
      <c r="H48" s="104"/>
      <c r="I48" s="104"/>
      <c r="J48" s="98"/>
      <c r="K48" s="98"/>
      <c r="L48" s="98"/>
      <c r="M48" s="98"/>
      <c r="N48" s="98"/>
      <c r="O48" s="98"/>
      <c r="P48" s="98"/>
      <c r="Q48" s="98"/>
      <c r="R48" s="98"/>
      <c r="S48" s="98"/>
      <c r="U48" s="87"/>
    </row>
    <row r="49" spans="1:21" hidden="1" outlineLevel="1" x14ac:dyDescent="0.25">
      <c r="A49" s="115"/>
      <c r="B49" s="199"/>
      <c r="C49" s="104"/>
      <c r="E49" s="98"/>
      <c r="F49" s="99"/>
      <c r="G49" s="104"/>
      <c r="H49" s="104"/>
      <c r="I49" s="104"/>
      <c r="J49" s="98"/>
      <c r="K49" s="98"/>
      <c r="L49" s="98"/>
      <c r="M49" s="98"/>
      <c r="N49" s="98"/>
      <c r="O49" s="98"/>
      <c r="P49" s="98"/>
      <c r="Q49" s="98"/>
      <c r="R49" s="98"/>
      <c r="S49" s="98"/>
      <c r="U49" s="87"/>
    </row>
    <row r="50" spans="1:21" hidden="1" outlineLevel="1" x14ac:dyDescent="0.25">
      <c r="A50" s="115"/>
      <c r="B50" s="199"/>
      <c r="C50" s="104"/>
      <c r="E50" s="98"/>
      <c r="F50" s="99"/>
      <c r="G50" s="104"/>
      <c r="H50" s="104"/>
      <c r="I50" s="104"/>
      <c r="J50" s="98"/>
      <c r="K50" s="98"/>
      <c r="L50" s="98"/>
      <c r="M50" s="98"/>
      <c r="N50" s="98"/>
      <c r="O50" s="98"/>
      <c r="P50" s="98"/>
      <c r="Q50" s="98"/>
      <c r="R50" s="98"/>
      <c r="S50" s="98"/>
      <c r="U50" s="87"/>
    </row>
    <row r="51" spans="1:21" hidden="1" outlineLevel="1" x14ac:dyDescent="0.25">
      <c r="A51" s="115"/>
      <c r="B51" s="199"/>
      <c r="C51" s="104"/>
      <c r="E51" s="98"/>
      <c r="F51" s="99"/>
      <c r="G51" s="104"/>
      <c r="H51" s="104"/>
      <c r="I51" s="104"/>
      <c r="J51" s="98"/>
      <c r="K51" s="98"/>
      <c r="L51" s="98"/>
      <c r="M51" s="98"/>
      <c r="N51" s="98"/>
      <c r="O51" s="98"/>
      <c r="P51" s="98"/>
      <c r="Q51" s="98"/>
      <c r="R51" s="98"/>
      <c r="S51" s="98"/>
      <c r="U51" s="87"/>
    </row>
    <row r="52" spans="1:21" hidden="1" outlineLevel="1" x14ac:dyDescent="0.25">
      <c r="A52" s="115"/>
      <c r="B52" s="199"/>
      <c r="C52" s="104"/>
      <c r="E52" s="98"/>
      <c r="F52" s="99"/>
      <c r="G52" s="104"/>
      <c r="H52" s="104"/>
      <c r="I52" s="104"/>
      <c r="J52" s="98"/>
      <c r="K52" s="98"/>
      <c r="L52" s="98"/>
      <c r="M52" s="98"/>
      <c r="N52" s="98"/>
      <c r="O52" s="98"/>
      <c r="P52" s="98"/>
      <c r="Q52" s="98"/>
      <c r="R52" s="98"/>
      <c r="S52" s="98"/>
      <c r="U52" s="87"/>
    </row>
    <row r="53" spans="1:21" collapsed="1" x14ac:dyDescent="0.25">
      <c r="A53" s="34"/>
      <c r="B53" s="198"/>
      <c r="C53" s="102"/>
      <c r="D53" t="str">
        <f>'Caseload Assignments'!A52</f>
        <v>Inadequate</v>
      </c>
      <c r="E53" s="34" t="s">
        <v>104</v>
      </c>
      <c r="F53" s="114">
        <v>1</v>
      </c>
      <c r="G53" s="102">
        <v>0</v>
      </c>
      <c r="H53" s="102"/>
      <c r="I53" s="34" t="str">
        <f>J53</f>
        <v>no</v>
      </c>
      <c r="J53" s="34" t="s">
        <v>480</v>
      </c>
      <c r="K53" s="34" t="s">
        <v>480</v>
      </c>
      <c r="L53" s="34" t="s">
        <v>480</v>
      </c>
      <c r="M53" s="34" t="s">
        <v>480</v>
      </c>
      <c r="N53" s="34" t="s">
        <v>480</v>
      </c>
      <c r="O53" s="34" t="s">
        <v>480</v>
      </c>
      <c r="P53" s="34" t="s">
        <v>480</v>
      </c>
      <c r="Q53" s="34" t="s">
        <v>480</v>
      </c>
      <c r="R53" s="34" t="s">
        <v>480</v>
      </c>
      <c r="S53" s="34" t="s">
        <v>480</v>
      </c>
      <c r="T53" s="83">
        <f>IF('Financial Overview'!$B$9=1,'Caseload Assignments'!BK55,(IF('Financial Overview'!$B$9=2,'Caseload Assignments'!BK56,(IF('Financial Overview'!$B$9=3,'Caseload Assignments'!BK57,(IF('Financial Overview'!$B$9=4,'Caseload Assignments'!BK58)))))))</f>
        <v>0</v>
      </c>
      <c r="U53" s="87">
        <f t="shared" ref="U53" si="25">G53+H53-T53</f>
        <v>0</v>
      </c>
    </row>
    <row r="54" spans="1:21" hidden="1" outlineLevel="1" x14ac:dyDescent="0.25">
      <c r="A54" s="115"/>
      <c r="B54" s="199"/>
      <c r="C54" s="104"/>
      <c r="D54" s="98" t="str">
        <f t="shared" ref="D54:S64" si="26">D53</f>
        <v>Inadequate</v>
      </c>
      <c r="E54" s="98" t="str">
        <f t="shared" si="26"/>
        <v>Salary</v>
      </c>
      <c r="F54" s="98">
        <f t="shared" si="26"/>
        <v>1</v>
      </c>
      <c r="G54" s="104">
        <f t="shared" si="26"/>
        <v>0</v>
      </c>
      <c r="H54" s="104">
        <f t="shared" si="26"/>
        <v>0</v>
      </c>
      <c r="I54" s="98" t="str">
        <f t="shared" si="26"/>
        <v>no</v>
      </c>
      <c r="J54" s="98" t="str">
        <f t="shared" si="26"/>
        <v>no</v>
      </c>
      <c r="K54" s="98" t="str">
        <f t="shared" si="26"/>
        <v>no</v>
      </c>
      <c r="L54" s="98" t="str">
        <f t="shared" si="26"/>
        <v>no</v>
      </c>
      <c r="M54" s="98" t="str">
        <f t="shared" si="26"/>
        <v>no</v>
      </c>
      <c r="N54" s="98" t="str">
        <f t="shared" si="26"/>
        <v>no</v>
      </c>
      <c r="O54" s="98" t="str">
        <f t="shared" si="26"/>
        <v>no</v>
      </c>
      <c r="P54" s="98" t="str">
        <f t="shared" si="26"/>
        <v>no</v>
      </c>
      <c r="Q54" s="98" t="str">
        <f t="shared" si="26"/>
        <v>no</v>
      </c>
      <c r="R54" s="98" t="str">
        <f t="shared" si="26"/>
        <v>no</v>
      </c>
      <c r="S54" s="98" t="str">
        <f t="shared" si="26"/>
        <v>no</v>
      </c>
      <c r="U54" s="87"/>
    </row>
    <row r="55" spans="1:21" hidden="1" outlineLevel="1" x14ac:dyDescent="0.25">
      <c r="A55" s="115"/>
      <c r="B55" s="199"/>
      <c r="C55" s="104"/>
      <c r="D55" s="98" t="str">
        <f t="shared" ref="D55:S55" si="27">D53</f>
        <v>Inadequate</v>
      </c>
      <c r="E55" s="98" t="str">
        <f t="shared" si="27"/>
        <v>Salary</v>
      </c>
      <c r="F55" s="98">
        <f t="shared" si="27"/>
        <v>1</v>
      </c>
      <c r="G55" s="104">
        <f t="shared" si="27"/>
        <v>0</v>
      </c>
      <c r="H55" s="104">
        <f t="shared" si="27"/>
        <v>0</v>
      </c>
      <c r="I55" s="98" t="str">
        <f t="shared" si="27"/>
        <v>no</v>
      </c>
      <c r="J55" s="98" t="str">
        <f t="shared" si="27"/>
        <v>no</v>
      </c>
      <c r="K55" s="98" t="str">
        <f t="shared" si="27"/>
        <v>no</v>
      </c>
      <c r="L55" s="98" t="str">
        <f t="shared" si="27"/>
        <v>no</v>
      </c>
      <c r="M55" s="98" t="str">
        <f t="shared" si="27"/>
        <v>no</v>
      </c>
      <c r="N55" s="98" t="str">
        <f t="shared" si="27"/>
        <v>no</v>
      </c>
      <c r="O55" s="98" t="str">
        <f t="shared" si="27"/>
        <v>no</v>
      </c>
      <c r="P55" s="98" t="str">
        <f t="shared" si="27"/>
        <v>no</v>
      </c>
      <c r="Q55" s="98" t="str">
        <f t="shared" si="27"/>
        <v>no</v>
      </c>
      <c r="R55" s="98" t="str">
        <f t="shared" si="27"/>
        <v>no</v>
      </c>
      <c r="S55" s="98" t="str">
        <f t="shared" si="27"/>
        <v>no</v>
      </c>
      <c r="U55" s="87"/>
    </row>
    <row r="56" spans="1:21" hidden="1" outlineLevel="1" x14ac:dyDescent="0.25">
      <c r="A56" s="115"/>
      <c r="B56" s="199"/>
      <c r="C56" s="104"/>
      <c r="D56" s="98" t="str">
        <f t="shared" ref="D56:S56" si="28">D53</f>
        <v>Inadequate</v>
      </c>
      <c r="E56" s="98" t="str">
        <f t="shared" si="28"/>
        <v>Salary</v>
      </c>
      <c r="F56" s="98">
        <f t="shared" si="28"/>
        <v>1</v>
      </c>
      <c r="G56" s="104">
        <f t="shared" si="28"/>
        <v>0</v>
      </c>
      <c r="H56" s="104">
        <f t="shared" si="28"/>
        <v>0</v>
      </c>
      <c r="I56" s="98" t="str">
        <f t="shared" si="28"/>
        <v>no</v>
      </c>
      <c r="J56" s="98" t="str">
        <f t="shared" si="28"/>
        <v>no</v>
      </c>
      <c r="K56" s="98" t="str">
        <f t="shared" si="28"/>
        <v>no</v>
      </c>
      <c r="L56" s="98" t="str">
        <f t="shared" si="28"/>
        <v>no</v>
      </c>
      <c r="M56" s="98" t="str">
        <f t="shared" si="28"/>
        <v>no</v>
      </c>
      <c r="N56" s="98" t="str">
        <f t="shared" si="28"/>
        <v>no</v>
      </c>
      <c r="O56" s="98" t="str">
        <f t="shared" si="28"/>
        <v>no</v>
      </c>
      <c r="P56" s="98" t="str">
        <f t="shared" si="28"/>
        <v>no</v>
      </c>
      <c r="Q56" s="98" t="str">
        <f t="shared" si="28"/>
        <v>no</v>
      </c>
      <c r="R56" s="98" t="str">
        <f t="shared" si="28"/>
        <v>no</v>
      </c>
      <c r="S56" s="98" t="str">
        <f t="shared" si="28"/>
        <v>no</v>
      </c>
      <c r="U56" s="87"/>
    </row>
    <row r="57" spans="1:21" hidden="1" outlineLevel="1" x14ac:dyDescent="0.25">
      <c r="A57" s="115"/>
      <c r="B57" s="199"/>
      <c r="C57" s="104"/>
      <c r="E57" s="98"/>
      <c r="F57" s="99"/>
      <c r="G57" s="104"/>
      <c r="H57" s="104"/>
      <c r="I57" s="104"/>
      <c r="J57" s="98"/>
      <c r="K57" s="98"/>
      <c r="L57" s="98"/>
      <c r="M57" s="98"/>
      <c r="N57" s="98"/>
      <c r="O57" s="98"/>
      <c r="P57" s="98"/>
      <c r="Q57" s="98"/>
      <c r="R57" s="98"/>
      <c r="S57" s="98"/>
      <c r="U57" s="87"/>
    </row>
    <row r="58" spans="1:21" hidden="1" outlineLevel="1" x14ac:dyDescent="0.25">
      <c r="A58" s="115"/>
      <c r="B58" s="199"/>
      <c r="C58" s="104"/>
      <c r="E58" s="98"/>
      <c r="F58" s="99"/>
      <c r="G58" s="104"/>
      <c r="H58" s="104"/>
      <c r="I58" s="104"/>
      <c r="J58" s="98"/>
      <c r="K58" s="98"/>
      <c r="L58" s="98"/>
      <c r="M58" s="98"/>
      <c r="N58" s="98"/>
      <c r="O58" s="98"/>
      <c r="P58" s="98"/>
      <c r="Q58" s="98"/>
      <c r="R58" s="98"/>
      <c r="S58" s="98"/>
      <c r="U58" s="87"/>
    </row>
    <row r="59" spans="1:21" hidden="1" outlineLevel="1" x14ac:dyDescent="0.25">
      <c r="A59" s="115"/>
      <c r="B59" s="199"/>
      <c r="C59" s="104"/>
      <c r="E59" s="98"/>
      <c r="F59" s="99"/>
      <c r="G59" s="104"/>
      <c r="H59" s="104"/>
      <c r="I59" s="104"/>
      <c r="J59" s="98"/>
      <c r="K59" s="98"/>
      <c r="L59" s="98"/>
      <c r="M59" s="98"/>
      <c r="N59" s="98"/>
      <c r="O59" s="98"/>
      <c r="P59" s="98"/>
      <c r="Q59" s="98"/>
      <c r="R59" s="98"/>
      <c r="S59" s="98"/>
      <c r="U59" s="87"/>
    </row>
    <row r="60" spans="1:21" hidden="1" outlineLevel="1" x14ac:dyDescent="0.25">
      <c r="A60" s="115"/>
      <c r="B60" s="199"/>
      <c r="C60" s="104"/>
      <c r="E60" s="98"/>
      <c r="F60" s="99"/>
      <c r="G60" s="104"/>
      <c r="H60" s="104"/>
      <c r="I60" s="104"/>
      <c r="J60" s="98"/>
      <c r="K60" s="98"/>
      <c r="L60" s="98"/>
      <c r="M60" s="98"/>
      <c r="N60" s="98"/>
      <c r="O60" s="98"/>
      <c r="P60" s="98"/>
      <c r="Q60" s="98"/>
      <c r="R60" s="98"/>
      <c r="S60" s="98"/>
      <c r="U60" s="87"/>
    </row>
    <row r="61" spans="1:21" hidden="1" outlineLevel="1" x14ac:dyDescent="0.25">
      <c r="A61" s="115"/>
      <c r="B61" s="199"/>
      <c r="C61" s="104"/>
      <c r="E61" s="98"/>
      <c r="F61" s="99"/>
      <c r="G61" s="104"/>
      <c r="H61" s="104"/>
      <c r="I61" s="104"/>
      <c r="J61" s="98"/>
      <c r="K61" s="98"/>
      <c r="L61" s="98"/>
      <c r="M61" s="98"/>
      <c r="N61" s="98"/>
      <c r="O61" s="98"/>
      <c r="P61" s="98"/>
      <c r="Q61" s="98"/>
      <c r="R61" s="98"/>
      <c r="S61" s="98"/>
      <c r="U61" s="87"/>
    </row>
    <row r="62" spans="1:21" hidden="1" outlineLevel="1" x14ac:dyDescent="0.25">
      <c r="A62" s="115"/>
      <c r="B62" s="199"/>
      <c r="C62" s="104"/>
      <c r="E62" s="98"/>
      <c r="F62" s="99"/>
      <c r="G62" s="104"/>
      <c r="H62" s="104"/>
      <c r="I62" s="104"/>
      <c r="J62" s="98"/>
      <c r="K62" s="98"/>
      <c r="L62" s="98"/>
      <c r="M62" s="98"/>
      <c r="N62" s="98"/>
      <c r="O62" s="98"/>
      <c r="P62" s="98"/>
      <c r="Q62" s="98"/>
      <c r="R62" s="98"/>
      <c r="S62" s="98"/>
      <c r="U62" s="87"/>
    </row>
    <row r="63" spans="1:21" collapsed="1" x14ac:dyDescent="0.25">
      <c r="A63" s="34"/>
      <c r="B63" s="198"/>
      <c r="C63" s="102"/>
      <c r="D63" t="str">
        <f>'Caseload Assignments'!A62</f>
        <v>Inadequate</v>
      </c>
      <c r="E63" s="34" t="s">
        <v>104</v>
      </c>
      <c r="F63" s="114">
        <v>1</v>
      </c>
      <c r="G63" s="102">
        <v>0</v>
      </c>
      <c r="H63" s="102"/>
      <c r="I63" s="34" t="str">
        <f>J63</f>
        <v>no</v>
      </c>
      <c r="J63" s="34" t="s">
        <v>480</v>
      </c>
      <c r="K63" s="34" t="s">
        <v>480</v>
      </c>
      <c r="L63" s="34" t="s">
        <v>480</v>
      </c>
      <c r="M63" s="34" t="s">
        <v>480</v>
      </c>
      <c r="N63" s="34" t="s">
        <v>480</v>
      </c>
      <c r="O63" s="34" t="s">
        <v>480</v>
      </c>
      <c r="P63" s="34" t="s">
        <v>480</v>
      </c>
      <c r="Q63" s="34" t="s">
        <v>480</v>
      </c>
      <c r="R63" s="34" t="s">
        <v>480</v>
      </c>
      <c r="S63" s="34" t="s">
        <v>480</v>
      </c>
      <c r="T63" s="83">
        <f>IF('Financial Overview'!$B$9=1,'Caseload Assignments'!BK65,(IF('Financial Overview'!$B$9=2,'Caseload Assignments'!BK66,(IF('Financial Overview'!$B$9=3,'Caseload Assignments'!BK67,(IF('Financial Overview'!$B$9=4,'Caseload Assignments'!BK68)))))))</f>
        <v>0</v>
      </c>
      <c r="U63" s="87">
        <f t="shared" ref="U63" si="29">G63+H63-T63</f>
        <v>0</v>
      </c>
    </row>
    <row r="64" spans="1:21" hidden="1" outlineLevel="1" x14ac:dyDescent="0.25">
      <c r="A64" s="115"/>
      <c r="B64" s="199"/>
      <c r="C64" s="104"/>
      <c r="D64" s="98" t="str">
        <f t="shared" ref="D64:I64" si="30">D63</f>
        <v>Inadequate</v>
      </c>
      <c r="E64" s="98" t="str">
        <f t="shared" si="30"/>
        <v>Salary</v>
      </c>
      <c r="F64" s="98">
        <f t="shared" si="30"/>
        <v>1</v>
      </c>
      <c r="G64" s="104">
        <f t="shared" si="30"/>
        <v>0</v>
      </c>
      <c r="H64" s="104">
        <f t="shared" si="30"/>
        <v>0</v>
      </c>
      <c r="I64" s="98" t="str">
        <f t="shared" si="30"/>
        <v>no</v>
      </c>
      <c r="J64" s="98" t="str">
        <f t="shared" si="26"/>
        <v>no</v>
      </c>
      <c r="K64" s="98" t="str">
        <f t="shared" si="26"/>
        <v>no</v>
      </c>
      <c r="L64" s="98" t="str">
        <f t="shared" si="26"/>
        <v>no</v>
      </c>
      <c r="M64" s="98" t="str">
        <f t="shared" si="26"/>
        <v>no</v>
      </c>
      <c r="N64" s="98" t="str">
        <f t="shared" si="26"/>
        <v>no</v>
      </c>
      <c r="O64" s="98" t="str">
        <f t="shared" si="26"/>
        <v>no</v>
      </c>
      <c r="P64" s="98" t="str">
        <f t="shared" si="26"/>
        <v>no</v>
      </c>
      <c r="Q64" s="98" t="str">
        <f t="shared" si="26"/>
        <v>no</v>
      </c>
      <c r="R64" s="98" t="str">
        <f t="shared" si="26"/>
        <v>no</v>
      </c>
      <c r="S64" s="98" t="str">
        <f t="shared" si="26"/>
        <v>no</v>
      </c>
      <c r="U64" s="87"/>
    </row>
    <row r="65" spans="1:21" hidden="1" outlineLevel="1" x14ac:dyDescent="0.25">
      <c r="A65" s="115"/>
      <c r="B65" s="199"/>
      <c r="C65" s="104"/>
      <c r="D65" s="98" t="str">
        <f t="shared" ref="D65:S65" si="31">D63</f>
        <v>Inadequate</v>
      </c>
      <c r="E65" s="98" t="str">
        <f t="shared" si="31"/>
        <v>Salary</v>
      </c>
      <c r="F65" s="98">
        <f t="shared" si="31"/>
        <v>1</v>
      </c>
      <c r="G65" s="104">
        <f t="shared" si="31"/>
        <v>0</v>
      </c>
      <c r="H65" s="104">
        <f t="shared" si="31"/>
        <v>0</v>
      </c>
      <c r="I65" s="98" t="str">
        <f t="shared" si="31"/>
        <v>no</v>
      </c>
      <c r="J65" s="98" t="str">
        <f t="shared" si="31"/>
        <v>no</v>
      </c>
      <c r="K65" s="98" t="str">
        <f t="shared" si="31"/>
        <v>no</v>
      </c>
      <c r="L65" s="98" t="str">
        <f t="shared" si="31"/>
        <v>no</v>
      </c>
      <c r="M65" s="98" t="str">
        <f t="shared" si="31"/>
        <v>no</v>
      </c>
      <c r="N65" s="98" t="str">
        <f t="shared" si="31"/>
        <v>no</v>
      </c>
      <c r="O65" s="98" t="str">
        <f t="shared" si="31"/>
        <v>no</v>
      </c>
      <c r="P65" s="98" t="str">
        <f t="shared" si="31"/>
        <v>no</v>
      </c>
      <c r="Q65" s="98" t="str">
        <f t="shared" si="31"/>
        <v>no</v>
      </c>
      <c r="R65" s="98" t="str">
        <f t="shared" si="31"/>
        <v>no</v>
      </c>
      <c r="S65" s="98" t="str">
        <f t="shared" si="31"/>
        <v>no</v>
      </c>
      <c r="U65" s="87"/>
    </row>
    <row r="66" spans="1:21" hidden="1" outlineLevel="1" x14ac:dyDescent="0.25">
      <c r="A66" s="115"/>
      <c r="B66" s="199"/>
      <c r="C66" s="104"/>
      <c r="D66" s="98" t="str">
        <f t="shared" ref="D66:S66" si="32">D63</f>
        <v>Inadequate</v>
      </c>
      <c r="E66" s="98" t="str">
        <f t="shared" si="32"/>
        <v>Salary</v>
      </c>
      <c r="F66" s="98">
        <f t="shared" si="32"/>
        <v>1</v>
      </c>
      <c r="G66" s="104">
        <f t="shared" si="32"/>
        <v>0</v>
      </c>
      <c r="H66" s="104">
        <f t="shared" si="32"/>
        <v>0</v>
      </c>
      <c r="I66" s="98" t="str">
        <f t="shared" si="32"/>
        <v>no</v>
      </c>
      <c r="J66" s="98" t="str">
        <f t="shared" si="32"/>
        <v>no</v>
      </c>
      <c r="K66" s="98" t="str">
        <f t="shared" si="32"/>
        <v>no</v>
      </c>
      <c r="L66" s="98" t="str">
        <f t="shared" si="32"/>
        <v>no</v>
      </c>
      <c r="M66" s="98" t="str">
        <f t="shared" si="32"/>
        <v>no</v>
      </c>
      <c r="N66" s="98" t="str">
        <f t="shared" si="32"/>
        <v>no</v>
      </c>
      <c r="O66" s="98" t="str">
        <f t="shared" si="32"/>
        <v>no</v>
      </c>
      <c r="P66" s="98" t="str">
        <f t="shared" si="32"/>
        <v>no</v>
      </c>
      <c r="Q66" s="98" t="str">
        <f t="shared" si="32"/>
        <v>no</v>
      </c>
      <c r="R66" s="98" t="str">
        <f t="shared" si="32"/>
        <v>no</v>
      </c>
      <c r="S66" s="98" t="str">
        <f t="shared" si="32"/>
        <v>no</v>
      </c>
      <c r="U66" s="87"/>
    </row>
    <row r="67" spans="1:21" hidden="1" outlineLevel="1" x14ac:dyDescent="0.25">
      <c r="A67" s="115"/>
      <c r="B67" s="199"/>
      <c r="C67" s="104"/>
      <c r="E67" s="98"/>
      <c r="F67" s="99"/>
      <c r="G67" s="104"/>
      <c r="H67" s="104"/>
      <c r="I67" s="104"/>
      <c r="J67" s="98"/>
      <c r="K67" s="98"/>
      <c r="L67" s="98"/>
      <c r="M67" s="98"/>
      <c r="N67" s="98"/>
      <c r="O67" s="98"/>
      <c r="P67" s="98"/>
      <c r="Q67" s="98"/>
      <c r="R67" s="98"/>
      <c r="S67" s="98"/>
      <c r="U67" s="87"/>
    </row>
    <row r="68" spans="1:21" hidden="1" outlineLevel="1" x14ac:dyDescent="0.25">
      <c r="A68" s="115"/>
      <c r="B68" s="199"/>
      <c r="C68" s="104"/>
      <c r="E68" s="98"/>
      <c r="F68" s="99"/>
      <c r="G68" s="104"/>
      <c r="H68" s="104"/>
      <c r="I68" s="104"/>
      <c r="J68" s="98"/>
      <c r="K68" s="98"/>
      <c r="L68" s="98"/>
      <c r="M68" s="98"/>
      <c r="N68" s="98"/>
      <c r="O68" s="98"/>
      <c r="P68" s="98"/>
      <c r="Q68" s="98"/>
      <c r="R68" s="98"/>
      <c r="S68" s="98"/>
      <c r="U68" s="87"/>
    </row>
    <row r="69" spans="1:21" hidden="1" outlineLevel="1" x14ac:dyDescent="0.25">
      <c r="A69" s="115"/>
      <c r="B69" s="199"/>
      <c r="C69" s="104"/>
      <c r="E69" s="98"/>
      <c r="F69" s="99"/>
      <c r="G69" s="104"/>
      <c r="H69" s="104"/>
      <c r="I69" s="104"/>
      <c r="J69" s="98"/>
      <c r="K69" s="98"/>
      <c r="L69" s="98"/>
      <c r="M69" s="98"/>
      <c r="N69" s="98"/>
      <c r="O69" s="98"/>
      <c r="P69" s="98"/>
      <c r="Q69" s="98"/>
      <c r="R69" s="98"/>
      <c r="S69" s="98"/>
      <c r="U69" s="87"/>
    </row>
    <row r="70" spans="1:21" hidden="1" outlineLevel="1" x14ac:dyDescent="0.25">
      <c r="A70" s="115"/>
      <c r="B70" s="199"/>
      <c r="C70" s="104"/>
      <c r="E70" s="98"/>
      <c r="F70" s="99"/>
      <c r="G70" s="104"/>
      <c r="H70" s="104"/>
      <c r="I70" s="104"/>
      <c r="J70" s="98"/>
      <c r="K70" s="98"/>
      <c r="L70" s="98"/>
      <c r="M70" s="98"/>
      <c r="N70" s="98"/>
      <c r="O70" s="98"/>
      <c r="P70" s="98"/>
      <c r="Q70" s="98"/>
      <c r="R70" s="98"/>
      <c r="S70" s="98"/>
      <c r="U70" s="87"/>
    </row>
    <row r="71" spans="1:21" hidden="1" outlineLevel="1" x14ac:dyDescent="0.25">
      <c r="A71" s="115"/>
      <c r="B71" s="199"/>
      <c r="C71" s="104"/>
      <c r="E71" s="98"/>
      <c r="F71" s="99"/>
      <c r="G71" s="104"/>
      <c r="H71" s="104"/>
      <c r="I71" s="104"/>
      <c r="J71" s="98"/>
      <c r="K71" s="98"/>
      <c r="L71" s="98"/>
      <c r="M71" s="98"/>
      <c r="N71" s="98"/>
      <c r="O71" s="98"/>
      <c r="P71" s="98"/>
      <c r="Q71" s="98"/>
      <c r="R71" s="98"/>
      <c r="S71" s="98"/>
      <c r="U71" s="87"/>
    </row>
    <row r="72" spans="1:21" hidden="1" outlineLevel="1" x14ac:dyDescent="0.25">
      <c r="A72" s="115"/>
      <c r="B72" s="199"/>
      <c r="C72" s="104"/>
      <c r="E72" s="98"/>
      <c r="F72" s="99"/>
      <c r="G72" s="104"/>
      <c r="H72" s="104"/>
      <c r="I72" s="104"/>
      <c r="J72" s="98"/>
      <c r="K72" s="98"/>
      <c r="L72" s="98"/>
      <c r="M72" s="98"/>
      <c r="N72" s="98"/>
      <c r="O72" s="98"/>
      <c r="P72" s="98"/>
      <c r="Q72" s="98"/>
      <c r="R72" s="98"/>
      <c r="S72" s="98"/>
      <c r="U72" s="87"/>
    </row>
    <row r="73" spans="1:21" collapsed="1" x14ac:dyDescent="0.25">
      <c r="A73" s="34"/>
      <c r="B73" s="198"/>
      <c r="C73" s="102"/>
      <c r="D73" t="str">
        <f>'Caseload Assignments'!A72</f>
        <v>Inadequate</v>
      </c>
      <c r="E73" s="34" t="s">
        <v>104</v>
      </c>
      <c r="F73" s="114">
        <v>1</v>
      </c>
      <c r="G73" s="102">
        <v>0</v>
      </c>
      <c r="H73" s="102"/>
      <c r="I73" s="34" t="str">
        <f>J73</f>
        <v>no</v>
      </c>
      <c r="J73" s="34" t="s">
        <v>480</v>
      </c>
      <c r="K73" s="34" t="s">
        <v>480</v>
      </c>
      <c r="L73" s="34" t="s">
        <v>480</v>
      </c>
      <c r="M73" s="34" t="s">
        <v>480</v>
      </c>
      <c r="N73" s="34" t="s">
        <v>480</v>
      </c>
      <c r="O73" s="34" t="s">
        <v>480</v>
      </c>
      <c r="P73" s="34" t="s">
        <v>480</v>
      </c>
      <c r="Q73" s="34" t="s">
        <v>480</v>
      </c>
      <c r="R73" s="34" t="s">
        <v>480</v>
      </c>
      <c r="S73" s="34" t="s">
        <v>480</v>
      </c>
      <c r="T73" s="83">
        <f>IF('Financial Overview'!$B$9=1,'Caseload Assignments'!BK75,(IF('Financial Overview'!$B$9=2,'Caseload Assignments'!BK76,(IF('Financial Overview'!$B$9=3,'Caseload Assignments'!BK77,(IF('Financial Overview'!$B$9=4,'Caseload Assignments'!BK78)))))))</f>
        <v>0</v>
      </c>
      <c r="U73" s="87">
        <f t="shared" ref="U73" si="33">G73+H73-T73</f>
        <v>0</v>
      </c>
    </row>
    <row r="74" spans="1:21" hidden="1" outlineLevel="1" x14ac:dyDescent="0.25">
      <c r="A74" s="115"/>
      <c r="B74" s="199"/>
      <c r="C74" s="104"/>
      <c r="D74" s="98" t="str">
        <f t="shared" ref="D74:S84" si="34">D73</f>
        <v>Inadequate</v>
      </c>
      <c r="E74" s="98" t="str">
        <f t="shared" si="34"/>
        <v>Salary</v>
      </c>
      <c r="F74" s="98">
        <f t="shared" si="34"/>
        <v>1</v>
      </c>
      <c r="G74" s="104">
        <f t="shared" si="34"/>
        <v>0</v>
      </c>
      <c r="H74" s="104">
        <f t="shared" si="34"/>
        <v>0</v>
      </c>
      <c r="I74" s="98" t="str">
        <f t="shared" si="34"/>
        <v>no</v>
      </c>
      <c r="J74" s="98" t="str">
        <f t="shared" si="34"/>
        <v>no</v>
      </c>
      <c r="K74" s="98" t="str">
        <f t="shared" si="34"/>
        <v>no</v>
      </c>
      <c r="L74" s="98" t="str">
        <f t="shared" si="34"/>
        <v>no</v>
      </c>
      <c r="M74" s="98" t="str">
        <f t="shared" si="34"/>
        <v>no</v>
      </c>
      <c r="N74" s="98" t="str">
        <f t="shared" si="34"/>
        <v>no</v>
      </c>
      <c r="O74" s="98" t="str">
        <f t="shared" si="34"/>
        <v>no</v>
      </c>
      <c r="P74" s="98" t="str">
        <f t="shared" si="34"/>
        <v>no</v>
      </c>
      <c r="Q74" s="98" t="str">
        <f t="shared" si="34"/>
        <v>no</v>
      </c>
      <c r="R74" s="98" t="str">
        <f t="shared" si="34"/>
        <v>no</v>
      </c>
      <c r="S74" s="98" t="str">
        <f t="shared" si="34"/>
        <v>no</v>
      </c>
      <c r="U74" s="87"/>
    </row>
    <row r="75" spans="1:21" hidden="1" outlineLevel="1" x14ac:dyDescent="0.25">
      <c r="A75" s="115"/>
      <c r="B75" s="199"/>
      <c r="C75" s="104"/>
      <c r="D75" s="98" t="str">
        <f t="shared" ref="D75:S75" si="35">D73</f>
        <v>Inadequate</v>
      </c>
      <c r="E75" s="98" t="str">
        <f t="shared" si="35"/>
        <v>Salary</v>
      </c>
      <c r="F75" s="98">
        <f t="shared" si="35"/>
        <v>1</v>
      </c>
      <c r="G75" s="104">
        <f t="shared" si="35"/>
        <v>0</v>
      </c>
      <c r="H75" s="104">
        <f t="shared" si="35"/>
        <v>0</v>
      </c>
      <c r="I75" s="98" t="str">
        <f t="shared" si="35"/>
        <v>no</v>
      </c>
      <c r="J75" s="98" t="str">
        <f t="shared" si="35"/>
        <v>no</v>
      </c>
      <c r="K75" s="98" t="str">
        <f t="shared" si="35"/>
        <v>no</v>
      </c>
      <c r="L75" s="98" t="str">
        <f t="shared" si="35"/>
        <v>no</v>
      </c>
      <c r="M75" s="98" t="str">
        <f t="shared" si="35"/>
        <v>no</v>
      </c>
      <c r="N75" s="98" t="str">
        <f t="shared" si="35"/>
        <v>no</v>
      </c>
      <c r="O75" s="98" t="str">
        <f t="shared" si="35"/>
        <v>no</v>
      </c>
      <c r="P75" s="98" t="str">
        <f t="shared" si="35"/>
        <v>no</v>
      </c>
      <c r="Q75" s="98" t="str">
        <f t="shared" si="35"/>
        <v>no</v>
      </c>
      <c r="R75" s="98" t="str">
        <f t="shared" si="35"/>
        <v>no</v>
      </c>
      <c r="S75" s="98" t="str">
        <f t="shared" si="35"/>
        <v>no</v>
      </c>
      <c r="U75" s="87"/>
    </row>
    <row r="76" spans="1:21" hidden="1" outlineLevel="1" x14ac:dyDescent="0.25">
      <c r="A76" s="115"/>
      <c r="B76" s="199"/>
      <c r="C76" s="104"/>
      <c r="D76" s="98" t="str">
        <f t="shared" ref="D76:S76" si="36">D73</f>
        <v>Inadequate</v>
      </c>
      <c r="E76" s="98" t="str">
        <f t="shared" si="36"/>
        <v>Salary</v>
      </c>
      <c r="F76" s="98">
        <f t="shared" si="36"/>
        <v>1</v>
      </c>
      <c r="G76" s="104">
        <f t="shared" si="36"/>
        <v>0</v>
      </c>
      <c r="H76" s="104">
        <f t="shared" si="36"/>
        <v>0</v>
      </c>
      <c r="I76" s="98" t="str">
        <f t="shared" si="36"/>
        <v>no</v>
      </c>
      <c r="J76" s="98" t="str">
        <f t="shared" si="36"/>
        <v>no</v>
      </c>
      <c r="K76" s="98" t="str">
        <f t="shared" si="36"/>
        <v>no</v>
      </c>
      <c r="L76" s="98" t="str">
        <f t="shared" si="36"/>
        <v>no</v>
      </c>
      <c r="M76" s="98" t="str">
        <f t="shared" si="36"/>
        <v>no</v>
      </c>
      <c r="N76" s="98" t="str">
        <f t="shared" si="36"/>
        <v>no</v>
      </c>
      <c r="O76" s="98" t="str">
        <f t="shared" si="36"/>
        <v>no</v>
      </c>
      <c r="P76" s="98" t="str">
        <f t="shared" si="36"/>
        <v>no</v>
      </c>
      <c r="Q76" s="98" t="str">
        <f t="shared" si="36"/>
        <v>no</v>
      </c>
      <c r="R76" s="98" t="str">
        <f t="shared" si="36"/>
        <v>no</v>
      </c>
      <c r="S76" s="98" t="str">
        <f t="shared" si="36"/>
        <v>no</v>
      </c>
      <c r="U76" s="87"/>
    </row>
    <row r="77" spans="1:21" hidden="1" outlineLevel="1" x14ac:dyDescent="0.25">
      <c r="A77" s="115"/>
      <c r="B77" s="199"/>
      <c r="C77" s="104"/>
      <c r="E77" s="98"/>
      <c r="F77" s="99"/>
      <c r="G77" s="104"/>
      <c r="H77" s="104"/>
      <c r="I77" s="104"/>
      <c r="J77" s="98"/>
      <c r="K77" s="98"/>
      <c r="L77" s="98"/>
      <c r="M77" s="98"/>
      <c r="N77" s="98"/>
      <c r="O77" s="98"/>
      <c r="P77" s="98"/>
      <c r="Q77" s="98"/>
      <c r="R77" s="98"/>
      <c r="S77" s="98"/>
      <c r="U77" s="87"/>
    </row>
    <row r="78" spans="1:21" hidden="1" outlineLevel="1" x14ac:dyDescent="0.25">
      <c r="A78" s="115"/>
      <c r="B78" s="199"/>
      <c r="C78" s="104"/>
      <c r="E78" s="98"/>
      <c r="F78" s="99"/>
      <c r="G78" s="104"/>
      <c r="H78" s="104"/>
      <c r="I78" s="104"/>
      <c r="J78" s="98"/>
      <c r="K78" s="98"/>
      <c r="L78" s="98"/>
      <c r="M78" s="98"/>
      <c r="N78" s="98"/>
      <c r="O78" s="98"/>
      <c r="P78" s="98"/>
      <c r="Q78" s="98"/>
      <c r="R78" s="98"/>
      <c r="S78" s="98"/>
      <c r="U78" s="87"/>
    </row>
    <row r="79" spans="1:21" hidden="1" outlineLevel="1" x14ac:dyDescent="0.25">
      <c r="A79" s="115"/>
      <c r="B79" s="199"/>
      <c r="C79" s="104"/>
      <c r="E79" s="98"/>
      <c r="F79" s="99"/>
      <c r="G79" s="104"/>
      <c r="H79" s="104"/>
      <c r="I79" s="104"/>
      <c r="J79" s="98"/>
      <c r="K79" s="98"/>
      <c r="L79" s="98"/>
      <c r="M79" s="98"/>
      <c r="N79" s="98"/>
      <c r="O79" s="98"/>
      <c r="P79" s="98"/>
      <c r="Q79" s="98"/>
      <c r="R79" s="98"/>
      <c r="S79" s="98"/>
      <c r="U79" s="87"/>
    </row>
    <row r="80" spans="1:21" hidden="1" outlineLevel="1" x14ac:dyDescent="0.25">
      <c r="A80" s="115"/>
      <c r="B80" s="199"/>
      <c r="C80" s="104"/>
      <c r="E80" s="98"/>
      <c r="F80" s="99"/>
      <c r="G80" s="104"/>
      <c r="H80" s="104"/>
      <c r="I80" s="104"/>
      <c r="J80" s="98"/>
      <c r="K80" s="98"/>
      <c r="L80" s="98"/>
      <c r="M80" s="98"/>
      <c r="N80" s="98"/>
      <c r="O80" s="98"/>
      <c r="P80" s="98"/>
      <c r="Q80" s="98"/>
      <c r="R80" s="98"/>
      <c r="S80" s="98"/>
      <c r="U80" s="87"/>
    </row>
    <row r="81" spans="1:21" hidden="1" outlineLevel="1" x14ac:dyDescent="0.25">
      <c r="A81" s="115"/>
      <c r="B81" s="199"/>
      <c r="C81" s="104"/>
      <c r="E81" s="98"/>
      <c r="F81" s="99"/>
      <c r="G81" s="104"/>
      <c r="H81" s="104"/>
      <c r="I81" s="104"/>
      <c r="J81" s="98"/>
      <c r="K81" s="98"/>
      <c r="L81" s="98"/>
      <c r="M81" s="98"/>
      <c r="N81" s="98"/>
      <c r="O81" s="98"/>
      <c r="P81" s="98"/>
      <c r="Q81" s="98"/>
      <c r="R81" s="98"/>
      <c r="S81" s="98"/>
      <c r="U81" s="87"/>
    </row>
    <row r="82" spans="1:21" hidden="1" outlineLevel="1" x14ac:dyDescent="0.25">
      <c r="A82" s="115"/>
      <c r="B82" s="199"/>
      <c r="C82" s="104"/>
      <c r="E82" s="98"/>
      <c r="F82" s="99"/>
      <c r="G82" s="104"/>
      <c r="H82" s="104"/>
      <c r="I82" s="104"/>
      <c r="J82" s="98"/>
      <c r="K82" s="98"/>
      <c r="L82" s="98"/>
      <c r="M82" s="98"/>
      <c r="N82" s="98"/>
      <c r="O82" s="98"/>
      <c r="P82" s="98"/>
      <c r="Q82" s="98"/>
      <c r="R82" s="98"/>
      <c r="S82" s="98"/>
      <c r="U82" s="87"/>
    </row>
    <row r="83" spans="1:21" collapsed="1" x14ac:dyDescent="0.25">
      <c r="A83" s="34"/>
      <c r="B83" s="198"/>
      <c r="C83" s="102"/>
      <c r="D83" t="str">
        <f>'Caseload Assignments'!A82</f>
        <v>Inadequate</v>
      </c>
      <c r="E83" s="34" t="s">
        <v>104</v>
      </c>
      <c r="F83" s="114">
        <v>1</v>
      </c>
      <c r="G83" s="102">
        <v>0</v>
      </c>
      <c r="H83" s="102"/>
      <c r="I83" s="34" t="str">
        <f>J83</f>
        <v>no</v>
      </c>
      <c r="J83" s="34" t="s">
        <v>480</v>
      </c>
      <c r="K83" s="34" t="s">
        <v>480</v>
      </c>
      <c r="L83" s="34" t="s">
        <v>480</v>
      </c>
      <c r="M83" s="34" t="s">
        <v>480</v>
      </c>
      <c r="N83" s="34" t="s">
        <v>480</v>
      </c>
      <c r="O83" s="34" t="s">
        <v>480</v>
      </c>
      <c r="P83" s="34" t="s">
        <v>480</v>
      </c>
      <c r="Q83" s="34" t="s">
        <v>480</v>
      </c>
      <c r="R83" s="34" t="s">
        <v>480</v>
      </c>
      <c r="S83" s="34" t="s">
        <v>480</v>
      </c>
      <c r="T83" s="83">
        <f>IF('Financial Overview'!$B$9=1,'Caseload Assignments'!BK85,(IF('Financial Overview'!$B$9=2,'Caseload Assignments'!BK86,(IF('Financial Overview'!$B$9=3,'Caseload Assignments'!BK87,(IF('Financial Overview'!$B$9=4,'Caseload Assignments'!BK88)))))))</f>
        <v>0</v>
      </c>
      <c r="U83" s="87">
        <f t="shared" ref="U83" si="37">G83+H83-T83</f>
        <v>0</v>
      </c>
    </row>
    <row r="84" spans="1:21" hidden="1" outlineLevel="1" x14ac:dyDescent="0.25">
      <c r="A84" s="115"/>
      <c r="B84" s="199"/>
      <c r="C84" s="104"/>
      <c r="D84" s="98" t="str">
        <f t="shared" ref="D84:I84" si="38">D83</f>
        <v>Inadequate</v>
      </c>
      <c r="E84" s="98" t="str">
        <f t="shared" si="38"/>
        <v>Salary</v>
      </c>
      <c r="F84" s="98">
        <f t="shared" si="38"/>
        <v>1</v>
      </c>
      <c r="G84" s="104">
        <f t="shared" si="38"/>
        <v>0</v>
      </c>
      <c r="H84" s="104">
        <f t="shared" si="38"/>
        <v>0</v>
      </c>
      <c r="I84" s="98" t="str">
        <f t="shared" si="38"/>
        <v>no</v>
      </c>
      <c r="J84" s="98" t="str">
        <f t="shared" si="34"/>
        <v>no</v>
      </c>
      <c r="K84" s="98" t="str">
        <f t="shared" si="34"/>
        <v>no</v>
      </c>
      <c r="L84" s="98" t="str">
        <f t="shared" si="34"/>
        <v>no</v>
      </c>
      <c r="M84" s="98" t="str">
        <f t="shared" si="34"/>
        <v>no</v>
      </c>
      <c r="N84" s="98" t="str">
        <f t="shared" si="34"/>
        <v>no</v>
      </c>
      <c r="O84" s="98" t="str">
        <f t="shared" si="34"/>
        <v>no</v>
      </c>
      <c r="P84" s="98" t="str">
        <f t="shared" si="34"/>
        <v>no</v>
      </c>
      <c r="Q84" s="98" t="str">
        <f t="shared" si="34"/>
        <v>no</v>
      </c>
      <c r="R84" s="98" t="str">
        <f t="shared" si="34"/>
        <v>no</v>
      </c>
      <c r="S84" s="98" t="str">
        <f t="shared" si="34"/>
        <v>no</v>
      </c>
      <c r="U84" s="87"/>
    </row>
    <row r="85" spans="1:21" hidden="1" outlineLevel="1" x14ac:dyDescent="0.25">
      <c r="A85" s="115"/>
      <c r="B85" s="199"/>
      <c r="C85" s="104"/>
      <c r="D85" s="98" t="str">
        <f t="shared" ref="D85:S85" si="39">D83</f>
        <v>Inadequate</v>
      </c>
      <c r="E85" s="98" t="str">
        <f t="shared" si="39"/>
        <v>Salary</v>
      </c>
      <c r="F85" s="98">
        <f t="shared" si="39"/>
        <v>1</v>
      </c>
      <c r="G85" s="104">
        <f t="shared" si="39"/>
        <v>0</v>
      </c>
      <c r="H85" s="104">
        <f t="shared" si="39"/>
        <v>0</v>
      </c>
      <c r="I85" s="98" t="str">
        <f t="shared" si="39"/>
        <v>no</v>
      </c>
      <c r="J85" s="98" t="str">
        <f t="shared" si="39"/>
        <v>no</v>
      </c>
      <c r="K85" s="98" t="str">
        <f t="shared" si="39"/>
        <v>no</v>
      </c>
      <c r="L85" s="98" t="str">
        <f t="shared" si="39"/>
        <v>no</v>
      </c>
      <c r="M85" s="98" t="str">
        <f t="shared" si="39"/>
        <v>no</v>
      </c>
      <c r="N85" s="98" t="str">
        <f t="shared" si="39"/>
        <v>no</v>
      </c>
      <c r="O85" s="98" t="str">
        <f t="shared" si="39"/>
        <v>no</v>
      </c>
      <c r="P85" s="98" t="str">
        <f t="shared" si="39"/>
        <v>no</v>
      </c>
      <c r="Q85" s="98" t="str">
        <f t="shared" si="39"/>
        <v>no</v>
      </c>
      <c r="R85" s="98" t="str">
        <f t="shared" si="39"/>
        <v>no</v>
      </c>
      <c r="S85" s="98" t="str">
        <f t="shared" si="39"/>
        <v>no</v>
      </c>
      <c r="U85" s="87"/>
    </row>
    <row r="86" spans="1:21" hidden="1" outlineLevel="1" x14ac:dyDescent="0.25">
      <c r="A86" s="115"/>
      <c r="B86" s="199"/>
      <c r="C86" s="104"/>
      <c r="D86" s="98" t="str">
        <f t="shared" ref="D86:S86" si="40">D83</f>
        <v>Inadequate</v>
      </c>
      <c r="E86" s="98" t="str">
        <f t="shared" si="40"/>
        <v>Salary</v>
      </c>
      <c r="F86" s="98">
        <f t="shared" si="40"/>
        <v>1</v>
      </c>
      <c r="G86" s="104">
        <f t="shared" si="40"/>
        <v>0</v>
      </c>
      <c r="H86" s="104">
        <f t="shared" si="40"/>
        <v>0</v>
      </c>
      <c r="I86" s="98" t="str">
        <f t="shared" si="40"/>
        <v>no</v>
      </c>
      <c r="J86" s="98" t="str">
        <f t="shared" si="40"/>
        <v>no</v>
      </c>
      <c r="K86" s="98" t="str">
        <f t="shared" si="40"/>
        <v>no</v>
      </c>
      <c r="L86" s="98" t="str">
        <f t="shared" si="40"/>
        <v>no</v>
      </c>
      <c r="M86" s="98" t="str">
        <f t="shared" si="40"/>
        <v>no</v>
      </c>
      <c r="N86" s="98" t="str">
        <f t="shared" si="40"/>
        <v>no</v>
      </c>
      <c r="O86" s="98" t="str">
        <f t="shared" si="40"/>
        <v>no</v>
      </c>
      <c r="P86" s="98" t="str">
        <f t="shared" si="40"/>
        <v>no</v>
      </c>
      <c r="Q86" s="98" t="str">
        <f t="shared" si="40"/>
        <v>no</v>
      </c>
      <c r="R86" s="98" t="str">
        <f t="shared" si="40"/>
        <v>no</v>
      </c>
      <c r="S86" s="98" t="str">
        <f t="shared" si="40"/>
        <v>no</v>
      </c>
      <c r="U86" s="87"/>
    </row>
    <row r="87" spans="1:21" hidden="1" outlineLevel="1" x14ac:dyDescent="0.25">
      <c r="A87" s="115"/>
      <c r="B87" s="199"/>
      <c r="C87" s="104"/>
      <c r="E87" s="98"/>
      <c r="F87" s="99"/>
      <c r="G87" s="104"/>
      <c r="H87" s="104"/>
      <c r="I87" s="104"/>
      <c r="J87" s="98"/>
      <c r="K87" s="98"/>
      <c r="L87" s="98"/>
      <c r="M87" s="98"/>
      <c r="N87" s="98"/>
      <c r="O87" s="98"/>
      <c r="P87" s="98"/>
      <c r="Q87" s="98"/>
      <c r="R87" s="98"/>
      <c r="S87" s="98"/>
      <c r="U87" s="87"/>
    </row>
    <row r="88" spans="1:21" hidden="1" outlineLevel="1" x14ac:dyDescent="0.25">
      <c r="A88" s="115"/>
      <c r="B88" s="199"/>
      <c r="C88" s="104"/>
      <c r="E88" s="98"/>
      <c r="F88" s="99"/>
      <c r="G88" s="104"/>
      <c r="H88" s="104"/>
      <c r="I88" s="104"/>
      <c r="J88" s="98"/>
      <c r="K88" s="98"/>
      <c r="L88" s="98"/>
      <c r="M88" s="98"/>
      <c r="N88" s="98"/>
      <c r="O88" s="98"/>
      <c r="P88" s="98"/>
      <c r="Q88" s="98"/>
      <c r="R88" s="98"/>
      <c r="S88" s="98"/>
      <c r="U88" s="87"/>
    </row>
    <row r="89" spans="1:21" hidden="1" outlineLevel="1" x14ac:dyDescent="0.25">
      <c r="A89" s="115"/>
      <c r="B89" s="199"/>
      <c r="C89" s="104"/>
      <c r="E89" s="98"/>
      <c r="F89" s="99"/>
      <c r="G89" s="104"/>
      <c r="H89" s="104"/>
      <c r="I89" s="104"/>
      <c r="J89" s="98"/>
      <c r="K89" s="98"/>
      <c r="L89" s="98"/>
      <c r="M89" s="98"/>
      <c r="N89" s="98"/>
      <c r="O89" s="98"/>
      <c r="P89" s="98"/>
      <c r="Q89" s="98"/>
      <c r="R89" s="98"/>
      <c r="S89" s="98"/>
      <c r="U89" s="87"/>
    </row>
    <row r="90" spans="1:21" hidden="1" outlineLevel="1" x14ac:dyDescent="0.25">
      <c r="A90" s="115"/>
      <c r="B90" s="199"/>
      <c r="C90" s="104"/>
      <c r="E90" s="98"/>
      <c r="F90" s="99"/>
      <c r="G90" s="104"/>
      <c r="H90" s="104"/>
      <c r="I90" s="104"/>
      <c r="J90" s="98"/>
      <c r="K90" s="98"/>
      <c r="L90" s="98"/>
      <c r="M90" s="98"/>
      <c r="N90" s="98"/>
      <c r="O90" s="98"/>
      <c r="P90" s="98"/>
      <c r="Q90" s="98"/>
      <c r="R90" s="98"/>
      <c r="S90" s="98"/>
      <c r="U90" s="87"/>
    </row>
    <row r="91" spans="1:21" hidden="1" outlineLevel="1" x14ac:dyDescent="0.25">
      <c r="A91" s="115"/>
      <c r="B91" s="199"/>
      <c r="C91" s="104"/>
      <c r="E91" s="98"/>
      <c r="F91" s="99"/>
      <c r="G91" s="104"/>
      <c r="H91" s="104"/>
      <c r="I91" s="104"/>
      <c r="J91" s="98"/>
      <c r="K91" s="98"/>
      <c r="L91" s="98"/>
      <c r="M91" s="98"/>
      <c r="N91" s="98"/>
      <c r="O91" s="98"/>
      <c r="P91" s="98"/>
      <c r="Q91" s="98"/>
      <c r="R91" s="98"/>
      <c r="S91" s="98"/>
      <c r="U91" s="87"/>
    </row>
    <row r="92" spans="1:21" hidden="1" outlineLevel="1" x14ac:dyDescent="0.25">
      <c r="A92" s="115"/>
      <c r="B92" s="199"/>
      <c r="C92" s="104"/>
      <c r="E92" s="98"/>
      <c r="F92" s="99"/>
      <c r="G92" s="104"/>
      <c r="H92" s="104"/>
      <c r="I92" s="104"/>
      <c r="J92" s="98"/>
      <c r="K92" s="98"/>
      <c r="L92" s="98"/>
      <c r="M92" s="98"/>
      <c r="N92" s="98"/>
      <c r="O92" s="98"/>
      <c r="P92" s="98"/>
      <c r="Q92" s="98"/>
      <c r="R92" s="98"/>
      <c r="S92" s="98"/>
      <c r="U92" s="87"/>
    </row>
    <row r="93" spans="1:21" collapsed="1" x14ac:dyDescent="0.25">
      <c r="A93" s="34"/>
      <c r="B93" s="198"/>
      <c r="C93" s="102"/>
      <c r="D93" t="str">
        <f>'Caseload Assignments'!A92</f>
        <v>Inadequate</v>
      </c>
      <c r="E93" s="34" t="s">
        <v>104</v>
      </c>
      <c r="F93" s="114">
        <v>1</v>
      </c>
      <c r="G93" s="102">
        <v>0</v>
      </c>
      <c r="H93" s="102"/>
      <c r="I93" s="34" t="str">
        <f>J93</f>
        <v>no</v>
      </c>
      <c r="J93" s="34" t="s">
        <v>480</v>
      </c>
      <c r="K93" s="34" t="s">
        <v>480</v>
      </c>
      <c r="L93" s="34" t="s">
        <v>480</v>
      </c>
      <c r="M93" s="34" t="s">
        <v>480</v>
      </c>
      <c r="N93" s="34" t="s">
        <v>480</v>
      </c>
      <c r="O93" s="34" t="s">
        <v>480</v>
      </c>
      <c r="P93" s="34" t="s">
        <v>480</v>
      </c>
      <c r="Q93" s="34" t="s">
        <v>480</v>
      </c>
      <c r="R93" s="34" t="s">
        <v>480</v>
      </c>
      <c r="S93" s="34" t="s">
        <v>480</v>
      </c>
      <c r="T93" s="83">
        <f>IF('Financial Overview'!$B$9=1,'Caseload Assignments'!BK95,(IF('Financial Overview'!$B$9=2,'Caseload Assignments'!BK96,(IF('Financial Overview'!$B$9=3,'Caseload Assignments'!BK97,(IF('Financial Overview'!$B$9=4,'Caseload Assignments'!BK98)))))))</f>
        <v>0</v>
      </c>
      <c r="U93" s="87">
        <f t="shared" ref="U93" si="41">G93+H93-T93</f>
        <v>0</v>
      </c>
    </row>
    <row r="94" spans="1:21" hidden="1" outlineLevel="1" x14ac:dyDescent="0.25">
      <c r="A94" s="115"/>
      <c r="B94" s="199"/>
      <c r="C94" s="104"/>
      <c r="D94" s="98" t="str">
        <f t="shared" ref="D94:S104" si="42">D93</f>
        <v>Inadequate</v>
      </c>
      <c r="E94" s="98" t="str">
        <f t="shared" si="42"/>
        <v>Salary</v>
      </c>
      <c r="F94" s="98">
        <f t="shared" si="42"/>
        <v>1</v>
      </c>
      <c r="G94" s="104">
        <f t="shared" si="42"/>
        <v>0</v>
      </c>
      <c r="H94" s="104">
        <f t="shared" si="42"/>
        <v>0</v>
      </c>
      <c r="I94" s="98" t="str">
        <f t="shared" si="42"/>
        <v>no</v>
      </c>
      <c r="J94" s="98" t="str">
        <f t="shared" si="42"/>
        <v>no</v>
      </c>
      <c r="K94" s="98" t="str">
        <f t="shared" si="42"/>
        <v>no</v>
      </c>
      <c r="L94" s="98" t="str">
        <f t="shared" si="42"/>
        <v>no</v>
      </c>
      <c r="M94" s="98" t="str">
        <f t="shared" si="42"/>
        <v>no</v>
      </c>
      <c r="N94" s="98" t="str">
        <f t="shared" si="42"/>
        <v>no</v>
      </c>
      <c r="O94" s="98" t="str">
        <f t="shared" si="42"/>
        <v>no</v>
      </c>
      <c r="P94" s="98" t="str">
        <f t="shared" si="42"/>
        <v>no</v>
      </c>
      <c r="Q94" s="98" t="str">
        <f t="shared" si="42"/>
        <v>no</v>
      </c>
      <c r="R94" s="98" t="str">
        <f t="shared" si="42"/>
        <v>no</v>
      </c>
      <c r="S94" s="98" t="str">
        <f t="shared" si="42"/>
        <v>no</v>
      </c>
      <c r="U94" s="87"/>
    </row>
    <row r="95" spans="1:21" hidden="1" outlineLevel="1" x14ac:dyDescent="0.25">
      <c r="A95" s="115"/>
      <c r="B95" s="199"/>
      <c r="C95" s="104"/>
      <c r="D95" s="98" t="str">
        <f t="shared" ref="D95:S95" si="43">D93</f>
        <v>Inadequate</v>
      </c>
      <c r="E95" s="98" t="str">
        <f t="shared" si="43"/>
        <v>Salary</v>
      </c>
      <c r="F95" s="98">
        <f t="shared" si="43"/>
        <v>1</v>
      </c>
      <c r="G95" s="104">
        <f t="shared" si="43"/>
        <v>0</v>
      </c>
      <c r="H95" s="104">
        <f t="shared" si="43"/>
        <v>0</v>
      </c>
      <c r="I95" s="98" t="str">
        <f t="shared" si="43"/>
        <v>no</v>
      </c>
      <c r="J95" s="98" t="str">
        <f t="shared" si="43"/>
        <v>no</v>
      </c>
      <c r="K95" s="98" t="str">
        <f t="shared" si="43"/>
        <v>no</v>
      </c>
      <c r="L95" s="98" t="str">
        <f t="shared" si="43"/>
        <v>no</v>
      </c>
      <c r="M95" s="98" t="str">
        <f t="shared" si="43"/>
        <v>no</v>
      </c>
      <c r="N95" s="98" t="str">
        <f t="shared" si="43"/>
        <v>no</v>
      </c>
      <c r="O95" s="98" t="str">
        <f t="shared" si="43"/>
        <v>no</v>
      </c>
      <c r="P95" s="98" t="str">
        <f t="shared" si="43"/>
        <v>no</v>
      </c>
      <c r="Q95" s="98" t="str">
        <f t="shared" si="43"/>
        <v>no</v>
      </c>
      <c r="R95" s="98" t="str">
        <f t="shared" si="43"/>
        <v>no</v>
      </c>
      <c r="S95" s="98" t="str">
        <f t="shared" si="43"/>
        <v>no</v>
      </c>
      <c r="U95" s="87"/>
    </row>
    <row r="96" spans="1:21" hidden="1" outlineLevel="1" x14ac:dyDescent="0.25">
      <c r="A96" s="115"/>
      <c r="B96" s="199"/>
      <c r="C96" s="104"/>
      <c r="D96" s="98" t="str">
        <f t="shared" ref="D96:S96" si="44">D93</f>
        <v>Inadequate</v>
      </c>
      <c r="E96" s="98" t="str">
        <f t="shared" si="44"/>
        <v>Salary</v>
      </c>
      <c r="F96" s="98">
        <f t="shared" si="44"/>
        <v>1</v>
      </c>
      <c r="G96" s="104">
        <f t="shared" si="44"/>
        <v>0</v>
      </c>
      <c r="H96" s="104">
        <f t="shared" si="44"/>
        <v>0</v>
      </c>
      <c r="I96" s="98" t="str">
        <f t="shared" si="44"/>
        <v>no</v>
      </c>
      <c r="J96" s="98" t="str">
        <f t="shared" si="44"/>
        <v>no</v>
      </c>
      <c r="K96" s="98" t="str">
        <f t="shared" si="44"/>
        <v>no</v>
      </c>
      <c r="L96" s="98" t="str">
        <f t="shared" si="44"/>
        <v>no</v>
      </c>
      <c r="M96" s="98" t="str">
        <f t="shared" si="44"/>
        <v>no</v>
      </c>
      <c r="N96" s="98" t="str">
        <f t="shared" si="44"/>
        <v>no</v>
      </c>
      <c r="O96" s="98" t="str">
        <f t="shared" si="44"/>
        <v>no</v>
      </c>
      <c r="P96" s="98" t="str">
        <f t="shared" si="44"/>
        <v>no</v>
      </c>
      <c r="Q96" s="98" t="str">
        <f t="shared" si="44"/>
        <v>no</v>
      </c>
      <c r="R96" s="98" t="str">
        <f t="shared" si="44"/>
        <v>no</v>
      </c>
      <c r="S96" s="98" t="str">
        <f t="shared" si="44"/>
        <v>no</v>
      </c>
      <c r="U96" s="87"/>
    </row>
    <row r="97" spans="1:21" hidden="1" outlineLevel="1" x14ac:dyDescent="0.25">
      <c r="A97" s="115"/>
      <c r="B97" s="199"/>
      <c r="C97" s="104"/>
      <c r="E97" s="98"/>
      <c r="F97" s="99"/>
      <c r="G97" s="104"/>
      <c r="H97" s="104"/>
      <c r="I97" s="104"/>
      <c r="J97" s="98"/>
      <c r="K97" s="98"/>
      <c r="L97" s="98"/>
      <c r="M97" s="98"/>
      <c r="N97" s="98"/>
      <c r="O97" s="98"/>
      <c r="P97" s="98"/>
      <c r="Q97" s="98"/>
      <c r="R97" s="98"/>
      <c r="S97" s="98"/>
      <c r="U97" s="87"/>
    </row>
    <row r="98" spans="1:21" hidden="1" outlineLevel="1" x14ac:dyDescent="0.25">
      <c r="A98" s="115"/>
      <c r="B98" s="199"/>
      <c r="C98" s="104"/>
      <c r="E98" s="98"/>
      <c r="F98" s="99"/>
      <c r="G98" s="104"/>
      <c r="H98" s="104"/>
      <c r="I98" s="104"/>
      <c r="J98" s="98"/>
      <c r="K98" s="98"/>
      <c r="L98" s="98"/>
      <c r="M98" s="98"/>
      <c r="N98" s="98"/>
      <c r="O98" s="98"/>
      <c r="P98" s="98"/>
      <c r="Q98" s="98"/>
      <c r="R98" s="98"/>
      <c r="S98" s="98"/>
      <c r="U98" s="87"/>
    </row>
    <row r="99" spans="1:21" hidden="1" outlineLevel="1" x14ac:dyDescent="0.25">
      <c r="A99" s="115"/>
      <c r="B99" s="199"/>
      <c r="C99" s="104"/>
      <c r="E99" s="98"/>
      <c r="F99" s="99"/>
      <c r="G99" s="104"/>
      <c r="H99" s="104"/>
      <c r="I99" s="104"/>
      <c r="J99" s="98"/>
      <c r="K99" s="98"/>
      <c r="L99" s="98"/>
      <c r="M99" s="98"/>
      <c r="N99" s="98"/>
      <c r="O99" s="98"/>
      <c r="P99" s="98"/>
      <c r="Q99" s="98"/>
      <c r="R99" s="98"/>
      <c r="S99" s="98"/>
      <c r="U99" s="87"/>
    </row>
    <row r="100" spans="1:21" hidden="1" outlineLevel="1" x14ac:dyDescent="0.25">
      <c r="A100" s="115"/>
      <c r="B100" s="199"/>
      <c r="C100" s="104"/>
      <c r="E100" s="98"/>
      <c r="F100" s="99"/>
      <c r="G100" s="104"/>
      <c r="H100" s="104"/>
      <c r="I100" s="104"/>
      <c r="J100" s="98"/>
      <c r="K100" s="98"/>
      <c r="L100" s="98"/>
      <c r="M100" s="98"/>
      <c r="N100" s="98"/>
      <c r="O100" s="98"/>
      <c r="P100" s="98"/>
      <c r="Q100" s="98"/>
      <c r="R100" s="98"/>
      <c r="S100" s="98"/>
      <c r="U100" s="87"/>
    </row>
    <row r="101" spans="1:21" hidden="1" outlineLevel="1" x14ac:dyDescent="0.25">
      <c r="A101" s="115"/>
      <c r="B101" s="199"/>
      <c r="C101" s="104"/>
      <c r="E101" s="98"/>
      <c r="F101" s="99"/>
      <c r="G101" s="104"/>
      <c r="H101" s="104"/>
      <c r="I101" s="104"/>
      <c r="J101" s="98"/>
      <c r="K101" s="98"/>
      <c r="L101" s="98"/>
      <c r="M101" s="98"/>
      <c r="N101" s="98"/>
      <c r="O101" s="98"/>
      <c r="P101" s="98"/>
      <c r="Q101" s="98"/>
      <c r="R101" s="98"/>
      <c r="S101" s="98"/>
      <c r="U101" s="87"/>
    </row>
    <row r="102" spans="1:21" hidden="1" outlineLevel="1" x14ac:dyDescent="0.25">
      <c r="A102" s="115"/>
      <c r="B102" s="199"/>
      <c r="C102" s="104"/>
      <c r="E102" s="98"/>
      <c r="F102" s="99"/>
      <c r="G102" s="104"/>
      <c r="H102" s="104"/>
      <c r="I102" s="104"/>
      <c r="J102" s="98"/>
      <c r="K102" s="98"/>
      <c r="L102" s="98"/>
      <c r="M102" s="98"/>
      <c r="N102" s="98"/>
      <c r="O102" s="98"/>
      <c r="P102" s="98"/>
      <c r="Q102" s="98"/>
      <c r="R102" s="98"/>
      <c r="S102" s="98"/>
      <c r="U102" s="87"/>
    </row>
    <row r="103" spans="1:21" collapsed="1" x14ac:dyDescent="0.25">
      <c r="A103" s="34"/>
      <c r="B103" s="198"/>
      <c r="C103" s="102"/>
      <c r="D103" t="str">
        <f>'Caseload Assignments'!A102</f>
        <v>Inadequate</v>
      </c>
      <c r="E103" s="34" t="s">
        <v>104</v>
      </c>
      <c r="F103" s="114">
        <v>1</v>
      </c>
      <c r="G103" s="102">
        <v>0</v>
      </c>
      <c r="H103" s="102"/>
      <c r="I103" s="34" t="str">
        <f>J103</f>
        <v>no</v>
      </c>
      <c r="J103" s="34" t="s">
        <v>480</v>
      </c>
      <c r="K103" s="34" t="s">
        <v>480</v>
      </c>
      <c r="L103" s="34" t="s">
        <v>480</v>
      </c>
      <c r="M103" s="34" t="s">
        <v>480</v>
      </c>
      <c r="N103" s="34" t="s">
        <v>480</v>
      </c>
      <c r="O103" s="34" t="s">
        <v>480</v>
      </c>
      <c r="P103" s="34" t="s">
        <v>480</v>
      </c>
      <c r="Q103" s="34" t="s">
        <v>480</v>
      </c>
      <c r="R103" s="34" t="s">
        <v>480</v>
      </c>
      <c r="S103" s="34" t="s">
        <v>480</v>
      </c>
      <c r="T103" s="83">
        <f>IF('Financial Overview'!$B$9=1,'Caseload Assignments'!BK105,(IF('Financial Overview'!$B$9=2,'Caseload Assignments'!BK106,(IF('Financial Overview'!$B$9=3,'Caseload Assignments'!BK107,(IF('Financial Overview'!$B$9=4,'Caseload Assignments'!BK108)))))))</f>
        <v>0</v>
      </c>
      <c r="U103" s="87">
        <f t="shared" ref="U103" si="45">G103+H103-T103</f>
        <v>0</v>
      </c>
    </row>
    <row r="104" spans="1:21" hidden="1" outlineLevel="1" x14ac:dyDescent="0.25">
      <c r="A104" s="115"/>
      <c r="B104" s="199"/>
      <c r="C104" s="104"/>
      <c r="D104" s="98" t="str">
        <f t="shared" ref="D104:I104" si="46">D103</f>
        <v>Inadequate</v>
      </c>
      <c r="E104" s="98" t="str">
        <f t="shared" si="46"/>
        <v>Salary</v>
      </c>
      <c r="F104" s="98">
        <f t="shared" si="46"/>
        <v>1</v>
      </c>
      <c r="G104" s="104">
        <f t="shared" si="46"/>
        <v>0</v>
      </c>
      <c r="H104" s="104">
        <f t="shared" si="46"/>
        <v>0</v>
      </c>
      <c r="I104" s="98" t="str">
        <f t="shared" si="46"/>
        <v>no</v>
      </c>
      <c r="J104" s="98" t="str">
        <f t="shared" si="42"/>
        <v>no</v>
      </c>
      <c r="K104" s="98" t="str">
        <f t="shared" si="42"/>
        <v>no</v>
      </c>
      <c r="L104" s="98" t="str">
        <f t="shared" si="42"/>
        <v>no</v>
      </c>
      <c r="M104" s="98" t="str">
        <f t="shared" si="42"/>
        <v>no</v>
      </c>
      <c r="N104" s="98" t="str">
        <f t="shared" si="42"/>
        <v>no</v>
      </c>
      <c r="O104" s="98" t="str">
        <f t="shared" si="42"/>
        <v>no</v>
      </c>
      <c r="P104" s="98" t="str">
        <f t="shared" si="42"/>
        <v>no</v>
      </c>
      <c r="Q104" s="98" t="str">
        <f t="shared" si="42"/>
        <v>no</v>
      </c>
      <c r="R104" s="98" t="str">
        <f t="shared" si="42"/>
        <v>no</v>
      </c>
      <c r="S104" s="98" t="str">
        <f t="shared" si="42"/>
        <v>no</v>
      </c>
      <c r="U104" s="87"/>
    </row>
    <row r="105" spans="1:21" hidden="1" outlineLevel="1" x14ac:dyDescent="0.25">
      <c r="A105" s="115"/>
      <c r="B105" s="199"/>
      <c r="C105" s="104"/>
      <c r="D105" s="98" t="str">
        <f t="shared" ref="D105:S105" si="47">D103</f>
        <v>Inadequate</v>
      </c>
      <c r="E105" s="98" t="str">
        <f t="shared" si="47"/>
        <v>Salary</v>
      </c>
      <c r="F105" s="98">
        <f t="shared" si="47"/>
        <v>1</v>
      </c>
      <c r="G105" s="104">
        <f t="shared" si="47"/>
        <v>0</v>
      </c>
      <c r="H105" s="104">
        <f t="shared" si="47"/>
        <v>0</v>
      </c>
      <c r="I105" s="98" t="str">
        <f t="shared" si="47"/>
        <v>no</v>
      </c>
      <c r="J105" s="98" t="str">
        <f t="shared" si="47"/>
        <v>no</v>
      </c>
      <c r="K105" s="98" t="str">
        <f t="shared" si="47"/>
        <v>no</v>
      </c>
      <c r="L105" s="98" t="str">
        <f t="shared" si="47"/>
        <v>no</v>
      </c>
      <c r="M105" s="98" t="str">
        <f t="shared" si="47"/>
        <v>no</v>
      </c>
      <c r="N105" s="98" t="str">
        <f t="shared" si="47"/>
        <v>no</v>
      </c>
      <c r="O105" s="98" t="str">
        <f t="shared" si="47"/>
        <v>no</v>
      </c>
      <c r="P105" s="98" t="str">
        <f t="shared" si="47"/>
        <v>no</v>
      </c>
      <c r="Q105" s="98" t="str">
        <f t="shared" si="47"/>
        <v>no</v>
      </c>
      <c r="R105" s="98" t="str">
        <f t="shared" si="47"/>
        <v>no</v>
      </c>
      <c r="S105" s="98" t="str">
        <f t="shared" si="47"/>
        <v>no</v>
      </c>
      <c r="U105" s="87"/>
    </row>
    <row r="106" spans="1:21" hidden="1" outlineLevel="1" x14ac:dyDescent="0.25">
      <c r="A106" s="115"/>
      <c r="B106" s="199"/>
      <c r="C106" s="104"/>
      <c r="D106" s="98" t="str">
        <f t="shared" ref="D106:S106" si="48">D103</f>
        <v>Inadequate</v>
      </c>
      <c r="E106" s="98" t="str">
        <f t="shared" si="48"/>
        <v>Salary</v>
      </c>
      <c r="F106" s="98">
        <f t="shared" si="48"/>
        <v>1</v>
      </c>
      <c r="G106" s="104">
        <f t="shared" si="48"/>
        <v>0</v>
      </c>
      <c r="H106" s="104">
        <f t="shared" si="48"/>
        <v>0</v>
      </c>
      <c r="I106" s="98" t="str">
        <f t="shared" si="48"/>
        <v>no</v>
      </c>
      <c r="J106" s="98" t="str">
        <f t="shared" si="48"/>
        <v>no</v>
      </c>
      <c r="K106" s="98" t="str">
        <f t="shared" si="48"/>
        <v>no</v>
      </c>
      <c r="L106" s="98" t="str">
        <f t="shared" si="48"/>
        <v>no</v>
      </c>
      <c r="M106" s="98" t="str">
        <f t="shared" si="48"/>
        <v>no</v>
      </c>
      <c r="N106" s="98" t="str">
        <f t="shared" si="48"/>
        <v>no</v>
      </c>
      <c r="O106" s="98" t="str">
        <f t="shared" si="48"/>
        <v>no</v>
      </c>
      <c r="P106" s="98" t="str">
        <f t="shared" si="48"/>
        <v>no</v>
      </c>
      <c r="Q106" s="98" t="str">
        <f t="shared" si="48"/>
        <v>no</v>
      </c>
      <c r="R106" s="98" t="str">
        <f t="shared" si="48"/>
        <v>no</v>
      </c>
      <c r="S106" s="98" t="str">
        <f t="shared" si="48"/>
        <v>no</v>
      </c>
      <c r="U106" s="87"/>
    </row>
    <row r="107" spans="1:21" hidden="1" outlineLevel="1" x14ac:dyDescent="0.25">
      <c r="A107" s="115"/>
      <c r="B107" s="199"/>
      <c r="C107" s="104"/>
      <c r="E107" s="98"/>
      <c r="F107" s="99"/>
      <c r="G107" s="104"/>
      <c r="H107" s="104"/>
      <c r="I107" s="104"/>
      <c r="J107" s="98"/>
      <c r="K107" s="98"/>
      <c r="L107" s="98"/>
      <c r="M107" s="98"/>
      <c r="N107" s="98"/>
      <c r="O107" s="98"/>
      <c r="P107" s="98"/>
      <c r="Q107" s="98"/>
      <c r="R107" s="98"/>
      <c r="S107" s="98"/>
      <c r="U107" s="87"/>
    </row>
    <row r="108" spans="1:21" hidden="1" outlineLevel="1" x14ac:dyDescent="0.25">
      <c r="A108" s="115"/>
      <c r="B108" s="199"/>
      <c r="C108" s="104"/>
      <c r="E108" s="98"/>
      <c r="F108" s="99"/>
      <c r="G108" s="104"/>
      <c r="H108" s="104"/>
      <c r="I108" s="104"/>
      <c r="J108" s="98"/>
      <c r="K108" s="98"/>
      <c r="L108" s="98"/>
      <c r="M108" s="98"/>
      <c r="N108" s="98"/>
      <c r="O108" s="98"/>
      <c r="P108" s="98"/>
      <c r="Q108" s="98"/>
      <c r="R108" s="98"/>
      <c r="S108" s="98"/>
      <c r="U108" s="87"/>
    </row>
    <row r="109" spans="1:21" hidden="1" outlineLevel="1" x14ac:dyDescent="0.25">
      <c r="A109" s="115"/>
      <c r="B109" s="199"/>
      <c r="C109" s="104"/>
      <c r="E109" s="98"/>
      <c r="F109" s="99"/>
      <c r="G109" s="104"/>
      <c r="H109" s="104"/>
      <c r="I109" s="104"/>
      <c r="J109" s="98"/>
      <c r="K109" s="98"/>
      <c r="L109" s="98"/>
      <c r="M109" s="98"/>
      <c r="N109" s="98"/>
      <c r="O109" s="98"/>
      <c r="P109" s="98"/>
      <c r="Q109" s="98"/>
      <c r="R109" s="98"/>
      <c r="S109" s="98"/>
      <c r="U109" s="87"/>
    </row>
    <row r="110" spans="1:21" hidden="1" outlineLevel="1" x14ac:dyDescent="0.25">
      <c r="A110" s="115"/>
      <c r="B110" s="199"/>
      <c r="C110" s="104"/>
      <c r="E110" s="98"/>
      <c r="F110" s="99"/>
      <c r="G110" s="104"/>
      <c r="H110" s="104"/>
      <c r="I110" s="104"/>
      <c r="J110" s="98"/>
      <c r="K110" s="98"/>
      <c r="L110" s="98"/>
      <c r="M110" s="98"/>
      <c r="N110" s="98"/>
      <c r="O110" s="98"/>
      <c r="P110" s="98"/>
      <c r="Q110" s="98"/>
      <c r="R110" s="98"/>
      <c r="S110" s="98"/>
      <c r="U110" s="87"/>
    </row>
    <row r="111" spans="1:21" hidden="1" outlineLevel="1" x14ac:dyDescent="0.25">
      <c r="A111" s="115"/>
      <c r="B111" s="199"/>
      <c r="C111" s="104"/>
      <c r="E111" s="98"/>
      <c r="F111" s="99"/>
      <c r="G111" s="104"/>
      <c r="H111" s="104"/>
      <c r="I111" s="104"/>
      <c r="J111" s="98"/>
      <c r="K111" s="98"/>
      <c r="L111" s="98"/>
      <c r="M111" s="98"/>
      <c r="N111" s="98"/>
      <c r="O111" s="98"/>
      <c r="P111" s="98"/>
      <c r="Q111" s="98"/>
      <c r="R111" s="98"/>
      <c r="S111" s="98"/>
      <c r="U111" s="87"/>
    </row>
    <row r="112" spans="1:21" hidden="1" outlineLevel="1" x14ac:dyDescent="0.25">
      <c r="A112" s="115"/>
      <c r="B112" s="199"/>
      <c r="C112" s="104"/>
      <c r="E112" s="98"/>
      <c r="F112" s="99"/>
      <c r="G112" s="104"/>
      <c r="H112" s="104"/>
      <c r="I112" s="104"/>
      <c r="J112" s="98"/>
      <c r="K112" s="98"/>
      <c r="L112" s="98"/>
      <c r="M112" s="98"/>
      <c r="N112" s="98"/>
      <c r="O112" s="98"/>
      <c r="P112" s="98"/>
      <c r="Q112" s="98"/>
      <c r="R112" s="98"/>
      <c r="S112" s="98"/>
      <c r="U112" s="87"/>
    </row>
    <row r="113" spans="1:21" collapsed="1" x14ac:dyDescent="0.25">
      <c r="A113" s="34"/>
      <c r="B113" s="198"/>
      <c r="C113" s="102"/>
      <c r="D113" t="str">
        <f>'Caseload Assignments'!A112</f>
        <v>Inadequate</v>
      </c>
      <c r="E113" s="34" t="s">
        <v>104</v>
      </c>
      <c r="F113" s="114">
        <v>1</v>
      </c>
      <c r="G113" s="102">
        <v>0</v>
      </c>
      <c r="H113" s="102"/>
      <c r="I113" s="34" t="str">
        <f>J113</f>
        <v>no</v>
      </c>
      <c r="J113" s="34" t="s">
        <v>480</v>
      </c>
      <c r="K113" s="34" t="s">
        <v>480</v>
      </c>
      <c r="L113" s="34" t="s">
        <v>480</v>
      </c>
      <c r="M113" s="34" t="s">
        <v>480</v>
      </c>
      <c r="N113" s="34" t="s">
        <v>480</v>
      </c>
      <c r="O113" s="34" t="s">
        <v>480</v>
      </c>
      <c r="P113" s="34" t="s">
        <v>480</v>
      </c>
      <c r="Q113" s="34" t="s">
        <v>480</v>
      </c>
      <c r="R113" s="34" t="s">
        <v>480</v>
      </c>
      <c r="S113" s="34" t="s">
        <v>480</v>
      </c>
      <c r="T113" s="83">
        <f>IF('Financial Overview'!$B$9=1,'Caseload Assignments'!BK115,(IF('Financial Overview'!$B$9=2,'Caseload Assignments'!BK116,(IF('Financial Overview'!$B$9=3,'Caseload Assignments'!BK117,(IF('Financial Overview'!$B$9=4,'Caseload Assignments'!BK118)))))))</f>
        <v>0</v>
      </c>
      <c r="U113" s="87">
        <f t="shared" ref="U113" si="49">G113+H113-T113</f>
        <v>0</v>
      </c>
    </row>
    <row r="114" spans="1:21" hidden="1" outlineLevel="1" x14ac:dyDescent="0.25">
      <c r="A114" s="115"/>
      <c r="B114" s="199"/>
      <c r="C114" s="104"/>
      <c r="D114" s="98" t="str">
        <f t="shared" ref="D114:S124" si="50">D113</f>
        <v>Inadequate</v>
      </c>
      <c r="E114" s="98" t="str">
        <f t="shared" si="50"/>
        <v>Salary</v>
      </c>
      <c r="F114" s="98">
        <f t="shared" si="50"/>
        <v>1</v>
      </c>
      <c r="G114" s="104">
        <f t="shared" si="50"/>
        <v>0</v>
      </c>
      <c r="H114" s="104">
        <f t="shared" si="50"/>
        <v>0</v>
      </c>
      <c r="I114" s="98" t="str">
        <f t="shared" si="50"/>
        <v>no</v>
      </c>
      <c r="J114" s="98" t="str">
        <f t="shared" si="50"/>
        <v>no</v>
      </c>
      <c r="K114" s="98" t="str">
        <f t="shared" si="50"/>
        <v>no</v>
      </c>
      <c r="L114" s="98" t="str">
        <f t="shared" si="50"/>
        <v>no</v>
      </c>
      <c r="M114" s="98" t="str">
        <f t="shared" si="50"/>
        <v>no</v>
      </c>
      <c r="N114" s="98" t="str">
        <f t="shared" si="50"/>
        <v>no</v>
      </c>
      <c r="O114" s="98" t="str">
        <f t="shared" si="50"/>
        <v>no</v>
      </c>
      <c r="P114" s="98" t="str">
        <f t="shared" si="50"/>
        <v>no</v>
      </c>
      <c r="Q114" s="98" t="str">
        <f t="shared" si="50"/>
        <v>no</v>
      </c>
      <c r="R114" s="98" t="str">
        <f t="shared" si="50"/>
        <v>no</v>
      </c>
      <c r="S114" s="98" t="str">
        <f t="shared" si="50"/>
        <v>no</v>
      </c>
      <c r="U114" s="87"/>
    </row>
    <row r="115" spans="1:21" hidden="1" outlineLevel="1" x14ac:dyDescent="0.25">
      <c r="A115" s="115"/>
      <c r="B115" s="199"/>
      <c r="C115" s="104"/>
      <c r="D115" s="98" t="str">
        <f t="shared" ref="D115:S115" si="51">D113</f>
        <v>Inadequate</v>
      </c>
      <c r="E115" s="98" t="str">
        <f t="shared" si="51"/>
        <v>Salary</v>
      </c>
      <c r="F115" s="98">
        <f t="shared" si="51"/>
        <v>1</v>
      </c>
      <c r="G115" s="104">
        <f t="shared" si="51"/>
        <v>0</v>
      </c>
      <c r="H115" s="104">
        <f t="shared" si="51"/>
        <v>0</v>
      </c>
      <c r="I115" s="98" t="str">
        <f t="shared" si="51"/>
        <v>no</v>
      </c>
      <c r="J115" s="98" t="str">
        <f t="shared" si="51"/>
        <v>no</v>
      </c>
      <c r="K115" s="98" t="str">
        <f t="shared" si="51"/>
        <v>no</v>
      </c>
      <c r="L115" s="98" t="str">
        <f t="shared" si="51"/>
        <v>no</v>
      </c>
      <c r="M115" s="98" t="str">
        <f t="shared" si="51"/>
        <v>no</v>
      </c>
      <c r="N115" s="98" t="str">
        <f t="shared" si="51"/>
        <v>no</v>
      </c>
      <c r="O115" s="98" t="str">
        <f t="shared" si="51"/>
        <v>no</v>
      </c>
      <c r="P115" s="98" t="str">
        <f t="shared" si="51"/>
        <v>no</v>
      </c>
      <c r="Q115" s="98" t="str">
        <f t="shared" si="51"/>
        <v>no</v>
      </c>
      <c r="R115" s="98" t="str">
        <f t="shared" si="51"/>
        <v>no</v>
      </c>
      <c r="S115" s="98" t="str">
        <f t="shared" si="51"/>
        <v>no</v>
      </c>
      <c r="U115" s="87"/>
    </row>
    <row r="116" spans="1:21" hidden="1" outlineLevel="1" x14ac:dyDescent="0.25">
      <c r="A116" s="115"/>
      <c r="B116" s="199"/>
      <c r="C116" s="104"/>
      <c r="D116" s="98" t="str">
        <f t="shared" ref="D116:S116" si="52">D113</f>
        <v>Inadequate</v>
      </c>
      <c r="E116" s="98" t="str">
        <f t="shared" si="52"/>
        <v>Salary</v>
      </c>
      <c r="F116" s="98">
        <f t="shared" si="52"/>
        <v>1</v>
      </c>
      <c r="G116" s="104">
        <f t="shared" si="52"/>
        <v>0</v>
      </c>
      <c r="H116" s="104">
        <f t="shared" si="52"/>
        <v>0</v>
      </c>
      <c r="I116" s="98" t="str">
        <f t="shared" si="52"/>
        <v>no</v>
      </c>
      <c r="J116" s="98" t="str">
        <f t="shared" si="52"/>
        <v>no</v>
      </c>
      <c r="K116" s="98" t="str">
        <f t="shared" si="52"/>
        <v>no</v>
      </c>
      <c r="L116" s="98" t="str">
        <f t="shared" si="52"/>
        <v>no</v>
      </c>
      <c r="M116" s="98" t="str">
        <f t="shared" si="52"/>
        <v>no</v>
      </c>
      <c r="N116" s="98" t="str">
        <f t="shared" si="52"/>
        <v>no</v>
      </c>
      <c r="O116" s="98" t="str">
        <f t="shared" si="52"/>
        <v>no</v>
      </c>
      <c r="P116" s="98" t="str">
        <f t="shared" si="52"/>
        <v>no</v>
      </c>
      <c r="Q116" s="98" t="str">
        <f t="shared" si="52"/>
        <v>no</v>
      </c>
      <c r="R116" s="98" t="str">
        <f t="shared" si="52"/>
        <v>no</v>
      </c>
      <c r="S116" s="98" t="str">
        <f t="shared" si="52"/>
        <v>no</v>
      </c>
      <c r="U116" s="87"/>
    </row>
    <row r="117" spans="1:21" hidden="1" outlineLevel="1" x14ac:dyDescent="0.25">
      <c r="A117" s="115"/>
      <c r="B117" s="199"/>
      <c r="C117" s="104"/>
      <c r="E117" s="98"/>
      <c r="F117" s="99"/>
      <c r="G117" s="104"/>
      <c r="H117" s="104"/>
      <c r="I117" s="104"/>
      <c r="J117" s="98"/>
      <c r="K117" s="98"/>
      <c r="L117" s="98"/>
      <c r="M117" s="98"/>
      <c r="N117" s="98"/>
      <c r="O117" s="98"/>
      <c r="P117" s="98"/>
      <c r="Q117" s="98"/>
      <c r="R117" s="98"/>
      <c r="S117" s="98"/>
      <c r="U117" s="87"/>
    </row>
    <row r="118" spans="1:21" hidden="1" outlineLevel="1" x14ac:dyDescent="0.25">
      <c r="A118" s="115"/>
      <c r="B118" s="199"/>
      <c r="C118" s="104"/>
      <c r="E118" s="98"/>
      <c r="F118" s="99"/>
      <c r="G118" s="104"/>
      <c r="H118" s="104"/>
      <c r="I118" s="104"/>
      <c r="J118" s="98"/>
      <c r="K118" s="98"/>
      <c r="L118" s="98"/>
      <c r="M118" s="98"/>
      <c r="N118" s="98"/>
      <c r="O118" s="98"/>
      <c r="P118" s="98"/>
      <c r="Q118" s="98"/>
      <c r="R118" s="98"/>
      <c r="S118" s="98"/>
      <c r="U118" s="87"/>
    </row>
    <row r="119" spans="1:21" hidden="1" outlineLevel="1" x14ac:dyDescent="0.25">
      <c r="A119" s="115"/>
      <c r="B119" s="199"/>
      <c r="C119" s="104"/>
      <c r="E119" s="98"/>
      <c r="F119" s="99"/>
      <c r="G119" s="104"/>
      <c r="H119" s="104"/>
      <c r="I119" s="104"/>
      <c r="J119" s="98"/>
      <c r="K119" s="98"/>
      <c r="L119" s="98"/>
      <c r="M119" s="98"/>
      <c r="N119" s="98"/>
      <c r="O119" s="98"/>
      <c r="P119" s="98"/>
      <c r="Q119" s="98"/>
      <c r="R119" s="98"/>
      <c r="S119" s="98"/>
      <c r="U119" s="87"/>
    </row>
    <row r="120" spans="1:21" hidden="1" outlineLevel="1" x14ac:dyDescent="0.25">
      <c r="A120" s="115"/>
      <c r="B120" s="199"/>
      <c r="C120" s="104"/>
      <c r="E120" s="98"/>
      <c r="F120" s="99"/>
      <c r="G120" s="104"/>
      <c r="H120" s="104"/>
      <c r="I120" s="104"/>
      <c r="J120" s="98"/>
      <c r="K120" s="98"/>
      <c r="L120" s="98"/>
      <c r="M120" s="98"/>
      <c r="N120" s="98"/>
      <c r="O120" s="98"/>
      <c r="P120" s="98"/>
      <c r="Q120" s="98"/>
      <c r="R120" s="98"/>
      <c r="S120" s="98"/>
      <c r="U120" s="87"/>
    </row>
    <row r="121" spans="1:21" hidden="1" outlineLevel="1" x14ac:dyDescent="0.25">
      <c r="A121" s="115"/>
      <c r="B121" s="199"/>
      <c r="C121" s="104"/>
      <c r="E121" s="98"/>
      <c r="F121" s="99"/>
      <c r="G121" s="104"/>
      <c r="H121" s="104"/>
      <c r="I121" s="104"/>
      <c r="J121" s="98"/>
      <c r="K121" s="98"/>
      <c r="L121" s="98"/>
      <c r="M121" s="98"/>
      <c r="N121" s="98"/>
      <c r="O121" s="98"/>
      <c r="P121" s="98"/>
      <c r="Q121" s="98"/>
      <c r="R121" s="98"/>
      <c r="S121" s="98"/>
      <c r="U121" s="87"/>
    </row>
    <row r="122" spans="1:21" hidden="1" outlineLevel="1" x14ac:dyDescent="0.25">
      <c r="A122" s="115"/>
      <c r="B122" s="199"/>
      <c r="C122" s="104"/>
      <c r="E122" s="98"/>
      <c r="F122" s="99"/>
      <c r="G122" s="104"/>
      <c r="H122" s="104"/>
      <c r="I122" s="104"/>
      <c r="J122" s="98"/>
      <c r="K122" s="98"/>
      <c r="L122" s="98"/>
      <c r="M122" s="98"/>
      <c r="N122" s="98"/>
      <c r="O122" s="98"/>
      <c r="P122" s="98"/>
      <c r="Q122" s="98"/>
      <c r="R122" s="98"/>
      <c r="S122" s="98"/>
      <c r="U122" s="87"/>
    </row>
    <row r="123" spans="1:21" collapsed="1" x14ac:dyDescent="0.25">
      <c r="A123" s="34"/>
      <c r="B123" s="198"/>
      <c r="C123" s="102"/>
      <c r="D123" t="str">
        <f>'Caseload Assignments'!A122</f>
        <v>Inadequate</v>
      </c>
      <c r="E123" s="34" t="s">
        <v>104</v>
      </c>
      <c r="F123" s="114">
        <v>1</v>
      </c>
      <c r="G123" s="102">
        <v>0</v>
      </c>
      <c r="H123" s="102"/>
      <c r="I123" s="34" t="str">
        <f>J123</f>
        <v>no</v>
      </c>
      <c r="J123" s="34" t="s">
        <v>480</v>
      </c>
      <c r="K123" s="34" t="s">
        <v>480</v>
      </c>
      <c r="L123" s="34" t="s">
        <v>480</v>
      </c>
      <c r="M123" s="34" t="s">
        <v>480</v>
      </c>
      <c r="N123" s="34" t="s">
        <v>480</v>
      </c>
      <c r="O123" s="34" t="s">
        <v>480</v>
      </c>
      <c r="P123" s="34" t="s">
        <v>480</v>
      </c>
      <c r="Q123" s="34" t="s">
        <v>480</v>
      </c>
      <c r="R123" s="34" t="s">
        <v>480</v>
      </c>
      <c r="S123" s="34" t="s">
        <v>480</v>
      </c>
      <c r="T123" s="83">
        <f>IF('Financial Overview'!$B$9=1,'Caseload Assignments'!BK125,(IF('Financial Overview'!$B$9=2,'Caseload Assignments'!BK126,(IF('Financial Overview'!$B$9=3,'Caseload Assignments'!BK127,(IF('Financial Overview'!$B$9=4,'Caseload Assignments'!BK128)))))))</f>
        <v>0</v>
      </c>
      <c r="U123" s="87">
        <f t="shared" ref="U123" si="53">G123+H123-T123</f>
        <v>0</v>
      </c>
    </row>
    <row r="124" spans="1:21" hidden="1" outlineLevel="1" x14ac:dyDescent="0.25">
      <c r="A124" s="115"/>
      <c r="B124" s="199"/>
      <c r="C124" s="104"/>
      <c r="D124" s="98" t="str">
        <f t="shared" ref="D124:I124" si="54">D123</f>
        <v>Inadequate</v>
      </c>
      <c r="E124" s="98" t="str">
        <f t="shared" si="54"/>
        <v>Salary</v>
      </c>
      <c r="F124" s="98">
        <f t="shared" si="54"/>
        <v>1</v>
      </c>
      <c r="G124" s="104">
        <f t="shared" si="54"/>
        <v>0</v>
      </c>
      <c r="H124" s="104">
        <f t="shared" si="54"/>
        <v>0</v>
      </c>
      <c r="I124" s="98" t="str">
        <f t="shared" si="54"/>
        <v>no</v>
      </c>
      <c r="J124" s="98" t="str">
        <f t="shared" si="50"/>
        <v>no</v>
      </c>
      <c r="K124" s="98" t="str">
        <f t="shared" si="50"/>
        <v>no</v>
      </c>
      <c r="L124" s="98" t="str">
        <f t="shared" si="50"/>
        <v>no</v>
      </c>
      <c r="M124" s="98" t="str">
        <f t="shared" si="50"/>
        <v>no</v>
      </c>
      <c r="N124" s="98" t="str">
        <f t="shared" si="50"/>
        <v>no</v>
      </c>
      <c r="O124" s="98" t="str">
        <f t="shared" si="50"/>
        <v>no</v>
      </c>
      <c r="P124" s="98" t="str">
        <f t="shared" si="50"/>
        <v>no</v>
      </c>
      <c r="Q124" s="98" t="str">
        <f t="shared" si="50"/>
        <v>no</v>
      </c>
      <c r="R124" s="98" t="str">
        <f t="shared" si="50"/>
        <v>no</v>
      </c>
      <c r="S124" s="98" t="str">
        <f t="shared" si="50"/>
        <v>no</v>
      </c>
      <c r="U124" s="87"/>
    </row>
    <row r="125" spans="1:21" hidden="1" outlineLevel="1" x14ac:dyDescent="0.25">
      <c r="A125" s="115"/>
      <c r="B125" s="199"/>
      <c r="C125" s="104"/>
      <c r="D125" s="98" t="str">
        <f t="shared" ref="D125:S125" si="55">D123</f>
        <v>Inadequate</v>
      </c>
      <c r="E125" s="98" t="str">
        <f t="shared" si="55"/>
        <v>Salary</v>
      </c>
      <c r="F125" s="98">
        <f t="shared" si="55"/>
        <v>1</v>
      </c>
      <c r="G125" s="104">
        <f t="shared" si="55"/>
        <v>0</v>
      </c>
      <c r="H125" s="104">
        <f t="shared" si="55"/>
        <v>0</v>
      </c>
      <c r="I125" s="98" t="str">
        <f t="shared" si="55"/>
        <v>no</v>
      </c>
      <c r="J125" s="98" t="str">
        <f t="shared" si="55"/>
        <v>no</v>
      </c>
      <c r="K125" s="98" t="str">
        <f t="shared" si="55"/>
        <v>no</v>
      </c>
      <c r="L125" s="98" t="str">
        <f t="shared" si="55"/>
        <v>no</v>
      </c>
      <c r="M125" s="98" t="str">
        <f t="shared" si="55"/>
        <v>no</v>
      </c>
      <c r="N125" s="98" t="str">
        <f t="shared" si="55"/>
        <v>no</v>
      </c>
      <c r="O125" s="98" t="str">
        <f t="shared" si="55"/>
        <v>no</v>
      </c>
      <c r="P125" s="98" t="str">
        <f t="shared" si="55"/>
        <v>no</v>
      </c>
      <c r="Q125" s="98" t="str">
        <f t="shared" si="55"/>
        <v>no</v>
      </c>
      <c r="R125" s="98" t="str">
        <f t="shared" si="55"/>
        <v>no</v>
      </c>
      <c r="S125" s="98" t="str">
        <f t="shared" si="55"/>
        <v>no</v>
      </c>
      <c r="U125" s="87"/>
    </row>
    <row r="126" spans="1:21" hidden="1" outlineLevel="1" x14ac:dyDescent="0.25">
      <c r="A126" s="115"/>
      <c r="B126" s="199"/>
      <c r="C126" s="104"/>
      <c r="D126" s="98" t="str">
        <f t="shared" ref="D126:S126" si="56">D123</f>
        <v>Inadequate</v>
      </c>
      <c r="E126" s="98" t="str">
        <f t="shared" si="56"/>
        <v>Salary</v>
      </c>
      <c r="F126" s="98">
        <f t="shared" si="56"/>
        <v>1</v>
      </c>
      <c r="G126" s="104">
        <f t="shared" si="56"/>
        <v>0</v>
      </c>
      <c r="H126" s="104">
        <f t="shared" si="56"/>
        <v>0</v>
      </c>
      <c r="I126" s="98" t="str">
        <f t="shared" si="56"/>
        <v>no</v>
      </c>
      <c r="J126" s="98" t="str">
        <f t="shared" si="56"/>
        <v>no</v>
      </c>
      <c r="K126" s="98" t="str">
        <f t="shared" si="56"/>
        <v>no</v>
      </c>
      <c r="L126" s="98" t="str">
        <f t="shared" si="56"/>
        <v>no</v>
      </c>
      <c r="M126" s="98" t="str">
        <f t="shared" si="56"/>
        <v>no</v>
      </c>
      <c r="N126" s="98" t="str">
        <f t="shared" si="56"/>
        <v>no</v>
      </c>
      <c r="O126" s="98" t="str">
        <f t="shared" si="56"/>
        <v>no</v>
      </c>
      <c r="P126" s="98" t="str">
        <f t="shared" si="56"/>
        <v>no</v>
      </c>
      <c r="Q126" s="98" t="str">
        <f t="shared" si="56"/>
        <v>no</v>
      </c>
      <c r="R126" s="98" t="str">
        <f t="shared" si="56"/>
        <v>no</v>
      </c>
      <c r="S126" s="98" t="str">
        <f t="shared" si="56"/>
        <v>no</v>
      </c>
      <c r="U126" s="87"/>
    </row>
    <row r="127" spans="1:21" hidden="1" outlineLevel="1" x14ac:dyDescent="0.25">
      <c r="A127" s="115"/>
      <c r="B127" s="199"/>
      <c r="C127" s="104"/>
      <c r="E127" s="98"/>
      <c r="F127" s="99"/>
      <c r="G127" s="104"/>
      <c r="H127" s="104"/>
      <c r="I127" s="104"/>
      <c r="J127" s="98"/>
      <c r="K127" s="98"/>
      <c r="L127" s="98"/>
      <c r="M127" s="98"/>
      <c r="N127" s="98"/>
      <c r="O127" s="98"/>
      <c r="P127" s="98"/>
      <c r="Q127" s="98"/>
      <c r="R127" s="98"/>
      <c r="S127" s="98"/>
      <c r="U127" s="87"/>
    </row>
    <row r="128" spans="1:21" hidden="1" outlineLevel="1" x14ac:dyDescent="0.25">
      <c r="A128" s="115"/>
      <c r="B128" s="199"/>
      <c r="C128" s="104"/>
      <c r="E128" s="98"/>
      <c r="F128" s="99"/>
      <c r="G128" s="104"/>
      <c r="H128" s="104"/>
      <c r="I128" s="104"/>
      <c r="J128" s="98"/>
      <c r="K128" s="98"/>
      <c r="L128" s="98"/>
      <c r="M128" s="98"/>
      <c r="N128" s="98"/>
      <c r="O128" s="98"/>
      <c r="P128" s="98"/>
      <c r="Q128" s="98"/>
      <c r="R128" s="98"/>
      <c r="S128" s="98"/>
      <c r="U128" s="87"/>
    </row>
    <row r="129" spans="1:21" hidden="1" outlineLevel="1" x14ac:dyDescent="0.25">
      <c r="A129" s="115"/>
      <c r="B129" s="199"/>
      <c r="C129" s="104"/>
      <c r="E129" s="98"/>
      <c r="F129" s="99"/>
      <c r="G129" s="104"/>
      <c r="H129" s="104"/>
      <c r="I129" s="104"/>
      <c r="J129" s="98"/>
      <c r="K129" s="98"/>
      <c r="L129" s="98"/>
      <c r="M129" s="98"/>
      <c r="N129" s="98"/>
      <c r="O129" s="98"/>
      <c r="P129" s="98"/>
      <c r="Q129" s="98"/>
      <c r="R129" s="98"/>
      <c r="S129" s="98"/>
      <c r="U129" s="87"/>
    </row>
    <row r="130" spans="1:21" hidden="1" outlineLevel="1" x14ac:dyDescent="0.25">
      <c r="A130" s="115"/>
      <c r="B130" s="199"/>
      <c r="C130" s="104"/>
      <c r="E130" s="98"/>
      <c r="F130" s="99"/>
      <c r="G130" s="104"/>
      <c r="H130" s="104"/>
      <c r="I130" s="104"/>
      <c r="J130" s="98"/>
      <c r="K130" s="98"/>
      <c r="L130" s="98"/>
      <c r="M130" s="98"/>
      <c r="N130" s="98"/>
      <c r="O130" s="98"/>
      <c r="P130" s="98"/>
      <c r="Q130" s="98"/>
      <c r="R130" s="98"/>
      <c r="S130" s="98"/>
      <c r="U130" s="87"/>
    </row>
    <row r="131" spans="1:21" hidden="1" outlineLevel="1" x14ac:dyDescent="0.25">
      <c r="A131" s="115"/>
      <c r="B131" s="199"/>
      <c r="C131" s="104"/>
      <c r="E131" s="98"/>
      <c r="F131" s="99"/>
      <c r="G131" s="104"/>
      <c r="H131" s="104"/>
      <c r="I131" s="104"/>
      <c r="J131" s="98"/>
      <c r="K131" s="98"/>
      <c r="L131" s="98"/>
      <c r="M131" s="98"/>
      <c r="N131" s="98"/>
      <c r="O131" s="98"/>
      <c r="P131" s="98"/>
      <c r="Q131" s="98"/>
      <c r="R131" s="98"/>
      <c r="S131" s="98"/>
      <c r="U131" s="87"/>
    </row>
    <row r="132" spans="1:21" hidden="1" outlineLevel="1" x14ac:dyDescent="0.25">
      <c r="A132" s="115"/>
      <c r="B132" s="199"/>
      <c r="C132" s="104"/>
      <c r="E132" s="98"/>
      <c r="F132" s="99"/>
      <c r="G132" s="104"/>
      <c r="H132" s="104"/>
      <c r="I132" s="104"/>
      <c r="J132" s="98"/>
      <c r="K132" s="98"/>
      <c r="L132" s="98"/>
      <c r="M132" s="98"/>
      <c r="N132" s="98"/>
      <c r="O132" s="98"/>
      <c r="P132" s="98"/>
      <c r="Q132" s="98"/>
      <c r="R132" s="98"/>
      <c r="S132" s="98"/>
      <c r="U132" s="87"/>
    </row>
    <row r="133" spans="1:21" collapsed="1" x14ac:dyDescent="0.25">
      <c r="A133" s="34"/>
      <c r="B133" s="198"/>
      <c r="C133" s="102"/>
      <c r="D133" t="str">
        <f>'Caseload Assignments'!A132</f>
        <v>Inadequate</v>
      </c>
      <c r="E133" s="34" t="s">
        <v>104</v>
      </c>
      <c r="F133" s="114">
        <v>1</v>
      </c>
      <c r="G133" s="102">
        <v>0</v>
      </c>
      <c r="H133" s="102"/>
      <c r="I133" s="34" t="str">
        <f>J133</f>
        <v>no</v>
      </c>
      <c r="J133" s="34" t="s">
        <v>480</v>
      </c>
      <c r="K133" s="34" t="s">
        <v>480</v>
      </c>
      <c r="L133" s="34" t="s">
        <v>480</v>
      </c>
      <c r="M133" s="34" t="s">
        <v>480</v>
      </c>
      <c r="N133" s="34" t="s">
        <v>480</v>
      </c>
      <c r="O133" s="34" t="s">
        <v>480</v>
      </c>
      <c r="P133" s="34" t="s">
        <v>480</v>
      </c>
      <c r="Q133" s="34" t="s">
        <v>480</v>
      </c>
      <c r="R133" s="34" t="s">
        <v>480</v>
      </c>
      <c r="S133" s="34" t="s">
        <v>480</v>
      </c>
      <c r="T133" s="83">
        <f>IF('Financial Overview'!$B$9=1,'Caseload Assignments'!BK135,(IF('Financial Overview'!$B$9=2,'Caseload Assignments'!BK136,(IF('Financial Overview'!$B$9=3,'Caseload Assignments'!BK137,(IF('Financial Overview'!$B$9=4,'Caseload Assignments'!BK138)))))))</f>
        <v>0</v>
      </c>
      <c r="U133" s="87">
        <f t="shared" ref="U133" si="57">G133+H133-T133</f>
        <v>0</v>
      </c>
    </row>
    <row r="134" spans="1:21" hidden="1" outlineLevel="1" x14ac:dyDescent="0.25">
      <c r="A134" s="115"/>
      <c r="B134" s="199"/>
      <c r="C134" s="104"/>
      <c r="D134" s="98" t="str">
        <f t="shared" ref="D134:S144" si="58">D133</f>
        <v>Inadequate</v>
      </c>
      <c r="E134" s="98" t="str">
        <f t="shared" si="58"/>
        <v>Salary</v>
      </c>
      <c r="F134" s="98">
        <f t="shared" si="58"/>
        <v>1</v>
      </c>
      <c r="G134" s="104">
        <f t="shared" si="58"/>
        <v>0</v>
      </c>
      <c r="H134" s="104">
        <f t="shared" si="58"/>
        <v>0</v>
      </c>
      <c r="I134" s="98" t="str">
        <f t="shared" si="58"/>
        <v>no</v>
      </c>
      <c r="J134" s="98" t="str">
        <f t="shared" si="58"/>
        <v>no</v>
      </c>
      <c r="K134" s="98" t="str">
        <f t="shared" si="58"/>
        <v>no</v>
      </c>
      <c r="L134" s="98" t="str">
        <f t="shared" si="58"/>
        <v>no</v>
      </c>
      <c r="M134" s="98" t="str">
        <f t="shared" si="58"/>
        <v>no</v>
      </c>
      <c r="N134" s="98" t="str">
        <f t="shared" si="58"/>
        <v>no</v>
      </c>
      <c r="O134" s="98" t="str">
        <f t="shared" si="58"/>
        <v>no</v>
      </c>
      <c r="P134" s="98" t="str">
        <f t="shared" si="58"/>
        <v>no</v>
      </c>
      <c r="Q134" s="98" t="str">
        <f t="shared" si="58"/>
        <v>no</v>
      </c>
      <c r="R134" s="98" t="str">
        <f t="shared" si="58"/>
        <v>no</v>
      </c>
      <c r="S134" s="98" t="str">
        <f t="shared" si="58"/>
        <v>no</v>
      </c>
      <c r="U134" s="87"/>
    </row>
    <row r="135" spans="1:21" hidden="1" outlineLevel="1" x14ac:dyDescent="0.25">
      <c r="A135" s="115"/>
      <c r="B135" s="199"/>
      <c r="C135" s="104"/>
      <c r="D135" s="98" t="str">
        <f t="shared" ref="D135:S135" si="59">D133</f>
        <v>Inadequate</v>
      </c>
      <c r="E135" s="98" t="str">
        <f t="shared" si="59"/>
        <v>Salary</v>
      </c>
      <c r="F135" s="98">
        <f t="shared" si="59"/>
        <v>1</v>
      </c>
      <c r="G135" s="104">
        <f t="shared" si="59"/>
        <v>0</v>
      </c>
      <c r="H135" s="104">
        <f t="shared" si="59"/>
        <v>0</v>
      </c>
      <c r="I135" s="98" t="str">
        <f t="shared" si="59"/>
        <v>no</v>
      </c>
      <c r="J135" s="98" t="str">
        <f t="shared" si="59"/>
        <v>no</v>
      </c>
      <c r="K135" s="98" t="str">
        <f t="shared" si="59"/>
        <v>no</v>
      </c>
      <c r="L135" s="98" t="str">
        <f t="shared" si="59"/>
        <v>no</v>
      </c>
      <c r="M135" s="98" t="str">
        <f t="shared" si="59"/>
        <v>no</v>
      </c>
      <c r="N135" s="98" t="str">
        <f t="shared" si="59"/>
        <v>no</v>
      </c>
      <c r="O135" s="98" t="str">
        <f t="shared" si="59"/>
        <v>no</v>
      </c>
      <c r="P135" s="98" t="str">
        <f t="shared" si="59"/>
        <v>no</v>
      </c>
      <c r="Q135" s="98" t="str">
        <f t="shared" si="59"/>
        <v>no</v>
      </c>
      <c r="R135" s="98" t="str">
        <f t="shared" si="59"/>
        <v>no</v>
      </c>
      <c r="S135" s="98" t="str">
        <f t="shared" si="59"/>
        <v>no</v>
      </c>
      <c r="U135" s="87"/>
    </row>
    <row r="136" spans="1:21" hidden="1" outlineLevel="1" x14ac:dyDescent="0.25">
      <c r="A136" s="115"/>
      <c r="B136" s="199"/>
      <c r="C136" s="104"/>
      <c r="D136" s="98" t="str">
        <f t="shared" ref="D136:S136" si="60">D133</f>
        <v>Inadequate</v>
      </c>
      <c r="E136" s="98" t="str">
        <f t="shared" si="60"/>
        <v>Salary</v>
      </c>
      <c r="F136" s="98">
        <f t="shared" si="60"/>
        <v>1</v>
      </c>
      <c r="G136" s="104">
        <f t="shared" si="60"/>
        <v>0</v>
      </c>
      <c r="H136" s="104">
        <f t="shared" si="60"/>
        <v>0</v>
      </c>
      <c r="I136" s="98" t="str">
        <f t="shared" si="60"/>
        <v>no</v>
      </c>
      <c r="J136" s="98" t="str">
        <f t="shared" si="60"/>
        <v>no</v>
      </c>
      <c r="K136" s="98" t="str">
        <f t="shared" si="60"/>
        <v>no</v>
      </c>
      <c r="L136" s="98" t="str">
        <f t="shared" si="60"/>
        <v>no</v>
      </c>
      <c r="M136" s="98" t="str">
        <f t="shared" si="60"/>
        <v>no</v>
      </c>
      <c r="N136" s="98" t="str">
        <f t="shared" si="60"/>
        <v>no</v>
      </c>
      <c r="O136" s="98" t="str">
        <f t="shared" si="60"/>
        <v>no</v>
      </c>
      <c r="P136" s="98" t="str">
        <f t="shared" si="60"/>
        <v>no</v>
      </c>
      <c r="Q136" s="98" t="str">
        <f t="shared" si="60"/>
        <v>no</v>
      </c>
      <c r="R136" s="98" t="str">
        <f t="shared" si="60"/>
        <v>no</v>
      </c>
      <c r="S136" s="98" t="str">
        <f t="shared" si="60"/>
        <v>no</v>
      </c>
      <c r="U136" s="87"/>
    </row>
    <row r="137" spans="1:21" hidden="1" outlineLevel="1" x14ac:dyDescent="0.25">
      <c r="A137" s="115"/>
      <c r="B137" s="199"/>
      <c r="C137" s="104"/>
      <c r="E137" s="98"/>
      <c r="F137" s="99"/>
      <c r="G137" s="104"/>
      <c r="H137" s="104"/>
      <c r="I137" s="104"/>
      <c r="J137" s="98"/>
      <c r="K137" s="98"/>
      <c r="L137" s="98"/>
      <c r="M137" s="98"/>
      <c r="N137" s="98"/>
      <c r="O137" s="98"/>
      <c r="P137" s="98"/>
      <c r="Q137" s="98"/>
      <c r="R137" s="98"/>
      <c r="S137" s="98"/>
      <c r="U137" s="87"/>
    </row>
    <row r="138" spans="1:21" hidden="1" outlineLevel="1" x14ac:dyDescent="0.25">
      <c r="A138" s="115"/>
      <c r="B138" s="199"/>
      <c r="C138" s="104"/>
      <c r="E138" s="98"/>
      <c r="F138" s="99"/>
      <c r="G138" s="104"/>
      <c r="H138" s="104"/>
      <c r="I138" s="104"/>
      <c r="J138" s="98"/>
      <c r="K138" s="98"/>
      <c r="L138" s="98"/>
      <c r="M138" s="98"/>
      <c r="N138" s="98"/>
      <c r="O138" s="98"/>
      <c r="P138" s="98"/>
      <c r="Q138" s="98"/>
      <c r="R138" s="98"/>
      <c r="S138" s="98"/>
      <c r="U138" s="87"/>
    </row>
    <row r="139" spans="1:21" hidden="1" outlineLevel="1" x14ac:dyDescent="0.25">
      <c r="A139" s="115"/>
      <c r="B139" s="199"/>
      <c r="C139" s="104"/>
      <c r="E139" s="98"/>
      <c r="F139" s="99"/>
      <c r="G139" s="104"/>
      <c r="H139" s="104"/>
      <c r="I139" s="104"/>
      <c r="J139" s="98"/>
      <c r="K139" s="98"/>
      <c r="L139" s="98"/>
      <c r="M139" s="98"/>
      <c r="N139" s="98"/>
      <c r="O139" s="98"/>
      <c r="P139" s="98"/>
      <c r="Q139" s="98"/>
      <c r="R139" s="98"/>
      <c r="S139" s="98"/>
      <c r="U139" s="87"/>
    </row>
    <row r="140" spans="1:21" hidden="1" outlineLevel="1" x14ac:dyDescent="0.25">
      <c r="A140" s="115"/>
      <c r="B140" s="199"/>
      <c r="C140" s="104"/>
      <c r="E140" s="98"/>
      <c r="F140" s="99"/>
      <c r="G140" s="104"/>
      <c r="H140" s="104"/>
      <c r="I140" s="104"/>
      <c r="J140" s="98"/>
      <c r="K140" s="98"/>
      <c r="L140" s="98"/>
      <c r="M140" s="98"/>
      <c r="N140" s="98"/>
      <c r="O140" s="98"/>
      <c r="P140" s="98"/>
      <c r="Q140" s="98"/>
      <c r="R140" s="98"/>
      <c r="S140" s="98"/>
      <c r="U140" s="87"/>
    </row>
    <row r="141" spans="1:21" hidden="1" outlineLevel="1" x14ac:dyDescent="0.25">
      <c r="A141" s="115"/>
      <c r="B141" s="199"/>
      <c r="C141" s="104"/>
      <c r="E141" s="98"/>
      <c r="F141" s="99"/>
      <c r="G141" s="104"/>
      <c r="H141" s="104"/>
      <c r="I141" s="104"/>
      <c r="J141" s="98"/>
      <c r="K141" s="98"/>
      <c r="L141" s="98"/>
      <c r="M141" s="98"/>
      <c r="N141" s="98"/>
      <c r="O141" s="98"/>
      <c r="P141" s="98"/>
      <c r="Q141" s="98"/>
      <c r="R141" s="98"/>
      <c r="S141" s="98"/>
      <c r="U141" s="87"/>
    </row>
    <row r="142" spans="1:21" hidden="1" outlineLevel="1" x14ac:dyDescent="0.25">
      <c r="A142" s="115"/>
      <c r="B142" s="199"/>
      <c r="C142" s="104"/>
      <c r="E142" s="98"/>
      <c r="F142" s="99"/>
      <c r="G142" s="104"/>
      <c r="H142" s="104"/>
      <c r="I142" s="104"/>
      <c r="J142" s="98"/>
      <c r="K142" s="98"/>
      <c r="L142" s="98"/>
      <c r="M142" s="98"/>
      <c r="N142" s="98"/>
      <c r="O142" s="98"/>
      <c r="P142" s="98"/>
      <c r="Q142" s="98"/>
      <c r="R142" s="98"/>
      <c r="S142" s="98"/>
      <c r="U142" s="87"/>
    </row>
    <row r="143" spans="1:21" collapsed="1" x14ac:dyDescent="0.25">
      <c r="A143" s="34"/>
      <c r="B143" s="198"/>
      <c r="C143" s="102"/>
      <c r="D143" t="str">
        <f>'Caseload Assignments'!A142</f>
        <v>Inadequate</v>
      </c>
      <c r="E143" s="34" t="s">
        <v>104</v>
      </c>
      <c r="F143" s="114">
        <v>1</v>
      </c>
      <c r="G143" s="102">
        <v>0</v>
      </c>
      <c r="H143" s="102"/>
      <c r="I143" s="34" t="str">
        <f>J143</f>
        <v>no</v>
      </c>
      <c r="J143" s="34" t="s">
        <v>480</v>
      </c>
      <c r="K143" s="34" t="s">
        <v>480</v>
      </c>
      <c r="L143" s="34" t="s">
        <v>480</v>
      </c>
      <c r="M143" s="34" t="s">
        <v>480</v>
      </c>
      <c r="N143" s="34" t="s">
        <v>480</v>
      </c>
      <c r="O143" s="34" t="s">
        <v>480</v>
      </c>
      <c r="P143" s="34" t="s">
        <v>480</v>
      </c>
      <c r="Q143" s="34" t="s">
        <v>480</v>
      </c>
      <c r="R143" s="34" t="s">
        <v>480</v>
      </c>
      <c r="S143" s="34" t="s">
        <v>480</v>
      </c>
      <c r="T143" s="83">
        <f>IF('Financial Overview'!$B$9=1,'Caseload Assignments'!BK145,(IF('Financial Overview'!$B$9=2,'Caseload Assignments'!BK146,(IF('Financial Overview'!$B$9=3,'Caseload Assignments'!BK147,(IF('Financial Overview'!$B$9=4,'Caseload Assignments'!BK148)))))))</f>
        <v>0</v>
      </c>
      <c r="U143" s="87">
        <f t="shared" ref="U143" si="61">G143+H143-T143</f>
        <v>0</v>
      </c>
    </row>
    <row r="144" spans="1:21" hidden="1" outlineLevel="1" x14ac:dyDescent="0.25">
      <c r="A144" s="115"/>
      <c r="B144" s="199"/>
      <c r="C144" s="104"/>
      <c r="D144" s="98" t="str">
        <f t="shared" ref="D144:I144" si="62">D143</f>
        <v>Inadequate</v>
      </c>
      <c r="E144" s="98" t="str">
        <f t="shared" si="62"/>
        <v>Salary</v>
      </c>
      <c r="F144" s="98">
        <f t="shared" si="62"/>
        <v>1</v>
      </c>
      <c r="G144" s="104">
        <f t="shared" si="62"/>
        <v>0</v>
      </c>
      <c r="H144" s="104">
        <f t="shared" si="62"/>
        <v>0</v>
      </c>
      <c r="I144" s="98" t="str">
        <f t="shared" si="62"/>
        <v>no</v>
      </c>
      <c r="J144" s="98" t="str">
        <f t="shared" si="58"/>
        <v>no</v>
      </c>
      <c r="K144" s="98" t="str">
        <f t="shared" si="58"/>
        <v>no</v>
      </c>
      <c r="L144" s="98" t="str">
        <f t="shared" si="58"/>
        <v>no</v>
      </c>
      <c r="M144" s="98" t="str">
        <f t="shared" si="58"/>
        <v>no</v>
      </c>
      <c r="N144" s="98" t="str">
        <f t="shared" si="58"/>
        <v>no</v>
      </c>
      <c r="O144" s="98" t="str">
        <f t="shared" si="58"/>
        <v>no</v>
      </c>
      <c r="P144" s="98" t="str">
        <f t="shared" si="58"/>
        <v>no</v>
      </c>
      <c r="Q144" s="98" t="str">
        <f t="shared" si="58"/>
        <v>no</v>
      </c>
      <c r="R144" s="98" t="str">
        <f t="shared" si="58"/>
        <v>no</v>
      </c>
      <c r="S144" s="98" t="str">
        <f t="shared" si="58"/>
        <v>no</v>
      </c>
      <c r="U144" s="87"/>
    </row>
    <row r="145" spans="1:21" hidden="1" outlineLevel="1" x14ac:dyDescent="0.25">
      <c r="A145" s="115"/>
      <c r="B145" s="199"/>
      <c r="C145" s="104"/>
      <c r="D145" s="98" t="str">
        <f t="shared" ref="D145:S145" si="63">D143</f>
        <v>Inadequate</v>
      </c>
      <c r="E145" s="98" t="str">
        <f t="shared" si="63"/>
        <v>Salary</v>
      </c>
      <c r="F145" s="98">
        <f t="shared" si="63"/>
        <v>1</v>
      </c>
      <c r="G145" s="104">
        <f t="shared" si="63"/>
        <v>0</v>
      </c>
      <c r="H145" s="104">
        <f t="shared" si="63"/>
        <v>0</v>
      </c>
      <c r="I145" s="98" t="str">
        <f t="shared" si="63"/>
        <v>no</v>
      </c>
      <c r="J145" s="98" t="str">
        <f t="shared" si="63"/>
        <v>no</v>
      </c>
      <c r="K145" s="98" t="str">
        <f t="shared" si="63"/>
        <v>no</v>
      </c>
      <c r="L145" s="98" t="str">
        <f t="shared" si="63"/>
        <v>no</v>
      </c>
      <c r="M145" s="98" t="str">
        <f t="shared" si="63"/>
        <v>no</v>
      </c>
      <c r="N145" s="98" t="str">
        <f t="shared" si="63"/>
        <v>no</v>
      </c>
      <c r="O145" s="98" t="str">
        <f t="shared" si="63"/>
        <v>no</v>
      </c>
      <c r="P145" s="98" t="str">
        <f t="shared" si="63"/>
        <v>no</v>
      </c>
      <c r="Q145" s="98" t="str">
        <f t="shared" si="63"/>
        <v>no</v>
      </c>
      <c r="R145" s="98" t="str">
        <f t="shared" si="63"/>
        <v>no</v>
      </c>
      <c r="S145" s="98" t="str">
        <f t="shared" si="63"/>
        <v>no</v>
      </c>
      <c r="U145" s="87"/>
    </row>
    <row r="146" spans="1:21" hidden="1" outlineLevel="1" x14ac:dyDescent="0.25">
      <c r="A146" s="115"/>
      <c r="B146" s="199"/>
      <c r="C146" s="104"/>
      <c r="D146" s="98" t="str">
        <f t="shared" ref="D146:S146" si="64">D143</f>
        <v>Inadequate</v>
      </c>
      <c r="E146" s="98" t="str">
        <f t="shared" si="64"/>
        <v>Salary</v>
      </c>
      <c r="F146" s="98">
        <f t="shared" si="64"/>
        <v>1</v>
      </c>
      <c r="G146" s="104">
        <f t="shared" si="64"/>
        <v>0</v>
      </c>
      <c r="H146" s="104">
        <f t="shared" si="64"/>
        <v>0</v>
      </c>
      <c r="I146" s="98" t="str">
        <f t="shared" si="64"/>
        <v>no</v>
      </c>
      <c r="J146" s="98" t="str">
        <f t="shared" si="64"/>
        <v>no</v>
      </c>
      <c r="K146" s="98" t="str">
        <f t="shared" si="64"/>
        <v>no</v>
      </c>
      <c r="L146" s="98" t="str">
        <f t="shared" si="64"/>
        <v>no</v>
      </c>
      <c r="M146" s="98" t="str">
        <f t="shared" si="64"/>
        <v>no</v>
      </c>
      <c r="N146" s="98" t="str">
        <f t="shared" si="64"/>
        <v>no</v>
      </c>
      <c r="O146" s="98" t="str">
        <f t="shared" si="64"/>
        <v>no</v>
      </c>
      <c r="P146" s="98" t="str">
        <f t="shared" si="64"/>
        <v>no</v>
      </c>
      <c r="Q146" s="98" t="str">
        <f t="shared" si="64"/>
        <v>no</v>
      </c>
      <c r="R146" s="98" t="str">
        <f t="shared" si="64"/>
        <v>no</v>
      </c>
      <c r="S146" s="98" t="str">
        <f t="shared" si="64"/>
        <v>no</v>
      </c>
      <c r="U146" s="87"/>
    </row>
    <row r="147" spans="1:21" hidden="1" outlineLevel="1" x14ac:dyDescent="0.25">
      <c r="A147" s="115"/>
      <c r="B147" s="199"/>
      <c r="C147" s="104"/>
      <c r="E147" s="98"/>
      <c r="F147" s="99"/>
      <c r="G147" s="104"/>
      <c r="H147" s="104"/>
      <c r="I147" s="104"/>
      <c r="J147" s="98"/>
      <c r="K147" s="98"/>
      <c r="L147" s="98"/>
      <c r="M147" s="98"/>
      <c r="N147" s="98"/>
      <c r="O147" s="98"/>
      <c r="P147" s="98"/>
      <c r="Q147" s="98"/>
      <c r="R147" s="98"/>
      <c r="S147" s="98"/>
      <c r="U147" s="87"/>
    </row>
    <row r="148" spans="1:21" hidden="1" outlineLevel="1" x14ac:dyDescent="0.25">
      <c r="A148" s="115"/>
      <c r="B148" s="199"/>
      <c r="C148" s="104"/>
      <c r="E148" s="98"/>
      <c r="F148" s="99"/>
      <c r="G148" s="104"/>
      <c r="H148" s="104"/>
      <c r="I148" s="104"/>
      <c r="J148" s="98"/>
      <c r="K148" s="98"/>
      <c r="L148" s="98"/>
      <c r="M148" s="98"/>
      <c r="N148" s="98"/>
      <c r="O148" s="98"/>
      <c r="P148" s="98"/>
      <c r="Q148" s="98"/>
      <c r="R148" s="98"/>
      <c r="S148" s="98"/>
      <c r="U148" s="87"/>
    </row>
    <row r="149" spans="1:21" hidden="1" outlineLevel="1" x14ac:dyDescent="0.25">
      <c r="A149" s="115"/>
      <c r="B149" s="199"/>
      <c r="C149" s="104"/>
      <c r="E149" s="98"/>
      <c r="F149" s="99"/>
      <c r="G149" s="104"/>
      <c r="H149" s="104"/>
      <c r="I149" s="104"/>
      <c r="J149" s="98"/>
      <c r="K149" s="98"/>
      <c r="L149" s="98"/>
      <c r="M149" s="98"/>
      <c r="N149" s="98"/>
      <c r="O149" s="98"/>
      <c r="P149" s="98"/>
      <c r="Q149" s="98"/>
      <c r="R149" s="98"/>
      <c r="S149" s="98"/>
      <c r="U149" s="87"/>
    </row>
    <row r="150" spans="1:21" hidden="1" outlineLevel="1" x14ac:dyDescent="0.25">
      <c r="A150" s="115"/>
      <c r="B150" s="199"/>
      <c r="C150" s="104"/>
      <c r="E150" s="98"/>
      <c r="F150" s="99"/>
      <c r="G150" s="104"/>
      <c r="H150" s="104"/>
      <c r="I150" s="104"/>
      <c r="J150" s="98"/>
      <c r="K150" s="98"/>
      <c r="L150" s="98"/>
      <c r="M150" s="98"/>
      <c r="N150" s="98"/>
      <c r="O150" s="98"/>
      <c r="P150" s="98"/>
      <c r="Q150" s="98"/>
      <c r="R150" s="98"/>
      <c r="S150" s="98"/>
      <c r="U150" s="87"/>
    </row>
    <row r="151" spans="1:21" hidden="1" outlineLevel="1" x14ac:dyDescent="0.25">
      <c r="A151" s="115"/>
      <c r="B151" s="199"/>
      <c r="C151" s="104"/>
      <c r="E151" s="98"/>
      <c r="F151" s="99"/>
      <c r="G151" s="104"/>
      <c r="H151" s="104"/>
      <c r="I151" s="104"/>
      <c r="J151" s="98"/>
      <c r="K151" s="98"/>
      <c r="L151" s="98"/>
      <c r="M151" s="98"/>
      <c r="N151" s="98"/>
      <c r="O151" s="98"/>
      <c r="P151" s="98"/>
      <c r="Q151" s="98"/>
      <c r="R151" s="98"/>
      <c r="S151" s="98"/>
      <c r="U151" s="87"/>
    </row>
    <row r="152" spans="1:21" hidden="1" outlineLevel="1" x14ac:dyDescent="0.25">
      <c r="A152" s="115"/>
      <c r="B152" s="199"/>
      <c r="C152" s="104"/>
      <c r="E152" s="98"/>
      <c r="F152" s="99"/>
      <c r="G152" s="104"/>
      <c r="H152" s="104"/>
      <c r="I152" s="104"/>
      <c r="J152" s="98"/>
      <c r="K152" s="98"/>
      <c r="L152" s="98"/>
      <c r="M152" s="98"/>
      <c r="N152" s="98"/>
      <c r="O152" s="98"/>
      <c r="P152" s="98"/>
      <c r="Q152" s="98"/>
      <c r="R152" s="98"/>
      <c r="S152" s="98"/>
      <c r="U152" s="87"/>
    </row>
    <row r="153" spans="1:21" collapsed="1" x14ac:dyDescent="0.25">
      <c r="A153" s="34"/>
      <c r="B153" s="198"/>
      <c r="C153" s="102"/>
      <c r="D153" t="str">
        <f>'Caseload Assignments'!A152</f>
        <v>Inadequate</v>
      </c>
      <c r="E153" s="34" t="s">
        <v>104</v>
      </c>
      <c r="F153" s="114">
        <v>1</v>
      </c>
      <c r="G153" s="102">
        <v>0</v>
      </c>
      <c r="H153" s="102"/>
      <c r="I153" s="34" t="str">
        <f>J153</f>
        <v>no</v>
      </c>
      <c r="J153" s="34" t="s">
        <v>480</v>
      </c>
      <c r="K153" s="34" t="s">
        <v>480</v>
      </c>
      <c r="L153" s="34" t="s">
        <v>480</v>
      </c>
      <c r="M153" s="34" t="s">
        <v>480</v>
      </c>
      <c r="N153" s="34" t="s">
        <v>480</v>
      </c>
      <c r="O153" s="34" t="s">
        <v>480</v>
      </c>
      <c r="P153" s="34" t="s">
        <v>480</v>
      </c>
      <c r="Q153" s="34" t="s">
        <v>480</v>
      </c>
      <c r="R153" s="34" t="s">
        <v>480</v>
      </c>
      <c r="S153" s="34" t="s">
        <v>480</v>
      </c>
      <c r="T153" s="83">
        <f>IF('Financial Overview'!$B$9=1,'Caseload Assignments'!BK155,(IF('Financial Overview'!$B$9=2,'Caseload Assignments'!BK156,(IF('Financial Overview'!$B$9=3,'Caseload Assignments'!BK157,(IF('Financial Overview'!$B$9=4,'Caseload Assignments'!BK158)))))))</f>
        <v>0</v>
      </c>
      <c r="U153" s="87">
        <f t="shared" ref="U153" si="65">G153+H153-T153</f>
        <v>0</v>
      </c>
    </row>
    <row r="154" spans="1:21" hidden="1" outlineLevel="1" x14ac:dyDescent="0.25">
      <c r="A154" s="115"/>
      <c r="B154" s="199"/>
      <c r="C154" s="104"/>
      <c r="D154" s="98" t="str">
        <f t="shared" ref="D154:S164" si="66">D153</f>
        <v>Inadequate</v>
      </c>
      <c r="E154" s="98" t="str">
        <f t="shared" si="66"/>
        <v>Salary</v>
      </c>
      <c r="F154" s="98">
        <f t="shared" si="66"/>
        <v>1</v>
      </c>
      <c r="G154" s="104">
        <f t="shared" si="66"/>
        <v>0</v>
      </c>
      <c r="H154" s="104">
        <f t="shared" si="66"/>
        <v>0</v>
      </c>
      <c r="I154" s="98" t="str">
        <f t="shared" si="66"/>
        <v>no</v>
      </c>
      <c r="J154" s="98" t="str">
        <f t="shared" si="66"/>
        <v>no</v>
      </c>
      <c r="K154" s="98" t="str">
        <f t="shared" si="66"/>
        <v>no</v>
      </c>
      <c r="L154" s="98" t="str">
        <f t="shared" si="66"/>
        <v>no</v>
      </c>
      <c r="M154" s="98" t="str">
        <f t="shared" si="66"/>
        <v>no</v>
      </c>
      <c r="N154" s="98" t="str">
        <f t="shared" si="66"/>
        <v>no</v>
      </c>
      <c r="O154" s="98" t="str">
        <f t="shared" si="66"/>
        <v>no</v>
      </c>
      <c r="P154" s="98" t="str">
        <f t="shared" si="66"/>
        <v>no</v>
      </c>
      <c r="Q154" s="98" t="str">
        <f t="shared" si="66"/>
        <v>no</v>
      </c>
      <c r="R154" s="98" t="str">
        <f t="shared" si="66"/>
        <v>no</v>
      </c>
      <c r="S154" s="98" t="str">
        <f t="shared" si="66"/>
        <v>no</v>
      </c>
      <c r="U154" s="87"/>
    </row>
    <row r="155" spans="1:21" hidden="1" outlineLevel="1" x14ac:dyDescent="0.25">
      <c r="A155" s="115"/>
      <c r="B155" s="199"/>
      <c r="C155" s="104"/>
      <c r="D155" s="98" t="str">
        <f t="shared" ref="D155:S155" si="67">D153</f>
        <v>Inadequate</v>
      </c>
      <c r="E155" s="98" t="str">
        <f t="shared" si="67"/>
        <v>Salary</v>
      </c>
      <c r="F155" s="98">
        <f t="shared" si="67"/>
        <v>1</v>
      </c>
      <c r="G155" s="104">
        <f t="shared" si="67"/>
        <v>0</v>
      </c>
      <c r="H155" s="104">
        <f t="shared" si="67"/>
        <v>0</v>
      </c>
      <c r="I155" s="98" t="str">
        <f t="shared" si="67"/>
        <v>no</v>
      </c>
      <c r="J155" s="98" t="str">
        <f t="shared" si="67"/>
        <v>no</v>
      </c>
      <c r="K155" s="98" t="str">
        <f t="shared" si="67"/>
        <v>no</v>
      </c>
      <c r="L155" s="98" t="str">
        <f t="shared" si="67"/>
        <v>no</v>
      </c>
      <c r="M155" s="98" t="str">
        <f t="shared" si="67"/>
        <v>no</v>
      </c>
      <c r="N155" s="98" t="str">
        <f t="shared" si="67"/>
        <v>no</v>
      </c>
      <c r="O155" s="98" t="str">
        <f t="shared" si="67"/>
        <v>no</v>
      </c>
      <c r="P155" s="98" t="str">
        <f t="shared" si="67"/>
        <v>no</v>
      </c>
      <c r="Q155" s="98" t="str">
        <f t="shared" si="67"/>
        <v>no</v>
      </c>
      <c r="R155" s="98" t="str">
        <f t="shared" si="67"/>
        <v>no</v>
      </c>
      <c r="S155" s="98" t="str">
        <f t="shared" si="67"/>
        <v>no</v>
      </c>
      <c r="U155" s="87"/>
    </row>
    <row r="156" spans="1:21" hidden="1" outlineLevel="1" x14ac:dyDescent="0.25">
      <c r="A156" s="115"/>
      <c r="B156" s="199"/>
      <c r="C156" s="104"/>
      <c r="D156" s="98" t="str">
        <f t="shared" ref="D156:S156" si="68">D153</f>
        <v>Inadequate</v>
      </c>
      <c r="E156" s="98" t="str">
        <f t="shared" si="68"/>
        <v>Salary</v>
      </c>
      <c r="F156" s="98">
        <f t="shared" si="68"/>
        <v>1</v>
      </c>
      <c r="G156" s="104">
        <f t="shared" si="68"/>
        <v>0</v>
      </c>
      <c r="H156" s="104">
        <f t="shared" si="68"/>
        <v>0</v>
      </c>
      <c r="I156" s="98" t="str">
        <f t="shared" si="68"/>
        <v>no</v>
      </c>
      <c r="J156" s="98" t="str">
        <f t="shared" si="68"/>
        <v>no</v>
      </c>
      <c r="K156" s="98" t="str">
        <f t="shared" si="68"/>
        <v>no</v>
      </c>
      <c r="L156" s="98" t="str">
        <f t="shared" si="68"/>
        <v>no</v>
      </c>
      <c r="M156" s="98" t="str">
        <f t="shared" si="68"/>
        <v>no</v>
      </c>
      <c r="N156" s="98" t="str">
        <f t="shared" si="68"/>
        <v>no</v>
      </c>
      <c r="O156" s="98" t="str">
        <f t="shared" si="68"/>
        <v>no</v>
      </c>
      <c r="P156" s="98" t="str">
        <f t="shared" si="68"/>
        <v>no</v>
      </c>
      <c r="Q156" s="98" t="str">
        <f t="shared" si="68"/>
        <v>no</v>
      </c>
      <c r="R156" s="98" t="str">
        <f t="shared" si="68"/>
        <v>no</v>
      </c>
      <c r="S156" s="98" t="str">
        <f t="shared" si="68"/>
        <v>no</v>
      </c>
      <c r="U156" s="87"/>
    </row>
    <row r="157" spans="1:21" hidden="1" outlineLevel="1" x14ac:dyDescent="0.25">
      <c r="A157" s="115"/>
      <c r="B157" s="199"/>
      <c r="C157" s="104"/>
      <c r="E157" s="98"/>
      <c r="F157" s="99"/>
      <c r="G157" s="104"/>
      <c r="H157" s="104"/>
      <c r="I157" s="104"/>
      <c r="J157" s="98"/>
      <c r="K157" s="98"/>
      <c r="L157" s="98"/>
      <c r="M157" s="98"/>
      <c r="N157" s="98"/>
      <c r="O157" s="98"/>
      <c r="P157" s="98"/>
      <c r="Q157" s="98"/>
      <c r="R157" s="98"/>
      <c r="S157" s="98"/>
      <c r="U157" s="87"/>
    </row>
    <row r="158" spans="1:21" hidden="1" outlineLevel="1" x14ac:dyDescent="0.25">
      <c r="A158" s="115"/>
      <c r="B158" s="199"/>
      <c r="C158" s="104"/>
      <c r="E158" s="98"/>
      <c r="F158" s="99"/>
      <c r="G158" s="104"/>
      <c r="H158" s="104"/>
      <c r="I158" s="104"/>
      <c r="J158" s="98"/>
      <c r="K158" s="98"/>
      <c r="L158" s="98"/>
      <c r="M158" s="98"/>
      <c r="N158" s="98"/>
      <c r="O158" s="98"/>
      <c r="P158" s="98"/>
      <c r="Q158" s="98"/>
      <c r="R158" s="98"/>
      <c r="S158" s="98"/>
      <c r="U158" s="87"/>
    </row>
    <row r="159" spans="1:21" hidden="1" outlineLevel="1" x14ac:dyDescent="0.25">
      <c r="A159" s="115"/>
      <c r="B159" s="199"/>
      <c r="C159" s="104"/>
      <c r="E159" s="98"/>
      <c r="F159" s="99"/>
      <c r="G159" s="104"/>
      <c r="H159" s="104"/>
      <c r="I159" s="104"/>
      <c r="J159" s="98"/>
      <c r="K159" s="98"/>
      <c r="L159" s="98"/>
      <c r="M159" s="98"/>
      <c r="N159" s="98"/>
      <c r="O159" s="98"/>
      <c r="P159" s="98"/>
      <c r="Q159" s="98"/>
      <c r="R159" s="98"/>
      <c r="S159" s="98"/>
      <c r="U159" s="87"/>
    </row>
    <row r="160" spans="1:21" hidden="1" outlineLevel="1" x14ac:dyDescent="0.25">
      <c r="A160" s="115"/>
      <c r="B160" s="199"/>
      <c r="C160" s="104"/>
      <c r="E160" s="98"/>
      <c r="F160" s="99"/>
      <c r="G160" s="104"/>
      <c r="H160" s="104"/>
      <c r="I160" s="104"/>
      <c r="J160" s="98"/>
      <c r="K160" s="98"/>
      <c r="L160" s="98"/>
      <c r="M160" s="98"/>
      <c r="N160" s="98"/>
      <c r="O160" s="98"/>
      <c r="P160" s="98"/>
      <c r="Q160" s="98"/>
      <c r="R160" s="98"/>
      <c r="S160" s="98"/>
      <c r="U160" s="87"/>
    </row>
    <row r="161" spans="1:21" hidden="1" outlineLevel="1" x14ac:dyDescent="0.25">
      <c r="A161" s="115"/>
      <c r="B161" s="199"/>
      <c r="C161" s="104"/>
      <c r="E161" s="98"/>
      <c r="F161" s="99"/>
      <c r="G161" s="104"/>
      <c r="H161" s="104"/>
      <c r="I161" s="104"/>
      <c r="J161" s="98"/>
      <c r="K161" s="98"/>
      <c r="L161" s="98"/>
      <c r="M161" s="98"/>
      <c r="N161" s="98"/>
      <c r="O161" s="98"/>
      <c r="P161" s="98"/>
      <c r="Q161" s="98"/>
      <c r="R161" s="98"/>
      <c r="S161" s="98"/>
      <c r="U161" s="87"/>
    </row>
    <row r="162" spans="1:21" hidden="1" outlineLevel="1" x14ac:dyDescent="0.25">
      <c r="A162" s="115"/>
      <c r="B162" s="199"/>
      <c r="C162" s="104"/>
      <c r="E162" s="98"/>
      <c r="F162" s="99"/>
      <c r="G162" s="104"/>
      <c r="H162" s="104"/>
      <c r="I162" s="104"/>
      <c r="J162" s="98"/>
      <c r="K162" s="98"/>
      <c r="L162" s="98"/>
      <c r="M162" s="98"/>
      <c r="N162" s="98"/>
      <c r="O162" s="98"/>
      <c r="P162" s="98"/>
      <c r="Q162" s="98"/>
      <c r="R162" s="98"/>
      <c r="S162" s="98"/>
      <c r="U162" s="87"/>
    </row>
    <row r="163" spans="1:21" collapsed="1" x14ac:dyDescent="0.25">
      <c r="A163" s="34"/>
      <c r="B163" s="198"/>
      <c r="C163" s="102"/>
      <c r="D163" t="str">
        <f>'Caseload Assignments'!A162</f>
        <v>Inadequate</v>
      </c>
      <c r="E163" s="34" t="s">
        <v>104</v>
      </c>
      <c r="F163" s="114">
        <v>1</v>
      </c>
      <c r="G163" s="102">
        <v>0</v>
      </c>
      <c r="H163" s="102"/>
      <c r="I163" s="34" t="str">
        <f>J163</f>
        <v>no</v>
      </c>
      <c r="J163" s="34" t="s">
        <v>480</v>
      </c>
      <c r="K163" s="34" t="s">
        <v>480</v>
      </c>
      <c r="L163" s="34" t="s">
        <v>480</v>
      </c>
      <c r="M163" s="34" t="s">
        <v>480</v>
      </c>
      <c r="N163" s="34" t="s">
        <v>480</v>
      </c>
      <c r="O163" s="34" t="s">
        <v>480</v>
      </c>
      <c r="P163" s="34" t="s">
        <v>480</v>
      </c>
      <c r="Q163" s="34" t="s">
        <v>480</v>
      </c>
      <c r="R163" s="34" t="s">
        <v>480</v>
      </c>
      <c r="S163" s="34" t="s">
        <v>480</v>
      </c>
      <c r="T163" s="83">
        <f>IF('Financial Overview'!$B$9=1,'Caseload Assignments'!BK165,(IF('Financial Overview'!$B$9=2,'Caseload Assignments'!BK166,(IF('Financial Overview'!$B$9=3,'Caseload Assignments'!BK167,(IF('Financial Overview'!$B$9=4,'Caseload Assignments'!BK168)))))))</f>
        <v>0</v>
      </c>
      <c r="U163" s="87">
        <f t="shared" ref="U163" si="69">G163+H163-T163</f>
        <v>0</v>
      </c>
    </row>
    <row r="164" spans="1:21" hidden="1" outlineLevel="1" x14ac:dyDescent="0.25">
      <c r="A164" s="115"/>
      <c r="B164" s="199"/>
      <c r="C164" s="104"/>
      <c r="D164" s="98" t="str">
        <f t="shared" ref="D164:I164" si="70">D163</f>
        <v>Inadequate</v>
      </c>
      <c r="E164" s="98" t="str">
        <f t="shared" si="70"/>
        <v>Salary</v>
      </c>
      <c r="F164" s="98">
        <f t="shared" si="70"/>
        <v>1</v>
      </c>
      <c r="G164" s="104">
        <f t="shared" si="70"/>
        <v>0</v>
      </c>
      <c r="H164" s="104">
        <f t="shared" si="70"/>
        <v>0</v>
      </c>
      <c r="I164" s="98" t="str">
        <f t="shared" si="70"/>
        <v>no</v>
      </c>
      <c r="J164" s="98" t="str">
        <f t="shared" si="66"/>
        <v>no</v>
      </c>
      <c r="K164" s="98" t="str">
        <f t="shared" si="66"/>
        <v>no</v>
      </c>
      <c r="L164" s="98" t="str">
        <f t="shared" si="66"/>
        <v>no</v>
      </c>
      <c r="M164" s="98" t="str">
        <f t="shared" si="66"/>
        <v>no</v>
      </c>
      <c r="N164" s="98" t="str">
        <f t="shared" si="66"/>
        <v>no</v>
      </c>
      <c r="O164" s="98" t="str">
        <f t="shared" si="66"/>
        <v>no</v>
      </c>
      <c r="P164" s="98" t="str">
        <f t="shared" si="66"/>
        <v>no</v>
      </c>
      <c r="Q164" s="98" t="str">
        <f t="shared" si="66"/>
        <v>no</v>
      </c>
      <c r="R164" s="98" t="str">
        <f t="shared" si="66"/>
        <v>no</v>
      </c>
      <c r="S164" s="98" t="str">
        <f t="shared" si="66"/>
        <v>no</v>
      </c>
      <c r="U164" s="87"/>
    </row>
    <row r="165" spans="1:21" hidden="1" outlineLevel="1" x14ac:dyDescent="0.25">
      <c r="A165" s="115"/>
      <c r="B165" s="199"/>
      <c r="C165" s="104"/>
      <c r="D165" s="98" t="str">
        <f t="shared" ref="D165:S165" si="71">D163</f>
        <v>Inadequate</v>
      </c>
      <c r="E165" s="98" t="str">
        <f t="shared" si="71"/>
        <v>Salary</v>
      </c>
      <c r="F165" s="98">
        <f t="shared" si="71"/>
        <v>1</v>
      </c>
      <c r="G165" s="104">
        <f t="shared" si="71"/>
        <v>0</v>
      </c>
      <c r="H165" s="104">
        <f t="shared" si="71"/>
        <v>0</v>
      </c>
      <c r="I165" s="98" t="str">
        <f t="shared" si="71"/>
        <v>no</v>
      </c>
      <c r="J165" s="98" t="str">
        <f t="shared" si="71"/>
        <v>no</v>
      </c>
      <c r="K165" s="98" t="str">
        <f t="shared" si="71"/>
        <v>no</v>
      </c>
      <c r="L165" s="98" t="str">
        <f t="shared" si="71"/>
        <v>no</v>
      </c>
      <c r="M165" s="98" t="str">
        <f t="shared" si="71"/>
        <v>no</v>
      </c>
      <c r="N165" s="98" t="str">
        <f t="shared" si="71"/>
        <v>no</v>
      </c>
      <c r="O165" s="98" t="str">
        <f t="shared" si="71"/>
        <v>no</v>
      </c>
      <c r="P165" s="98" t="str">
        <f t="shared" si="71"/>
        <v>no</v>
      </c>
      <c r="Q165" s="98" t="str">
        <f t="shared" si="71"/>
        <v>no</v>
      </c>
      <c r="R165" s="98" t="str">
        <f t="shared" si="71"/>
        <v>no</v>
      </c>
      <c r="S165" s="98" t="str">
        <f t="shared" si="71"/>
        <v>no</v>
      </c>
      <c r="U165" s="87"/>
    </row>
    <row r="166" spans="1:21" hidden="1" outlineLevel="1" x14ac:dyDescent="0.25">
      <c r="A166" s="115"/>
      <c r="B166" s="199"/>
      <c r="C166" s="104"/>
      <c r="D166" s="98" t="str">
        <f t="shared" ref="D166:S166" si="72">D163</f>
        <v>Inadequate</v>
      </c>
      <c r="E166" s="98" t="str">
        <f t="shared" si="72"/>
        <v>Salary</v>
      </c>
      <c r="F166" s="98">
        <f t="shared" si="72"/>
        <v>1</v>
      </c>
      <c r="G166" s="104">
        <f t="shared" si="72"/>
        <v>0</v>
      </c>
      <c r="H166" s="104">
        <f t="shared" si="72"/>
        <v>0</v>
      </c>
      <c r="I166" s="98" t="str">
        <f t="shared" si="72"/>
        <v>no</v>
      </c>
      <c r="J166" s="98" t="str">
        <f t="shared" si="72"/>
        <v>no</v>
      </c>
      <c r="K166" s="98" t="str">
        <f t="shared" si="72"/>
        <v>no</v>
      </c>
      <c r="L166" s="98" t="str">
        <f t="shared" si="72"/>
        <v>no</v>
      </c>
      <c r="M166" s="98" t="str">
        <f t="shared" si="72"/>
        <v>no</v>
      </c>
      <c r="N166" s="98" t="str">
        <f t="shared" si="72"/>
        <v>no</v>
      </c>
      <c r="O166" s="98" t="str">
        <f t="shared" si="72"/>
        <v>no</v>
      </c>
      <c r="P166" s="98" t="str">
        <f t="shared" si="72"/>
        <v>no</v>
      </c>
      <c r="Q166" s="98" t="str">
        <f t="shared" si="72"/>
        <v>no</v>
      </c>
      <c r="R166" s="98" t="str">
        <f t="shared" si="72"/>
        <v>no</v>
      </c>
      <c r="S166" s="98" t="str">
        <f t="shared" si="72"/>
        <v>no</v>
      </c>
      <c r="U166" s="87"/>
    </row>
    <row r="167" spans="1:21" hidden="1" outlineLevel="1" x14ac:dyDescent="0.25">
      <c r="A167" s="115"/>
      <c r="B167" s="199"/>
      <c r="C167" s="104"/>
      <c r="E167" s="98"/>
      <c r="F167" s="99"/>
      <c r="G167" s="104"/>
      <c r="H167" s="104"/>
      <c r="I167" s="104"/>
      <c r="J167" s="98"/>
      <c r="K167" s="98"/>
      <c r="L167" s="98"/>
      <c r="M167" s="98"/>
      <c r="N167" s="98"/>
      <c r="O167" s="98"/>
      <c r="P167" s="98"/>
      <c r="Q167" s="98"/>
      <c r="R167" s="98"/>
      <c r="S167" s="98"/>
      <c r="U167" s="87"/>
    </row>
    <row r="168" spans="1:21" hidden="1" outlineLevel="1" x14ac:dyDescent="0.25">
      <c r="A168" s="115"/>
      <c r="B168" s="199"/>
      <c r="C168" s="104"/>
      <c r="E168" s="98"/>
      <c r="F168" s="99"/>
      <c r="G168" s="104"/>
      <c r="H168" s="104"/>
      <c r="I168" s="104"/>
      <c r="J168" s="98"/>
      <c r="K168" s="98"/>
      <c r="L168" s="98"/>
      <c r="M168" s="98"/>
      <c r="N168" s="98"/>
      <c r="O168" s="98"/>
      <c r="P168" s="98"/>
      <c r="Q168" s="98"/>
      <c r="R168" s="98"/>
      <c r="S168" s="98"/>
      <c r="U168" s="87"/>
    </row>
    <row r="169" spans="1:21" hidden="1" outlineLevel="1" x14ac:dyDescent="0.25">
      <c r="A169" s="115"/>
      <c r="B169" s="199"/>
      <c r="C169" s="104"/>
      <c r="E169" s="98"/>
      <c r="F169" s="99"/>
      <c r="G169" s="104"/>
      <c r="H169" s="104"/>
      <c r="I169" s="104"/>
      <c r="J169" s="98"/>
      <c r="K169" s="98"/>
      <c r="L169" s="98"/>
      <c r="M169" s="98"/>
      <c r="N169" s="98"/>
      <c r="O169" s="98"/>
      <c r="P169" s="98"/>
      <c r="Q169" s="98"/>
      <c r="R169" s="98"/>
      <c r="S169" s="98"/>
      <c r="U169" s="87"/>
    </row>
    <row r="170" spans="1:21" hidden="1" outlineLevel="1" x14ac:dyDescent="0.25">
      <c r="A170" s="115"/>
      <c r="B170" s="199"/>
      <c r="C170" s="104"/>
      <c r="E170" s="98"/>
      <c r="F170" s="99"/>
      <c r="G170" s="104"/>
      <c r="H170" s="104"/>
      <c r="I170" s="104"/>
      <c r="J170" s="98"/>
      <c r="K170" s="98"/>
      <c r="L170" s="98"/>
      <c r="M170" s="98"/>
      <c r="N170" s="98"/>
      <c r="O170" s="98"/>
      <c r="P170" s="98"/>
      <c r="Q170" s="98"/>
      <c r="R170" s="98"/>
      <c r="S170" s="98"/>
      <c r="U170" s="87"/>
    </row>
    <row r="171" spans="1:21" hidden="1" outlineLevel="1" x14ac:dyDescent="0.25">
      <c r="A171" s="115"/>
      <c r="B171" s="199"/>
      <c r="C171" s="104"/>
      <c r="E171" s="98"/>
      <c r="F171" s="99"/>
      <c r="G171" s="104"/>
      <c r="H171" s="104"/>
      <c r="I171" s="104"/>
      <c r="J171" s="98"/>
      <c r="K171" s="98"/>
      <c r="L171" s="98"/>
      <c r="M171" s="98"/>
      <c r="N171" s="98"/>
      <c r="O171" s="98"/>
      <c r="P171" s="98"/>
      <c r="Q171" s="98"/>
      <c r="R171" s="98"/>
      <c r="S171" s="98"/>
      <c r="U171" s="87"/>
    </row>
    <row r="172" spans="1:21" hidden="1" outlineLevel="1" x14ac:dyDescent="0.25">
      <c r="A172" s="115"/>
      <c r="B172" s="199"/>
      <c r="C172" s="104"/>
      <c r="E172" s="98"/>
      <c r="F172" s="99"/>
      <c r="G172" s="104"/>
      <c r="H172" s="104"/>
      <c r="I172" s="104"/>
      <c r="J172" s="98"/>
      <c r="K172" s="98"/>
      <c r="L172" s="98"/>
      <c r="M172" s="98"/>
      <c r="N172" s="98"/>
      <c r="O172" s="98"/>
      <c r="P172" s="98"/>
      <c r="Q172" s="98"/>
      <c r="R172" s="98"/>
      <c r="S172" s="98"/>
      <c r="U172" s="87"/>
    </row>
    <row r="173" spans="1:21" collapsed="1" x14ac:dyDescent="0.25">
      <c r="A173" s="34"/>
      <c r="B173" s="198"/>
      <c r="C173" s="102"/>
      <c r="D173" t="str">
        <f>'Caseload Assignments'!A172</f>
        <v>Inadequate</v>
      </c>
      <c r="E173" s="34" t="s">
        <v>104</v>
      </c>
      <c r="F173" s="114">
        <v>1</v>
      </c>
      <c r="G173" s="102">
        <v>0</v>
      </c>
      <c r="H173" s="102"/>
      <c r="I173" s="34" t="str">
        <f>J173</f>
        <v>no</v>
      </c>
      <c r="J173" s="34" t="s">
        <v>480</v>
      </c>
      <c r="K173" s="34" t="s">
        <v>480</v>
      </c>
      <c r="L173" s="34" t="s">
        <v>480</v>
      </c>
      <c r="M173" s="34" t="s">
        <v>480</v>
      </c>
      <c r="N173" s="34" t="s">
        <v>480</v>
      </c>
      <c r="O173" s="34" t="s">
        <v>480</v>
      </c>
      <c r="P173" s="34" t="s">
        <v>480</v>
      </c>
      <c r="Q173" s="34" t="s">
        <v>480</v>
      </c>
      <c r="R173" s="34" t="s">
        <v>480</v>
      </c>
      <c r="S173" s="34" t="s">
        <v>480</v>
      </c>
      <c r="T173" s="83">
        <f>IF('Financial Overview'!$B$9=1,'Caseload Assignments'!BK175,(IF('Financial Overview'!$B$9=2,'Caseload Assignments'!BK176,(IF('Financial Overview'!$B$9=3,'Caseload Assignments'!BK177,(IF('Financial Overview'!$B$9=4,'Caseload Assignments'!BK178)))))))</f>
        <v>0</v>
      </c>
      <c r="U173" s="87">
        <f t="shared" ref="U173" si="73">G173+H173-T173</f>
        <v>0</v>
      </c>
    </row>
    <row r="174" spans="1:21" hidden="1" outlineLevel="1" x14ac:dyDescent="0.25">
      <c r="A174" s="115"/>
      <c r="B174" s="199"/>
      <c r="C174" s="104"/>
      <c r="D174" s="98" t="str">
        <f t="shared" ref="D174:S184" si="74">D173</f>
        <v>Inadequate</v>
      </c>
      <c r="E174" s="98" t="str">
        <f t="shared" si="74"/>
        <v>Salary</v>
      </c>
      <c r="F174" s="98">
        <f t="shared" si="74"/>
        <v>1</v>
      </c>
      <c r="G174" s="104">
        <f t="shared" si="74"/>
        <v>0</v>
      </c>
      <c r="H174" s="104">
        <f t="shared" si="74"/>
        <v>0</v>
      </c>
      <c r="I174" s="98" t="str">
        <f t="shared" si="74"/>
        <v>no</v>
      </c>
      <c r="J174" s="98" t="str">
        <f t="shared" si="74"/>
        <v>no</v>
      </c>
      <c r="K174" s="98" t="str">
        <f t="shared" si="74"/>
        <v>no</v>
      </c>
      <c r="L174" s="98" t="str">
        <f t="shared" si="74"/>
        <v>no</v>
      </c>
      <c r="M174" s="98" t="str">
        <f t="shared" si="74"/>
        <v>no</v>
      </c>
      <c r="N174" s="98" t="str">
        <f t="shared" si="74"/>
        <v>no</v>
      </c>
      <c r="O174" s="98" t="str">
        <f t="shared" si="74"/>
        <v>no</v>
      </c>
      <c r="P174" s="98" t="str">
        <f t="shared" si="74"/>
        <v>no</v>
      </c>
      <c r="Q174" s="98" t="str">
        <f t="shared" si="74"/>
        <v>no</v>
      </c>
      <c r="R174" s="98" t="str">
        <f t="shared" si="74"/>
        <v>no</v>
      </c>
      <c r="S174" s="98" t="str">
        <f t="shared" si="74"/>
        <v>no</v>
      </c>
      <c r="U174" s="87"/>
    </row>
    <row r="175" spans="1:21" hidden="1" outlineLevel="1" x14ac:dyDescent="0.25">
      <c r="A175" s="115"/>
      <c r="B175" s="199"/>
      <c r="C175" s="104"/>
      <c r="D175" s="98" t="str">
        <f t="shared" ref="D175:S175" si="75">D173</f>
        <v>Inadequate</v>
      </c>
      <c r="E175" s="98" t="str">
        <f t="shared" si="75"/>
        <v>Salary</v>
      </c>
      <c r="F175" s="98">
        <f t="shared" si="75"/>
        <v>1</v>
      </c>
      <c r="G175" s="104">
        <f t="shared" si="75"/>
        <v>0</v>
      </c>
      <c r="H175" s="104">
        <f t="shared" si="75"/>
        <v>0</v>
      </c>
      <c r="I175" s="98" t="str">
        <f t="shared" si="75"/>
        <v>no</v>
      </c>
      <c r="J175" s="98" t="str">
        <f t="shared" si="75"/>
        <v>no</v>
      </c>
      <c r="K175" s="98" t="str">
        <f t="shared" si="75"/>
        <v>no</v>
      </c>
      <c r="L175" s="98" t="str">
        <f t="shared" si="75"/>
        <v>no</v>
      </c>
      <c r="M175" s="98" t="str">
        <f t="shared" si="75"/>
        <v>no</v>
      </c>
      <c r="N175" s="98" t="str">
        <f t="shared" si="75"/>
        <v>no</v>
      </c>
      <c r="O175" s="98" t="str">
        <f t="shared" si="75"/>
        <v>no</v>
      </c>
      <c r="P175" s="98" t="str">
        <f t="shared" si="75"/>
        <v>no</v>
      </c>
      <c r="Q175" s="98" t="str">
        <f t="shared" si="75"/>
        <v>no</v>
      </c>
      <c r="R175" s="98" t="str">
        <f t="shared" si="75"/>
        <v>no</v>
      </c>
      <c r="S175" s="98" t="str">
        <f t="shared" si="75"/>
        <v>no</v>
      </c>
      <c r="U175" s="87"/>
    </row>
    <row r="176" spans="1:21" hidden="1" outlineLevel="1" x14ac:dyDescent="0.25">
      <c r="A176" s="115"/>
      <c r="B176" s="199"/>
      <c r="C176" s="104"/>
      <c r="D176" s="98" t="str">
        <f t="shared" ref="D176:S176" si="76">D173</f>
        <v>Inadequate</v>
      </c>
      <c r="E176" s="98" t="str">
        <f t="shared" si="76"/>
        <v>Salary</v>
      </c>
      <c r="F176" s="98">
        <f t="shared" si="76"/>
        <v>1</v>
      </c>
      <c r="G176" s="104">
        <f t="shared" si="76"/>
        <v>0</v>
      </c>
      <c r="H176" s="104">
        <f t="shared" si="76"/>
        <v>0</v>
      </c>
      <c r="I176" s="98" t="str">
        <f t="shared" si="76"/>
        <v>no</v>
      </c>
      <c r="J176" s="98" t="str">
        <f t="shared" si="76"/>
        <v>no</v>
      </c>
      <c r="K176" s="98" t="str">
        <f t="shared" si="76"/>
        <v>no</v>
      </c>
      <c r="L176" s="98" t="str">
        <f t="shared" si="76"/>
        <v>no</v>
      </c>
      <c r="M176" s="98" t="str">
        <f t="shared" si="76"/>
        <v>no</v>
      </c>
      <c r="N176" s="98" t="str">
        <f t="shared" si="76"/>
        <v>no</v>
      </c>
      <c r="O176" s="98" t="str">
        <f t="shared" si="76"/>
        <v>no</v>
      </c>
      <c r="P176" s="98" t="str">
        <f t="shared" si="76"/>
        <v>no</v>
      </c>
      <c r="Q176" s="98" t="str">
        <f t="shared" si="76"/>
        <v>no</v>
      </c>
      <c r="R176" s="98" t="str">
        <f t="shared" si="76"/>
        <v>no</v>
      </c>
      <c r="S176" s="98" t="str">
        <f t="shared" si="76"/>
        <v>no</v>
      </c>
      <c r="U176" s="87"/>
    </row>
    <row r="177" spans="1:21" hidden="1" outlineLevel="1" x14ac:dyDescent="0.25">
      <c r="A177" s="115"/>
      <c r="B177" s="199"/>
      <c r="C177" s="104"/>
      <c r="E177" s="98"/>
      <c r="F177" s="99"/>
      <c r="G177" s="104"/>
      <c r="H177" s="104"/>
      <c r="I177" s="104"/>
      <c r="J177" s="98"/>
      <c r="K177" s="98"/>
      <c r="L177" s="98"/>
      <c r="M177" s="98"/>
      <c r="N177" s="98"/>
      <c r="O177" s="98"/>
      <c r="P177" s="98"/>
      <c r="Q177" s="98"/>
      <c r="R177" s="98"/>
      <c r="S177" s="98"/>
      <c r="U177" s="87"/>
    </row>
    <row r="178" spans="1:21" hidden="1" outlineLevel="1" x14ac:dyDescent="0.25">
      <c r="A178" s="115"/>
      <c r="B178" s="199"/>
      <c r="C178" s="104"/>
      <c r="E178" s="98"/>
      <c r="F178" s="99"/>
      <c r="G178" s="104"/>
      <c r="H178" s="104"/>
      <c r="I178" s="104"/>
      <c r="J178" s="98"/>
      <c r="K178" s="98"/>
      <c r="L178" s="98"/>
      <c r="M178" s="98"/>
      <c r="N178" s="98"/>
      <c r="O178" s="98"/>
      <c r="P178" s="98"/>
      <c r="Q178" s="98"/>
      <c r="R178" s="98"/>
      <c r="S178" s="98"/>
      <c r="U178" s="87"/>
    </row>
    <row r="179" spans="1:21" hidden="1" outlineLevel="1" x14ac:dyDescent="0.25">
      <c r="A179" s="115"/>
      <c r="B179" s="199"/>
      <c r="C179" s="104"/>
      <c r="E179" s="98"/>
      <c r="F179" s="99"/>
      <c r="G179" s="104"/>
      <c r="H179" s="104"/>
      <c r="I179" s="104"/>
      <c r="J179" s="98"/>
      <c r="K179" s="98"/>
      <c r="L179" s="98"/>
      <c r="M179" s="98"/>
      <c r="N179" s="98"/>
      <c r="O179" s="98"/>
      <c r="P179" s="98"/>
      <c r="Q179" s="98"/>
      <c r="R179" s="98"/>
      <c r="S179" s="98"/>
      <c r="U179" s="87"/>
    </row>
    <row r="180" spans="1:21" hidden="1" outlineLevel="1" x14ac:dyDescent="0.25">
      <c r="A180" s="115"/>
      <c r="B180" s="199"/>
      <c r="C180" s="104"/>
      <c r="E180" s="98"/>
      <c r="F180" s="99"/>
      <c r="G180" s="104"/>
      <c r="H180" s="104"/>
      <c r="I180" s="104"/>
      <c r="J180" s="98"/>
      <c r="K180" s="98"/>
      <c r="L180" s="98"/>
      <c r="M180" s="98"/>
      <c r="N180" s="98"/>
      <c r="O180" s="98"/>
      <c r="P180" s="98"/>
      <c r="Q180" s="98"/>
      <c r="R180" s="98"/>
      <c r="S180" s="98"/>
      <c r="U180" s="87"/>
    </row>
    <row r="181" spans="1:21" hidden="1" outlineLevel="1" x14ac:dyDescent="0.25">
      <c r="A181" s="115"/>
      <c r="B181" s="199"/>
      <c r="C181" s="104"/>
      <c r="E181" s="98"/>
      <c r="F181" s="99"/>
      <c r="G181" s="104"/>
      <c r="H181" s="104"/>
      <c r="I181" s="104"/>
      <c r="J181" s="98"/>
      <c r="K181" s="98"/>
      <c r="L181" s="98"/>
      <c r="M181" s="98"/>
      <c r="N181" s="98"/>
      <c r="O181" s="98"/>
      <c r="P181" s="98"/>
      <c r="Q181" s="98"/>
      <c r="R181" s="98"/>
      <c r="S181" s="98"/>
      <c r="U181" s="87"/>
    </row>
    <row r="182" spans="1:21" hidden="1" outlineLevel="1" x14ac:dyDescent="0.25">
      <c r="A182" s="115"/>
      <c r="B182" s="199"/>
      <c r="C182" s="104"/>
      <c r="E182" s="98"/>
      <c r="F182" s="99"/>
      <c r="G182" s="104"/>
      <c r="H182" s="104"/>
      <c r="I182" s="104"/>
      <c r="J182" s="98"/>
      <c r="K182" s="98"/>
      <c r="L182" s="98"/>
      <c r="M182" s="98"/>
      <c r="N182" s="98"/>
      <c r="O182" s="98"/>
      <c r="P182" s="98"/>
      <c r="Q182" s="98"/>
      <c r="R182" s="98"/>
      <c r="S182" s="98"/>
      <c r="U182" s="87"/>
    </row>
    <row r="183" spans="1:21" collapsed="1" x14ac:dyDescent="0.25">
      <c r="A183" s="34"/>
      <c r="B183" s="198"/>
      <c r="C183" s="102"/>
      <c r="D183" t="str">
        <f>'Caseload Assignments'!A182</f>
        <v>Inadequate</v>
      </c>
      <c r="E183" s="34" t="s">
        <v>104</v>
      </c>
      <c r="F183" s="114">
        <v>1</v>
      </c>
      <c r="G183" s="102">
        <v>0</v>
      </c>
      <c r="H183" s="102"/>
      <c r="I183" s="34" t="str">
        <f>J183</f>
        <v>no</v>
      </c>
      <c r="J183" s="34" t="s">
        <v>480</v>
      </c>
      <c r="K183" s="34" t="s">
        <v>480</v>
      </c>
      <c r="L183" s="34" t="s">
        <v>480</v>
      </c>
      <c r="M183" s="34" t="s">
        <v>480</v>
      </c>
      <c r="N183" s="34" t="s">
        <v>480</v>
      </c>
      <c r="O183" s="34" t="s">
        <v>480</v>
      </c>
      <c r="P183" s="34" t="s">
        <v>480</v>
      </c>
      <c r="Q183" s="34" t="s">
        <v>480</v>
      </c>
      <c r="R183" s="34" t="s">
        <v>480</v>
      </c>
      <c r="S183" s="34" t="s">
        <v>480</v>
      </c>
      <c r="T183" s="83">
        <f>IF('Financial Overview'!$B$9=1,'Caseload Assignments'!BK185,(IF('Financial Overview'!$B$9=2,'Caseload Assignments'!BK186,(IF('Financial Overview'!$B$9=3,'Caseload Assignments'!BK187,(IF('Financial Overview'!$B$9=4,'Caseload Assignments'!BK188)))))))</f>
        <v>0</v>
      </c>
      <c r="U183" s="87">
        <f t="shared" ref="U183" si="77">G183+H183-T183</f>
        <v>0</v>
      </c>
    </row>
    <row r="184" spans="1:21" hidden="1" outlineLevel="1" x14ac:dyDescent="0.25">
      <c r="A184" s="115"/>
      <c r="B184" s="199"/>
      <c r="C184" s="104"/>
      <c r="D184" s="98" t="str">
        <f t="shared" ref="D184:I184" si="78">D183</f>
        <v>Inadequate</v>
      </c>
      <c r="E184" s="98" t="str">
        <f t="shared" si="78"/>
        <v>Salary</v>
      </c>
      <c r="F184" s="98">
        <f t="shared" si="78"/>
        <v>1</v>
      </c>
      <c r="G184" s="104">
        <f t="shared" si="78"/>
        <v>0</v>
      </c>
      <c r="H184" s="104">
        <f t="shared" si="78"/>
        <v>0</v>
      </c>
      <c r="I184" s="98" t="str">
        <f t="shared" si="78"/>
        <v>no</v>
      </c>
      <c r="J184" s="98" t="str">
        <f t="shared" si="74"/>
        <v>no</v>
      </c>
      <c r="K184" s="98" t="str">
        <f t="shared" si="74"/>
        <v>no</v>
      </c>
      <c r="L184" s="98" t="str">
        <f t="shared" si="74"/>
        <v>no</v>
      </c>
      <c r="M184" s="98" t="str">
        <f t="shared" si="74"/>
        <v>no</v>
      </c>
      <c r="N184" s="98" t="str">
        <f t="shared" si="74"/>
        <v>no</v>
      </c>
      <c r="O184" s="98" t="str">
        <f t="shared" si="74"/>
        <v>no</v>
      </c>
      <c r="P184" s="98" t="str">
        <f t="shared" si="74"/>
        <v>no</v>
      </c>
      <c r="Q184" s="98" t="str">
        <f t="shared" si="74"/>
        <v>no</v>
      </c>
      <c r="R184" s="98" t="str">
        <f t="shared" si="74"/>
        <v>no</v>
      </c>
      <c r="S184" s="98" t="str">
        <f t="shared" si="74"/>
        <v>no</v>
      </c>
      <c r="U184" s="87"/>
    </row>
    <row r="185" spans="1:21" hidden="1" outlineLevel="1" x14ac:dyDescent="0.25">
      <c r="A185" s="115"/>
      <c r="B185" s="199"/>
      <c r="C185" s="104"/>
      <c r="D185" s="98" t="str">
        <f t="shared" ref="D185:S185" si="79">D183</f>
        <v>Inadequate</v>
      </c>
      <c r="E185" s="98" t="str">
        <f t="shared" si="79"/>
        <v>Salary</v>
      </c>
      <c r="F185" s="98">
        <f t="shared" si="79"/>
        <v>1</v>
      </c>
      <c r="G185" s="104">
        <f t="shared" si="79"/>
        <v>0</v>
      </c>
      <c r="H185" s="104">
        <f t="shared" si="79"/>
        <v>0</v>
      </c>
      <c r="I185" s="98" t="str">
        <f t="shared" si="79"/>
        <v>no</v>
      </c>
      <c r="J185" s="98" t="str">
        <f t="shared" si="79"/>
        <v>no</v>
      </c>
      <c r="K185" s="98" t="str">
        <f t="shared" si="79"/>
        <v>no</v>
      </c>
      <c r="L185" s="98" t="str">
        <f t="shared" si="79"/>
        <v>no</v>
      </c>
      <c r="M185" s="98" t="str">
        <f t="shared" si="79"/>
        <v>no</v>
      </c>
      <c r="N185" s="98" t="str">
        <f t="shared" si="79"/>
        <v>no</v>
      </c>
      <c r="O185" s="98" t="str">
        <f t="shared" si="79"/>
        <v>no</v>
      </c>
      <c r="P185" s="98" t="str">
        <f t="shared" si="79"/>
        <v>no</v>
      </c>
      <c r="Q185" s="98" t="str">
        <f t="shared" si="79"/>
        <v>no</v>
      </c>
      <c r="R185" s="98" t="str">
        <f t="shared" si="79"/>
        <v>no</v>
      </c>
      <c r="S185" s="98" t="str">
        <f t="shared" si="79"/>
        <v>no</v>
      </c>
      <c r="U185" s="87"/>
    </row>
    <row r="186" spans="1:21" hidden="1" outlineLevel="1" x14ac:dyDescent="0.25">
      <c r="A186" s="115"/>
      <c r="B186" s="199"/>
      <c r="C186" s="104"/>
      <c r="D186" s="98" t="str">
        <f t="shared" ref="D186:S186" si="80">D183</f>
        <v>Inadequate</v>
      </c>
      <c r="E186" s="98" t="str">
        <f t="shared" si="80"/>
        <v>Salary</v>
      </c>
      <c r="F186" s="98">
        <f t="shared" si="80"/>
        <v>1</v>
      </c>
      <c r="G186" s="104">
        <f t="shared" si="80"/>
        <v>0</v>
      </c>
      <c r="H186" s="104">
        <f t="shared" si="80"/>
        <v>0</v>
      </c>
      <c r="I186" s="98" t="str">
        <f t="shared" si="80"/>
        <v>no</v>
      </c>
      <c r="J186" s="98" t="str">
        <f t="shared" si="80"/>
        <v>no</v>
      </c>
      <c r="K186" s="98" t="str">
        <f t="shared" si="80"/>
        <v>no</v>
      </c>
      <c r="L186" s="98" t="str">
        <f t="shared" si="80"/>
        <v>no</v>
      </c>
      <c r="M186" s="98" t="str">
        <f t="shared" si="80"/>
        <v>no</v>
      </c>
      <c r="N186" s="98" t="str">
        <f t="shared" si="80"/>
        <v>no</v>
      </c>
      <c r="O186" s="98" t="str">
        <f t="shared" si="80"/>
        <v>no</v>
      </c>
      <c r="P186" s="98" t="str">
        <f t="shared" si="80"/>
        <v>no</v>
      </c>
      <c r="Q186" s="98" t="str">
        <f t="shared" si="80"/>
        <v>no</v>
      </c>
      <c r="R186" s="98" t="str">
        <f t="shared" si="80"/>
        <v>no</v>
      </c>
      <c r="S186" s="98" t="str">
        <f t="shared" si="80"/>
        <v>no</v>
      </c>
      <c r="U186" s="87"/>
    </row>
    <row r="187" spans="1:21" hidden="1" outlineLevel="1" x14ac:dyDescent="0.25">
      <c r="A187" s="115"/>
      <c r="B187" s="199"/>
      <c r="C187" s="104"/>
      <c r="E187" s="98"/>
      <c r="F187" s="99"/>
      <c r="G187" s="104"/>
      <c r="H187" s="104"/>
      <c r="I187" s="104"/>
      <c r="J187" s="98"/>
      <c r="K187" s="98"/>
      <c r="L187" s="98"/>
      <c r="M187" s="98"/>
      <c r="N187" s="98"/>
      <c r="O187" s="98"/>
      <c r="P187" s="98"/>
      <c r="Q187" s="98"/>
      <c r="R187" s="98"/>
      <c r="S187" s="98"/>
      <c r="U187" s="87"/>
    </row>
    <row r="188" spans="1:21" hidden="1" outlineLevel="1" x14ac:dyDescent="0.25">
      <c r="A188" s="115"/>
      <c r="B188" s="199"/>
      <c r="C188" s="104"/>
      <c r="E188" s="98"/>
      <c r="F188" s="99"/>
      <c r="G188" s="104"/>
      <c r="H188" s="104"/>
      <c r="I188" s="104"/>
      <c r="J188" s="98"/>
      <c r="K188" s="98"/>
      <c r="L188" s="98"/>
      <c r="M188" s="98"/>
      <c r="N188" s="98"/>
      <c r="O188" s="98"/>
      <c r="P188" s="98"/>
      <c r="Q188" s="98"/>
      <c r="R188" s="98"/>
      <c r="S188" s="98"/>
      <c r="U188" s="87"/>
    </row>
    <row r="189" spans="1:21" hidden="1" outlineLevel="1" x14ac:dyDescent="0.25">
      <c r="A189" s="115"/>
      <c r="B189" s="199"/>
      <c r="C189" s="104"/>
      <c r="E189" s="98"/>
      <c r="F189" s="99"/>
      <c r="G189" s="104"/>
      <c r="H189" s="104"/>
      <c r="I189" s="104"/>
      <c r="J189" s="98"/>
      <c r="K189" s="98"/>
      <c r="L189" s="98"/>
      <c r="M189" s="98"/>
      <c r="N189" s="98"/>
      <c r="O189" s="98"/>
      <c r="P189" s="98"/>
      <c r="Q189" s="98"/>
      <c r="R189" s="98"/>
      <c r="S189" s="98"/>
      <c r="U189" s="87"/>
    </row>
    <row r="190" spans="1:21" hidden="1" outlineLevel="1" x14ac:dyDescent="0.25">
      <c r="A190" s="115"/>
      <c r="B190" s="199"/>
      <c r="C190" s="104"/>
      <c r="E190" s="98"/>
      <c r="F190" s="99"/>
      <c r="G190" s="104"/>
      <c r="H190" s="104"/>
      <c r="I190" s="104"/>
      <c r="J190" s="98"/>
      <c r="K190" s="98"/>
      <c r="L190" s="98"/>
      <c r="M190" s="98"/>
      <c r="N190" s="98"/>
      <c r="O190" s="98"/>
      <c r="P190" s="98"/>
      <c r="Q190" s="98"/>
      <c r="R190" s="98"/>
      <c r="S190" s="98"/>
      <c r="U190" s="87"/>
    </row>
    <row r="191" spans="1:21" hidden="1" outlineLevel="1" x14ac:dyDescent="0.25">
      <c r="A191" s="115"/>
      <c r="B191" s="199"/>
      <c r="C191" s="104"/>
      <c r="E191" s="98"/>
      <c r="F191" s="99"/>
      <c r="G191" s="104"/>
      <c r="H191" s="104"/>
      <c r="I191" s="104"/>
      <c r="J191" s="98"/>
      <c r="K191" s="98"/>
      <c r="L191" s="98"/>
      <c r="M191" s="98"/>
      <c r="N191" s="98"/>
      <c r="O191" s="98"/>
      <c r="P191" s="98"/>
      <c r="Q191" s="98"/>
      <c r="R191" s="98"/>
      <c r="S191" s="98"/>
      <c r="U191" s="87"/>
    </row>
    <row r="192" spans="1:21" hidden="1" outlineLevel="1" x14ac:dyDescent="0.25">
      <c r="A192" s="115"/>
      <c r="B192" s="199"/>
      <c r="C192" s="104"/>
      <c r="E192" s="98"/>
      <c r="F192" s="99"/>
      <c r="G192" s="104"/>
      <c r="H192" s="104"/>
      <c r="I192" s="104"/>
      <c r="J192" s="98"/>
      <c r="K192" s="98"/>
      <c r="L192" s="98"/>
      <c r="M192" s="98"/>
      <c r="N192" s="98"/>
      <c r="O192" s="98"/>
      <c r="P192" s="98"/>
      <c r="Q192" s="98"/>
      <c r="R192" s="98"/>
      <c r="S192" s="98"/>
      <c r="U192" s="87"/>
    </row>
    <row r="193" spans="1:21" collapsed="1" x14ac:dyDescent="0.25">
      <c r="A193" s="34"/>
      <c r="B193" s="198"/>
      <c r="C193" s="102"/>
      <c r="D193" t="str">
        <f>'Caseload Assignments'!A192</f>
        <v>Inadequate</v>
      </c>
      <c r="E193" s="34" t="s">
        <v>104</v>
      </c>
      <c r="F193" s="114">
        <v>1</v>
      </c>
      <c r="G193" s="102">
        <v>0</v>
      </c>
      <c r="H193" s="102"/>
      <c r="I193" s="34" t="str">
        <f>J193</f>
        <v>no</v>
      </c>
      <c r="J193" s="34" t="s">
        <v>480</v>
      </c>
      <c r="K193" s="34" t="s">
        <v>480</v>
      </c>
      <c r="L193" s="34" t="s">
        <v>480</v>
      </c>
      <c r="M193" s="34" t="s">
        <v>480</v>
      </c>
      <c r="N193" s="34" t="s">
        <v>480</v>
      </c>
      <c r="O193" s="34" t="s">
        <v>480</v>
      </c>
      <c r="P193" s="34" t="s">
        <v>480</v>
      </c>
      <c r="Q193" s="34" t="s">
        <v>480</v>
      </c>
      <c r="R193" s="34" t="s">
        <v>480</v>
      </c>
      <c r="S193" s="34" t="s">
        <v>480</v>
      </c>
      <c r="T193" s="83">
        <f>IF('Financial Overview'!$B$9=1,'Caseload Assignments'!BK195,(IF('Financial Overview'!$B$9=2,'Caseload Assignments'!BK196,(IF('Financial Overview'!$B$9=3,'Caseload Assignments'!BK197,(IF('Financial Overview'!$B$9=4,'Caseload Assignments'!BK198)))))))</f>
        <v>0</v>
      </c>
      <c r="U193" s="87">
        <f t="shared" ref="U193" si="81">G193+H193-T193</f>
        <v>0</v>
      </c>
    </row>
    <row r="194" spans="1:21" hidden="1" outlineLevel="1" x14ac:dyDescent="0.25">
      <c r="A194" s="115"/>
      <c r="B194" s="199"/>
      <c r="C194" s="104"/>
      <c r="D194" s="98" t="str">
        <f t="shared" ref="D194:S204" si="82">D193</f>
        <v>Inadequate</v>
      </c>
      <c r="E194" s="98" t="str">
        <f t="shared" si="82"/>
        <v>Salary</v>
      </c>
      <c r="F194" s="98">
        <f t="shared" si="82"/>
        <v>1</v>
      </c>
      <c r="G194" s="104">
        <f t="shared" si="82"/>
        <v>0</v>
      </c>
      <c r="H194" s="104">
        <f t="shared" si="82"/>
        <v>0</v>
      </c>
      <c r="I194" s="98" t="str">
        <f t="shared" si="82"/>
        <v>no</v>
      </c>
      <c r="J194" s="98" t="str">
        <f t="shared" si="82"/>
        <v>no</v>
      </c>
      <c r="K194" s="98" t="str">
        <f t="shared" si="82"/>
        <v>no</v>
      </c>
      <c r="L194" s="98" t="str">
        <f t="shared" si="82"/>
        <v>no</v>
      </c>
      <c r="M194" s="98" t="str">
        <f t="shared" si="82"/>
        <v>no</v>
      </c>
      <c r="N194" s="98" t="str">
        <f t="shared" si="82"/>
        <v>no</v>
      </c>
      <c r="O194" s="98" t="str">
        <f t="shared" si="82"/>
        <v>no</v>
      </c>
      <c r="P194" s="98" t="str">
        <f t="shared" si="82"/>
        <v>no</v>
      </c>
      <c r="Q194" s="98" t="str">
        <f t="shared" si="82"/>
        <v>no</v>
      </c>
      <c r="R194" s="98" t="str">
        <f t="shared" si="82"/>
        <v>no</v>
      </c>
      <c r="S194" s="98" t="str">
        <f t="shared" si="82"/>
        <v>no</v>
      </c>
      <c r="U194" s="87"/>
    </row>
    <row r="195" spans="1:21" hidden="1" outlineLevel="1" x14ac:dyDescent="0.25">
      <c r="A195" s="115"/>
      <c r="B195" s="199"/>
      <c r="C195" s="104"/>
      <c r="D195" s="98" t="str">
        <f t="shared" ref="D195:S195" si="83">D193</f>
        <v>Inadequate</v>
      </c>
      <c r="E195" s="98" t="str">
        <f t="shared" si="83"/>
        <v>Salary</v>
      </c>
      <c r="F195" s="98">
        <f t="shared" si="83"/>
        <v>1</v>
      </c>
      <c r="G195" s="104">
        <f t="shared" si="83"/>
        <v>0</v>
      </c>
      <c r="H195" s="104">
        <f t="shared" si="83"/>
        <v>0</v>
      </c>
      <c r="I195" s="98" t="str">
        <f t="shared" si="83"/>
        <v>no</v>
      </c>
      <c r="J195" s="98" t="str">
        <f t="shared" si="83"/>
        <v>no</v>
      </c>
      <c r="K195" s="98" t="str">
        <f t="shared" si="83"/>
        <v>no</v>
      </c>
      <c r="L195" s="98" t="str">
        <f t="shared" si="83"/>
        <v>no</v>
      </c>
      <c r="M195" s="98" t="str">
        <f t="shared" si="83"/>
        <v>no</v>
      </c>
      <c r="N195" s="98" t="str">
        <f t="shared" si="83"/>
        <v>no</v>
      </c>
      <c r="O195" s="98" t="str">
        <f t="shared" si="83"/>
        <v>no</v>
      </c>
      <c r="P195" s="98" t="str">
        <f t="shared" si="83"/>
        <v>no</v>
      </c>
      <c r="Q195" s="98" t="str">
        <f t="shared" si="83"/>
        <v>no</v>
      </c>
      <c r="R195" s="98" t="str">
        <f t="shared" si="83"/>
        <v>no</v>
      </c>
      <c r="S195" s="98" t="str">
        <f t="shared" si="83"/>
        <v>no</v>
      </c>
      <c r="U195" s="87"/>
    </row>
    <row r="196" spans="1:21" hidden="1" outlineLevel="1" x14ac:dyDescent="0.25">
      <c r="A196" s="115"/>
      <c r="B196" s="199"/>
      <c r="C196" s="104"/>
      <c r="D196" s="98" t="str">
        <f t="shared" ref="D196:S196" si="84">D193</f>
        <v>Inadequate</v>
      </c>
      <c r="E196" s="98" t="str">
        <f t="shared" si="84"/>
        <v>Salary</v>
      </c>
      <c r="F196" s="98">
        <f t="shared" si="84"/>
        <v>1</v>
      </c>
      <c r="G196" s="104">
        <f t="shared" si="84"/>
        <v>0</v>
      </c>
      <c r="H196" s="104">
        <f t="shared" si="84"/>
        <v>0</v>
      </c>
      <c r="I196" s="98" t="str">
        <f t="shared" si="84"/>
        <v>no</v>
      </c>
      <c r="J196" s="98" t="str">
        <f t="shared" si="84"/>
        <v>no</v>
      </c>
      <c r="K196" s="98" t="str">
        <f t="shared" si="84"/>
        <v>no</v>
      </c>
      <c r="L196" s="98" t="str">
        <f t="shared" si="84"/>
        <v>no</v>
      </c>
      <c r="M196" s="98" t="str">
        <f t="shared" si="84"/>
        <v>no</v>
      </c>
      <c r="N196" s="98" t="str">
        <f t="shared" si="84"/>
        <v>no</v>
      </c>
      <c r="O196" s="98" t="str">
        <f t="shared" si="84"/>
        <v>no</v>
      </c>
      <c r="P196" s="98" t="str">
        <f t="shared" si="84"/>
        <v>no</v>
      </c>
      <c r="Q196" s="98" t="str">
        <f t="shared" si="84"/>
        <v>no</v>
      </c>
      <c r="R196" s="98" t="str">
        <f t="shared" si="84"/>
        <v>no</v>
      </c>
      <c r="S196" s="98" t="str">
        <f t="shared" si="84"/>
        <v>no</v>
      </c>
      <c r="U196" s="87"/>
    </row>
    <row r="197" spans="1:21" hidden="1" outlineLevel="1" x14ac:dyDescent="0.25">
      <c r="A197" s="115"/>
      <c r="B197" s="199"/>
      <c r="C197" s="104"/>
      <c r="E197" s="98"/>
      <c r="F197" s="99"/>
      <c r="G197" s="104"/>
      <c r="H197" s="104"/>
      <c r="I197" s="104"/>
      <c r="J197" s="98"/>
      <c r="K197" s="98"/>
      <c r="L197" s="98"/>
      <c r="M197" s="98"/>
      <c r="N197" s="98"/>
      <c r="O197" s="98"/>
      <c r="P197" s="98"/>
      <c r="Q197" s="98"/>
      <c r="R197" s="98"/>
      <c r="S197" s="98"/>
      <c r="U197" s="87"/>
    </row>
    <row r="198" spans="1:21" hidden="1" outlineLevel="1" x14ac:dyDescent="0.25">
      <c r="A198" s="115"/>
      <c r="B198" s="199"/>
      <c r="C198" s="104"/>
      <c r="E198" s="98"/>
      <c r="F198" s="99"/>
      <c r="G198" s="104"/>
      <c r="H198" s="104"/>
      <c r="I198" s="104"/>
      <c r="J198" s="98"/>
      <c r="K198" s="98"/>
      <c r="L198" s="98"/>
      <c r="M198" s="98"/>
      <c r="N198" s="98"/>
      <c r="O198" s="98"/>
      <c r="P198" s="98"/>
      <c r="Q198" s="98"/>
      <c r="R198" s="98"/>
      <c r="S198" s="98"/>
      <c r="U198" s="87"/>
    </row>
    <row r="199" spans="1:21" hidden="1" outlineLevel="1" x14ac:dyDescent="0.25">
      <c r="A199" s="115"/>
      <c r="B199" s="199"/>
      <c r="C199" s="104"/>
      <c r="E199" s="98"/>
      <c r="F199" s="99"/>
      <c r="G199" s="104"/>
      <c r="H199" s="104"/>
      <c r="I199" s="104"/>
      <c r="J199" s="98"/>
      <c r="K199" s="98"/>
      <c r="L199" s="98"/>
      <c r="M199" s="98"/>
      <c r="N199" s="98"/>
      <c r="O199" s="98"/>
      <c r="P199" s="98"/>
      <c r="Q199" s="98"/>
      <c r="R199" s="98"/>
      <c r="S199" s="98"/>
      <c r="U199" s="87"/>
    </row>
    <row r="200" spans="1:21" hidden="1" outlineLevel="1" x14ac:dyDescent="0.25">
      <c r="A200" s="115"/>
      <c r="B200" s="199"/>
      <c r="C200" s="104"/>
      <c r="E200" s="98"/>
      <c r="F200" s="99"/>
      <c r="G200" s="104"/>
      <c r="H200" s="104"/>
      <c r="I200" s="104"/>
      <c r="J200" s="98"/>
      <c r="K200" s="98"/>
      <c r="L200" s="98"/>
      <c r="M200" s="98"/>
      <c r="N200" s="98"/>
      <c r="O200" s="98"/>
      <c r="P200" s="98"/>
      <c r="Q200" s="98"/>
      <c r="R200" s="98"/>
      <c r="S200" s="98"/>
      <c r="U200" s="87"/>
    </row>
    <row r="201" spans="1:21" hidden="1" outlineLevel="1" x14ac:dyDescent="0.25">
      <c r="A201" s="115"/>
      <c r="B201" s="199"/>
      <c r="C201" s="104"/>
      <c r="E201" s="98"/>
      <c r="F201" s="99"/>
      <c r="G201" s="104"/>
      <c r="H201" s="104"/>
      <c r="I201" s="104"/>
      <c r="J201" s="98"/>
      <c r="K201" s="98"/>
      <c r="L201" s="98"/>
      <c r="M201" s="98"/>
      <c r="N201" s="98"/>
      <c r="O201" s="98"/>
      <c r="P201" s="98"/>
      <c r="Q201" s="98"/>
      <c r="R201" s="98"/>
      <c r="S201" s="98"/>
      <c r="U201" s="87"/>
    </row>
    <row r="202" spans="1:21" hidden="1" outlineLevel="1" x14ac:dyDescent="0.25">
      <c r="A202" s="115"/>
      <c r="B202" s="199"/>
      <c r="C202" s="104"/>
      <c r="E202" s="98"/>
      <c r="F202" s="99"/>
      <c r="G202" s="104"/>
      <c r="H202" s="104"/>
      <c r="I202" s="104"/>
      <c r="J202" s="98"/>
      <c r="K202" s="98"/>
      <c r="L202" s="98"/>
      <c r="M202" s="98"/>
      <c r="N202" s="98"/>
      <c r="O202" s="98"/>
      <c r="P202" s="98"/>
      <c r="Q202" s="98"/>
      <c r="R202" s="98"/>
      <c r="S202" s="98"/>
      <c r="U202" s="87"/>
    </row>
    <row r="203" spans="1:21" collapsed="1" x14ac:dyDescent="0.25">
      <c r="A203" s="34"/>
      <c r="B203" s="198"/>
      <c r="C203" s="102"/>
      <c r="D203" t="str">
        <f>'Caseload Assignments'!A202</f>
        <v>Inadequate</v>
      </c>
      <c r="E203" s="34" t="s">
        <v>104</v>
      </c>
      <c r="F203" s="114">
        <v>1</v>
      </c>
      <c r="G203" s="102">
        <v>0</v>
      </c>
      <c r="H203" s="102"/>
      <c r="I203" s="34" t="str">
        <f>J203</f>
        <v>no</v>
      </c>
      <c r="J203" s="34" t="s">
        <v>480</v>
      </c>
      <c r="K203" s="34" t="s">
        <v>480</v>
      </c>
      <c r="L203" s="34" t="s">
        <v>480</v>
      </c>
      <c r="M203" s="34" t="s">
        <v>480</v>
      </c>
      <c r="N203" s="34" t="s">
        <v>480</v>
      </c>
      <c r="O203" s="34" t="s">
        <v>480</v>
      </c>
      <c r="P203" s="34" t="s">
        <v>480</v>
      </c>
      <c r="Q203" s="34" t="s">
        <v>480</v>
      </c>
      <c r="R203" s="34" t="s">
        <v>480</v>
      </c>
      <c r="S203" s="34" t="s">
        <v>480</v>
      </c>
      <c r="T203" s="83">
        <f>IF('Financial Overview'!$B$9=1,'Caseload Assignments'!BK205,(IF('Financial Overview'!$B$9=2,'Caseload Assignments'!BK206,(IF('Financial Overview'!$B$9=3,'Caseload Assignments'!BK207,(IF('Financial Overview'!$B$9=4,'Caseload Assignments'!BK208)))))))</f>
        <v>0</v>
      </c>
      <c r="U203" s="87">
        <f t="shared" ref="U203" si="85">G203+H203-T203</f>
        <v>0</v>
      </c>
    </row>
    <row r="204" spans="1:21" hidden="1" outlineLevel="1" x14ac:dyDescent="0.25">
      <c r="A204" s="115"/>
      <c r="B204" s="199"/>
      <c r="C204" s="104"/>
      <c r="D204" s="98" t="str">
        <f t="shared" ref="D204:I204" si="86">D203</f>
        <v>Inadequate</v>
      </c>
      <c r="E204" s="98" t="str">
        <f t="shared" si="86"/>
        <v>Salary</v>
      </c>
      <c r="F204" s="98">
        <f t="shared" si="86"/>
        <v>1</v>
      </c>
      <c r="G204" s="104">
        <f t="shared" si="86"/>
        <v>0</v>
      </c>
      <c r="H204" s="104">
        <f t="shared" si="86"/>
        <v>0</v>
      </c>
      <c r="I204" s="98" t="str">
        <f t="shared" si="86"/>
        <v>no</v>
      </c>
      <c r="J204" s="98" t="str">
        <f t="shared" si="82"/>
        <v>no</v>
      </c>
      <c r="K204" s="98" t="str">
        <f t="shared" si="82"/>
        <v>no</v>
      </c>
      <c r="L204" s="98" t="str">
        <f t="shared" si="82"/>
        <v>no</v>
      </c>
      <c r="M204" s="98" t="str">
        <f t="shared" si="82"/>
        <v>no</v>
      </c>
      <c r="N204" s="98" t="str">
        <f t="shared" si="82"/>
        <v>no</v>
      </c>
      <c r="O204" s="98" t="str">
        <f t="shared" si="82"/>
        <v>no</v>
      </c>
      <c r="P204" s="98" t="str">
        <f t="shared" si="82"/>
        <v>no</v>
      </c>
      <c r="Q204" s="98" t="str">
        <f t="shared" si="82"/>
        <v>no</v>
      </c>
      <c r="R204" s="98" t="str">
        <f t="shared" si="82"/>
        <v>no</v>
      </c>
      <c r="S204" s="98" t="str">
        <f t="shared" si="82"/>
        <v>no</v>
      </c>
      <c r="U204" s="87"/>
    </row>
    <row r="205" spans="1:21" hidden="1" outlineLevel="1" x14ac:dyDescent="0.25">
      <c r="A205" s="115"/>
      <c r="B205" s="199"/>
      <c r="C205" s="104"/>
      <c r="D205" s="98" t="str">
        <f t="shared" ref="D205:S205" si="87">D203</f>
        <v>Inadequate</v>
      </c>
      <c r="E205" s="98" t="str">
        <f t="shared" si="87"/>
        <v>Salary</v>
      </c>
      <c r="F205" s="98">
        <f t="shared" si="87"/>
        <v>1</v>
      </c>
      <c r="G205" s="104">
        <f t="shared" si="87"/>
        <v>0</v>
      </c>
      <c r="H205" s="104">
        <f t="shared" si="87"/>
        <v>0</v>
      </c>
      <c r="I205" s="98" t="str">
        <f t="shared" si="87"/>
        <v>no</v>
      </c>
      <c r="J205" s="98" t="str">
        <f t="shared" si="87"/>
        <v>no</v>
      </c>
      <c r="K205" s="98" t="str">
        <f t="shared" si="87"/>
        <v>no</v>
      </c>
      <c r="L205" s="98" t="str">
        <f t="shared" si="87"/>
        <v>no</v>
      </c>
      <c r="M205" s="98" t="str">
        <f t="shared" si="87"/>
        <v>no</v>
      </c>
      <c r="N205" s="98" t="str">
        <f t="shared" si="87"/>
        <v>no</v>
      </c>
      <c r="O205" s="98" t="str">
        <f t="shared" si="87"/>
        <v>no</v>
      </c>
      <c r="P205" s="98" t="str">
        <f t="shared" si="87"/>
        <v>no</v>
      </c>
      <c r="Q205" s="98" t="str">
        <f t="shared" si="87"/>
        <v>no</v>
      </c>
      <c r="R205" s="98" t="str">
        <f t="shared" si="87"/>
        <v>no</v>
      </c>
      <c r="S205" s="98" t="str">
        <f t="shared" si="87"/>
        <v>no</v>
      </c>
      <c r="U205" s="87"/>
    </row>
    <row r="206" spans="1:21" hidden="1" outlineLevel="1" x14ac:dyDescent="0.25">
      <c r="A206" s="115"/>
      <c r="B206" s="199"/>
      <c r="C206" s="104"/>
      <c r="D206" s="98" t="str">
        <f t="shared" ref="D206:S206" si="88">D203</f>
        <v>Inadequate</v>
      </c>
      <c r="E206" s="98" t="str">
        <f t="shared" si="88"/>
        <v>Salary</v>
      </c>
      <c r="F206" s="98">
        <f t="shared" si="88"/>
        <v>1</v>
      </c>
      <c r="G206" s="104">
        <f t="shared" si="88"/>
        <v>0</v>
      </c>
      <c r="H206" s="104">
        <f t="shared" si="88"/>
        <v>0</v>
      </c>
      <c r="I206" s="98" t="str">
        <f t="shared" si="88"/>
        <v>no</v>
      </c>
      <c r="J206" s="98" t="str">
        <f t="shared" si="88"/>
        <v>no</v>
      </c>
      <c r="K206" s="98" t="str">
        <f t="shared" si="88"/>
        <v>no</v>
      </c>
      <c r="L206" s="98" t="str">
        <f t="shared" si="88"/>
        <v>no</v>
      </c>
      <c r="M206" s="98" t="str">
        <f t="shared" si="88"/>
        <v>no</v>
      </c>
      <c r="N206" s="98" t="str">
        <f t="shared" si="88"/>
        <v>no</v>
      </c>
      <c r="O206" s="98" t="str">
        <f t="shared" si="88"/>
        <v>no</v>
      </c>
      <c r="P206" s="98" t="str">
        <f t="shared" si="88"/>
        <v>no</v>
      </c>
      <c r="Q206" s="98" t="str">
        <f t="shared" si="88"/>
        <v>no</v>
      </c>
      <c r="R206" s="98" t="str">
        <f t="shared" si="88"/>
        <v>no</v>
      </c>
      <c r="S206" s="98" t="str">
        <f t="shared" si="88"/>
        <v>no</v>
      </c>
      <c r="U206" s="87"/>
    </row>
    <row r="207" spans="1:21" hidden="1" outlineLevel="1" x14ac:dyDescent="0.25">
      <c r="A207" s="115"/>
      <c r="B207" s="199"/>
      <c r="C207" s="104"/>
      <c r="E207" s="98"/>
      <c r="F207" s="99"/>
      <c r="G207" s="104"/>
      <c r="H207" s="104"/>
      <c r="I207" s="104"/>
      <c r="J207" s="98"/>
      <c r="K207" s="98"/>
      <c r="L207" s="98"/>
      <c r="M207" s="98"/>
      <c r="N207" s="98"/>
      <c r="O207" s="98"/>
      <c r="P207" s="98"/>
      <c r="Q207" s="98"/>
      <c r="R207" s="98"/>
      <c r="S207" s="98"/>
      <c r="U207" s="87"/>
    </row>
    <row r="208" spans="1:21" hidden="1" outlineLevel="1" x14ac:dyDescent="0.25">
      <c r="A208" s="115"/>
      <c r="B208" s="199"/>
      <c r="C208" s="104"/>
      <c r="E208" s="98"/>
      <c r="F208" s="99"/>
      <c r="G208" s="104"/>
      <c r="H208" s="104"/>
      <c r="I208" s="104"/>
      <c r="J208" s="98"/>
      <c r="K208" s="98"/>
      <c r="L208" s="98"/>
      <c r="M208" s="98"/>
      <c r="N208" s="98"/>
      <c r="O208" s="98"/>
      <c r="P208" s="98"/>
      <c r="Q208" s="98"/>
      <c r="R208" s="98"/>
      <c r="S208" s="98"/>
      <c r="U208" s="87"/>
    </row>
    <row r="209" spans="1:21" hidden="1" outlineLevel="1" x14ac:dyDescent="0.25">
      <c r="A209" s="115"/>
      <c r="B209" s="199"/>
      <c r="C209" s="104"/>
      <c r="E209" s="98"/>
      <c r="F209" s="99"/>
      <c r="G209" s="104"/>
      <c r="H209" s="104"/>
      <c r="I209" s="104"/>
      <c r="J209" s="98"/>
      <c r="K209" s="98"/>
      <c r="L209" s="98"/>
      <c r="M209" s="98"/>
      <c r="N209" s="98"/>
      <c r="O209" s="98"/>
      <c r="P209" s="98"/>
      <c r="Q209" s="98"/>
      <c r="R209" s="98"/>
      <c r="S209" s="98"/>
      <c r="U209" s="87"/>
    </row>
    <row r="210" spans="1:21" hidden="1" outlineLevel="1" x14ac:dyDescent="0.25">
      <c r="A210" s="115"/>
      <c r="B210" s="199"/>
      <c r="C210" s="104"/>
      <c r="E210" s="98"/>
      <c r="F210" s="99"/>
      <c r="G210" s="104"/>
      <c r="H210" s="104"/>
      <c r="I210" s="104"/>
      <c r="J210" s="98"/>
      <c r="K210" s="98"/>
      <c r="L210" s="98"/>
      <c r="M210" s="98"/>
      <c r="N210" s="98"/>
      <c r="O210" s="98"/>
      <c r="P210" s="98"/>
      <c r="Q210" s="98"/>
      <c r="R210" s="98"/>
      <c r="S210" s="98"/>
      <c r="U210" s="87"/>
    </row>
    <row r="211" spans="1:21" hidden="1" outlineLevel="1" x14ac:dyDescent="0.25">
      <c r="A211" s="115"/>
      <c r="B211" s="199"/>
      <c r="C211" s="104"/>
      <c r="E211" s="98"/>
      <c r="F211" s="99"/>
      <c r="G211" s="104"/>
      <c r="H211" s="104"/>
      <c r="I211" s="104"/>
      <c r="J211" s="98"/>
      <c r="K211" s="98"/>
      <c r="L211" s="98"/>
      <c r="M211" s="98"/>
      <c r="N211" s="98"/>
      <c r="O211" s="98"/>
      <c r="P211" s="98"/>
      <c r="Q211" s="98"/>
      <c r="R211" s="98"/>
      <c r="S211" s="98"/>
      <c r="U211" s="87"/>
    </row>
    <row r="212" spans="1:21" hidden="1" outlineLevel="1" x14ac:dyDescent="0.25">
      <c r="A212" s="115"/>
      <c r="B212" s="199"/>
      <c r="C212" s="104"/>
      <c r="E212" s="98"/>
      <c r="F212" s="99"/>
      <c r="G212" s="104"/>
      <c r="H212" s="104"/>
      <c r="I212" s="104"/>
      <c r="J212" s="98"/>
      <c r="K212" s="98"/>
      <c r="L212" s="98"/>
      <c r="M212" s="98"/>
      <c r="N212" s="98"/>
      <c r="O212" s="98"/>
      <c r="P212" s="98"/>
      <c r="Q212" s="98"/>
      <c r="R212" s="98"/>
      <c r="S212" s="98"/>
      <c r="U212" s="87"/>
    </row>
    <row r="213" spans="1:21" collapsed="1" x14ac:dyDescent="0.25">
      <c r="A213" s="34"/>
      <c r="B213" s="198"/>
      <c r="C213" s="102"/>
      <c r="D213" t="str">
        <f>'Caseload Assignments'!A212</f>
        <v>Inadequate</v>
      </c>
      <c r="E213" s="34" t="s">
        <v>104</v>
      </c>
      <c r="F213" s="114">
        <v>1</v>
      </c>
      <c r="G213" s="102">
        <v>0</v>
      </c>
      <c r="H213" s="102"/>
      <c r="I213" s="34" t="str">
        <f>J213</f>
        <v>no</v>
      </c>
      <c r="J213" s="34" t="s">
        <v>480</v>
      </c>
      <c r="K213" s="34" t="s">
        <v>480</v>
      </c>
      <c r="L213" s="34" t="s">
        <v>480</v>
      </c>
      <c r="M213" s="34" t="s">
        <v>480</v>
      </c>
      <c r="N213" s="34" t="s">
        <v>480</v>
      </c>
      <c r="O213" s="34" t="s">
        <v>480</v>
      </c>
      <c r="P213" s="34" t="s">
        <v>480</v>
      </c>
      <c r="Q213" s="34" t="s">
        <v>480</v>
      </c>
      <c r="R213" s="34" t="s">
        <v>480</v>
      </c>
      <c r="S213" s="34" t="s">
        <v>480</v>
      </c>
      <c r="T213" s="83">
        <f>IF('Financial Overview'!$B$9=1,'Caseload Assignments'!BK215,(IF('Financial Overview'!$B$9=2,'Caseload Assignments'!BK216,(IF('Financial Overview'!$B$9=3,'Caseload Assignments'!BK217,(IF('Financial Overview'!$B$9=4,'Caseload Assignments'!BK218)))))))</f>
        <v>0</v>
      </c>
      <c r="U213" s="87">
        <f t="shared" ref="U213" si="89">G213+H213-T213</f>
        <v>0</v>
      </c>
    </row>
    <row r="214" spans="1:21" hidden="1" outlineLevel="1" x14ac:dyDescent="0.25">
      <c r="A214" s="115"/>
      <c r="B214" s="199"/>
      <c r="C214" s="104"/>
      <c r="D214" s="98" t="str">
        <f t="shared" ref="D214:S224" si="90">D213</f>
        <v>Inadequate</v>
      </c>
      <c r="E214" s="98" t="str">
        <f t="shared" si="90"/>
        <v>Salary</v>
      </c>
      <c r="F214" s="98">
        <f t="shared" si="90"/>
        <v>1</v>
      </c>
      <c r="G214" s="104">
        <f t="shared" si="90"/>
        <v>0</v>
      </c>
      <c r="H214" s="104">
        <f t="shared" si="90"/>
        <v>0</v>
      </c>
      <c r="I214" s="98" t="str">
        <f t="shared" si="90"/>
        <v>no</v>
      </c>
      <c r="J214" s="98" t="str">
        <f t="shared" si="90"/>
        <v>no</v>
      </c>
      <c r="K214" s="98" t="str">
        <f t="shared" si="90"/>
        <v>no</v>
      </c>
      <c r="L214" s="98" t="str">
        <f t="shared" si="90"/>
        <v>no</v>
      </c>
      <c r="M214" s="98" t="str">
        <f t="shared" si="90"/>
        <v>no</v>
      </c>
      <c r="N214" s="98" t="str">
        <f t="shared" si="90"/>
        <v>no</v>
      </c>
      <c r="O214" s="98" t="str">
        <f t="shared" si="90"/>
        <v>no</v>
      </c>
      <c r="P214" s="98" t="str">
        <f t="shared" si="90"/>
        <v>no</v>
      </c>
      <c r="Q214" s="98" t="str">
        <f t="shared" si="90"/>
        <v>no</v>
      </c>
      <c r="R214" s="98" t="str">
        <f t="shared" si="90"/>
        <v>no</v>
      </c>
      <c r="S214" s="98" t="str">
        <f t="shared" si="90"/>
        <v>no</v>
      </c>
      <c r="U214" s="87"/>
    </row>
    <row r="215" spans="1:21" hidden="1" outlineLevel="1" x14ac:dyDescent="0.25">
      <c r="A215" s="115"/>
      <c r="B215" s="199"/>
      <c r="C215" s="104"/>
      <c r="D215" s="98" t="str">
        <f t="shared" ref="D215:S215" si="91">D213</f>
        <v>Inadequate</v>
      </c>
      <c r="E215" s="98" t="str">
        <f t="shared" si="91"/>
        <v>Salary</v>
      </c>
      <c r="F215" s="98">
        <f t="shared" si="91"/>
        <v>1</v>
      </c>
      <c r="G215" s="104">
        <f t="shared" si="91"/>
        <v>0</v>
      </c>
      <c r="H215" s="104">
        <f t="shared" si="91"/>
        <v>0</v>
      </c>
      <c r="I215" s="98" t="str">
        <f t="shared" si="91"/>
        <v>no</v>
      </c>
      <c r="J215" s="98" t="str">
        <f t="shared" si="91"/>
        <v>no</v>
      </c>
      <c r="K215" s="98" t="str">
        <f t="shared" si="91"/>
        <v>no</v>
      </c>
      <c r="L215" s="98" t="str">
        <f t="shared" si="91"/>
        <v>no</v>
      </c>
      <c r="M215" s="98" t="str">
        <f t="shared" si="91"/>
        <v>no</v>
      </c>
      <c r="N215" s="98" t="str">
        <f t="shared" si="91"/>
        <v>no</v>
      </c>
      <c r="O215" s="98" t="str">
        <f t="shared" si="91"/>
        <v>no</v>
      </c>
      <c r="P215" s="98" t="str">
        <f t="shared" si="91"/>
        <v>no</v>
      </c>
      <c r="Q215" s="98" t="str">
        <f t="shared" si="91"/>
        <v>no</v>
      </c>
      <c r="R215" s="98" t="str">
        <f t="shared" si="91"/>
        <v>no</v>
      </c>
      <c r="S215" s="98" t="str">
        <f t="shared" si="91"/>
        <v>no</v>
      </c>
      <c r="U215" s="87"/>
    </row>
    <row r="216" spans="1:21" hidden="1" outlineLevel="1" x14ac:dyDescent="0.25">
      <c r="A216" s="115"/>
      <c r="B216" s="199"/>
      <c r="C216" s="104"/>
      <c r="D216" s="98" t="str">
        <f t="shared" ref="D216:S216" si="92">D213</f>
        <v>Inadequate</v>
      </c>
      <c r="E216" s="98" t="str">
        <f t="shared" si="92"/>
        <v>Salary</v>
      </c>
      <c r="F216" s="98">
        <f t="shared" si="92"/>
        <v>1</v>
      </c>
      <c r="G216" s="104">
        <f t="shared" si="92"/>
        <v>0</v>
      </c>
      <c r="H216" s="104">
        <f t="shared" si="92"/>
        <v>0</v>
      </c>
      <c r="I216" s="98" t="str">
        <f t="shared" si="92"/>
        <v>no</v>
      </c>
      <c r="J216" s="98" t="str">
        <f t="shared" si="92"/>
        <v>no</v>
      </c>
      <c r="K216" s="98" t="str">
        <f t="shared" si="92"/>
        <v>no</v>
      </c>
      <c r="L216" s="98" t="str">
        <f t="shared" si="92"/>
        <v>no</v>
      </c>
      <c r="M216" s="98" t="str">
        <f t="shared" si="92"/>
        <v>no</v>
      </c>
      <c r="N216" s="98" t="str">
        <f t="shared" si="92"/>
        <v>no</v>
      </c>
      <c r="O216" s="98" t="str">
        <f t="shared" si="92"/>
        <v>no</v>
      </c>
      <c r="P216" s="98" t="str">
        <f t="shared" si="92"/>
        <v>no</v>
      </c>
      <c r="Q216" s="98" t="str">
        <f t="shared" si="92"/>
        <v>no</v>
      </c>
      <c r="R216" s="98" t="str">
        <f t="shared" si="92"/>
        <v>no</v>
      </c>
      <c r="S216" s="98" t="str">
        <f t="shared" si="92"/>
        <v>no</v>
      </c>
      <c r="U216" s="87"/>
    </row>
    <row r="217" spans="1:21" hidden="1" outlineLevel="1" x14ac:dyDescent="0.25">
      <c r="A217" s="115"/>
      <c r="B217" s="199"/>
      <c r="C217" s="104"/>
      <c r="E217" s="98"/>
      <c r="F217" s="99"/>
      <c r="G217" s="104"/>
      <c r="H217" s="104"/>
      <c r="I217" s="104"/>
      <c r="J217" s="98"/>
      <c r="K217" s="98"/>
      <c r="L217" s="98"/>
      <c r="M217" s="98"/>
      <c r="N217" s="98"/>
      <c r="O217" s="98"/>
      <c r="P217" s="98"/>
      <c r="Q217" s="98"/>
      <c r="R217" s="98"/>
      <c r="S217" s="98"/>
      <c r="U217" s="87"/>
    </row>
    <row r="218" spans="1:21" hidden="1" outlineLevel="1" x14ac:dyDescent="0.25">
      <c r="A218" s="115"/>
      <c r="B218" s="199"/>
      <c r="C218" s="104"/>
      <c r="E218" s="98"/>
      <c r="F218" s="99"/>
      <c r="G218" s="104"/>
      <c r="H218" s="104"/>
      <c r="I218" s="104"/>
      <c r="J218" s="98"/>
      <c r="K218" s="98"/>
      <c r="L218" s="98"/>
      <c r="M218" s="98"/>
      <c r="N218" s="98"/>
      <c r="O218" s="98"/>
      <c r="P218" s="98"/>
      <c r="Q218" s="98"/>
      <c r="R218" s="98"/>
      <c r="S218" s="98"/>
      <c r="U218" s="87"/>
    </row>
    <row r="219" spans="1:21" hidden="1" outlineLevel="1" x14ac:dyDescent="0.25">
      <c r="A219" s="115"/>
      <c r="B219" s="199"/>
      <c r="C219" s="104"/>
      <c r="E219" s="98"/>
      <c r="F219" s="99"/>
      <c r="G219" s="104"/>
      <c r="H219" s="104"/>
      <c r="I219" s="104"/>
      <c r="J219" s="98"/>
      <c r="K219" s="98"/>
      <c r="L219" s="98"/>
      <c r="M219" s="98"/>
      <c r="N219" s="98"/>
      <c r="O219" s="98"/>
      <c r="P219" s="98"/>
      <c r="Q219" s="98"/>
      <c r="R219" s="98"/>
      <c r="S219" s="98"/>
      <c r="U219" s="87"/>
    </row>
    <row r="220" spans="1:21" hidden="1" outlineLevel="1" x14ac:dyDescent="0.25">
      <c r="A220" s="115"/>
      <c r="B220" s="199"/>
      <c r="C220" s="104"/>
      <c r="E220" s="98"/>
      <c r="F220" s="99"/>
      <c r="G220" s="104"/>
      <c r="H220" s="104"/>
      <c r="I220" s="104"/>
      <c r="J220" s="98"/>
      <c r="K220" s="98"/>
      <c r="L220" s="98"/>
      <c r="M220" s="98"/>
      <c r="N220" s="98"/>
      <c r="O220" s="98"/>
      <c r="P220" s="98"/>
      <c r="Q220" s="98"/>
      <c r="R220" s="98"/>
      <c r="S220" s="98"/>
      <c r="U220" s="87"/>
    </row>
    <row r="221" spans="1:21" hidden="1" outlineLevel="1" x14ac:dyDescent="0.25">
      <c r="A221" s="115"/>
      <c r="B221" s="199"/>
      <c r="C221" s="104"/>
      <c r="E221" s="98"/>
      <c r="F221" s="99"/>
      <c r="G221" s="104"/>
      <c r="H221" s="104"/>
      <c r="I221" s="104"/>
      <c r="J221" s="98"/>
      <c r="K221" s="98"/>
      <c r="L221" s="98"/>
      <c r="M221" s="98"/>
      <c r="N221" s="98"/>
      <c r="O221" s="98"/>
      <c r="P221" s="98"/>
      <c r="Q221" s="98"/>
      <c r="R221" s="98"/>
      <c r="S221" s="98"/>
      <c r="U221" s="87"/>
    </row>
    <row r="222" spans="1:21" hidden="1" outlineLevel="1" x14ac:dyDescent="0.25">
      <c r="A222" s="115"/>
      <c r="B222" s="199"/>
      <c r="C222" s="104"/>
      <c r="E222" s="98"/>
      <c r="F222" s="99"/>
      <c r="G222" s="104"/>
      <c r="H222" s="104"/>
      <c r="I222" s="104"/>
      <c r="J222" s="98"/>
      <c r="K222" s="98"/>
      <c r="L222" s="98"/>
      <c r="M222" s="98"/>
      <c r="N222" s="98"/>
      <c r="O222" s="98"/>
      <c r="P222" s="98"/>
      <c r="Q222" s="98"/>
      <c r="R222" s="98"/>
      <c r="S222" s="98"/>
      <c r="U222" s="87"/>
    </row>
    <row r="223" spans="1:21" collapsed="1" x14ac:dyDescent="0.25">
      <c r="A223" s="34"/>
      <c r="B223" s="198"/>
      <c r="C223" s="102"/>
      <c r="D223" t="str">
        <f>'Caseload Assignments'!A222</f>
        <v>Inadequate</v>
      </c>
      <c r="E223" s="34" t="s">
        <v>104</v>
      </c>
      <c r="F223" s="114">
        <v>1</v>
      </c>
      <c r="G223" s="102">
        <v>0</v>
      </c>
      <c r="H223" s="102"/>
      <c r="I223" s="34" t="str">
        <f>J223</f>
        <v>no</v>
      </c>
      <c r="J223" s="34" t="s">
        <v>480</v>
      </c>
      <c r="K223" s="34" t="s">
        <v>480</v>
      </c>
      <c r="L223" s="34" t="s">
        <v>480</v>
      </c>
      <c r="M223" s="34" t="s">
        <v>480</v>
      </c>
      <c r="N223" s="34" t="s">
        <v>480</v>
      </c>
      <c r="O223" s="34" t="s">
        <v>480</v>
      </c>
      <c r="P223" s="34" t="s">
        <v>480</v>
      </c>
      <c r="Q223" s="34" t="s">
        <v>480</v>
      </c>
      <c r="R223" s="34" t="s">
        <v>480</v>
      </c>
      <c r="S223" s="34" t="s">
        <v>480</v>
      </c>
      <c r="T223" s="83">
        <f>IF('Financial Overview'!$B$9=1,'Caseload Assignments'!BK225,(IF('Financial Overview'!$B$9=2,'Caseload Assignments'!BK226,(IF('Financial Overview'!$B$9=3,'Caseload Assignments'!BK227,(IF('Financial Overview'!$B$9=4,'Caseload Assignments'!BK228)))))))</f>
        <v>0</v>
      </c>
      <c r="U223" s="87">
        <f t="shared" ref="U223" si="93">G223+H223-T223</f>
        <v>0</v>
      </c>
    </row>
    <row r="224" spans="1:21" hidden="1" outlineLevel="1" x14ac:dyDescent="0.25">
      <c r="A224" s="115"/>
      <c r="B224" s="199"/>
      <c r="C224" s="104"/>
      <c r="D224" s="98" t="str">
        <f t="shared" ref="D224:I224" si="94">D223</f>
        <v>Inadequate</v>
      </c>
      <c r="E224" s="98" t="str">
        <f t="shared" si="94"/>
        <v>Salary</v>
      </c>
      <c r="F224" s="98">
        <f t="shared" si="94"/>
        <v>1</v>
      </c>
      <c r="G224" s="104">
        <f t="shared" si="94"/>
        <v>0</v>
      </c>
      <c r="H224" s="104">
        <f t="shared" si="94"/>
        <v>0</v>
      </c>
      <c r="I224" s="98" t="str">
        <f t="shared" si="94"/>
        <v>no</v>
      </c>
      <c r="J224" s="98" t="str">
        <f t="shared" si="90"/>
        <v>no</v>
      </c>
      <c r="K224" s="98" t="str">
        <f t="shared" si="90"/>
        <v>no</v>
      </c>
      <c r="L224" s="98" t="str">
        <f t="shared" si="90"/>
        <v>no</v>
      </c>
      <c r="M224" s="98" t="str">
        <f t="shared" si="90"/>
        <v>no</v>
      </c>
      <c r="N224" s="98" t="str">
        <f t="shared" si="90"/>
        <v>no</v>
      </c>
      <c r="O224" s="98" t="str">
        <f t="shared" si="90"/>
        <v>no</v>
      </c>
      <c r="P224" s="98" t="str">
        <f t="shared" si="90"/>
        <v>no</v>
      </c>
      <c r="Q224" s="98" t="str">
        <f t="shared" si="90"/>
        <v>no</v>
      </c>
      <c r="R224" s="98" t="str">
        <f t="shared" si="90"/>
        <v>no</v>
      </c>
      <c r="S224" s="98" t="str">
        <f t="shared" si="90"/>
        <v>no</v>
      </c>
      <c r="U224" s="87"/>
    </row>
    <row r="225" spans="1:21" hidden="1" outlineLevel="1" x14ac:dyDescent="0.25">
      <c r="A225" s="115"/>
      <c r="B225" s="199"/>
      <c r="C225" s="104"/>
      <c r="D225" s="98" t="str">
        <f t="shared" ref="D225:S225" si="95">D223</f>
        <v>Inadequate</v>
      </c>
      <c r="E225" s="98" t="str">
        <f t="shared" si="95"/>
        <v>Salary</v>
      </c>
      <c r="F225" s="98">
        <f t="shared" si="95"/>
        <v>1</v>
      </c>
      <c r="G225" s="104">
        <f t="shared" si="95"/>
        <v>0</v>
      </c>
      <c r="H225" s="104">
        <f t="shared" si="95"/>
        <v>0</v>
      </c>
      <c r="I225" s="98" t="str">
        <f t="shared" si="95"/>
        <v>no</v>
      </c>
      <c r="J225" s="98" t="str">
        <f t="shared" si="95"/>
        <v>no</v>
      </c>
      <c r="K225" s="98" t="str">
        <f t="shared" si="95"/>
        <v>no</v>
      </c>
      <c r="L225" s="98" t="str">
        <f t="shared" si="95"/>
        <v>no</v>
      </c>
      <c r="M225" s="98" t="str">
        <f t="shared" si="95"/>
        <v>no</v>
      </c>
      <c r="N225" s="98" t="str">
        <f t="shared" si="95"/>
        <v>no</v>
      </c>
      <c r="O225" s="98" t="str">
        <f t="shared" si="95"/>
        <v>no</v>
      </c>
      <c r="P225" s="98" t="str">
        <f t="shared" si="95"/>
        <v>no</v>
      </c>
      <c r="Q225" s="98" t="str">
        <f t="shared" si="95"/>
        <v>no</v>
      </c>
      <c r="R225" s="98" t="str">
        <f t="shared" si="95"/>
        <v>no</v>
      </c>
      <c r="S225" s="98" t="str">
        <f t="shared" si="95"/>
        <v>no</v>
      </c>
      <c r="U225" s="87"/>
    </row>
    <row r="226" spans="1:21" hidden="1" outlineLevel="1" x14ac:dyDescent="0.25">
      <c r="A226" s="115"/>
      <c r="B226" s="199"/>
      <c r="C226" s="104"/>
      <c r="D226" s="98" t="str">
        <f t="shared" ref="D226:S226" si="96">D223</f>
        <v>Inadequate</v>
      </c>
      <c r="E226" s="98" t="str">
        <f t="shared" si="96"/>
        <v>Salary</v>
      </c>
      <c r="F226" s="98">
        <f t="shared" si="96"/>
        <v>1</v>
      </c>
      <c r="G226" s="104">
        <f t="shared" si="96"/>
        <v>0</v>
      </c>
      <c r="H226" s="104">
        <f t="shared" si="96"/>
        <v>0</v>
      </c>
      <c r="I226" s="98" t="str">
        <f t="shared" si="96"/>
        <v>no</v>
      </c>
      <c r="J226" s="98" t="str">
        <f t="shared" si="96"/>
        <v>no</v>
      </c>
      <c r="K226" s="98" t="str">
        <f t="shared" si="96"/>
        <v>no</v>
      </c>
      <c r="L226" s="98" t="str">
        <f t="shared" si="96"/>
        <v>no</v>
      </c>
      <c r="M226" s="98" t="str">
        <f t="shared" si="96"/>
        <v>no</v>
      </c>
      <c r="N226" s="98" t="str">
        <f t="shared" si="96"/>
        <v>no</v>
      </c>
      <c r="O226" s="98" t="str">
        <f t="shared" si="96"/>
        <v>no</v>
      </c>
      <c r="P226" s="98" t="str">
        <f t="shared" si="96"/>
        <v>no</v>
      </c>
      <c r="Q226" s="98" t="str">
        <f t="shared" si="96"/>
        <v>no</v>
      </c>
      <c r="R226" s="98" t="str">
        <f t="shared" si="96"/>
        <v>no</v>
      </c>
      <c r="S226" s="98" t="str">
        <f t="shared" si="96"/>
        <v>no</v>
      </c>
      <c r="U226" s="87"/>
    </row>
    <row r="227" spans="1:21" hidden="1" outlineLevel="1" x14ac:dyDescent="0.25">
      <c r="A227" s="115"/>
      <c r="B227" s="199"/>
      <c r="C227" s="104"/>
      <c r="E227" s="98"/>
      <c r="F227" s="99"/>
      <c r="G227" s="104"/>
      <c r="H227" s="104"/>
      <c r="I227" s="104"/>
      <c r="J227" s="98"/>
      <c r="K227" s="98"/>
      <c r="L227" s="98"/>
      <c r="M227" s="98"/>
      <c r="N227" s="98"/>
      <c r="O227" s="98"/>
      <c r="P227" s="98"/>
      <c r="Q227" s="98"/>
      <c r="R227" s="98"/>
      <c r="S227" s="98"/>
      <c r="U227" s="87"/>
    </row>
    <row r="228" spans="1:21" hidden="1" outlineLevel="1" x14ac:dyDescent="0.25">
      <c r="A228" s="115"/>
      <c r="B228" s="199"/>
      <c r="C228" s="104"/>
      <c r="E228" s="98"/>
      <c r="F228" s="99"/>
      <c r="G228" s="104"/>
      <c r="H228" s="104"/>
      <c r="I228" s="104"/>
      <c r="J228" s="98"/>
      <c r="K228" s="98"/>
      <c r="L228" s="98"/>
      <c r="M228" s="98"/>
      <c r="N228" s="98"/>
      <c r="O228" s="98"/>
      <c r="P228" s="98"/>
      <c r="Q228" s="98"/>
      <c r="R228" s="98"/>
      <c r="S228" s="98"/>
      <c r="U228" s="87"/>
    </row>
    <row r="229" spans="1:21" hidden="1" outlineLevel="1" x14ac:dyDescent="0.25">
      <c r="A229" s="115"/>
      <c r="B229" s="199"/>
      <c r="C229" s="104"/>
      <c r="E229" s="98"/>
      <c r="F229" s="99"/>
      <c r="G229" s="104"/>
      <c r="H229" s="104"/>
      <c r="I229" s="104"/>
      <c r="J229" s="98"/>
      <c r="K229" s="98"/>
      <c r="L229" s="98"/>
      <c r="M229" s="98"/>
      <c r="N229" s="98"/>
      <c r="O229" s="98"/>
      <c r="P229" s="98"/>
      <c r="Q229" s="98"/>
      <c r="R229" s="98"/>
      <c r="S229" s="98"/>
      <c r="U229" s="87"/>
    </row>
    <row r="230" spans="1:21" hidden="1" outlineLevel="1" x14ac:dyDescent="0.25">
      <c r="A230" s="115"/>
      <c r="B230" s="199"/>
      <c r="C230" s="104"/>
      <c r="E230" s="98"/>
      <c r="F230" s="99"/>
      <c r="G230" s="104"/>
      <c r="H230" s="104"/>
      <c r="I230" s="104"/>
      <c r="J230" s="98"/>
      <c r="K230" s="98"/>
      <c r="L230" s="98"/>
      <c r="M230" s="98"/>
      <c r="N230" s="98"/>
      <c r="O230" s="98"/>
      <c r="P230" s="98"/>
      <c r="Q230" s="98"/>
      <c r="R230" s="98"/>
      <c r="S230" s="98"/>
      <c r="U230" s="87"/>
    </row>
    <row r="231" spans="1:21" hidden="1" outlineLevel="1" x14ac:dyDescent="0.25">
      <c r="A231" s="115"/>
      <c r="B231" s="199"/>
      <c r="C231" s="104"/>
      <c r="E231" s="98"/>
      <c r="F231" s="99"/>
      <c r="G231" s="104"/>
      <c r="H231" s="104"/>
      <c r="I231" s="104"/>
      <c r="J231" s="98"/>
      <c r="K231" s="98"/>
      <c r="L231" s="98"/>
      <c r="M231" s="98"/>
      <c r="N231" s="98"/>
      <c r="O231" s="98"/>
      <c r="P231" s="98"/>
      <c r="Q231" s="98"/>
      <c r="R231" s="98"/>
      <c r="S231" s="98"/>
      <c r="U231" s="87"/>
    </row>
    <row r="232" spans="1:21" hidden="1" outlineLevel="1" x14ac:dyDescent="0.25">
      <c r="A232" s="115"/>
      <c r="B232" s="199"/>
      <c r="C232" s="104"/>
      <c r="E232" s="98"/>
      <c r="F232" s="99"/>
      <c r="G232" s="104"/>
      <c r="H232" s="104"/>
      <c r="I232" s="104"/>
      <c r="J232" s="98"/>
      <c r="K232" s="98"/>
      <c r="L232" s="98"/>
      <c r="M232" s="98"/>
      <c r="N232" s="98"/>
      <c r="O232" s="98"/>
      <c r="P232" s="98"/>
      <c r="Q232" s="98"/>
      <c r="R232" s="98"/>
      <c r="S232" s="98"/>
      <c r="U232" s="87"/>
    </row>
    <row r="233" spans="1:21" collapsed="1" x14ac:dyDescent="0.25">
      <c r="A233" s="34"/>
      <c r="B233" s="198"/>
      <c r="C233" s="102"/>
      <c r="D233" t="str">
        <f>'Caseload Assignments'!A232</f>
        <v>Inadequate</v>
      </c>
      <c r="E233" s="34" t="s">
        <v>104</v>
      </c>
      <c r="F233" s="114">
        <v>1</v>
      </c>
      <c r="G233" s="102">
        <v>0</v>
      </c>
      <c r="H233" s="102"/>
      <c r="I233" s="34" t="str">
        <f>J233</f>
        <v>no</v>
      </c>
      <c r="J233" s="34" t="s">
        <v>480</v>
      </c>
      <c r="K233" s="34" t="s">
        <v>480</v>
      </c>
      <c r="L233" s="34" t="s">
        <v>480</v>
      </c>
      <c r="M233" s="34" t="s">
        <v>480</v>
      </c>
      <c r="N233" s="34" t="s">
        <v>480</v>
      </c>
      <c r="O233" s="34" t="s">
        <v>480</v>
      </c>
      <c r="P233" s="34" t="s">
        <v>480</v>
      </c>
      <c r="Q233" s="34" t="s">
        <v>480</v>
      </c>
      <c r="R233" s="34" t="s">
        <v>480</v>
      </c>
      <c r="S233" s="34" t="s">
        <v>480</v>
      </c>
      <c r="T233" s="83">
        <f>IF('Financial Overview'!$B$9=1,'Caseload Assignments'!BK235,(IF('Financial Overview'!$B$9=2,'Caseload Assignments'!BK236,(IF('Financial Overview'!$B$9=3,'Caseload Assignments'!BK237,(IF('Financial Overview'!$B$9=4,'Caseload Assignments'!BK238)))))))</f>
        <v>0</v>
      </c>
      <c r="U233" s="87">
        <f t="shared" ref="U233" si="97">G233+H233-T233</f>
        <v>0</v>
      </c>
    </row>
    <row r="234" spans="1:21" hidden="1" outlineLevel="1" x14ac:dyDescent="0.25">
      <c r="A234" s="115"/>
      <c r="B234" s="199"/>
      <c r="C234" s="104"/>
      <c r="D234" s="98" t="str">
        <f t="shared" ref="D234:S244" si="98">D233</f>
        <v>Inadequate</v>
      </c>
      <c r="E234" s="98" t="str">
        <f t="shared" si="98"/>
        <v>Salary</v>
      </c>
      <c r="F234" s="98">
        <f t="shared" si="98"/>
        <v>1</v>
      </c>
      <c r="G234" s="104">
        <f t="shared" si="98"/>
        <v>0</v>
      </c>
      <c r="H234" s="104">
        <f t="shared" si="98"/>
        <v>0</v>
      </c>
      <c r="I234" s="98" t="str">
        <f t="shared" si="98"/>
        <v>no</v>
      </c>
      <c r="J234" s="98" t="str">
        <f t="shared" si="98"/>
        <v>no</v>
      </c>
      <c r="K234" s="98" t="str">
        <f t="shared" si="98"/>
        <v>no</v>
      </c>
      <c r="L234" s="98" t="str">
        <f t="shared" si="98"/>
        <v>no</v>
      </c>
      <c r="M234" s="98" t="str">
        <f t="shared" si="98"/>
        <v>no</v>
      </c>
      <c r="N234" s="98" t="str">
        <f t="shared" si="98"/>
        <v>no</v>
      </c>
      <c r="O234" s="98" t="str">
        <f t="shared" si="98"/>
        <v>no</v>
      </c>
      <c r="P234" s="98" t="str">
        <f t="shared" si="98"/>
        <v>no</v>
      </c>
      <c r="Q234" s="98" t="str">
        <f t="shared" si="98"/>
        <v>no</v>
      </c>
      <c r="R234" s="98" t="str">
        <f t="shared" si="98"/>
        <v>no</v>
      </c>
      <c r="S234" s="98" t="str">
        <f t="shared" si="98"/>
        <v>no</v>
      </c>
      <c r="U234" s="87"/>
    </row>
    <row r="235" spans="1:21" hidden="1" outlineLevel="1" x14ac:dyDescent="0.25">
      <c r="A235" s="115"/>
      <c r="B235" s="199"/>
      <c r="C235" s="104"/>
      <c r="D235" s="98" t="str">
        <f t="shared" ref="D235:S235" si="99">D233</f>
        <v>Inadequate</v>
      </c>
      <c r="E235" s="98" t="str">
        <f t="shared" si="99"/>
        <v>Salary</v>
      </c>
      <c r="F235" s="98">
        <f t="shared" si="99"/>
        <v>1</v>
      </c>
      <c r="G235" s="104">
        <f t="shared" si="99"/>
        <v>0</v>
      </c>
      <c r="H235" s="104">
        <f t="shared" si="99"/>
        <v>0</v>
      </c>
      <c r="I235" s="98" t="str">
        <f t="shared" si="99"/>
        <v>no</v>
      </c>
      <c r="J235" s="98" t="str">
        <f t="shared" si="99"/>
        <v>no</v>
      </c>
      <c r="K235" s="98" t="str">
        <f t="shared" si="99"/>
        <v>no</v>
      </c>
      <c r="L235" s="98" t="str">
        <f t="shared" si="99"/>
        <v>no</v>
      </c>
      <c r="M235" s="98" t="str">
        <f t="shared" si="99"/>
        <v>no</v>
      </c>
      <c r="N235" s="98" t="str">
        <f t="shared" si="99"/>
        <v>no</v>
      </c>
      <c r="O235" s="98" t="str">
        <f t="shared" si="99"/>
        <v>no</v>
      </c>
      <c r="P235" s="98" t="str">
        <f t="shared" si="99"/>
        <v>no</v>
      </c>
      <c r="Q235" s="98" t="str">
        <f t="shared" si="99"/>
        <v>no</v>
      </c>
      <c r="R235" s="98" t="str">
        <f t="shared" si="99"/>
        <v>no</v>
      </c>
      <c r="S235" s="98" t="str">
        <f t="shared" si="99"/>
        <v>no</v>
      </c>
      <c r="U235" s="87"/>
    </row>
    <row r="236" spans="1:21" hidden="1" outlineLevel="1" x14ac:dyDescent="0.25">
      <c r="A236" s="115"/>
      <c r="B236" s="199"/>
      <c r="C236" s="104"/>
      <c r="D236" s="98" t="str">
        <f t="shared" ref="D236:S236" si="100">D233</f>
        <v>Inadequate</v>
      </c>
      <c r="E236" s="98" t="str">
        <f t="shared" si="100"/>
        <v>Salary</v>
      </c>
      <c r="F236" s="98">
        <f t="shared" si="100"/>
        <v>1</v>
      </c>
      <c r="G236" s="104">
        <f t="shared" si="100"/>
        <v>0</v>
      </c>
      <c r="H236" s="104">
        <f t="shared" si="100"/>
        <v>0</v>
      </c>
      <c r="I236" s="98" t="str">
        <f t="shared" si="100"/>
        <v>no</v>
      </c>
      <c r="J236" s="98" t="str">
        <f t="shared" si="100"/>
        <v>no</v>
      </c>
      <c r="K236" s="98" t="str">
        <f t="shared" si="100"/>
        <v>no</v>
      </c>
      <c r="L236" s="98" t="str">
        <f t="shared" si="100"/>
        <v>no</v>
      </c>
      <c r="M236" s="98" t="str">
        <f t="shared" si="100"/>
        <v>no</v>
      </c>
      <c r="N236" s="98" t="str">
        <f t="shared" si="100"/>
        <v>no</v>
      </c>
      <c r="O236" s="98" t="str">
        <f t="shared" si="100"/>
        <v>no</v>
      </c>
      <c r="P236" s="98" t="str">
        <f t="shared" si="100"/>
        <v>no</v>
      </c>
      <c r="Q236" s="98" t="str">
        <f t="shared" si="100"/>
        <v>no</v>
      </c>
      <c r="R236" s="98" t="str">
        <f t="shared" si="100"/>
        <v>no</v>
      </c>
      <c r="S236" s="98" t="str">
        <f t="shared" si="100"/>
        <v>no</v>
      </c>
      <c r="U236" s="87"/>
    </row>
    <row r="237" spans="1:21" hidden="1" outlineLevel="1" x14ac:dyDescent="0.25">
      <c r="A237" s="115"/>
      <c r="B237" s="199"/>
      <c r="C237" s="104"/>
      <c r="E237" s="98"/>
      <c r="F237" s="99"/>
      <c r="G237" s="104"/>
      <c r="H237" s="104"/>
      <c r="I237" s="104"/>
      <c r="J237" s="98"/>
      <c r="K237" s="98"/>
      <c r="L237" s="98"/>
      <c r="M237" s="98"/>
      <c r="N237" s="98"/>
      <c r="O237" s="98"/>
      <c r="P237" s="98"/>
      <c r="Q237" s="98"/>
      <c r="R237" s="98"/>
      <c r="S237" s="98"/>
      <c r="U237" s="87"/>
    </row>
    <row r="238" spans="1:21" hidden="1" outlineLevel="1" x14ac:dyDescent="0.25">
      <c r="A238" s="115"/>
      <c r="B238" s="199"/>
      <c r="C238" s="104"/>
      <c r="E238" s="98"/>
      <c r="F238" s="99"/>
      <c r="G238" s="104"/>
      <c r="H238" s="104"/>
      <c r="I238" s="104"/>
      <c r="J238" s="98"/>
      <c r="K238" s="98"/>
      <c r="L238" s="98"/>
      <c r="M238" s="98"/>
      <c r="N238" s="98"/>
      <c r="O238" s="98"/>
      <c r="P238" s="98"/>
      <c r="Q238" s="98"/>
      <c r="R238" s="98"/>
      <c r="S238" s="98"/>
      <c r="U238" s="87"/>
    </row>
    <row r="239" spans="1:21" hidden="1" outlineLevel="1" x14ac:dyDescent="0.25">
      <c r="A239" s="115"/>
      <c r="B239" s="199"/>
      <c r="C239" s="104"/>
      <c r="E239" s="98"/>
      <c r="F239" s="99"/>
      <c r="G239" s="104"/>
      <c r="H239" s="104"/>
      <c r="I239" s="104"/>
      <c r="J239" s="98"/>
      <c r="K239" s="98"/>
      <c r="L239" s="98"/>
      <c r="M239" s="98"/>
      <c r="N239" s="98"/>
      <c r="O239" s="98"/>
      <c r="P239" s="98"/>
      <c r="Q239" s="98"/>
      <c r="R239" s="98"/>
      <c r="S239" s="98"/>
      <c r="U239" s="87"/>
    </row>
    <row r="240" spans="1:21" hidden="1" outlineLevel="1" x14ac:dyDescent="0.25">
      <c r="A240" s="115"/>
      <c r="B240" s="199"/>
      <c r="C240" s="104"/>
      <c r="E240" s="98"/>
      <c r="F240" s="99"/>
      <c r="G240" s="104"/>
      <c r="H240" s="104"/>
      <c r="I240" s="104"/>
      <c r="J240" s="98"/>
      <c r="K240" s="98"/>
      <c r="L240" s="98"/>
      <c r="M240" s="98"/>
      <c r="N240" s="98"/>
      <c r="O240" s="98"/>
      <c r="P240" s="98"/>
      <c r="Q240" s="98"/>
      <c r="R240" s="98"/>
      <c r="S240" s="98"/>
      <c r="U240" s="87"/>
    </row>
    <row r="241" spans="1:21" hidden="1" outlineLevel="1" x14ac:dyDescent="0.25">
      <c r="A241" s="115"/>
      <c r="B241" s="199"/>
      <c r="C241" s="104"/>
      <c r="E241" s="98"/>
      <c r="F241" s="99"/>
      <c r="G241" s="104"/>
      <c r="H241" s="104"/>
      <c r="I241" s="104"/>
      <c r="J241" s="98"/>
      <c r="K241" s="98"/>
      <c r="L241" s="98"/>
      <c r="M241" s="98"/>
      <c r="N241" s="98"/>
      <c r="O241" s="98"/>
      <c r="P241" s="98"/>
      <c r="Q241" s="98"/>
      <c r="R241" s="98"/>
      <c r="S241" s="98"/>
      <c r="U241" s="87"/>
    </row>
    <row r="242" spans="1:21" hidden="1" outlineLevel="1" x14ac:dyDescent="0.25">
      <c r="A242" s="115"/>
      <c r="B242" s="199"/>
      <c r="C242" s="104"/>
      <c r="E242" s="98"/>
      <c r="F242" s="99"/>
      <c r="G242" s="104"/>
      <c r="H242" s="104"/>
      <c r="I242" s="104"/>
      <c r="J242" s="98"/>
      <c r="K242" s="98"/>
      <c r="L242" s="98"/>
      <c r="M242" s="98"/>
      <c r="N242" s="98"/>
      <c r="O242" s="98"/>
      <c r="P242" s="98"/>
      <c r="Q242" s="98"/>
      <c r="R242" s="98"/>
      <c r="S242" s="98"/>
      <c r="U242" s="87"/>
    </row>
    <row r="243" spans="1:21" collapsed="1" x14ac:dyDescent="0.25">
      <c r="A243" s="34"/>
      <c r="B243" s="198"/>
      <c r="C243" s="102"/>
      <c r="D243" t="str">
        <f>'Caseload Assignments'!A242</f>
        <v>Inadequate</v>
      </c>
      <c r="E243" s="34" t="s">
        <v>104</v>
      </c>
      <c r="F243" s="114">
        <v>1</v>
      </c>
      <c r="G243" s="102">
        <v>0</v>
      </c>
      <c r="H243" s="102"/>
      <c r="I243" s="34" t="str">
        <f>J243</f>
        <v>no</v>
      </c>
      <c r="J243" s="34" t="s">
        <v>480</v>
      </c>
      <c r="K243" s="34" t="s">
        <v>480</v>
      </c>
      <c r="L243" s="34" t="s">
        <v>480</v>
      </c>
      <c r="M243" s="34" t="s">
        <v>480</v>
      </c>
      <c r="N243" s="34" t="s">
        <v>480</v>
      </c>
      <c r="O243" s="34" t="s">
        <v>480</v>
      </c>
      <c r="P243" s="34" t="s">
        <v>480</v>
      </c>
      <c r="Q243" s="34" t="s">
        <v>480</v>
      </c>
      <c r="R243" s="34" t="s">
        <v>480</v>
      </c>
      <c r="S243" s="34" t="s">
        <v>480</v>
      </c>
      <c r="T243" s="83">
        <f>IF('Financial Overview'!$B$9=1,'Caseload Assignments'!BK245,(IF('Financial Overview'!$B$9=2,'Caseload Assignments'!BK246,(IF('Financial Overview'!$B$9=3,'Caseload Assignments'!BK247,(IF('Financial Overview'!$B$9=4,'Caseload Assignments'!BK248)))))))</f>
        <v>0</v>
      </c>
      <c r="U243" s="87">
        <f t="shared" ref="U243" si="101">G243+H243-T243</f>
        <v>0</v>
      </c>
    </row>
    <row r="244" spans="1:21" hidden="1" outlineLevel="1" x14ac:dyDescent="0.25">
      <c r="A244" s="115"/>
      <c r="B244" s="199"/>
      <c r="C244" s="104"/>
      <c r="D244" s="98" t="str">
        <f t="shared" ref="D244:I244" si="102">D243</f>
        <v>Inadequate</v>
      </c>
      <c r="E244" s="98" t="str">
        <f t="shared" si="102"/>
        <v>Salary</v>
      </c>
      <c r="F244" s="98">
        <f t="shared" si="102"/>
        <v>1</v>
      </c>
      <c r="G244" s="104">
        <f t="shared" si="102"/>
        <v>0</v>
      </c>
      <c r="H244" s="104">
        <f t="shared" si="102"/>
        <v>0</v>
      </c>
      <c r="I244" s="98" t="str">
        <f t="shared" si="102"/>
        <v>no</v>
      </c>
      <c r="J244" s="98" t="str">
        <f t="shared" si="98"/>
        <v>no</v>
      </c>
      <c r="K244" s="98" t="str">
        <f t="shared" si="98"/>
        <v>no</v>
      </c>
      <c r="L244" s="98" t="str">
        <f t="shared" si="98"/>
        <v>no</v>
      </c>
      <c r="M244" s="98" t="str">
        <f t="shared" si="98"/>
        <v>no</v>
      </c>
      <c r="N244" s="98" t="str">
        <f t="shared" si="98"/>
        <v>no</v>
      </c>
      <c r="O244" s="98" t="str">
        <f t="shared" si="98"/>
        <v>no</v>
      </c>
      <c r="P244" s="98" t="str">
        <f t="shared" si="98"/>
        <v>no</v>
      </c>
      <c r="Q244" s="98" t="str">
        <f t="shared" si="98"/>
        <v>no</v>
      </c>
      <c r="R244" s="98" t="str">
        <f t="shared" si="98"/>
        <v>no</v>
      </c>
      <c r="S244" s="98" t="str">
        <f t="shared" si="98"/>
        <v>no</v>
      </c>
      <c r="U244" s="87"/>
    </row>
    <row r="245" spans="1:21" hidden="1" outlineLevel="1" x14ac:dyDescent="0.25">
      <c r="A245" s="115"/>
      <c r="B245" s="199"/>
      <c r="C245" s="104"/>
      <c r="D245" s="98" t="str">
        <f t="shared" ref="D245:S245" si="103">D243</f>
        <v>Inadequate</v>
      </c>
      <c r="E245" s="98" t="str">
        <f t="shared" si="103"/>
        <v>Salary</v>
      </c>
      <c r="F245" s="98">
        <f t="shared" si="103"/>
        <v>1</v>
      </c>
      <c r="G245" s="104">
        <f t="shared" si="103"/>
        <v>0</v>
      </c>
      <c r="H245" s="104">
        <f t="shared" si="103"/>
        <v>0</v>
      </c>
      <c r="I245" s="98" t="str">
        <f t="shared" si="103"/>
        <v>no</v>
      </c>
      <c r="J245" s="98" t="str">
        <f t="shared" si="103"/>
        <v>no</v>
      </c>
      <c r="K245" s="98" t="str">
        <f t="shared" si="103"/>
        <v>no</v>
      </c>
      <c r="L245" s="98" t="str">
        <f t="shared" si="103"/>
        <v>no</v>
      </c>
      <c r="M245" s="98" t="str">
        <f t="shared" si="103"/>
        <v>no</v>
      </c>
      <c r="N245" s="98" t="str">
        <f t="shared" si="103"/>
        <v>no</v>
      </c>
      <c r="O245" s="98" t="str">
        <f t="shared" si="103"/>
        <v>no</v>
      </c>
      <c r="P245" s="98" t="str">
        <f t="shared" si="103"/>
        <v>no</v>
      </c>
      <c r="Q245" s="98" t="str">
        <f t="shared" si="103"/>
        <v>no</v>
      </c>
      <c r="R245" s="98" t="str">
        <f t="shared" si="103"/>
        <v>no</v>
      </c>
      <c r="S245" s="98" t="str">
        <f t="shared" si="103"/>
        <v>no</v>
      </c>
      <c r="U245" s="87"/>
    </row>
    <row r="246" spans="1:21" hidden="1" outlineLevel="1" x14ac:dyDescent="0.25">
      <c r="A246" s="115"/>
      <c r="B246" s="199"/>
      <c r="C246" s="104"/>
      <c r="D246" s="98" t="str">
        <f t="shared" ref="D246:S246" si="104">D243</f>
        <v>Inadequate</v>
      </c>
      <c r="E246" s="98" t="str">
        <f t="shared" si="104"/>
        <v>Salary</v>
      </c>
      <c r="F246" s="98">
        <f t="shared" si="104"/>
        <v>1</v>
      </c>
      <c r="G246" s="104">
        <f t="shared" si="104"/>
        <v>0</v>
      </c>
      <c r="H246" s="104">
        <f t="shared" si="104"/>
        <v>0</v>
      </c>
      <c r="I246" s="98" t="str">
        <f t="shared" si="104"/>
        <v>no</v>
      </c>
      <c r="J246" s="98" t="str">
        <f t="shared" si="104"/>
        <v>no</v>
      </c>
      <c r="K246" s="98" t="str">
        <f t="shared" si="104"/>
        <v>no</v>
      </c>
      <c r="L246" s="98" t="str">
        <f t="shared" si="104"/>
        <v>no</v>
      </c>
      <c r="M246" s="98" t="str">
        <f t="shared" si="104"/>
        <v>no</v>
      </c>
      <c r="N246" s="98" t="str">
        <f t="shared" si="104"/>
        <v>no</v>
      </c>
      <c r="O246" s="98" t="str">
        <f t="shared" si="104"/>
        <v>no</v>
      </c>
      <c r="P246" s="98" t="str">
        <f t="shared" si="104"/>
        <v>no</v>
      </c>
      <c r="Q246" s="98" t="str">
        <f t="shared" si="104"/>
        <v>no</v>
      </c>
      <c r="R246" s="98" t="str">
        <f t="shared" si="104"/>
        <v>no</v>
      </c>
      <c r="S246" s="98" t="str">
        <f t="shared" si="104"/>
        <v>no</v>
      </c>
      <c r="U246" s="87"/>
    </row>
    <row r="247" spans="1:21" hidden="1" outlineLevel="1" x14ac:dyDescent="0.25">
      <c r="A247" s="115"/>
      <c r="B247" s="199"/>
      <c r="C247" s="104"/>
      <c r="E247" s="98"/>
      <c r="F247" s="99"/>
      <c r="G247" s="104"/>
      <c r="H247" s="104"/>
      <c r="I247" s="104"/>
      <c r="J247" s="98"/>
      <c r="K247" s="98"/>
      <c r="L247" s="98"/>
      <c r="M247" s="98"/>
      <c r="N247" s="98"/>
      <c r="O247" s="98"/>
      <c r="P247" s="98"/>
      <c r="Q247" s="98"/>
      <c r="R247" s="98"/>
      <c r="S247" s="98"/>
      <c r="U247" s="87"/>
    </row>
    <row r="248" spans="1:21" hidden="1" outlineLevel="1" x14ac:dyDescent="0.25">
      <c r="A248" s="115"/>
      <c r="B248" s="199"/>
      <c r="C248" s="104"/>
      <c r="E248" s="98"/>
      <c r="F248" s="99"/>
      <c r="G248" s="104"/>
      <c r="H248" s="104"/>
      <c r="I248" s="104"/>
      <c r="J248" s="98"/>
      <c r="K248" s="98"/>
      <c r="L248" s="98"/>
      <c r="M248" s="98"/>
      <c r="N248" s="98"/>
      <c r="O248" s="98"/>
      <c r="P248" s="98"/>
      <c r="Q248" s="98"/>
      <c r="R248" s="98"/>
      <c r="S248" s="98"/>
      <c r="U248" s="87"/>
    </row>
    <row r="249" spans="1:21" hidden="1" outlineLevel="1" x14ac:dyDescent="0.25">
      <c r="A249" s="115"/>
      <c r="B249" s="199"/>
      <c r="C249" s="104"/>
      <c r="E249" s="98"/>
      <c r="F249" s="99"/>
      <c r="G249" s="104"/>
      <c r="H249" s="104"/>
      <c r="I249" s="104"/>
      <c r="J249" s="98"/>
      <c r="K249" s="98"/>
      <c r="L249" s="98"/>
      <c r="M249" s="98"/>
      <c r="N249" s="98"/>
      <c r="O249" s="98"/>
      <c r="P249" s="98"/>
      <c r="Q249" s="98"/>
      <c r="R249" s="98"/>
      <c r="S249" s="98"/>
      <c r="U249" s="87"/>
    </row>
    <row r="250" spans="1:21" hidden="1" outlineLevel="1" x14ac:dyDescent="0.25">
      <c r="A250" s="115"/>
      <c r="B250" s="199"/>
      <c r="C250" s="104"/>
      <c r="E250" s="98"/>
      <c r="F250" s="99"/>
      <c r="G250" s="104"/>
      <c r="H250" s="104"/>
      <c r="I250" s="104"/>
      <c r="J250" s="98"/>
      <c r="K250" s="98"/>
      <c r="L250" s="98"/>
      <c r="M250" s="98"/>
      <c r="N250" s="98"/>
      <c r="O250" s="98"/>
      <c r="P250" s="98"/>
      <c r="Q250" s="98"/>
      <c r="R250" s="98"/>
      <c r="S250" s="98"/>
      <c r="U250" s="87"/>
    </row>
    <row r="251" spans="1:21" hidden="1" outlineLevel="1" x14ac:dyDescent="0.25">
      <c r="A251" s="115"/>
      <c r="B251" s="199"/>
      <c r="C251" s="104"/>
      <c r="E251" s="98"/>
      <c r="F251" s="99"/>
      <c r="G251" s="104"/>
      <c r="H251" s="104"/>
      <c r="I251" s="104"/>
      <c r="J251" s="98"/>
      <c r="K251" s="98"/>
      <c r="L251" s="98"/>
      <c r="M251" s="98"/>
      <c r="N251" s="98"/>
      <c r="O251" s="98"/>
      <c r="P251" s="98"/>
      <c r="Q251" s="98"/>
      <c r="R251" s="98"/>
      <c r="S251" s="98"/>
      <c r="U251" s="87"/>
    </row>
    <row r="252" spans="1:21" hidden="1" outlineLevel="1" x14ac:dyDescent="0.25">
      <c r="A252" s="115"/>
      <c r="B252" s="199"/>
      <c r="C252" s="104"/>
      <c r="E252" s="98"/>
      <c r="F252" s="99"/>
      <c r="G252" s="104"/>
      <c r="H252" s="104"/>
      <c r="I252" s="104"/>
      <c r="J252" s="98"/>
      <c r="K252" s="98"/>
      <c r="L252" s="98"/>
      <c r="M252" s="98"/>
      <c r="N252" s="98"/>
      <c r="O252" s="98"/>
      <c r="P252" s="98"/>
      <c r="Q252" s="98"/>
      <c r="R252" s="98"/>
      <c r="S252" s="98"/>
      <c r="U252" s="87"/>
    </row>
    <row r="253" spans="1:21" collapsed="1" x14ac:dyDescent="0.25">
      <c r="A253" s="34"/>
      <c r="B253" s="198"/>
      <c r="C253" s="102"/>
      <c r="D253" t="str">
        <f>'Caseload Assignments'!A252</f>
        <v>Inadequate</v>
      </c>
      <c r="E253" s="34" t="s">
        <v>104</v>
      </c>
      <c r="F253" s="114">
        <v>1</v>
      </c>
      <c r="G253" s="102">
        <v>0</v>
      </c>
      <c r="H253" s="102"/>
      <c r="I253" s="34" t="str">
        <f>J253</f>
        <v>no</v>
      </c>
      <c r="J253" s="34" t="s">
        <v>480</v>
      </c>
      <c r="K253" s="34" t="s">
        <v>480</v>
      </c>
      <c r="L253" s="34" t="s">
        <v>480</v>
      </c>
      <c r="M253" s="34" t="s">
        <v>480</v>
      </c>
      <c r="N253" s="34" t="s">
        <v>480</v>
      </c>
      <c r="O253" s="34" t="s">
        <v>480</v>
      </c>
      <c r="P253" s="34" t="s">
        <v>480</v>
      </c>
      <c r="Q253" s="34" t="s">
        <v>480</v>
      </c>
      <c r="R253" s="34" t="s">
        <v>480</v>
      </c>
      <c r="S253" s="34" t="s">
        <v>480</v>
      </c>
      <c r="T253" s="83">
        <f>IF('Financial Overview'!$B$9=1,'Caseload Assignments'!BK255,(IF('Financial Overview'!$B$9=2,'Caseload Assignments'!BK256,(IF('Financial Overview'!$B$9=3,'Caseload Assignments'!BK257,(IF('Financial Overview'!$B$9=4,'Caseload Assignments'!BK258)))))))</f>
        <v>0</v>
      </c>
      <c r="U253" s="87">
        <f t="shared" ref="U253" si="105">G253+H253-T253</f>
        <v>0</v>
      </c>
    </row>
    <row r="254" spans="1:21" hidden="1" outlineLevel="1" x14ac:dyDescent="0.25">
      <c r="A254" s="115"/>
      <c r="B254" s="199"/>
      <c r="C254" s="104"/>
      <c r="D254" s="98" t="str">
        <f t="shared" ref="D254:S264" si="106">D253</f>
        <v>Inadequate</v>
      </c>
      <c r="E254" s="98" t="str">
        <f t="shared" si="106"/>
        <v>Salary</v>
      </c>
      <c r="F254" s="98">
        <f t="shared" si="106"/>
        <v>1</v>
      </c>
      <c r="G254" s="104">
        <f t="shared" si="106"/>
        <v>0</v>
      </c>
      <c r="H254" s="104">
        <f t="shared" si="106"/>
        <v>0</v>
      </c>
      <c r="I254" s="98" t="str">
        <f t="shared" si="106"/>
        <v>no</v>
      </c>
      <c r="J254" s="98" t="str">
        <f t="shared" si="106"/>
        <v>no</v>
      </c>
      <c r="K254" s="98" t="str">
        <f t="shared" si="106"/>
        <v>no</v>
      </c>
      <c r="L254" s="98" t="str">
        <f t="shared" si="106"/>
        <v>no</v>
      </c>
      <c r="M254" s="98" t="str">
        <f t="shared" si="106"/>
        <v>no</v>
      </c>
      <c r="N254" s="98" t="str">
        <f t="shared" si="106"/>
        <v>no</v>
      </c>
      <c r="O254" s="98" t="str">
        <f t="shared" si="106"/>
        <v>no</v>
      </c>
      <c r="P254" s="98" t="str">
        <f t="shared" si="106"/>
        <v>no</v>
      </c>
      <c r="Q254" s="98" t="str">
        <f t="shared" si="106"/>
        <v>no</v>
      </c>
      <c r="R254" s="98" t="str">
        <f t="shared" si="106"/>
        <v>no</v>
      </c>
      <c r="S254" s="98" t="str">
        <f t="shared" si="106"/>
        <v>no</v>
      </c>
      <c r="U254" s="87"/>
    </row>
    <row r="255" spans="1:21" hidden="1" outlineLevel="1" x14ac:dyDescent="0.25">
      <c r="A255" s="115"/>
      <c r="B255" s="199"/>
      <c r="C255" s="104"/>
      <c r="D255" s="98" t="str">
        <f t="shared" ref="D255:S255" si="107">D253</f>
        <v>Inadequate</v>
      </c>
      <c r="E255" s="98" t="str">
        <f t="shared" si="107"/>
        <v>Salary</v>
      </c>
      <c r="F255" s="98">
        <f t="shared" si="107"/>
        <v>1</v>
      </c>
      <c r="G255" s="104">
        <f t="shared" si="107"/>
        <v>0</v>
      </c>
      <c r="H255" s="104">
        <f t="shared" si="107"/>
        <v>0</v>
      </c>
      <c r="I255" s="98" t="str">
        <f t="shared" si="107"/>
        <v>no</v>
      </c>
      <c r="J255" s="98" t="str">
        <f t="shared" si="107"/>
        <v>no</v>
      </c>
      <c r="K255" s="98" t="str">
        <f t="shared" si="107"/>
        <v>no</v>
      </c>
      <c r="L255" s="98" t="str">
        <f t="shared" si="107"/>
        <v>no</v>
      </c>
      <c r="M255" s="98" t="str">
        <f t="shared" si="107"/>
        <v>no</v>
      </c>
      <c r="N255" s="98" t="str">
        <f t="shared" si="107"/>
        <v>no</v>
      </c>
      <c r="O255" s="98" t="str">
        <f t="shared" si="107"/>
        <v>no</v>
      </c>
      <c r="P255" s="98" t="str">
        <f t="shared" si="107"/>
        <v>no</v>
      </c>
      <c r="Q255" s="98" t="str">
        <f t="shared" si="107"/>
        <v>no</v>
      </c>
      <c r="R255" s="98" t="str">
        <f t="shared" si="107"/>
        <v>no</v>
      </c>
      <c r="S255" s="98" t="str">
        <f t="shared" si="107"/>
        <v>no</v>
      </c>
      <c r="U255" s="87"/>
    </row>
    <row r="256" spans="1:21" hidden="1" outlineLevel="1" x14ac:dyDescent="0.25">
      <c r="A256" s="115"/>
      <c r="B256" s="199"/>
      <c r="C256" s="104"/>
      <c r="D256" s="98" t="str">
        <f t="shared" ref="D256:S256" si="108">D253</f>
        <v>Inadequate</v>
      </c>
      <c r="E256" s="98" t="str">
        <f t="shared" si="108"/>
        <v>Salary</v>
      </c>
      <c r="F256" s="98">
        <f t="shared" si="108"/>
        <v>1</v>
      </c>
      <c r="G256" s="104">
        <f t="shared" si="108"/>
        <v>0</v>
      </c>
      <c r="H256" s="104">
        <f t="shared" si="108"/>
        <v>0</v>
      </c>
      <c r="I256" s="98" t="str">
        <f t="shared" si="108"/>
        <v>no</v>
      </c>
      <c r="J256" s="98" t="str">
        <f t="shared" si="108"/>
        <v>no</v>
      </c>
      <c r="K256" s="98" t="str">
        <f t="shared" si="108"/>
        <v>no</v>
      </c>
      <c r="L256" s="98" t="str">
        <f t="shared" si="108"/>
        <v>no</v>
      </c>
      <c r="M256" s="98" t="str">
        <f t="shared" si="108"/>
        <v>no</v>
      </c>
      <c r="N256" s="98" t="str">
        <f t="shared" si="108"/>
        <v>no</v>
      </c>
      <c r="O256" s="98" t="str">
        <f t="shared" si="108"/>
        <v>no</v>
      </c>
      <c r="P256" s="98" t="str">
        <f t="shared" si="108"/>
        <v>no</v>
      </c>
      <c r="Q256" s="98" t="str">
        <f t="shared" si="108"/>
        <v>no</v>
      </c>
      <c r="R256" s="98" t="str">
        <f t="shared" si="108"/>
        <v>no</v>
      </c>
      <c r="S256" s="98" t="str">
        <f t="shared" si="108"/>
        <v>no</v>
      </c>
      <c r="U256" s="87"/>
    </row>
    <row r="257" spans="1:21" hidden="1" outlineLevel="1" x14ac:dyDescent="0.25">
      <c r="A257" s="115"/>
      <c r="B257" s="199"/>
      <c r="C257" s="104"/>
      <c r="E257" s="98"/>
      <c r="F257" s="99"/>
      <c r="G257" s="104"/>
      <c r="H257" s="104"/>
      <c r="I257" s="104"/>
      <c r="J257" s="98"/>
      <c r="K257" s="98"/>
      <c r="L257" s="98"/>
      <c r="M257" s="98"/>
      <c r="N257" s="98"/>
      <c r="O257" s="98"/>
      <c r="P257" s="98"/>
      <c r="Q257" s="98"/>
      <c r="R257" s="98"/>
      <c r="S257" s="98"/>
      <c r="U257" s="87"/>
    </row>
    <row r="258" spans="1:21" hidden="1" outlineLevel="1" x14ac:dyDescent="0.25">
      <c r="A258" s="115"/>
      <c r="B258" s="199"/>
      <c r="C258" s="104"/>
      <c r="E258" s="98"/>
      <c r="F258" s="99"/>
      <c r="G258" s="104"/>
      <c r="H258" s="104"/>
      <c r="I258" s="104"/>
      <c r="J258" s="98"/>
      <c r="K258" s="98"/>
      <c r="L258" s="98"/>
      <c r="M258" s="98"/>
      <c r="N258" s="98"/>
      <c r="O258" s="98"/>
      <c r="P258" s="98"/>
      <c r="Q258" s="98"/>
      <c r="R258" s="98"/>
      <c r="S258" s="98"/>
      <c r="U258" s="87"/>
    </row>
    <row r="259" spans="1:21" hidden="1" outlineLevel="1" x14ac:dyDescent="0.25">
      <c r="A259" s="115"/>
      <c r="B259" s="199"/>
      <c r="C259" s="104"/>
      <c r="E259" s="98"/>
      <c r="F259" s="99"/>
      <c r="G259" s="104"/>
      <c r="H259" s="104"/>
      <c r="I259" s="104"/>
      <c r="J259" s="98"/>
      <c r="K259" s="98"/>
      <c r="L259" s="98"/>
      <c r="M259" s="98"/>
      <c r="N259" s="98"/>
      <c r="O259" s="98"/>
      <c r="P259" s="98"/>
      <c r="Q259" s="98"/>
      <c r="R259" s="98"/>
      <c r="S259" s="98"/>
      <c r="U259" s="87"/>
    </row>
    <row r="260" spans="1:21" hidden="1" outlineLevel="1" x14ac:dyDescent="0.25">
      <c r="A260" s="115"/>
      <c r="B260" s="199"/>
      <c r="C260" s="104"/>
      <c r="E260" s="98"/>
      <c r="F260" s="99"/>
      <c r="G260" s="104"/>
      <c r="H260" s="104"/>
      <c r="I260" s="104"/>
      <c r="J260" s="98"/>
      <c r="K260" s="98"/>
      <c r="L260" s="98"/>
      <c r="M260" s="98"/>
      <c r="N260" s="98"/>
      <c r="O260" s="98"/>
      <c r="P260" s="98"/>
      <c r="Q260" s="98"/>
      <c r="R260" s="98"/>
      <c r="S260" s="98"/>
      <c r="U260" s="87"/>
    </row>
    <row r="261" spans="1:21" hidden="1" outlineLevel="1" x14ac:dyDescent="0.25">
      <c r="A261" s="115"/>
      <c r="B261" s="199"/>
      <c r="C261" s="104"/>
      <c r="E261" s="98"/>
      <c r="F261" s="99"/>
      <c r="G261" s="104"/>
      <c r="H261" s="104"/>
      <c r="I261" s="104"/>
      <c r="J261" s="98"/>
      <c r="K261" s="98"/>
      <c r="L261" s="98"/>
      <c r="M261" s="98"/>
      <c r="N261" s="98"/>
      <c r="O261" s="98"/>
      <c r="P261" s="98"/>
      <c r="Q261" s="98"/>
      <c r="R261" s="98"/>
      <c r="S261" s="98"/>
      <c r="U261" s="87"/>
    </row>
    <row r="262" spans="1:21" hidden="1" outlineLevel="1" x14ac:dyDescent="0.25">
      <c r="A262" s="115"/>
      <c r="B262" s="199"/>
      <c r="C262" s="104"/>
      <c r="E262" s="98"/>
      <c r="F262" s="99"/>
      <c r="G262" s="104"/>
      <c r="H262" s="104"/>
      <c r="I262" s="104"/>
      <c r="J262" s="98"/>
      <c r="K262" s="98"/>
      <c r="L262" s="98"/>
      <c r="M262" s="98"/>
      <c r="N262" s="98"/>
      <c r="O262" s="98"/>
      <c r="P262" s="98"/>
      <c r="Q262" s="98"/>
      <c r="R262" s="98"/>
      <c r="S262" s="98"/>
      <c r="U262" s="87"/>
    </row>
    <row r="263" spans="1:21" collapsed="1" x14ac:dyDescent="0.25">
      <c r="A263" s="34"/>
      <c r="B263" s="198"/>
      <c r="C263" s="102"/>
      <c r="D263" t="str">
        <f>'Caseload Assignments'!A262</f>
        <v>Inadequate</v>
      </c>
      <c r="E263" s="34" t="s">
        <v>104</v>
      </c>
      <c r="F263" s="114">
        <v>1</v>
      </c>
      <c r="G263" s="102">
        <v>0</v>
      </c>
      <c r="H263" s="102"/>
      <c r="I263" s="34" t="str">
        <f>J263</f>
        <v>no</v>
      </c>
      <c r="J263" s="34" t="s">
        <v>480</v>
      </c>
      <c r="K263" s="34" t="s">
        <v>480</v>
      </c>
      <c r="L263" s="34" t="s">
        <v>480</v>
      </c>
      <c r="M263" s="34" t="s">
        <v>480</v>
      </c>
      <c r="N263" s="34" t="s">
        <v>480</v>
      </c>
      <c r="O263" s="34" t="s">
        <v>480</v>
      </c>
      <c r="P263" s="34" t="s">
        <v>480</v>
      </c>
      <c r="Q263" s="34" t="s">
        <v>480</v>
      </c>
      <c r="R263" s="34" t="s">
        <v>480</v>
      </c>
      <c r="S263" s="34" t="s">
        <v>480</v>
      </c>
      <c r="T263" s="83">
        <f>IF('Financial Overview'!$B$9=1,'Caseload Assignments'!BK265,(IF('Financial Overview'!$B$9=2,'Caseload Assignments'!BK266,(IF('Financial Overview'!$B$9=3,'Caseload Assignments'!BK267,(IF('Financial Overview'!$B$9=4,'Caseload Assignments'!BK268)))))))</f>
        <v>0</v>
      </c>
      <c r="U263" s="87">
        <f t="shared" ref="U263" si="109">G263+H263-T263</f>
        <v>0</v>
      </c>
    </row>
    <row r="264" spans="1:21" hidden="1" outlineLevel="1" x14ac:dyDescent="0.25">
      <c r="A264" s="115"/>
      <c r="B264" s="199"/>
      <c r="C264" s="104"/>
      <c r="D264" s="98" t="str">
        <f t="shared" ref="D264:I264" si="110">D263</f>
        <v>Inadequate</v>
      </c>
      <c r="E264" s="98" t="str">
        <f t="shared" si="110"/>
        <v>Salary</v>
      </c>
      <c r="F264" s="98">
        <f t="shared" si="110"/>
        <v>1</v>
      </c>
      <c r="G264" s="104">
        <f t="shared" si="110"/>
        <v>0</v>
      </c>
      <c r="H264" s="104">
        <f t="shared" si="110"/>
        <v>0</v>
      </c>
      <c r="I264" s="98" t="str">
        <f t="shared" si="110"/>
        <v>no</v>
      </c>
      <c r="J264" s="98" t="str">
        <f t="shared" si="106"/>
        <v>no</v>
      </c>
      <c r="K264" s="98" t="str">
        <f t="shared" si="106"/>
        <v>no</v>
      </c>
      <c r="L264" s="98" t="str">
        <f t="shared" si="106"/>
        <v>no</v>
      </c>
      <c r="M264" s="98" t="str">
        <f t="shared" si="106"/>
        <v>no</v>
      </c>
      <c r="N264" s="98" t="str">
        <f t="shared" si="106"/>
        <v>no</v>
      </c>
      <c r="O264" s="98" t="str">
        <f t="shared" si="106"/>
        <v>no</v>
      </c>
      <c r="P264" s="98" t="str">
        <f t="shared" si="106"/>
        <v>no</v>
      </c>
      <c r="Q264" s="98" t="str">
        <f t="shared" si="106"/>
        <v>no</v>
      </c>
      <c r="R264" s="98" t="str">
        <f t="shared" si="106"/>
        <v>no</v>
      </c>
      <c r="S264" s="98" t="str">
        <f t="shared" si="106"/>
        <v>no</v>
      </c>
      <c r="U264" s="87"/>
    </row>
    <row r="265" spans="1:21" hidden="1" outlineLevel="1" x14ac:dyDescent="0.25">
      <c r="A265" s="115"/>
      <c r="B265" s="199"/>
      <c r="C265" s="104"/>
      <c r="D265" s="98" t="str">
        <f t="shared" ref="D265:S265" si="111">D263</f>
        <v>Inadequate</v>
      </c>
      <c r="E265" s="98" t="str">
        <f t="shared" si="111"/>
        <v>Salary</v>
      </c>
      <c r="F265" s="98">
        <f t="shared" si="111"/>
        <v>1</v>
      </c>
      <c r="G265" s="104">
        <f t="shared" si="111"/>
        <v>0</v>
      </c>
      <c r="H265" s="104">
        <f t="shared" si="111"/>
        <v>0</v>
      </c>
      <c r="I265" s="98" t="str">
        <f t="shared" si="111"/>
        <v>no</v>
      </c>
      <c r="J265" s="98" t="str">
        <f t="shared" si="111"/>
        <v>no</v>
      </c>
      <c r="K265" s="98" t="str">
        <f t="shared" si="111"/>
        <v>no</v>
      </c>
      <c r="L265" s="98" t="str">
        <f t="shared" si="111"/>
        <v>no</v>
      </c>
      <c r="M265" s="98" t="str">
        <f t="shared" si="111"/>
        <v>no</v>
      </c>
      <c r="N265" s="98" t="str">
        <f t="shared" si="111"/>
        <v>no</v>
      </c>
      <c r="O265" s="98" t="str">
        <f t="shared" si="111"/>
        <v>no</v>
      </c>
      <c r="P265" s="98" t="str">
        <f t="shared" si="111"/>
        <v>no</v>
      </c>
      <c r="Q265" s="98" t="str">
        <f t="shared" si="111"/>
        <v>no</v>
      </c>
      <c r="R265" s="98" t="str">
        <f t="shared" si="111"/>
        <v>no</v>
      </c>
      <c r="S265" s="98" t="str">
        <f t="shared" si="111"/>
        <v>no</v>
      </c>
      <c r="U265" s="87"/>
    </row>
    <row r="266" spans="1:21" hidden="1" outlineLevel="1" x14ac:dyDescent="0.25">
      <c r="A266" s="115"/>
      <c r="B266" s="199"/>
      <c r="C266" s="104"/>
      <c r="D266" s="98" t="str">
        <f t="shared" ref="D266:S266" si="112">D263</f>
        <v>Inadequate</v>
      </c>
      <c r="E266" s="98" t="str">
        <f t="shared" si="112"/>
        <v>Salary</v>
      </c>
      <c r="F266" s="98">
        <f t="shared" si="112"/>
        <v>1</v>
      </c>
      <c r="G266" s="104">
        <f t="shared" si="112"/>
        <v>0</v>
      </c>
      <c r="H266" s="104">
        <f t="shared" si="112"/>
        <v>0</v>
      </c>
      <c r="I266" s="98" t="str">
        <f t="shared" si="112"/>
        <v>no</v>
      </c>
      <c r="J266" s="98" t="str">
        <f t="shared" si="112"/>
        <v>no</v>
      </c>
      <c r="K266" s="98" t="str">
        <f t="shared" si="112"/>
        <v>no</v>
      </c>
      <c r="L266" s="98" t="str">
        <f t="shared" si="112"/>
        <v>no</v>
      </c>
      <c r="M266" s="98" t="str">
        <f t="shared" si="112"/>
        <v>no</v>
      </c>
      <c r="N266" s="98" t="str">
        <f t="shared" si="112"/>
        <v>no</v>
      </c>
      <c r="O266" s="98" t="str">
        <f t="shared" si="112"/>
        <v>no</v>
      </c>
      <c r="P266" s="98" t="str">
        <f t="shared" si="112"/>
        <v>no</v>
      </c>
      <c r="Q266" s="98" t="str">
        <f t="shared" si="112"/>
        <v>no</v>
      </c>
      <c r="R266" s="98" t="str">
        <f t="shared" si="112"/>
        <v>no</v>
      </c>
      <c r="S266" s="98" t="str">
        <f t="shared" si="112"/>
        <v>no</v>
      </c>
      <c r="U266" s="87"/>
    </row>
    <row r="267" spans="1:21" hidden="1" outlineLevel="1" x14ac:dyDescent="0.25">
      <c r="A267" s="115"/>
      <c r="B267" s="199"/>
      <c r="C267" s="104"/>
      <c r="E267" s="98"/>
      <c r="F267" s="99"/>
      <c r="G267" s="104"/>
      <c r="H267" s="104"/>
      <c r="I267" s="104"/>
      <c r="J267" s="98"/>
      <c r="K267" s="98"/>
      <c r="L267" s="98"/>
      <c r="M267" s="98"/>
      <c r="N267" s="98"/>
      <c r="O267" s="98"/>
      <c r="P267" s="98"/>
      <c r="Q267" s="98"/>
      <c r="R267" s="98"/>
      <c r="S267" s="98"/>
      <c r="U267" s="87"/>
    </row>
    <row r="268" spans="1:21" hidden="1" outlineLevel="1" x14ac:dyDescent="0.25">
      <c r="A268" s="115"/>
      <c r="B268" s="199"/>
      <c r="C268" s="104"/>
      <c r="E268" s="98"/>
      <c r="F268" s="99"/>
      <c r="G268" s="104"/>
      <c r="H268" s="104"/>
      <c r="I268" s="104"/>
      <c r="J268" s="98"/>
      <c r="K268" s="98"/>
      <c r="L268" s="98"/>
      <c r="M268" s="98"/>
      <c r="N268" s="98"/>
      <c r="O268" s="98"/>
      <c r="P268" s="98"/>
      <c r="Q268" s="98"/>
      <c r="R268" s="98"/>
      <c r="S268" s="98"/>
      <c r="U268" s="87"/>
    </row>
    <row r="269" spans="1:21" hidden="1" outlineLevel="1" x14ac:dyDescent="0.25">
      <c r="A269" s="115"/>
      <c r="B269" s="199"/>
      <c r="C269" s="104"/>
      <c r="E269" s="98"/>
      <c r="F269" s="99"/>
      <c r="G269" s="104"/>
      <c r="H269" s="104"/>
      <c r="I269" s="104"/>
      <c r="J269" s="98"/>
      <c r="K269" s="98"/>
      <c r="L269" s="98"/>
      <c r="M269" s="98"/>
      <c r="N269" s="98"/>
      <c r="O269" s="98"/>
      <c r="P269" s="98"/>
      <c r="Q269" s="98"/>
      <c r="R269" s="98"/>
      <c r="S269" s="98"/>
      <c r="U269" s="87"/>
    </row>
    <row r="270" spans="1:21" hidden="1" outlineLevel="1" x14ac:dyDescent="0.25">
      <c r="A270" s="115"/>
      <c r="B270" s="199"/>
      <c r="C270" s="104"/>
      <c r="E270" s="98"/>
      <c r="F270" s="99"/>
      <c r="G270" s="104"/>
      <c r="H270" s="104"/>
      <c r="I270" s="104"/>
      <c r="J270" s="98"/>
      <c r="K270" s="98"/>
      <c r="L270" s="98"/>
      <c r="M270" s="98"/>
      <c r="N270" s="98"/>
      <c r="O270" s="98"/>
      <c r="P270" s="98"/>
      <c r="Q270" s="98"/>
      <c r="R270" s="98"/>
      <c r="S270" s="98"/>
      <c r="U270" s="87"/>
    </row>
    <row r="271" spans="1:21" hidden="1" outlineLevel="1" x14ac:dyDescent="0.25">
      <c r="A271" s="115"/>
      <c r="B271" s="199"/>
      <c r="C271" s="104"/>
      <c r="E271" s="98"/>
      <c r="F271" s="99"/>
      <c r="G271" s="104"/>
      <c r="H271" s="104"/>
      <c r="I271" s="104"/>
      <c r="J271" s="98"/>
      <c r="K271" s="98"/>
      <c r="L271" s="98"/>
      <c r="M271" s="98"/>
      <c r="N271" s="98"/>
      <c r="O271" s="98"/>
      <c r="P271" s="98"/>
      <c r="Q271" s="98"/>
      <c r="R271" s="98"/>
      <c r="S271" s="98"/>
      <c r="U271" s="87"/>
    </row>
    <row r="272" spans="1:21" hidden="1" outlineLevel="1" x14ac:dyDescent="0.25">
      <c r="A272" s="115"/>
      <c r="B272" s="199"/>
      <c r="C272" s="104"/>
      <c r="E272" s="98"/>
      <c r="F272" s="99"/>
      <c r="G272" s="104"/>
      <c r="H272" s="104"/>
      <c r="I272" s="104"/>
      <c r="J272" s="98"/>
      <c r="K272" s="98"/>
      <c r="L272" s="98"/>
      <c r="M272" s="98"/>
      <c r="N272" s="98"/>
      <c r="O272" s="98"/>
      <c r="P272" s="98"/>
      <c r="Q272" s="98"/>
      <c r="R272" s="98"/>
      <c r="S272" s="98"/>
      <c r="U272" s="87"/>
    </row>
    <row r="273" spans="1:21" collapsed="1" x14ac:dyDescent="0.25">
      <c r="A273" s="34"/>
      <c r="B273" s="198"/>
      <c r="C273" s="102"/>
      <c r="D273" t="str">
        <f>'Caseload Assignments'!A272</f>
        <v>Inadequate</v>
      </c>
      <c r="E273" s="34" t="s">
        <v>104</v>
      </c>
      <c r="F273" s="114">
        <v>1</v>
      </c>
      <c r="G273" s="102">
        <v>0</v>
      </c>
      <c r="H273" s="102"/>
      <c r="I273" s="34" t="str">
        <f>J273</f>
        <v>no</v>
      </c>
      <c r="J273" s="34" t="s">
        <v>480</v>
      </c>
      <c r="K273" s="34" t="s">
        <v>480</v>
      </c>
      <c r="L273" s="34" t="s">
        <v>480</v>
      </c>
      <c r="M273" s="34" t="s">
        <v>480</v>
      </c>
      <c r="N273" s="34" t="s">
        <v>480</v>
      </c>
      <c r="O273" s="34" t="s">
        <v>480</v>
      </c>
      <c r="P273" s="34" t="s">
        <v>480</v>
      </c>
      <c r="Q273" s="34" t="s">
        <v>480</v>
      </c>
      <c r="R273" s="34" t="s">
        <v>480</v>
      </c>
      <c r="S273" s="34" t="s">
        <v>480</v>
      </c>
      <c r="T273" s="83">
        <f>IF('Financial Overview'!$B$9=1,'Caseload Assignments'!BK275,(IF('Financial Overview'!$B$9=2,'Caseload Assignments'!BK276,(IF('Financial Overview'!$B$9=3,'Caseload Assignments'!BK277,(IF('Financial Overview'!$B$9=4,'Caseload Assignments'!BK278)))))))</f>
        <v>0</v>
      </c>
      <c r="U273" s="87">
        <f t="shared" ref="U273" si="113">G273+H273-T273</f>
        <v>0</v>
      </c>
    </row>
    <row r="274" spans="1:21" hidden="1" outlineLevel="1" x14ac:dyDescent="0.25">
      <c r="A274" s="115"/>
      <c r="B274" s="199"/>
      <c r="C274" s="104"/>
      <c r="D274" s="98" t="str">
        <f t="shared" ref="D274:S284" si="114">D273</f>
        <v>Inadequate</v>
      </c>
      <c r="E274" s="98" t="str">
        <f t="shared" si="114"/>
        <v>Salary</v>
      </c>
      <c r="F274" s="98">
        <f t="shared" si="114"/>
        <v>1</v>
      </c>
      <c r="G274" s="104">
        <f t="shared" si="114"/>
        <v>0</v>
      </c>
      <c r="H274" s="104">
        <f t="shared" si="114"/>
        <v>0</v>
      </c>
      <c r="I274" s="98" t="str">
        <f t="shared" si="114"/>
        <v>no</v>
      </c>
      <c r="J274" s="98" t="str">
        <f t="shared" si="114"/>
        <v>no</v>
      </c>
      <c r="K274" s="98" t="str">
        <f t="shared" si="114"/>
        <v>no</v>
      </c>
      <c r="L274" s="98" t="str">
        <f t="shared" si="114"/>
        <v>no</v>
      </c>
      <c r="M274" s="98" t="str">
        <f t="shared" si="114"/>
        <v>no</v>
      </c>
      <c r="N274" s="98" t="str">
        <f t="shared" si="114"/>
        <v>no</v>
      </c>
      <c r="O274" s="98" t="str">
        <f t="shared" si="114"/>
        <v>no</v>
      </c>
      <c r="P274" s="98" t="str">
        <f t="shared" si="114"/>
        <v>no</v>
      </c>
      <c r="Q274" s="98" t="str">
        <f t="shared" si="114"/>
        <v>no</v>
      </c>
      <c r="R274" s="98" t="str">
        <f t="shared" si="114"/>
        <v>no</v>
      </c>
      <c r="S274" s="98" t="str">
        <f t="shared" si="114"/>
        <v>no</v>
      </c>
      <c r="U274" s="87"/>
    </row>
    <row r="275" spans="1:21" hidden="1" outlineLevel="1" x14ac:dyDescent="0.25">
      <c r="A275" s="115"/>
      <c r="B275" s="199"/>
      <c r="C275" s="104"/>
      <c r="D275" s="98" t="str">
        <f t="shared" ref="D275:S275" si="115">D273</f>
        <v>Inadequate</v>
      </c>
      <c r="E275" s="98" t="str">
        <f t="shared" si="115"/>
        <v>Salary</v>
      </c>
      <c r="F275" s="98">
        <f t="shared" si="115"/>
        <v>1</v>
      </c>
      <c r="G275" s="104">
        <f t="shared" si="115"/>
        <v>0</v>
      </c>
      <c r="H275" s="104">
        <f t="shared" si="115"/>
        <v>0</v>
      </c>
      <c r="I275" s="98" t="str">
        <f t="shared" si="115"/>
        <v>no</v>
      </c>
      <c r="J275" s="98" t="str">
        <f t="shared" si="115"/>
        <v>no</v>
      </c>
      <c r="K275" s="98" t="str">
        <f t="shared" si="115"/>
        <v>no</v>
      </c>
      <c r="L275" s="98" t="str">
        <f t="shared" si="115"/>
        <v>no</v>
      </c>
      <c r="M275" s="98" t="str">
        <f t="shared" si="115"/>
        <v>no</v>
      </c>
      <c r="N275" s="98" t="str">
        <f t="shared" si="115"/>
        <v>no</v>
      </c>
      <c r="O275" s="98" t="str">
        <f t="shared" si="115"/>
        <v>no</v>
      </c>
      <c r="P275" s="98" t="str">
        <f t="shared" si="115"/>
        <v>no</v>
      </c>
      <c r="Q275" s="98" t="str">
        <f t="shared" si="115"/>
        <v>no</v>
      </c>
      <c r="R275" s="98" t="str">
        <f t="shared" si="115"/>
        <v>no</v>
      </c>
      <c r="S275" s="98" t="str">
        <f t="shared" si="115"/>
        <v>no</v>
      </c>
      <c r="U275" s="87"/>
    </row>
    <row r="276" spans="1:21" hidden="1" outlineLevel="1" x14ac:dyDescent="0.25">
      <c r="A276" s="115"/>
      <c r="B276" s="199"/>
      <c r="C276" s="104"/>
      <c r="D276" s="98" t="str">
        <f t="shared" ref="D276:S276" si="116">D273</f>
        <v>Inadequate</v>
      </c>
      <c r="E276" s="98" t="str">
        <f t="shared" si="116"/>
        <v>Salary</v>
      </c>
      <c r="F276" s="98">
        <f t="shared" si="116"/>
        <v>1</v>
      </c>
      <c r="G276" s="104">
        <f t="shared" si="116"/>
        <v>0</v>
      </c>
      <c r="H276" s="104">
        <f t="shared" si="116"/>
        <v>0</v>
      </c>
      <c r="I276" s="98" t="str">
        <f t="shared" si="116"/>
        <v>no</v>
      </c>
      <c r="J276" s="98" t="str">
        <f t="shared" si="116"/>
        <v>no</v>
      </c>
      <c r="K276" s="98" t="str">
        <f t="shared" si="116"/>
        <v>no</v>
      </c>
      <c r="L276" s="98" t="str">
        <f t="shared" si="116"/>
        <v>no</v>
      </c>
      <c r="M276" s="98" t="str">
        <f t="shared" si="116"/>
        <v>no</v>
      </c>
      <c r="N276" s="98" t="str">
        <f t="shared" si="116"/>
        <v>no</v>
      </c>
      <c r="O276" s="98" t="str">
        <f t="shared" si="116"/>
        <v>no</v>
      </c>
      <c r="P276" s="98" t="str">
        <f t="shared" si="116"/>
        <v>no</v>
      </c>
      <c r="Q276" s="98" t="str">
        <f t="shared" si="116"/>
        <v>no</v>
      </c>
      <c r="R276" s="98" t="str">
        <f t="shared" si="116"/>
        <v>no</v>
      </c>
      <c r="S276" s="98" t="str">
        <f t="shared" si="116"/>
        <v>no</v>
      </c>
      <c r="U276" s="87"/>
    </row>
    <row r="277" spans="1:21" hidden="1" outlineLevel="1" x14ac:dyDescent="0.25">
      <c r="A277" s="115"/>
      <c r="B277" s="199"/>
      <c r="C277" s="104"/>
      <c r="E277" s="98"/>
      <c r="F277" s="99"/>
      <c r="G277" s="104"/>
      <c r="H277" s="104"/>
      <c r="I277" s="104"/>
      <c r="J277" s="98"/>
      <c r="K277" s="98"/>
      <c r="L277" s="98"/>
      <c r="M277" s="98"/>
      <c r="N277" s="98"/>
      <c r="O277" s="98"/>
      <c r="P277" s="98"/>
      <c r="Q277" s="98"/>
      <c r="R277" s="98"/>
      <c r="S277" s="98"/>
      <c r="U277" s="87"/>
    </row>
    <row r="278" spans="1:21" hidden="1" outlineLevel="1" x14ac:dyDescent="0.25">
      <c r="A278" s="115"/>
      <c r="B278" s="199"/>
      <c r="C278" s="104"/>
      <c r="E278" s="98"/>
      <c r="F278" s="99"/>
      <c r="G278" s="104"/>
      <c r="H278" s="104"/>
      <c r="I278" s="104"/>
      <c r="J278" s="98"/>
      <c r="K278" s="98"/>
      <c r="L278" s="98"/>
      <c r="M278" s="98"/>
      <c r="N278" s="98"/>
      <c r="O278" s="98"/>
      <c r="P278" s="98"/>
      <c r="Q278" s="98"/>
      <c r="R278" s="98"/>
      <c r="S278" s="98"/>
      <c r="U278" s="87"/>
    </row>
    <row r="279" spans="1:21" hidden="1" outlineLevel="1" x14ac:dyDescent="0.25">
      <c r="A279" s="115"/>
      <c r="B279" s="199"/>
      <c r="C279" s="104"/>
      <c r="E279" s="98"/>
      <c r="F279" s="99"/>
      <c r="G279" s="104"/>
      <c r="H279" s="104"/>
      <c r="I279" s="104"/>
      <c r="J279" s="98"/>
      <c r="K279" s="98"/>
      <c r="L279" s="98"/>
      <c r="M279" s="98"/>
      <c r="N279" s="98"/>
      <c r="O279" s="98"/>
      <c r="P279" s="98"/>
      <c r="Q279" s="98"/>
      <c r="R279" s="98"/>
      <c r="S279" s="98"/>
      <c r="U279" s="87"/>
    </row>
    <row r="280" spans="1:21" hidden="1" outlineLevel="1" x14ac:dyDescent="0.25">
      <c r="A280" s="115"/>
      <c r="B280" s="199"/>
      <c r="C280" s="104"/>
      <c r="E280" s="98"/>
      <c r="F280" s="99"/>
      <c r="G280" s="104"/>
      <c r="H280" s="104"/>
      <c r="I280" s="104"/>
      <c r="J280" s="98"/>
      <c r="K280" s="98"/>
      <c r="L280" s="98"/>
      <c r="M280" s="98"/>
      <c r="N280" s="98"/>
      <c r="O280" s="98"/>
      <c r="P280" s="98"/>
      <c r="Q280" s="98"/>
      <c r="R280" s="98"/>
      <c r="S280" s="98"/>
      <c r="U280" s="87"/>
    </row>
    <row r="281" spans="1:21" hidden="1" outlineLevel="1" x14ac:dyDescent="0.25">
      <c r="A281" s="115"/>
      <c r="B281" s="199"/>
      <c r="C281" s="104"/>
      <c r="E281" s="98"/>
      <c r="F281" s="99"/>
      <c r="G281" s="104"/>
      <c r="H281" s="104"/>
      <c r="I281" s="104"/>
      <c r="J281" s="98"/>
      <c r="K281" s="98"/>
      <c r="L281" s="98"/>
      <c r="M281" s="98"/>
      <c r="N281" s="98"/>
      <c r="O281" s="98"/>
      <c r="P281" s="98"/>
      <c r="Q281" s="98"/>
      <c r="R281" s="98"/>
      <c r="S281" s="98"/>
      <c r="U281" s="87"/>
    </row>
    <row r="282" spans="1:21" hidden="1" outlineLevel="1" x14ac:dyDescent="0.25">
      <c r="A282" s="115"/>
      <c r="B282" s="199"/>
      <c r="C282" s="104"/>
      <c r="E282" s="98"/>
      <c r="F282" s="99"/>
      <c r="G282" s="104"/>
      <c r="H282" s="104"/>
      <c r="I282" s="104"/>
      <c r="J282" s="98"/>
      <c r="K282" s="98"/>
      <c r="L282" s="98"/>
      <c r="M282" s="98"/>
      <c r="N282" s="98"/>
      <c r="O282" s="98"/>
      <c r="P282" s="98"/>
      <c r="Q282" s="98"/>
      <c r="R282" s="98"/>
      <c r="S282" s="98"/>
      <c r="U282" s="87"/>
    </row>
    <row r="283" spans="1:21" collapsed="1" x14ac:dyDescent="0.25">
      <c r="A283" s="34"/>
      <c r="B283" s="198"/>
      <c r="C283" s="102"/>
      <c r="D283" t="str">
        <f>'Caseload Assignments'!A282</f>
        <v>Inadequate</v>
      </c>
      <c r="E283" s="34" t="s">
        <v>104</v>
      </c>
      <c r="F283" s="114">
        <v>1</v>
      </c>
      <c r="G283" s="102">
        <v>0</v>
      </c>
      <c r="H283" s="102"/>
      <c r="I283" s="34" t="str">
        <f>J283</f>
        <v>no</v>
      </c>
      <c r="J283" s="34" t="s">
        <v>480</v>
      </c>
      <c r="K283" s="34" t="s">
        <v>480</v>
      </c>
      <c r="L283" s="34" t="s">
        <v>480</v>
      </c>
      <c r="M283" s="34" t="s">
        <v>480</v>
      </c>
      <c r="N283" s="34" t="s">
        <v>480</v>
      </c>
      <c r="O283" s="34" t="s">
        <v>480</v>
      </c>
      <c r="P283" s="34" t="s">
        <v>480</v>
      </c>
      <c r="Q283" s="34" t="s">
        <v>480</v>
      </c>
      <c r="R283" s="34" t="s">
        <v>480</v>
      </c>
      <c r="S283" s="34" t="s">
        <v>480</v>
      </c>
      <c r="T283" s="83">
        <f>IF('Financial Overview'!$B$9=1,'Caseload Assignments'!BK285,(IF('Financial Overview'!$B$9=2,'Caseload Assignments'!BK286,(IF('Financial Overview'!$B$9=3,'Caseload Assignments'!BK287,(IF('Financial Overview'!$B$9=4,'Caseload Assignments'!BK288)))))))</f>
        <v>0</v>
      </c>
      <c r="U283" s="87">
        <f t="shared" ref="U283" si="117">G283+H283-T283</f>
        <v>0</v>
      </c>
    </row>
    <row r="284" spans="1:21" hidden="1" outlineLevel="1" x14ac:dyDescent="0.25">
      <c r="A284" s="115"/>
      <c r="B284" s="199"/>
      <c r="C284" s="104"/>
      <c r="D284" s="98" t="str">
        <f t="shared" ref="D284:I284" si="118">D283</f>
        <v>Inadequate</v>
      </c>
      <c r="E284" s="98" t="str">
        <f t="shared" si="118"/>
        <v>Salary</v>
      </c>
      <c r="F284" s="98">
        <f t="shared" si="118"/>
        <v>1</v>
      </c>
      <c r="G284" s="104">
        <f t="shared" si="118"/>
        <v>0</v>
      </c>
      <c r="H284" s="104">
        <f t="shared" si="118"/>
        <v>0</v>
      </c>
      <c r="I284" s="98" t="str">
        <f t="shared" si="118"/>
        <v>no</v>
      </c>
      <c r="J284" s="98" t="str">
        <f t="shared" si="114"/>
        <v>no</v>
      </c>
      <c r="K284" s="98" t="str">
        <f t="shared" si="114"/>
        <v>no</v>
      </c>
      <c r="L284" s="98" t="str">
        <f t="shared" si="114"/>
        <v>no</v>
      </c>
      <c r="M284" s="98" t="str">
        <f t="shared" si="114"/>
        <v>no</v>
      </c>
      <c r="N284" s="98" t="str">
        <f t="shared" si="114"/>
        <v>no</v>
      </c>
      <c r="O284" s="98" t="str">
        <f t="shared" si="114"/>
        <v>no</v>
      </c>
      <c r="P284" s="98" t="str">
        <f t="shared" si="114"/>
        <v>no</v>
      </c>
      <c r="Q284" s="98" t="str">
        <f t="shared" si="114"/>
        <v>no</v>
      </c>
      <c r="R284" s="98" t="str">
        <f t="shared" si="114"/>
        <v>no</v>
      </c>
      <c r="S284" s="98" t="str">
        <f t="shared" si="114"/>
        <v>no</v>
      </c>
      <c r="U284" s="87"/>
    </row>
    <row r="285" spans="1:21" hidden="1" outlineLevel="1" x14ac:dyDescent="0.25">
      <c r="A285" s="115"/>
      <c r="B285" s="199"/>
      <c r="C285" s="104"/>
      <c r="D285" s="98" t="str">
        <f t="shared" ref="D285:S285" si="119">D283</f>
        <v>Inadequate</v>
      </c>
      <c r="E285" s="98" t="str">
        <f t="shared" si="119"/>
        <v>Salary</v>
      </c>
      <c r="F285" s="98">
        <f t="shared" si="119"/>
        <v>1</v>
      </c>
      <c r="G285" s="104">
        <f t="shared" si="119"/>
        <v>0</v>
      </c>
      <c r="H285" s="104">
        <f t="shared" si="119"/>
        <v>0</v>
      </c>
      <c r="I285" s="98" t="str">
        <f t="shared" si="119"/>
        <v>no</v>
      </c>
      <c r="J285" s="98" t="str">
        <f t="shared" si="119"/>
        <v>no</v>
      </c>
      <c r="K285" s="98" t="str">
        <f t="shared" si="119"/>
        <v>no</v>
      </c>
      <c r="L285" s="98" t="str">
        <f t="shared" si="119"/>
        <v>no</v>
      </c>
      <c r="M285" s="98" t="str">
        <f t="shared" si="119"/>
        <v>no</v>
      </c>
      <c r="N285" s="98" t="str">
        <f t="shared" si="119"/>
        <v>no</v>
      </c>
      <c r="O285" s="98" t="str">
        <f t="shared" si="119"/>
        <v>no</v>
      </c>
      <c r="P285" s="98" t="str">
        <f t="shared" si="119"/>
        <v>no</v>
      </c>
      <c r="Q285" s="98" t="str">
        <f t="shared" si="119"/>
        <v>no</v>
      </c>
      <c r="R285" s="98" t="str">
        <f t="shared" si="119"/>
        <v>no</v>
      </c>
      <c r="S285" s="98" t="str">
        <f t="shared" si="119"/>
        <v>no</v>
      </c>
      <c r="U285" s="87"/>
    </row>
    <row r="286" spans="1:21" hidden="1" outlineLevel="1" x14ac:dyDescent="0.25">
      <c r="A286" s="115"/>
      <c r="B286" s="199"/>
      <c r="C286" s="104"/>
      <c r="D286" s="98" t="str">
        <f t="shared" ref="D286:S286" si="120">D283</f>
        <v>Inadequate</v>
      </c>
      <c r="E286" s="98" t="str">
        <f t="shared" si="120"/>
        <v>Salary</v>
      </c>
      <c r="F286" s="98">
        <f t="shared" si="120"/>
        <v>1</v>
      </c>
      <c r="G286" s="104">
        <f t="shared" si="120"/>
        <v>0</v>
      </c>
      <c r="H286" s="104">
        <f t="shared" si="120"/>
        <v>0</v>
      </c>
      <c r="I286" s="98" t="str">
        <f t="shared" si="120"/>
        <v>no</v>
      </c>
      <c r="J286" s="98" t="str">
        <f t="shared" si="120"/>
        <v>no</v>
      </c>
      <c r="K286" s="98" t="str">
        <f t="shared" si="120"/>
        <v>no</v>
      </c>
      <c r="L286" s="98" t="str">
        <f t="shared" si="120"/>
        <v>no</v>
      </c>
      <c r="M286" s="98" t="str">
        <f t="shared" si="120"/>
        <v>no</v>
      </c>
      <c r="N286" s="98" t="str">
        <f t="shared" si="120"/>
        <v>no</v>
      </c>
      <c r="O286" s="98" t="str">
        <f t="shared" si="120"/>
        <v>no</v>
      </c>
      <c r="P286" s="98" t="str">
        <f t="shared" si="120"/>
        <v>no</v>
      </c>
      <c r="Q286" s="98" t="str">
        <f t="shared" si="120"/>
        <v>no</v>
      </c>
      <c r="R286" s="98" t="str">
        <f t="shared" si="120"/>
        <v>no</v>
      </c>
      <c r="S286" s="98" t="str">
        <f t="shared" si="120"/>
        <v>no</v>
      </c>
      <c r="U286" s="87"/>
    </row>
    <row r="287" spans="1:21" hidden="1" outlineLevel="1" x14ac:dyDescent="0.25">
      <c r="A287" s="115"/>
      <c r="B287" s="199"/>
      <c r="C287" s="104"/>
      <c r="E287" s="98"/>
      <c r="F287" s="99"/>
      <c r="G287" s="104"/>
      <c r="H287" s="104"/>
      <c r="I287" s="104"/>
      <c r="J287" s="98"/>
      <c r="K287" s="98"/>
      <c r="L287" s="98"/>
      <c r="M287" s="98"/>
      <c r="N287" s="98"/>
      <c r="O287" s="98"/>
      <c r="P287" s="98"/>
      <c r="Q287" s="98"/>
      <c r="R287" s="98"/>
      <c r="S287" s="98"/>
      <c r="U287" s="87"/>
    </row>
    <row r="288" spans="1:21" hidden="1" outlineLevel="1" x14ac:dyDescent="0.25">
      <c r="A288" s="115"/>
      <c r="B288" s="199"/>
      <c r="C288" s="104"/>
      <c r="E288" s="98"/>
      <c r="F288" s="99"/>
      <c r="G288" s="104"/>
      <c r="H288" s="104"/>
      <c r="I288" s="104"/>
      <c r="J288" s="98"/>
      <c r="K288" s="98"/>
      <c r="L288" s="98"/>
      <c r="M288" s="98"/>
      <c r="N288" s="98"/>
      <c r="O288" s="98"/>
      <c r="P288" s="98"/>
      <c r="Q288" s="98"/>
      <c r="R288" s="98"/>
      <c r="S288" s="98"/>
      <c r="U288" s="87"/>
    </row>
    <row r="289" spans="1:21" hidden="1" outlineLevel="1" x14ac:dyDescent="0.25">
      <c r="A289" s="115"/>
      <c r="B289" s="199"/>
      <c r="C289" s="104"/>
      <c r="E289" s="98"/>
      <c r="F289" s="99"/>
      <c r="G289" s="104"/>
      <c r="H289" s="104"/>
      <c r="I289" s="104"/>
      <c r="J289" s="98"/>
      <c r="K289" s="98"/>
      <c r="L289" s="98"/>
      <c r="M289" s="98"/>
      <c r="N289" s="98"/>
      <c r="O289" s="98"/>
      <c r="P289" s="98"/>
      <c r="Q289" s="98"/>
      <c r="R289" s="98"/>
      <c r="S289" s="98"/>
      <c r="U289" s="87"/>
    </row>
    <row r="290" spans="1:21" hidden="1" outlineLevel="1" x14ac:dyDescent="0.25">
      <c r="A290" s="115"/>
      <c r="B290" s="199"/>
      <c r="C290" s="104"/>
      <c r="E290" s="98"/>
      <c r="F290" s="99"/>
      <c r="G290" s="104"/>
      <c r="H290" s="104"/>
      <c r="I290" s="104"/>
      <c r="J290" s="98"/>
      <c r="K290" s="98"/>
      <c r="L290" s="98"/>
      <c r="M290" s="98"/>
      <c r="N290" s="98"/>
      <c r="O290" s="98"/>
      <c r="P290" s="98"/>
      <c r="Q290" s="98"/>
      <c r="R290" s="98"/>
      <c r="S290" s="98"/>
      <c r="U290" s="87"/>
    </row>
    <row r="291" spans="1:21" hidden="1" outlineLevel="1" x14ac:dyDescent="0.25">
      <c r="A291" s="115"/>
      <c r="B291" s="199"/>
      <c r="C291" s="104"/>
      <c r="E291" s="98"/>
      <c r="F291" s="99"/>
      <c r="G291" s="104"/>
      <c r="H291" s="104"/>
      <c r="I291" s="104"/>
      <c r="J291" s="98"/>
      <c r="K291" s="98"/>
      <c r="L291" s="98"/>
      <c r="M291" s="98"/>
      <c r="N291" s="98"/>
      <c r="O291" s="98"/>
      <c r="P291" s="98"/>
      <c r="Q291" s="98"/>
      <c r="R291" s="98"/>
      <c r="S291" s="98"/>
      <c r="U291" s="87"/>
    </row>
    <row r="292" spans="1:21" hidden="1" outlineLevel="1" x14ac:dyDescent="0.25">
      <c r="A292" s="115"/>
      <c r="B292" s="199"/>
      <c r="C292" s="104"/>
      <c r="E292" s="98"/>
      <c r="F292" s="99"/>
      <c r="G292" s="104"/>
      <c r="H292" s="104"/>
      <c r="I292" s="104"/>
      <c r="J292" s="98"/>
      <c r="K292" s="98"/>
      <c r="L292" s="98"/>
      <c r="M292" s="98"/>
      <c r="N292" s="98"/>
      <c r="O292" s="98"/>
      <c r="P292" s="98"/>
      <c r="Q292" s="98"/>
      <c r="R292" s="98"/>
      <c r="S292" s="98"/>
      <c r="U292" s="87"/>
    </row>
    <row r="293" spans="1:21" collapsed="1" x14ac:dyDescent="0.25">
      <c r="A293" s="34"/>
      <c r="B293" s="198"/>
      <c r="C293" s="102"/>
      <c r="D293" t="str">
        <f>'Caseload Assignments'!A292</f>
        <v>Inadequate</v>
      </c>
      <c r="E293" s="34" t="s">
        <v>104</v>
      </c>
      <c r="F293" s="114">
        <v>1</v>
      </c>
      <c r="G293" s="102">
        <v>0</v>
      </c>
      <c r="H293" s="102"/>
      <c r="I293" s="34" t="str">
        <f>J293</f>
        <v>no</v>
      </c>
      <c r="J293" s="34" t="s">
        <v>480</v>
      </c>
      <c r="K293" s="34" t="s">
        <v>480</v>
      </c>
      <c r="L293" s="34" t="s">
        <v>480</v>
      </c>
      <c r="M293" s="34" t="s">
        <v>480</v>
      </c>
      <c r="N293" s="34" t="s">
        <v>480</v>
      </c>
      <c r="O293" s="34" t="s">
        <v>480</v>
      </c>
      <c r="P293" s="34" t="s">
        <v>480</v>
      </c>
      <c r="Q293" s="34" t="s">
        <v>480</v>
      </c>
      <c r="R293" s="34" t="s">
        <v>480</v>
      </c>
      <c r="S293" s="34" t="s">
        <v>480</v>
      </c>
      <c r="T293" s="83">
        <f>IF('Financial Overview'!$B$9=1,'Caseload Assignments'!BK295,(IF('Financial Overview'!$B$9=2,'Caseload Assignments'!BK296,(IF('Financial Overview'!$B$9=3,'Caseload Assignments'!BK297,(IF('Financial Overview'!$B$9=4,'Caseload Assignments'!BK298)))))))</f>
        <v>0</v>
      </c>
      <c r="U293" s="87">
        <f t="shared" ref="U293" si="121">G293+H293-T293</f>
        <v>0</v>
      </c>
    </row>
    <row r="294" spans="1:21" hidden="1" outlineLevel="1" x14ac:dyDescent="0.25">
      <c r="A294" s="115"/>
      <c r="B294" s="199"/>
      <c r="C294" s="104"/>
      <c r="D294" s="98" t="str">
        <f t="shared" ref="D294:S304" si="122">D293</f>
        <v>Inadequate</v>
      </c>
      <c r="E294" s="98" t="str">
        <f t="shared" si="122"/>
        <v>Salary</v>
      </c>
      <c r="F294" s="98">
        <f t="shared" si="122"/>
        <v>1</v>
      </c>
      <c r="G294" s="104">
        <f t="shared" si="122"/>
        <v>0</v>
      </c>
      <c r="H294" s="104">
        <f t="shared" si="122"/>
        <v>0</v>
      </c>
      <c r="I294" s="98" t="str">
        <f t="shared" si="122"/>
        <v>no</v>
      </c>
      <c r="J294" s="98" t="str">
        <f t="shared" si="122"/>
        <v>no</v>
      </c>
      <c r="K294" s="98" t="str">
        <f t="shared" si="122"/>
        <v>no</v>
      </c>
      <c r="L294" s="98" t="str">
        <f t="shared" si="122"/>
        <v>no</v>
      </c>
      <c r="M294" s="98" t="str">
        <f t="shared" si="122"/>
        <v>no</v>
      </c>
      <c r="N294" s="98" t="str">
        <f t="shared" si="122"/>
        <v>no</v>
      </c>
      <c r="O294" s="98" t="str">
        <f t="shared" si="122"/>
        <v>no</v>
      </c>
      <c r="P294" s="98" t="str">
        <f t="shared" si="122"/>
        <v>no</v>
      </c>
      <c r="Q294" s="98" t="str">
        <f t="shared" si="122"/>
        <v>no</v>
      </c>
      <c r="R294" s="98" t="str">
        <f t="shared" si="122"/>
        <v>no</v>
      </c>
      <c r="S294" s="98" t="str">
        <f t="shared" si="122"/>
        <v>no</v>
      </c>
      <c r="U294" s="87"/>
    </row>
    <row r="295" spans="1:21" hidden="1" outlineLevel="1" x14ac:dyDescent="0.25">
      <c r="A295" s="115"/>
      <c r="B295" s="199"/>
      <c r="C295" s="104"/>
      <c r="D295" s="98" t="str">
        <f t="shared" ref="D295:S295" si="123">D293</f>
        <v>Inadequate</v>
      </c>
      <c r="E295" s="98" t="str">
        <f t="shared" si="123"/>
        <v>Salary</v>
      </c>
      <c r="F295" s="98">
        <f t="shared" si="123"/>
        <v>1</v>
      </c>
      <c r="G295" s="104">
        <f t="shared" si="123"/>
        <v>0</v>
      </c>
      <c r="H295" s="104">
        <f t="shared" si="123"/>
        <v>0</v>
      </c>
      <c r="I295" s="98" t="str">
        <f t="shared" si="123"/>
        <v>no</v>
      </c>
      <c r="J295" s="98" t="str">
        <f t="shared" si="123"/>
        <v>no</v>
      </c>
      <c r="K295" s="98" t="str">
        <f t="shared" si="123"/>
        <v>no</v>
      </c>
      <c r="L295" s="98" t="str">
        <f t="shared" si="123"/>
        <v>no</v>
      </c>
      <c r="M295" s="98" t="str">
        <f t="shared" si="123"/>
        <v>no</v>
      </c>
      <c r="N295" s="98" t="str">
        <f t="shared" si="123"/>
        <v>no</v>
      </c>
      <c r="O295" s="98" t="str">
        <f t="shared" si="123"/>
        <v>no</v>
      </c>
      <c r="P295" s="98" t="str">
        <f t="shared" si="123"/>
        <v>no</v>
      </c>
      <c r="Q295" s="98" t="str">
        <f t="shared" si="123"/>
        <v>no</v>
      </c>
      <c r="R295" s="98" t="str">
        <f t="shared" si="123"/>
        <v>no</v>
      </c>
      <c r="S295" s="98" t="str">
        <f t="shared" si="123"/>
        <v>no</v>
      </c>
      <c r="U295" s="87"/>
    </row>
    <row r="296" spans="1:21" hidden="1" outlineLevel="1" x14ac:dyDescent="0.25">
      <c r="A296" s="115"/>
      <c r="B296" s="199"/>
      <c r="C296" s="104"/>
      <c r="D296" s="98" t="str">
        <f t="shared" ref="D296:S296" si="124">D293</f>
        <v>Inadequate</v>
      </c>
      <c r="E296" s="98" t="str">
        <f t="shared" si="124"/>
        <v>Salary</v>
      </c>
      <c r="F296" s="98">
        <f t="shared" si="124"/>
        <v>1</v>
      </c>
      <c r="G296" s="104">
        <f t="shared" si="124"/>
        <v>0</v>
      </c>
      <c r="H296" s="104">
        <f t="shared" si="124"/>
        <v>0</v>
      </c>
      <c r="I296" s="98" t="str">
        <f t="shared" si="124"/>
        <v>no</v>
      </c>
      <c r="J296" s="98" t="str">
        <f t="shared" si="124"/>
        <v>no</v>
      </c>
      <c r="K296" s="98" t="str">
        <f t="shared" si="124"/>
        <v>no</v>
      </c>
      <c r="L296" s="98" t="str">
        <f t="shared" si="124"/>
        <v>no</v>
      </c>
      <c r="M296" s="98" t="str">
        <f t="shared" si="124"/>
        <v>no</v>
      </c>
      <c r="N296" s="98" t="str">
        <f t="shared" si="124"/>
        <v>no</v>
      </c>
      <c r="O296" s="98" t="str">
        <f t="shared" si="124"/>
        <v>no</v>
      </c>
      <c r="P296" s="98" t="str">
        <f t="shared" si="124"/>
        <v>no</v>
      </c>
      <c r="Q296" s="98" t="str">
        <f t="shared" si="124"/>
        <v>no</v>
      </c>
      <c r="R296" s="98" t="str">
        <f t="shared" si="124"/>
        <v>no</v>
      </c>
      <c r="S296" s="98" t="str">
        <f t="shared" si="124"/>
        <v>no</v>
      </c>
      <c r="U296" s="87"/>
    </row>
    <row r="297" spans="1:21" hidden="1" outlineLevel="1" x14ac:dyDescent="0.25">
      <c r="A297" s="115"/>
      <c r="B297" s="199"/>
      <c r="C297" s="104"/>
      <c r="E297" s="98"/>
      <c r="F297" s="99"/>
      <c r="G297" s="104"/>
      <c r="H297" s="104"/>
      <c r="I297" s="104"/>
      <c r="J297" s="98"/>
      <c r="K297" s="98"/>
      <c r="L297" s="98"/>
      <c r="M297" s="98"/>
      <c r="N297" s="98"/>
      <c r="O297" s="98"/>
      <c r="P297" s="98"/>
      <c r="Q297" s="98"/>
      <c r="R297" s="98"/>
      <c r="S297" s="98"/>
      <c r="U297" s="87"/>
    </row>
    <row r="298" spans="1:21" hidden="1" outlineLevel="1" x14ac:dyDescent="0.25">
      <c r="A298" s="115"/>
      <c r="B298" s="199"/>
      <c r="C298" s="104"/>
      <c r="E298" s="98"/>
      <c r="F298" s="99"/>
      <c r="G298" s="104"/>
      <c r="H298" s="104"/>
      <c r="I298" s="104"/>
      <c r="J298" s="98"/>
      <c r="K298" s="98"/>
      <c r="L298" s="98"/>
      <c r="M298" s="98"/>
      <c r="N298" s="98"/>
      <c r="O298" s="98"/>
      <c r="P298" s="98"/>
      <c r="Q298" s="98"/>
      <c r="R298" s="98"/>
      <c r="S298" s="98"/>
      <c r="U298" s="87"/>
    </row>
    <row r="299" spans="1:21" hidden="1" outlineLevel="1" x14ac:dyDescent="0.25">
      <c r="A299" s="115"/>
      <c r="B299" s="199"/>
      <c r="C299" s="104"/>
      <c r="E299" s="98"/>
      <c r="F299" s="99"/>
      <c r="G299" s="104"/>
      <c r="H299" s="104"/>
      <c r="I299" s="104"/>
      <c r="J299" s="98"/>
      <c r="K299" s="98"/>
      <c r="L299" s="98"/>
      <c r="M299" s="98"/>
      <c r="N299" s="98"/>
      <c r="O299" s="98"/>
      <c r="P299" s="98"/>
      <c r="Q299" s="98"/>
      <c r="R299" s="98"/>
      <c r="S299" s="98"/>
      <c r="U299" s="87"/>
    </row>
    <row r="300" spans="1:21" hidden="1" outlineLevel="1" x14ac:dyDescent="0.25">
      <c r="A300" s="115"/>
      <c r="B300" s="199"/>
      <c r="C300" s="104"/>
      <c r="E300" s="98"/>
      <c r="F300" s="99"/>
      <c r="G300" s="104"/>
      <c r="H300" s="104"/>
      <c r="I300" s="104"/>
      <c r="J300" s="98"/>
      <c r="K300" s="98"/>
      <c r="L300" s="98"/>
      <c r="M300" s="98"/>
      <c r="N300" s="98"/>
      <c r="O300" s="98"/>
      <c r="P300" s="98"/>
      <c r="Q300" s="98"/>
      <c r="R300" s="98"/>
      <c r="S300" s="98"/>
      <c r="U300" s="87"/>
    </row>
    <row r="301" spans="1:21" hidden="1" outlineLevel="1" x14ac:dyDescent="0.25">
      <c r="A301" s="115"/>
      <c r="B301" s="199"/>
      <c r="C301" s="104"/>
      <c r="E301" s="98"/>
      <c r="F301" s="99"/>
      <c r="G301" s="104"/>
      <c r="H301" s="104"/>
      <c r="I301" s="104"/>
      <c r="J301" s="98"/>
      <c r="K301" s="98"/>
      <c r="L301" s="98"/>
      <c r="M301" s="98"/>
      <c r="N301" s="98"/>
      <c r="O301" s="98"/>
      <c r="P301" s="98"/>
      <c r="Q301" s="98"/>
      <c r="R301" s="98"/>
      <c r="S301" s="98"/>
      <c r="U301" s="87"/>
    </row>
    <row r="302" spans="1:21" hidden="1" outlineLevel="1" x14ac:dyDescent="0.25">
      <c r="A302" s="115"/>
      <c r="B302" s="199"/>
      <c r="C302" s="104"/>
      <c r="E302" s="98"/>
      <c r="F302" s="99"/>
      <c r="G302" s="104"/>
      <c r="H302" s="104"/>
      <c r="I302" s="104"/>
      <c r="J302" s="98"/>
      <c r="K302" s="98"/>
      <c r="L302" s="98"/>
      <c r="M302" s="98"/>
      <c r="N302" s="98"/>
      <c r="O302" s="98"/>
      <c r="P302" s="98"/>
      <c r="Q302" s="98"/>
      <c r="R302" s="98"/>
      <c r="S302" s="98"/>
      <c r="U302" s="87"/>
    </row>
    <row r="303" spans="1:21" collapsed="1" x14ac:dyDescent="0.25">
      <c r="A303" s="34"/>
      <c r="B303" s="198"/>
      <c r="C303" s="102"/>
      <c r="D303" t="str">
        <f>'Caseload Assignments'!A302</f>
        <v>Inadequate</v>
      </c>
      <c r="E303" s="34" t="s">
        <v>104</v>
      </c>
      <c r="F303" s="114">
        <v>1</v>
      </c>
      <c r="G303" s="102">
        <v>0</v>
      </c>
      <c r="H303" s="102"/>
      <c r="I303" s="34" t="str">
        <f>J303</f>
        <v>no</v>
      </c>
      <c r="J303" s="34" t="s">
        <v>480</v>
      </c>
      <c r="K303" s="34" t="s">
        <v>480</v>
      </c>
      <c r="L303" s="34" t="s">
        <v>480</v>
      </c>
      <c r="M303" s="34" t="s">
        <v>480</v>
      </c>
      <c r="N303" s="34" t="s">
        <v>480</v>
      </c>
      <c r="O303" s="34" t="s">
        <v>480</v>
      </c>
      <c r="P303" s="34" t="s">
        <v>480</v>
      </c>
      <c r="Q303" s="34" t="s">
        <v>480</v>
      </c>
      <c r="R303" s="34" t="s">
        <v>480</v>
      </c>
      <c r="S303" s="34" t="s">
        <v>480</v>
      </c>
      <c r="T303" s="83">
        <f>IF('Financial Overview'!$B$9=1,'Caseload Assignments'!BK305,(IF('Financial Overview'!$B$9=2,'Caseload Assignments'!BK306,(IF('Financial Overview'!$B$9=3,'Caseload Assignments'!BK307,(IF('Financial Overview'!$B$9=4,'Caseload Assignments'!BK308)))))))</f>
        <v>0</v>
      </c>
      <c r="U303" s="87">
        <f t="shared" ref="U303" si="125">G303+H303-T303</f>
        <v>0</v>
      </c>
    </row>
    <row r="304" spans="1:21" hidden="1" outlineLevel="1" x14ac:dyDescent="0.25">
      <c r="A304" s="115"/>
      <c r="B304" s="199"/>
      <c r="C304" s="104"/>
      <c r="D304" s="98" t="str">
        <f t="shared" ref="D304:I304" si="126">D303</f>
        <v>Inadequate</v>
      </c>
      <c r="E304" s="98" t="str">
        <f t="shared" si="126"/>
        <v>Salary</v>
      </c>
      <c r="F304" s="98">
        <f t="shared" si="126"/>
        <v>1</v>
      </c>
      <c r="G304" s="104">
        <f t="shared" si="126"/>
        <v>0</v>
      </c>
      <c r="H304" s="104">
        <f t="shared" si="126"/>
        <v>0</v>
      </c>
      <c r="I304" s="98" t="str">
        <f t="shared" si="126"/>
        <v>no</v>
      </c>
      <c r="J304" s="98" t="str">
        <f t="shared" si="122"/>
        <v>no</v>
      </c>
      <c r="K304" s="98" t="str">
        <f t="shared" si="122"/>
        <v>no</v>
      </c>
      <c r="L304" s="98" t="str">
        <f t="shared" si="122"/>
        <v>no</v>
      </c>
      <c r="M304" s="98" t="str">
        <f t="shared" si="122"/>
        <v>no</v>
      </c>
      <c r="N304" s="98" t="str">
        <f t="shared" si="122"/>
        <v>no</v>
      </c>
      <c r="O304" s="98" t="str">
        <f t="shared" si="122"/>
        <v>no</v>
      </c>
      <c r="P304" s="98" t="str">
        <f t="shared" si="122"/>
        <v>no</v>
      </c>
      <c r="Q304" s="98" t="str">
        <f t="shared" si="122"/>
        <v>no</v>
      </c>
      <c r="R304" s="98" t="str">
        <f t="shared" si="122"/>
        <v>no</v>
      </c>
      <c r="S304" s="98" t="str">
        <f t="shared" si="122"/>
        <v>no</v>
      </c>
      <c r="U304" s="87"/>
    </row>
    <row r="305" spans="1:21" hidden="1" outlineLevel="1" x14ac:dyDescent="0.25">
      <c r="A305" s="115"/>
      <c r="B305" s="199"/>
      <c r="C305" s="104"/>
      <c r="D305" s="98" t="str">
        <f t="shared" ref="D305:S305" si="127">D303</f>
        <v>Inadequate</v>
      </c>
      <c r="E305" s="98" t="str">
        <f t="shared" si="127"/>
        <v>Salary</v>
      </c>
      <c r="F305" s="98">
        <f t="shared" si="127"/>
        <v>1</v>
      </c>
      <c r="G305" s="104">
        <f t="shared" si="127"/>
        <v>0</v>
      </c>
      <c r="H305" s="104">
        <f t="shared" si="127"/>
        <v>0</v>
      </c>
      <c r="I305" s="98" t="str">
        <f t="shared" si="127"/>
        <v>no</v>
      </c>
      <c r="J305" s="98" t="str">
        <f t="shared" si="127"/>
        <v>no</v>
      </c>
      <c r="K305" s="98" t="str">
        <f t="shared" si="127"/>
        <v>no</v>
      </c>
      <c r="L305" s="98" t="str">
        <f t="shared" si="127"/>
        <v>no</v>
      </c>
      <c r="M305" s="98" t="str">
        <f t="shared" si="127"/>
        <v>no</v>
      </c>
      <c r="N305" s="98" t="str">
        <f t="shared" si="127"/>
        <v>no</v>
      </c>
      <c r="O305" s="98" t="str">
        <f t="shared" si="127"/>
        <v>no</v>
      </c>
      <c r="P305" s="98" t="str">
        <f t="shared" si="127"/>
        <v>no</v>
      </c>
      <c r="Q305" s="98" t="str">
        <f t="shared" si="127"/>
        <v>no</v>
      </c>
      <c r="R305" s="98" t="str">
        <f t="shared" si="127"/>
        <v>no</v>
      </c>
      <c r="S305" s="98" t="str">
        <f t="shared" si="127"/>
        <v>no</v>
      </c>
      <c r="U305" s="87"/>
    </row>
    <row r="306" spans="1:21" hidden="1" outlineLevel="1" x14ac:dyDescent="0.25">
      <c r="A306" s="115"/>
      <c r="B306" s="199"/>
      <c r="C306" s="104"/>
      <c r="D306" s="98" t="str">
        <f t="shared" ref="D306:S306" si="128">D303</f>
        <v>Inadequate</v>
      </c>
      <c r="E306" s="98" t="str">
        <f t="shared" si="128"/>
        <v>Salary</v>
      </c>
      <c r="F306" s="98">
        <f t="shared" si="128"/>
        <v>1</v>
      </c>
      <c r="G306" s="104">
        <f t="shared" si="128"/>
        <v>0</v>
      </c>
      <c r="H306" s="104">
        <f t="shared" si="128"/>
        <v>0</v>
      </c>
      <c r="I306" s="98" t="str">
        <f t="shared" si="128"/>
        <v>no</v>
      </c>
      <c r="J306" s="98" t="str">
        <f t="shared" si="128"/>
        <v>no</v>
      </c>
      <c r="K306" s="98" t="str">
        <f t="shared" si="128"/>
        <v>no</v>
      </c>
      <c r="L306" s="98" t="str">
        <f t="shared" si="128"/>
        <v>no</v>
      </c>
      <c r="M306" s="98" t="str">
        <f t="shared" si="128"/>
        <v>no</v>
      </c>
      <c r="N306" s="98" t="str">
        <f t="shared" si="128"/>
        <v>no</v>
      </c>
      <c r="O306" s="98" t="str">
        <f t="shared" si="128"/>
        <v>no</v>
      </c>
      <c r="P306" s="98" t="str">
        <f t="shared" si="128"/>
        <v>no</v>
      </c>
      <c r="Q306" s="98" t="str">
        <f t="shared" si="128"/>
        <v>no</v>
      </c>
      <c r="R306" s="98" t="str">
        <f t="shared" si="128"/>
        <v>no</v>
      </c>
      <c r="S306" s="98" t="str">
        <f t="shared" si="128"/>
        <v>no</v>
      </c>
      <c r="U306" s="87"/>
    </row>
    <row r="307" spans="1:21" hidden="1" outlineLevel="1" x14ac:dyDescent="0.25">
      <c r="A307" s="115"/>
      <c r="B307" s="199"/>
      <c r="C307" s="104"/>
      <c r="E307" s="98"/>
      <c r="F307" s="99"/>
      <c r="G307" s="104"/>
      <c r="H307" s="104"/>
      <c r="I307" s="104"/>
      <c r="J307" s="98"/>
      <c r="K307" s="98"/>
      <c r="L307" s="98"/>
      <c r="M307" s="98"/>
      <c r="N307" s="98"/>
      <c r="O307" s="98"/>
      <c r="P307" s="98"/>
      <c r="Q307" s="98"/>
      <c r="R307" s="98"/>
      <c r="S307" s="98"/>
      <c r="U307" s="87"/>
    </row>
    <row r="308" spans="1:21" hidden="1" outlineLevel="1" x14ac:dyDescent="0.25">
      <c r="A308" s="115"/>
      <c r="B308" s="199"/>
      <c r="C308" s="104"/>
      <c r="E308" s="98"/>
      <c r="F308" s="99"/>
      <c r="G308" s="104"/>
      <c r="H308" s="104"/>
      <c r="I308" s="104"/>
      <c r="J308" s="98"/>
      <c r="K308" s="98"/>
      <c r="L308" s="98"/>
      <c r="M308" s="98"/>
      <c r="N308" s="98"/>
      <c r="O308" s="98"/>
      <c r="P308" s="98"/>
      <c r="Q308" s="98"/>
      <c r="R308" s="98"/>
      <c r="S308" s="98"/>
      <c r="U308" s="87"/>
    </row>
    <row r="309" spans="1:21" hidden="1" outlineLevel="1" x14ac:dyDescent="0.25">
      <c r="A309" s="115"/>
      <c r="B309" s="199"/>
      <c r="C309" s="104"/>
      <c r="E309" s="98"/>
      <c r="F309" s="99"/>
      <c r="G309" s="104"/>
      <c r="H309" s="104"/>
      <c r="I309" s="104"/>
      <c r="J309" s="98"/>
      <c r="K309" s="98"/>
      <c r="L309" s="98"/>
      <c r="M309" s="98"/>
      <c r="N309" s="98"/>
      <c r="O309" s="98"/>
      <c r="P309" s="98"/>
      <c r="Q309" s="98"/>
      <c r="R309" s="98"/>
      <c r="S309" s="98"/>
      <c r="U309" s="87"/>
    </row>
    <row r="310" spans="1:21" hidden="1" outlineLevel="1" x14ac:dyDescent="0.25">
      <c r="A310" s="115"/>
      <c r="B310" s="199"/>
      <c r="C310" s="104"/>
      <c r="E310" s="98"/>
      <c r="F310" s="99"/>
      <c r="G310" s="104"/>
      <c r="H310" s="104"/>
      <c r="I310" s="104"/>
      <c r="J310" s="98"/>
      <c r="K310" s="98"/>
      <c r="L310" s="98"/>
      <c r="M310" s="98"/>
      <c r="N310" s="98"/>
      <c r="O310" s="98"/>
      <c r="P310" s="98"/>
      <c r="Q310" s="98"/>
      <c r="R310" s="98"/>
      <c r="S310" s="98"/>
      <c r="U310" s="87"/>
    </row>
    <row r="311" spans="1:21" hidden="1" outlineLevel="1" x14ac:dyDescent="0.25">
      <c r="A311" s="115"/>
      <c r="B311" s="199"/>
      <c r="C311" s="104"/>
      <c r="E311" s="98"/>
      <c r="F311" s="99"/>
      <c r="G311" s="104"/>
      <c r="H311" s="104"/>
      <c r="I311" s="104"/>
      <c r="J311" s="98"/>
      <c r="K311" s="98"/>
      <c r="L311" s="98"/>
      <c r="M311" s="98"/>
      <c r="N311" s="98"/>
      <c r="O311" s="98"/>
      <c r="P311" s="98"/>
      <c r="Q311" s="98"/>
      <c r="R311" s="98"/>
      <c r="S311" s="98"/>
      <c r="U311" s="87"/>
    </row>
    <row r="312" spans="1:21" hidden="1" outlineLevel="1" x14ac:dyDescent="0.25">
      <c r="A312" s="115"/>
      <c r="B312" s="199"/>
      <c r="C312" s="104"/>
      <c r="E312" s="98"/>
      <c r="F312" s="99"/>
      <c r="G312" s="104"/>
      <c r="H312" s="104"/>
      <c r="I312" s="104"/>
      <c r="J312" s="98"/>
      <c r="K312" s="98"/>
      <c r="L312" s="98"/>
      <c r="M312" s="98"/>
      <c r="N312" s="98"/>
      <c r="O312" s="98"/>
      <c r="P312" s="98"/>
      <c r="Q312" s="98"/>
      <c r="R312" s="98"/>
      <c r="S312" s="98"/>
      <c r="U312" s="87"/>
    </row>
    <row r="313" spans="1:21" collapsed="1" x14ac:dyDescent="0.25">
      <c r="A313" s="34"/>
      <c r="B313" s="198"/>
      <c r="C313" s="102"/>
      <c r="D313" t="str">
        <f>'Caseload Assignments'!A312</f>
        <v>Inadequate</v>
      </c>
      <c r="E313" s="34" t="s">
        <v>104</v>
      </c>
      <c r="F313" s="114">
        <v>1</v>
      </c>
      <c r="G313" s="102">
        <v>0</v>
      </c>
      <c r="H313" s="102"/>
      <c r="I313" s="34" t="str">
        <f>J313</f>
        <v>no</v>
      </c>
      <c r="J313" s="34" t="s">
        <v>480</v>
      </c>
      <c r="K313" s="34" t="s">
        <v>480</v>
      </c>
      <c r="L313" s="34" t="s">
        <v>480</v>
      </c>
      <c r="M313" s="34" t="s">
        <v>480</v>
      </c>
      <c r="N313" s="34" t="s">
        <v>480</v>
      </c>
      <c r="O313" s="34" t="s">
        <v>480</v>
      </c>
      <c r="P313" s="34" t="s">
        <v>480</v>
      </c>
      <c r="Q313" s="34" t="s">
        <v>480</v>
      </c>
      <c r="R313" s="34" t="s">
        <v>480</v>
      </c>
      <c r="S313" s="34" t="s">
        <v>480</v>
      </c>
      <c r="T313" s="83">
        <f>IF('Financial Overview'!$B$9=1,'Caseload Assignments'!BK315,(IF('Financial Overview'!$B$9=2,'Caseload Assignments'!BK316,(IF('Financial Overview'!$B$9=3,'Caseload Assignments'!BK317,(IF('Financial Overview'!$B$9=4,'Caseload Assignments'!BK318)))))))</f>
        <v>0</v>
      </c>
      <c r="U313" s="87">
        <f t="shared" ref="U313" si="129">G313+H313-T313</f>
        <v>0</v>
      </c>
    </row>
    <row r="314" spans="1:21" hidden="1" outlineLevel="1" x14ac:dyDescent="0.25">
      <c r="A314" s="115"/>
      <c r="B314" s="199"/>
      <c r="C314" s="104"/>
      <c r="D314" s="98" t="str">
        <f t="shared" ref="D314:S324" si="130">D313</f>
        <v>Inadequate</v>
      </c>
      <c r="E314" s="98" t="str">
        <f t="shared" si="130"/>
        <v>Salary</v>
      </c>
      <c r="F314" s="98">
        <f t="shared" si="130"/>
        <v>1</v>
      </c>
      <c r="G314" s="104">
        <f t="shared" si="130"/>
        <v>0</v>
      </c>
      <c r="H314" s="104">
        <f t="shared" si="130"/>
        <v>0</v>
      </c>
      <c r="I314" s="98" t="str">
        <f t="shared" si="130"/>
        <v>no</v>
      </c>
      <c r="J314" s="98" t="str">
        <f t="shared" si="130"/>
        <v>no</v>
      </c>
      <c r="K314" s="98" t="str">
        <f t="shared" si="130"/>
        <v>no</v>
      </c>
      <c r="L314" s="98" t="str">
        <f t="shared" si="130"/>
        <v>no</v>
      </c>
      <c r="M314" s="98" t="str">
        <f t="shared" si="130"/>
        <v>no</v>
      </c>
      <c r="N314" s="98" t="str">
        <f t="shared" si="130"/>
        <v>no</v>
      </c>
      <c r="O314" s="98" t="str">
        <f t="shared" si="130"/>
        <v>no</v>
      </c>
      <c r="P314" s="98" t="str">
        <f t="shared" si="130"/>
        <v>no</v>
      </c>
      <c r="Q314" s="98" t="str">
        <f t="shared" si="130"/>
        <v>no</v>
      </c>
      <c r="R314" s="98" t="str">
        <f t="shared" si="130"/>
        <v>no</v>
      </c>
      <c r="S314" s="98" t="str">
        <f t="shared" si="130"/>
        <v>no</v>
      </c>
      <c r="U314" s="87"/>
    </row>
    <row r="315" spans="1:21" hidden="1" outlineLevel="1" x14ac:dyDescent="0.25">
      <c r="A315" s="115"/>
      <c r="B315" s="199"/>
      <c r="C315" s="104"/>
      <c r="D315" s="98" t="str">
        <f t="shared" ref="D315:S315" si="131">D313</f>
        <v>Inadequate</v>
      </c>
      <c r="E315" s="98" t="str">
        <f t="shared" si="131"/>
        <v>Salary</v>
      </c>
      <c r="F315" s="98">
        <f t="shared" si="131"/>
        <v>1</v>
      </c>
      <c r="G315" s="104">
        <f t="shared" si="131"/>
        <v>0</v>
      </c>
      <c r="H315" s="104">
        <f t="shared" si="131"/>
        <v>0</v>
      </c>
      <c r="I315" s="98" t="str">
        <f t="shared" si="131"/>
        <v>no</v>
      </c>
      <c r="J315" s="98" t="str">
        <f t="shared" si="131"/>
        <v>no</v>
      </c>
      <c r="K315" s="98" t="str">
        <f t="shared" si="131"/>
        <v>no</v>
      </c>
      <c r="L315" s="98" t="str">
        <f t="shared" si="131"/>
        <v>no</v>
      </c>
      <c r="M315" s="98" t="str">
        <f t="shared" si="131"/>
        <v>no</v>
      </c>
      <c r="N315" s="98" t="str">
        <f t="shared" si="131"/>
        <v>no</v>
      </c>
      <c r="O315" s="98" t="str">
        <f t="shared" si="131"/>
        <v>no</v>
      </c>
      <c r="P315" s="98" t="str">
        <f t="shared" si="131"/>
        <v>no</v>
      </c>
      <c r="Q315" s="98" t="str">
        <f t="shared" si="131"/>
        <v>no</v>
      </c>
      <c r="R315" s="98" t="str">
        <f t="shared" si="131"/>
        <v>no</v>
      </c>
      <c r="S315" s="98" t="str">
        <f t="shared" si="131"/>
        <v>no</v>
      </c>
      <c r="U315" s="87"/>
    </row>
    <row r="316" spans="1:21" hidden="1" outlineLevel="1" x14ac:dyDescent="0.25">
      <c r="A316" s="115"/>
      <c r="B316" s="199"/>
      <c r="C316" s="104"/>
      <c r="D316" s="98" t="str">
        <f t="shared" ref="D316:S316" si="132">D313</f>
        <v>Inadequate</v>
      </c>
      <c r="E316" s="98" t="str">
        <f t="shared" si="132"/>
        <v>Salary</v>
      </c>
      <c r="F316" s="98">
        <f t="shared" si="132"/>
        <v>1</v>
      </c>
      <c r="G316" s="104">
        <f t="shared" si="132"/>
        <v>0</v>
      </c>
      <c r="H316" s="104">
        <f t="shared" si="132"/>
        <v>0</v>
      </c>
      <c r="I316" s="98" t="str">
        <f t="shared" si="132"/>
        <v>no</v>
      </c>
      <c r="J316" s="98" t="str">
        <f t="shared" si="132"/>
        <v>no</v>
      </c>
      <c r="K316" s="98" t="str">
        <f t="shared" si="132"/>
        <v>no</v>
      </c>
      <c r="L316" s="98" t="str">
        <f t="shared" si="132"/>
        <v>no</v>
      </c>
      <c r="M316" s="98" t="str">
        <f t="shared" si="132"/>
        <v>no</v>
      </c>
      <c r="N316" s="98" t="str">
        <f t="shared" si="132"/>
        <v>no</v>
      </c>
      <c r="O316" s="98" t="str">
        <f t="shared" si="132"/>
        <v>no</v>
      </c>
      <c r="P316" s="98" t="str">
        <f t="shared" si="132"/>
        <v>no</v>
      </c>
      <c r="Q316" s="98" t="str">
        <f t="shared" si="132"/>
        <v>no</v>
      </c>
      <c r="R316" s="98" t="str">
        <f t="shared" si="132"/>
        <v>no</v>
      </c>
      <c r="S316" s="98" t="str">
        <f t="shared" si="132"/>
        <v>no</v>
      </c>
      <c r="U316" s="87"/>
    </row>
    <row r="317" spans="1:21" hidden="1" outlineLevel="1" x14ac:dyDescent="0.25">
      <c r="A317" s="115"/>
      <c r="B317" s="199"/>
      <c r="C317" s="104"/>
      <c r="E317" s="98"/>
      <c r="F317" s="99"/>
      <c r="G317" s="104"/>
      <c r="H317" s="104"/>
      <c r="I317" s="104"/>
      <c r="J317" s="98"/>
      <c r="K317" s="98"/>
      <c r="L317" s="98"/>
      <c r="M317" s="98"/>
      <c r="N317" s="98"/>
      <c r="O317" s="98"/>
      <c r="P317" s="98"/>
      <c r="Q317" s="98"/>
      <c r="R317" s="98"/>
      <c r="S317" s="98"/>
      <c r="U317" s="87"/>
    </row>
    <row r="318" spans="1:21" hidden="1" outlineLevel="1" x14ac:dyDescent="0.25">
      <c r="A318" s="115"/>
      <c r="B318" s="199"/>
      <c r="C318" s="104"/>
      <c r="E318" s="98"/>
      <c r="F318" s="99"/>
      <c r="G318" s="104"/>
      <c r="H318" s="104"/>
      <c r="I318" s="104"/>
      <c r="J318" s="98"/>
      <c r="K318" s="98"/>
      <c r="L318" s="98"/>
      <c r="M318" s="98"/>
      <c r="N318" s="98"/>
      <c r="O318" s="98"/>
      <c r="P318" s="98"/>
      <c r="Q318" s="98"/>
      <c r="R318" s="98"/>
      <c r="S318" s="98"/>
      <c r="U318" s="87"/>
    </row>
    <row r="319" spans="1:21" hidden="1" outlineLevel="1" x14ac:dyDescent="0.25">
      <c r="A319" s="115"/>
      <c r="B319" s="199"/>
      <c r="C319" s="104"/>
      <c r="E319" s="98"/>
      <c r="F319" s="99"/>
      <c r="G319" s="104"/>
      <c r="H319" s="104"/>
      <c r="I319" s="104"/>
      <c r="J319" s="98"/>
      <c r="K319" s="98"/>
      <c r="L319" s="98"/>
      <c r="M319" s="98"/>
      <c r="N319" s="98"/>
      <c r="O319" s="98"/>
      <c r="P319" s="98"/>
      <c r="Q319" s="98"/>
      <c r="R319" s="98"/>
      <c r="S319" s="98"/>
      <c r="U319" s="87"/>
    </row>
    <row r="320" spans="1:21" hidden="1" outlineLevel="1" x14ac:dyDescent="0.25">
      <c r="A320" s="115"/>
      <c r="B320" s="199"/>
      <c r="C320" s="104"/>
      <c r="E320" s="98"/>
      <c r="F320" s="99"/>
      <c r="G320" s="104"/>
      <c r="H320" s="104"/>
      <c r="I320" s="104"/>
      <c r="J320" s="98"/>
      <c r="K320" s="98"/>
      <c r="L320" s="98"/>
      <c r="M320" s="98"/>
      <c r="N320" s="98"/>
      <c r="O320" s="98"/>
      <c r="P320" s="98"/>
      <c r="Q320" s="98"/>
      <c r="R320" s="98"/>
      <c r="S320" s="98"/>
      <c r="U320" s="87"/>
    </row>
    <row r="321" spans="1:21" hidden="1" outlineLevel="1" x14ac:dyDescent="0.25">
      <c r="A321" s="115"/>
      <c r="B321" s="199"/>
      <c r="C321" s="104"/>
      <c r="E321" s="98"/>
      <c r="F321" s="99"/>
      <c r="G321" s="104"/>
      <c r="H321" s="104"/>
      <c r="I321" s="104"/>
      <c r="J321" s="98"/>
      <c r="K321" s="98"/>
      <c r="L321" s="98"/>
      <c r="M321" s="98"/>
      <c r="N321" s="98"/>
      <c r="O321" s="98"/>
      <c r="P321" s="98"/>
      <c r="Q321" s="98"/>
      <c r="R321" s="98"/>
      <c r="S321" s="98"/>
      <c r="U321" s="87"/>
    </row>
    <row r="322" spans="1:21" hidden="1" outlineLevel="1" x14ac:dyDescent="0.25">
      <c r="A322" s="115"/>
      <c r="B322" s="199"/>
      <c r="C322" s="104"/>
      <c r="E322" s="98"/>
      <c r="F322" s="99"/>
      <c r="G322" s="104"/>
      <c r="H322" s="104"/>
      <c r="I322" s="104"/>
      <c r="J322" s="98"/>
      <c r="K322" s="98"/>
      <c r="L322" s="98"/>
      <c r="M322" s="98"/>
      <c r="N322" s="98"/>
      <c r="O322" s="98"/>
      <c r="P322" s="98"/>
      <c r="Q322" s="98"/>
      <c r="R322" s="98"/>
      <c r="S322" s="98"/>
      <c r="U322" s="87"/>
    </row>
    <row r="323" spans="1:21" collapsed="1" x14ac:dyDescent="0.25">
      <c r="A323" s="34"/>
      <c r="B323" s="198"/>
      <c r="C323" s="102"/>
      <c r="D323" t="str">
        <f>'Caseload Assignments'!A322</f>
        <v>Inadequate</v>
      </c>
      <c r="E323" s="34" t="s">
        <v>104</v>
      </c>
      <c r="F323" s="114">
        <v>1</v>
      </c>
      <c r="G323" s="102">
        <v>0</v>
      </c>
      <c r="H323" s="102"/>
      <c r="I323" s="34" t="str">
        <f>J323</f>
        <v>no</v>
      </c>
      <c r="J323" s="34" t="s">
        <v>480</v>
      </c>
      <c r="K323" s="34" t="s">
        <v>480</v>
      </c>
      <c r="L323" s="34" t="s">
        <v>480</v>
      </c>
      <c r="M323" s="34" t="s">
        <v>480</v>
      </c>
      <c r="N323" s="34" t="s">
        <v>480</v>
      </c>
      <c r="O323" s="34" t="s">
        <v>480</v>
      </c>
      <c r="P323" s="34" t="s">
        <v>480</v>
      </c>
      <c r="Q323" s="34" t="s">
        <v>480</v>
      </c>
      <c r="R323" s="34" t="s">
        <v>480</v>
      </c>
      <c r="S323" s="34" t="s">
        <v>480</v>
      </c>
      <c r="T323" s="83">
        <f>IF('Financial Overview'!$B$9=1,'Caseload Assignments'!BK325,(IF('Financial Overview'!$B$9=2,'Caseload Assignments'!BK326,(IF('Financial Overview'!$B$9=3,'Caseload Assignments'!BK327,(IF('Financial Overview'!$B$9=4,'Caseload Assignments'!BK328)))))))</f>
        <v>0</v>
      </c>
      <c r="U323" s="87">
        <f t="shared" ref="U323" si="133">G323+H323-T323</f>
        <v>0</v>
      </c>
    </row>
    <row r="324" spans="1:21" hidden="1" outlineLevel="1" x14ac:dyDescent="0.25">
      <c r="A324" s="115"/>
      <c r="B324" s="199"/>
      <c r="C324" s="104"/>
      <c r="D324" s="98" t="str">
        <f t="shared" ref="D324:I324" si="134">D323</f>
        <v>Inadequate</v>
      </c>
      <c r="E324" s="98" t="str">
        <f t="shared" si="134"/>
        <v>Salary</v>
      </c>
      <c r="F324" s="98">
        <f t="shared" si="134"/>
        <v>1</v>
      </c>
      <c r="G324" s="104">
        <f t="shared" si="134"/>
        <v>0</v>
      </c>
      <c r="H324" s="104">
        <f t="shared" si="134"/>
        <v>0</v>
      </c>
      <c r="I324" s="98" t="str">
        <f t="shared" si="134"/>
        <v>no</v>
      </c>
      <c r="J324" s="98" t="str">
        <f t="shared" si="130"/>
        <v>no</v>
      </c>
      <c r="K324" s="98" t="str">
        <f t="shared" si="130"/>
        <v>no</v>
      </c>
      <c r="L324" s="98" t="str">
        <f t="shared" si="130"/>
        <v>no</v>
      </c>
      <c r="M324" s="98" t="str">
        <f t="shared" si="130"/>
        <v>no</v>
      </c>
      <c r="N324" s="98" t="str">
        <f t="shared" si="130"/>
        <v>no</v>
      </c>
      <c r="O324" s="98" t="str">
        <f t="shared" si="130"/>
        <v>no</v>
      </c>
      <c r="P324" s="98" t="str">
        <f t="shared" si="130"/>
        <v>no</v>
      </c>
      <c r="Q324" s="98" t="str">
        <f t="shared" si="130"/>
        <v>no</v>
      </c>
      <c r="R324" s="98" t="str">
        <f t="shared" si="130"/>
        <v>no</v>
      </c>
      <c r="S324" s="98" t="str">
        <f t="shared" si="130"/>
        <v>no</v>
      </c>
      <c r="U324" s="87"/>
    </row>
    <row r="325" spans="1:21" hidden="1" outlineLevel="1" x14ac:dyDescent="0.25">
      <c r="A325" s="115"/>
      <c r="B325" s="199"/>
      <c r="C325" s="104"/>
      <c r="D325" s="98" t="str">
        <f t="shared" ref="D325:S325" si="135">D323</f>
        <v>Inadequate</v>
      </c>
      <c r="E325" s="98" t="str">
        <f t="shared" si="135"/>
        <v>Salary</v>
      </c>
      <c r="F325" s="98">
        <f t="shared" si="135"/>
        <v>1</v>
      </c>
      <c r="G325" s="104">
        <f t="shared" si="135"/>
        <v>0</v>
      </c>
      <c r="H325" s="104">
        <f t="shared" si="135"/>
        <v>0</v>
      </c>
      <c r="I325" s="98" t="str">
        <f t="shared" si="135"/>
        <v>no</v>
      </c>
      <c r="J325" s="98" t="str">
        <f t="shared" si="135"/>
        <v>no</v>
      </c>
      <c r="K325" s="98" t="str">
        <f t="shared" si="135"/>
        <v>no</v>
      </c>
      <c r="L325" s="98" t="str">
        <f t="shared" si="135"/>
        <v>no</v>
      </c>
      <c r="M325" s="98" t="str">
        <f t="shared" si="135"/>
        <v>no</v>
      </c>
      <c r="N325" s="98" t="str">
        <f t="shared" si="135"/>
        <v>no</v>
      </c>
      <c r="O325" s="98" t="str">
        <f t="shared" si="135"/>
        <v>no</v>
      </c>
      <c r="P325" s="98" t="str">
        <f t="shared" si="135"/>
        <v>no</v>
      </c>
      <c r="Q325" s="98" t="str">
        <f t="shared" si="135"/>
        <v>no</v>
      </c>
      <c r="R325" s="98" t="str">
        <f t="shared" si="135"/>
        <v>no</v>
      </c>
      <c r="S325" s="98" t="str">
        <f t="shared" si="135"/>
        <v>no</v>
      </c>
      <c r="U325" s="87"/>
    </row>
    <row r="326" spans="1:21" hidden="1" outlineLevel="1" x14ac:dyDescent="0.25">
      <c r="A326" s="115"/>
      <c r="B326" s="199"/>
      <c r="C326" s="104"/>
      <c r="D326" s="98" t="str">
        <f t="shared" ref="D326:S326" si="136">D323</f>
        <v>Inadequate</v>
      </c>
      <c r="E326" s="98" t="str">
        <f t="shared" si="136"/>
        <v>Salary</v>
      </c>
      <c r="F326" s="98">
        <f t="shared" si="136"/>
        <v>1</v>
      </c>
      <c r="G326" s="104">
        <f t="shared" si="136"/>
        <v>0</v>
      </c>
      <c r="H326" s="104">
        <f t="shared" si="136"/>
        <v>0</v>
      </c>
      <c r="I326" s="98" t="str">
        <f t="shared" si="136"/>
        <v>no</v>
      </c>
      <c r="J326" s="98" t="str">
        <f t="shared" si="136"/>
        <v>no</v>
      </c>
      <c r="K326" s="98" t="str">
        <f t="shared" si="136"/>
        <v>no</v>
      </c>
      <c r="L326" s="98" t="str">
        <f t="shared" si="136"/>
        <v>no</v>
      </c>
      <c r="M326" s="98" t="str">
        <f t="shared" si="136"/>
        <v>no</v>
      </c>
      <c r="N326" s="98" t="str">
        <f t="shared" si="136"/>
        <v>no</v>
      </c>
      <c r="O326" s="98" t="str">
        <f t="shared" si="136"/>
        <v>no</v>
      </c>
      <c r="P326" s="98" t="str">
        <f t="shared" si="136"/>
        <v>no</v>
      </c>
      <c r="Q326" s="98" t="str">
        <f t="shared" si="136"/>
        <v>no</v>
      </c>
      <c r="R326" s="98" t="str">
        <f t="shared" si="136"/>
        <v>no</v>
      </c>
      <c r="S326" s="98" t="str">
        <f t="shared" si="136"/>
        <v>no</v>
      </c>
      <c r="U326" s="87"/>
    </row>
    <row r="327" spans="1:21" hidden="1" outlineLevel="1" x14ac:dyDescent="0.25">
      <c r="A327" s="115"/>
      <c r="B327" s="199"/>
      <c r="C327" s="104"/>
      <c r="E327" s="98"/>
      <c r="F327" s="99"/>
      <c r="G327" s="104"/>
      <c r="H327" s="104"/>
      <c r="I327" s="104"/>
      <c r="J327" s="98"/>
      <c r="K327" s="98"/>
      <c r="L327" s="98"/>
      <c r="M327" s="98"/>
      <c r="N327" s="98"/>
      <c r="O327" s="98"/>
      <c r="P327" s="98"/>
      <c r="Q327" s="98"/>
      <c r="R327" s="98"/>
      <c r="S327" s="98"/>
      <c r="U327" s="87"/>
    </row>
    <row r="328" spans="1:21" hidden="1" outlineLevel="1" x14ac:dyDescent="0.25">
      <c r="A328" s="115"/>
      <c r="B328" s="199"/>
      <c r="C328" s="104"/>
      <c r="E328" s="98"/>
      <c r="F328" s="99"/>
      <c r="G328" s="104"/>
      <c r="H328" s="104"/>
      <c r="I328" s="104"/>
      <c r="J328" s="98"/>
      <c r="K328" s="98"/>
      <c r="L328" s="98"/>
      <c r="M328" s="98"/>
      <c r="N328" s="98"/>
      <c r="O328" s="98"/>
      <c r="P328" s="98"/>
      <c r="Q328" s="98"/>
      <c r="R328" s="98"/>
      <c r="S328" s="98"/>
      <c r="U328" s="87"/>
    </row>
    <row r="329" spans="1:21" hidden="1" outlineLevel="1" x14ac:dyDescent="0.25">
      <c r="A329" s="115"/>
      <c r="B329" s="199"/>
      <c r="C329" s="104"/>
      <c r="E329" s="98"/>
      <c r="F329" s="99"/>
      <c r="G329" s="104"/>
      <c r="H329" s="104"/>
      <c r="I329" s="104"/>
      <c r="J329" s="98"/>
      <c r="K329" s="98"/>
      <c r="L329" s="98"/>
      <c r="M329" s="98"/>
      <c r="N329" s="98"/>
      <c r="O329" s="98"/>
      <c r="P329" s="98"/>
      <c r="Q329" s="98"/>
      <c r="R329" s="98"/>
      <c r="S329" s="98"/>
      <c r="U329" s="87"/>
    </row>
    <row r="330" spans="1:21" hidden="1" outlineLevel="1" x14ac:dyDescent="0.25">
      <c r="A330" s="115"/>
      <c r="B330" s="199"/>
      <c r="C330" s="104"/>
      <c r="E330" s="98"/>
      <c r="F330" s="99"/>
      <c r="G330" s="104"/>
      <c r="H330" s="104"/>
      <c r="I330" s="104"/>
      <c r="J330" s="98"/>
      <c r="K330" s="98"/>
      <c r="L330" s="98"/>
      <c r="M330" s="98"/>
      <c r="N330" s="98"/>
      <c r="O330" s="98"/>
      <c r="P330" s="98"/>
      <c r="Q330" s="98"/>
      <c r="R330" s="98"/>
      <c r="S330" s="98"/>
      <c r="U330" s="87"/>
    </row>
    <row r="331" spans="1:21" hidden="1" outlineLevel="1" x14ac:dyDescent="0.25">
      <c r="A331" s="115"/>
      <c r="B331" s="199"/>
      <c r="C331" s="104"/>
      <c r="E331" s="98"/>
      <c r="F331" s="99"/>
      <c r="G331" s="104"/>
      <c r="H331" s="104"/>
      <c r="I331" s="104"/>
      <c r="J331" s="98"/>
      <c r="K331" s="98"/>
      <c r="L331" s="98"/>
      <c r="M331" s="98"/>
      <c r="N331" s="98"/>
      <c r="O331" s="98"/>
      <c r="P331" s="98"/>
      <c r="Q331" s="98"/>
      <c r="R331" s="98"/>
      <c r="S331" s="98"/>
      <c r="U331" s="87"/>
    </row>
    <row r="332" spans="1:21" hidden="1" outlineLevel="1" x14ac:dyDescent="0.25">
      <c r="A332" s="115"/>
      <c r="B332" s="199"/>
      <c r="C332" s="104"/>
      <c r="E332" s="98"/>
      <c r="F332" s="99"/>
      <c r="G332" s="104"/>
      <c r="H332" s="104"/>
      <c r="I332" s="104"/>
      <c r="J332" s="98"/>
      <c r="K332" s="98"/>
      <c r="L332" s="98"/>
      <c r="M332" s="98"/>
      <c r="N332" s="98"/>
      <c r="O332" s="98"/>
      <c r="P332" s="98"/>
      <c r="Q332" s="98"/>
      <c r="R332" s="98"/>
      <c r="S332" s="98"/>
      <c r="U332" s="87"/>
    </row>
    <row r="333" spans="1:21" collapsed="1" x14ac:dyDescent="0.25">
      <c r="A333" s="34"/>
      <c r="B333" s="198"/>
      <c r="C333" s="102"/>
      <c r="D333" t="str">
        <f>'Caseload Assignments'!A332</f>
        <v>Inadequate</v>
      </c>
      <c r="E333" s="34" t="s">
        <v>104</v>
      </c>
      <c r="F333" s="114">
        <v>1</v>
      </c>
      <c r="G333" s="102">
        <v>0</v>
      </c>
      <c r="H333" s="102"/>
      <c r="I333" s="34" t="str">
        <f>J333</f>
        <v>no</v>
      </c>
      <c r="J333" s="34" t="s">
        <v>480</v>
      </c>
      <c r="K333" s="34" t="s">
        <v>480</v>
      </c>
      <c r="L333" s="34" t="s">
        <v>480</v>
      </c>
      <c r="M333" s="34" t="s">
        <v>480</v>
      </c>
      <c r="N333" s="34" t="s">
        <v>480</v>
      </c>
      <c r="O333" s="34" t="s">
        <v>480</v>
      </c>
      <c r="P333" s="34" t="s">
        <v>480</v>
      </c>
      <c r="Q333" s="34" t="s">
        <v>480</v>
      </c>
      <c r="R333" s="34" t="s">
        <v>480</v>
      </c>
      <c r="S333" s="34" t="s">
        <v>480</v>
      </c>
      <c r="T333" s="83">
        <f>IF('Financial Overview'!$B$9=1,'Caseload Assignments'!BK335,(IF('Financial Overview'!$B$9=2,'Caseload Assignments'!BK336,(IF('Financial Overview'!$B$9=3,'Caseload Assignments'!BK337,(IF('Financial Overview'!$B$9=4,'Caseload Assignments'!BK338)))))))</f>
        <v>0</v>
      </c>
      <c r="U333" s="87">
        <f t="shared" ref="U333" si="137">G333+H333-T333</f>
        <v>0</v>
      </c>
    </row>
    <row r="334" spans="1:21" hidden="1" outlineLevel="1" x14ac:dyDescent="0.25">
      <c r="A334" s="115"/>
      <c r="B334" s="199"/>
      <c r="C334" s="104"/>
      <c r="D334" s="98" t="str">
        <f t="shared" ref="D334:S344" si="138">D333</f>
        <v>Inadequate</v>
      </c>
      <c r="E334" s="98" t="str">
        <f t="shared" si="138"/>
        <v>Salary</v>
      </c>
      <c r="F334" s="98">
        <f t="shared" si="138"/>
        <v>1</v>
      </c>
      <c r="G334" s="104">
        <f t="shared" si="138"/>
        <v>0</v>
      </c>
      <c r="H334" s="104">
        <f t="shared" si="138"/>
        <v>0</v>
      </c>
      <c r="I334" s="98" t="str">
        <f t="shared" si="138"/>
        <v>no</v>
      </c>
      <c r="J334" s="98" t="str">
        <f t="shared" si="138"/>
        <v>no</v>
      </c>
      <c r="K334" s="98" t="str">
        <f t="shared" si="138"/>
        <v>no</v>
      </c>
      <c r="L334" s="98" t="str">
        <f t="shared" si="138"/>
        <v>no</v>
      </c>
      <c r="M334" s="98" t="str">
        <f t="shared" si="138"/>
        <v>no</v>
      </c>
      <c r="N334" s="98" t="str">
        <f t="shared" si="138"/>
        <v>no</v>
      </c>
      <c r="O334" s="98" t="str">
        <f t="shared" si="138"/>
        <v>no</v>
      </c>
      <c r="P334" s="98" t="str">
        <f t="shared" si="138"/>
        <v>no</v>
      </c>
      <c r="Q334" s="98" t="str">
        <f t="shared" si="138"/>
        <v>no</v>
      </c>
      <c r="R334" s="98" t="str">
        <f t="shared" si="138"/>
        <v>no</v>
      </c>
      <c r="S334" s="98" t="str">
        <f t="shared" si="138"/>
        <v>no</v>
      </c>
      <c r="U334" s="87"/>
    </row>
    <row r="335" spans="1:21" hidden="1" outlineLevel="1" x14ac:dyDescent="0.25">
      <c r="A335" s="115"/>
      <c r="B335" s="199"/>
      <c r="C335" s="104"/>
      <c r="D335" s="98" t="str">
        <f t="shared" ref="D335:S335" si="139">D333</f>
        <v>Inadequate</v>
      </c>
      <c r="E335" s="98" t="str">
        <f t="shared" si="139"/>
        <v>Salary</v>
      </c>
      <c r="F335" s="98">
        <f t="shared" si="139"/>
        <v>1</v>
      </c>
      <c r="G335" s="104">
        <f t="shared" si="139"/>
        <v>0</v>
      </c>
      <c r="H335" s="104">
        <f t="shared" si="139"/>
        <v>0</v>
      </c>
      <c r="I335" s="98" t="str">
        <f t="shared" si="139"/>
        <v>no</v>
      </c>
      <c r="J335" s="98" t="str">
        <f t="shared" si="139"/>
        <v>no</v>
      </c>
      <c r="K335" s="98" t="str">
        <f t="shared" si="139"/>
        <v>no</v>
      </c>
      <c r="L335" s="98" t="str">
        <f t="shared" si="139"/>
        <v>no</v>
      </c>
      <c r="M335" s="98" t="str">
        <f t="shared" si="139"/>
        <v>no</v>
      </c>
      <c r="N335" s="98" t="str">
        <f t="shared" si="139"/>
        <v>no</v>
      </c>
      <c r="O335" s="98" t="str">
        <f t="shared" si="139"/>
        <v>no</v>
      </c>
      <c r="P335" s="98" t="str">
        <f t="shared" si="139"/>
        <v>no</v>
      </c>
      <c r="Q335" s="98" t="str">
        <f t="shared" si="139"/>
        <v>no</v>
      </c>
      <c r="R335" s="98" t="str">
        <f t="shared" si="139"/>
        <v>no</v>
      </c>
      <c r="S335" s="98" t="str">
        <f t="shared" si="139"/>
        <v>no</v>
      </c>
      <c r="U335" s="87"/>
    </row>
    <row r="336" spans="1:21" hidden="1" outlineLevel="1" x14ac:dyDescent="0.25">
      <c r="A336" s="115"/>
      <c r="B336" s="199"/>
      <c r="C336" s="104"/>
      <c r="D336" s="98" t="str">
        <f t="shared" ref="D336:S336" si="140">D333</f>
        <v>Inadequate</v>
      </c>
      <c r="E336" s="98" t="str">
        <f t="shared" si="140"/>
        <v>Salary</v>
      </c>
      <c r="F336" s="98">
        <f t="shared" si="140"/>
        <v>1</v>
      </c>
      <c r="G336" s="104">
        <f t="shared" si="140"/>
        <v>0</v>
      </c>
      <c r="H336" s="104">
        <f t="shared" si="140"/>
        <v>0</v>
      </c>
      <c r="I336" s="98" t="str">
        <f t="shared" si="140"/>
        <v>no</v>
      </c>
      <c r="J336" s="98" t="str">
        <f t="shared" si="140"/>
        <v>no</v>
      </c>
      <c r="K336" s="98" t="str">
        <f t="shared" si="140"/>
        <v>no</v>
      </c>
      <c r="L336" s="98" t="str">
        <f t="shared" si="140"/>
        <v>no</v>
      </c>
      <c r="M336" s="98" t="str">
        <f t="shared" si="140"/>
        <v>no</v>
      </c>
      <c r="N336" s="98" t="str">
        <f t="shared" si="140"/>
        <v>no</v>
      </c>
      <c r="O336" s="98" t="str">
        <f t="shared" si="140"/>
        <v>no</v>
      </c>
      <c r="P336" s="98" t="str">
        <f t="shared" si="140"/>
        <v>no</v>
      </c>
      <c r="Q336" s="98" t="str">
        <f t="shared" si="140"/>
        <v>no</v>
      </c>
      <c r="R336" s="98" t="str">
        <f t="shared" si="140"/>
        <v>no</v>
      </c>
      <c r="S336" s="98" t="str">
        <f t="shared" si="140"/>
        <v>no</v>
      </c>
      <c r="U336" s="87"/>
    </row>
    <row r="337" spans="1:21" hidden="1" outlineLevel="1" x14ac:dyDescent="0.25">
      <c r="A337" s="115"/>
      <c r="B337" s="199"/>
      <c r="C337" s="104"/>
      <c r="E337" s="98"/>
      <c r="F337" s="99"/>
      <c r="G337" s="104"/>
      <c r="H337" s="104"/>
      <c r="I337" s="104"/>
      <c r="J337" s="98"/>
      <c r="K337" s="98"/>
      <c r="L337" s="98"/>
      <c r="M337" s="98"/>
      <c r="N337" s="98"/>
      <c r="O337" s="98"/>
      <c r="P337" s="98"/>
      <c r="Q337" s="98"/>
      <c r="R337" s="98"/>
      <c r="S337" s="98"/>
      <c r="U337" s="87"/>
    </row>
    <row r="338" spans="1:21" hidden="1" outlineLevel="1" x14ac:dyDescent="0.25">
      <c r="A338" s="115"/>
      <c r="B338" s="199"/>
      <c r="C338" s="104"/>
      <c r="E338" s="98"/>
      <c r="F338" s="99"/>
      <c r="G338" s="104"/>
      <c r="H338" s="104"/>
      <c r="I338" s="104"/>
      <c r="J338" s="98"/>
      <c r="K338" s="98"/>
      <c r="L338" s="98"/>
      <c r="M338" s="98"/>
      <c r="N338" s="98"/>
      <c r="O338" s="98"/>
      <c r="P338" s="98"/>
      <c r="Q338" s="98"/>
      <c r="R338" s="98"/>
      <c r="S338" s="98"/>
      <c r="U338" s="87"/>
    </row>
    <row r="339" spans="1:21" hidden="1" outlineLevel="1" x14ac:dyDescent="0.25">
      <c r="A339" s="115"/>
      <c r="B339" s="199"/>
      <c r="C339" s="104"/>
      <c r="E339" s="98"/>
      <c r="F339" s="99"/>
      <c r="G339" s="104"/>
      <c r="H339" s="104"/>
      <c r="I339" s="104"/>
      <c r="J339" s="98"/>
      <c r="K339" s="98"/>
      <c r="L339" s="98"/>
      <c r="M339" s="98"/>
      <c r="N339" s="98"/>
      <c r="O339" s="98"/>
      <c r="P339" s="98"/>
      <c r="Q339" s="98"/>
      <c r="R339" s="98"/>
      <c r="S339" s="98"/>
      <c r="U339" s="87"/>
    </row>
    <row r="340" spans="1:21" hidden="1" outlineLevel="1" x14ac:dyDescent="0.25">
      <c r="A340" s="115"/>
      <c r="B340" s="199"/>
      <c r="C340" s="104"/>
      <c r="E340" s="98"/>
      <c r="F340" s="99"/>
      <c r="G340" s="104"/>
      <c r="H340" s="104"/>
      <c r="I340" s="104"/>
      <c r="J340" s="98"/>
      <c r="K340" s="98"/>
      <c r="L340" s="98"/>
      <c r="M340" s="98"/>
      <c r="N340" s="98"/>
      <c r="O340" s="98"/>
      <c r="P340" s="98"/>
      <c r="Q340" s="98"/>
      <c r="R340" s="98"/>
      <c r="S340" s="98"/>
      <c r="U340" s="87"/>
    </row>
    <row r="341" spans="1:21" hidden="1" outlineLevel="1" x14ac:dyDescent="0.25">
      <c r="A341" s="115"/>
      <c r="B341" s="199"/>
      <c r="C341" s="104"/>
      <c r="E341" s="98"/>
      <c r="F341" s="99"/>
      <c r="G341" s="104"/>
      <c r="H341" s="104"/>
      <c r="I341" s="104"/>
      <c r="J341" s="98"/>
      <c r="K341" s="98"/>
      <c r="L341" s="98"/>
      <c r="M341" s="98"/>
      <c r="N341" s="98"/>
      <c r="O341" s="98"/>
      <c r="P341" s="98"/>
      <c r="Q341" s="98"/>
      <c r="R341" s="98"/>
      <c r="S341" s="98"/>
      <c r="U341" s="87"/>
    </row>
    <row r="342" spans="1:21" hidden="1" outlineLevel="1" x14ac:dyDescent="0.25">
      <c r="A342" s="115"/>
      <c r="B342" s="199"/>
      <c r="C342" s="104"/>
      <c r="E342" s="98"/>
      <c r="F342" s="99"/>
      <c r="G342" s="104"/>
      <c r="H342" s="104"/>
      <c r="I342" s="104"/>
      <c r="J342" s="98"/>
      <c r="K342" s="98"/>
      <c r="L342" s="98"/>
      <c r="M342" s="98"/>
      <c r="N342" s="98"/>
      <c r="O342" s="98"/>
      <c r="P342" s="98"/>
      <c r="Q342" s="98"/>
      <c r="R342" s="98"/>
      <c r="S342" s="98"/>
      <c r="U342" s="87"/>
    </row>
    <row r="343" spans="1:21" collapsed="1" x14ac:dyDescent="0.25">
      <c r="A343" s="34"/>
      <c r="B343" s="198"/>
      <c r="C343" s="102"/>
      <c r="D343" t="str">
        <f>'Caseload Assignments'!A342</f>
        <v>Inadequate</v>
      </c>
      <c r="E343" s="34" t="s">
        <v>104</v>
      </c>
      <c r="F343" s="114">
        <v>1</v>
      </c>
      <c r="G343" s="102">
        <v>0</v>
      </c>
      <c r="H343" s="102"/>
      <c r="I343" s="34" t="str">
        <f>J343</f>
        <v>no</v>
      </c>
      <c r="J343" s="34" t="s">
        <v>480</v>
      </c>
      <c r="K343" s="34" t="s">
        <v>480</v>
      </c>
      <c r="L343" s="34" t="s">
        <v>480</v>
      </c>
      <c r="M343" s="34" t="s">
        <v>480</v>
      </c>
      <c r="N343" s="34" t="s">
        <v>480</v>
      </c>
      <c r="O343" s="34" t="s">
        <v>480</v>
      </c>
      <c r="P343" s="34" t="s">
        <v>480</v>
      </c>
      <c r="Q343" s="34" t="s">
        <v>480</v>
      </c>
      <c r="R343" s="34" t="s">
        <v>480</v>
      </c>
      <c r="S343" s="34" t="s">
        <v>480</v>
      </c>
      <c r="T343" s="83">
        <f>IF('Financial Overview'!$B$9=1,'Caseload Assignments'!BK345,(IF('Financial Overview'!$B$9=2,'Caseload Assignments'!BK346,(IF('Financial Overview'!$B$9=3,'Caseload Assignments'!BK347,(IF('Financial Overview'!$B$9=4,'Caseload Assignments'!BK348)))))))</f>
        <v>0</v>
      </c>
      <c r="U343" s="87">
        <f t="shared" ref="U343" si="141">G343+H343-T343</f>
        <v>0</v>
      </c>
    </row>
    <row r="344" spans="1:21" hidden="1" outlineLevel="1" x14ac:dyDescent="0.25">
      <c r="A344" s="115"/>
      <c r="B344" s="199"/>
      <c r="C344" s="104"/>
      <c r="D344" s="98" t="str">
        <f t="shared" ref="D344:I344" si="142">D343</f>
        <v>Inadequate</v>
      </c>
      <c r="E344" s="98" t="str">
        <f t="shared" si="142"/>
        <v>Salary</v>
      </c>
      <c r="F344" s="98">
        <f t="shared" si="142"/>
        <v>1</v>
      </c>
      <c r="G344" s="104">
        <f t="shared" si="142"/>
        <v>0</v>
      </c>
      <c r="H344" s="104">
        <f t="shared" si="142"/>
        <v>0</v>
      </c>
      <c r="I344" s="98" t="str">
        <f t="shared" si="142"/>
        <v>no</v>
      </c>
      <c r="J344" s="98" t="str">
        <f t="shared" si="138"/>
        <v>no</v>
      </c>
      <c r="K344" s="98" t="str">
        <f t="shared" si="138"/>
        <v>no</v>
      </c>
      <c r="L344" s="98" t="str">
        <f t="shared" si="138"/>
        <v>no</v>
      </c>
      <c r="M344" s="98" t="str">
        <f t="shared" si="138"/>
        <v>no</v>
      </c>
      <c r="N344" s="98" t="str">
        <f t="shared" si="138"/>
        <v>no</v>
      </c>
      <c r="O344" s="98" t="str">
        <f t="shared" si="138"/>
        <v>no</v>
      </c>
      <c r="P344" s="98" t="str">
        <f t="shared" si="138"/>
        <v>no</v>
      </c>
      <c r="Q344" s="98" t="str">
        <f t="shared" si="138"/>
        <v>no</v>
      </c>
      <c r="R344" s="98" t="str">
        <f t="shared" si="138"/>
        <v>no</v>
      </c>
      <c r="S344" s="98" t="str">
        <f t="shared" si="138"/>
        <v>no</v>
      </c>
      <c r="U344" s="87"/>
    </row>
    <row r="345" spans="1:21" hidden="1" outlineLevel="1" x14ac:dyDescent="0.25">
      <c r="A345" s="115"/>
      <c r="B345" s="199"/>
      <c r="C345" s="104"/>
      <c r="D345" s="98" t="str">
        <f t="shared" ref="D345:S345" si="143">D343</f>
        <v>Inadequate</v>
      </c>
      <c r="E345" s="98" t="str">
        <f t="shared" si="143"/>
        <v>Salary</v>
      </c>
      <c r="F345" s="98">
        <f t="shared" si="143"/>
        <v>1</v>
      </c>
      <c r="G345" s="104">
        <f t="shared" si="143"/>
        <v>0</v>
      </c>
      <c r="H345" s="104">
        <f t="shared" si="143"/>
        <v>0</v>
      </c>
      <c r="I345" s="98" t="str">
        <f t="shared" si="143"/>
        <v>no</v>
      </c>
      <c r="J345" s="98" t="str">
        <f t="shared" si="143"/>
        <v>no</v>
      </c>
      <c r="K345" s="98" t="str">
        <f t="shared" si="143"/>
        <v>no</v>
      </c>
      <c r="L345" s="98" t="str">
        <f t="shared" si="143"/>
        <v>no</v>
      </c>
      <c r="M345" s="98" t="str">
        <f t="shared" si="143"/>
        <v>no</v>
      </c>
      <c r="N345" s="98" t="str">
        <f t="shared" si="143"/>
        <v>no</v>
      </c>
      <c r="O345" s="98" t="str">
        <f t="shared" si="143"/>
        <v>no</v>
      </c>
      <c r="P345" s="98" t="str">
        <f t="shared" si="143"/>
        <v>no</v>
      </c>
      <c r="Q345" s="98" t="str">
        <f t="shared" si="143"/>
        <v>no</v>
      </c>
      <c r="R345" s="98" t="str">
        <f t="shared" si="143"/>
        <v>no</v>
      </c>
      <c r="S345" s="98" t="str">
        <f t="shared" si="143"/>
        <v>no</v>
      </c>
      <c r="U345" s="87"/>
    </row>
    <row r="346" spans="1:21" hidden="1" outlineLevel="1" x14ac:dyDescent="0.25">
      <c r="A346" s="115"/>
      <c r="B346" s="199"/>
      <c r="C346" s="104"/>
      <c r="D346" s="98" t="str">
        <f t="shared" ref="D346:S346" si="144">D343</f>
        <v>Inadequate</v>
      </c>
      <c r="E346" s="98" t="str">
        <f t="shared" si="144"/>
        <v>Salary</v>
      </c>
      <c r="F346" s="98">
        <f t="shared" si="144"/>
        <v>1</v>
      </c>
      <c r="G346" s="104">
        <f t="shared" si="144"/>
        <v>0</v>
      </c>
      <c r="H346" s="104">
        <f t="shared" si="144"/>
        <v>0</v>
      </c>
      <c r="I346" s="98" t="str">
        <f t="shared" si="144"/>
        <v>no</v>
      </c>
      <c r="J346" s="98" t="str">
        <f t="shared" si="144"/>
        <v>no</v>
      </c>
      <c r="K346" s="98" t="str">
        <f t="shared" si="144"/>
        <v>no</v>
      </c>
      <c r="L346" s="98" t="str">
        <f t="shared" si="144"/>
        <v>no</v>
      </c>
      <c r="M346" s="98" t="str">
        <f t="shared" si="144"/>
        <v>no</v>
      </c>
      <c r="N346" s="98" t="str">
        <f t="shared" si="144"/>
        <v>no</v>
      </c>
      <c r="O346" s="98" t="str">
        <f t="shared" si="144"/>
        <v>no</v>
      </c>
      <c r="P346" s="98" t="str">
        <f t="shared" si="144"/>
        <v>no</v>
      </c>
      <c r="Q346" s="98" t="str">
        <f t="shared" si="144"/>
        <v>no</v>
      </c>
      <c r="R346" s="98" t="str">
        <f t="shared" si="144"/>
        <v>no</v>
      </c>
      <c r="S346" s="98" t="str">
        <f t="shared" si="144"/>
        <v>no</v>
      </c>
      <c r="U346" s="87"/>
    </row>
    <row r="347" spans="1:21" hidden="1" outlineLevel="1" x14ac:dyDescent="0.25">
      <c r="A347" s="115"/>
      <c r="B347" s="199"/>
      <c r="C347" s="104"/>
      <c r="E347" s="98"/>
      <c r="F347" s="99"/>
      <c r="G347" s="104"/>
      <c r="H347" s="104"/>
      <c r="I347" s="104"/>
      <c r="J347" s="98"/>
      <c r="K347" s="98"/>
      <c r="L347" s="98"/>
      <c r="M347" s="98"/>
      <c r="N347" s="98"/>
      <c r="O347" s="98"/>
      <c r="P347" s="98"/>
      <c r="Q347" s="98"/>
      <c r="R347" s="98"/>
      <c r="S347" s="98"/>
      <c r="U347" s="87"/>
    </row>
    <row r="348" spans="1:21" hidden="1" outlineLevel="1" x14ac:dyDescent="0.25">
      <c r="A348" s="115"/>
      <c r="B348" s="199"/>
      <c r="C348" s="104"/>
      <c r="E348" s="98"/>
      <c r="F348" s="99"/>
      <c r="G348" s="104"/>
      <c r="H348" s="104"/>
      <c r="I348" s="104"/>
      <c r="J348" s="98"/>
      <c r="K348" s="98"/>
      <c r="L348" s="98"/>
      <c r="M348" s="98"/>
      <c r="N348" s="98"/>
      <c r="O348" s="98"/>
      <c r="P348" s="98"/>
      <c r="Q348" s="98"/>
      <c r="R348" s="98"/>
      <c r="S348" s="98"/>
      <c r="U348" s="87"/>
    </row>
    <row r="349" spans="1:21" hidden="1" outlineLevel="1" x14ac:dyDescent="0.25">
      <c r="A349" s="115"/>
      <c r="B349" s="199"/>
      <c r="C349" s="104"/>
      <c r="E349" s="98"/>
      <c r="F349" s="99"/>
      <c r="G349" s="104"/>
      <c r="H349" s="104"/>
      <c r="I349" s="104"/>
      <c r="J349" s="98"/>
      <c r="K349" s="98"/>
      <c r="L349" s="98"/>
      <c r="M349" s="98"/>
      <c r="N349" s="98"/>
      <c r="O349" s="98"/>
      <c r="P349" s="98"/>
      <c r="Q349" s="98"/>
      <c r="R349" s="98"/>
      <c r="S349" s="98"/>
      <c r="U349" s="87"/>
    </row>
    <row r="350" spans="1:21" hidden="1" outlineLevel="1" x14ac:dyDescent="0.25">
      <c r="A350" s="115"/>
      <c r="B350" s="199"/>
      <c r="C350" s="104"/>
      <c r="E350" s="98"/>
      <c r="F350" s="99"/>
      <c r="G350" s="104"/>
      <c r="H350" s="104"/>
      <c r="I350" s="104"/>
      <c r="J350" s="98"/>
      <c r="K350" s="98"/>
      <c r="L350" s="98"/>
      <c r="M350" s="98"/>
      <c r="N350" s="98"/>
      <c r="O350" s="98"/>
      <c r="P350" s="98"/>
      <c r="Q350" s="98"/>
      <c r="R350" s="98"/>
      <c r="S350" s="98"/>
      <c r="U350" s="87"/>
    </row>
    <row r="351" spans="1:21" hidden="1" outlineLevel="1" x14ac:dyDescent="0.25">
      <c r="A351" s="115"/>
      <c r="B351" s="199"/>
      <c r="C351" s="104"/>
      <c r="E351" s="98"/>
      <c r="F351" s="99"/>
      <c r="G351" s="104"/>
      <c r="H351" s="104"/>
      <c r="I351" s="104"/>
      <c r="J351" s="98"/>
      <c r="K351" s="98"/>
      <c r="L351" s="98"/>
      <c r="M351" s="98"/>
      <c r="N351" s="98"/>
      <c r="O351" s="98"/>
      <c r="P351" s="98"/>
      <c r="Q351" s="98"/>
      <c r="R351" s="98"/>
      <c r="S351" s="98"/>
      <c r="U351" s="87"/>
    </row>
    <row r="352" spans="1:21" hidden="1" outlineLevel="1" x14ac:dyDescent="0.25">
      <c r="A352" s="115"/>
      <c r="B352" s="199"/>
      <c r="C352" s="104"/>
      <c r="E352" s="98"/>
      <c r="F352" s="99"/>
      <c r="G352" s="104"/>
      <c r="H352" s="104"/>
      <c r="I352" s="104"/>
      <c r="J352" s="98"/>
      <c r="K352" s="98"/>
      <c r="L352" s="98"/>
      <c r="M352" s="98"/>
      <c r="N352" s="98"/>
      <c r="O352" s="98"/>
      <c r="P352" s="98"/>
      <c r="Q352" s="98"/>
      <c r="R352" s="98"/>
      <c r="S352" s="98"/>
      <c r="U352" s="87"/>
    </row>
    <row r="353" spans="1:21" collapsed="1" x14ac:dyDescent="0.25">
      <c r="A353" s="34"/>
      <c r="B353" s="198"/>
      <c r="C353" s="102"/>
      <c r="D353" t="str">
        <f>'Caseload Assignments'!A352</f>
        <v>Inadequate</v>
      </c>
      <c r="E353" s="34" t="s">
        <v>104</v>
      </c>
      <c r="F353" s="114">
        <v>1</v>
      </c>
      <c r="G353" s="102">
        <v>0</v>
      </c>
      <c r="H353" s="102"/>
      <c r="I353" s="34" t="str">
        <f>J353</f>
        <v>no</v>
      </c>
      <c r="J353" s="34" t="s">
        <v>480</v>
      </c>
      <c r="K353" s="34" t="s">
        <v>480</v>
      </c>
      <c r="L353" s="34" t="s">
        <v>480</v>
      </c>
      <c r="M353" s="34" t="s">
        <v>480</v>
      </c>
      <c r="N353" s="34" t="s">
        <v>480</v>
      </c>
      <c r="O353" s="34" t="s">
        <v>480</v>
      </c>
      <c r="P353" s="34" t="s">
        <v>480</v>
      </c>
      <c r="Q353" s="34" t="s">
        <v>480</v>
      </c>
      <c r="R353" s="34" t="s">
        <v>480</v>
      </c>
      <c r="S353" s="34" t="s">
        <v>480</v>
      </c>
      <c r="T353" s="83">
        <f>IF('Financial Overview'!$B$9=1,'Caseload Assignments'!BK355,(IF('Financial Overview'!$B$9=2,'Caseload Assignments'!BK356,(IF('Financial Overview'!$B$9=3,'Caseload Assignments'!BK357,(IF('Financial Overview'!$B$9=4,'Caseload Assignments'!BK358)))))))</f>
        <v>0</v>
      </c>
      <c r="U353" s="87">
        <f t="shared" ref="U353" si="145">G353+H353-T353</f>
        <v>0</v>
      </c>
    </row>
    <row r="354" spans="1:21" hidden="1" outlineLevel="1" x14ac:dyDescent="0.25">
      <c r="A354" s="115"/>
      <c r="B354" s="199"/>
      <c r="C354" s="104"/>
      <c r="D354" s="98" t="str">
        <f t="shared" ref="D354:S364" si="146">D353</f>
        <v>Inadequate</v>
      </c>
      <c r="E354" s="98" t="str">
        <f t="shared" si="146"/>
        <v>Salary</v>
      </c>
      <c r="F354" s="98">
        <f t="shared" si="146"/>
        <v>1</v>
      </c>
      <c r="G354" s="104">
        <f t="shared" si="146"/>
        <v>0</v>
      </c>
      <c r="H354" s="104">
        <f t="shared" si="146"/>
        <v>0</v>
      </c>
      <c r="I354" s="98" t="str">
        <f t="shared" si="146"/>
        <v>no</v>
      </c>
      <c r="J354" s="98" t="str">
        <f t="shared" si="146"/>
        <v>no</v>
      </c>
      <c r="K354" s="98" t="str">
        <f t="shared" si="146"/>
        <v>no</v>
      </c>
      <c r="L354" s="98" t="str">
        <f t="shared" si="146"/>
        <v>no</v>
      </c>
      <c r="M354" s="98" t="str">
        <f t="shared" si="146"/>
        <v>no</v>
      </c>
      <c r="N354" s="98" t="str">
        <f t="shared" si="146"/>
        <v>no</v>
      </c>
      <c r="O354" s="98" t="str">
        <f t="shared" si="146"/>
        <v>no</v>
      </c>
      <c r="P354" s="98" t="str">
        <f t="shared" si="146"/>
        <v>no</v>
      </c>
      <c r="Q354" s="98" t="str">
        <f t="shared" si="146"/>
        <v>no</v>
      </c>
      <c r="R354" s="98" t="str">
        <f t="shared" si="146"/>
        <v>no</v>
      </c>
      <c r="S354" s="98" t="str">
        <f t="shared" si="146"/>
        <v>no</v>
      </c>
      <c r="U354" s="87"/>
    </row>
    <row r="355" spans="1:21" hidden="1" outlineLevel="1" x14ac:dyDescent="0.25">
      <c r="A355" s="115"/>
      <c r="B355" s="199"/>
      <c r="C355" s="104"/>
      <c r="D355" s="98" t="str">
        <f t="shared" ref="D355:S355" si="147">D353</f>
        <v>Inadequate</v>
      </c>
      <c r="E355" s="98" t="str">
        <f t="shared" si="147"/>
        <v>Salary</v>
      </c>
      <c r="F355" s="98">
        <f t="shared" si="147"/>
        <v>1</v>
      </c>
      <c r="G355" s="104">
        <f t="shared" si="147"/>
        <v>0</v>
      </c>
      <c r="H355" s="104">
        <f t="shared" si="147"/>
        <v>0</v>
      </c>
      <c r="I355" s="98" t="str">
        <f t="shared" si="147"/>
        <v>no</v>
      </c>
      <c r="J355" s="98" t="str">
        <f t="shared" si="147"/>
        <v>no</v>
      </c>
      <c r="K355" s="98" t="str">
        <f t="shared" si="147"/>
        <v>no</v>
      </c>
      <c r="L355" s="98" t="str">
        <f t="shared" si="147"/>
        <v>no</v>
      </c>
      <c r="M355" s="98" t="str">
        <f t="shared" si="147"/>
        <v>no</v>
      </c>
      <c r="N355" s="98" t="str">
        <f t="shared" si="147"/>
        <v>no</v>
      </c>
      <c r="O355" s="98" t="str">
        <f t="shared" si="147"/>
        <v>no</v>
      </c>
      <c r="P355" s="98" t="str">
        <f t="shared" si="147"/>
        <v>no</v>
      </c>
      <c r="Q355" s="98" t="str">
        <f t="shared" si="147"/>
        <v>no</v>
      </c>
      <c r="R355" s="98" t="str">
        <f t="shared" si="147"/>
        <v>no</v>
      </c>
      <c r="S355" s="98" t="str">
        <f t="shared" si="147"/>
        <v>no</v>
      </c>
      <c r="U355" s="87"/>
    </row>
    <row r="356" spans="1:21" hidden="1" outlineLevel="1" x14ac:dyDescent="0.25">
      <c r="A356" s="115"/>
      <c r="B356" s="199"/>
      <c r="C356" s="104"/>
      <c r="D356" s="98" t="str">
        <f t="shared" ref="D356:S356" si="148">D353</f>
        <v>Inadequate</v>
      </c>
      <c r="E356" s="98" t="str">
        <f t="shared" si="148"/>
        <v>Salary</v>
      </c>
      <c r="F356" s="98">
        <f t="shared" si="148"/>
        <v>1</v>
      </c>
      <c r="G356" s="104">
        <f t="shared" si="148"/>
        <v>0</v>
      </c>
      <c r="H356" s="104">
        <f t="shared" si="148"/>
        <v>0</v>
      </c>
      <c r="I356" s="98" t="str">
        <f t="shared" si="148"/>
        <v>no</v>
      </c>
      <c r="J356" s="98" t="str">
        <f t="shared" si="148"/>
        <v>no</v>
      </c>
      <c r="K356" s="98" t="str">
        <f t="shared" si="148"/>
        <v>no</v>
      </c>
      <c r="L356" s="98" t="str">
        <f t="shared" si="148"/>
        <v>no</v>
      </c>
      <c r="M356" s="98" t="str">
        <f t="shared" si="148"/>
        <v>no</v>
      </c>
      <c r="N356" s="98" t="str">
        <f t="shared" si="148"/>
        <v>no</v>
      </c>
      <c r="O356" s="98" t="str">
        <f t="shared" si="148"/>
        <v>no</v>
      </c>
      <c r="P356" s="98" t="str">
        <f t="shared" si="148"/>
        <v>no</v>
      </c>
      <c r="Q356" s="98" t="str">
        <f t="shared" si="148"/>
        <v>no</v>
      </c>
      <c r="R356" s="98" t="str">
        <f t="shared" si="148"/>
        <v>no</v>
      </c>
      <c r="S356" s="98" t="str">
        <f t="shared" si="148"/>
        <v>no</v>
      </c>
      <c r="U356" s="87"/>
    </row>
    <row r="357" spans="1:21" hidden="1" outlineLevel="1" x14ac:dyDescent="0.25">
      <c r="A357" s="115"/>
      <c r="B357" s="199"/>
      <c r="C357" s="104"/>
      <c r="E357" s="98"/>
      <c r="F357" s="99"/>
      <c r="G357" s="104"/>
      <c r="H357" s="104"/>
      <c r="I357" s="104"/>
      <c r="J357" s="98"/>
      <c r="K357" s="98"/>
      <c r="L357" s="98"/>
      <c r="M357" s="98"/>
      <c r="N357" s="98"/>
      <c r="O357" s="98"/>
      <c r="P357" s="98"/>
      <c r="Q357" s="98"/>
      <c r="R357" s="98"/>
      <c r="S357" s="98"/>
      <c r="U357" s="87"/>
    </row>
    <row r="358" spans="1:21" hidden="1" outlineLevel="1" x14ac:dyDescent="0.25">
      <c r="A358" s="115"/>
      <c r="B358" s="199"/>
      <c r="C358" s="104"/>
      <c r="E358" s="98"/>
      <c r="F358" s="99"/>
      <c r="G358" s="104"/>
      <c r="H358" s="104"/>
      <c r="I358" s="104"/>
      <c r="J358" s="98"/>
      <c r="K358" s="98"/>
      <c r="L358" s="98"/>
      <c r="M358" s="98"/>
      <c r="N358" s="98"/>
      <c r="O358" s="98"/>
      <c r="P358" s="98"/>
      <c r="Q358" s="98"/>
      <c r="R358" s="98"/>
      <c r="S358" s="98"/>
      <c r="U358" s="87"/>
    </row>
    <row r="359" spans="1:21" hidden="1" outlineLevel="1" x14ac:dyDescent="0.25">
      <c r="A359" s="115"/>
      <c r="B359" s="199"/>
      <c r="C359" s="104"/>
      <c r="E359" s="98"/>
      <c r="F359" s="99"/>
      <c r="G359" s="104"/>
      <c r="H359" s="104"/>
      <c r="I359" s="104"/>
      <c r="J359" s="98"/>
      <c r="K359" s="98"/>
      <c r="L359" s="98"/>
      <c r="M359" s="98"/>
      <c r="N359" s="98"/>
      <c r="O359" s="98"/>
      <c r="P359" s="98"/>
      <c r="Q359" s="98"/>
      <c r="R359" s="98"/>
      <c r="S359" s="98"/>
      <c r="U359" s="87"/>
    </row>
    <row r="360" spans="1:21" hidden="1" outlineLevel="1" x14ac:dyDescent="0.25">
      <c r="A360" s="115"/>
      <c r="B360" s="199"/>
      <c r="C360" s="104"/>
      <c r="E360" s="98"/>
      <c r="F360" s="99"/>
      <c r="G360" s="104"/>
      <c r="H360" s="104"/>
      <c r="I360" s="104"/>
      <c r="J360" s="98"/>
      <c r="K360" s="98"/>
      <c r="L360" s="98"/>
      <c r="M360" s="98"/>
      <c r="N360" s="98"/>
      <c r="O360" s="98"/>
      <c r="P360" s="98"/>
      <c r="Q360" s="98"/>
      <c r="R360" s="98"/>
      <c r="S360" s="98"/>
      <c r="U360" s="87"/>
    </row>
    <row r="361" spans="1:21" hidden="1" outlineLevel="1" x14ac:dyDescent="0.25">
      <c r="A361" s="115"/>
      <c r="B361" s="199"/>
      <c r="C361" s="104"/>
      <c r="E361" s="98"/>
      <c r="F361" s="99"/>
      <c r="G361" s="104"/>
      <c r="H361" s="104"/>
      <c r="I361" s="104"/>
      <c r="J361" s="98"/>
      <c r="K361" s="98"/>
      <c r="L361" s="98"/>
      <c r="M361" s="98"/>
      <c r="N361" s="98"/>
      <c r="O361" s="98"/>
      <c r="P361" s="98"/>
      <c r="Q361" s="98"/>
      <c r="R361" s="98"/>
      <c r="S361" s="98"/>
      <c r="U361" s="87"/>
    </row>
    <row r="362" spans="1:21" hidden="1" outlineLevel="1" x14ac:dyDescent="0.25">
      <c r="A362" s="115"/>
      <c r="B362" s="199"/>
      <c r="C362" s="104"/>
      <c r="E362" s="98"/>
      <c r="F362" s="99"/>
      <c r="G362" s="104"/>
      <c r="H362" s="104"/>
      <c r="I362" s="104"/>
      <c r="J362" s="98"/>
      <c r="K362" s="98"/>
      <c r="L362" s="98"/>
      <c r="M362" s="98"/>
      <c r="N362" s="98"/>
      <c r="O362" s="98"/>
      <c r="P362" s="98"/>
      <c r="Q362" s="98"/>
      <c r="R362" s="98"/>
      <c r="S362" s="98"/>
      <c r="U362" s="87"/>
    </row>
    <row r="363" spans="1:21" collapsed="1" x14ac:dyDescent="0.25">
      <c r="A363" s="34"/>
      <c r="B363" s="198"/>
      <c r="C363" s="102"/>
      <c r="D363" t="str">
        <f>'Caseload Assignments'!A362</f>
        <v>Inadequate</v>
      </c>
      <c r="E363" s="34" t="s">
        <v>104</v>
      </c>
      <c r="F363" s="114">
        <v>1</v>
      </c>
      <c r="G363" s="102">
        <v>0</v>
      </c>
      <c r="H363" s="102"/>
      <c r="I363" s="34" t="str">
        <f>J363</f>
        <v>no</v>
      </c>
      <c r="J363" s="34" t="s">
        <v>480</v>
      </c>
      <c r="K363" s="34" t="s">
        <v>480</v>
      </c>
      <c r="L363" s="34" t="s">
        <v>480</v>
      </c>
      <c r="M363" s="34" t="s">
        <v>480</v>
      </c>
      <c r="N363" s="34" t="s">
        <v>480</v>
      </c>
      <c r="O363" s="34" t="s">
        <v>480</v>
      </c>
      <c r="P363" s="34" t="s">
        <v>480</v>
      </c>
      <c r="Q363" s="34" t="s">
        <v>480</v>
      </c>
      <c r="R363" s="34" t="s">
        <v>480</v>
      </c>
      <c r="S363" s="34" t="s">
        <v>480</v>
      </c>
      <c r="T363" s="83">
        <f>IF('Financial Overview'!$B$9=1,'Caseload Assignments'!BK365,(IF('Financial Overview'!$B$9=2,'Caseload Assignments'!BK366,(IF('Financial Overview'!$B$9=3,'Caseload Assignments'!BK367,(IF('Financial Overview'!$B$9=4,'Caseload Assignments'!BK368)))))))</f>
        <v>0</v>
      </c>
      <c r="U363" s="87">
        <f t="shared" ref="U363" si="149">G363+H363-T363</f>
        <v>0</v>
      </c>
    </row>
    <row r="364" spans="1:21" hidden="1" outlineLevel="1" x14ac:dyDescent="0.25">
      <c r="A364" s="115"/>
      <c r="B364" s="199"/>
      <c r="C364" s="104"/>
      <c r="D364" s="98" t="str">
        <f t="shared" ref="D364:I364" si="150">D363</f>
        <v>Inadequate</v>
      </c>
      <c r="E364" s="98" t="str">
        <f t="shared" si="150"/>
        <v>Salary</v>
      </c>
      <c r="F364" s="98">
        <f t="shared" si="150"/>
        <v>1</v>
      </c>
      <c r="G364" s="104">
        <f t="shared" si="150"/>
        <v>0</v>
      </c>
      <c r="H364" s="104">
        <f t="shared" si="150"/>
        <v>0</v>
      </c>
      <c r="I364" s="98" t="str">
        <f t="shared" si="150"/>
        <v>no</v>
      </c>
      <c r="J364" s="98" t="str">
        <f t="shared" si="146"/>
        <v>no</v>
      </c>
      <c r="K364" s="98" t="str">
        <f t="shared" si="146"/>
        <v>no</v>
      </c>
      <c r="L364" s="98" t="str">
        <f t="shared" si="146"/>
        <v>no</v>
      </c>
      <c r="M364" s="98" t="str">
        <f t="shared" si="146"/>
        <v>no</v>
      </c>
      <c r="N364" s="98" t="str">
        <f t="shared" si="146"/>
        <v>no</v>
      </c>
      <c r="O364" s="98" t="str">
        <f t="shared" si="146"/>
        <v>no</v>
      </c>
      <c r="P364" s="98" t="str">
        <f t="shared" si="146"/>
        <v>no</v>
      </c>
      <c r="Q364" s="98" t="str">
        <f t="shared" si="146"/>
        <v>no</v>
      </c>
      <c r="R364" s="98" t="str">
        <f t="shared" si="146"/>
        <v>no</v>
      </c>
      <c r="S364" s="98" t="str">
        <f t="shared" si="146"/>
        <v>no</v>
      </c>
      <c r="U364" s="87"/>
    </row>
    <row r="365" spans="1:21" hidden="1" outlineLevel="1" x14ac:dyDescent="0.25">
      <c r="A365" s="115"/>
      <c r="B365" s="199"/>
      <c r="C365" s="104"/>
      <c r="D365" s="98" t="str">
        <f t="shared" ref="D365:S365" si="151">D363</f>
        <v>Inadequate</v>
      </c>
      <c r="E365" s="98" t="str">
        <f t="shared" si="151"/>
        <v>Salary</v>
      </c>
      <c r="F365" s="98">
        <f t="shared" si="151"/>
        <v>1</v>
      </c>
      <c r="G365" s="104">
        <f t="shared" si="151"/>
        <v>0</v>
      </c>
      <c r="H365" s="104">
        <f t="shared" si="151"/>
        <v>0</v>
      </c>
      <c r="I365" s="98" t="str">
        <f t="shared" si="151"/>
        <v>no</v>
      </c>
      <c r="J365" s="98" t="str">
        <f t="shared" si="151"/>
        <v>no</v>
      </c>
      <c r="K365" s="98" t="str">
        <f t="shared" si="151"/>
        <v>no</v>
      </c>
      <c r="L365" s="98" t="str">
        <f t="shared" si="151"/>
        <v>no</v>
      </c>
      <c r="M365" s="98" t="str">
        <f t="shared" si="151"/>
        <v>no</v>
      </c>
      <c r="N365" s="98" t="str">
        <f t="shared" si="151"/>
        <v>no</v>
      </c>
      <c r="O365" s="98" t="str">
        <f t="shared" si="151"/>
        <v>no</v>
      </c>
      <c r="P365" s="98" t="str">
        <f t="shared" si="151"/>
        <v>no</v>
      </c>
      <c r="Q365" s="98" t="str">
        <f t="shared" si="151"/>
        <v>no</v>
      </c>
      <c r="R365" s="98" t="str">
        <f t="shared" si="151"/>
        <v>no</v>
      </c>
      <c r="S365" s="98" t="str">
        <f t="shared" si="151"/>
        <v>no</v>
      </c>
      <c r="U365" s="87"/>
    </row>
    <row r="366" spans="1:21" hidden="1" outlineLevel="1" x14ac:dyDescent="0.25">
      <c r="A366" s="115"/>
      <c r="B366" s="199"/>
      <c r="C366" s="104"/>
      <c r="D366" s="98" t="str">
        <f t="shared" ref="D366:S366" si="152">D363</f>
        <v>Inadequate</v>
      </c>
      <c r="E366" s="98" t="str">
        <f t="shared" si="152"/>
        <v>Salary</v>
      </c>
      <c r="F366" s="98">
        <f t="shared" si="152"/>
        <v>1</v>
      </c>
      <c r="G366" s="104">
        <f t="shared" si="152"/>
        <v>0</v>
      </c>
      <c r="H366" s="104">
        <f t="shared" si="152"/>
        <v>0</v>
      </c>
      <c r="I366" s="98" t="str">
        <f t="shared" si="152"/>
        <v>no</v>
      </c>
      <c r="J366" s="98" t="str">
        <f t="shared" si="152"/>
        <v>no</v>
      </c>
      <c r="K366" s="98" t="str">
        <f t="shared" si="152"/>
        <v>no</v>
      </c>
      <c r="L366" s="98" t="str">
        <f t="shared" si="152"/>
        <v>no</v>
      </c>
      <c r="M366" s="98" t="str">
        <f t="shared" si="152"/>
        <v>no</v>
      </c>
      <c r="N366" s="98" t="str">
        <f t="shared" si="152"/>
        <v>no</v>
      </c>
      <c r="O366" s="98" t="str">
        <f t="shared" si="152"/>
        <v>no</v>
      </c>
      <c r="P366" s="98" t="str">
        <f t="shared" si="152"/>
        <v>no</v>
      </c>
      <c r="Q366" s="98" t="str">
        <f t="shared" si="152"/>
        <v>no</v>
      </c>
      <c r="R366" s="98" t="str">
        <f t="shared" si="152"/>
        <v>no</v>
      </c>
      <c r="S366" s="98" t="str">
        <f t="shared" si="152"/>
        <v>no</v>
      </c>
      <c r="U366" s="87"/>
    </row>
    <row r="367" spans="1:21" hidden="1" outlineLevel="1" x14ac:dyDescent="0.25">
      <c r="A367" s="115"/>
      <c r="B367" s="199"/>
      <c r="C367" s="104"/>
      <c r="E367" s="98"/>
      <c r="F367" s="99"/>
      <c r="G367" s="104"/>
      <c r="H367" s="104"/>
      <c r="I367" s="104"/>
      <c r="J367" s="98"/>
      <c r="K367" s="98"/>
      <c r="L367" s="98"/>
      <c r="M367" s="98"/>
      <c r="N367" s="98"/>
      <c r="O367" s="98"/>
      <c r="P367" s="98"/>
      <c r="Q367" s="98"/>
      <c r="R367" s="98"/>
      <c r="S367" s="98"/>
      <c r="U367" s="87"/>
    </row>
    <row r="368" spans="1:21" hidden="1" outlineLevel="1" x14ac:dyDescent="0.25">
      <c r="A368" s="115"/>
      <c r="B368" s="199"/>
      <c r="C368" s="104"/>
      <c r="E368" s="98"/>
      <c r="F368" s="99"/>
      <c r="G368" s="104"/>
      <c r="H368" s="104"/>
      <c r="I368" s="104"/>
      <c r="J368" s="98"/>
      <c r="K368" s="98"/>
      <c r="L368" s="98"/>
      <c r="M368" s="98"/>
      <c r="N368" s="98"/>
      <c r="O368" s="98"/>
      <c r="P368" s="98"/>
      <c r="Q368" s="98"/>
      <c r="R368" s="98"/>
      <c r="S368" s="98"/>
      <c r="U368" s="87"/>
    </row>
    <row r="369" spans="1:21" hidden="1" outlineLevel="1" x14ac:dyDescent="0.25">
      <c r="A369" s="115"/>
      <c r="B369" s="199"/>
      <c r="C369" s="104"/>
      <c r="E369" s="98"/>
      <c r="F369" s="99"/>
      <c r="G369" s="104"/>
      <c r="H369" s="104"/>
      <c r="I369" s="104"/>
      <c r="J369" s="98"/>
      <c r="K369" s="98"/>
      <c r="L369" s="98"/>
      <c r="M369" s="98"/>
      <c r="N369" s="98"/>
      <c r="O369" s="98"/>
      <c r="P369" s="98"/>
      <c r="Q369" s="98"/>
      <c r="R369" s="98"/>
      <c r="S369" s="98"/>
      <c r="U369" s="87"/>
    </row>
    <row r="370" spans="1:21" hidden="1" outlineLevel="1" x14ac:dyDescent="0.25">
      <c r="A370" s="115"/>
      <c r="B370" s="199"/>
      <c r="C370" s="104"/>
      <c r="E370" s="98"/>
      <c r="F370" s="99"/>
      <c r="G370" s="104"/>
      <c r="H370" s="104"/>
      <c r="I370" s="104"/>
      <c r="J370" s="98"/>
      <c r="K370" s="98"/>
      <c r="L370" s="98"/>
      <c r="M370" s="98"/>
      <c r="N370" s="98"/>
      <c r="O370" s="98"/>
      <c r="P370" s="98"/>
      <c r="Q370" s="98"/>
      <c r="R370" s="98"/>
      <c r="S370" s="98"/>
      <c r="U370" s="87"/>
    </row>
    <row r="371" spans="1:21" hidden="1" outlineLevel="1" x14ac:dyDescent="0.25">
      <c r="A371" s="115"/>
      <c r="B371" s="199"/>
      <c r="C371" s="104"/>
      <c r="E371" s="98"/>
      <c r="F371" s="99"/>
      <c r="G371" s="104"/>
      <c r="H371" s="104"/>
      <c r="I371" s="104"/>
      <c r="J371" s="98"/>
      <c r="K371" s="98"/>
      <c r="L371" s="98"/>
      <c r="M371" s="98"/>
      <c r="N371" s="98"/>
      <c r="O371" s="98"/>
      <c r="P371" s="98"/>
      <c r="Q371" s="98"/>
      <c r="R371" s="98"/>
      <c r="S371" s="98"/>
      <c r="U371" s="87"/>
    </row>
    <row r="372" spans="1:21" hidden="1" outlineLevel="1" x14ac:dyDescent="0.25">
      <c r="A372" s="115"/>
      <c r="B372" s="199"/>
      <c r="C372" s="104"/>
      <c r="E372" s="98"/>
      <c r="F372" s="99"/>
      <c r="G372" s="104"/>
      <c r="H372" s="104"/>
      <c r="I372" s="104"/>
      <c r="J372" s="98"/>
      <c r="K372" s="98"/>
      <c r="L372" s="98"/>
      <c r="M372" s="98"/>
      <c r="N372" s="98"/>
      <c r="O372" s="98"/>
      <c r="P372" s="98"/>
      <c r="Q372" s="98"/>
      <c r="R372" s="98"/>
      <c r="S372" s="98"/>
      <c r="U372" s="87"/>
    </row>
    <row r="373" spans="1:21" collapsed="1" x14ac:dyDescent="0.25">
      <c r="A373" s="34"/>
      <c r="B373" s="198"/>
      <c r="C373" s="102"/>
      <c r="D373" t="str">
        <f>'Caseload Assignments'!A372</f>
        <v>Inadequate</v>
      </c>
      <c r="E373" s="34" t="s">
        <v>104</v>
      </c>
      <c r="F373" s="114">
        <v>1</v>
      </c>
      <c r="G373" s="102">
        <v>0</v>
      </c>
      <c r="H373" s="102"/>
      <c r="I373" s="34" t="str">
        <f>J373</f>
        <v>no</v>
      </c>
      <c r="J373" s="34" t="s">
        <v>480</v>
      </c>
      <c r="K373" s="34" t="s">
        <v>480</v>
      </c>
      <c r="L373" s="34" t="s">
        <v>480</v>
      </c>
      <c r="M373" s="34" t="s">
        <v>480</v>
      </c>
      <c r="N373" s="34" t="s">
        <v>480</v>
      </c>
      <c r="O373" s="34" t="s">
        <v>480</v>
      </c>
      <c r="P373" s="34" t="s">
        <v>480</v>
      </c>
      <c r="Q373" s="34" t="s">
        <v>480</v>
      </c>
      <c r="R373" s="34" t="s">
        <v>480</v>
      </c>
      <c r="S373" s="34" t="s">
        <v>480</v>
      </c>
      <c r="T373" s="83">
        <f>IF('Financial Overview'!$B$9=1,'Caseload Assignments'!BK375,(IF('Financial Overview'!$B$9=2,'Caseload Assignments'!BK376,(IF('Financial Overview'!$B$9=3,'Caseload Assignments'!BK377,(IF('Financial Overview'!$B$9=4,'Caseload Assignments'!BK378)))))))</f>
        <v>0</v>
      </c>
      <c r="U373" s="87">
        <f t="shared" ref="U373" si="153">G373+H373-T373</f>
        <v>0</v>
      </c>
    </row>
    <row r="374" spans="1:21" hidden="1" outlineLevel="1" x14ac:dyDescent="0.25">
      <c r="A374" s="115"/>
      <c r="B374" s="199"/>
      <c r="C374" s="104"/>
      <c r="D374" s="98" t="str">
        <f t="shared" ref="D374:S384" si="154">D373</f>
        <v>Inadequate</v>
      </c>
      <c r="E374" s="98" t="str">
        <f t="shared" si="154"/>
        <v>Salary</v>
      </c>
      <c r="F374" s="98">
        <f t="shared" si="154"/>
        <v>1</v>
      </c>
      <c r="G374" s="104">
        <f t="shared" si="154"/>
        <v>0</v>
      </c>
      <c r="H374" s="104">
        <f t="shared" si="154"/>
        <v>0</v>
      </c>
      <c r="I374" s="98" t="str">
        <f t="shared" si="154"/>
        <v>no</v>
      </c>
      <c r="J374" s="98" t="str">
        <f t="shared" si="154"/>
        <v>no</v>
      </c>
      <c r="K374" s="98" t="str">
        <f t="shared" si="154"/>
        <v>no</v>
      </c>
      <c r="L374" s="98" t="str">
        <f t="shared" si="154"/>
        <v>no</v>
      </c>
      <c r="M374" s="98" t="str">
        <f t="shared" si="154"/>
        <v>no</v>
      </c>
      <c r="N374" s="98" t="str">
        <f t="shared" si="154"/>
        <v>no</v>
      </c>
      <c r="O374" s="98" t="str">
        <f t="shared" si="154"/>
        <v>no</v>
      </c>
      <c r="P374" s="98" t="str">
        <f t="shared" si="154"/>
        <v>no</v>
      </c>
      <c r="Q374" s="98" t="str">
        <f t="shared" si="154"/>
        <v>no</v>
      </c>
      <c r="R374" s="98" t="str">
        <f t="shared" si="154"/>
        <v>no</v>
      </c>
      <c r="S374" s="98" t="str">
        <f t="shared" si="154"/>
        <v>no</v>
      </c>
      <c r="U374" s="87"/>
    </row>
    <row r="375" spans="1:21" hidden="1" outlineLevel="1" x14ac:dyDescent="0.25">
      <c r="A375" s="115"/>
      <c r="B375" s="199"/>
      <c r="C375" s="104"/>
      <c r="D375" s="98" t="str">
        <f t="shared" ref="D375:S375" si="155">D373</f>
        <v>Inadequate</v>
      </c>
      <c r="E375" s="98" t="str">
        <f t="shared" si="155"/>
        <v>Salary</v>
      </c>
      <c r="F375" s="98">
        <f t="shared" si="155"/>
        <v>1</v>
      </c>
      <c r="G375" s="104">
        <f t="shared" si="155"/>
        <v>0</v>
      </c>
      <c r="H375" s="104">
        <f t="shared" si="155"/>
        <v>0</v>
      </c>
      <c r="I375" s="98" t="str">
        <f t="shared" si="155"/>
        <v>no</v>
      </c>
      <c r="J375" s="98" t="str">
        <f t="shared" si="155"/>
        <v>no</v>
      </c>
      <c r="K375" s="98" t="str">
        <f t="shared" si="155"/>
        <v>no</v>
      </c>
      <c r="L375" s="98" t="str">
        <f t="shared" si="155"/>
        <v>no</v>
      </c>
      <c r="M375" s="98" t="str">
        <f t="shared" si="155"/>
        <v>no</v>
      </c>
      <c r="N375" s="98" t="str">
        <f t="shared" si="155"/>
        <v>no</v>
      </c>
      <c r="O375" s="98" t="str">
        <f t="shared" si="155"/>
        <v>no</v>
      </c>
      <c r="P375" s="98" t="str">
        <f t="shared" si="155"/>
        <v>no</v>
      </c>
      <c r="Q375" s="98" t="str">
        <f t="shared" si="155"/>
        <v>no</v>
      </c>
      <c r="R375" s="98" t="str">
        <f t="shared" si="155"/>
        <v>no</v>
      </c>
      <c r="S375" s="98" t="str">
        <f t="shared" si="155"/>
        <v>no</v>
      </c>
      <c r="U375" s="87"/>
    </row>
    <row r="376" spans="1:21" hidden="1" outlineLevel="1" x14ac:dyDescent="0.25">
      <c r="A376" s="115"/>
      <c r="B376" s="199"/>
      <c r="C376" s="104"/>
      <c r="D376" s="98" t="str">
        <f t="shared" ref="D376:S376" si="156">D373</f>
        <v>Inadequate</v>
      </c>
      <c r="E376" s="98" t="str">
        <f t="shared" si="156"/>
        <v>Salary</v>
      </c>
      <c r="F376" s="98">
        <f t="shared" si="156"/>
        <v>1</v>
      </c>
      <c r="G376" s="104">
        <f t="shared" si="156"/>
        <v>0</v>
      </c>
      <c r="H376" s="104">
        <f t="shared" si="156"/>
        <v>0</v>
      </c>
      <c r="I376" s="98" t="str">
        <f t="shared" si="156"/>
        <v>no</v>
      </c>
      <c r="J376" s="98" t="str">
        <f t="shared" si="156"/>
        <v>no</v>
      </c>
      <c r="K376" s="98" t="str">
        <f t="shared" si="156"/>
        <v>no</v>
      </c>
      <c r="L376" s="98" t="str">
        <f t="shared" si="156"/>
        <v>no</v>
      </c>
      <c r="M376" s="98" t="str">
        <f t="shared" si="156"/>
        <v>no</v>
      </c>
      <c r="N376" s="98" t="str">
        <f t="shared" si="156"/>
        <v>no</v>
      </c>
      <c r="O376" s="98" t="str">
        <f t="shared" si="156"/>
        <v>no</v>
      </c>
      <c r="P376" s="98" t="str">
        <f t="shared" si="156"/>
        <v>no</v>
      </c>
      <c r="Q376" s="98" t="str">
        <f t="shared" si="156"/>
        <v>no</v>
      </c>
      <c r="R376" s="98" t="str">
        <f t="shared" si="156"/>
        <v>no</v>
      </c>
      <c r="S376" s="98" t="str">
        <f t="shared" si="156"/>
        <v>no</v>
      </c>
      <c r="U376" s="87"/>
    </row>
    <row r="377" spans="1:21" hidden="1" outlineLevel="1" x14ac:dyDescent="0.25">
      <c r="A377" s="115"/>
      <c r="B377" s="199"/>
      <c r="C377" s="104"/>
      <c r="E377" s="98"/>
      <c r="F377" s="99"/>
      <c r="G377" s="104"/>
      <c r="H377" s="104"/>
      <c r="I377" s="104"/>
      <c r="J377" s="98"/>
      <c r="K377" s="98"/>
      <c r="L377" s="98"/>
      <c r="M377" s="98"/>
      <c r="N377" s="98"/>
      <c r="O377" s="98"/>
      <c r="P377" s="98"/>
      <c r="Q377" s="98"/>
      <c r="R377" s="98"/>
      <c r="S377" s="98"/>
      <c r="U377" s="87"/>
    </row>
    <row r="378" spans="1:21" hidden="1" outlineLevel="1" x14ac:dyDescent="0.25">
      <c r="A378" s="115"/>
      <c r="B378" s="199"/>
      <c r="C378" s="104"/>
      <c r="E378" s="98"/>
      <c r="F378" s="99"/>
      <c r="G378" s="104"/>
      <c r="H378" s="104"/>
      <c r="I378" s="104"/>
      <c r="J378" s="98"/>
      <c r="K378" s="98"/>
      <c r="L378" s="98"/>
      <c r="M378" s="98"/>
      <c r="N378" s="98"/>
      <c r="O378" s="98"/>
      <c r="P378" s="98"/>
      <c r="Q378" s="98"/>
      <c r="R378" s="98"/>
      <c r="S378" s="98"/>
      <c r="U378" s="87"/>
    </row>
    <row r="379" spans="1:21" hidden="1" outlineLevel="1" x14ac:dyDescent="0.25">
      <c r="A379" s="115"/>
      <c r="B379" s="199"/>
      <c r="C379" s="104"/>
      <c r="E379" s="98"/>
      <c r="F379" s="99"/>
      <c r="G379" s="104"/>
      <c r="H379" s="104"/>
      <c r="I379" s="104"/>
      <c r="J379" s="98"/>
      <c r="K379" s="98"/>
      <c r="L379" s="98"/>
      <c r="M379" s="98"/>
      <c r="N379" s="98"/>
      <c r="O379" s="98"/>
      <c r="P379" s="98"/>
      <c r="Q379" s="98"/>
      <c r="R379" s="98"/>
      <c r="S379" s="98"/>
      <c r="U379" s="87"/>
    </row>
    <row r="380" spans="1:21" hidden="1" outlineLevel="1" x14ac:dyDescent="0.25">
      <c r="A380" s="115"/>
      <c r="B380" s="199"/>
      <c r="C380" s="104"/>
      <c r="E380" s="98"/>
      <c r="F380" s="99"/>
      <c r="G380" s="104"/>
      <c r="H380" s="104"/>
      <c r="I380" s="104"/>
      <c r="J380" s="98"/>
      <c r="K380" s="98"/>
      <c r="L380" s="98"/>
      <c r="M380" s="98"/>
      <c r="N380" s="98"/>
      <c r="O380" s="98"/>
      <c r="P380" s="98"/>
      <c r="Q380" s="98"/>
      <c r="R380" s="98"/>
      <c r="S380" s="98"/>
      <c r="U380" s="87"/>
    </row>
    <row r="381" spans="1:21" hidden="1" outlineLevel="1" x14ac:dyDescent="0.25">
      <c r="A381" s="115"/>
      <c r="B381" s="199"/>
      <c r="C381" s="104"/>
      <c r="E381" s="98"/>
      <c r="F381" s="99"/>
      <c r="G381" s="104"/>
      <c r="H381" s="104"/>
      <c r="I381" s="104"/>
      <c r="J381" s="98"/>
      <c r="K381" s="98"/>
      <c r="L381" s="98"/>
      <c r="M381" s="98"/>
      <c r="N381" s="98"/>
      <c r="O381" s="98"/>
      <c r="P381" s="98"/>
      <c r="Q381" s="98"/>
      <c r="R381" s="98"/>
      <c r="S381" s="98"/>
      <c r="U381" s="87"/>
    </row>
    <row r="382" spans="1:21" hidden="1" outlineLevel="1" x14ac:dyDescent="0.25">
      <c r="A382" s="115"/>
      <c r="B382" s="199"/>
      <c r="C382" s="104"/>
      <c r="E382" s="98"/>
      <c r="F382" s="99"/>
      <c r="G382" s="104"/>
      <c r="H382" s="104"/>
      <c r="I382" s="104"/>
      <c r="J382" s="98"/>
      <c r="K382" s="98"/>
      <c r="L382" s="98"/>
      <c r="M382" s="98"/>
      <c r="N382" s="98"/>
      <c r="O382" s="98"/>
      <c r="P382" s="98"/>
      <c r="Q382" s="98"/>
      <c r="R382" s="98"/>
      <c r="S382" s="98"/>
      <c r="U382" s="87"/>
    </row>
    <row r="383" spans="1:21" collapsed="1" x14ac:dyDescent="0.25">
      <c r="A383" s="34"/>
      <c r="B383" s="198"/>
      <c r="C383" s="102"/>
      <c r="D383" t="str">
        <f>'Caseload Assignments'!A382</f>
        <v>Inadequate</v>
      </c>
      <c r="E383" s="34" t="s">
        <v>104</v>
      </c>
      <c r="F383" s="114">
        <v>1</v>
      </c>
      <c r="G383" s="102">
        <v>0</v>
      </c>
      <c r="H383" s="102"/>
      <c r="I383" s="34" t="str">
        <f>J383</f>
        <v>no</v>
      </c>
      <c r="J383" s="34" t="s">
        <v>480</v>
      </c>
      <c r="K383" s="34" t="s">
        <v>480</v>
      </c>
      <c r="L383" s="34" t="s">
        <v>480</v>
      </c>
      <c r="M383" s="34" t="s">
        <v>480</v>
      </c>
      <c r="N383" s="34" t="s">
        <v>480</v>
      </c>
      <c r="O383" s="34" t="s">
        <v>480</v>
      </c>
      <c r="P383" s="34" t="s">
        <v>480</v>
      </c>
      <c r="Q383" s="34" t="s">
        <v>480</v>
      </c>
      <c r="R383" s="34" t="s">
        <v>480</v>
      </c>
      <c r="S383" s="34" t="s">
        <v>480</v>
      </c>
      <c r="T383" s="83">
        <f>IF('Financial Overview'!$B$9=1,'Caseload Assignments'!BK385,(IF('Financial Overview'!$B$9=2,'Caseload Assignments'!BK386,(IF('Financial Overview'!$B$9=3,'Caseload Assignments'!BK387,(IF('Financial Overview'!$B$9=4,'Caseload Assignments'!BK388)))))))</f>
        <v>0</v>
      </c>
      <c r="U383" s="87">
        <f t="shared" ref="U383" si="157">G383+H383-T383</f>
        <v>0</v>
      </c>
    </row>
    <row r="384" spans="1:21" hidden="1" outlineLevel="1" x14ac:dyDescent="0.25">
      <c r="A384" s="115"/>
      <c r="B384" s="199"/>
      <c r="C384" s="104"/>
      <c r="D384" s="98" t="str">
        <f t="shared" ref="D384:I384" si="158">D383</f>
        <v>Inadequate</v>
      </c>
      <c r="E384" s="98" t="str">
        <f t="shared" si="158"/>
        <v>Salary</v>
      </c>
      <c r="F384" s="98">
        <f t="shared" si="158"/>
        <v>1</v>
      </c>
      <c r="G384" s="104">
        <f t="shared" si="158"/>
        <v>0</v>
      </c>
      <c r="H384" s="104">
        <f t="shared" si="158"/>
        <v>0</v>
      </c>
      <c r="I384" s="98" t="str">
        <f t="shared" si="158"/>
        <v>no</v>
      </c>
      <c r="J384" s="98" t="str">
        <f t="shared" si="154"/>
        <v>no</v>
      </c>
      <c r="K384" s="98" t="str">
        <f t="shared" si="154"/>
        <v>no</v>
      </c>
      <c r="L384" s="98" t="str">
        <f t="shared" si="154"/>
        <v>no</v>
      </c>
      <c r="M384" s="98" t="str">
        <f t="shared" si="154"/>
        <v>no</v>
      </c>
      <c r="N384" s="98" t="str">
        <f t="shared" si="154"/>
        <v>no</v>
      </c>
      <c r="O384" s="98" t="str">
        <f t="shared" si="154"/>
        <v>no</v>
      </c>
      <c r="P384" s="98" t="str">
        <f t="shared" si="154"/>
        <v>no</v>
      </c>
      <c r="Q384" s="98" t="str">
        <f t="shared" si="154"/>
        <v>no</v>
      </c>
      <c r="R384" s="98" t="str">
        <f t="shared" si="154"/>
        <v>no</v>
      </c>
      <c r="S384" s="98" t="str">
        <f t="shared" si="154"/>
        <v>no</v>
      </c>
      <c r="U384" s="87"/>
    </row>
    <row r="385" spans="1:21" hidden="1" outlineLevel="1" x14ac:dyDescent="0.25">
      <c r="A385" s="115"/>
      <c r="B385" s="199"/>
      <c r="C385" s="104"/>
      <c r="D385" s="98" t="str">
        <f t="shared" ref="D385:S385" si="159">D383</f>
        <v>Inadequate</v>
      </c>
      <c r="E385" s="98" t="str">
        <f t="shared" si="159"/>
        <v>Salary</v>
      </c>
      <c r="F385" s="98">
        <f t="shared" si="159"/>
        <v>1</v>
      </c>
      <c r="G385" s="104">
        <f t="shared" si="159"/>
        <v>0</v>
      </c>
      <c r="H385" s="104">
        <f t="shared" si="159"/>
        <v>0</v>
      </c>
      <c r="I385" s="98" t="str">
        <f t="shared" si="159"/>
        <v>no</v>
      </c>
      <c r="J385" s="98" t="str">
        <f t="shared" si="159"/>
        <v>no</v>
      </c>
      <c r="K385" s="98" t="str">
        <f t="shared" si="159"/>
        <v>no</v>
      </c>
      <c r="L385" s="98" t="str">
        <f t="shared" si="159"/>
        <v>no</v>
      </c>
      <c r="M385" s="98" t="str">
        <f t="shared" si="159"/>
        <v>no</v>
      </c>
      <c r="N385" s="98" t="str">
        <f t="shared" si="159"/>
        <v>no</v>
      </c>
      <c r="O385" s="98" t="str">
        <f t="shared" si="159"/>
        <v>no</v>
      </c>
      <c r="P385" s="98" t="str">
        <f t="shared" si="159"/>
        <v>no</v>
      </c>
      <c r="Q385" s="98" t="str">
        <f t="shared" si="159"/>
        <v>no</v>
      </c>
      <c r="R385" s="98" t="str">
        <f t="shared" si="159"/>
        <v>no</v>
      </c>
      <c r="S385" s="98" t="str">
        <f t="shared" si="159"/>
        <v>no</v>
      </c>
      <c r="U385" s="87"/>
    </row>
    <row r="386" spans="1:21" hidden="1" outlineLevel="1" x14ac:dyDescent="0.25">
      <c r="A386" s="115"/>
      <c r="B386" s="199"/>
      <c r="C386" s="104"/>
      <c r="D386" s="98" t="str">
        <f t="shared" ref="D386:S386" si="160">D383</f>
        <v>Inadequate</v>
      </c>
      <c r="E386" s="98" t="str">
        <f t="shared" si="160"/>
        <v>Salary</v>
      </c>
      <c r="F386" s="98">
        <f t="shared" si="160"/>
        <v>1</v>
      </c>
      <c r="G386" s="104">
        <f t="shared" si="160"/>
        <v>0</v>
      </c>
      <c r="H386" s="104">
        <f t="shared" si="160"/>
        <v>0</v>
      </c>
      <c r="I386" s="98" t="str">
        <f t="shared" si="160"/>
        <v>no</v>
      </c>
      <c r="J386" s="98" t="str">
        <f t="shared" si="160"/>
        <v>no</v>
      </c>
      <c r="K386" s="98" t="str">
        <f t="shared" si="160"/>
        <v>no</v>
      </c>
      <c r="L386" s="98" t="str">
        <f t="shared" si="160"/>
        <v>no</v>
      </c>
      <c r="M386" s="98" t="str">
        <f t="shared" si="160"/>
        <v>no</v>
      </c>
      <c r="N386" s="98" t="str">
        <f t="shared" si="160"/>
        <v>no</v>
      </c>
      <c r="O386" s="98" t="str">
        <f t="shared" si="160"/>
        <v>no</v>
      </c>
      <c r="P386" s="98" t="str">
        <f t="shared" si="160"/>
        <v>no</v>
      </c>
      <c r="Q386" s="98" t="str">
        <f t="shared" si="160"/>
        <v>no</v>
      </c>
      <c r="R386" s="98" t="str">
        <f t="shared" si="160"/>
        <v>no</v>
      </c>
      <c r="S386" s="98" t="str">
        <f t="shared" si="160"/>
        <v>no</v>
      </c>
      <c r="U386" s="87"/>
    </row>
    <row r="387" spans="1:21" hidden="1" outlineLevel="1" x14ac:dyDescent="0.25">
      <c r="A387" s="115"/>
      <c r="B387" s="199"/>
      <c r="C387" s="104"/>
      <c r="E387" s="98"/>
      <c r="F387" s="99"/>
      <c r="G387" s="104"/>
      <c r="H387" s="104"/>
      <c r="I387" s="104"/>
      <c r="J387" s="98"/>
      <c r="K387" s="98"/>
      <c r="L387" s="98"/>
      <c r="M387" s="98"/>
      <c r="N387" s="98"/>
      <c r="O387" s="98"/>
      <c r="P387" s="98"/>
      <c r="Q387" s="98"/>
      <c r="R387" s="98"/>
      <c r="S387" s="98"/>
      <c r="U387" s="87"/>
    </row>
    <row r="388" spans="1:21" hidden="1" outlineLevel="1" x14ac:dyDescent="0.25">
      <c r="A388" s="115"/>
      <c r="B388" s="199"/>
      <c r="C388" s="104"/>
      <c r="E388" s="98"/>
      <c r="F388" s="99"/>
      <c r="G388" s="104"/>
      <c r="H388" s="104"/>
      <c r="I388" s="104"/>
      <c r="J388" s="98"/>
      <c r="K388" s="98"/>
      <c r="L388" s="98"/>
      <c r="M388" s="98"/>
      <c r="N388" s="98"/>
      <c r="O388" s="98"/>
      <c r="P388" s="98"/>
      <c r="Q388" s="98"/>
      <c r="R388" s="98"/>
      <c r="S388" s="98"/>
      <c r="U388" s="87"/>
    </row>
    <row r="389" spans="1:21" hidden="1" outlineLevel="1" x14ac:dyDescent="0.25">
      <c r="A389" s="115"/>
      <c r="B389" s="199"/>
      <c r="C389" s="104"/>
      <c r="E389" s="98"/>
      <c r="F389" s="99"/>
      <c r="G389" s="104"/>
      <c r="H389" s="104"/>
      <c r="I389" s="104"/>
      <c r="J389" s="98"/>
      <c r="K389" s="98"/>
      <c r="L389" s="98"/>
      <c r="M389" s="98"/>
      <c r="N389" s="98"/>
      <c r="O389" s="98"/>
      <c r="P389" s="98"/>
      <c r="Q389" s="98"/>
      <c r="R389" s="98"/>
      <c r="S389" s="98"/>
      <c r="U389" s="87"/>
    </row>
    <row r="390" spans="1:21" hidden="1" outlineLevel="1" x14ac:dyDescent="0.25">
      <c r="A390" s="115"/>
      <c r="B390" s="199"/>
      <c r="C390" s="104"/>
      <c r="E390" s="98"/>
      <c r="F390" s="99"/>
      <c r="G390" s="104"/>
      <c r="H390" s="104"/>
      <c r="I390" s="104"/>
      <c r="J390" s="98"/>
      <c r="K390" s="98"/>
      <c r="L390" s="98"/>
      <c r="M390" s="98"/>
      <c r="N390" s="98"/>
      <c r="O390" s="98"/>
      <c r="P390" s="98"/>
      <c r="Q390" s="98"/>
      <c r="R390" s="98"/>
      <c r="S390" s="98"/>
      <c r="U390" s="87"/>
    </row>
    <row r="391" spans="1:21" hidden="1" outlineLevel="1" x14ac:dyDescent="0.25">
      <c r="A391" s="115"/>
      <c r="B391" s="199"/>
      <c r="C391" s="104"/>
      <c r="E391" s="98"/>
      <c r="F391" s="99"/>
      <c r="G391" s="104"/>
      <c r="H391" s="104"/>
      <c r="I391" s="104"/>
      <c r="J391" s="98"/>
      <c r="K391" s="98"/>
      <c r="L391" s="98"/>
      <c r="M391" s="98"/>
      <c r="N391" s="98"/>
      <c r="O391" s="98"/>
      <c r="P391" s="98"/>
      <c r="Q391" s="98"/>
      <c r="R391" s="98"/>
      <c r="S391" s="98"/>
      <c r="U391" s="87"/>
    </row>
    <row r="392" spans="1:21" hidden="1" outlineLevel="1" x14ac:dyDescent="0.25">
      <c r="A392" s="115"/>
      <c r="B392" s="199"/>
      <c r="C392" s="104"/>
      <c r="E392" s="98"/>
      <c r="F392" s="99"/>
      <c r="G392" s="104"/>
      <c r="H392" s="104"/>
      <c r="I392" s="104"/>
      <c r="J392" s="98"/>
      <c r="K392" s="98"/>
      <c r="L392" s="98"/>
      <c r="M392" s="98"/>
      <c r="N392" s="98"/>
      <c r="O392" s="98"/>
      <c r="P392" s="98"/>
      <c r="Q392" s="98"/>
      <c r="R392" s="98"/>
      <c r="S392" s="98"/>
      <c r="U392" s="87"/>
    </row>
    <row r="393" spans="1:21" collapsed="1" x14ac:dyDescent="0.25">
      <c r="A393" s="34"/>
      <c r="B393" s="198"/>
      <c r="C393" s="102"/>
      <c r="D393" t="str">
        <f>'Caseload Assignments'!A392</f>
        <v>Inadequate</v>
      </c>
      <c r="E393" s="34" t="s">
        <v>104</v>
      </c>
      <c r="F393" s="114">
        <v>1</v>
      </c>
      <c r="G393" s="102">
        <v>0</v>
      </c>
      <c r="H393" s="102"/>
      <c r="I393" s="34" t="str">
        <f>J393</f>
        <v>no</v>
      </c>
      <c r="J393" s="34" t="s">
        <v>480</v>
      </c>
      <c r="K393" s="34" t="s">
        <v>480</v>
      </c>
      <c r="L393" s="34" t="s">
        <v>480</v>
      </c>
      <c r="M393" s="34" t="s">
        <v>480</v>
      </c>
      <c r="N393" s="34" t="s">
        <v>480</v>
      </c>
      <c r="O393" s="34" t="s">
        <v>480</v>
      </c>
      <c r="P393" s="34" t="s">
        <v>480</v>
      </c>
      <c r="Q393" s="34" t="s">
        <v>480</v>
      </c>
      <c r="R393" s="34" t="s">
        <v>480</v>
      </c>
      <c r="S393" s="34" t="s">
        <v>480</v>
      </c>
      <c r="T393" s="83">
        <f>IF('Financial Overview'!$B$9=1,'Caseload Assignments'!BK395,(IF('Financial Overview'!$B$9=2,'Caseload Assignments'!BK396,(IF('Financial Overview'!$B$9=3,'Caseload Assignments'!BK397,(IF('Financial Overview'!$B$9=4,'Caseload Assignments'!BK398)))))))</f>
        <v>0</v>
      </c>
      <c r="U393" s="87">
        <f t="shared" ref="U393" si="161">G393+H393-T393</f>
        <v>0</v>
      </c>
    </row>
    <row r="394" spans="1:21" hidden="1" outlineLevel="1" x14ac:dyDescent="0.25">
      <c r="A394" s="115"/>
      <c r="B394" s="199"/>
      <c r="C394" s="104"/>
      <c r="D394" s="98" t="str">
        <f t="shared" ref="D394:S404" si="162">D393</f>
        <v>Inadequate</v>
      </c>
      <c r="E394" s="98" t="str">
        <f t="shared" si="162"/>
        <v>Salary</v>
      </c>
      <c r="F394" s="98">
        <f t="shared" si="162"/>
        <v>1</v>
      </c>
      <c r="G394" s="104">
        <f t="shared" si="162"/>
        <v>0</v>
      </c>
      <c r="H394" s="104">
        <f t="shared" si="162"/>
        <v>0</v>
      </c>
      <c r="I394" s="98" t="str">
        <f t="shared" si="162"/>
        <v>no</v>
      </c>
      <c r="J394" s="98" t="str">
        <f t="shared" si="162"/>
        <v>no</v>
      </c>
      <c r="K394" s="98" t="str">
        <f t="shared" si="162"/>
        <v>no</v>
      </c>
      <c r="L394" s="98" t="str">
        <f t="shared" si="162"/>
        <v>no</v>
      </c>
      <c r="M394" s="98" t="str">
        <f t="shared" si="162"/>
        <v>no</v>
      </c>
      <c r="N394" s="98" t="str">
        <f t="shared" si="162"/>
        <v>no</v>
      </c>
      <c r="O394" s="98" t="str">
        <f t="shared" si="162"/>
        <v>no</v>
      </c>
      <c r="P394" s="98" t="str">
        <f t="shared" si="162"/>
        <v>no</v>
      </c>
      <c r="Q394" s="98" t="str">
        <f t="shared" si="162"/>
        <v>no</v>
      </c>
      <c r="R394" s="98" t="str">
        <f t="shared" si="162"/>
        <v>no</v>
      </c>
      <c r="S394" s="98" t="str">
        <f t="shared" si="162"/>
        <v>no</v>
      </c>
      <c r="U394" s="87"/>
    </row>
    <row r="395" spans="1:21" hidden="1" outlineLevel="1" x14ac:dyDescent="0.25">
      <c r="A395" s="115"/>
      <c r="B395" s="199"/>
      <c r="C395" s="104"/>
      <c r="D395" s="98" t="str">
        <f t="shared" ref="D395:S395" si="163">D393</f>
        <v>Inadequate</v>
      </c>
      <c r="E395" s="98" t="str">
        <f t="shared" si="163"/>
        <v>Salary</v>
      </c>
      <c r="F395" s="98">
        <f t="shared" si="163"/>
        <v>1</v>
      </c>
      <c r="G395" s="104">
        <f t="shared" si="163"/>
        <v>0</v>
      </c>
      <c r="H395" s="104">
        <f t="shared" si="163"/>
        <v>0</v>
      </c>
      <c r="I395" s="98" t="str">
        <f t="shared" si="163"/>
        <v>no</v>
      </c>
      <c r="J395" s="98" t="str">
        <f t="shared" si="163"/>
        <v>no</v>
      </c>
      <c r="K395" s="98" t="str">
        <f t="shared" si="163"/>
        <v>no</v>
      </c>
      <c r="L395" s="98" t="str">
        <f t="shared" si="163"/>
        <v>no</v>
      </c>
      <c r="M395" s="98" t="str">
        <f t="shared" si="163"/>
        <v>no</v>
      </c>
      <c r="N395" s="98" t="str">
        <f t="shared" si="163"/>
        <v>no</v>
      </c>
      <c r="O395" s="98" t="str">
        <f t="shared" si="163"/>
        <v>no</v>
      </c>
      <c r="P395" s="98" t="str">
        <f t="shared" si="163"/>
        <v>no</v>
      </c>
      <c r="Q395" s="98" t="str">
        <f t="shared" si="163"/>
        <v>no</v>
      </c>
      <c r="R395" s="98" t="str">
        <f t="shared" si="163"/>
        <v>no</v>
      </c>
      <c r="S395" s="98" t="str">
        <f t="shared" si="163"/>
        <v>no</v>
      </c>
      <c r="U395" s="87"/>
    </row>
    <row r="396" spans="1:21" hidden="1" outlineLevel="1" x14ac:dyDescent="0.25">
      <c r="A396" s="115"/>
      <c r="B396" s="199"/>
      <c r="C396" s="104"/>
      <c r="D396" s="98" t="str">
        <f t="shared" ref="D396:S396" si="164">D393</f>
        <v>Inadequate</v>
      </c>
      <c r="E396" s="98" t="str">
        <f t="shared" si="164"/>
        <v>Salary</v>
      </c>
      <c r="F396" s="98">
        <f t="shared" si="164"/>
        <v>1</v>
      </c>
      <c r="G396" s="104">
        <f t="shared" si="164"/>
        <v>0</v>
      </c>
      <c r="H396" s="104">
        <f t="shared" si="164"/>
        <v>0</v>
      </c>
      <c r="I396" s="98" t="str">
        <f t="shared" si="164"/>
        <v>no</v>
      </c>
      <c r="J396" s="98" t="str">
        <f t="shared" si="164"/>
        <v>no</v>
      </c>
      <c r="K396" s="98" t="str">
        <f t="shared" si="164"/>
        <v>no</v>
      </c>
      <c r="L396" s="98" t="str">
        <f t="shared" si="164"/>
        <v>no</v>
      </c>
      <c r="M396" s="98" t="str">
        <f t="shared" si="164"/>
        <v>no</v>
      </c>
      <c r="N396" s="98" t="str">
        <f t="shared" si="164"/>
        <v>no</v>
      </c>
      <c r="O396" s="98" t="str">
        <f t="shared" si="164"/>
        <v>no</v>
      </c>
      <c r="P396" s="98" t="str">
        <f t="shared" si="164"/>
        <v>no</v>
      </c>
      <c r="Q396" s="98" t="str">
        <f t="shared" si="164"/>
        <v>no</v>
      </c>
      <c r="R396" s="98" t="str">
        <f t="shared" si="164"/>
        <v>no</v>
      </c>
      <c r="S396" s="98" t="str">
        <f t="shared" si="164"/>
        <v>no</v>
      </c>
      <c r="U396" s="87"/>
    </row>
    <row r="397" spans="1:21" hidden="1" outlineLevel="1" x14ac:dyDescent="0.25">
      <c r="A397" s="115"/>
      <c r="B397" s="199"/>
      <c r="C397" s="104"/>
      <c r="E397" s="98"/>
      <c r="F397" s="99"/>
      <c r="G397" s="104"/>
      <c r="H397" s="104"/>
      <c r="I397" s="104"/>
      <c r="J397" s="98"/>
      <c r="K397" s="98"/>
      <c r="L397" s="98"/>
      <c r="M397" s="98"/>
      <c r="N397" s="98"/>
      <c r="O397" s="98"/>
      <c r="P397" s="98"/>
      <c r="Q397" s="98"/>
      <c r="R397" s="98"/>
      <c r="S397" s="98"/>
      <c r="U397" s="87"/>
    </row>
    <row r="398" spans="1:21" hidden="1" outlineLevel="1" x14ac:dyDescent="0.25">
      <c r="A398" s="115"/>
      <c r="B398" s="199"/>
      <c r="C398" s="104"/>
      <c r="E398" s="98"/>
      <c r="F398" s="99"/>
      <c r="G398" s="104"/>
      <c r="H398" s="104"/>
      <c r="I398" s="104"/>
      <c r="J398" s="98"/>
      <c r="K398" s="98"/>
      <c r="L398" s="98"/>
      <c r="M398" s="98"/>
      <c r="N398" s="98"/>
      <c r="O398" s="98"/>
      <c r="P398" s="98"/>
      <c r="Q398" s="98"/>
      <c r="R398" s="98"/>
      <c r="S398" s="98"/>
      <c r="U398" s="87"/>
    </row>
    <row r="399" spans="1:21" hidden="1" outlineLevel="1" x14ac:dyDescent="0.25">
      <c r="A399" s="115"/>
      <c r="B399" s="199"/>
      <c r="C399" s="104"/>
      <c r="E399" s="98"/>
      <c r="F399" s="99"/>
      <c r="G399" s="104"/>
      <c r="H399" s="104"/>
      <c r="I399" s="104"/>
      <c r="J399" s="98"/>
      <c r="K399" s="98"/>
      <c r="L399" s="98"/>
      <c r="M399" s="98"/>
      <c r="N399" s="98"/>
      <c r="O399" s="98"/>
      <c r="P399" s="98"/>
      <c r="Q399" s="98"/>
      <c r="R399" s="98"/>
      <c r="S399" s="98"/>
      <c r="U399" s="87"/>
    </row>
    <row r="400" spans="1:21" hidden="1" outlineLevel="1" x14ac:dyDescent="0.25">
      <c r="A400" s="115"/>
      <c r="B400" s="199"/>
      <c r="C400" s="104"/>
      <c r="E400" s="98"/>
      <c r="F400" s="99"/>
      <c r="G400" s="104"/>
      <c r="H400" s="104"/>
      <c r="I400" s="104"/>
      <c r="J400" s="98"/>
      <c r="K400" s="98"/>
      <c r="L400" s="98"/>
      <c r="M400" s="98"/>
      <c r="N400" s="98"/>
      <c r="O400" s="98"/>
      <c r="P400" s="98"/>
      <c r="Q400" s="98"/>
      <c r="R400" s="98"/>
      <c r="S400" s="98"/>
      <c r="U400" s="87"/>
    </row>
    <row r="401" spans="1:21" hidden="1" outlineLevel="1" x14ac:dyDescent="0.25">
      <c r="A401" s="115"/>
      <c r="B401" s="199"/>
      <c r="C401" s="104"/>
      <c r="E401" s="98"/>
      <c r="F401" s="99"/>
      <c r="G401" s="104"/>
      <c r="H401" s="104"/>
      <c r="I401" s="104"/>
      <c r="J401" s="98"/>
      <c r="K401" s="98"/>
      <c r="L401" s="98"/>
      <c r="M401" s="98"/>
      <c r="N401" s="98"/>
      <c r="O401" s="98"/>
      <c r="P401" s="98"/>
      <c r="Q401" s="98"/>
      <c r="R401" s="98"/>
      <c r="S401" s="98"/>
      <c r="U401" s="87"/>
    </row>
    <row r="402" spans="1:21" hidden="1" outlineLevel="1" x14ac:dyDescent="0.25">
      <c r="A402" s="115"/>
      <c r="B402" s="199"/>
      <c r="C402" s="104"/>
      <c r="E402" s="98"/>
      <c r="F402" s="99"/>
      <c r="G402" s="104"/>
      <c r="H402" s="104"/>
      <c r="I402" s="104"/>
      <c r="J402" s="98"/>
      <c r="K402" s="98"/>
      <c r="L402" s="98"/>
      <c r="M402" s="98"/>
      <c r="N402" s="98"/>
      <c r="O402" s="98"/>
      <c r="P402" s="98"/>
      <c r="Q402" s="98"/>
      <c r="R402" s="98"/>
      <c r="S402" s="98"/>
      <c r="U402" s="87"/>
    </row>
    <row r="403" spans="1:21" collapsed="1" x14ac:dyDescent="0.25">
      <c r="A403" s="34"/>
      <c r="B403" s="198"/>
      <c r="C403" s="102"/>
      <c r="D403" t="str">
        <f>'Caseload Assignments'!A402</f>
        <v>Inadequate</v>
      </c>
      <c r="E403" s="34" t="s">
        <v>104</v>
      </c>
      <c r="F403" s="114">
        <v>1</v>
      </c>
      <c r="G403" s="102">
        <v>0</v>
      </c>
      <c r="H403" s="102"/>
      <c r="I403" s="34" t="str">
        <f>J403</f>
        <v>no</v>
      </c>
      <c r="J403" s="34" t="s">
        <v>480</v>
      </c>
      <c r="K403" s="34" t="s">
        <v>480</v>
      </c>
      <c r="L403" s="34" t="s">
        <v>480</v>
      </c>
      <c r="M403" s="34" t="s">
        <v>480</v>
      </c>
      <c r="N403" s="34" t="s">
        <v>480</v>
      </c>
      <c r="O403" s="34" t="s">
        <v>480</v>
      </c>
      <c r="P403" s="34" t="s">
        <v>480</v>
      </c>
      <c r="Q403" s="34" t="s">
        <v>480</v>
      </c>
      <c r="R403" s="34" t="s">
        <v>480</v>
      </c>
      <c r="S403" s="34" t="s">
        <v>480</v>
      </c>
      <c r="T403" s="83">
        <f>IF('Financial Overview'!$B$9=1,'Caseload Assignments'!BK405,(IF('Financial Overview'!$B$9=2,'Caseload Assignments'!BK406,(IF('Financial Overview'!$B$9=3,'Caseload Assignments'!BK407,(IF('Financial Overview'!$B$9=4,'Caseload Assignments'!BK408)))))))</f>
        <v>0</v>
      </c>
      <c r="U403" s="87">
        <f t="shared" ref="U403" si="165">G403+H403-T403</f>
        <v>0</v>
      </c>
    </row>
    <row r="404" spans="1:21" hidden="1" outlineLevel="1" x14ac:dyDescent="0.25">
      <c r="A404" s="115"/>
      <c r="B404" s="199"/>
      <c r="C404" s="104"/>
      <c r="D404" s="98" t="str">
        <f t="shared" ref="D404:I404" si="166">D403</f>
        <v>Inadequate</v>
      </c>
      <c r="E404" s="98" t="str">
        <f t="shared" si="166"/>
        <v>Salary</v>
      </c>
      <c r="F404" s="98">
        <f t="shared" si="166"/>
        <v>1</v>
      </c>
      <c r="G404" s="104">
        <f t="shared" si="166"/>
        <v>0</v>
      </c>
      <c r="H404" s="104">
        <f t="shared" si="166"/>
        <v>0</v>
      </c>
      <c r="I404" s="98" t="str">
        <f t="shared" si="166"/>
        <v>no</v>
      </c>
      <c r="J404" s="98" t="str">
        <f t="shared" si="162"/>
        <v>no</v>
      </c>
      <c r="K404" s="98" t="str">
        <f t="shared" si="162"/>
        <v>no</v>
      </c>
      <c r="L404" s="98" t="str">
        <f t="shared" si="162"/>
        <v>no</v>
      </c>
      <c r="M404" s="98" t="str">
        <f t="shared" si="162"/>
        <v>no</v>
      </c>
      <c r="N404" s="98" t="str">
        <f t="shared" si="162"/>
        <v>no</v>
      </c>
      <c r="O404" s="98" t="str">
        <f t="shared" si="162"/>
        <v>no</v>
      </c>
      <c r="P404" s="98" t="str">
        <f t="shared" si="162"/>
        <v>no</v>
      </c>
      <c r="Q404" s="98" t="str">
        <f t="shared" si="162"/>
        <v>no</v>
      </c>
      <c r="R404" s="98" t="str">
        <f t="shared" si="162"/>
        <v>no</v>
      </c>
      <c r="S404" s="98" t="str">
        <f t="shared" si="162"/>
        <v>no</v>
      </c>
      <c r="U404" s="87"/>
    </row>
    <row r="405" spans="1:21" hidden="1" outlineLevel="1" x14ac:dyDescent="0.25">
      <c r="A405" s="115"/>
      <c r="B405" s="199"/>
      <c r="C405" s="104"/>
      <c r="D405" s="98" t="str">
        <f t="shared" ref="D405:S405" si="167">D403</f>
        <v>Inadequate</v>
      </c>
      <c r="E405" s="98" t="str">
        <f t="shared" si="167"/>
        <v>Salary</v>
      </c>
      <c r="F405" s="98">
        <f t="shared" si="167"/>
        <v>1</v>
      </c>
      <c r="G405" s="104">
        <f t="shared" si="167"/>
        <v>0</v>
      </c>
      <c r="H405" s="104">
        <f t="shared" si="167"/>
        <v>0</v>
      </c>
      <c r="I405" s="98" t="str">
        <f t="shared" si="167"/>
        <v>no</v>
      </c>
      <c r="J405" s="98" t="str">
        <f t="shared" si="167"/>
        <v>no</v>
      </c>
      <c r="K405" s="98" t="str">
        <f t="shared" si="167"/>
        <v>no</v>
      </c>
      <c r="L405" s="98" t="str">
        <f t="shared" si="167"/>
        <v>no</v>
      </c>
      <c r="M405" s="98" t="str">
        <f t="shared" si="167"/>
        <v>no</v>
      </c>
      <c r="N405" s="98" t="str">
        <f t="shared" si="167"/>
        <v>no</v>
      </c>
      <c r="O405" s="98" t="str">
        <f t="shared" si="167"/>
        <v>no</v>
      </c>
      <c r="P405" s="98" t="str">
        <f t="shared" si="167"/>
        <v>no</v>
      </c>
      <c r="Q405" s="98" t="str">
        <f t="shared" si="167"/>
        <v>no</v>
      </c>
      <c r="R405" s="98" t="str">
        <f t="shared" si="167"/>
        <v>no</v>
      </c>
      <c r="S405" s="98" t="str">
        <f t="shared" si="167"/>
        <v>no</v>
      </c>
      <c r="U405" s="87"/>
    </row>
    <row r="406" spans="1:21" hidden="1" outlineLevel="1" x14ac:dyDescent="0.25">
      <c r="A406" s="115"/>
      <c r="B406" s="199"/>
      <c r="C406" s="104"/>
      <c r="D406" s="98" t="str">
        <f t="shared" ref="D406:S406" si="168">D403</f>
        <v>Inadequate</v>
      </c>
      <c r="E406" s="98" t="str">
        <f t="shared" si="168"/>
        <v>Salary</v>
      </c>
      <c r="F406" s="98">
        <f t="shared" si="168"/>
        <v>1</v>
      </c>
      <c r="G406" s="104">
        <f t="shared" si="168"/>
        <v>0</v>
      </c>
      <c r="H406" s="104">
        <f t="shared" si="168"/>
        <v>0</v>
      </c>
      <c r="I406" s="98" t="str">
        <f t="shared" si="168"/>
        <v>no</v>
      </c>
      <c r="J406" s="98" t="str">
        <f t="shared" si="168"/>
        <v>no</v>
      </c>
      <c r="K406" s="98" t="str">
        <f t="shared" si="168"/>
        <v>no</v>
      </c>
      <c r="L406" s="98" t="str">
        <f t="shared" si="168"/>
        <v>no</v>
      </c>
      <c r="M406" s="98" t="str">
        <f t="shared" si="168"/>
        <v>no</v>
      </c>
      <c r="N406" s="98" t="str">
        <f t="shared" si="168"/>
        <v>no</v>
      </c>
      <c r="O406" s="98" t="str">
        <f t="shared" si="168"/>
        <v>no</v>
      </c>
      <c r="P406" s="98" t="str">
        <f t="shared" si="168"/>
        <v>no</v>
      </c>
      <c r="Q406" s="98" t="str">
        <f t="shared" si="168"/>
        <v>no</v>
      </c>
      <c r="R406" s="98" t="str">
        <f t="shared" si="168"/>
        <v>no</v>
      </c>
      <c r="S406" s="98" t="str">
        <f t="shared" si="168"/>
        <v>no</v>
      </c>
      <c r="U406" s="87"/>
    </row>
    <row r="407" spans="1:21" hidden="1" outlineLevel="1" x14ac:dyDescent="0.25">
      <c r="A407" s="115"/>
      <c r="B407" s="199"/>
      <c r="C407" s="104"/>
      <c r="E407" s="98"/>
      <c r="F407" s="99"/>
      <c r="G407" s="104"/>
      <c r="H407" s="104"/>
      <c r="I407" s="104"/>
      <c r="J407" s="98"/>
      <c r="K407" s="98"/>
      <c r="L407" s="98"/>
      <c r="M407" s="98"/>
      <c r="N407" s="98"/>
      <c r="O407" s="98"/>
      <c r="P407" s="98"/>
      <c r="Q407" s="98"/>
      <c r="R407" s="98"/>
      <c r="S407" s="98"/>
      <c r="U407" s="87"/>
    </row>
    <row r="408" spans="1:21" hidden="1" outlineLevel="1" x14ac:dyDescent="0.25">
      <c r="A408" s="115"/>
      <c r="B408" s="199"/>
      <c r="C408" s="104"/>
      <c r="E408" s="98"/>
      <c r="F408" s="99"/>
      <c r="G408" s="104"/>
      <c r="H408" s="104"/>
      <c r="I408" s="104"/>
      <c r="J408" s="98"/>
      <c r="K408" s="98"/>
      <c r="L408" s="98"/>
      <c r="M408" s="98"/>
      <c r="N408" s="98"/>
      <c r="O408" s="98"/>
      <c r="P408" s="98"/>
      <c r="Q408" s="98"/>
      <c r="R408" s="98"/>
      <c r="S408" s="98"/>
      <c r="U408" s="87"/>
    </row>
    <row r="409" spans="1:21" hidden="1" outlineLevel="1" x14ac:dyDescent="0.25">
      <c r="A409" s="115"/>
      <c r="B409" s="199"/>
      <c r="C409" s="104"/>
      <c r="E409" s="98"/>
      <c r="F409" s="99"/>
      <c r="G409" s="104"/>
      <c r="H409" s="104"/>
      <c r="I409" s="104"/>
      <c r="J409" s="98"/>
      <c r="K409" s="98"/>
      <c r="L409" s="98"/>
      <c r="M409" s="98"/>
      <c r="N409" s="98"/>
      <c r="O409" s="98"/>
      <c r="P409" s="98"/>
      <c r="Q409" s="98"/>
      <c r="R409" s="98"/>
      <c r="S409" s="98"/>
      <c r="U409" s="87"/>
    </row>
    <row r="410" spans="1:21" hidden="1" outlineLevel="1" x14ac:dyDescent="0.25">
      <c r="A410" s="115"/>
      <c r="B410" s="199"/>
      <c r="C410" s="104"/>
      <c r="E410" s="98"/>
      <c r="F410" s="99"/>
      <c r="G410" s="104"/>
      <c r="H410" s="104"/>
      <c r="I410" s="104"/>
      <c r="J410" s="98"/>
      <c r="K410" s="98"/>
      <c r="L410" s="98"/>
      <c r="M410" s="98"/>
      <c r="N410" s="98"/>
      <c r="O410" s="98"/>
      <c r="P410" s="98"/>
      <c r="Q410" s="98"/>
      <c r="R410" s="98"/>
      <c r="S410" s="98"/>
      <c r="U410" s="87"/>
    </row>
    <row r="411" spans="1:21" hidden="1" outlineLevel="1" x14ac:dyDescent="0.25">
      <c r="A411" s="115"/>
      <c r="B411" s="199"/>
      <c r="C411" s="104"/>
      <c r="E411" s="98"/>
      <c r="F411" s="99"/>
      <c r="G411" s="104"/>
      <c r="H411" s="104"/>
      <c r="I411" s="104"/>
      <c r="J411" s="98"/>
      <c r="K411" s="98"/>
      <c r="L411" s="98"/>
      <c r="M411" s="98"/>
      <c r="N411" s="98"/>
      <c r="O411" s="98"/>
      <c r="P411" s="98"/>
      <c r="Q411" s="98"/>
      <c r="R411" s="98"/>
      <c r="S411" s="98"/>
      <c r="U411" s="87"/>
    </row>
    <row r="412" spans="1:21" hidden="1" outlineLevel="1" x14ac:dyDescent="0.25">
      <c r="A412" s="115"/>
      <c r="B412" s="199"/>
      <c r="C412" s="104"/>
      <c r="E412" s="98"/>
      <c r="F412" s="99"/>
      <c r="G412" s="104"/>
      <c r="H412" s="104"/>
      <c r="I412" s="104"/>
      <c r="J412" s="98"/>
      <c r="K412" s="98"/>
      <c r="L412" s="98"/>
      <c r="M412" s="98"/>
      <c r="N412" s="98"/>
      <c r="O412" s="98"/>
      <c r="P412" s="98"/>
      <c r="Q412" s="98"/>
      <c r="R412" s="98"/>
      <c r="S412" s="98"/>
      <c r="U412" s="87"/>
    </row>
    <row r="413" spans="1:21" collapsed="1" x14ac:dyDescent="0.25">
      <c r="A413" s="34"/>
      <c r="B413" s="198"/>
      <c r="C413" s="102"/>
      <c r="D413" t="str">
        <f>'Caseload Assignments'!A412</f>
        <v>Inadequate</v>
      </c>
      <c r="E413" s="34" t="s">
        <v>104</v>
      </c>
      <c r="F413" s="114">
        <v>1</v>
      </c>
      <c r="G413" s="102">
        <v>0</v>
      </c>
      <c r="H413" s="102"/>
      <c r="I413" s="34" t="str">
        <f>J413</f>
        <v>no</v>
      </c>
      <c r="J413" s="34" t="s">
        <v>480</v>
      </c>
      <c r="K413" s="34" t="s">
        <v>480</v>
      </c>
      <c r="L413" s="34" t="s">
        <v>480</v>
      </c>
      <c r="M413" s="34" t="s">
        <v>480</v>
      </c>
      <c r="N413" s="34" t="s">
        <v>480</v>
      </c>
      <c r="O413" s="34" t="s">
        <v>480</v>
      </c>
      <c r="P413" s="34" t="s">
        <v>480</v>
      </c>
      <c r="Q413" s="34" t="s">
        <v>480</v>
      </c>
      <c r="R413" s="34" t="s">
        <v>480</v>
      </c>
      <c r="S413" s="34" t="s">
        <v>480</v>
      </c>
      <c r="T413" s="83">
        <f>IF('Financial Overview'!$B$9=1,'Caseload Assignments'!BK415,(IF('Financial Overview'!$B$9=2,'Caseload Assignments'!BK416,(IF('Financial Overview'!$B$9=3,'Caseload Assignments'!BK417,(IF('Financial Overview'!$B$9=4,'Caseload Assignments'!BK418)))))))</f>
        <v>0</v>
      </c>
      <c r="U413" s="87">
        <f t="shared" ref="U413" si="169">G413+H413-T413</f>
        <v>0</v>
      </c>
    </row>
    <row r="414" spans="1:21" hidden="1" outlineLevel="1" x14ac:dyDescent="0.25">
      <c r="A414" s="115"/>
      <c r="B414" s="199"/>
      <c r="C414" s="104"/>
      <c r="D414" s="98" t="str">
        <f t="shared" ref="D414:S424" si="170">D413</f>
        <v>Inadequate</v>
      </c>
      <c r="E414" s="98" t="str">
        <f t="shared" si="170"/>
        <v>Salary</v>
      </c>
      <c r="F414" s="98">
        <f t="shared" si="170"/>
        <v>1</v>
      </c>
      <c r="G414" s="104">
        <f t="shared" si="170"/>
        <v>0</v>
      </c>
      <c r="H414" s="104">
        <f t="shared" si="170"/>
        <v>0</v>
      </c>
      <c r="I414" s="98" t="str">
        <f t="shared" si="170"/>
        <v>no</v>
      </c>
      <c r="J414" s="98" t="str">
        <f t="shared" si="170"/>
        <v>no</v>
      </c>
      <c r="K414" s="98" t="str">
        <f t="shared" si="170"/>
        <v>no</v>
      </c>
      <c r="L414" s="98" t="str">
        <f t="shared" si="170"/>
        <v>no</v>
      </c>
      <c r="M414" s="98" t="str">
        <f t="shared" si="170"/>
        <v>no</v>
      </c>
      <c r="N414" s="98" t="str">
        <f t="shared" si="170"/>
        <v>no</v>
      </c>
      <c r="O414" s="98" t="str">
        <f t="shared" si="170"/>
        <v>no</v>
      </c>
      <c r="P414" s="98" t="str">
        <f t="shared" si="170"/>
        <v>no</v>
      </c>
      <c r="Q414" s="98" t="str">
        <f t="shared" si="170"/>
        <v>no</v>
      </c>
      <c r="R414" s="98" t="str">
        <f t="shared" si="170"/>
        <v>no</v>
      </c>
      <c r="S414" s="98" t="str">
        <f t="shared" si="170"/>
        <v>no</v>
      </c>
      <c r="U414" s="87"/>
    </row>
    <row r="415" spans="1:21" hidden="1" outlineLevel="1" x14ac:dyDescent="0.25">
      <c r="A415" s="115"/>
      <c r="B415" s="199"/>
      <c r="C415" s="104"/>
      <c r="D415" s="98" t="str">
        <f t="shared" ref="D415:S415" si="171">D413</f>
        <v>Inadequate</v>
      </c>
      <c r="E415" s="98" t="str">
        <f t="shared" si="171"/>
        <v>Salary</v>
      </c>
      <c r="F415" s="98">
        <f t="shared" si="171"/>
        <v>1</v>
      </c>
      <c r="G415" s="104">
        <f t="shared" si="171"/>
        <v>0</v>
      </c>
      <c r="H415" s="104">
        <f t="shared" si="171"/>
        <v>0</v>
      </c>
      <c r="I415" s="98" t="str">
        <f t="shared" si="171"/>
        <v>no</v>
      </c>
      <c r="J415" s="98" t="str">
        <f t="shared" si="171"/>
        <v>no</v>
      </c>
      <c r="K415" s="98" t="str">
        <f t="shared" si="171"/>
        <v>no</v>
      </c>
      <c r="L415" s="98" t="str">
        <f t="shared" si="171"/>
        <v>no</v>
      </c>
      <c r="M415" s="98" t="str">
        <f t="shared" si="171"/>
        <v>no</v>
      </c>
      <c r="N415" s="98" t="str">
        <f t="shared" si="171"/>
        <v>no</v>
      </c>
      <c r="O415" s="98" t="str">
        <f t="shared" si="171"/>
        <v>no</v>
      </c>
      <c r="P415" s="98" t="str">
        <f t="shared" si="171"/>
        <v>no</v>
      </c>
      <c r="Q415" s="98" t="str">
        <f t="shared" si="171"/>
        <v>no</v>
      </c>
      <c r="R415" s="98" t="str">
        <f t="shared" si="171"/>
        <v>no</v>
      </c>
      <c r="S415" s="98" t="str">
        <f t="shared" si="171"/>
        <v>no</v>
      </c>
      <c r="U415" s="87"/>
    </row>
    <row r="416" spans="1:21" hidden="1" outlineLevel="1" x14ac:dyDescent="0.25">
      <c r="A416" s="115"/>
      <c r="B416" s="199"/>
      <c r="C416" s="104"/>
      <c r="D416" s="98" t="str">
        <f t="shared" ref="D416:S416" si="172">D413</f>
        <v>Inadequate</v>
      </c>
      <c r="E416" s="98" t="str">
        <f t="shared" si="172"/>
        <v>Salary</v>
      </c>
      <c r="F416" s="98">
        <f t="shared" si="172"/>
        <v>1</v>
      </c>
      <c r="G416" s="104">
        <f t="shared" si="172"/>
        <v>0</v>
      </c>
      <c r="H416" s="104">
        <f t="shared" si="172"/>
        <v>0</v>
      </c>
      <c r="I416" s="98" t="str">
        <f t="shared" si="172"/>
        <v>no</v>
      </c>
      <c r="J416" s="98" t="str">
        <f t="shared" si="172"/>
        <v>no</v>
      </c>
      <c r="K416" s="98" t="str">
        <f t="shared" si="172"/>
        <v>no</v>
      </c>
      <c r="L416" s="98" t="str">
        <f t="shared" si="172"/>
        <v>no</v>
      </c>
      <c r="M416" s="98" t="str">
        <f t="shared" si="172"/>
        <v>no</v>
      </c>
      <c r="N416" s="98" t="str">
        <f t="shared" si="172"/>
        <v>no</v>
      </c>
      <c r="O416" s="98" t="str">
        <f t="shared" si="172"/>
        <v>no</v>
      </c>
      <c r="P416" s="98" t="str">
        <f t="shared" si="172"/>
        <v>no</v>
      </c>
      <c r="Q416" s="98" t="str">
        <f t="shared" si="172"/>
        <v>no</v>
      </c>
      <c r="R416" s="98" t="str">
        <f t="shared" si="172"/>
        <v>no</v>
      </c>
      <c r="S416" s="98" t="str">
        <f t="shared" si="172"/>
        <v>no</v>
      </c>
      <c r="U416" s="87"/>
    </row>
    <row r="417" spans="1:21" hidden="1" outlineLevel="1" x14ac:dyDescent="0.25">
      <c r="A417" s="115"/>
      <c r="B417" s="199"/>
      <c r="C417" s="104"/>
      <c r="E417" s="98"/>
      <c r="F417" s="99"/>
      <c r="G417" s="104"/>
      <c r="H417" s="104"/>
      <c r="I417" s="104"/>
      <c r="J417" s="98"/>
      <c r="K417" s="98"/>
      <c r="L417" s="98"/>
      <c r="M417" s="98"/>
      <c r="N417" s="98"/>
      <c r="O417" s="98"/>
      <c r="P417" s="98"/>
      <c r="Q417" s="98"/>
      <c r="R417" s="98"/>
      <c r="S417" s="98"/>
      <c r="U417" s="87"/>
    </row>
    <row r="418" spans="1:21" hidden="1" outlineLevel="1" x14ac:dyDescent="0.25">
      <c r="A418" s="115"/>
      <c r="B418" s="199"/>
      <c r="C418" s="104"/>
      <c r="E418" s="98"/>
      <c r="F418" s="99"/>
      <c r="G418" s="104"/>
      <c r="H418" s="104"/>
      <c r="I418" s="104"/>
      <c r="J418" s="98"/>
      <c r="K418" s="98"/>
      <c r="L418" s="98"/>
      <c r="M418" s="98"/>
      <c r="N418" s="98"/>
      <c r="O418" s="98"/>
      <c r="P418" s="98"/>
      <c r="Q418" s="98"/>
      <c r="R418" s="98"/>
      <c r="S418" s="98"/>
      <c r="U418" s="87"/>
    </row>
    <row r="419" spans="1:21" hidden="1" outlineLevel="1" x14ac:dyDescent="0.25">
      <c r="A419" s="115"/>
      <c r="B419" s="199"/>
      <c r="C419" s="104"/>
      <c r="E419" s="98"/>
      <c r="F419" s="99"/>
      <c r="G419" s="104"/>
      <c r="H419" s="104"/>
      <c r="I419" s="104"/>
      <c r="J419" s="98"/>
      <c r="K419" s="98"/>
      <c r="L419" s="98"/>
      <c r="M419" s="98"/>
      <c r="N419" s="98"/>
      <c r="O419" s="98"/>
      <c r="P419" s="98"/>
      <c r="Q419" s="98"/>
      <c r="R419" s="98"/>
      <c r="S419" s="98"/>
      <c r="U419" s="87"/>
    </row>
    <row r="420" spans="1:21" hidden="1" outlineLevel="1" x14ac:dyDescent="0.25">
      <c r="A420" s="115"/>
      <c r="B420" s="199"/>
      <c r="C420" s="104"/>
      <c r="E420" s="98"/>
      <c r="F420" s="99"/>
      <c r="G420" s="104"/>
      <c r="H420" s="104"/>
      <c r="I420" s="104"/>
      <c r="J420" s="98"/>
      <c r="K420" s="98"/>
      <c r="L420" s="98"/>
      <c r="M420" s="98"/>
      <c r="N420" s="98"/>
      <c r="O420" s="98"/>
      <c r="P420" s="98"/>
      <c r="Q420" s="98"/>
      <c r="R420" s="98"/>
      <c r="S420" s="98"/>
      <c r="U420" s="87"/>
    </row>
    <row r="421" spans="1:21" hidden="1" outlineLevel="1" x14ac:dyDescent="0.25">
      <c r="A421" s="115"/>
      <c r="B421" s="199"/>
      <c r="C421" s="104"/>
      <c r="E421" s="98"/>
      <c r="F421" s="99"/>
      <c r="G421" s="104"/>
      <c r="H421" s="104"/>
      <c r="I421" s="104"/>
      <c r="J421" s="98"/>
      <c r="K421" s="98"/>
      <c r="L421" s="98"/>
      <c r="M421" s="98"/>
      <c r="N421" s="98"/>
      <c r="O421" s="98"/>
      <c r="P421" s="98"/>
      <c r="Q421" s="98"/>
      <c r="R421" s="98"/>
      <c r="S421" s="98"/>
      <c r="U421" s="87"/>
    </row>
    <row r="422" spans="1:21" hidden="1" outlineLevel="1" x14ac:dyDescent="0.25">
      <c r="A422" s="115"/>
      <c r="B422" s="199"/>
      <c r="C422" s="104"/>
      <c r="E422" s="98"/>
      <c r="F422" s="99"/>
      <c r="G422" s="104"/>
      <c r="H422" s="104"/>
      <c r="I422" s="104"/>
      <c r="J422" s="98"/>
      <c r="K422" s="98"/>
      <c r="L422" s="98"/>
      <c r="M422" s="98"/>
      <c r="N422" s="98"/>
      <c r="O422" s="98"/>
      <c r="P422" s="98"/>
      <c r="Q422" s="98"/>
      <c r="R422" s="98"/>
      <c r="S422" s="98"/>
      <c r="U422" s="87"/>
    </row>
    <row r="423" spans="1:21" collapsed="1" x14ac:dyDescent="0.25">
      <c r="A423" s="34"/>
      <c r="B423" s="198"/>
      <c r="C423" s="102"/>
      <c r="D423" t="str">
        <f>'Caseload Assignments'!A422</f>
        <v>Inadequate</v>
      </c>
      <c r="E423" s="34" t="s">
        <v>104</v>
      </c>
      <c r="F423" s="114">
        <v>1</v>
      </c>
      <c r="G423" s="102">
        <v>0</v>
      </c>
      <c r="H423" s="102"/>
      <c r="I423" s="34" t="str">
        <f>J423</f>
        <v>no</v>
      </c>
      <c r="J423" s="34" t="s">
        <v>480</v>
      </c>
      <c r="K423" s="34" t="s">
        <v>480</v>
      </c>
      <c r="L423" s="34" t="s">
        <v>480</v>
      </c>
      <c r="M423" s="34" t="s">
        <v>480</v>
      </c>
      <c r="N423" s="34" t="s">
        <v>480</v>
      </c>
      <c r="O423" s="34" t="s">
        <v>480</v>
      </c>
      <c r="P423" s="34" t="s">
        <v>480</v>
      </c>
      <c r="Q423" s="34" t="s">
        <v>480</v>
      </c>
      <c r="R423" s="34" t="s">
        <v>480</v>
      </c>
      <c r="S423" s="34" t="s">
        <v>480</v>
      </c>
      <c r="T423" s="83">
        <f>IF('Financial Overview'!$B$9=1,'Caseload Assignments'!BK425,(IF('Financial Overview'!$B$9=2,'Caseload Assignments'!BK426,(IF('Financial Overview'!$B$9=3,'Caseload Assignments'!BK427,(IF('Financial Overview'!$B$9=4,'Caseload Assignments'!BK428)))))))</f>
        <v>0</v>
      </c>
      <c r="U423" s="87">
        <f t="shared" ref="U423" si="173">G423+H423-T423</f>
        <v>0</v>
      </c>
    </row>
    <row r="424" spans="1:21" hidden="1" outlineLevel="1" x14ac:dyDescent="0.25">
      <c r="A424" s="115"/>
      <c r="B424" s="199"/>
      <c r="C424" s="104"/>
      <c r="D424" s="98" t="str">
        <f t="shared" ref="D424:I424" si="174">D423</f>
        <v>Inadequate</v>
      </c>
      <c r="E424" s="98" t="str">
        <f t="shared" si="174"/>
        <v>Salary</v>
      </c>
      <c r="F424" s="98">
        <f t="shared" si="174"/>
        <v>1</v>
      </c>
      <c r="G424" s="104">
        <f t="shared" si="174"/>
        <v>0</v>
      </c>
      <c r="H424" s="104">
        <f t="shared" si="174"/>
        <v>0</v>
      </c>
      <c r="I424" s="98" t="str">
        <f t="shared" si="174"/>
        <v>no</v>
      </c>
      <c r="J424" s="98" t="str">
        <f t="shared" si="170"/>
        <v>no</v>
      </c>
      <c r="K424" s="98" t="str">
        <f t="shared" si="170"/>
        <v>no</v>
      </c>
      <c r="L424" s="98" t="str">
        <f t="shared" si="170"/>
        <v>no</v>
      </c>
      <c r="M424" s="98" t="str">
        <f t="shared" si="170"/>
        <v>no</v>
      </c>
      <c r="N424" s="98" t="str">
        <f t="shared" si="170"/>
        <v>no</v>
      </c>
      <c r="O424" s="98" t="str">
        <f t="shared" si="170"/>
        <v>no</v>
      </c>
      <c r="P424" s="98" t="str">
        <f t="shared" si="170"/>
        <v>no</v>
      </c>
      <c r="Q424" s="98" t="str">
        <f t="shared" si="170"/>
        <v>no</v>
      </c>
      <c r="R424" s="98" t="str">
        <f t="shared" si="170"/>
        <v>no</v>
      </c>
      <c r="S424" s="98" t="str">
        <f t="shared" si="170"/>
        <v>no</v>
      </c>
      <c r="U424" s="87"/>
    </row>
    <row r="425" spans="1:21" hidden="1" outlineLevel="1" x14ac:dyDescent="0.25">
      <c r="A425" s="115"/>
      <c r="B425" s="199"/>
      <c r="C425" s="104"/>
      <c r="D425" s="98" t="str">
        <f t="shared" ref="D425:S425" si="175">D423</f>
        <v>Inadequate</v>
      </c>
      <c r="E425" s="98" t="str">
        <f t="shared" si="175"/>
        <v>Salary</v>
      </c>
      <c r="F425" s="98">
        <f t="shared" si="175"/>
        <v>1</v>
      </c>
      <c r="G425" s="104">
        <f t="shared" si="175"/>
        <v>0</v>
      </c>
      <c r="H425" s="104">
        <f t="shared" si="175"/>
        <v>0</v>
      </c>
      <c r="I425" s="98" t="str">
        <f t="shared" si="175"/>
        <v>no</v>
      </c>
      <c r="J425" s="98" t="str">
        <f t="shared" si="175"/>
        <v>no</v>
      </c>
      <c r="K425" s="98" t="str">
        <f t="shared" si="175"/>
        <v>no</v>
      </c>
      <c r="L425" s="98" t="str">
        <f t="shared" si="175"/>
        <v>no</v>
      </c>
      <c r="M425" s="98" t="str">
        <f t="shared" si="175"/>
        <v>no</v>
      </c>
      <c r="N425" s="98" t="str">
        <f t="shared" si="175"/>
        <v>no</v>
      </c>
      <c r="O425" s="98" t="str">
        <f t="shared" si="175"/>
        <v>no</v>
      </c>
      <c r="P425" s="98" t="str">
        <f t="shared" si="175"/>
        <v>no</v>
      </c>
      <c r="Q425" s="98" t="str">
        <f t="shared" si="175"/>
        <v>no</v>
      </c>
      <c r="R425" s="98" t="str">
        <f t="shared" si="175"/>
        <v>no</v>
      </c>
      <c r="S425" s="98" t="str">
        <f t="shared" si="175"/>
        <v>no</v>
      </c>
      <c r="U425" s="87"/>
    </row>
    <row r="426" spans="1:21" hidden="1" outlineLevel="1" x14ac:dyDescent="0.25">
      <c r="A426" s="115"/>
      <c r="B426" s="199"/>
      <c r="C426" s="104"/>
      <c r="D426" s="98" t="str">
        <f t="shared" ref="D426:S426" si="176">D423</f>
        <v>Inadequate</v>
      </c>
      <c r="E426" s="98" t="str">
        <f t="shared" si="176"/>
        <v>Salary</v>
      </c>
      <c r="F426" s="98">
        <f t="shared" si="176"/>
        <v>1</v>
      </c>
      <c r="G426" s="104">
        <f t="shared" si="176"/>
        <v>0</v>
      </c>
      <c r="H426" s="104">
        <f t="shared" si="176"/>
        <v>0</v>
      </c>
      <c r="I426" s="98" t="str">
        <f t="shared" si="176"/>
        <v>no</v>
      </c>
      <c r="J426" s="98" t="str">
        <f t="shared" si="176"/>
        <v>no</v>
      </c>
      <c r="K426" s="98" t="str">
        <f t="shared" si="176"/>
        <v>no</v>
      </c>
      <c r="L426" s="98" t="str">
        <f t="shared" si="176"/>
        <v>no</v>
      </c>
      <c r="M426" s="98" t="str">
        <f t="shared" si="176"/>
        <v>no</v>
      </c>
      <c r="N426" s="98" t="str">
        <f t="shared" si="176"/>
        <v>no</v>
      </c>
      <c r="O426" s="98" t="str">
        <f t="shared" si="176"/>
        <v>no</v>
      </c>
      <c r="P426" s="98" t="str">
        <f t="shared" si="176"/>
        <v>no</v>
      </c>
      <c r="Q426" s="98" t="str">
        <f t="shared" si="176"/>
        <v>no</v>
      </c>
      <c r="R426" s="98" t="str">
        <f t="shared" si="176"/>
        <v>no</v>
      </c>
      <c r="S426" s="98" t="str">
        <f t="shared" si="176"/>
        <v>no</v>
      </c>
      <c r="U426" s="87"/>
    </row>
    <row r="427" spans="1:21" hidden="1" outlineLevel="1" x14ac:dyDescent="0.25">
      <c r="A427" s="115"/>
      <c r="B427" s="199"/>
      <c r="C427" s="104"/>
      <c r="E427" s="98"/>
      <c r="F427" s="99"/>
      <c r="G427" s="104"/>
      <c r="H427" s="104"/>
      <c r="I427" s="104"/>
      <c r="J427" s="98"/>
      <c r="K427" s="98"/>
      <c r="L427" s="98"/>
      <c r="M427" s="98"/>
      <c r="N427" s="98"/>
      <c r="O427" s="98"/>
      <c r="P427" s="98"/>
      <c r="Q427" s="98"/>
      <c r="R427" s="98"/>
      <c r="S427" s="98"/>
      <c r="U427" s="87"/>
    </row>
    <row r="428" spans="1:21" hidden="1" outlineLevel="1" x14ac:dyDescent="0.25">
      <c r="A428" s="115"/>
      <c r="B428" s="199"/>
      <c r="C428" s="104"/>
      <c r="E428" s="98"/>
      <c r="F428" s="99"/>
      <c r="G428" s="104"/>
      <c r="H428" s="104"/>
      <c r="I428" s="104"/>
      <c r="J428" s="98"/>
      <c r="K428" s="98"/>
      <c r="L428" s="98"/>
      <c r="M428" s="98"/>
      <c r="N428" s="98"/>
      <c r="O428" s="98"/>
      <c r="P428" s="98"/>
      <c r="Q428" s="98"/>
      <c r="R428" s="98"/>
      <c r="S428" s="98"/>
      <c r="U428" s="87"/>
    </row>
    <row r="429" spans="1:21" hidden="1" outlineLevel="1" x14ac:dyDescent="0.25">
      <c r="A429" s="115"/>
      <c r="B429" s="199"/>
      <c r="C429" s="104"/>
      <c r="E429" s="98"/>
      <c r="F429" s="99"/>
      <c r="G429" s="104"/>
      <c r="H429" s="104"/>
      <c r="I429" s="104"/>
      <c r="J429" s="98"/>
      <c r="K429" s="98"/>
      <c r="L429" s="98"/>
      <c r="M429" s="98"/>
      <c r="N429" s="98"/>
      <c r="O429" s="98"/>
      <c r="P429" s="98"/>
      <c r="Q429" s="98"/>
      <c r="R429" s="98"/>
      <c r="S429" s="98"/>
      <c r="U429" s="87"/>
    </row>
    <row r="430" spans="1:21" hidden="1" outlineLevel="1" x14ac:dyDescent="0.25">
      <c r="A430" s="115"/>
      <c r="B430" s="199"/>
      <c r="C430" s="104"/>
      <c r="E430" s="98"/>
      <c r="F430" s="99"/>
      <c r="G430" s="104"/>
      <c r="H430" s="104"/>
      <c r="I430" s="104"/>
      <c r="J430" s="98"/>
      <c r="K430" s="98"/>
      <c r="L430" s="98"/>
      <c r="M430" s="98"/>
      <c r="N430" s="98"/>
      <c r="O430" s="98"/>
      <c r="P430" s="98"/>
      <c r="Q430" s="98"/>
      <c r="R430" s="98"/>
      <c r="S430" s="98"/>
      <c r="U430" s="87"/>
    </row>
    <row r="431" spans="1:21" hidden="1" outlineLevel="1" x14ac:dyDescent="0.25">
      <c r="A431" s="115"/>
      <c r="B431" s="199"/>
      <c r="C431" s="104"/>
      <c r="E431" s="98"/>
      <c r="F431" s="99"/>
      <c r="G431" s="104"/>
      <c r="H431" s="104"/>
      <c r="I431" s="104"/>
      <c r="J431" s="98"/>
      <c r="K431" s="98"/>
      <c r="L431" s="98"/>
      <c r="M431" s="98"/>
      <c r="N431" s="98"/>
      <c r="O431" s="98"/>
      <c r="P431" s="98"/>
      <c r="Q431" s="98"/>
      <c r="R431" s="98"/>
      <c r="S431" s="98"/>
      <c r="U431" s="87"/>
    </row>
    <row r="432" spans="1:21" hidden="1" outlineLevel="1" x14ac:dyDescent="0.25">
      <c r="A432" s="115"/>
      <c r="B432" s="199"/>
      <c r="C432" s="104"/>
      <c r="E432" s="98"/>
      <c r="F432" s="99"/>
      <c r="G432" s="104"/>
      <c r="H432" s="104"/>
      <c r="I432" s="104"/>
      <c r="J432" s="98"/>
      <c r="K432" s="98"/>
      <c r="L432" s="98"/>
      <c r="M432" s="98"/>
      <c r="N432" s="98"/>
      <c r="O432" s="98"/>
      <c r="P432" s="98"/>
      <c r="Q432" s="98"/>
      <c r="R432" s="98"/>
      <c r="S432" s="98"/>
      <c r="U432" s="87"/>
    </row>
    <row r="433" spans="1:21" collapsed="1" x14ac:dyDescent="0.25">
      <c r="A433" s="34"/>
      <c r="B433" s="198"/>
      <c r="C433" s="102"/>
      <c r="D433" t="str">
        <f>'Caseload Assignments'!A432</f>
        <v>Inadequate</v>
      </c>
      <c r="E433" s="34" t="s">
        <v>104</v>
      </c>
      <c r="F433" s="114">
        <v>1</v>
      </c>
      <c r="G433" s="102">
        <v>0</v>
      </c>
      <c r="H433" s="102"/>
      <c r="I433" s="34" t="str">
        <f>J433</f>
        <v>no</v>
      </c>
      <c r="J433" s="34" t="s">
        <v>480</v>
      </c>
      <c r="K433" s="34" t="s">
        <v>480</v>
      </c>
      <c r="L433" s="34" t="s">
        <v>480</v>
      </c>
      <c r="M433" s="34" t="s">
        <v>480</v>
      </c>
      <c r="N433" s="34" t="s">
        <v>480</v>
      </c>
      <c r="O433" s="34" t="s">
        <v>480</v>
      </c>
      <c r="P433" s="34" t="s">
        <v>480</v>
      </c>
      <c r="Q433" s="34" t="s">
        <v>480</v>
      </c>
      <c r="R433" s="34" t="s">
        <v>480</v>
      </c>
      <c r="S433" s="34" t="s">
        <v>480</v>
      </c>
      <c r="T433" s="83">
        <f>IF('Financial Overview'!$B$9=1,'Caseload Assignments'!BK435,(IF('Financial Overview'!$B$9=2,'Caseload Assignments'!BK436,(IF('Financial Overview'!$B$9=3,'Caseload Assignments'!BK437,(IF('Financial Overview'!$B$9=4,'Caseload Assignments'!BK438)))))))</f>
        <v>0</v>
      </c>
      <c r="U433" s="87">
        <f t="shared" ref="U433" si="177">G433+H433-T433</f>
        <v>0</v>
      </c>
    </row>
    <row r="434" spans="1:21" hidden="1" outlineLevel="1" x14ac:dyDescent="0.25">
      <c r="A434" s="115"/>
      <c r="B434" s="199"/>
      <c r="C434" s="104"/>
      <c r="D434" s="98" t="str">
        <f t="shared" ref="D434:S444" si="178">D433</f>
        <v>Inadequate</v>
      </c>
      <c r="E434" s="98" t="str">
        <f t="shared" si="178"/>
        <v>Salary</v>
      </c>
      <c r="F434" s="98">
        <f t="shared" si="178"/>
        <v>1</v>
      </c>
      <c r="G434" s="104">
        <f t="shared" si="178"/>
        <v>0</v>
      </c>
      <c r="H434" s="104">
        <f t="shared" si="178"/>
        <v>0</v>
      </c>
      <c r="I434" s="98" t="str">
        <f t="shared" si="178"/>
        <v>no</v>
      </c>
      <c r="J434" s="98" t="str">
        <f t="shared" si="178"/>
        <v>no</v>
      </c>
      <c r="K434" s="98" t="str">
        <f t="shared" si="178"/>
        <v>no</v>
      </c>
      <c r="L434" s="98" t="str">
        <f t="shared" si="178"/>
        <v>no</v>
      </c>
      <c r="M434" s="98" t="str">
        <f t="shared" si="178"/>
        <v>no</v>
      </c>
      <c r="N434" s="98" t="str">
        <f t="shared" si="178"/>
        <v>no</v>
      </c>
      <c r="O434" s="98" t="str">
        <f t="shared" si="178"/>
        <v>no</v>
      </c>
      <c r="P434" s="98" t="str">
        <f t="shared" si="178"/>
        <v>no</v>
      </c>
      <c r="Q434" s="98" t="str">
        <f t="shared" si="178"/>
        <v>no</v>
      </c>
      <c r="R434" s="98" t="str">
        <f t="shared" si="178"/>
        <v>no</v>
      </c>
      <c r="S434" s="98" t="str">
        <f t="shared" si="178"/>
        <v>no</v>
      </c>
      <c r="U434" s="87"/>
    </row>
    <row r="435" spans="1:21" hidden="1" outlineLevel="1" x14ac:dyDescent="0.25">
      <c r="A435" s="115"/>
      <c r="B435" s="199"/>
      <c r="C435" s="104"/>
      <c r="D435" s="98" t="str">
        <f t="shared" ref="D435:S435" si="179">D433</f>
        <v>Inadequate</v>
      </c>
      <c r="E435" s="98" t="str">
        <f t="shared" si="179"/>
        <v>Salary</v>
      </c>
      <c r="F435" s="98">
        <f t="shared" si="179"/>
        <v>1</v>
      </c>
      <c r="G435" s="104">
        <f t="shared" si="179"/>
        <v>0</v>
      </c>
      <c r="H435" s="104">
        <f t="shared" si="179"/>
        <v>0</v>
      </c>
      <c r="I435" s="98" t="str">
        <f t="shared" si="179"/>
        <v>no</v>
      </c>
      <c r="J435" s="98" t="str">
        <f t="shared" si="179"/>
        <v>no</v>
      </c>
      <c r="K435" s="98" t="str">
        <f t="shared" si="179"/>
        <v>no</v>
      </c>
      <c r="L435" s="98" t="str">
        <f t="shared" si="179"/>
        <v>no</v>
      </c>
      <c r="M435" s="98" t="str">
        <f t="shared" si="179"/>
        <v>no</v>
      </c>
      <c r="N435" s="98" t="str">
        <f t="shared" si="179"/>
        <v>no</v>
      </c>
      <c r="O435" s="98" t="str">
        <f t="shared" si="179"/>
        <v>no</v>
      </c>
      <c r="P435" s="98" t="str">
        <f t="shared" si="179"/>
        <v>no</v>
      </c>
      <c r="Q435" s="98" t="str">
        <f t="shared" si="179"/>
        <v>no</v>
      </c>
      <c r="R435" s="98" t="str">
        <f t="shared" si="179"/>
        <v>no</v>
      </c>
      <c r="S435" s="98" t="str">
        <f t="shared" si="179"/>
        <v>no</v>
      </c>
      <c r="U435" s="87"/>
    </row>
    <row r="436" spans="1:21" hidden="1" outlineLevel="1" x14ac:dyDescent="0.25">
      <c r="A436" s="115"/>
      <c r="B436" s="199"/>
      <c r="C436" s="104"/>
      <c r="D436" s="98" t="str">
        <f t="shared" ref="D436:S436" si="180">D433</f>
        <v>Inadequate</v>
      </c>
      <c r="E436" s="98" t="str">
        <f t="shared" si="180"/>
        <v>Salary</v>
      </c>
      <c r="F436" s="98">
        <f t="shared" si="180"/>
        <v>1</v>
      </c>
      <c r="G436" s="104">
        <f t="shared" si="180"/>
        <v>0</v>
      </c>
      <c r="H436" s="104">
        <f t="shared" si="180"/>
        <v>0</v>
      </c>
      <c r="I436" s="98" t="str">
        <f t="shared" si="180"/>
        <v>no</v>
      </c>
      <c r="J436" s="98" t="str">
        <f t="shared" si="180"/>
        <v>no</v>
      </c>
      <c r="K436" s="98" t="str">
        <f t="shared" si="180"/>
        <v>no</v>
      </c>
      <c r="L436" s="98" t="str">
        <f t="shared" si="180"/>
        <v>no</v>
      </c>
      <c r="M436" s="98" t="str">
        <f t="shared" si="180"/>
        <v>no</v>
      </c>
      <c r="N436" s="98" t="str">
        <f t="shared" si="180"/>
        <v>no</v>
      </c>
      <c r="O436" s="98" t="str">
        <f t="shared" si="180"/>
        <v>no</v>
      </c>
      <c r="P436" s="98" t="str">
        <f t="shared" si="180"/>
        <v>no</v>
      </c>
      <c r="Q436" s="98" t="str">
        <f t="shared" si="180"/>
        <v>no</v>
      </c>
      <c r="R436" s="98" t="str">
        <f t="shared" si="180"/>
        <v>no</v>
      </c>
      <c r="S436" s="98" t="str">
        <f t="shared" si="180"/>
        <v>no</v>
      </c>
      <c r="U436" s="87"/>
    </row>
    <row r="437" spans="1:21" hidden="1" outlineLevel="1" x14ac:dyDescent="0.25">
      <c r="A437" s="115"/>
      <c r="B437" s="199"/>
      <c r="C437" s="104"/>
      <c r="E437" s="98"/>
      <c r="F437" s="99"/>
      <c r="G437" s="104"/>
      <c r="H437" s="104"/>
      <c r="I437" s="104"/>
      <c r="J437" s="98"/>
      <c r="K437" s="98"/>
      <c r="L437" s="98"/>
      <c r="M437" s="98"/>
      <c r="N437" s="98"/>
      <c r="O437" s="98"/>
      <c r="P437" s="98"/>
      <c r="Q437" s="98"/>
      <c r="R437" s="98"/>
      <c r="S437" s="98"/>
      <c r="U437" s="87"/>
    </row>
    <row r="438" spans="1:21" hidden="1" outlineLevel="1" x14ac:dyDescent="0.25">
      <c r="A438" s="115"/>
      <c r="B438" s="199"/>
      <c r="C438" s="104"/>
      <c r="E438" s="98"/>
      <c r="F438" s="99"/>
      <c r="G438" s="104"/>
      <c r="H438" s="104"/>
      <c r="I438" s="104"/>
      <c r="J438" s="98"/>
      <c r="K438" s="98"/>
      <c r="L438" s="98"/>
      <c r="M438" s="98"/>
      <c r="N438" s="98"/>
      <c r="O438" s="98"/>
      <c r="P438" s="98"/>
      <c r="Q438" s="98"/>
      <c r="R438" s="98"/>
      <c r="S438" s="98"/>
      <c r="U438" s="87"/>
    </row>
    <row r="439" spans="1:21" hidden="1" outlineLevel="1" x14ac:dyDescent="0.25">
      <c r="A439" s="115"/>
      <c r="B439" s="199"/>
      <c r="C439" s="104"/>
      <c r="E439" s="98"/>
      <c r="F439" s="99"/>
      <c r="G439" s="104"/>
      <c r="H439" s="104"/>
      <c r="I439" s="104"/>
      <c r="J439" s="98"/>
      <c r="K439" s="98"/>
      <c r="L439" s="98"/>
      <c r="M439" s="98"/>
      <c r="N439" s="98"/>
      <c r="O439" s="98"/>
      <c r="P439" s="98"/>
      <c r="Q439" s="98"/>
      <c r="R439" s="98"/>
      <c r="S439" s="98"/>
      <c r="U439" s="87"/>
    </row>
    <row r="440" spans="1:21" hidden="1" outlineLevel="1" x14ac:dyDescent="0.25">
      <c r="A440" s="115"/>
      <c r="B440" s="199"/>
      <c r="C440" s="104"/>
      <c r="E440" s="98"/>
      <c r="F440" s="99"/>
      <c r="G440" s="104"/>
      <c r="H440" s="104"/>
      <c r="I440" s="104"/>
      <c r="J440" s="98"/>
      <c r="K440" s="98"/>
      <c r="L440" s="98"/>
      <c r="M440" s="98"/>
      <c r="N440" s="98"/>
      <c r="O440" s="98"/>
      <c r="P440" s="98"/>
      <c r="Q440" s="98"/>
      <c r="R440" s="98"/>
      <c r="S440" s="98"/>
      <c r="U440" s="87"/>
    </row>
    <row r="441" spans="1:21" hidden="1" outlineLevel="1" x14ac:dyDescent="0.25">
      <c r="A441" s="115"/>
      <c r="B441" s="199"/>
      <c r="C441" s="104"/>
      <c r="E441" s="98"/>
      <c r="F441" s="99"/>
      <c r="G441" s="104"/>
      <c r="H441" s="104"/>
      <c r="I441" s="104"/>
      <c r="J441" s="98"/>
      <c r="K441" s="98"/>
      <c r="L441" s="98"/>
      <c r="M441" s="98"/>
      <c r="N441" s="98"/>
      <c r="O441" s="98"/>
      <c r="P441" s="98"/>
      <c r="Q441" s="98"/>
      <c r="R441" s="98"/>
      <c r="S441" s="98"/>
      <c r="U441" s="87"/>
    </row>
    <row r="442" spans="1:21" hidden="1" outlineLevel="1" x14ac:dyDescent="0.25">
      <c r="A442" s="115"/>
      <c r="B442" s="199"/>
      <c r="C442" s="104"/>
      <c r="E442" s="98"/>
      <c r="F442" s="99"/>
      <c r="G442" s="104"/>
      <c r="H442" s="104"/>
      <c r="I442" s="104"/>
      <c r="J442" s="98"/>
      <c r="K442" s="98"/>
      <c r="L442" s="98"/>
      <c r="M442" s="98"/>
      <c r="N442" s="98"/>
      <c r="O442" s="98"/>
      <c r="P442" s="98"/>
      <c r="Q442" s="98"/>
      <c r="R442" s="98"/>
      <c r="S442" s="98"/>
      <c r="U442" s="87"/>
    </row>
    <row r="443" spans="1:21" collapsed="1" x14ac:dyDescent="0.25">
      <c r="A443" s="34"/>
      <c r="B443" s="198"/>
      <c r="C443" s="102"/>
      <c r="D443" t="str">
        <f>'Caseload Assignments'!A442</f>
        <v>Inadequate</v>
      </c>
      <c r="E443" s="34" t="s">
        <v>104</v>
      </c>
      <c r="F443" s="114">
        <v>1</v>
      </c>
      <c r="G443" s="102">
        <v>0</v>
      </c>
      <c r="H443" s="102"/>
      <c r="I443" s="34" t="str">
        <f>J443</f>
        <v>no</v>
      </c>
      <c r="J443" s="34" t="s">
        <v>480</v>
      </c>
      <c r="K443" s="34" t="s">
        <v>480</v>
      </c>
      <c r="L443" s="34" t="s">
        <v>480</v>
      </c>
      <c r="M443" s="34" t="s">
        <v>480</v>
      </c>
      <c r="N443" s="34" t="s">
        <v>480</v>
      </c>
      <c r="O443" s="34" t="s">
        <v>480</v>
      </c>
      <c r="P443" s="34" t="s">
        <v>480</v>
      </c>
      <c r="Q443" s="34" t="s">
        <v>480</v>
      </c>
      <c r="R443" s="34" t="s">
        <v>480</v>
      </c>
      <c r="S443" s="34" t="s">
        <v>480</v>
      </c>
      <c r="T443" s="83">
        <f>IF('Financial Overview'!$B$9=1,'Caseload Assignments'!BK445,(IF('Financial Overview'!$B$9=2,'Caseload Assignments'!BK446,(IF('Financial Overview'!$B$9=3,'Caseload Assignments'!BK447,(IF('Financial Overview'!$B$9=4,'Caseload Assignments'!BK448)))))))</f>
        <v>0</v>
      </c>
      <c r="U443" s="87">
        <f t="shared" ref="U443" si="181">G443+H443-T443</f>
        <v>0</v>
      </c>
    </row>
    <row r="444" spans="1:21" hidden="1" outlineLevel="1" x14ac:dyDescent="0.25">
      <c r="A444" s="115"/>
      <c r="B444" s="199"/>
      <c r="C444" s="104"/>
      <c r="D444" s="98" t="str">
        <f t="shared" ref="D444:I444" si="182">D443</f>
        <v>Inadequate</v>
      </c>
      <c r="E444" s="98" t="str">
        <f t="shared" si="182"/>
        <v>Salary</v>
      </c>
      <c r="F444" s="98">
        <f t="shared" si="182"/>
        <v>1</v>
      </c>
      <c r="G444" s="104">
        <f t="shared" si="182"/>
        <v>0</v>
      </c>
      <c r="H444" s="104">
        <f t="shared" si="182"/>
        <v>0</v>
      </c>
      <c r="I444" s="98" t="str">
        <f t="shared" si="182"/>
        <v>no</v>
      </c>
      <c r="J444" s="98" t="str">
        <f t="shared" si="178"/>
        <v>no</v>
      </c>
      <c r="K444" s="98" t="str">
        <f t="shared" si="178"/>
        <v>no</v>
      </c>
      <c r="L444" s="98" t="str">
        <f t="shared" si="178"/>
        <v>no</v>
      </c>
      <c r="M444" s="98" t="str">
        <f t="shared" si="178"/>
        <v>no</v>
      </c>
      <c r="N444" s="98" t="str">
        <f t="shared" si="178"/>
        <v>no</v>
      </c>
      <c r="O444" s="98" t="str">
        <f t="shared" si="178"/>
        <v>no</v>
      </c>
      <c r="P444" s="98" t="str">
        <f t="shared" si="178"/>
        <v>no</v>
      </c>
      <c r="Q444" s="98" t="str">
        <f t="shared" si="178"/>
        <v>no</v>
      </c>
      <c r="R444" s="98" t="str">
        <f t="shared" si="178"/>
        <v>no</v>
      </c>
      <c r="S444" s="98" t="str">
        <f t="shared" si="178"/>
        <v>no</v>
      </c>
      <c r="U444" s="87"/>
    </row>
    <row r="445" spans="1:21" hidden="1" outlineLevel="1" x14ac:dyDescent="0.25">
      <c r="A445" s="115"/>
      <c r="B445" s="199"/>
      <c r="C445" s="104"/>
      <c r="D445" s="98" t="str">
        <f t="shared" ref="D445:S445" si="183">D443</f>
        <v>Inadequate</v>
      </c>
      <c r="E445" s="98" t="str">
        <f t="shared" si="183"/>
        <v>Salary</v>
      </c>
      <c r="F445" s="98">
        <f t="shared" si="183"/>
        <v>1</v>
      </c>
      <c r="G445" s="104">
        <f t="shared" si="183"/>
        <v>0</v>
      </c>
      <c r="H445" s="104">
        <f t="shared" si="183"/>
        <v>0</v>
      </c>
      <c r="I445" s="98" t="str">
        <f t="shared" si="183"/>
        <v>no</v>
      </c>
      <c r="J445" s="98" t="str">
        <f t="shared" si="183"/>
        <v>no</v>
      </c>
      <c r="K445" s="98" t="str">
        <f t="shared" si="183"/>
        <v>no</v>
      </c>
      <c r="L445" s="98" t="str">
        <f t="shared" si="183"/>
        <v>no</v>
      </c>
      <c r="M445" s="98" t="str">
        <f t="shared" si="183"/>
        <v>no</v>
      </c>
      <c r="N445" s="98" t="str">
        <f t="shared" si="183"/>
        <v>no</v>
      </c>
      <c r="O445" s="98" t="str">
        <f t="shared" si="183"/>
        <v>no</v>
      </c>
      <c r="P445" s="98" t="str">
        <f t="shared" si="183"/>
        <v>no</v>
      </c>
      <c r="Q445" s="98" t="str">
        <f t="shared" si="183"/>
        <v>no</v>
      </c>
      <c r="R445" s="98" t="str">
        <f t="shared" si="183"/>
        <v>no</v>
      </c>
      <c r="S445" s="98" t="str">
        <f t="shared" si="183"/>
        <v>no</v>
      </c>
      <c r="U445" s="87"/>
    </row>
    <row r="446" spans="1:21" hidden="1" outlineLevel="1" x14ac:dyDescent="0.25">
      <c r="A446" s="115"/>
      <c r="B446" s="199"/>
      <c r="C446" s="104"/>
      <c r="D446" s="98" t="str">
        <f t="shared" ref="D446:S446" si="184">D443</f>
        <v>Inadequate</v>
      </c>
      <c r="E446" s="98" t="str">
        <f t="shared" si="184"/>
        <v>Salary</v>
      </c>
      <c r="F446" s="98">
        <f t="shared" si="184"/>
        <v>1</v>
      </c>
      <c r="G446" s="104">
        <f t="shared" si="184"/>
        <v>0</v>
      </c>
      <c r="H446" s="104">
        <f t="shared" si="184"/>
        <v>0</v>
      </c>
      <c r="I446" s="98" t="str">
        <f t="shared" si="184"/>
        <v>no</v>
      </c>
      <c r="J446" s="98" t="str">
        <f t="shared" si="184"/>
        <v>no</v>
      </c>
      <c r="K446" s="98" t="str">
        <f t="shared" si="184"/>
        <v>no</v>
      </c>
      <c r="L446" s="98" t="str">
        <f t="shared" si="184"/>
        <v>no</v>
      </c>
      <c r="M446" s="98" t="str">
        <f t="shared" si="184"/>
        <v>no</v>
      </c>
      <c r="N446" s="98" t="str">
        <f t="shared" si="184"/>
        <v>no</v>
      </c>
      <c r="O446" s="98" t="str">
        <f t="shared" si="184"/>
        <v>no</v>
      </c>
      <c r="P446" s="98" t="str">
        <f t="shared" si="184"/>
        <v>no</v>
      </c>
      <c r="Q446" s="98" t="str">
        <f t="shared" si="184"/>
        <v>no</v>
      </c>
      <c r="R446" s="98" t="str">
        <f t="shared" si="184"/>
        <v>no</v>
      </c>
      <c r="S446" s="98" t="str">
        <f t="shared" si="184"/>
        <v>no</v>
      </c>
      <c r="U446" s="87"/>
    </row>
    <row r="447" spans="1:21" hidden="1" outlineLevel="1" x14ac:dyDescent="0.25">
      <c r="A447" s="115"/>
      <c r="B447" s="199"/>
      <c r="C447" s="104"/>
      <c r="E447" s="98"/>
      <c r="F447" s="99"/>
      <c r="G447" s="104"/>
      <c r="H447" s="104"/>
      <c r="I447" s="104"/>
      <c r="J447" s="98"/>
      <c r="K447" s="98"/>
      <c r="L447" s="98"/>
      <c r="M447" s="98"/>
      <c r="N447" s="98"/>
      <c r="O447" s="98"/>
      <c r="P447" s="98"/>
      <c r="Q447" s="98"/>
      <c r="R447" s="98"/>
      <c r="S447" s="98"/>
      <c r="U447" s="87"/>
    </row>
    <row r="448" spans="1:21" hidden="1" outlineLevel="1" x14ac:dyDescent="0.25">
      <c r="A448" s="115"/>
      <c r="B448" s="199"/>
      <c r="C448" s="104"/>
      <c r="E448" s="98"/>
      <c r="F448" s="99"/>
      <c r="G448" s="104"/>
      <c r="H448" s="104"/>
      <c r="I448" s="104"/>
      <c r="J448" s="98"/>
      <c r="K448" s="98"/>
      <c r="L448" s="98"/>
      <c r="M448" s="98"/>
      <c r="N448" s="98"/>
      <c r="O448" s="98"/>
      <c r="P448" s="98"/>
      <c r="Q448" s="98"/>
      <c r="R448" s="98"/>
      <c r="S448" s="98"/>
      <c r="U448" s="87"/>
    </row>
    <row r="449" spans="1:21" hidden="1" outlineLevel="1" x14ac:dyDescent="0.25">
      <c r="A449" s="115"/>
      <c r="B449" s="199"/>
      <c r="C449" s="104"/>
      <c r="E449" s="98"/>
      <c r="F449" s="99"/>
      <c r="G449" s="104"/>
      <c r="H449" s="104"/>
      <c r="I449" s="104"/>
      <c r="J449" s="98"/>
      <c r="K449" s="98"/>
      <c r="L449" s="98"/>
      <c r="M449" s="98"/>
      <c r="N449" s="98"/>
      <c r="O449" s="98"/>
      <c r="P449" s="98"/>
      <c r="Q449" s="98"/>
      <c r="R449" s="98"/>
      <c r="S449" s="98"/>
      <c r="U449" s="87"/>
    </row>
    <row r="450" spans="1:21" hidden="1" outlineLevel="1" x14ac:dyDescent="0.25">
      <c r="A450" s="115"/>
      <c r="B450" s="199"/>
      <c r="C450" s="104"/>
      <c r="E450" s="98"/>
      <c r="F450" s="99"/>
      <c r="G450" s="104"/>
      <c r="H450" s="104"/>
      <c r="I450" s="104"/>
      <c r="J450" s="98"/>
      <c r="K450" s="98"/>
      <c r="L450" s="98"/>
      <c r="M450" s="98"/>
      <c r="N450" s="98"/>
      <c r="O450" s="98"/>
      <c r="P450" s="98"/>
      <c r="Q450" s="98"/>
      <c r="R450" s="98"/>
      <c r="S450" s="98"/>
      <c r="U450" s="87"/>
    </row>
    <row r="451" spans="1:21" hidden="1" outlineLevel="1" x14ac:dyDescent="0.25">
      <c r="A451" s="115"/>
      <c r="B451" s="199"/>
      <c r="C451" s="104"/>
      <c r="E451" s="98"/>
      <c r="F451" s="99"/>
      <c r="G451" s="104"/>
      <c r="H451" s="104"/>
      <c r="I451" s="104"/>
      <c r="J451" s="98"/>
      <c r="K451" s="98"/>
      <c r="L451" s="98"/>
      <c r="M451" s="98"/>
      <c r="N451" s="98"/>
      <c r="O451" s="98"/>
      <c r="P451" s="98"/>
      <c r="Q451" s="98"/>
      <c r="R451" s="98"/>
      <c r="S451" s="98"/>
      <c r="U451" s="87"/>
    </row>
    <row r="452" spans="1:21" hidden="1" outlineLevel="1" x14ac:dyDescent="0.25">
      <c r="A452" s="115"/>
      <c r="B452" s="199"/>
      <c r="C452" s="104"/>
      <c r="E452" s="98"/>
      <c r="F452" s="99"/>
      <c r="G452" s="104"/>
      <c r="H452" s="104"/>
      <c r="I452" s="104"/>
      <c r="J452" s="98"/>
      <c r="K452" s="98"/>
      <c r="L452" s="98"/>
      <c r="M452" s="98"/>
      <c r="N452" s="98"/>
      <c r="O452" s="98"/>
      <c r="P452" s="98"/>
      <c r="Q452" s="98"/>
      <c r="R452" s="98"/>
      <c r="S452" s="98"/>
      <c r="U452" s="87"/>
    </row>
    <row r="453" spans="1:21" collapsed="1" x14ac:dyDescent="0.25">
      <c r="A453" s="34"/>
      <c r="B453" s="198"/>
      <c r="C453" s="102"/>
      <c r="D453" t="str">
        <f>'Caseload Assignments'!A452</f>
        <v>Inadequate</v>
      </c>
      <c r="E453" s="34" t="s">
        <v>104</v>
      </c>
      <c r="F453" s="114">
        <v>1</v>
      </c>
      <c r="G453" s="102">
        <v>0</v>
      </c>
      <c r="H453" s="102"/>
      <c r="I453" s="34" t="str">
        <f>J453</f>
        <v>no</v>
      </c>
      <c r="J453" s="34" t="s">
        <v>480</v>
      </c>
      <c r="K453" s="34" t="s">
        <v>480</v>
      </c>
      <c r="L453" s="34" t="s">
        <v>480</v>
      </c>
      <c r="M453" s="34" t="s">
        <v>480</v>
      </c>
      <c r="N453" s="34" t="s">
        <v>480</v>
      </c>
      <c r="O453" s="34" t="s">
        <v>480</v>
      </c>
      <c r="P453" s="34" t="s">
        <v>480</v>
      </c>
      <c r="Q453" s="34" t="s">
        <v>480</v>
      </c>
      <c r="R453" s="34" t="s">
        <v>480</v>
      </c>
      <c r="S453" s="34" t="s">
        <v>480</v>
      </c>
      <c r="T453" s="83">
        <f>IF('Financial Overview'!$B$9=1,'Caseload Assignments'!BK455,(IF('Financial Overview'!$B$9=2,'Caseload Assignments'!BK456,(IF('Financial Overview'!$B$9=3,'Caseload Assignments'!BK457,(IF('Financial Overview'!$B$9=4,'Caseload Assignments'!BK458)))))))</f>
        <v>0</v>
      </c>
      <c r="U453" s="87">
        <f t="shared" ref="U453" si="185">G453+H453-T453</f>
        <v>0</v>
      </c>
    </row>
    <row r="454" spans="1:21" hidden="1" outlineLevel="1" x14ac:dyDescent="0.25">
      <c r="A454" s="115"/>
      <c r="B454" s="199"/>
      <c r="C454" s="104"/>
      <c r="D454" s="98" t="str">
        <f t="shared" ref="D454:S464" si="186">D453</f>
        <v>Inadequate</v>
      </c>
      <c r="E454" s="98" t="str">
        <f t="shared" si="186"/>
        <v>Salary</v>
      </c>
      <c r="F454" s="98">
        <f t="shared" si="186"/>
        <v>1</v>
      </c>
      <c r="G454" s="104">
        <f t="shared" si="186"/>
        <v>0</v>
      </c>
      <c r="H454" s="104">
        <f t="shared" si="186"/>
        <v>0</v>
      </c>
      <c r="I454" s="98" t="str">
        <f t="shared" si="186"/>
        <v>no</v>
      </c>
      <c r="J454" s="98" t="str">
        <f t="shared" si="186"/>
        <v>no</v>
      </c>
      <c r="K454" s="98" t="str">
        <f t="shared" si="186"/>
        <v>no</v>
      </c>
      <c r="L454" s="98" t="str">
        <f t="shared" si="186"/>
        <v>no</v>
      </c>
      <c r="M454" s="98" t="str">
        <f t="shared" si="186"/>
        <v>no</v>
      </c>
      <c r="N454" s="98" t="str">
        <f t="shared" si="186"/>
        <v>no</v>
      </c>
      <c r="O454" s="98" t="str">
        <f t="shared" si="186"/>
        <v>no</v>
      </c>
      <c r="P454" s="98" t="str">
        <f t="shared" si="186"/>
        <v>no</v>
      </c>
      <c r="Q454" s="98" t="str">
        <f t="shared" si="186"/>
        <v>no</v>
      </c>
      <c r="R454" s="98" t="str">
        <f t="shared" si="186"/>
        <v>no</v>
      </c>
      <c r="S454" s="98" t="str">
        <f t="shared" si="186"/>
        <v>no</v>
      </c>
      <c r="U454" s="87"/>
    </row>
    <row r="455" spans="1:21" hidden="1" outlineLevel="1" x14ac:dyDescent="0.25">
      <c r="A455" s="115"/>
      <c r="B455" s="199"/>
      <c r="C455" s="104"/>
      <c r="D455" s="98" t="str">
        <f t="shared" ref="D455:S455" si="187">D453</f>
        <v>Inadequate</v>
      </c>
      <c r="E455" s="98" t="str">
        <f t="shared" si="187"/>
        <v>Salary</v>
      </c>
      <c r="F455" s="98">
        <f t="shared" si="187"/>
        <v>1</v>
      </c>
      <c r="G455" s="104">
        <f t="shared" si="187"/>
        <v>0</v>
      </c>
      <c r="H455" s="104">
        <f t="shared" si="187"/>
        <v>0</v>
      </c>
      <c r="I455" s="98" t="str">
        <f t="shared" si="187"/>
        <v>no</v>
      </c>
      <c r="J455" s="98" t="str">
        <f t="shared" si="187"/>
        <v>no</v>
      </c>
      <c r="K455" s="98" t="str">
        <f t="shared" si="187"/>
        <v>no</v>
      </c>
      <c r="L455" s="98" t="str">
        <f t="shared" si="187"/>
        <v>no</v>
      </c>
      <c r="M455" s="98" t="str">
        <f t="shared" si="187"/>
        <v>no</v>
      </c>
      <c r="N455" s="98" t="str">
        <f t="shared" si="187"/>
        <v>no</v>
      </c>
      <c r="O455" s="98" t="str">
        <f t="shared" si="187"/>
        <v>no</v>
      </c>
      <c r="P455" s="98" t="str">
        <f t="shared" si="187"/>
        <v>no</v>
      </c>
      <c r="Q455" s="98" t="str">
        <f t="shared" si="187"/>
        <v>no</v>
      </c>
      <c r="R455" s="98" t="str">
        <f t="shared" si="187"/>
        <v>no</v>
      </c>
      <c r="S455" s="98" t="str">
        <f t="shared" si="187"/>
        <v>no</v>
      </c>
      <c r="U455" s="87"/>
    </row>
    <row r="456" spans="1:21" hidden="1" outlineLevel="1" x14ac:dyDescent="0.25">
      <c r="A456" s="115"/>
      <c r="B456" s="199"/>
      <c r="C456" s="104"/>
      <c r="D456" s="98" t="str">
        <f t="shared" ref="D456:S456" si="188">D453</f>
        <v>Inadequate</v>
      </c>
      <c r="E456" s="98" t="str">
        <f t="shared" si="188"/>
        <v>Salary</v>
      </c>
      <c r="F456" s="98">
        <f t="shared" si="188"/>
        <v>1</v>
      </c>
      <c r="G456" s="104">
        <f t="shared" si="188"/>
        <v>0</v>
      </c>
      <c r="H456" s="104">
        <f t="shared" si="188"/>
        <v>0</v>
      </c>
      <c r="I456" s="98" t="str">
        <f t="shared" si="188"/>
        <v>no</v>
      </c>
      <c r="J456" s="98" t="str">
        <f t="shared" si="188"/>
        <v>no</v>
      </c>
      <c r="K456" s="98" t="str">
        <f t="shared" si="188"/>
        <v>no</v>
      </c>
      <c r="L456" s="98" t="str">
        <f t="shared" si="188"/>
        <v>no</v>
      </c>
      <c r="M456" s="98" t="str">
        <f t="shared" si="188"/>
        <v>no</v>
      </c>
      <c r="N456" s="98" t="str">
        <f t="shared" si="188"/>
        <v>no</v>
      </c>
      <c r="O456" s="98" t="str">
        <f t="shared" si="188"/>
        <v>no</v>
      </c>
      <c r="P456" s="98" t="str">
        <f t="shared" si="188"/>
        <v>no</v>
      </c>
      <c r="Q456" s="98" t="str">
        <f t="shared" si="188"/>
        <v>no</v>
      </c>
      <c r="R456" s="98" t="str">
        <f t="shared" si="188"/>
        <v>no</v>
      </c>
      <c r="S456" s="98" t="str">
        <f t="shared" si="188"/>
        <v>no</v>
      </c>
      <c r="U456" s="87"/>
    </row>
    <row r="457" spans="1:21" hidden="1" outlineLevel="1" x14ac:dyDescent="0.25">
      <c r="A457" s="115"/>
      <c r="B457" s="199"/>
      <c r="C457" s="104"/>
      <c r="E457" s="98"/>
      <c r="F457" s="99"/>
      <c r="G457" s="104"/>
      <c r="H457" s="104"/>
      <c r="I457" s="104"/>
      <c r="J457" s="98"/>
      <c r="K457" s="98"/>
      <c r="L457" s="98"/>
      <c r="M457" s="98"/>
      <c r="N457" s="98"/>
      <c r="O457" s="98"/>
      <c r="P457" s="98"/>
      <c r="Q457" s="98"/>
      <c r="R457" s="98"/>
      <c r="S457" s="98"/>
      <c r="U457" s="87"/>
    </row>
    <row r="458" spans="1:21" hidden="1" outlineLevel="1" x14ac:dyDescent="0.25">
      <c r="A458" s="115"/>
      <c r="B458" s="199"/>
      <c r="C458" s="104"/>
      <c r="E458" s="98"/>
      <c r="F458" s="99"/>
      <c r="G458" s="104"/>
      <c r="H458" s="104"/>
      <c r="I458" s="104"/>
      <c r="J458" s="98"/>
      <c r="K458" s="98"/>
      <c r="L458" s="98"/>
      <c r="M458" s="98"/>
      <c r="N458" s="98"/>
      <c r="O458" s="98"/>
      <c r="P458" s="98"/>
      <c r="Q458" s="98"/>
      <c r="R458" s="98"/>
      <c r="S458" s="98"/>
      <c r="U458" s="87"/>
    </row>
    <row r="459" spans="1:21" hidden="1" outlineLevel="1" x14ac:dyDescent="0.25">
      <c r="A459" s="115"/>
      <c r="B459" s="199"/>
      <c r="C459" s="104"/>
      <c r="E459" s="98"/>
      <c r="F459" s="99"/>
      <c r="G459" s="104"/>
      <c r="H459" s="104"/>
      <c r="I459" s="104"/>
      <c r="J459" s="98"/>
      <c r="K459" s="98"/>
      <c r="L459" s="98"/>
      <c r="M459" s="98"/>
      <c r="N459" s="98"/>
      <c r="O459" s="98"/>
      <c r="P459" s="98"/>
      <c r="Q459" s="98"/>
      <c r="R459" s="98"/>
      <c r="S459" s="98"/>
      <c r="U459" s="87"/>
    </row>
    <row r="460" spans="1:21" hidden="1" outlineLevel="1" x14ac:dyDescent="0.25">
      <c r="A460" s="115"/>
      <c r="B460" s="199"/>
      <c r="C460" s="104"/>
      <c r="E460" s="98"/>
      <c r="F460" s="99"/>
      <c r="G460" s="104"/>
      <c r="H460" s="104"/>
      <c r="I460" s="104"/>
      <c r="J460" s="98"/>
      <c r="K460" s="98"/>
      <c r="L460" s="98"/>
      <c r="M460" s="98"/>
      <c r="N460" s="98"/>
      <c r="O460" s="98"/>
      <c r="P460" s="98"/>
      <c r="Q460" s="98"/>
      <c r="R460" s="98"/>
      <c r="S460" s="98"/>
      <c r="U460" s="87"/>
    </row>
    <row r="461" spans="1:21" hidden="1" outlineLevel="1" x14ac:dyDescent="0.25">
      <c r="A461" s="115"/>
      <c r="B461" s="199"/>
      <c r="C461" s="104"/>
      <c r="E461" s="98"/>
      <c r="F461" s="99"/>
      <c r="G461" s="104"/>
      <c r="H461" s="104"/>
      <c r="I461" s="104"/>
      <c r="J461" s="98"/>
      <c r="K461" s="98"/>
      <c r="L461" s="98"/>
      <c r="M461" s="98"/>
      <c r="N461" s="98"/>
      <c r="O461" s="98"/>
      <c r="P461" s="98"/>
      <c r="Q461" s="98"/>
      <c r="R461" s="98"/>
      <c r="S461" s="98"/>
      <c r="U461" s="87"/>
    </row>
    <row r="462" spans="1:21" hidden="1" outlineLevel="1" x14ac:dyDescent="0.25">
      <c r="A462" s="115"/>
      <c r="B462" s="199"/>
      <c r="C462" s="104"/>
      <c r="E462" s="98"/>
      <c r="F462" s="99"/>
      <c r="G462" s="104"/>
      <c r="H462" s="104"/>
      <c r="I462" s="104"/>
      <c r="J462" s="98"/>
      <c r="K462" s="98"/>
      <c r="L462" s="98"/>
      <c r="M462" s="98"/>
      <c r="N462" s="98"/>
      <c r="O462" s="98"/>
      <c r="P462" s="98"/>
      <c r="Q462" s="98"/>
      <c r="R462" s="98"/>
      <c r="S462" s="98"/>
      <c r="U462" s="87"/>
    </row>
    <row r="463" spans="1:21" collapsed="1" x14ac:dyDescent="0.25">
      <c r="A463" s="34"/>
      <c r="B463" s="198"/>
      <c r="C463" s="102"/>
      <c r="D463" t="str">
        <f>'Caseload Assignments'!A462</f>
        <v>Inadequate</v>
      </c>
      <c r="E463" s="34" t="s">
        <v>104</v>
      </c>
      <c r="F463" s="114">
        <v>1</v>
      </c>
      <c r="G463" s="102">
        <v>0</v>
      </c>
      <c r="H463" s="102"/>
      <c r="I463" s="34" t="str">
        <f>J463</f>
        <v>no</v>
      </c>
      <c r="J463" s="34" t="s">
        <v>480</v>
      </c>
      <c r="K463" s="34" t="s">
        <v>480</v>
      </c>
      <c r="L463" s="34" t="s">
        <v>480</v>
      </c>
      <c r="M463" s="34" t="s">
        <v>480</v>
      </c>
      <c r="N463" s="34" t="s">
        <v>480</v>
      </c>
      <c r="O463" s="34" t="s">
        <v>480</v>
      </c>
      <c r="P463" s="34" t="s">
        <v>480</v>
      </c>
      <c r="Q463" s="34" t="s">
        <v>480</v>
      </c>
      <c r="R463" s="34" t="s">
        <v>480</v>
      </c>
      <c r="S463" s="34" t="s">
        <v>480</v>
      </c>
      <c r="T463" s="83">
        <f>IF('Financial Overview'!$B$9=1,'Caseload Assignments'!BK465,(IF('Financial Overview'!$B$9=2,'Caseload Assignments'!BK466,(IF('Financial Overview'!$B$9=3,'Caseload Assignments'!BK467,(IF('Financial Overview'!$B$9=4,'Caseload Assignments'!BK468)))))))</f>
        <v>0</v>
      </c>
      <c r="U463" s="87">
        <f t="shared" ref="U463" si="189">G463+H463-T463</f>
        <v>0</v>
      </c>
    </row>
    <row r="464" spans="1:21" hidden="1" outlineLevel="1" x14ac:dyDescent="0.25">
      <c r="A464" s="115"/>
      <c r="B464" s="199"/>
      <c r="C464" s="104"/>
      <c r="D464" s="98" t="str">
        <f t="shared" ref="D464:I464" si="190">D463</f>
        <v>Inadequate</v>
      </c>
      <c r="E464" s="98" t="str">
        <f t="shared" si="190"/>
        <v>Salary</v>
      </c>
      <c r="F464" s="98">
        <f t="shared" si="190"/>
        <v>1</v>
      </c>
      <c r="G464" s="104">
        <f t="shared" si="190"/>
        <v>0</v>
      </c>
      <c r="H464" s="104">
        <f t="shared" si="190"/>
        <v>0</v>
      </c>
      <c r="I464" s="98" t="str">
        <f t="shared" si="190"/>
        <v>no</v>
      </c>
      <c r="J464" s="98" t="str">
        <f t="shared" si="186"/>
        <v>no</v>
      </c>
      <c r="K464" s="98" t="str">
        <f t="shared" si="186"/>
        <v>no</v>
      </c>
      <c r="L464" s="98" t="str">
        <f t="shared" si="186"/>
        <v>no</v>
      </c>
      <c r="M464" s="98" t="str">
        <f t="shared" si="186"/>
        <v>no</v>
      </c>
      <c r="N464" s="98" t="str">
        <f t="shared" si="186"/>
        <v>no</v>
      </c>
      <c r="O464" s="98" t="str">
        <f t="shared" si="186"/>
        <v>no</v>
      </c>
      <c r="P464" s="98" t="str">
        <f t="shared" si="186"/>
        <v>no</v>
      </c>
      <c r="Q464" s="98" t="str">
        <f t="shared" si="186"/>
        <v>no</v>
      </c>
      <c r="R464" s="98" t="str">
        <f t="shared" si="186"/>
        <v>no</v>
      </c>
      <c r="S464" s="98" t="str">
        <f t="shared" si="186"/>
        <v>no</v>
      </c>
      <c r="U464" s="87"/>
    </row>
    <row r="465" spans="1:21" hidden="1" outlineLevel="1" x14ac:dyDescent="0.25">
      <c r="A465" s="115"/>
      <c r="B465" s="199"/>
      <c r="C465" s="104"/>
      <c r="D465" s="98" t="str">
        <f t="shared" ref="D465:S465" si="191">D463</f>
        <v>Inadequate</v>
      </c>
      <c r="E465" s="98" t="str">
        <f t="shared" si="191"/>
        <v>Salary</v>
      </c>
      <c r="F465" s="98">
        <f t="shared" si="191"/>
        <v>1</v>
      </c>
      <c r="G465" s="104">
        <f t="shared" si="191"/>
        <v>0</v>
      </c>
      <c r="H465" s="104">
        <f t="shared" si="191"/>
        <v>0</v>
      </c>
      <c r="I465" s="98" t="str">
        <f t="shared" si="191"/>
        <v>no</v>
      </c>
      <c r="J465" s="98" t="str">
        <f t="shared" si="191"/>
        <v>no</v>
      </c>
      <c r="K465" s="98" t="str">
        <f t="shared" si="191"/>
        <v>no</v>
      </c>
      <c r="L465" s="98" t="str">
        <f t="shared" si="191"/>
        <v>no</v>
      </c>
      <c r="M465" s="98" t="str">
        <f t="shared" si="191"/>
        <v>no</v>
      </c>
      <c r="N465" s="98" t="str">
        <f t="shared" si="191"/>
        <v>no</v>
      </c>
      <c r="O465" s="98" t="str">
        <f t="shared" si="191"/>
        <v>no</v>
      </c>
      <c r="P465" s="98" t="str">
        <f t="shared" si="191"/>
        <v>no</v>
      </c>
      <c r="Q465" s="98" t="str">
        <f t="shared" si="191"/>
        <v>no</v>
      </c>
      <c r="R465" s="98" t="str">
        <f t="shared" si="191"/>
        <v>no</v>
      </c>
      <c r="S465" s="98" t="str">
        <f t="shared" si="191"/>
        <v>no</v>
      </c>
      <c r="U465" s="87"/>
    </row>
    <row r="466" spans="1:21" hidden="1" outlineLevel="1" x14ac:dyDescent="0.25">
      <c r="A466" s="115"/>
      <c r="B466" s="199"/>
      <c r="C466" s="104"/>
      <c r="D466" s="98" t="str">
        <f t="shared" ref="D466:S466" si="192">D463</f>
        <v>Inadequate</v>
      </c>
      <c r="E466" s="98" t="str">
        <f t="shared" si="192"/>
        <v>Salary</v>
      </c>
      <c r="F466" s="98">
        <f t="shared" si="192"/>
        <v>1</v>
      </c>
      <c r="G466" s="104">
        <f t="shared" si="192"/>
        <v>0</v>
      </c>
      <c r="H466" s="104">
        <f t="shared" si="192"/>
        <v>0</v>
      </c>
      <c r="I466" s="98" t="str">
        <f t="shared" si="192"/>
        <v>no</v>
      </c>
      <c r="J466" s="98" t="str">
        <f t="shared" si="192"/>
        <v>no</v>
      </c>
      <c r="K466" s="98" t="str">
        <f t="shared" si="192"/>
        <v>no</v>
      </c>
      <c r="L466" s="98" t="str">
        <f t="shared" si="192"/>
        <v>no</v>
      </c>
      <c r="M466" s="98" t="str">
        <f t="shared" si="192"/>
        <v>no</v>
      </c>
      <c r="N466" s="98" t="str">
        <f t="shared" si="192"/>
        <v>no</v>
      </c>
      <c r="O466" s="98" t="str">
        <f t="shared" si="192"/>
        <v>no</v>
      </c>
      <c r="P466" s="98" t="str">
        <f t="shared" si="192"/>
        <v>no</v>
      </c>
      <c r="Q466" s="98" t="str">
        <f t="shared" si="192"/>
        <v>no</v>
      </c>
      <c r="R466" s="98" t="str">
        <f t="shared" si="192"/>
        <v>no</v>
      </c>
      <c r="S466" s="98" t="str">
        <f t="shared" si="192"/>
        <v>no</v>
      </c>
      <c r="U466" s="87"/>
    </row>
    <row r="467" spans="1:21" hidden="1" outlineLevel="1" x14ac:dyDescent="0.25">
      <c r="A467" s="115"/>
      <c r="B467" s="199"/>
      <c r="C467" s="104"/>
      <c r="E467" s="98"/>
      <c r="F467" s="99"/>
      <c r="G467" s="104"/>
      <c r="H467" s="104"/>
      <c r="I467" s="104"/>
      <c r="J467" s="98"/>
      <c r="K467" s="98"/>
      <c r="L467" s="98"/>
      <c r="M467" s="98"/>
      <c r="N467" s="98"/>
      <c r="O467" s="98"/>
      <c r="P467" s="98"/>
      <c r="Q467" s="98"/>
      <c r="R467" s="98"/>
      <c r="S467" s="98"/>
      <c r="U467" s="87"/>
    </row>
    <row r="468" spans="1:21" hidden="1" outlineLevel="1" x14ac:dyDescent="0.25">
      <c r="A468" s="115"/>
      <c r="B468" s="199"/>
      <c r="C468" s="104"/>
      <c r="E468" s="98"/>
      <c r="F468" s="99"/>
      <c r="G468" s="104"/>
      <c r="H468" s="104"/>
      <c r="I468" s="104"/>
      <c r="J468" s="98"/>
      <c r="K468" s="98"/>
      <c r="L468" s="98"/>
      <c r="M468" s="98"/>
      <c r="N468" s="98"/>
      <c r="O468" s="98"/>
      <c r="P468" s="98"/>
      <c r="Q468" s="98"/>
      <c r="R468" s="98"/>
      <c r="S468" s="98"/>
      <c r="U468" s="87"/>
    </row>
    <row r="469" spans="1:21" hidden="1" outlineLevel="1" x14ac:dyDescent="0.25">
      <c r="A469" s="115"/>
      <c r="B469" s="199"/>
      <c r="C469" s="104"/>
      <c r="E469" s="98"/>
      <c r="F469" s="99"/>
      <c r="G469" s="104"/>
      <c r="H469" s="104"/>
      <c r="I469" s="104"/>
      <c r="J469" s="98"/>
      <c r="K469" s="98"/>
      <c r="L469" s="98"/>
      <c r="M469" s="98"/>
      <c r="N469" s="98"/>
      <c r="O469" s="98"/>
      <c r="P469" s="98"/>
      <c r="Q469" s="98"/>
      <c r="R469" s="98"/>
      <c r="S469" s="98"/>
      <c r="U469" s="87"/>
    </row>
    <row r="470" spans="1:21" hidden="1" outlineLevel="1" x14ac:dyDescent="0.25">
      <c r="A470" s="115"/>
      <c r="B470" s="199"/>
      <c r="C470" s="104"/>
      <c r="E470" s="98"/>
      <c r="F470" s="99"/>
      <c r="G470" s="104"/>
      <c r="H470" s="104"/>
      <c r="I470" s="104"/>
      <c r="J470" s="98"/>
      <c r="K470" s="98"/>
      <c r="L470" s="98"/>
      <c r="M470" s="98"/>
      <c r="N470" s="98"/>
      <c r="O470" s="98"/>
      <c r="P470" s="98"/>
      <c r="Q470" s="98"/>
      <c r="R470" s="98"/>
      <c r="S470" s="98"/>
      <c r="U470" s="87"/>
    </row>
    <row r="471" spans="1:21" hidden="1" outlineLevel="1" x14ac:dyDescent="0.25">
      <c r="A471" s="115"/>
      <c r="B471" s="199"/>
      <c r="C471" s="104"/>
      <c r="E471" s="98"/>
      <c r="F471" s="99"/>
      <c r="G471" s="104"/>
      <c r="H471" s="104"/>
      <c r="I471" s="104"/>
      <c r="J471" s="98"/>
      <c r="K471" s="98"/>
      <c r="L471" s="98"/>
      <c r="M471" s="98"/>
      <c r="N471" s="98"/>
      <c r="O471" s="98"/>
      <c r="P471" s="98"/>
      <c r="Q471" s="98"/>
      <c r="R471" s="98"/>
      <c r="S471" s="98"/>
      <c r="U471" s="87"/>
    </row>
    <row r="472" spans="1:21" hidden="1" outlineLevel="1" x14ac:dyDescent="0.25">
      <c r="A472" s="115"/>
      <c r="B472" s="199"/>
      <c r="C472" s="104"/>
      <c r="E472" s="98"/>
      <c r="F472" s="99"/>
      <c r="G472" s="104"/>
      <c r="H472" s="104"/>
      <c r="I472" s="104"/>
      <c r="J472" s="98"/>
      <c r="K472" s="98"/>
      <c r="L472" s="98"/>
      <c r="M472" s="98"/>
      <c r="N472" s="98"/>
      <c r="O472" s="98"/>
      <c r="P472" s="98"/>
      <c r="Q472" s="98"/>
      <c r="R472" s="98"/>
      <c r="S472" s="98"/>
      <c r="U472" s="87"/>
    </row>
    <row r="473" spans="1:21" collapsed="1" x14ac:dyDescent="0.25">
      <c r="A473" s="34"/>
      <c r="B473" s="198"/>
      <c r="C473" s="102"/>
      <c r="D473" t="str">
        <f>'Caseload Assignments'!A472</f>
        <v>Inadequate</v>
      </c>
      <c r="E473" s="34" t="s">
        <v>104</v>
      </c>
      <c r="F473" s="114">
        <v>1</v>
      </c>
      <c r="G473" s="102">
        <v>0</v>
      </c>
      <c r="H473" s="102"/>
      <c r="I473" s="34" t="str">
        <f>J473</f>
        <v>no</v>
      </c>
      <c r="J473" s="34" t="s">
        <v>480</v>
      </c>
      <c r="K473" s="34" t="s">
        <v>480</v>
      </c>
      <c r="L473" s="34" t="s">
        <v>480</v>
      </c>
      <c r="M473" s="34" t="s">
        <v>480</v>
      </c>
      <c r="N473" s="34" t="s">
        <v>480</v>
      </c>
      <c r="O473" s="34" t="s">
        <v>480</v>
      </c>
      <c r="P473" s="34" t="s">
        <v>480</v>
      </c>
      <c r="Q473" s="34" t="s">
        <v>480</v>
      </c>
      <c r="R473" s="34" t="s">
        <v>480</v>
      </c>
      <c r="S473" s="34" t="s">
        <v>480</v>
      </c>
      <c r="T473" s="83">
        <f>IF('Financial Overview'!$B$9=1,'Caseload Assignments'!BK475,(IF('Financial Overview'!$B$9=2,'Caseload Assignments'!BK476,(IF('Financial Overview'!$B$9=3,'Caseload Assignments'!BK477,(IF('Financial Overview'!$B$9=4,'Caseload Assignments'!BK478)))))))</f>
        <v>0</v>
      </c>
      <c r="U473" s="87">
        <f t="shared" ref="U473" si="193">G473+H473-T473</f>
        <v>0</v>
      </c>
    </row>
    <row r="474" spans="1:21" hidden="1" outlineLevel="1" x14ac:dyDescent="0.25">
      <c r="A474" s="115"/>
      <c r="B474" s="199"/>
      <c r="C474" s="104"/>
      <c r="D474" s="98" t="str">
        <f t="shared" ref="D474:S484" si="194">D473</f>
        <v>Inadequate</v>
      </c>
      <c r="E474" s="98" t="str">
        <f t="shared" si="194"/>
        <v>Salary</v>
      </c>
      <c r="F474" s="98">
        <f t="shared" si="194"/>
        <v>1</v>
      </c>
      <c r="G474" s="104">
        <f t="shared" si="194"/>
        <v>0</v>
      </c>
      <c r="H474" s="104">
        <f t="shared" si="194"/>
        <v>0</v>
      </c>
      <c r="I474" s="98" t="str">
        <f t="shared" si="194"/>
        <v>no</v>
      </c>
      <c r="J474" s="98" t="str">
        <f t="shared" si="194"/>
        <v>no</v>
      </c>
      <c r="K474" s="98" t="str">
        <f t="shared" si="194"/>
        <v>no</v>
      </c>
      <c r="L474" s="98" t="str">
        <f t="shared" si="194"/>
        <v>no</v>
      </c>
      <c r="M474" s="98" t="str">
        <f t="shared" si="194"/>
        <v>no</v>
      </c>
      <c r="N474" s="98" t="str">
        <f t="shared" si="194"/>
        <v>no</v>
      </c>
      <c r="O474" s="98" t="str">
        <f t="shared" si="194"/>
        <v>no</v>
      </c>
      <c r="P474" s="98" t="str">
        <f t="shared" si="194"/>
        <v>no</v>
      </c>
      <c r="Q474" s="98" t="str">
        <f t="shared" si="194"/>
        <v>no</v>
      </c>
      <c r="R474" s="98" t="str">
        <f t="shared" si="194"/>
        <v>no</v>
      </c>
      <c r="S474" s="98" t="str">
        <f t="shared" si="194"/>
        <v>no</v>
      </c>
      <c r="U474" s="87"/>
    </row>
    <row r="475" spans="1:21" hidden="1" outlineLevel="1" x14ac:dyDescent="0.25">
      <c r="A475" s="115"/>
      <c r="B475" s="199"/>
      <c r="C475" s="104"/>
      <c r="D475" s="98" t="str">
        <f t="shared" ref="D475:S475" si="195">D473</f>
        <v>Inadequate</v>
      </c>
      <c r="E475" s="98" t="str">
        <f t="shared" si="195"/>
        <v>Salary</v>
      </c>
      <c r="F475" s="98">
        <f t="shared" si="195"/>
        <v>1</v>
      </c>
      <c r="G475" s="104">
        <f t="shared" si="195"/>
        <v>0</v>
      </c>
      <c r="H475" s="104">
        <f t="shared" si="195"/>
        <v>0</v>
      </c>
      <c r="I475" s="98" t="str">
        <f t="shared" si="195"/>
        <v>no</v>
      </c>
      <c r="J475" s="98" t="str">
        <f t="shared" si="195"/>
        <v>no</v>
      </c>
      <c r="K475" s="98" t="str">
        <f t="shared" si="195"/>
        <v>no</v>
      </c>
      <c r="L475" s="98" t="str">
        <f t="shared" si="195"/>
        <v>no</v>
      </c>
      <c r="M475" s="98" t="str">
        <f t="shared" si="195"/>
        <v>no</v>
      </c>
      <c r="N475" s="98" t="str">
        <f t="shared" si="195"/>
        <v>no</v>
      </c>
      <c r="O475" s="98" t="str">
        <f t="shared" si="195"/>
        <v>no</v>
      </c>
      <c r="P475" s="98" t="str">
        <f t="shared" si="195"/>
        <v>no</v>
      </c>
      <c r="Q475" s="98" t="str">
        <f t="shared" si="195"/>
        <v>no</v>
      </c>
      <c r="R475" s="98" t="str">
        <f t="shared" si="195"/>
        <v>no</v>
      </c>
      <c r="S475" s="98" t="str">
        <f t="shared" si="195"/>
        <v>no</v>
      </c>
      <c r="U475" s="87"/>
    </row>
    <row r="476" spans="1:21" hidden="1" outlineLevel="1" x14ac:dyDescent="0.25">
      <c r="A476" s="115"/>
      <c r="B476" s="199"/>
      <c r="C476" s="104"/>
      <c r="D476" s="98" t="str">
        <f t="shared" ref="D476:S476" si="196">D473</f>
        <v>Inadequate</v>
      </c>
      <c r="E476" s="98" t="str">
        <f t="shared" si="196"/>
        <v>Salary</v>
      </c>
      <c r="F476" s="98">
        <f t="shared" si="196"/>
        <v>1</v>
      </c>
      <c r="G476" s="104">
        <f t="shared" si="196"/>
        <v>0</v>
      </c>
      <c r="H476" s="104">
        <f t="shared" si="196"/>
        <v>0</v>
      </c>
      <c r="I476" s="98" t="str">
        <f t="shared" si="196"/>
        <v>no</v>
      </c>
      <c r="J476" s="98" t="str">
        <f t="shared" si="196"/>
        <v>no</v>
      </c>
      <c r="K476" s="98" t="str">
        <f t="shared" si="196"/>
        <v>no</v>
      </c>
      <c r="L476" s="98" t="str">
        <f t="shared" si="196"/>
        <v>no</v>
      </c>
      <c r="M476" s="98" t="str">
        <f t="shared" si="196"/>
        <v>no</v>
      </c>
      <c r="N476" s="98" t="str">
        <f t="shared" si="196"/>
        <v>no</v>
      </c>
      <c r="O476" s="98" t="str">
        <f t="shared" si="196"/>
        <v>no</v>
      </c>
      <c r="P476" s="98" t="str">
        <f t="shared" si="196"/>
        <v>no</v>
      </c>
      <c r="Q476" s="98" t="str">
        <f t="shared" si="196"/>
        <v>no</v>
      </c>
      <c r="R476" s="98" t="str">
        <f t="shared" si="196"/>
        <v>no</v>
      </c>
      <c r="S476" s="98" t="str">
        <f t="shared" si="196"/>
        <v>no</v>
      </c>
      <c r="U476" s="87"/>
    </row>
    <row r="477" spans="1:21" hidden="1" outlineLevel="1" x14ac:dyDescent="0.25">
      <c r="A477" s="115"/>
      <c r="B477" s="199"/>
      <c r="C477" s="104"/>
      <c r="E477" s="98"/>
      <c r="F477" s="99"/>
      <c r="G477" s="104"/>
      <c r="H477" s="104"/>
      <c r="I477" s="104"/>
      <c r="J477" s="98"/>
      <c r="K477" s="98"/>
      <c r="L477" s="98"/>
      <c r="M477" s="98"/>
      <c r="N477" s="98"/>
      <c r="O477" s="98"/>
      <c r="P477" s="98"/>
      <c r="Q477" s="98"/>
      <c r="R477" s="98"/>
      <c r="S477" s="98"/>
      <c r="U477" s="87"/>
    </row>
    <row r="478" spans="1:21" hidden="1" outlineLevel="1" x14ac:dyDescent="0.25">
      <c r="A478" s="115"/>
      <c r="B478" s="199"/>
      <c r="C478" s="104"/>
      <c r="E478" s="98"/>
      <c r="F478" s="99"/>
      <c r="G478" s="104"/>
      <c r="H478" s="104"/>
      <c r="I478" s="104"/>
      <c r="J478" s="98"/>
      <c r="K478" s="98"/>
      <c r="L478" s="98"/>
      <c r="M478" s="98"/>
      <c r="N478" s="98"/>
      <c r="O478" s="98"/>
      <c r="P478" s="98"/>
      <c r="Q478" s="98"/>
      <c r="R478" s="98"/>
      <c r="S478" s="98"/>
      <c r="U478" s="87"/>
    </row>
    <row r="479" spans="1:21" hidden="1" outlineLevel="1" x14ac:dyDescent="0.25">
      <c r="A479" s="115"/>
      <c r="B479" s="199"/>
      <c r="C479" s="104"/>
      <c r="E479" s="98"/>
      <c r="F479" s="99"/>
      <c r="G479" s="104"/>
      <c r="H479" s="104"/>
      <c r="I479" s="104"/>
      <c r="J479" s="98"/>
      <c r="K479" s="98"/>
      <c r="L479" s="98"/>
      <c r="M479" s="98"/>
      <c r="N479" s="98"/>
      <c r="O479" s="98"/>
      <c r="P479" s="98"/>
      <c r="Q479" s="98"/>
      <c r="R479" s="98"/>
      <c r="S479" s="98"/>
      <c r="U479" s="87"/>
    </row>
    <row r="480" spans="1:21" hidden="1" outlineLevel="1" x14ac:dyDescent="0.25">
      <c r="A480" s="115"/>
      <c r="B480" s="199"/>
      <c r="C480" s="104"/>
      <c r="E480" s="98"/>
      <c r="F480" s="99"/>
      <c r="G480" s="104"/>
      <c r="H480" s="104"/>
      <c r="I480" s="104"/>
      <c r="J480" s="98"/>
      <c r="K480" s="98"/>
      <c r="L480" s="98"/>
      <c r="M480" s="98"/>
      <c r="N480" s="98"/>
      <c r="O480" s="98"/>
      <c r="P480" s="98"/>
      <c r="Q480" s="98"/>
      <c r="R480" s="98"/>
      <c r="S480" s="98"/>
      <c r="U480" s="87"/>
    </row>
    <row r="481" spans="1:21" hidden="1" outlineLevel="1" x14ac:dyDescent="0.25">
      <c r="A481" s="115"/>
      <c r="B481" s="199"/>
      <c r="C481" s="104"/>
      <c r="E481" s="98"/>
      <c r="F481" s="99"/>
      <c r="G481" s="104"/>
      <c r="H481" s="104"/>
      <c r="I481" s="104"/>
      <c r="J481" s="98"/>
      <c r="K481" s="98"/>
      <c r="L481" s="98"/>
      <c r="M481" s="98"/>
      <c r="N481" s="98"/>
      <c r="O481" s="98"/>
      <c r="P481" s="98"/>
      <c r="Q481" s="98"/>
      <c r="R481" s="98"/>
      <c r="S481" s="98"/>
      <c r="U481" s="87"/>
    </row>
    <row r="482" spans="1:21" hidden="1" outlineLevel="1" x14ac:dyDescent="0.25">
      <c r="A482" s="115"/>
      <c r="B482" s="199"/>
      <c r="C482" s="104"/>
      <c r="E482" s="98"/>
      <c r="F482" s="99"/>
      <c r="G482" s="104"/>
      <c r="H482" s="104"/>
      <c r="I482" s="104"/>
      <c r="J482" s="98"/>
      <c r="K482" s="98"/>
      <c r="L482" s="98"/>
      <c r="M482" s="98"/>
      <c r="N482" s="98"/>
      <c r="O482" s="98"/>
      <c r="P482" s="98"/>
      <c r="Q482" s="98"/>
      <c r="R482" s="98"/>
      <c r="S482" s="98"/>
      <c r="U482" s="87"/>
    </row>
    <row r="483" spans="1:21" collapsed="1" x14ac:dyDescent="0.25">
      <c r="A483" s="34"/>
      <c r="B483" s="198"/>
      <c r="C483" s="102"/>
      <c r="D483" t="str">
        <f>'Caseload Assignments'!A482</f>
        <v>Inadequate</v>
      </c>
      <c r="E483" s="34" t="s">
        <v>104</v>
      </c>
      <c r="F483" s="114">
        <v>1</v>
      </c>
      <c r="G483" s="102">
        <v>0</v>
      </c>
      <c r="H483" s="102"/>
      <c r="I483" s="34" t="str">
        <f>J483</f>
        <v>no</v>
      </c>
      <c r="J483" s="34" t="s">
        <v>480</v>
      </c>
      <c r="K483" s="34" t="s">
        <v>480</v>
      </c>
      <c r="L483" s="34" t="s">
        <v>480</v>
      </c>
      <c r="M483" s="34" t="s">
        <v>480</v>
      </c>
      <c r="N483" s="34" t="s">
        <v>480</v>
      </c>
      <c r="O483" s="34" t="s">
        <v>480</v>
      </c>
      <c r="P483" s="34" t="s">
        <v>480</v>
      </c>
      <c r="Q483" s="34" t="s">
        <v>480</v>
      </c>
      <c r="R483" s="34" t="s">
        <v>480</v>
      </c>
      <c r="S483" s="34" t="s">
        <v>480</v>
      </c>
      <c r="T483" s="83">
        <f>IF('Financial Overview'!$B$9=1,'Caseload Assignments'!BK485,(IF('Financial Overview'!$B$9=2,'Caseload Assignments'!BK486,(IF('Financial Overview'!$B$9=3,'Caseload Assignments'!BK487,(IF('Financial Overview'!$B$9=4,'Caseload Assignments'!BK488)))))))</f>
        <v>0</v>
      </c>
      <c r="U483" s="87">
        <f t="shared" ref="U483" si="197">G483+H483-T483</f>
        <v>0</v>
      </c>
    </row>
    <row r="484" spans="1:21" hidden="1" outlineLevel="1" x14ac:dyDescent="0.25">
      <c r="A484" s="115"/>
      <c r="B484" s="199"/>
      <c r="C484" s="104"/>
      <c r="D484" s="98" t="str">
        <f t="shared" ref="D484:I484" si="198">D483</f>
        <v>Inadequate</v>
      </c>
      <c r="E484" s="98" t="str">
        <f t="shared" si="198"/>
        <v>Salary</v>
      </c>
      <c r="F484" s="98">
        <f t="shared" si="198"/>
        <v>1</v>
      </c>
      <c r="G484" s="104">
        <f t="shared" si="198"/>
        <v>0</v>
      </c>
      <c r="H484" s="104">
        <f t="shared" si="198"/>
        <v>0</v>
      </c>
      <c r="I484" s="98" t="str">
        <f t="shared" si="198"/>
        <v>no</v>
      </c>
      <c r="J484" s="98" t="str">
        <f t="shared" si="194"/>
        <v>no</v>
      </c>
      <c r="K484" s="98" t="str">
        <f t="shared" si="194"/>
        <v>no</v>
      </c>
      <c r="L484" s="98" t="str">
        <f t="shared" si="194"/>
        <v>no</v>
      </c>
      <c r="M484" s="98" t="str">
        <f t="shared" si="194"/>
        <v>no</v>
      </c>
      <c r="N484" s="98" t="str">
        <f t="shared" si="194"/>
        <v>no</v>
      </c>
      <c r="O484" s="98" t="str">
        <f t="shared" si="194"/>
        <v>no</v>
      </c>
      <c r="P484" s="98" t="str">
        <f t="shared" si="194"/>
        <v>no</v>
      </c>
      <c r="Q484" s="98" t="str">
        <f t="shared" si="194"/>
        <v>no</v>
      </c>
      <c r="R484" s="98" t="str">
        <f t="shared" si="194"/>
        <v>no</v>
      </c>
      <c r="S484" s="98" t="str">
        <f t="shared" si="194"/>
        <v>no</v>
      </c>
      <c r="U484" s="87"/>
    </row>
    <row r="485" spans="1:21" hidden="1" outlineLevel="1" x14ac:dyDescent="0.25">
      <c r="A485" s="115"/>
      <c r="B485" s="199"/>
      <c r="C485" s="104"/>
      <c r="D485" s="98" t="str">
        <f t="shared" ref="D485:S485" si="199">D483</f>
        <v>Inadequate</v>
      </c>
      <c r="E485" s="98" t="str">
        <f t="shared" si="199"/>
        <v>Salary</v>
      </c>
      <c r="F485" s="98">
        <f t="shared" si="199"/>
        <v>1</v>
      </c>
      <c r="G485" s="104">
        <f t="shared" si="199"/>
        <v>0</v>
      </c>
      <c r="H485" s="104">
        <f t="shared" si="199"/>
        <v>0</v>
      </c>
      <c r="I485" s="98" t="str">
        <f t="shared" si="199"/>
        <v>no</v>
      </c>
      <c r="J485" s="98" t="str">
        <f t="shared" si="199"/>
        <v>no</v>
      </c>
      <c r="K485" s="98" t="str">
        <f t="shared" si="199"/>
        <v>no</v>
      </c>
      <c r="L485" s="98" t="str">
        <f t="shared" si="199"/>
        <v>no</v>
      </c>
      <c r="M485" s="98" t="str">
        <f t="shared" si="199"/>
        <v>no</v>
      </c>
      <c r="N485" s="98" t="str">
        <f t="shared" si="199"/>
        <v>no</v>
      </c>
      <c r="O485" s="98" t="str">
        <f t="shared" si="199"/>
        <v>no</v>
      </c>
      <c r="P485" s="98" t="str">
        <f t="shared" si="199"/>
        <v>no</v>
      </c>
      <c r="Q485" s="98" t="str">
        <f t="shared" si="199"/>
        <v>no</v>
      </c>
      <c r="R485" s="98" t="str">
        <f t="shared" si="199"/>
        <v>no</v>
      </c>
      <c r="S485" s="98" t="str">
        <f t="shared" si="199"/>
        <v>no</v>
      </c>
      <c r="U485" s="87"/>
    </row>
    <row r="486" spans="1:21" hidden="1" outlineLevel="1" x14ac:dyDescent="0.25">
      <c r="A486" s="115"/>
      <c r="B486" s="199"/>
      <c r="C486" s="104"/>
      <c r="D486" s="98" t="str">
        <f t="shared" ref="D486:S486" si="200">D483</f>
        <v>Inadequate</v>
      </c>
      <c r="E486" s="98" t="str">
        <f t="shared" si="200"/>
        <v>Salary</v>
      </c>
      <c r="F486" s="98">
        <f t="shared" si="200"/>
        <v>1</v>
      </c>
      <c r="G486" s="104">
        <f t="shared" si="200"/>
        <v>0</v>
      </c>
      <c r="H486" s="104">
        <f t="shared" si="200"/>
        <v>0</v>
      </c>
      <c r="I486" s="98" t="str">
        <f t="shared" si="200"/>
        <v>no</v>
      </c>
      <c r="J486" s="98" t="str">
        <f t="shared" si="200"/>
        <v>no</v>
      </c>
      <c r="K486" s="98" t="str">
        <f t="shared" si="200"/>
        <v>no</v>
      </c>
      <c r="L486" s="98" t="str">
        <f t="shared" si="200"/>
        <v>no</v>
      </c>
      <c r="M486" s="98" t="str">
        <f t="shared" si="200"/>
        <v>no</v>
      </c>
      <c r="N486" s="98" t="str">
        <f t="shared" si="200"/>
        <v>no</v>
      </c>
      <c r="O486" s="98" t="str">
        <f t="shared" si="200"/>
        <v>no</v>
      </c>
      <c r="P486" s="98" t="str">
        <f t="shared" si="200"/>
        <v>no</v>
      </c>
      <c r="Q486" s="98" t="str">
        <f t="shared" si="200"/>
        <v>no</v>
      </c>
      <c r="R486" s="98" t="str">
        <f t="shared" si="200"/>
        <v>no</v>
      </c>
      <c r="S486" s="98" t="str">
        <f t="shared" si="200"/>
        <v>no</v>
      </c>
      <c r="U486" s="87"/>
    </row>
    <row r="487" spans="1:21" hidden="1" outlineLevel="1" x14ac:dyDescent="0.25">
      <c r="A487" s="115"/>
      <c r="B487" s="199"/>
      <c r="C487" s="104"/>
      <c r="E487" s="98"/>
      <c r="F487" s="99"/>
      <c r="G487" s="104"/>
      <c r="H487" s="104"/>
      <c r="I487" s="104"/>
      <c r="J487" s="98"/>
      <c r="K487" s="98"/>
      <c r="L487" s="98"/>
      <c r="M487" s="98"/>
      <c r="N487" s="98"/>
      <c r="O487" s="98"/>
      <c r="P487" s="98"/>
      <c r="Q487" s="98"/>
      <c r="R487" s="98"/>
      <c r="S487" s="98"/>
      <c r="U487" s="87"/>
    </row>
    <row r="488" spans="1:21" hidden="1" outlineLevel="1" x14ac:dyDescent="0.25">
      <c r="A488" s="115"/>
      <c r="B488" s="199"/>
      <c r="C488" s="104"/>
      <c r="E488" s="98"/>
      <c r="F488" s="99"/>
      <c r="G488" s="104"/>
      <c r="H488" s="104"/>
      <c r="I488" s="104"/>
      <c r="J488" s="98"/>
      <c r="K488" s="98"/>
      <c r="L488" s="98"/>
      <c r="M488" s="98"/>
      <c r="N488" s="98"/>
      <c r="O488" s="98"/>
      <c r="P488" s="98"/>
      <c r="Q488" s="98"/>
      <c r="R488" s="98"/>
      <c r="S488" s="98"/>
      <c r="U488" s="87"/>
    </row>
    <row r="489" spans="1:21" hidden="1" outlineLevel="1" x14ac:dyDescent="0.25">
      <c r="A489" s="115"/>
      <c r="B489" s="199"/>
      <c r="C489" s="104"/>
      <c r="E489" s="98"/>
      <c r="F489" s="99"/>
      <c r="G489" s="104"/>
      <c r="H489" s="104"/>
      <c r="I489" s="104"/>
      <c r="J489" s="98"/>
      <c r="K489" s="98"/>
      <c r="L489" s="98"/>
      <c r="M489" s="98"/>
      <c r="N489" s="98"/>
      <c r="O489" s="98"/>
      <c r="P489" s="98"/>
      <c r="Q489" s="98"/>
      <c r="R489" s="98"/>
      <c r="S489" s="98"/>
      <c r="U489" s="87"/>
    </row>
    <row r="490" spans="1:21" hidden="1" outlineLevel="1" x14ac:dyDescent="0.25">
      <c r="A490" s="115"/>
      <c r="B490" s="199"/>
      <c r="C490" s="104"/>
      <c r="E490" s="98"/>
      <c r="F490" s="99"/>
      <c r="G490" s="104"/>
      <c r="H490" s="104"/>
      <c r="I490" s="104"/>
      <c r="J490" s="98"/>
      <c r="K490" s="98"/>
      <c r="L490" s="98"/>
      <c r="M490" s="98"/>
      <c r="N490" s="98"/>
      <c r="O490" s="98"/>
      <c r="P490" s="98"/>
      <c r="Q490" s="98"/>
      <c r="R490" s="98"/>
      <c r="S490" s="98"/>
      <c r="U490" s="87"/>
    </row>
    <row r="491" spans="1:21" hidden="1" outlineLevel="1" x14ac:dyDescent="0.25">
      <c r="A491" s="115"/>
      <c r="B491" s="199"/>
      <c r="C491" s="104"/>
      <c r="E491" s="98"/>
      <c r="F491" s="99"/>
      <c r="G491" s="104"/>
      <c r="H491" s="104"/>
      <c r="I491" s="104"/>
      <c r="J491" s="98"/>
      <c r="K491" s="98"/>
      <c r="L491" s="98"/>
      <c r="M491" s="98"/>
      <c r="N491" s="98"/>
      <c r="O491" s="98"/>
      <c r="P491" s="98"/>
      <c r="Q491" s="98"/>
      <c r="R491" s="98"/>
      <c r="S491" s="98"/>
      <c r="U491" s="87"/>
    </row>
    <row r="492" spans="1:21" hidden="1" outlineLevel="1" x14ac:dyDescent="0.25">
      <c r="A492" s="115"/>
      <c r="B492" s="199"/>
      <c r="C492" s="104"/>
      <c r="E492" s="98"/>
      <c r="F492" s="99"/>
      <c r="G492" s="104"/>
      <c r="H492" s="104"/>
      <c r="I492" s="104"/>
      <c r="J492" s="98"/>
      <c r="K492" s="98"/>
      <c r="L492" s="98"/>
      <c r="M492" s="98"/>
      <c r="N492" s="98"/>
      <c r="O492" s="98"/>
      <c r="P492" s="98"/>
      <c r="Q492" s="98"/>
      <c r="R492" s="98"/>
      <c r="S492" s="98"/>
      <c r="U492" s="87"/>
    </row>
    <row r="493" spans="1:21" collapsed="1" x14ac:dyDescent="0.25">
      <c r="A493" s="34"/>
      <c r="B493" s="198"/>
      <c r="C493" s="102"/>
      <c r="D493" t="str">
        <f>'Caseload Assignments'!A492</f>
        <v>Inadequate</v>
      </c>
      <c r="E493" s="34" t="s">
        <v>104</v>
      </c>
      <c r="F493" s="114">
        <v>1</v>
      </c>
      <c r="G493" s="102">
        <v>0</v>
      </c>
      <c r="H493" s="102"/>
      <c r="I493" s="34" t="str">
        <f>J493</f>
        <v>no</v>
      </c>
      <c r="J493" s="34" t="s">
        <v>480</v>
      </c>
      <c r="K493" s="34" t="s">
        <v>480</v>
      </c>
      <c r="L493" s="34" t="s">
        <v>480</v>
      </c>
      <c r="M493" s="34" t="s">
        <v>480</v>
      </c>
      <c r="N493" s="34" t="s">
        <v>480</v>
      </c>
      <c r="O493" s="34" t="s">
        <v>480</v>
      </c>
      <c r="P493" s="34" t="s">
        <v>480</v>
      </c>
      <c r="Q493" s="34" t="s">
        <v>480</v>
      </c>
      <c r="R493" s="34" t="s">
        <v>480</v>
      </c>
      <c r="S493" s="34" t="s">
        <v>480</v>
      </c>
      <c r="T493" s="83">
        <f>IF('Financial Overview'!$B$9=1,'Caseload Assignments'!BK495,(IF('Financial Overview'!$B$9=2,'Caseload Assignments'!BK496,(IF('Financial Overview'!$B$9=3,'Caseload Assignments'!BK497,(IF('Financial Overview'!$B$9=4,'Caseload Assignments'!BK498)))))))</f>
        <v>0</v>
      </c>
      <c r="U493" s="87">
        <f t="shared" ref="U493" si="201">G493+H493-T493</f>
        <v>0</v>
      </c>
    </row>
    <row r="494" spans="1:21" hidden="1" outlineLevel="1" x14ac:dyDescent="0.25">
      <c r="A494" s="115"/>
      <c r="B494" s="199"/>
      <c r="C494" s="104"/>
      <c r="D494" s="98" t="str">
        <f t="shared" ref="D494:S504" si="202">D493</f>
        <v>Inadequate</v>
      </c>
      <c r="E494" s="98" t="str">
        <f t="shared" si="202"/>
        <v>Salary</v>
      </c>
      <c r="F494" s="98">
        <f t="shared" si="202"/>
        <v>1</v>
      </c>
      <c r="G494" s="104">
        <f t="shared" si="202"/>
        <v>0</v>
      </c>
      <c r="H494" s="104">
        <f t="shared" si="202"/>
        <v>0</v>
      </c>
      <c r="I494" s="98" t="str">
        <f t="shared" si="202"/>
        <v>no</v>
      </c>
      <c r="J494" s="98" t="str">
        <f t="shared" si="202"/>
        <v>no</v>
      </c>
      <c r="K494" s="98" t="str">
        <f t="shared" si="202"/>
        <v>no</v>
      </c>
      <c r="L494" s="98" t="str">
        <f t="shared" si="202"/>
        <v>no</v>
      </c>
      <c r="M494" s="98" t="str">
        <f t="shared" si="202"/>
        <v>no</v>
      </c>
      <c r="N494" s="98" t="str">
        <f t="shared" si="202"/>
        <v>no</v>
      </c>
      <c r="O494" s="98" t="str">
        <f t="shared" si="202"/>
        <v>no</v>
      </c>
      <c r="P494" s="98" t="str">
        <f t="shared" si="202"/>
        <v>no</v>
      </c>
      <c r="Q494" s="98" t="str">
        <f t="shared" si="202"/>
        <v>no</v>
      </c>
      <c r="R494" s="98" t="str">
        <f t="shared" si="202"/>
        <v>no</v>
      </c>
      <c r="S494" s="98" t="str">
        <f t="shared" si="202"/>
        <v>no</v>
      </c>
      <c r="U494" s="87"/>
    </row>
    <row r="495" spans="1:21" hidden="1" outlineLevel="1" x14ac:dyDescent="0.25">
      <c r="A495" s="115"/>
      <c r="B495" s="199"/>
      <c r="C495" s="104"/>
      <c r="D495" s="98" t="str">
        <f t="shared" ref="D495:S495" si="203">D493</f>
        <v>Inadequate</v>
      </c>
      <c r="E495" s="98" t="str">
        <f t="shared" si="203"/>
        <v>Salary</v>
      </c>
      <c r="F495" s="98">
        <f t="shared" si="203"/>
        <v>1</v>
      </c>
      <c r="G495" s="104">
        <f t="shared" si="203"/>
        <v>0</v>
      </c>
      <c r="H495" s="104">
        <f t="shared" si="203"/>
        <v>0</v>
      </c>
      <c r="I495" s="98" t="str">
        <f t="shared" si="203"/>
        <v>no</v>
      </c>
      <c r="J495" s="98" t="str">
        <f t="shared" si="203"/>
        <v>no</v>
      </c>
      <c r="K495" s="98" t="str">
        <f t="shared" si="203"/>
        <v>no</v>
      </c>
      <c r="L495" s="98" t="str">
        <f t="shared" si="203"/>
        <v>no</v>
      </c>
      <c r="M495" s="98" t="str">
        <f t="shared" si="203"/>
        <v>no</v>
      </c>
      <c r="N495" s="98" t="str">
        <f t="shared" si="203"/>
        <v>no</v>
      </c>
      <c r="O495" s="98" t="str">
        <f t="shared" si="203"/>
        <v>no</v>
      </c>
      <c r="P495" s="98" t="str">
        <f t="shared" si="203"/>
        <v>no</v>
      </c>
      <c r="Q495" s="98" t="str">
        <f t="shared" si="203"/>
        <v>no</v>
      </c>
      <c r="R495" s="98" t="str">
        <f t="shared" si="203"/>
        <v>no</v>
      </c>
      <c r="S495" s="98" t="str">
        <f t="shared" si="203"/>
        <v>no</v>
      </c>
      <c r="U495" s="87"/>
    </row>
    <row r="496" spans="1:21" hidden="1" outlineLevel="1" x14ac:dyDescent="0.25">
      <c r="A496" s="115"/>
      <c r="B496" s="199"/>
      <c r="C496" s="104"/>
      <c r="D496" s="98" t="str">
        <f t="shared" ref="D496:S496" si="204">D493</f>
        <v>Inadequate</v>
      </c>
      <c r="E496" s="98" t="str">
        <f t="shared" si="204"/>
        <v>Salary</v>
      </c>
      <c r="F496" s="98">
        <f t="shared" si="204"/>
        <v>1</v>
      </c>
      <c r="G496" s="104">
        <f t="shared" si="204"/>
        <v>0</v>
      </c>
      <c r="H496" s="104">
        <f t="shared" si="204"/>
        <v>0</v>
      </c>
      <c r="I496" s="98" t="str">
        <f t="shared" si="204"/>
        <v>no</v>
      </c>
      <c r="J496" s="98" t="str">
        <f t="shared" si="204"/>
        <v>no</v>
      </c>
      <c r="K496" s="98" t="str">
        <f t="shared" si="204"/>
        <v>no</v>
      </c>
      <c r="L496" s="98" t="str">
        <f t="shared" si="204"/>
        <v>no</v>
      </c>
      <c r="M496" s="98" t="str">
        <f t="shared" si="204"/>
        <v>no</v>
      </c>
      <c r="N496" s="98" t="str">
        <f t="shared" si="204"/>
        <v>no</v>
      </c>
      <c r="O496" s="98" t="str">
        <f t="shared" si="204"/>
        <v>no</v>
      </c>
      <c r="P496" s="98" t="str">
        <f t="shared" si="204"/>
        <v>no</v>
      </c>
      <c r="Q496" s="98" t="str">
        <f t="shared" si="204"/>
        <v>no</v>
      </c>
      <c r="R496" s="98" t="str">
        <f t="shared" si="204"/>
        <v>no</v>
      </c>
      <c r="S496" s="98" t="str">
        <f t="shared" si="204"/>
        <v>no</v>
      </c>
      <c r="U496" s="87"/>
    </row>
    <row r="497" spans="1:21" hidden="1" outlineLevel="1" x14ac:dyDescent="0.25">
      <c r="A497" s="115"/>
      <c r="B497" s="199"/>
      <c r="C497" s="104"/>
      <c r="E497" s="98"/>
      <c r="F497" s="99"/>
      <c r="G497" s="104"/>
      <c r="H497" s="104"/>
      <c r="I497" s="104"/>
      <c r="J497" s="98"/>
      <c r="K497" s="98"/>
      <c r="L497" s="98"/>
      <c r="M497" s="98"/>
      <c r="N497" s="98"/>
      <c r="O497" s="98"/>
      <c r="P497" s="98"/>
      <c r="Q497" s="98"/>
      <c r="R497" s="98"/>
      <c r="S497" s="98"/>
      <c r="U497" s="87"/>
    </row>
    <row r="498" spans="1:21" hidden="1" outlineLevel="1" x14ac:dyDescent="0.25">
      <c r="A498" s="115"/>
      <c r="B498" s="199"/>
      <c r="C498" s="104"/>
      <c r="E498" s="98"/>
      <c r="F498" s="99"/>
      <c r="G498" s="104"/>
      <c r="H498" s="104"/>
      <c r="I498" s="104"/>
      <c r="J498" s="98"/>
      <c r="K498" s="98"/>
      <c r="L498" s="98"/>
      <c r="M498" s="98"/>
      <c r="N498" s="98"/>
      <c r="O498" s="98"/>
      <c r="P498" s="98"/>
      <c r="Q498" s="98"/>
      <c r="R498" s="98"/>
      <c r="S498" s="98"/>
      <c r="U498" s="87"/>
    </row>
    <row r="499" spans="1:21" hidden="1" outlineLevel="1" x14ac:dyDescent="0.25">
      <c r="A499" s="115"/>
      <c r="B499" s="199"/>
      <c r="C499" s="104"/>
      <c r="E499" s="98"/>
      <c r="F499" s="99"/>
      <c r="G499" s="104"/>
      <c r="H499" s="104"/>
      <c r="I499" s="104"/>
      <c r="J499" s="98"/>
      <c r="K499" s="98"/>
      <c r="L499" s="98"/>
      <c r="M499" s="98"/>
      <c r="N499" s="98"/>
      <c r="O499" s="98"/>
      <c r="P499" s="98"/>
      <c r="Q499" s="98"/>
      <c r="R499" s="98"/>
      <c r="S499" s="98"/>
      <c r="U499" s="87"/>
    </row>
    <row r="500" spans="1:21" hidden="1" outlineLevel="1" x14ac:dyDescent="0.25">
      <c r="A500" s="115"/>
      <c r="B500" s="199"/>
      <c r="C500" s="104"/>
      <c r="E500" s="98"/>
      <c r="F500" s="99"/>
      <c r="G500" s="104"/>
      <c r="H500" s="104"/>
      <c r="I500" s="104"/>
      <c r="J500" s="98"/>
      <c r="K500" s="98"/>
      <c r="L500" s="98"/>
      <c r="M500" s="98"/>
      <c r="N500" s="98"/>
      <c r="O500" s="98"/>
      <c r="P500" s="98"/>
      <c r="Q500" s="98"/>
      <c r="R500" s="98"/>
      <c r="S500" s="98"/>
      <c r="U500" s="87"/>
    </row>
    <row r="501" spans="1:21" hidden="1" outlineLevel="1" x14ac:dyDescent="0.25">
      <c r="A501" s="115"/>
      <c r="B501" s="199"/>
      <c r="C501" s="104"/>
      <c r="E501" s="98"/>
      <c r="F501" s="99"/>
      <c r="G501" s="104"/>
      <c r="H501" s="104"/>
      <c r="I501" s="104"/>
      <c r="J501" s="98"/>
      <c r="K501" s="98"/>
      <c r="L501" s="98"/>
      <c r="M501" s="98"/>
      <c r="N501" s="98"/>
      <c r="O501" s="98"/>
      <c r="P501" s="98"/>
      <c r="Q501" s="98"/>
      <c r="R501" s="98"/>
      <c r="S501" s="98"/>
      <c r="U501" s="87"/>
    </row>
    <row r="502" spans="1:21" hidden="1" outlineLevel="1" x14ac:dyDescent="0.25">
      <c r="A502" s="115"/>
      <c r="B502" s="199"/>
      <c r="C502" s="104"/>
      <c r="E502" s="98"/>
      <c r="F502" s="99"/>
      <c r="G502" s="104"/>
      <c r="H502" s="104"/>
      <c r="I502" s="104"/>
      <c r="J502" s="98"/>
      <c r="K502" s="98"/>
      <c r="L502" s="98"/>
      <c r="M502" s="98"/>
      <c r="N502" s="98"/>
      <c r="O502" s="98"/>
      <c r="P502" s="98"/>
      <c r="Q502" s="98"/>
      <c r="R502" s="98"/>
      <c r="S502" s="98"/>
      <c r="U502" s="87"/>
    </row>
    <row r="503" spans="1:21" collapsed="1" x14ac:dyDescent="0.25">
      <c r="A503" s="34"/>
      <c r="B503" s="198"/>
      <c r="C503" s="102"/>
      <c r="D503" t="str">
        <f>'Caseload Assignments'!A502</f>
        <v>Inadequate</v>
      </c>
      <c r="E503" s="34" t="s">
        <v>104</v>
      </c>
      <c r="F503" s="114">
        <v>1</v>
      </c>
      <c r="G503" s="102">
        <v>0</v>
      </c>
      <c r="H503" s="102"/>
      <c r="I503" s="34" t="str">
        <f>J503</f>
        <v>no</v>
      </c>
      <c r="J503" s="34" t="s">
        <v>480</v>
      </c>
      <c r="K503" s="34" t="s">
        <v>480</v>
      </c>
      <c r="L503" s="34" t="s">
        <v>480</v>
      </c>
      <c r="M503" s="34" t="s">
        <v>480</v>
      </c>
      <c r="N503" s="34" t="s">
        <v>480</v>
      </c>
      <c r="O503" s="34" t="s">
        <v>480</v>
      </c>
      <c r="P503" s="34" t="s">
        <v>480</v>
      </c>
      <c r="Q503" s="34" t="s">
        <v>480</v>
      </c>
      <c r="R503" s="34" t="s">
        <v>480</v>
      </c>
      <c r="S503" s="34" t="s">
        <v>480</v>
      </c>
      <c r="T503" s="83">
        <f>IF('Financial Overview'!$B$9=1,'Caseload Assignments'!BK505,(IF('Financial Overview'!$B$9=2,'Caseload Assignments'!BK506,(IF('Financial Overview'!$B$9=3,'Caseload Assignments'!BK507,(IF('Financial Overview'!$B$9=4,'Caseload Assignments'!BK508)))))))</f>
        <v>0</v>
      </c>
      <c r="U503" s="87">
        <f t="shared" ref="U503" si="205">G503+H503-T503</f>
        <v>0</v>
      </c>
    </row>
    <row r="504" spans="1:21" hidden="1" outlineLevel="1" x14ac:dyDescent="0.25">
      <c r="A504" s="115"/>
      <c r="B504" s="199"/>
      <c r="C504" s="104"/>
      <c r="D504" s="98" t="str">
        <f t="shared" ref="D504:I504" si="206">D503</f>
        <v>Inadequate</v>
      </c>
      <c r="E504" s="98" t="str">
        <f t="shared" si="206"/>
        <v>Salary</v>
      </c>
      <c r="F504" s="98">
        <f t="shared" si="206"/>
        <v>1</v>
      </c>
      <c r="G504" s="104">
        <f t="shared" si="206"/>
        <v>0</v>
      </c>
      <c r="H504" s="104">
        <f t="shared" si="206"/>
        <v>0</v>
      </c>
      <c r="I504" s="98" t="str">
        <f t="shared" si="206"/>
        <v>no</v>
      </c>
      <c r="J504" s="98" t="str">
        <f t="shared" si="202"/>
        <v>no</v>
      </c>
      <c r="K504" s="98" t="str">
        <f t="shared" si="202"/>
        <v>no</v>
      </c>
      <c r="L504" s="98" t="str">
        <f t="shared" si="202"/>
        <v>no</v>
      </c>
      <c r="M504" s="98" t="str">
        <f t="shared" si="202"/>
        <v>no</v>
      </c>
      <c r="N504" s="98" t="str">
        <f t="shared" si="202"/>
        <v>no</v>
      </c>
      <c r="O504" s="98" t="str">
        <f t="shared" si="202"/>
        <v>no</v>
      </c>
      <c r="P504" s="98" t="str">
        <f t="shared" si="202"/>
        <v>no</v>
      </c>
      <c r="Q504" s="98" t="str">
        <f t="shared" si="202"/>
        <v>no</v>
      </c>
      <c r="R504" s="98" t="str">
        <f t="shared" si="202"/>
        <v>no</v>
      </c>
      <c r="S504" s="98" t="str">
        <f t="shared" si="202"/>
        <v>no</v>
      </c>
      <c r="U504" s="87"/>
    </row>
    <row r="505" spans="1:21" hidden="1" outlineLevel="1" x14ac:dyDescent="0.25">
      <c r="A505" s="115"/>
      <c r="B505" s="199"/>
      <c r="C505" s="104"/>
      <c r="D505" s="98" t="str">
        <f t="shared" ref="D505:S505" si="207">D503</f>
        <v>Inadequate</v>
      </c>
      <c r="E505" s="98" t="str">
        <f t="shared" si="207"/>
        <v>Salary</v>
      </c>
      <c r="F505" s="98">
        <f t="shared" si="207"/>
        <v>1</v>
      </c>
      <c r="G505" s="104">
        <f t="shared" si="207"/>
        <v>0</v>
      </c>
      <c r="H505" s="104">
        <f t="shared" si="207"/>
        <v>0</v>
      </c>
      <c r="I505" s="98" t="str">
        <f t="shared" si="207"/>
        <v>no</v>
      </c>
      <c r="J505" s="98" t="str">
        <f t="shared" si="207"/>
        <v>no</v>
      </c>
      <c r="K505" s="98" t="str">
        <f t="shared" si="207"/>
        <v>no</v>
      </c>
      <c r="L505" s="98" t="str">
        <f t="shared" si="207"/>
        <v>no</v>
      </c>
      <c r="M505" s="98" t="str">
        <f t="shared" si="207"/>
        <v>no</v>
      </c>
      <c r="N505" s="98" t="str">
        <f t="shared" si="207"/>
        <v>no</v>
      </c>
      <c r="O505" s="98" t="str">
        <f t="shared" si="207"/>
        <v>no</v>
      </c>
      <c r="P505" s="98" t="str">
        <f t="shared" si="207"/>
        <v>no</v>
      </c>
      <c r="Q505" s="98" t="str">
        <f t="shared" si="207"/>
        <v>no</v>
      </c>
      <c r="R505" s="98" t="str">
        <f t="shared" si="207"/>
        <v>no</v>
      </c>
      <c r="S505" s="98" t="str">
        <f t="shared" si="207"/>
        <v>no</v>
      </c>
      <c r="U505" s="87"/>
    </row>
    <row r="506" spans="1:21" hidden="1" outlineLevel="1" x14ac:dyDescent="0.25">
      <c r="A506" s="115"/>
      <c r="B506" s="199"/>
      <c r="C506" s="104"/>
      <c r="D506" s="98" t="str">
        <f t="shared" ref="D506:S506" si="208">D503</f>
        <v>Inadequate</v>
      </c>
      <c r="E506" s="98" t="str">
        <f t="shared" si="208"/>
        <v>Salary</v>
      </c>
      <c r="F506" s="98">
        <f t="shared" si="208"/>
        <v>1</v>
      </c>
      <c r="G506" s="104">
        <f t="shared" si="208"/>
        <v>0</v>
      </c>
      <c r="H506" s="104">
        <f t="shared" si="208"/>
        <v>0</v>
      </c>
      <c r="I506" s="98" t="str">
        <f t="shared" si="208"/>
        <v>no</v>
      </c>
      <c r="J506" s="98" t="str">
        <f t="shared" si="208"/>
        <v>no</v>
      </c>
      <c r="K506" s="98" t="str">
        <f t="shared" si="208"/>
        <v>no</v>
      </c>
      <c r="L506" s="98" t="str">
        <f t="shared" si="208"/>
        <v>no</v>
      </c>
      <c r="M506" s="98" t="str">
        <f t="shared" si="208"/>
        <v>no</v>
      </c>
      <c r="N506" s="98" t="str">
        <f t="shared" si="208"/>
        <v>no</v>
      </c>
      <c r="O506" s="98" t="str">
        <f t="shared" si="208"/>
        <v>no</v>
      </c>
      <c r="P506" s="98" t="str">
        <f t="shared" si="208"/>
        <v>no</v>
      </c>
      <c r="Q506" s="98" t="str">
        <f t="shared" si="208"/>
        <v>no</v>
      </c>
      <c r="R506" s="98" t="str">
        <f t="shared" si="208"/>
        <v>no</v>
      </c>
      <c r="S506" s="98" t="str">
        <f t="shared" si="208"/>
        <v>no</v>
      </c>
      <c r="U506" s="87"/>
    </row>
    <row r="507" spans="1:21" hidden="1" outlineLevel="1" x14ac:dyDescent="0.25">
      <c r="A507" s="115"/>
      <c r="B507" s="199"/>
      <c r="C507" s="104"/>
      <c r="E507" s="98"/>
      <c r="F507" s="99"/>
      <c r="G507" s="104"/>
      <c r="H507" s="104"/>
      <c r="I507" s="104"/>
      <c r="J507" s="98"/>
      <c r="K507" s="98"/>
      <c r="L507" s="98"/>
      <c r="M507" s="98"/>
      <c r="N507" s="98"/>
      <c r="O507" s="98"/>
      <c r="P507" s="98"/>
      <c r="Q507" s="98"/>
      <c r="R507" s="98"/>
      <c r="S507" s="98"/>
      <c r="U507" s="87"/>
    </row>
    <row r="508" spans="1:21" hidden="1" outlineLevel="1" x14ac:dyDescent="0.25">
      <c r="A508" s="115"/>
      <c r="B508" s="199"/>
      <c r="C508" s="104"/>
      <c r="E508" s="98"/>
      <c r="F508" s="99"/>
      <c r="G508" s="104"/>
      <c r="H508" s="104"/>
      <c r="I508" s="104"/>
      <c r="J508" s="98"/>
      <c r="K508" s="98"/>
      <c r="L508" s="98"/>
      <c r="M508" s="98"/>
      <c r="N508" s="98"/>
      <c r="O508" s="98"/>
      <c r="P508" s="98"/>
      <c r="Q508" s="98"/>
      <c r="R508" s="98"/>
      <c r="S508" s="98"/>
      <c r="U508" s="87"/>
    </row>
    <row r="509" spans="1:21" hidden="1" outlineLevel="1" x14ac:dyDescent="0.25">
      <c r="A509" s="115"/>
      <c r="B509" s="199"/>
      <c r="C509" s="104"/>
      <c r="E509" s="98"/>
      <c r="F509" s="99"/>
      <c r="G509" s="104"/>
      <c r="H509" s="104"/>
      <c r="I509" s="104"/>
      <c r="J509" s="98"/>
      <c r="K509" s="98"/>
      <c r="L509" s="98"/>
      <c r="M509" s="98"/>
      <c r="N509" s="98"/>
      <c r="O509" s="98"/>
      <c r="P509" s="98"/>
      <c r="Q509" s="98"/>
      <c r="R509" s="98"/>
      <c r="S509" s="98"/>
      <c r="U509" s="87"/>
    </row>
    <row r="510" spans="1:21" hidden="1" outlineLevel="1" x14ac:dyDescent="0.25">
      <c r="A510" s="115"/>
      <c r="B510" s="199"/>
      <c r="C510" s="104"/>
      <c r="E510" s="98"/>
      <c r="F510" s="99"/>
      <c r="G510" s="104"/>
      <c r="H510" s="104"/>
      <c r="I510" s="104"/>
      <c r="J510" s="98"/>
      <c r="K510" s="98"/>
      <c r="L510" s="98"/>
      <c r="M510" s="98"/>
      <c r="N510" s="98"/>
      <c r="O510" s="98"/>
      <c r="P510" s="98"/>
      <c r="Q510" s="98"/>
      <c r="R510" s="98"/>
      <c r="S510" s="98"/>
      <c r="U510" s="87"/>
    </row>
    <row r="511" spans="1:21" hidden="1" outlineLevel="1" x14ac:dyDescent="0.25">
      <c r="A511" s="115"/>
      <c r="B511" s="199"/>
      <c r="C511" s="104"/>
      <c r="E511" s="98"/>
      <c r="F511" s="99"/>
      <c r="G511" s="104"/>
      <c r="H511" s="104"/>
      <c r="I511" s="104"/>
      <c r="J511" s="98"/>
      <c r="K511" s="98"/>
      <c r="L511" s="98"/>
      <c r="M511" s="98"/>
      <c r="N511" s="98"/>
      <c r="O511" s="98"/>
      <c r="P511" s="98"/>
      <c r="Q511" s="98"/>
      <c r="R511" s="98"/>
      <c r="S511" s="98"/>
      <c r="U511" s="87"/>
    </row>
    <row r="512" spans="1:21" hidden="1" outlineLevel="1" x14ac:dyDescent="0.25">
      <c r="A512" s="115"/>
      <c r="B512" s="199"/>
      <c r="C512" s="104"/>
      <c r="E512" s="98"/>
      <c r="F512" s="99"/>
      <c r="G512" s="104"/>
      <c r="H512" s="104"/>
      <c r="I512" s="104"/>
      <c r="J512" s="98"/>
      <c r="K512" s="98"/>
      <c r="L512" s="98"/>
      <c r="M512" s="98"/>
      <c r="N512" s="98"/>
      <c r="O512" s="98"/>
      <c r="P512" s="98"/>
      <c r="Q512" s="98"/>
      <c r="R512" s="98"/>
      <c r="S512" s="98"/>
      <c r="U512" s="87"/>
    </row>
    <row r="513" spans="1:21" collapsed="1" x14ac:dyDescent="0.25">
      <c r="A513" s="34"/>
      <c r="B513" s="198"/>
      <c r="C513" s="102"/>
      <c r="D513" t="str">
        <f>'Caseload Assignments'!A512</f>
        <v>Inadequate</v>
      </c>
      <c r="E513" s="34" t="s">
        <v>104</v>
      </c>
      <c r="F513" s="114">
        <v>1</v>
      </c>
      <c r="G513" s="102">
        <v>0</v>
      </c>
      <c r="H513" s="102"/>
      <c r="I513" s="34" t="str">
        <f>J513</f>
        <v>no</v>
      </c>
      <c r="J513" s="34" t="s">
        <v>480</v>
      </c>
      <c r="K513" s="34" t="s">
        <v>480</v>
      </c>
      <c r="L513" s="34" t="s">
        <v>480</v>
      </c>
      <c r="M513" s="34" t="s">
        <v>480</v>
      </c>
      <c r="N513" s="34" t="s">
        <v>480</v>
      </c>
      <c r="O513" s="34" t="s">
        <v>480</v>
      </c>
      <c r="P513" s="34" t="s">
        <v>480</v>
      </c>
      <c r="Q513" s="34" t="s">
        <v>480</v>
      </c>
      <c r="R513" s="34" t="s">
        <v>480</v>
      </c>
      <c r="S513" s="34" t="s">
        <v>480</v>
      </c>
      <c r="T513" s="83">
        <f>IF('Financial Overview'!$B$9=1,'Caseload Assignments'!BK515,(IF('Financial Overview'!$B$9=2,'Caseload Assignments'!BK516,(IF('Financial Overview'!$B$9=3,'Caseload Assignments'!BK517,(IF('Financial Overview'!$B$9=4,'Caseload Assignments'!BK518)))))))</f>
        <v>0</v>
      </c>
      <c r="U513" s="87">
        <f t="shared" ref="U513" si="209">G513+H513-T513</f>
        <v>0</v>
      </c>
    </row>
    <row r="514" spans="1:21" hidden="1" outlineLevel="1" x14ac:dyDescent="0.25">
      <c r="A514" s="115"/>
      <c r="B514" s="199"/>
      <c r="C514" s="104"/>
      <c r="D514" s="98" t="str">
        <f t="shared" ref="D514:S524" si="210">D513</f>
        <v>Inadequate</v>
      </c>
      <c r="E514" s="98" t="str">
        <f t="shared" si="210"/>
        <v>Salary</v>
      </c>
      <c r="F514" s="98">
        <f t="shared" si="210"/>
        <v>1</v>
      </c>
      <c r="G514" s="104">
        <f t="shared" si="210"/>
        <v>0</v>
      </c>
      <c r="H514" s="104">
        <f t="shared" si="210"/>
        <v>0</v>
      </c>
      <c r="I514" s="98" t="str">
        <f t="shared" si="210"/>
        <v>no</v>
      </c>
      <c r="J514" s="98" t="str">
        <f t="shared" si="210"/>
        <v>no</v>
      </c>
      <c r="K514" s="98" t="str">
        <f t="shared" si="210"/>
        <v>no</v>
      </c>
      <c r="L514" s="98" t="str">
        <f t="shared" si="210"/>
        <v>no</v>
      </c>
      <c r="M514" s="98" t="str">
        <f t="shared" si="210"/>
        <v>no</v>
      </c>
      <c r="N514" s="98" t="str">
        <f t="shared" si="210"/>
        <v>no</v>
      </c>
      <c r="O514" s="98" t="str">
        <f t="shared" si="210"/>
        <v>no</v>
      </c>
      <c r="P514" s="98" t="str">
        <f t="shared" si="210"/>
        <v>no</v>
      </c>
      <c r="Q514" s="98" t="str">
        <f t="shared" si="210"/>
        <v>no</v>
      </c>
      <c r="R514" s="98" t="str">
        <f t="shared" si="210"/>
        <v>no</v>
      </c>
      <c r="S514" s="98" t="str">
        <f t="shared" si="210"/>
        <v>no</v>
      </c>
      <c r="U514" s="87"/>
    </row>
    <row r="515" spans="1:21" hidden="1" outlineLevel="1" x14ac:dyDescent="0.25">
      <c r="A515" s="115"/>
      <c r="B515" s="199"/>
      <c r="C515" s="104"/>
      <c r="D515" s="98" t="str">
        <f t="shared" ref="D515:S515" si="211">D513</f>
        <v>Inadequate</v>
      </c>
      <c r="E515" s="98" t="str">
        <f t="shared" si="211"/>
        <v>Salary</v>
      </c>
      <c r="F515" s="98">
        <f t="shared" si="211"/>
        <v>1</v>
      </c>
      <c r="G515" s="104">
        <f t="shared" si="211"/>
        <v>0</v>
      </c>
      <c r="H515" s="104">
        <f t="shared" si="211"/>
        <v>0</v>
      </c>
      <c r="I515" s="98" t="str">
        <f t="shared" si="211"/>
        <v>no</v>
      </c>
      <c r="J515" s="98" t="str">
        <f t="shared" si="211"/>
        <v>no</v>
      </c>
      <c r="K515" s="98" t="str">
        <f t="shared" si="211"/>
        <v>no</v>
      </c>
      <c r="L515" s="98" t="str">
        <f t="shared" si="211"/>
        <v>no</v>
      </c>
      <c r="M515" s="98" t="str">
        <f t="shared" si="211"/>
        <v>no</v>
      </c>
      <c r="N515" s="98" t="str">
        <f t="shared" si="211"/>
        <v>no</v>
      </c>
      <c r="O515" s="98" t="str">
        <f t="shared" si="211"/>
        <v>no</v>
      </c>
      <c r="P515" s="98" t="str">
        <f t="shared" si="211"/>
        <v>no</v>
      </c>
      <c r="Q515" s="98" t="str">
        <f t="shared" si="211"/>
        <v>no</v>
      </c>
      <c r="R515" s="98" t="str">
        <f t="shared" si="211"/>
        <v>no</v>
      </c>
      <c r="S515" s="98" t="str">
        <f t="shared" si="211"/>
        <v>no</v>
      </c>
      <c r="U515" s="87"/>
    </row>
    <row r="516" spans="1:21" hidden="1" outlineLevel="1" x14ac:dyDescent="0.25">
      <c r="A516" s="115"/>
      <c r="B516" s="199"/>
      <c r="C516" s="104"/>
      <c r="D516" s="98" t="str">
        <f t="shared" ref="D516:S516" si="212">D513</f>
        <v>Inadequate</v>
      </c>
      <c r="E516" s="98" t="str">
        <f t="shared" si="212"/>
        <v>Salary</v>
      </c>
      <c r="F516" s="98">
        <f t="shared" si="212"/>
        <v>1</v>
      </c>
      <c r="G516" s="104">
        <f t="shared" si="212"/>
        <v>0</v>
      </c>
      <c r="H516" s="104">
        <f t="shared" si="212"/>
        <v>0</v>
      </c>
      <c r="I516" s="98" t="str">
        <f t="shared" si="212"/>
        <v>no</v>
      </c>
      <c r="J516" s="98" t="str">
        <f t="shared" si="212"/>
        <v>no</v>
      </c>
      <c r="K516" s="98" t="str">
        <f t="shared" si="212"/>
        <v>no</v>
      </c>
      <c r="L516" s="98" t="str">
        <f t="shared" si="212"/>
        <v>no</v>
      </c>
      <c r="M516" s="98" t="str">
        <f t="shared" si="212"/>
        <v>no</v>
      </c>
      <c r="N516" s="98" t="str">
        <f t="shared" si="212"/>
        <v>no</v>
      </c>
      <c r="O516" s="98" t="str">
        <f t="shared" si="212"/>
        <v>no</v>
      </c>
      <c r="P516" s="98" t="str">
        <f t="shared" si="212"/>
        <v>no</v>
      </c>
      <c r="Q516" s="98" t="str">
        <f t="shared" si="212"/>
        <v>no</v>
      </c>
      <c r="R516" s="98" t="str">
        <f t="shared" si="212"/>
        <v>no</v>
      </c>
      <c r="S516" s="98" t="str">
        <f t="shared" si="212"/>
        <v>no</v>
      </c>
      <c r="U516" s="87"/>
    </row>
    <row r="517" spans="1:21" hidden="1" outlineLevel="1" x14ac:dyDescent="0.25">
      <c r="A517" s="115"/>
      <c r="B517" s="199"/>
      <c r="C517" s="104"/>
      <c r="E517" s="98"/>
      <c r="F517" s="99"/>
      <c r="G517" s="104"/>
      <c r="H517" s="104"/>
      <c r="I517" s="104"/>
      <c r="J517" s="98"/>
      <c r="K517" s="98"/>
      <c r="L517" s="98"/>
      <c r="M517" s="98"/>
      <c r="N517" s="98"/>
      <c r="O517" s="98"/>
      <c r="P517" s="98"/>
      <c r="Q517" s="98"/>
      <c r="R517" s="98"/>
      <c r="S517" s="98"/>
      <c r="U517" s="87"/>
    </row>
    <row r="518" spans="1:21" hidden="1" outlineLevel="1" x14ac:dyDescent="0.25">
      <c r="A518" s="115"/>
      <c r="B518" s="199"/>
      <c r="C518" s="104"/>
      <c r="E518" s="98"/>
      <c r="F518" s="99"/>
      <c r="G518" s="104"/>
      <c r="H518" s="104"/>
      <c r="I518" s="104"/>
      <c r="J518" s="98"/>
      <c r="K518" s="98"/>
      <c r="L518" s="98"/>
      <c r="M518" s="98"/>
      <c r="N518" s="98"/>
      <c r="O518" s="98"/>
      <c r="P518" s="98"/>
      <c r="Q518" s="98"/>
      <c r="R518" s="98"/>
      <c r="S518" s="98"/>
      <c r="U518" s="87"/>
    </row>
    <row r="519" spans="1:21" hidden="1" outlineLevel="1" x14ac:dyDescent="0.25">
      <c r="A519" s="115"/>
      <c r="B519" s="199"/>
      <c r="C519" s="104"/>
      <c r="E519" s="98"/>
      <c r="F519" s="99"/>
      <c r="G519" s="104"/>
      <c r="H519" s="104"/>
      <c r="I519" s="104"/>
      <c r="J519" s="98"/>
      <c r="K519" s="98"/>
      <c r="L519" s="98"/>
      <c r="M519" s="98"/>
      <c r="N519" s="98"/>
      <c r="O519" s="98"/>
      <c r="P519" s="98"/>
      <c r="Q519" s="98"/>
      <c r="R519" s="98"/>
      <c r="S519" s="98"/>
      <c r="U519" s="87"/>
    </row>
    <row r="520" spans="1:21" hidden="1" outlineLevel="1" x14ac:dyDescent="0.25">
      <c r="A520" s="115"/>
      <c r="B520" s="199"/>
      <c r="C520" s="104"/>
      <c r="E520" s="98"/>
      <c r="F520" s="99"/>
      <c r="G520" s="104"/>
      <c r="H520" s="104"/>
      <c r="I520" s="104"/>
      <c r="J520" s="98"/>
      <c r="K520" s="98"/>
      <c r="L520" s="98"/>
      <c r="M520" s="98"/>
      <c r="N520" s="98"/>
      <c r="O520" s="98"/>
      <c r="P520" s="98"/>
      <c r="Q520" s="98"/>
      <c r="R520" s="98"/>
      <c r="S520" s="98"/>
      <c r="U520" s="87"/>
    </row>
    <row r="521" spans="1:21" hidden="1" outlineLevel="1" x14ac:dyDescent="0.25">
      <c r="A521" s="115"/>
      <c r="B521" s="199"/>
      <c r="C521" s="104"/>
      <c r="E521" s="98"/>
      <c r="F521" s="99"/>
      <c r="G521" s="104"/>
      <c r="H521" s="104"/>
      <c r="I521" s="104"/>
      <c r="J521" s="98"/>
      <c r="K521" s="98"/>
      <c r="L521" s="98"/>
      <c r="M521" s="98"/>
      <c r="N521" s="98"/>
      <c r="O521" s="98"/>
      <c r="P521" s="98"/>
      <c r="Q521" s="98"/>
      <c r="R521" s="98"/>
      <c r="S521" s="98"/>
      <c r="U521" s="87"/>
    </row>
    <row r="522" spans="1:21" hidden="1" outlineLevel="1" x14ac:dyDescent="0.25">
      <c r="A522" s="115"/>
      <c r="B522" s="199"/>
      <c r="C522" s="104"/>
      <c r="E522" s="98"/>
      <c r="F522" s="99"/>
      <c r="G522" s="104"/>
      <c r="H522" s="104"/>
      <c r="I522" s="104"/>
      <c r="J522" s="98"/>
      <c r="K522" s="98"/>
      <c r="L522" s="98"/>
      <c r="M522" s="98"/>
      <c r="N522" s="98"/>
      <c r="O522" s="98"/>
      <c r="P522" s="98"/>
      <c r="Q522" s="98"/>
      <c r="R522" s="98"/>
      <c r="S522" s="98"/>
      <c r="U522" s="87"/>
    </row>
    <row r="523" spans="1:21" collapsed="1" x14ac:dyDescent="0.25">
      <c r="A523" s="34"/>
      <c r="B523" s="198"/>
      <c r="C523" s="102"/>
      <c r="D523" t="str">
        <f>'Caseload Assignments'!A522</f>
        <v>Inadequate</v>
      </c>
      <c r="E523" s="34" t="s">
        <v>104</v>
      </c>
      <c r="F523" s="114">
        <v>1</v>
      </c>
      <c r="G523" s="102">
        <v>0</v>
      </c>
      <c r="H523" s="102"/>
      <c r="I523" s="34" t="str">
        <f>J523</f>
        <v>no</v>
      </c>
      <c r="J523" s="34" t="s">
        <v>480</v>
      </c>
      <c r="K523" s="34" t="s">
        <v>480</v>
      </c>
      <c r="L523" s="34" t="s">
        <v>480</v>
      </c>
      <c r="M523" s="34" t="s">
        <v>480</v>
      </c>
      <c r="N523" s="34" t="s">
        <v>480</v>
      </c>
      <c r="O523" s="34" t="s">
        <v>480</v>
      </c>
      <c r="P523" s="34" t="s">
        <v>480</v>
      </c>
      <c r="Q523" s="34" t="s">
        <v>480</v>
      </c>
      <c r="R523" s="34" t="s">
        <v>480</v>
      </c>
      <c r="S523" s="34" t="s">
        <v>480</v>
      </c>
      <c r="T523" s="83">
        <f>IF('Financial Overview'!$B$9=1,'Caseload Assignments'!BK525,(IF('Financial Overview'!$B$9=2,'Caseload Assignments'!BK526,(IF('Financial Overview'!$B$9=3,'Caseload Assignments'!BK527,(IF('Financial Overview'!$B$9=4,'Caseload Assignments'!BK528)))))))</f>
        <v>0</v>
      </c>
      <c r="U523" s="87">
        <f t="shared" ref="U523" si="213">G523+H523-T523</f>
        <v>0</v>
      </c>
    </row>
    <row r="524" spans="1:21" hidden="1" outlineLevel="1" x14ac:dyDescent="0.25">
      <c r="A524" s="115"/>
      <c r="B524" s="199"/>
      <c r="C524" s="104"/>
      <c r="D524" s="98" t="str">
        <f t="shared" ref="D524:I524" si="214">D523</f>
        <v>Inadequate</v>
      </c>
      <c r="E524" s="98" t="str">
        <f t="shared" si="214"/>
        <v>Salary</v>
      </c>
      <c r="F524" s="98">
        <f t="shared" si="214"/>
        <v>1</v>
      </c>
      <c r="G524" s="104">
        <f t="shared" si="214"/>
        <v>0</v>
      </c>
      <c r="H524" s="104">
        <f t="shared" si="214"/>
        <v>0</v>
      </c>
      <c r="I524" s="98" t="str">
        <f t="shared" si="214"/>
        <v>no</v>
      </c>
      <c r="J524" s="98" t="str">
        <f t="shared" si="210"/>
        <v>no</v>
      </c>
      <c r="K524" s="98" t="str">
        <f t="shared" si="210"/>
        <v>no</v>
      </c>
      <c r="L524" s="98" t="str">
        <f t="shared" si="210"/>
        <v>no</v>
      </c>
      <c r="M524" s="98" t="str">
        <f t="shared" si="210"/>
        <v>no</v>
      </c>
      <c r="N524" s="98" t="str">
        <f t="shared" si="210"/>
        <v>no</v>
      </c>
      <c r="O524" s="98" t="str">
        <f t="shared" si="210"/>
        <v>no</v>
      </c>
      <c r="P524" s="98" t="str">
        <f t="shared" si="210"/>
        <v>no</v>
      </c>
      <c r="Q524" s="98" t="str">
        <f t="shared" si="210"/>
        <v>no</v>
      </c>
      <c r="R524" s="98" t="str">
        <f t="shared" si="210"/>
        <v>no</v>
      </c>
      <c r="S524" s="98" t="str">
        <f t="shared" si="210"/>
        <v>no</v>
      </c>
      <c r="U524" s="87"/>
    </row>
    <row r="525" spans="1:21" hidden="1" outlineLevel="1" x14ac:dyDescent="0.25">
      <c r="A525" s="115"/>
      <c r="B525" s="199"/>
      <c r="C525" s="104"/>
      <c r="D525" s="98" t="str">
        <f t="shared" ref="D525:S525" si="215">D523</f>
        <v>Inadequate</v>
      </c>
      <c r="E525" s="98" t="str">
        <f t="shared" si="215"/>
        <v>Salary</v>
      </c>
      <c r="F525" s="98">
        <f t="shared" si="215"/>
        <v>1</v>
      </c>
      <c r="G525" s="104">
        <f t="shared" si="215"/>
        <v>0</v>
      </c>
      <c r="H525" s="104">
        <f t="shared" si="215"/>
        <v>0</v>
      </c>
      <c r="I525" s="98" t="str">
        <f t="shared" si="215"/>
        <v>no</v>
      </c>
      <c r="J525" s="98" t="str">
        <f t="shared" si="215"/>
        <v>no</v>
      </c>
      <c r="K525" s="98" t="str">
        <f t="shared" si="215"/>
        <v>no</v>
      </c>
      <c r="L525" s="98" t="str">
        <f t="shared" si="215"/>
        <v>no</v>
      </c>
      <c r="M525" s="98" t="str">
        <f t="shared" si="215"/>
        <v>no</v>
      </c>
      <c r="N525" s="98" t="str">
        <f t="shared" si="215"/>
        <v>no</v>
      </c>
      <c r="O525" s="98" t="str">
        <f t="shared" si="215"/>
        <v>no</v>
      </c>
      <c r="P525" s="98" t="str">
        <f t="shared" si="215"/>
        <v>no</v>
      </c>
      <c r="Q525" s="98" t="str">
        <f t="shared" si="215"/>
        <v>no</v>
      </c>
      <c r="R525" s="98" t="str">
        <f t="shared" si="215"/>
        <v>no</v>
      </c>
      <c r="S525" s="98" t="str">
        <f t="shared" si="215"/>
        <v>no</v>
      </c>
      <c r="U525" s="87"/>
    </row>
    <row r="526" spans="1:21" hidden="1" outlineLevel="1" x14ac:dyDescent="0.25">
      <c r="A526" s="115"/>
      <c r="B526" s="199"/>
      <c r="C526" s="104"/>
      <c r="D526" s="98" t="str">
        <f t="shared" ref="D526:S526" si="216">D523</f>
        <v>Inadequate</v>
      </c>
      <c r="E526" s="98" t="str">
        <f t="shared" si="216"/>
        <v>Salary</v>
      </c>
      <c r="F526" s="98">
        <f t="shared" si="216"/>
        <v>1</v>
      </c>
      <c r="G526" s="104">
        <f t="shared" si="216"/>
        <v>0</v>
      </c>
      <c r="H526" s="104">
        <f t="shared" si="216"/>
        <v>0</v>
      </c>
      <c r="I526" s="98" t="str">
        <f t="shared" si="216"/>
        <v>no</v>
      </c>
      <c r="J526" s="98" t="str">
        <f t="shared" si="216"/>
        <v>no</v>
      </c>
      <c r="K526" s="98" t="str">
        <f t="shared" si="216"/>
        <v>no</v>
      </c>
      <c r="L526" s="98" t="str">
        <f t="shared" si="216"/>
        <v>no</v>
      </c>
      <c r="M526" s="98" t="str">
        <f t="shared" si="216"/>
        <v>no</v>
      </c>
      <c r="N526" s="98" t="str">
        <f t="shared" si="216"/>
        <v>no</v>
      </c>
      <c r="O526" s="98" t="str">
        <f t="shared" si="216"/>
        <v>no</v>
      </c>
      <c r="P526" s="98" t="str">
        <f t="shared" si="216"/>
        <v>no</v>
      </c>
      <c r="Q526" s="98" t="str">
        <f t="shared" si="216"/>
        <v>no</v>
      </c>
      <c r="R526" s="98" t="str">
        <f t="shared" si="216"/>
        <v>no</v>
      </c>
      <c r="S526" s="98" t="str">
        <f t="shared" si="216"/>
        <v>no</v>
      </c>
      <c r="U526" s="87"/>
    </row>
    <row r="527" spans="1:21" hidden="1" outlineLevel="1" x14ac:dyDescent="0.25">
      <c r="A527" s="115"/>
      <c r="B527" s="199"/>
      <c r="C527" s="104"/>
      <c r="E527" s="98"/>
      <c r="F527" s="99"/>
      <c r="G527" s="104"/>
      <c r="H527" s="104"/>
      <c r="I527" s="104"/>
      <c r="J527" s="98"/>
      <c r="K527" s="98"/>
      <c r="L527" s="98"/>
      <c r="M527" s="98"/>
      <c r="N527" s="98"/>
      <c r="O527" s="98"/>
      <c r="P527" s="98"/>
      <c r="Q527" s="98"/>
      <c r="R527" s="98"/>
      <c r="S527" s="98"/>
      <c r="U527" s="87"/>
    </row>
    <row r="528" spans="1:21" hidden="1" outlineLevel="1" x14ac:dyDescent="0.25">
      <c r="A528" s="115"/>
      <c r="B528" s="199"/>
      <c r="C528" s="104"/>
      <c r="E528" s="98"/>
      <c r="F528" s="99"/>
      <c r="G528" s="104"/>
      <c r="H528" s="104"/>
      <c r="I528" s="104"/>
      <c r="J528" s="98"/>
      <c r="K528" s="98"/>
      <c r="L528" s="98"/>
      <c r="M528" s="98"/>
      <c r="N528" s="98"/>
      <c r="O528" s="98"/>
      <c r="P528" s="98"/>
      <c r="Q528" s="98"/>
      <c r="R528" s="98"/>
      <c r="S528" s="98"/>
      <c r="U528" s="87"/>
    </row>
    <row r="529" spans="1:21" hidden="1" outlineLevel="1" x14ac:dyDescent="0.25">
      <c r="A529" s="115"/>
      <c r="B529" s="199"/>
      <c r="C529" s="104"/>
      <c r="E529" s="98"/>
      <c r="F529" s="99"/>
      <c r="G529" s="104"/>
      <c r="H529" s="104"/>
      <c r="I529" s="104"/>
      <c r="J529" s="98"/>
      <c r="K529" s="98"/>
      <c r="L529" s="98"/>
      <c r="M529" s="98"/>
      <c r="N529" s="98"/>
      <c r="O529" s="98"/>
      <c r="P529" s="98"/>
      <c r="Q529" s="98"/>
      <c r="R529" s="98"/>
      <c r="S529" s="98"/>
      <c r="U529" s="87"/>
    </row>
    <row r="530" spans="1:21" hidden="1" outlineLevel="1" x14ac:dyDescent="0.25">
      <c r="A530" s="115"/>
      <c r="B530" s="199"/>
      <c r="C530" s="104"/>
      <c r="E530" s="98"/>
      <c r="F530" s="99"/>
      <c r="G530" s="104"/>
      <c r="H530" s="104"/>
      <c r="I530" s="104"/>
      <c r="J530" s="98"/>
      <c r="K530" s="98"/>
      <c r="L530" s="98"/>
      <c r="M530" s="98"/>
      <c r="N530" s="98"/>
      <c r="O530" s="98"/>
      <c r="P530" s="98"/>
      <c r="Q530" s="98"/>
      <c r="R530" s="98"/>
      <c r="S530" s="98"/>
      <c r="U530" s="87"/>
    </row>
    <row r="531" spans="1:21" hidden="1" outlineLevel="1" x14ac:dyDescent="0.25">
      <c r="A531" s="115"/>
      <c r="B531" s="199"/>
      <c r="C531" s="104"/>
      <c r="E531" s="98"/>
      <c r="F531" s="99"/>
      <c r="G531" s="104"/>
      <c r="H531" s="104"/>
      <c r="I531" s="104"/>
      <c r="J531" s="98"/>
      <c r="K531" s="98"/>
      <c r="L531" s="98"/>
      <c r="M531" s="98"/>
      <c r="N531" s="98"/>
      <c r="O531" s="98"/>
      <c r="P531" s="98"/>
      <c r="Q531" s="98"/>
      <c r="R531" s="98"/>
      <c r="S531" s="98"/>
      <c r="U531" s="87"/>
    </row>
    <row r="532" spans="1:21" hidden="1" outlineLevel="1" x14ac:dyDescent="0.25">
      <c r="A532" s="115"/>
      <c r="B532" s="199"/>
      <c r="C532" s="104"/>
      <c r="E532" s="98"/>
      <c r="F532" s="99"/>
      <c r="G532" s="104"/>
      <c r="H532" s="104"/>
      <c r="I532" s="104"/>
      <c r="J532" s="98"/>
      <c r="K532" s="98"/>
      <c r="L532" s="98"/>
      <c r="M532" s="98"/>
      <c r="N532" s="98"/>
      <c r="O532" s="98"/>
      <c r="P532" s="98"/>
      <c r="Q532" s="98"/>
      <c r="R532" s="98"/>
      <c r="S532" s="98"/>
      <c r="U532" s="87"/>
    </row>
    <row r="533" spans="1:21" collapsed="1" x14ac:dyDescent="0.25">
      <c r="A533" s="34"/>
      <c r="B533" s="198"/>
      <c r="C533" s="102"/>
      <c r="D533" t="str">
        <f>'Caseload Assignments'!A532</f>
        <v>Inadequate</v>
      </c>
      <c r="E533" s="34" t="s">
        <v>104</v>
      </c>
      <c r="F533" s="114">
        <v>1</v>
      </c>
      <c r="G533" s="102">
        <v>0</v>
      </c>
      <c r="H533" s="102"/>
      <c r="I533" s="34" t="str">
        <f>J533</f>
        <v>no</v>
      </c>
      <c r="J533" s="34" t="s">
        <v>480</v>
      </c>
      <c r="K533" s="34" t="s">
        <v>480</v>
      </c>
      <c r="L533" s="34" t="s">
        <v>480</v>
      </c>
      <c r="M533" s="34" t="s">
        <v>480</v>
      </c>
      <c r="N533" s="34" t="s">
        <v>480</v>
      </c>
      <c r="O533" s="34" t="s">
        <v>480</v>
      </c>
      <c r="P533" s="34" t="s">
        <v>480</v>
      </c>
      <c r="Q533" s="34" t="s">
        <v>480</v>
      </c>
      <c r="R533" s="34" t="s">
        <v>480</v>
      </c>
      <c r="S533" s="34" t="s">
        <v>480</v>
      </c>
      <c r="T533" s="83">
        <f>IF('Financial Overview'!$B$9=1,'Caseload Assignments'!BK535,(IF('Financial Overview'!$B$9=2,'Caseload Assignments'!BK536,(IF('Financial Overview'!$B$9=3,'Caseload Assignments'!BK537,(IF('Financial Overview'!$B$9=4,'Caseload Assignments'!BK538)))))))</f>
        <v>0</v>
      </c>
      <c r="U533" s="87">
        <f t="shared" ref="U533" si="217">G533+H533-T533</f>
        <v>0</v>
      </c>
    </row>
    <row r="534" spans="1:21" hidden="1" outlineLevel="1" x14ac:dyDescent="0.25">
      <c r="A534" s="115"/>
      <c r="B534" s="199"/>
      <c r="C534" s="104"/>
      <c r="D534" s="98" t="str">
        <f t="shared" ref="D534:S544" si="218">D533</f>
        <v>Inadequate</v>
      </c>
      <c r="E534" s="98" t="str">
        <f t="shared" si="218"/>
        <v>Salary</v>
      </c>
      <c r="F534" s="98">
        <f t="shared" si="218"/>
        <v>1</v>
      </c>
      <c r="G534" s="104">
        <f t="shared" si="218"/>
        <v>0</v>
      </c>
      <c r="H534" s="104">
        <f t="shared" si="218"/>
        <v>0</v>
      </c>
      <c r="I534" s="98" t="str">
        <f t="shared" si="218"/>
        <v>no</v>
      </c>
      <c r="J534" s="98" t="str">
        <f t="shared" si="218"/>
        <v>no</v>
      </c>
      <c r="K534" s="98" t="str">
        <f t="shared" si="218"/>
        <v>no</v>
      </c>
      <c r="L534" s="98" t="str">
        <f t="shared" si="218"/>
        <v>no</v>
      </c>
      <c r="M534" s="98" t="str">
        <f t="shared" si="218"/>
        <v>no</v>
      </c>
      <c r="N534" s="98" t="str">
        <f t="shared" si="218"/>
        <v>no</v>
      </c>
      <c r="O534" s="98" t="str">
        <f t="shared" si="218"/>
        <v>no</v>
      </c>
      <c r="P534" s="98" t="str">
        <f t="shared" si="218"/>
        <v>no</v>
      </c>
      <c r="Q534" s="98" t="str">
        <f t="shared" si="218"/>
        <v>no</v>
      </c>
      <c r="R534" s="98" t="str">
        <f t="shared" si="218"/>
        <v>no</v>
      </c>
      <c r="S534" s="98" t="str">
        <f t="shared" si="218"/>
        <v>no</v>
      </c>
      <c r="U534" s="87"/>
    </row>
    <row r="535" spans="1:21" hidden="1" outlineLevel="1" x14ac:dyDescent="0.25">
      <c r="A535" s="115"/>
      <c r="B535" s="199"/>
      <c r="C535" s="104"/>
      <c r="D535" s="98" t="str">
        <f t="shared" ref="D535:S535" si="219">D533</f>
        <v>Inadequate</v>
      </c>
      <c r="E535" s="98" t="str">
        <f t="shared" si="219"/>
        <v>Salary</v>
      </c>
      <c r="F535" s="98">
        <f t="shared" si="219"/>
        <v>1</v>
      </c>
      <c r="G535" s="104">
        <f t="shared" si="219"/>
        <v>0</v>
      </c>
      <c r="H535" s="104">
        <f t="shared" si="219"/>
        <v>0</v>
      </c>
      <c r="I535" s="98" t="str">
        <f t="shared" si="219"/>
        <v>no</v>
      </c>
      <c r="J535" s="98" t="str">
        <f t="shared" si="219"/>
        <v>no</v>
      </c>
      <c r="K535" s="98" t="str">
        <f t="shared" si="219"/>
        <v>no</v>
      </c>
      <c r="L535" s="98" t="str">
        <f t="shared" si="219"/>
        <v>no</v>
      </c>
      <c r="M535" s="98" t="str">
        <f t="shared" si="219"/>
        <v>no</v>
      </c>
      <c r="N535" s="98" t="str">
        <f t="shared" si="219"/>
        <v>no</v>
      </c>
      <c r="O535" s="98" t="str">
        <f t="shared" si="219"/>
        <v>no</v>
      </c>
      <c r="P535" s="98" t="str">
        <f t="shared" si="219"/>
        <v>no</v>
      </c>
      <c r="Q535" s="98" t="str">
        <f t="shared" si="219"/>
        <v>no</v>
      </c>
      <c r="R535" s="98" t="str">
        <f t="shared" si="219"/>
        <v>no</v>
      </c>
      <c r="S535" s="98" t="str">
        <f t="shared" si="219"/>
        <v>no</v>
      </c>
      <c r="U535" s="87"/>
    </row>
    <row r="536" spans="1:21" hidden="1" outlineLevel="1" x14ac:dyDescent="0.25">
      <c r="A536" s="115"/>
      <c r="B536" s="199"/>
      <c r="C536" s="104"/>
      <c r="D536" s="98" t="str">
        <f t="shared" ref="D536:S536" si="220">D533</f>
        <v>Inadequate</v>
      </c>
      <c r="E536" s="98" t="str">
        <f t="shared" si="220"/>
        <v>Salary</v>
      </c>
      <c r="F536" s="98">
        <f t="shared" si="220"/>
        <v>1</v>
      </c>
      <c r="G536" s="104">
        <f t="shared" si="220"/>
        <v>0</v>
      </c>
      <c r="H536" s="104">
        <f t="shared" si="220"/>
        <v>0</v>
      </c>
      <c r="I536" s="98" t="str">
        <f t="shared" si="220"/>
        <v>no</v>
      </c>
      <c r="J536" s="98" t="str">
        <f t="shared" si="220"/>
        <v>no</v>
      </c>
      <c r="K536" s="98" t="str">
        <f t="shared" si="220"/>
        <v>no</v>
      </c>
      <c r="L536" s="98" t="str">
        <f t="shared" si="220"/>
        <v>no</v>
      </c>
      <c r="M536" s="98" t="str">
        <f t="shared" si="220"/>
        <v>no</v>
      </c>
      <c r="N536" s="98" t="str">
        <f t="shared" si="220"/>
        <v>no</v>
      </c>
      <c r="O536" s="98" t="str">
        <f t="shared" si="220"/>
        <v>no</v>
      </c>
      <c r="P536" s="98" t="str">
        <f t="shared" si="220"/>
        <v>no</v>
      </c>
      <c r="Q536" s="98" t="str">
        <f t="shared" si="220"/>
        <v>no</v>
      </c>
      <c r="R536" s="98" t="str">
        <f t="shared" si="220"/>
        <v>no</v>
      </c>
      <c r="S536" s="98" t="str">
        <f t="shared" si="220"/>
        <v>no</v>
      </c>
      <c r="U536" s="87"/>
    </row>
    <row r="537" spans="1:21" hidden="1" outlineLevel="1" x14ac:dyDescent="0.25">
      <c r="A537" s="115"/>
      <c r="B537" s="199"/>
      <c r="C537" s="104"/>
      <c r="E537" s="98"/>
      <c r="F537" s="99"/>
      <c r="G537" s="104"/>
      <c r="H537" s="104"/>
      <c r="I537" s="104"/>
      <c r="J537" s="98"/>
      <c r="K537" s="98"/>
      <c r="L537" s="98"/>
      <c r="M537" s="98"/>
      <c r="N537" s="98"/>
      <c r="O537" s="98"/>
      <c r="P537" s="98"/>
      <c r="Q537" s="98"/>
      <c r="R537" s="98"/>
      <c r="S537" s="98"/>
      <c r="U537" s="87"/>
    </row>
    <row r="538" spans="1:21" hidden="1" outlineLevel="1" x14ac:dyDescent="0.25">
      <c r="A538" s="115"/>
      <c r="B538" s="199"/>
      <c r="C538" s="104"/>
      <c r="E538" s="98"/>
      <c r="F538" s="99"/>
      <c r="G538" s="104"/>
      <c r="H538" s="104"/>
      <c r="I538" s="104"/>
      <c r="J538" s="98"/>
      <c r="K538" s="98"/>
      <c r="L538" s="98"/>
      <c r="M538" s="98"/>
      <c r="N538" s="98"/>
      <c r="O538" s="98"/>
      <c r="P538" s="98"/>
      <c r="Q538" s="98"/>
      <c r="R538" s="98"/>
      <c r="S538" s="98"/>
      <c r="U538" s="87"/>
    </row>
    <row r="539" spans="1:21" hidden="1" outlineLevel="1" x14ac:dyDescent="0.25">
      <c r="A539" s="115"/>
      <c r="B539" s="199"/>
      <c r="C539" s="104"/>
      <c r="E539" s="98"/>
      <c r="F539" s="99"/>
      <c r="G539" s="104"/>
      <c r="H539" s="104"/>
      <c r="I539" s="104"/>
      <c r="J539" s="98"/>
      <c r="K539" s="98"/>
      <c r="L539" s="98"/>
      <c r="M539" s="98"/>
      <c r="N539" s="98"/>
      <c r="O539" s="98"/>
      <c r="P539" s="98"/>
      <c r="Q539" s="98"/>
      <c r="R539" s="98"/>
      <c r="S539" s="98"/>
      <c r="U539" s="87"/>
    </row>
    <row r="540" spans="1:21" hidden="1" outlineLevel="1" x14ac:dyDescent="0.25">
      <c r="A540" s="115"/>
      <c r="B540" s="199"/>
      <c r="C540" s="104"/>
      <c r="E540" s="98"/>
      <c r="F540" s="99"/>
      <c r="G540" s="104"/>
      <c r="H540" s="104"/>
      <c r="I540" s="104"/>
      <c r="J540" s="98"/>
      <c r="K540" s="98"/>
      <c r="L540" s="98"/>
      <c r="M540" s="98"/>
      <c r="N540" s="98"/>
      <c r="O540" s="98"/>
      <c r="P540" s="98"/>
      <c r="Q540" s="98"/>
      <c r="R540" s="98"/>
      <c r="S540" s="98"/>
      <c r="U540" s="87"/>
    </row>
    <row r="541" spans="1:21" hidden="1" outlineLevel="1" x14ac:dyDescent="0.25">
      <c r="A541" s="115"/>
      <c r="B541" s="199"/>
      <c r="C541" s="104"/>
      <c r="E541" s="98"/>
      <c r="F541" s="99"/>
      <c r="G541" s="104"/>
      <c r="H541" s="104"/>
      <c r="I541" s="104"/>
      <c r="J541" s="98"/>
      <c r="K541" s="98"/>
      <c r="L541" s="98"/>
      <c r="M541" s="98"/>
      <c r="N541" s="98"/>
      <c r="O541" s="98"/>
      <c r="P541" s="98"/>
      <c r="Q541" s="98"/>
      <c r="R541" s="98"/>
      <c r="S541" s="98"/>
      <c r="U541" s="87"/>
    </row>
    <row r="542" spans="1:21" hidden="1" outlineLevel="1" x14ac:dyDescent="0.25">
      <c r="A542" s="115"/>
      <c r="B542" s="199"/>
      <c r="C542" s="104"/>
      <c r="E542" s="98"/>
      <c r="F542" s="99"/>
      <c r="G542" s="104"/>
      <c r="H542" s="104"/>
      <c r="I542" s="104"/>
      <c r="J542" s="98"/>
      <c r="K542" s="98"/>
      <c r="L542" s="98"/>
      <c r="M542" s="98"/>
      <c r="N542" s="98"/>
      <c r="O542" s="98"/>
      <c r="P542" s="98"/>
      <c r="Q542" s="98"/>
      <c r="R542" s="98"/>
      <c r="S542" s="98"/>
      <c r="U542" s="87"/>
    </row>
    <row r="543" spans="1:21" collapsed="1" x14ac:dyDescent="0.25">
      <c r="A543" s="34"/>
      <c r="B543" s="198"/>
      <c r="C543" s="102"/>
      <c r="D543" t="str">
        <f>'Caseload Assignments'!A542</f>
        <v>Inadequate</v>
      </c>
      <c r="E543" s="34" t="s">
        <v>104</v>
      </c>
      <c r="F543" s="114">
        <v>1</v>
      </c>
      <c r="G543" s="102">
        <v>0</v>
      </c>
      <c r="H543" s="102"/>
      <c r="I543" s="34" t="str">
        <f>J543</f>
        <v>no</v>
      </c>
      <c r="J543" s="34" t="s">
        <v>480</v>
      </c>
      <c r="K543" s="34" t="s">
        <v>480</v>
      </c>
      <c r="L543" s="34" t="s">
        <v>480</v>
      </c>
      <c r="M543" s="34" t="s">
        <v>480</v>
      </c>
      <c r="N543" s="34" t="s">
        <v>480</v>
      </c>
      <c r="O543" s="34" t="s">
        <v>480</v>
      </c>
      <c r="P543" s="34" t="s">
        <v>480</v>
      </c>
      <c r="Q543" s="34" t="s">
        <v>480</v>
      </c>
      <c r="R543" s="34" t="s">
        <v>480</v>
      </c>
      <c r="S543" s="34" t="s">
        <v>480</v>
      </c>
      <c r="T543" s="83">
        <f>IF('Financial Overview'!$B$9=1,'Caseload Assignments'!BK545,(IF('Financial Overview'!$B$9=2,'Caseload Assignments'!BK546,(IF('Financial Overview'!$B$9=3,'Caseload Assignments'!BK547,(IF('Financial Overview'!$B$9=4,'Caseload Assignments'!BK548)))))))</f>
        <v>0</v>
      </c>
      <c r="U543" s="87">
        <f t="shared" ref="U543" si="221">G543+H543-T543</f>
        <v>0</v>
      </c>
    </row>
    <row r="544" spans="1:21" hidden="1" outlineLevel="1" x14ac:dyDescent="0.25">
      <c r="A544" s="115"/>
      <c r="B544" s="199"/>
      <c r="C544" s="104"/>
      <c r="D544" s="98" t="str">
        <f t="shared" ref="D544:I544" si="222">D543</f>
        <v>Inadequate</v>
      </c>
      <c r="E544" s="98" t="str">
        <f t="shared" si="222"/>
        <v>Salary</v>
      </c>
      <c r="F544" s="98">
        <f t="shared" si="222"/>
        <v>1</v>
      </c>
      <c r="G544" s="104">
        <f t="shared" si="222"/>
        <v>0</v>
      </c>
      <c r="H544" s="104">
        <f t="shared" si="222"/>
        <v>0</v>
      </c>
      <c r="I544" s="98" t="str">
        <f t="shared" si="222"/>
        <v>no</v>
      </c>
      <c r="J544" s="98" t="str">
        <f t="shared" si="218"/>
        <v>no</v>
      </c>
      <c r="K544" s="98" t="str">
        <f t="shared" si="218"/>
        <v>no</v>
      </c>
      <c r="L544" s="98" t="str">
        <f t="shared" si="218"/>
        <v>no</v>
      </c>
      <c r="M544" s="98" t="str">
        <f t="shared" si="218"/>
        <v>no</v>
      </c>
      <c r="N544" s="98" t="str">
        <f t="shared" si="218"/>
        <v>no</v>
      </c>
      <c r="O544" s="98" t="str">
        <f t="shared" si="218"/>
        <v>no</v>
      </c>
      <c r="P544" s="98" t="str">
        <f t="shared" si="218"/>
        <v>no</v>
      </c>
      <c r="Q544" s="98" t="str">
        <f t="shared" si="218"/>
        <v>no</v>
      </c>
      <c r="R544" s="98" t="str">
        <f t="shared" si="218"/>
        <v>no</v>
      </c>
      <c r="S544" s="98" t="str">
        <f t="shared" si="218"/>
        <v>no</v>
      </c>
      <c r="U544" s="87"/>
    </row>
    <row r="545" spans="1:21" hidden="1" outlineLevel="1" x14ac:dyDescent="0.25">
      <c r="A545" s="115"/>
      <c r="B545" s="199"/>
      <c r="C545" s="104"/>
      <c r="D545" s="98" t="str">
        <f t="shared" ref="D545:S545" si="223">D543</f>
        <v>Inadequate</v>
      </c>
      <c r="E545" s="98" t="str">
        <f t="shared" si="223"/>
        <v>Salary</v>
      </c>
      <c r="F545" s="98">
        <f t="shared" si="223"/>
        <v>1</v>
      </c>
      <c r="G545" s="104">
        <f t="shared" si="223"/>
        <v>0</v>
      </c>
      <c r="H545" s="104">
        <f t="shared" si="223"/>
        <v>0</v>
      </c>
      <c r="I545" s="98" t="str">
        <f t="shared" si="223"/>
        <v>no</v>
      </c>
      <c r="J545" s="98" t="str">
        <f t="shared" si="223"/>
        <v>no</v>
      </c>
      <c r="K545" s="98" t="str">
        <f t="shared" si="223"/>
        <v>no</v>
      </c>
      <c r="L545" s="98" t="str">
        <f t="shared" si="223"/>
        <v>no</v>
      </c>
      <c r="M545" s="98" t="str">
        <f t="shared" si="223"/>
        <v>no</v>
      </c>
      <c r="N545" s="98" t="str">
        <f t="shared" si="223"/>
        <v>no</v>
      </c>
      <c r="O545" s="98" t="str">
        <f t="shared" si="223"/>
        <v>no</v>
      </c>
      <c r="P545" s="98" t="str">
        <f t="shared" si="223"/>
        <v>no</v>
      </c>
      <c r="Q545" s="98" t="str">
        <f t="shared" si="223"/>
        <v>no</v>
      </c>
      <c r="R545" s="98" t="str">
        <f t="shared" si="223"/>
        <v>no</v>
      </c>
      <c r="S545" s="98" t="str">
        <f t="shared" si="223"/>
        <v>no</v>
      </c>
      <c r="U545" s="87"/>
    </row>
    <row r="546" spans="1:21" hidden="1" outlineLevel="1" x14ac:dyDescent="0.25">
      <c r="A546" s="115"/>
      <c r="B546" s="199"/>
      <c r="C546" s="104"/>
      <c r="D546" s="98" t="str">
        <f t="shared" ref="D546:S546" si="224">D543</f>
        <v>Inadequate</v>
      </c>
      <c r="E546" s="98" t="str">
        <f t="shared" si="224"/>
        <v>Salary</v>
      </c>
      <c r="F546" s="98">
        <f t="shared" si="224"/>
        <v>1</v>
      </c>
      <c r="G546" s="104">
        <f t="shared" si="224"/>
        <v>0</v>
      </c>
      <c r="H546" s="104">
        <f t="shared" si="224"/>
        <v>0</v>
      </c>
      <c r="I546" s="98" t="str">
        <f t="shared" si="224"/>
        <v>no</v>
      </c>
      <c r="J546" s="98" t="str">
        <f t="shared" si="224"/>
        <v>no</v>
      </c>
      <c r="K546" s="98" t="str">
        <f t="shared" si="224"/>
        <v>no</v>
      </c>
      <c r="L546" s="98" t="str">
        <f t="shared" si="224"/>
        <v>no</v>
      </c>
      <c r="M546" s="98" t="str">
        <f t="shared" si="224"/>
        <v>no</v>
      </c>
      <c r="N546" s="98" t="str">
        <f t="shared" si="224"/>
        <v>no</v>
      </c>
      <c r="O546" s="98" t="str">
        <f t="shared" si="224"/>
        <v>no</v>
      </c>
      <c r="P546" s="98" t="str">
        <f t="shared" si="224"/>
        <v>no</v>
      </c>
      <c r="Q546" s="98" t="str">
        <f t="shared" si="224"/>
        <v>no</v>
      </c>
      <c r="R546" s="98" t="str">
        <f t="shared" si="224"/>
        <v>no</v>
      </c>
      <c r="S546" s="98" t="str">
        <f t="shared" si="224"/>
        <v>no</v>
      </c>
      <c r="U546" s="87"/>
    </row>
    <row r="547" spans="1:21" hidden="1" outlineLevel="1" x14ac:dyDescent="0.25">
      <c r="A547" s="115"/>
      <c r="B547" s="199"/>
      <c r="C547" s="104"/>
      <c r="E547" s="98"/>
      <c r="F547" s="99"/>
      <c r="G547" s="104"/>
      <c r="H547" s="104"/>
      <c r="I547" s="104"/>
      <c r="J547" s="98"/>
      <c r="K547" s="98"/>
      <c r="L547" s="98"/>
      <c r="M547" s="98"/>
      <c r="N547" s="98"/>
      <c r="O547" s="98"/>
      <c r="P547" s="98"/>
      <c r="Q547" s="98"/>
      <c r="R547" s="98"/>
      <c r="S547" s="98"/>
      <c r="U547" s="87"/>
    </row>
    <row r="548" spans="1:21" hidden="1" outlineLevel="1" x14ac:dyDescent="0.25">
      <c r="A548" s="115"/>
      <c r="B548" s="199"/>
      <c r="C548" s="104"/>
      <c r="E548" s="98"/>
      <c r="F548" s="99"/>
      <c r="G548" s="104"/>
      <c r="H548" s="104"/>
      <c r="I548" s="104"/>
      <c r="J548" s="98"/>
      <c r="K548" s="98"/>
      <c r="L548" s="98"/>
      <c r="M548" s="98"/>
      <c r="N548" s="98"/>
      <c r="O548" s="98"/>
      <c r="P548" s="98"/>
      <c r="Q548" s="98"/>
      <c r="R548" s="98"/>
      <c r="S548" s="98"/>
      <c r="U548" s="87"/>
    </row>
    <row r="549" spans="1:21" hidden="1" outlineLevel="1" x14ac:dyDescent="0.25">
      <c r="A549" s="115"/>
      <c r="B549" s="199"/>
      <c r="C549" s="104"/>
      <c r="E549" s="98"/>
      <c r="F549" s="99"/>
      <c r="G549" s="104"/>
      <c r="H549" s="104"/>
      <c r="I549" s="104"/>
      <c r="J549" s="98"/>
      <c r="K549" s="98"/>
      <c r="L549" s="98"/>
      <c r="M549" s="98"/>
      <c r="N549" s="98"/>
      <c r="O549" s="98"/>
      <c r="P549" s="98"/>
      <c r="Q549" s="98"/>
      <c r="R549" s="98"/>
      <c r="S549" s="98"/>
      <c r="U549" s="87"/>
    </row>
    <row r="550" spans="1:21" hidden="1" outlineLevel="1" x14ac:dyDescent="0.25">
      <c r="A550" s="115"/>
      <c r="B550" s="199"/>
      <c r="C550" s="104"/>
      <c r="E550" s="98"/>
      <c r="F550" s="99"/>
      <c r="G550" s="104"/>
      <c r="H550" s="104"/>
      <c r="I550" s="104"/>
      <c r="J550" s="98"/>
      <c r="K550" s="98"/>
      <c r="L550" s="98"/>
      <c r="M550" s="98"/>
      <c r="N550" s="98"/>
      <c r="O550" s="98"/>
      <c r="P550" s="98"/>
      <c r="Q550" s="98"/>
      <c r="R550" s="98"/>
      <c r="S550" s="98"/>
      <c r="U550" s="87"/>
    </row>
    <row r="551" spans="1:21" hidden="1" outlineLevel="1" x14ac:dyDescent="0.25">
      <c r="A551" s="115"/>
      <c r="B551" s="199"/>
      <c r="C551" s="104"/>
      <c r="E551" s="98"/>
      <c r="F551" s="99"/>
      <c r="G551" s="104"/>
      <c r="H551" s="104"/>
      <c r="I551" s="104"/>
      <c r="J551" s="98"/>
      <c r="K551" s="98"/>
      <c r="L551" s="98"/>
      <c r="M551" s="98"/>
      <c r="N551" s="98"/>
      <c r="O551" s="98"/>
      <c r="P551" s="98"/>
      <c r="Q551" s="98"/>
      <c r="R551" s="98"/>
      <c r="S551" s="98"/>
      <c r="U551" s="87"/>
    </row>
    <row r="552" spans="1:21" hidden="1" outlineLevel="1" x14ac:dyDescent="0.25">
      <c r="A552" s="115"/>
      <c r="B552" s="199"/>
      <c r="C552" s="104"/>
      <c r="E552" s="98"/>
      <c r="F552" s="99"/>
      <c r="G552" s="104"/>
      <c r="H552" s="104"/>
      <c r="I552" s="104"/>
      <c r="J552" s="98"/>
      <c r="K552" s="98"/>
      <c r="L552" s="98"/>
      <c r="M552" s="98"/>
      <c r="N552" s="98"/>
      <c r="O552" s="98"/>
      <c r="P552" s="98"/>
      <c r="Q552" s="98"/>
      <c r="R552" s="98"/>
      <c r="S552" s="98"/>
      <c r="U552" s="87"/>
    </row>
    <row r="553" spans="1:21" collapsed="1" x14ac:dyDescent="0.25">
      <c r="A553" s="34"/>
      <c r="B553" s="198"/>
      <c r="C553" s="102"/>
      <c r="D553" t="str">
        <f>'Caseload Assignments'!A552</f>
        <v>Inadequate</v>
      </c>
      <c r="E553" s="34" t="s">
        <v>104</v>
      </c>
      <c r="F553" s="114">
        <v>1</v>
      </c>
      <c r="G553" s="102">
        <v>0</v>
      </c>
      <c r="H553" s="102"/>
      <c r="I553" s="34" t="str">
        <f>J553</f>
        <v>no</v>
      </c>
      <c r="J553" s="34" t="s">
        <v>480</v>
      </c>
      <c r="K553" s="34" t="s">
        <v>480</v>
      </c>
      <c r="L553" s="34" t="s">
        <v>480</v>
      </c>
      <c r="M553" s="34" t="s">
        <v>480</v>
      </c>
      <c r="N553" s="34" t="s">
        <v>480</v>
      </c>
      <c r="O553" s="34" t="s">
        <v>480</v>
      </c>
      <c r="P553" s="34" t="s">
        <v>480</v>
      </c>
      <c r="Q553" s="34" t="s">
        <v>480</v>
      </c>
      <c r="R553" s="34" t="s">
        <v>480</v>
      </c>
      <c r="S553" s="34" t="s">
        <v>480</v>
      </c>
      <c r="T553" s="83">
        <f>IF('Financial Overview'!$B$9=1,'Caseload Assignments'!BK555,(IF('Financial Overview'!$B$9=2,'Caseload Assignments'!BK556,(IF('Financial Overview'!$B$9=3,'Caseload Assignments'!BK557,(IF('Financial Overview'!$B$9=4,'Caseload Assignments'!BK558)))))))</f>
        <v>0</v>
      </c>
      <c r="U553" s="87">
        <f t="shared" ref="U553" si="225">G553+H553-T553</f>
        <v>0</v>
      </c>
    </row>
    <row r="554" spans="1:21" hidden="1" outlineLevel="1" x14ac:dyDescent="0.25">
      <c r="A554" s="115"/>
      <c r="B554" s="199"/>
      <c r="C554" s="104"/>
      <c r="D554" s="98" t="str">
        <f t="shared" ref="D554:S564" si="226">D553</f>
        <v>Inadequate</v>
      </c>
      <c r="E554" s="98" t="str">
        <f t="shared" si="226"/>
        <v>Salary</v>
      </c>
      <c r="F554" s="98">
        <f t="shared" si="226"/>
        <v>1</v>
      </c>
      <c r="G554" s="104">
        <f t="shared" si="226"/>
        <v>0</v>
      </c>
      <c r="H554" s="104">
        <f t="shared" si="226"/>
        <v>0</v>
      </c>
      <c r="I554" s="98" t="str">
        <f t="shared" si="226"/>
        <v>no</v>
      </c>
      <c r="J554" s="98" t="str">
        <f t="shared" si="226"/>
        <v>no</v>
      </c>
      <c r="K554" s="98" t="str">
        <f t="shared" si="226"/>
        <v>no</v>
      </c>
      <c r="L554" s="98" t="str">
        <f t="shared" si="226"/>
        <v>no</v>
      </c>
      <c r="M554" s="98" t="str">
        <f t="shared" si="226"/>
        <v>no</v>
      </c>
      <c r="N554" s="98" t="str">
        <f t="shared" si="226"/>
        <v>no</v>
      </c>
      <c r="O554" s="98" t="str">
        <f t="shared" si="226"/>
        <v>no</v>
      </c>
      <c r="P554" s="98" t="str">
        <f t="shared" si="226"/>
        <v>no</v>
      </c>
      <c r="Q554" s="98" t="str">
        <f t="shared" si="226"/>
        <v>no</v>
      </c>
      <c r="R554" s="98" t="str">
        <f t="shared" si="226"/>
        <v>no</v>
      </c>
      <c r="S554" s="98" t="str">
        <f t="shared" si="226"/>
        <v>no</v>
      </c>
      <c r="U554" s="87"/>
    </row>
    <row r="555" spans="1:21" hidden="1" outlineLevel="1" x14ac:dyDescent="0.25">
      <c r="A555" s="115"/>
      <c r="B555" s="199"/>
      <c r="C555" s="104"/>
      <c r="D555" s="98" t="str">
        <f t="shared" ref="D555:S555" si="227">D553</f>
        <v>Inadequate</v>
      </c>
      <c r="E555" s="98" t="str">
        <f t="shared" si="227"/>
        <v>Salary</v>
      </c>
      <c r="F555" s="98">
        <f t="shared" si="227"/>
        <v>1</v>
      </c>
      <c r="G555" s="104">
        <f t="shared" si="227"/>
        <v>0</v>
      </c>
      <c r="H555" s="104">
        <f t="shared" si="227"/>
        <v>0</v>
      </c>
      <c r="I555" s="98" t="str">
        <f t="shared" si="227"/>
        <v>no</v>
      </c>
      <c r="J555" s="98" t="str">
        <f t="shared" si="227"/>
        <v>no</v>
      </c>
      <c r="K555" s="98" t="str">
        <f t="shared" si="227"/>
        <v>no</v>
      </c>
      <c r="L555" s="98" t="str">
        <f t="shared" si="227"/>
        <v>no</v>
      </c>
      <c r="M555" s="98" t="str">
        <f t="shared" si="227"/>
        <v>no</v>
      </c>
      <c r="N555" s="98" t="str">
        <f t="shared" si="227"/>
        <v>no</v>
      </c>
      <c r="O555" s="98" t="str">
        <f t="shared" si="227"/>
        <v>no</v>
      </c>
      <c r="P555" s="98" t="str">
        <f t="shared" si="227"/>
        <v>no</v>
      </c>
      <c r="Q555" s="98" t="str">
        <f t="shared" si="227"/>
        <v>no</v>
      </c>
      <c r="R555" s="98" t="str">
        <f t="shared" si="227"/>
        <v>no</v>
      </c>
      <c r="S555" s="98" t="str">
        <f t="shared" si="227"/>
        <v>no</v>
      </c>
      <c r="U555" s="87"/>
    </row>
    <row r="556" spans="1:21" hidden="1" outlineLevel="1" x14ac:dyDescent="0.25">
      <c r="A556" s="115"/>
      <c r="B556" s="199"/>
      <c r="C556" s="104"/>
      <c r="D556" s="98" t="str">
        <f t="shared" ref="D556:S556" si="228">D553</f>
        <v>Inadequate</v>
      </c>
      <c r="E556" s="98" t="str">
        <f t="shared" si="228"/>
        <v>Salary</v>
      </c>
      <c r="F556" s="98">
        <f t="shared" si="228"/>
        <v>1</v>
      </c>
      <c r="G556" s="104">
        <f t="shared" si="228"/>
        <v>0</v>
      </c>
      <c r="H556" s="104">
        <f t="shared" si="228"/>
        <v>0</v>
      </c>
      <c r="I556" s="98" t="str">
        <f t="shared" si="228"/>
        <v>no</v>
      </c>
      <c r="J556" s="98" t="str">
        <f t="shared" si="228"/>
        <v>no</v>
      </c>
      <c r="K556" s="98" t="str">
        <f t="shared" si="228"/>
        <v>no</v>
      </c>
      <c r="L556" s="98" t="str">
        <f t="shared" si="228"/>
        <v>no</v>
      </c>
      <c r="M556" s="98" t="str">
        <f t="shared" si="228"/>
        <v>no</v>
      </c>
      <c r="N556" s="98" t="str">
        <f t="shared" si="228"/>
        <v>no</v>
      </c>
      <c r="O556" s="98" t="str">
        <f t="shared" si="228"/>
        <v>no</v>
      </c>
      <c r="P556" s="98" t="str">
        <f t="shared" si="228"/>
        <v>no</v>
      </c>
      <c r="Q556" s="98" t="str">
        <f t="shared" si="228"/>
        <v>no</v>
      </c>
      <c r="R556" s="98" t="str">
        <f t="shared" si="228"/>
        <v>no</v>
      </c>
      <c r="S556" s="98" t="str">
        <f t="shared" si="228"/>
        <v>no</v>
      </c>
      <c r="U556" s="87"/>
    </row>
    <row r="557" spans="1:21" hidden="1" outlineLevel="1" x14ac:dyDescent="0.25">
      <c r="A557" s="115"/>
      <c r="B557" s="199"/>
      <c r="C557" s="104"/>
      <c r="E557" s="98"/>
      <c r="F557" s="99"/>
      <c r="G557" s="104"/>
      <c r="H557" s="104"/>
      <c r="I557" s="104"/>
      <c r="J557" s="98"/>
      <c r="K557" s="98"/>
      <c r="L557" s="98"/>
      <c r="M557" s="98"/>
      <c r="N557" s="98"/>
      <c r="O557" s="98"/>
      <c r="P557" s="98"/>
      <c r="Q557" s="98"/>
      <c r="R557" s="98"/>
      <c r="S557" s="98"/>
      <c r="U557" s="87"/>
    </row>
    <row r="558" spans="1:21" hidden="1" outlineLevel="1" x14ac:dyDescent="0.25">
      <c r="A558" s="115"/>
      <c r="B558" s="199"/>
      <c r="C558" s="104"/>
      <c r="E558" s="98"/>
      <c r="F558" s="99"/>
      <c r="G558" s="104"/>
      <c r="H558" s="104"/>
      <c r="I558" s="104"/>
      <c r="J558" s="98"/>
      <c r="K558" s="98"/>
      <c r="L558" s="98"/>
      <c r="M558" s="98"/>
      <c r="N558" s="98"/>
      <c r="O558" s="98"/>
      <c r="P558" s="98"/>
      <c r="Q558" s="98"/>
      <c r="R558" s="98"/>
      <c r="S558" s="98"/>
      <c r="U558" s="87"/>
    </row>
    <row r="559" spans="1:21" hidden="1" outlineLevel="1" x14ac:dyDescent="0.25">
      <c r="A559" s="115"/>
      <c r="B559" s="199"/>
      <c r="C559" s="104"/>
      <c r="E559" s="98"/>
      <c r="F559" s="99"/>
      <c r="G559" s="104"/>
      <c r="H559" s="104"/>
      <c r="I559" s="104"/>
      <c r="J559" s="98"/>
      <c r="K559" s="98"/>
      <c r="L559" s="98"/>
      <c r="M559" s="98"/>
      <c r="N559" s="98"/>
      <c r="O559" s="98"/>
      <c r="P559" s="98"/>
      <c r="Q559" s="98"/>
      <c r="R559" s="98"/>
      <c r="S559" s="98"/>
      <c r="U559" s="87"/>
    </row>
    <row r="560" spans="1:21" hidden="1" outlineLevel="1" x14ac:dyDescent="0.25">
      <c r="A560" s="115"/>
      <c r="B560" s="199"/>
      <c r="C560" s="104"/>
      <c r="E560" s="98"/>
      <c r="F560" s="99"/>
      <c r="G560" s="104"/>
      <c r="H560" s="104"/>
      <c r="I560" s="104"/>
      <c r="J560" s="98"/>
      <c r="K560" s="98"/>
      <c r="L560" s="98"/>
      <c r="M560" s="98"/>
      <c r="N560" s="98"/>
      <c r="O560" s="98"/>
      <c r="P560" s="98"/>
      <c r="Q560" s="98"/>
      <c r="R560" s="98"/>
      <c r="S560" s="98"/>
      <c r="U560" s="87"/>
    </row>
    <row r="561" spans="1:21" hidden="1" outlineLevel="1" x14ac:dyDescent="0.25">
      <c r="A561" s="115"/>
      <c r="B561" s="199"/>
      <c r="C561" s="104"/>
      <c r="E561" s="98"/>
      <c r="F561" s="99"/>
      <c r="G561" s="104"/>
      <c r="H561" s="104"/>
      <c r="I561" s="104"/>
      <c r="J561" s="98"/>
      <c r="K561" s="98"/>
      <c r="L561" s="98"/>
      <c r="M561" s="98"/>
      <c r="N561" s="98"/>
      <c r="O561" s="98"/>
      <c r="P561" s="98"/>
      <c r="Q561" s="98"/>
      <c r="R561" s="98"/>
      <c r="S561" s="98"/>
      <c r="U561" s="87"/>
    </row>
    <row r="562" spans="1:21" hidden="1" outlineLevel="1" x14ac:dyDescent="0.25">
      <c r="A562" s="115"/>
      <c r="B562" s="199"/>
      <c r="C562" s="104"/>
      <c r="E562" s="98"/>
      <c r="F562" s="99"/>
      <c r="G562" s="104"/>
      <c r="H562" s="104"/>
      <c r="I562" s="104"/>
      <c r="J562" s="98"/>
      <c r="K562" s="98"/>
      <c r="L562" s="98"/>
      <c r="M562" s="98"/>
      <c r="N562" s="98"/>
      <c r="O562" s="98"/>
      <c r="P562" s="98"/>
      <c r="Q562" s="98"/>
      <c r="R562" s="98"/>
      <c r="S562" s="98"/>
      <c r="U562" s="87"/>
    </row>
    <row r="563" spans="1:21" collapsed="1" x14ac:dyDescent="0.25">
      <c r="A563" s="34"/>
      <c r="B563" s="198"/>
      <c r="C563" s="102"/>
      <c r="D563" t="str">
        <f>'Caseload Assignments'!A562</f>
        <v>Inadequate</v>
      </c>
      <c r="E563" s="34" t="s">
        <v>104</v>
      </c>
      <c r="F563" s="114">
        <v>1</v>
      </c>
      <c r="G563" s="102">
        <v>0</v>
      </c>
      <c r="H563" s="102"/>
      <c r="I563" s="34" t="str">
        <f>J563</f>
        <v>no</v>
      </c>
      <c r="J563" s="34" t="s">
        <v>480</v>
      </c>
      <c r="K563" s="34" t="s">
        <v>480</v>
      </c>
      <c r="L563" s="34" t="s">
        <v>480</v>
      </c>
      <c r="M563" s="34" t="s">
        <v>480</v>
      </c>
      <c r="N563" s="34" t="s">
        <v>480</v>
      </c>
      <c r="O563" s="34" t="s">
        <v>480</v>
      </c>
      <c r="P563" s="34" t="s">
        <v>480</v>
      </c>
      <c r="Q563" s="34" t="s">
        <v>480</v>
      </c>
      <c r="R563" s="34" t="s">
        <v>480</v>
      </c>
      <c r="S563" s="34" t="s">
        <v>480</v>
      </c>
      <c r="T563" s="83">
        <f>IF('Financial Overview'!$B$9=1,'Caseload Assignments'!BK565,(IF('Financial Overview'!$B$9=2,'Caseload Assignments'!BK566,(IF('Financial Overview'!$B$9=3,'Caseload Assignments'!BK567,(IF('Financial Overview'!$B$9=4,'Caseload Assignments'!BK568)))))))</f>
        <v>0</v>
      </c>
      <c r="U563" s="87">
        <f t="shared" ref="U563" si="229">G563+H563-T563</f>
        <v>0</v>
      </c>
    </row>
    <row r="564" spans="1:21" hidden="1" outlineLevel="1" x14ac:dyDescent="0.25">
      <c r="A564" s="115"/>
      <c r="B564" s="199"/>
      <c r="C564" s="104"/>
      <c r="D564" s="98" t="str">
        <f t="shared" ref="D564:I564" si="230">D563</f>
        <v>Inadequate</v>
      </c>
      <c r="E564" s="98" t="str">
        <f t="shared" si="230"/>
        <v>Salary</v>
      </c>
      <c r="F564" s="98">
        <f t="shared" si="230"/>
        <v>1</v>
      </c>
      <c r="G564" s="104">
        <f t="shared" si="230"/>
        <v>0</v>
      </c>
      <c r="H564" s="104">
        <f t="shared" si="230"/>
        <v>0</v>
      </c>
      <c r="I564" s="98" t="str">
        <f t="shared" si="230"/>
        <v>no</v>
      </c>
      <c r="J564" s="98" t="str">
        <f t="shared" si="226"/>
        <v>no</v>
      </c>
      <c r="K564" s="98" t="str">
        <f t="shared" si="226"/>
        <v>no</v>
      </c>
      <c r="L564" s="98" t="str">
        <f t="shared" si="226"/>
        <v>no</v>
      </c>
      <c r="M564" s="98" t="str">
        <f t="shared" si="226"/>
        <v>no</v>
      </c>
      <c r="N564" s="98" t="str">
        <f t="shared" si="226"/>
        <v>no</v>
      </c>
      <c r="O564" s="98" t="str">
        <f t="shared" si="226"/>
        <v>no</v>
      </c>
      <c r="P564" s="98" t="str">
        <f t="shared" si="226"/>
        <v>no</v>
      </c>
      <c r="Q564" s="98" t="str">
        <f t="shared" si="226"/>
        <v>no</v>
      </c>
      <c r="R564" s="98" t="str">
        <f t="shared" si="226"/>
        <v>no</v>
      </c>
      <c r="S564" s="98" t="str">
        <f t="shared" si="226"/>
        <v>no</v>
      </c>
      <c r="U564" s="87"/>
    </row>
    <row r="565" spans="1:21" hidden="1" outlineLevel="1" x14ac:dyDescent="0.25">
      <c r="A565" s="115"/>
      <c r="B565" s="199"/>
      <c r="C565" s="104"/>
      <c r="D565" s="98" t="str">
        <f t="shared" ref="D565:S565" si="231">D563</f>
        <v>Inadequate</v>
      </c>
      <c r="E565" s="98" t="str">
        <f t="shared" si="231"/>
        <v>Salary</v>
      </c>
      <c r="F565" s="98">
        <f t="shared" si="231"/>
        <v>1</v>
      </c>
      <c r="G565" s="104">
        <f t="shared" si="231"/>
        <v>0</v>
      </c>
      <c r="H565" s="104">
        <f t="shared" si="231"/>
        <v>0</v>
      </c>
      <c r="I565" s="98" t="str">
        <f t="shared" si="231"/>
        <v>no</v>
      </c>
      <c r="J565" s="98" t="str">
        <f t="shared" si="231"/>
        <v>no</v>
      </c>
      <c r="K565" s="98" t="str">
        <f t="shared" si="231"/>
        <v>no</v>
      </c>
      <c r="L565" s="98" t="str">
        <f t="shared" si="231"/>
        <v>no</v>
      </c>
      <c r="M565" s="98" t="str">
        <f t="shared" si="231"/>
        <v>no</v>
      </c>
      <c r="N565" s="98" t="str">
        <f t="shared" si="231"/>
        <v>no</v>
      </c>
      <c r="O565" s="98" t="str">
        <f t="shared" si="231"/>
        <v>no</v>
      </c>
      <c r="P565" s="98" t="str">
        <f t="shared" si="231"/>
        <v>no</v>
      </c>
      <c r="Q565" s="98" t="str">
        <f t="shared" si="231"/>
        <v>no</v>
      </c>
      <c r="R565" s="98" t="str">
        <f t="shared" si="231"/>
        <v>no</v>
      </c>
      <c r="S565" s="98" t="str">
        <f t="shared" si="231"/>
        <v>no</v>
      </c>
      <c r="U565" s="87"/>
    </row>
    <row r="566" spans="1:21" hidden="1" outlineLevel="1" x14ac:dyDescent="0.25">
      <c r="A566" s="115"/>
      <c r="B566" s="199"/>
      <c r="C566" s="104"/>
      <c r="D566" s="98" t="str">
        <f t="shared" ref="D566:S566" si="232">D563</f>
        <v>Inadequate</v>
      </c>
      <c r="E566" s="98" t="str">
        <f t="shared" si="232"/>
        <v>Salary</v>
      </c>
      <c r="F566" s="98">
        <f t="shared" si="232"/>
        <v>1</v>
      </c>
      <c r="G566" s="104">
        <f t="shared" si="232"/>
        <v>0</v>
      </c>
      <c r="H566" s="104">
        <f t="shared" si="232"/>
        <v>0</v>
      </c>
      <c r="I566" s="98" t="str">
        <f t="shared" si="232"/>
        <v>no</v>
      </c>
      <c r="J566" s="98" t="str">
        <f t="shared" si="232"/>
        <v>no</v>
      </c>
      <c r="K566" s="98" t="str">
        <f t="shared" si="232"/>
        <v>no</v>
      </c>
      <c r="L566" s="98" t="str">
        <f t="shared" si="232"/>
        <v>no</v>
      </c>
      <c r="M566" s="98" t="str">
        <f t="shared" si="232"/>
        <v>no</v>
      </c>
      <c r="N566" s="98" t="str">
        <f t="shared" si="232"/>
        <v>no</v>
      </c>
      <c r="O566" s="98" t="str">
        <f t="shared" si="232"/>
        <v>no</v>
      </c>
      <c r="P566" s="98" t="str">
        <f t="shared" si="232"/>
        <v>no</v>
      </c>
      <c r="Q566" s="98" t="str">
        <f t="shared" si="232"/>
        <v>no</v>
      </c>
      <c r="R566" s="98" t="str">
        <f t="shared" si="232"/>
        <v>no</v>
      </c>
      <c r="S566" s="98" t="str">
        <f t="shared" si="232"/>
        <v>no</v>
      </c>
      <c r="U566" s="87"/>
    </row>
    <row r="567" spans="1:21" hidden="1" outlineLevel="1" x14ac:dyDescent="0.25">
      <c r="A567" s="115"/>
      <c r="B567" s="199"/>
      <c r="C567" s="104"/>
      <c r="E567" s="98"/>
      <c r="F567" s="99"/>
      <c r="G567" s="104"/>
      <c r="H567" s="104"/>
      <c r="I567" s="104"/>
      <c r="J567" s="98"/>
      <c r="K567" s="98"/>
      <c r="L567" s="98"/>
      <c r="M567" s="98"/>
      <c r="N567" s="98"/>
      <c r="O567" s="98"/>
      <c r="P567" s="98"/>
      <c r="Q567" s="98"/>
      <c r="R567" s="98"/>
      <c r="S567" s="98"/>
      <c r="U567" s="87"/>
    </row>
    <row r="568" spans="1:21" hidden="1" outlineLevel="1" x14ac:dyDescent="0.25">
      <c r="A568" s="115"/>
      <c r="B568" s="199"/>
      <c r="C568" s="104"/>
      <c r="E568" s="98"/>
      <c r="F568" s="99"/>
      <c r="G568" s="104"/>
      <c r="H568" s="104"/>
      <c r="I568" s="104"/>
      <c r="J568" s="98"/>
      <c r="K568" s="98"/>
      <c r="L568" s="98"/>
      <c r="M568" s="98"/>
      <c r="N568" s="98"/>
      <c r="O568" s="98"/>
      <c r="P568" s="98"/>
      <c r="Q568" s="98"/>
      <c r="R568" s="98"/>
      <c r="S568" s="98"/>
      <c r="U568" s="87"/>
    </row>
    <row r="569" spans="1:21" hidden="1" outlineLevel="1" x14ac:dyDescent="0.25">
      <c r="A569" s="115"/>
      <c r="B569" s="199"/>
      <c r="C569" s="104"/>
      <c r="E569" s="98"/>
      <c r="F569" s="99"/>
      <c r="G569" s="104"/>
      <c r="H569" s="104"/>
      <c r="I569" s="104"/>
      <c r="J569" s="98"/>
      <c r="K569" s="98"/>
      <c r="L569" s="98"/>
      <c r="M569" s="98"/>
      <c r="N569" s="98"/>
      <c r="O569" s="98"/>
      <c r="P569" s="98"/>
      <c r="Q569" s="98"/>
      <c r="R569" s="98"/>
      <c r="S569" s="98"/>
      <c r="U569" s="87"/>
    </row>
    <row r="570" spans="1:21" hidden="1" outlineLevel="1" x14ac:dyDescent="0.25">
      <c r="A570" s="115"/>
      <c r="B570" s="199"/>
      <c r="C570" s="104"/>
      <c r="E570" s="98"/>
      <c r="F570" s="99"/>
      <c r="G570" s="104"/>
      <c r="H570" s="104"/>
      <c r="I570" s="104"/>
      <c r="J570" s="98"/>
      <c r="K570" s="98"/>
      <c r="L570" s="98"/>
      <c r="M570" s="98"/>
      <c r="N570" s="98"/>
      <c r="O570" s="98"/>
      <c r="P570" s="98"/>
      <c r="Q570" s="98"/>
      <c r="R570" s="98"/>
      <c r="S570" s="98"/>
      <c r="U570" s="87"/>
    </row>
    <row r="571" spans="1:21" hidden="1" outlineLevel="1" x14ac:dyDescent="0.25">
      <c r="A571" s="115"/>
      <c r="B571" s="199"/>
      <c r="C571" s="104"/>
      <c r="E571" s="98"/>
      <c r="F571" s="99"/>
      <c r="G571" s="104"/>
      <c r="H571" s="104"/>
      <c r="I571" s="104"/>
      <c r="J571" s="98"/>
      <c r="K571" s="98"/>
      <c r="L571" s="98"/>
      <c r="M571" s="98"/>
      <c r="N571" s="98"/>
      <c r="O571" s="98"/>
      <c r="P571" s="98"/>
      <c r="Q571" s="98"/>
      <c r="R571" s="98"/>
      <c r="S571" s="98"/>
      <c r="U571" s="87"/>
    </row>
    <row r="572" spans="1:21" hidden="1" outlineLevel="1" x14ac:dyDescent="0.25">
      <c r="A572" s="115"/>
      <c r="B572" s="199"/>
      <c r="C572" s="104"/>
      <c r="E572" s="98"/>
      <c r="F572" s="99"/>
      <c r="G572" s="104"/>
      <c r="H572" s="104"/>
      <c r="I572" s="104"/>
      <c r="J572" s="98"/>
      <c r="K572" s="98"/>
      <c r="L572" s="98"/>
      <c r="M572" s="98"/>
      <c r="N572" s="98"/>
      <c r="O572" s="98"/>
      <c r="P572" s="98"/>
      <c r="Q572" s="98"/>
      <c r="R572" s="98"/>
      <c r="S572" s="98"/>
      <c r="U572" s="87"/>
    </row>
    <row r="573" spans="1:21" collapsed="1" x14ac:dyDescent="0.25">
      <c r="A573" s="34"/>
      <c r="B573" s="198"/>
      <c r="C573" s="102"/>
      <c r="D573" t="str">
        <f>'Caseload Assignments'!A572</f>
        <v>Inadequate</v>
      </c>
      <c r="E573" s="34" t="s">
        <v>104</v>
      </c>
      <c r="F573" s="114">
        <v>1</v>
      </c>
      <c r="G573" s="102">
        <v>0</v>
      </c>
      <c r="H573" s="102"/>
      <c r="I573" s="34" t="str">
        <f>J573</f>
        <v>no</v>
      </c>
      <c r="J573" s="34" t="s">
        <v>480</v>
      </c>
      <c r="K573" s="34" t="s">
        <v>480</v>
      </c>
      <c r="L573" s="34" t="s">
        <v>480</v>
      </c>
      <c r="M573" s="34" t="s">
        <v>480</v>
      </c>
      <c r="N573" s="34" t="s">
        <v>480</v>
      </c>
      <c r="O573" s="34" t="s">
        <v>480</v>
      </c>
      <c r="P573" s="34" t="s">
        <v>480</v>
      </c>
      <c r="Q573" s="34" t="s">
        <v>480</v>
      </c>
      <c r="R573" s="34" t="s">
        <v>480</v>
      </c>
      <c r="S573" s="34" t="s">
        <v>480</v>
      </c>
      <c r="T573" s="83">
        <f>IF('Financial Overview'!$B$9=1,'Caseload Assignments'!BK575,(IF('Financial Overview'!$B$9=2,'Caseload Assignments'!BK576,(IF('Financial Overview'!$B$9=3,'Caseload Assignments'!BK577,(IF('Financial Overview'!$B$9=4,'Caseload Assignments'!BK578)))))))</f>
        <v>0</v>
      </c>
      <c r="U573" s="87">
        <f t="shared" ref="U573" si="233">G573+H573-T573</f>
        <v>0</v>
      </c>
    </row>
    <row r="574" spans="1:21" hidden="1" outlineLevel="1" x14ac:dyDescent="0.25">
      <c r="A574" s="115"/>
      <c r="B574" s="199"/>
      <c r="C574" s="104"/>
      <c r="D574" s="98" t="str">
        <f t="shared" ref="D574:S584" si="234">D573</f>
        <v>Inadequate</v>
      </c>
      <c r="E574" s="98" t="str">
        <f t="shared" si="234"/>
        <v>Salary</v>
      </c>
      <c r="F574" s="98">
        <f t="shared" si="234"/>
        <v>1</v>
      </c>
      <c r="G574" s="104">
        <f t="shared" si="234"/>
        <v>0</v>
      </c>
      <c r="H574" s="104">
        <f t="shared" si="234"/>
        <v>0</v>
      </c>
      <c r="I574" s="98" t="str">
        <f t="shared" si="234"/>
        <v>no</v>
      </c>
      <c r="J574" s="98" t="str">
        <f t="shared" si="234"/>
        <v>no</v>
      </c>
      <c r="K574" s="98" t="str">
        <f t="shared" si="234"/>
        <v>no</v>
      </c>
      <c r="L574" s="98" t="str">
        <f t="shared" si="234"/>
        <v>no</v>
      </c>
      <c r="M574" s="98" t="str">
        <f t="shared" si="234"/>
        <v>no</v>
      </c>
      <c r="N574" s="98" t="str">
        <f t="shared" si="234"/>
        <v>no</v>
      </c>
      <c r="O574" s="98" t="str">
        <f t="shared" si="234"/>
        <v>no</v>
      </c>
      <c r="P574" s="98" t="str">
        <f t="shared" si="234"/>
        <v>no</v>
      </c>
      <c r="Q574" s="98" t="str">
        <f t="shared" si="234"/>
        <v>no</v>
      </c>
      <c r="R574" s="98" t="str">
        <f t="shared" si="234"/>
        <v>no</v>
      </c>
      <c r="S574" s="98" t="str">
        <f t="shared" si="234"/>
        <v>no</v>
      </c>
      <c r="U574" s="87"/>
    </row>
    <row r="575" spans="1:21" hidden="1" outlineLevel="1" x14ac:dyDescent="0.25">
      <c r="A575" s="115"/>
      <c r="B575" s="199"/>
      <c r="C575" s="104"/>
      <c r="D575" s="98" t="str">
        <f t="shared" ref="D575:S575" si="235">D573</f>
        <v>Inadequate</v>
      </c>
      <c r="E575" s="98" t="str">
        <f t="shared" si="235"/>
        <v>Salary</v>
      </c>
      <c r="F575" s="98">
        <f t="shared" si="235"/>
        <v>1</v>
      </c>
      <c r="G575" s="104">
        <f t="shared" si="235"/>
        <v>0</v>
      </c>
      <c r="H575" s="104">
        <f t="shared" si="235"/>
        <v>0</v>
      </c>
      <c r="I575" s="98" t="str">
        <f t="shared" si="235"/>
        <v>no</v>
      </c>
      <c r="J575" s="98" t="str">
        <f t="shared" si="235"/>
        <v>no</v>
      </c>
      <c r="K575" s="98" t="str">
        <f t="shared" si="235"/>
        <v>no</v>
      </c>
      <c r="L575" s="98" t="str">
        <f t="shared" si="235"/>
        <v>no</v>
      </c>
      <c r="M575" s="98" t="str">
        <f t="shared" si="235"/>
        <v>no</v>
      </c>
      <c r="N575" s="98" t="str">
        <f t="shared" si="235"/>
        <v>no</v>
      </c>
      <c r="O575" s="98" t="str">
        <f t="shared" si="235"/>
        <v>no</v>
      </c>
      <c r="P575" s="98" t="str">
        <f t="shared" si="235"/>
        <v>no</v>
      </c>
      <c r="Q575" s="98" t="str">
        <f t="shared" si="235"/>
        <v>no</v>
      </c>
      <c r="R575" s="98" t="str">
        <f t="shared" si="235"/>
        <v>no</v>
      </c>
      <c r="S575" s="98" t="str">
        <f t="shared" si="235"/>
        <v>no</v>
      </c>
      <c r="U575" s="87"/>
    </row>
    <row r="576" spans="1:21" hidden="1" outlineLevel="1" x14ac:dyDescent="0.25">
      <c r="A576" s="115"/>
      <c r="B576" s="199"/>
      <c r="C576" s="104"/>
      <c r="D576" s="98" t="str">
        <f t="shared" ref="D576:S576" si="236">D573</f>
        <v>Inadequate</v>
      </c>
      <c r="E576" s="98" t="str">
        <f t="shared" si="236"/>
        <v>Salary</v>
      </c>
      <c r="F576" s="98">
        <f t="shared" si="236"/>
        <v>1</v>
      </c>
      <c r="G576" s="104">
        <f t="shared" si="236"/>
        <v>0</v>
      </c>
      <c r="H576" s="104">
        <f t="shared" si="236"/>
        <v>0</v>
      </c>
      <c r="I576" s="98" t="str">
        <f t="shared" si="236"/>
        <v>no</v>
      </c>
      <c r="J576" s="98" t="str">
        <f t="shared" si="236"/>
        <v>no</v>
      </c>
      <c r="K576" s="98" t="str">
        <f t="shared" si="236"/>
        <v>no</v>
      </c>
      <c r="L576" s="98" t="str">
        <f t="shared" si="236"/>
        <v>no</v>
      </c>
      <c r="M576" s="98" t="str">
        <f t="shared" si="236"/>
        <v>no</v>
      </c>
      <c r="N576" s="98" t="str">
        <f t="shared" si="236"/>
        <v>no</v>
      </c>
      <c r="O576" s="98" t="str">
        <f t="shared" si="236"/>
        <v>no</v>
      </c>
      <c r="P576" s="98" t="str">
        <f t="shared" si="236"/>
        <v>no</v>
      </c>
      <c r="Q576" s="98" t="str">
        <f t="shared" si="236"/>
        <v>no</v>
      </c>
      <c r="R576" s="98" t="str">
        <f t="shared" si="236"/>
        <v>no</v>
      </c>
      <c r="S576" s="98" t="str">
        <f t="shared" si="236"/>
        <v>no</v>
      </c>
      <c r="U576" s="87"/>
    </row>
    <row r="577" spans="1:21" hidden="1" outlineLevel="1" x14ac:dyDescent="0.25">
      <c r="A577" s="115"/>
      <c r="B577" s="199"/>
      <c r="C577" s="104"/>
      <c r="E577" s="98"/>
      <c r="F577" s="99"/>
      <c r="G577" s="104"/>
      <c r="H577" s="104"/>
      <c r="I577" s="104"/>
      <c r="J577" s="98"/>
      <c r="K577" s="98"/>
      <c r="L577" s="98"/>
      <c r="M577" s="98"/>
      <c r="N577" s="98"/>
      <c r="O577" s="98"/>
      <c r="P577" s="98"/>
      <c r="Q577" s="98"/>
      <c r="R577" s="98"/>
      <c r="S577" s="98"/>
      <c r="U577" s="87"/>
    </row>
    <row r="578" spans="1:21" hidden="1" outlineLevel="1" x14ac:dyDescent="0.25">
      <c r="A578" s="115"/>
      <c r="B578" s="199"/>
      <c r="C578" s="104"/>
      <c r="E578" s="98"/>
      <c r="F578" s="99"/>
      <c r="G578" s="104"/>
      <c r="H578" s="104"/>
      <c r="I578" s="104"/>
      <c r="J578" s="98"/>
      <c r="K578" s="98"/>
      <c r="L578" s="98"/>
      <c r="M578" s="98"/>
      <c r="N578" s="98"/>
      <c r="O578" s="98"/>
      <c r="P578" s="98"/>
      <c r="Q578" s="98"/>
      <c r="R578" s="98"/>
      <c r="S578" s="98"/>
      <c r="U578" s="87"/>
    </row>
    <row r="579" spans="1:21" hidden="1" outlineLevel="1" x14ac:dyDescent="0.25">
      <c r="A579" s="115"/>
      <c r="B579" s="199"/>
      <c r="C579" s="104"/>
      <c r="E579" s="98"/>
      <c r="F579" s="99"/>
      <c r="G579" s="104"/>
      <c r="H579" s="104"/>
      <c r="I579" s="104"/>
      <c r="J579" s="98"/>
      <c r="K579" s="98"/>
      <c r="L579" s="98"/>
      <c r="M579" s="98"/>
      <c r="N579" s="98"/>
      <c r="O579" s="98"/>
      <c r="P579" s="98"/>
      <c r="Q579" s="98"/>
      <c r="R579" s="98"/>
      <c r="S579" s="98"/>
      <c r="U579" s="87"/>
    </row>
    <row r="580" spans="1:21" hidden="1" outlineLevel="1" x14ac:dyDescent="0.25">
      <c r="A580" s="115"/>
      <c r="B580" s="199"/>
      <c r="C580" s="104"/>
      <c r="E580" s="98"/>
      <c r="F580" s="99"/>
      <c r="G580" s="104"/>
      <c r="H580" s="104"/>
      <c r="I580" s="104"/>
      <c r="J580" s="98"/>
      <c r="K580" s="98"/>
      <c r="L580" s="98"/>
      <c r="M580" s="98"/>
      <c r="N580" s="98"/>
      <c r="O580" s="98"/>
      <c r="P580" s="98"/>
      <c r="Q580" s="98"/>
      <c r="R580" s="98"/>
      <c r="S580" s="98"/>
      <c r="U580" s="87"/>
    </row>
    <row r="581" spans="1:21" hidden="1" outlineLevel="1" x14ac:dyDescent="0.25">
      <c r="A581" s="115"/>
      <c r="B581" s="199"/>
      <c r="C581" s="104"/>
      <c r="E581" s="98"/>
      <c r="F581" s="99"/>
      <c r="G581" s="104"/>
      <c r="H581" s="104"/>
      <c r="I581" s="104"/>
      <c r="J581" s="98"/>
      <c r="K581" s="98"/>
      <c r="L581" s="98"/>
      <c r="M581" s="98"/>
      <c r="N581" s="98"/>
      <c r="O581" s="98"/>
      <c r="P581" s="98"/>
      <c r="Q581" s="98"/>
      <c r="R581" s="98"/>
      <c r="S581" s="98"/>
      <c r="U581" s="87"/>
    </row>
    <row r="582" spans="1:21" hidden="1" outlineLevel="1" x14ac:dyDescent="0.25">
      <c r="A582" s="115"/>
      <c r="B582" s="199"/>
      <c r="C582" s="104"/>
      <c r="E582" s="98"/>
      <c r="F582" s="99"/>
      <c r="G582" s="104"/>
      <c r="H582" s="104"/>
      <c r="I582" s="104"/>
      <c r="J582" s="98"/>
      <c r="K582" s="98"/>
      <c r="L582" s="98"/>
      <c r="M582" s="98"/>
      <c r="N582" s="98"/>
      <c r="O582" s="98"/>
      <c r="P582" s="98"/>
      <c r="Q582" s="98"/>
      <c r="R582" s="98"/>
      <c r="S582" s="98"/>
      <c r="U582" s="87"/>
    </row>
    <row r="583" spans="1:21" collapsed="1" x14ac:dyDescent="0.25">
      <c r="A583" s="34"/>
      <c r="B583" s="198"/>
      <c r="C583" s="102"/>
      <c r="D583" t="str">
        <f>'Caseload Assignments'!A582</f>
        <v>Inadequate</v>
      </c>
      <c r="E583" s="34" t="s">
        <v>104</v>
      </c>
      <c r="F583" s="114">
        <v>1</v>
      </c>
      <c r="G583" s="102">
        <v>0</v>
      </c>
      <c r="H583" s="102"/>
      <c r="I583" s="34" t="str">
        <f>J583</f>
        <v>no</v>
      </c>
      <c r="J583" s="34" t="s">
        <v>480</v>
      </c>
      <c r="K583" s="34" t="s">
        <v>480</v>
      </c>
      <c r="L583" s="34" t="s">
        <v>480</v>
      </c>
      <c r="M583" s="34" t="s">
        <v>480</v>
      </c>
      <c r="N583" s="34" t="s">
        <v>480</v>
      </c>
      <c r="O583" s="34" t="s">
        <v>480</v>
      </c>
      <c r="P583" s="34" t="s">
        <v>480</v>
      </c>
      <c r="Q583" s="34" t="s">
        <v>480</v>
      </c>
      <c r="R583" s="34" t="s">
        <v>480</v>
      </c>
      <c r="S583" s="34" t="s">
        <v>480</v>
      </c>
      <c r="T583" s="83">
        <f>IF('Financial Overview'!$B$9=1,'Caseload Assignments'!BK585,(IF('Financial Overview'!$B$9=2,'Caseload Assignments'!BK586,(IF('Financial Overview'!$B$9=3,'Caseload Assignments'!BK587,(IF('Financial Overview'!$B$9=4,'Caseload Assignments'!BK588)))))))</f>
        <v>0</v>
      </c>
      <c r="U583" s="87">
        <f t="shared" ref="U583" si="237">G583+H583-T583</f>
        <v>0</v>
      </c>
    </row>
    <row r="584" spans="1:21" hidden="1" outlineLevel="1" x14ac:dyDescent="0.25">
      <c r="A584" s="115"/>
      <c r="B584" s="199"/>
      <c r="C584" s="104"/>
      <c r="D584" s="98" t="str">
        <f t="shared" ref="D584:I584" si="238">D583</f>
        <v>Inadequate</v>
      </c>
      <c r="E584" s="98" t="str">
        <f t="shared" si="238"/>
        <v>Salary</v>
      </c>
      <c r="F584" s="98">
        <f t="shared" si="238"/>
        <v>1</v>
      </c>
      <c r="G584" s="104">
        <f t="shared" si="238"/>
        <v>0</v>
      </c>
      <c r="H584" s="104">
        <f t="shared" si="238"/>
        <v>0</v>
      </c>
      <c r="I584" s="98" t="str">
        <f t="shared" si="238"/>
        <v>no</v>
      </c>
      <c r="J584" s="98" t="str">
        <f t="shared" si="234"/>
        <v>no</v>
      </c>
      <c r="K584" s="98" t="str">
        <f t="shared" si="234"/>
        <v>no</v>
      </c>
      <c r="L584" s="98" t="str">
        <f t="shared" si="234"/>
        <v>no</v>
      </c>
      <c r="M584" s="98" t="str">
        <f t="shared" si="234"/>
        <v>no</v>
      </c>
      <c r="N584" s="98" t="str">
        <f t="shared" si="234"/>
        <v>no</v>
      </c>
      <c r="O584" s="98" t="str">
        <f t="shared" si="234"/>
        <v>no</v>
      </c>
      <c r="P584" s="98" t="str">
        <f t="shared" si="234"/>
        <v>no</v>
      </c>
      <c r="Q584" s="98" t="str">
        <f t="shared" si="234"/>
        <v>no</v>
      </c>
      <c r="R584" s="98" t="str">
        <f t="shared" si="234"/>
        <v>no</v>
      </c>
      <c r="S584" s="98" t="str">
        <f t="shared" si="234"/>
        <v>no</v>
      </c>
      <c r="U584" s="87"/>
    </row>
    <row r="585" spans="1:21" hidden="1" outlineLevel="1" x14ac:dyDescent="0.25">
      <c r="A585" s="115"/>
      <c r="B585" s="199"/>
      <c r="C585" s="104"/>
      <c r="D585" s="98" t="str">
        <f t="shared" ref="D585:S585" si="239">D583</f>
        <v>Inadequate</v>
      </c>
      <c r="E585" s="98" t="str">
        <f t="shared" si="239"/>
        <v>Salary</v>
      </c>
      <c r="F585" s="98">
        <f t="shared" si="239"/>
        <v>1</v>
      </c>
      <c r="G585" s="104">
        <f t="shared" si="239"/>
        <v>0</v>
      </c>
      <c r="H585" s="104">
        <f t="shared" si="239"/>
        <v>0</v>
      </c>
      <c r="I585" s="98" t="str">
        <f t="shared" si="239"/>
        <v>no</v>
      </c>
      <c r="J585" s="98" t="str">
        <f t="shared" si="239"/>
        <v>no</v>
      </c>
      <c r="K585" s="98" t="str">
        <f t="shared" si="239"/>
        <v>no</v>
      </c>
      <c r="L585" s="98" t="str">
        <f t="shared" si="239"/>
        <v>no</v>
      </c>
      <c r="M585" s="98" t="str">
        <f t="shared" si="239"/>
        <v>no</v>
      </c>
      <c r="N585" s="98" t="str">
        <f t="shared" si="239"/>
        <v>no</v>
      </c>
      <c r="O585" s="98" t="str">
        <f t="shared" si="239"/>
        <v>no</v>
      </c>
      <c r="P585" s="98" t="str">
        <f t="shared" si="239"/>
        <v>no</v>
      </c>
      <c r="Q585" s="98" t="str">
        <f t="shared" si="239"/>
        <v>no</v>
      </c>
      <c r="R585" s="98" t="str">
        <f t="shared" si="239"/>
        <v>no</v>
      </c>
      <c r="S585" s="98" t="str">
        <f t="shared" si="239"/>
        <v>no</v>
      </c>
      <c r="U585" s="87"/>
    </row>
    <row r="586" spans="1:21" hidden="1" outlineLevel="1" x14ac:dyDescent="0.25">
      <c r="A586" s="115"/>
      <c r="B586" s="199"/>
      <c r="C586" s="104"/>
      <c r="D586" s="98" t="str">
        <f t="shared" ref="D586:S586" si="240">D583</f>
        <v>Inadequate</v>
      </c>
      <c r="E586" s="98" t="str">
        <f t="shared" si="240"/>
        <v>Salary</v>
      </c>
      <c r="F586" s="98">
        <f t="shared" si="240"/>
        <v>1</v>
      </c>
      <c r="G586" s="104">
        <f t="shared" si="240"/>
        <v>0</v>
      </c>
      <c r="H586" s="104">
        <f t="shared" si="240"/>
        <v>0</v>
      </c>
      <c r="I586" s="98" t="str">
        <f t="shared" si="240"/>
        <v>no</v>
      </c>
      <c r="J586" s="98" t="str">
        <f t="shared" si="240"/>
        <v>no</v>
      </c>
      <c r="K586" s="98" t="str">
        <f t="shared" si="240"/>
        <v>no</v>
      </c>
      <c r="L586" s="98" t="str">
        <f t="shared" si="240"/>
        <v>no</v>
      </c>
      <c r="M586" s="98" t="str">
        <f t="shared" si="240"/>
        <v>no</v>
      </c>
      <c r="N586" s="98" t="str">
        <f t="shared" si="240"/>
        <v>no</v>
      </c>
      <c r="O586" s="98" t="str">
        <f t="shared" si="240"/>
        <v>no</v>
      </c>
      <c r="P586" s="98" t="str">
        <f t="shared" si="240"/>
        <v>no</v>
      </c>
      <c r="Q586" s="98" t="str">
        <f t="shared" si="240"/>
        <v>no</v>
      </c>
      <c r="R586" s="98" t="str">
        <f t="shared" si="240"/>
        <v>no</v>
      </c>
      <c r="S586" s="98" t="str">
        <f t="shared" si="240"/>
        <v>no</v>
      </c>
      <c r="U586" s="87"/>
    </row>
    <row r="587" spans="1:21" hidden="1" outlineLevel="1" x14ac:dyDescent="0.25">
      <c r="A587" s="115"/>
      <c r="B587" s="199"/>
      <c r="C587" s="104"/>
      <c r="E587" s="98"/>
      <c r="F587" s="99"/>
      <c r="G587" s="104"/>
      <c r="H587" s="104"/>
      <c r="I587" s="104"/>
      <c r="J587" s="98"/>
      <c r="K587" s="98"/>
      <c r="L587" s="98"/>
      <c r="M587" s="98"/>
      <c r="N587" s="98"/>
      <c r="O587" s="98"/>
      <c r="P587" s="98"/>
      <c r="Q587" s="98"/>
      <c r="R587" s="98"/>
      <c r="S587" s="98"/>
      <c r="U587" s="87"/>
    </row>
    <row r="588" spans="1:21" hidden="1" outlineLevel="1" x14ac:dyDescent="0.25">
      <c r="A588" s="115"/>
      <c r="B588" s="199"/>
      <c r="C588" s="104"/>
      <c r="E588" s="98"/>
      <c r="F588" s="99"/>
      <c r="G588" s="104"/>
      <c r="H588" s="104"/>
      <c r="I588" s="104"/>
      <c r="J588" s="98"/>
      <c r="K588" s="98"/>
      <c r="L588" s="98"/>
      <c r="M588" s="98"/>
      <c r="N588" s="98"/>
      <c r="O588" s="98"/>
      <c r="P588" s="98"/>
      <c r="Q588" s="98"/>
      <c r="R588" s="98"/>
      <c r="S588" s="98"/>
      <c r="U588" s="87"/>
    </row>
    <row r="589" spans="1:21" hidden="1" outlineLevel="1" x14ac:dyDescent="0.25">
      <c r="A589" s="115"/>
      <c r="B589" s="199"/>
      <c r="C589" s="104"/>
      <c r="E589" s="98"/>
      <c r="F589" s="99"/>
      <c r="G589" s="104"/>
      <c r="H589" s="104"/>
      <c r="I589" s="104"/>
      <c r="J589" s="98"/>
      <c r="K589" s="98"/>
      <c r="L589" s="98"/>
      <c r="M589" s="98"/>
      <c r="N589" s="98"/>
      <c r="O589" s="98"/>
      <c r="P589" s="98"/>
      <c r="Q589" s="98"/>
      <c r="R589" s="98"/>
      <c r="S589" s="98"/>
      <c r="U589" s="87"/>
    </row>
    <row r="590" spans="1:21" hidden="1" outlineLevel="1" x14ac:dyDescent="0.25">
      <c r="A590" s="115"/>
      <c r="B590" s="199"/>
      <c r="C590" s="104"/>
      <c r="E590" s="98"/>
      <c r="F590" s="99"/>
      <c r="G590" s="104"/>
      <c r="H590" s="104"/>
      <c r="I590" s="104"/>
      <c r="J590" s="98"/>
      <c r="K590" s="98"/>
      <c r="L590" s="98"/>
      <c r="M590" s="98"/>
      <c r="N590" s="98"/>
      <c r="O590" s="98"/>
      <c r="P590" s="98"/>
      <c r="Q590" s="98"/>
      <c r="R590" s="98"/>
      <c r="S590" s="98"/>
      <c r="U590" s="87"/>
    </row>
    <row r="591" spans="1:21" hidden="1" outlineLevel="1" x14ac:dyDescent="0.25">
      <c r="A591" s="115"/>
      <c r="B591" s="199"/>
      <c r="C591" s="104"/>
      <c r="E591" s="98"/>
      <c r="F591" s="99"/>
      <c r="G591" s="104"/>
      <c r="H591" s="104"/>
      <c r="I591" s="104"/>
      <c r="J591" s="98"/>
      <c r="K591" s="98"/>
      <c r="L591" s="98"/>
      <c r="M591" s="98"/>
      <c r="N591" s="98"/>
      <c r="O591" s="98"/>
      <c r="P591" s="98"/>
      <c r="Q591" s="98"/>
      <c r="R591" s="98"/>
      <c r="S591" s="98"/>
      <c r="U591" s="87"/>
    </row>
    <row r="592" spans="1:21" hidden="1" outlineLevel="1" x14ac:dyDescent="0.25">
      <c r="A592" s="115"/>
      <c r="B592" s="199"/>
      <c r="C592" s="104"/>
      <c r="E592" s="98"/>
      <c r="F592" s="99"/>
      <c r="G592" s="104"/>
      <c r="H592" s="104"/>
      <c r="I592" s="104"/>
      <c r="J592" s="98"/>
      <c r="K592" s="98"/>
      <c r="L592" s="98"/>
      <c r="M592" s="98"/>
      <c r="N592" s="98"/>
      <c r="O592" s="98"/>
      <c r="P592" s="98"/>
      <c r="Q592" s="98"/>
      <c r="R592" s="98"/>
      <c r="S592" s="98"/>
      <c r="U592" s="87"/>
    </row>
    <row r="593" spans="1:21" collapsed="1" x14ac:dyDescent="0.25">
      <c r="A593" s="34"/>
      <c r="B593" s="198"/>
      <c r="C593" s="102"/>
      <c r="D593" t="str">
        <f>'Caseload Assignments'!A592</f>
        <v>Inadequate</v>
      </c>
      <c r="E593" s="34" t="s">
        <v>104</v>
      </c>
      <c r="F593" s="114">
        <v>1</v>
      </c>
      <c r="G593" s="102">
        <v>0</v>
      </c>
      <c r="H593" s="102"/>
      <c r="I593" s="34" t="str">
        <f>J593</f>
        <v>no</v>
      </c>
      <c r="J593" s="34" t="s">
        <v>480</v>
      </c>
      <c r="K593" s="34" t="s">
        <v>480</v>
      </c>
      <c r="L593" s="34" t="s">
        <v>480</v>
      </c>
      <c r="M593" s="34" t="s">
        <v>480</v>
      </c>
      <c r="N593" s="34" t="s">
        <v>480</v>
      </c>
      <c r="O593" s="34" t="s">
        <v>480</v>
      </c>
      <c r="P593" s="34" t="s">
        <v>480</v>
      </c>
      <c r="Q593" s="34" t="s">
        <v>480</v>
      </c>
      <c r="R593" s="34" t="s">
        <v>480</v>
      </c>
      <c r="S593" s="34" t="s">
        <v>480</v>
      </c>
      <c r="T593" s="83">
        <f>IF('Financial Overview'!$B$9=1,'Caseload Assignments'!BK595,(IF('Financial Overview'!$B$9=2,'Caseload Assignments'!BK596,(IF('Financial Overview'!$B$9=3,'Caseload Assignments'!BK597,(IF('Financial Overview'!$B$9=4,'Caseload Assignments'!BK598)))))))</f>
        <v>0</v>
      </c>
      <c r="U593" s="87">
        <f t="shared" ref="U593" si="241">G593+H593-T593</f>
        <v>0</v>
      </c>
    </row>
    <row r="594" spans="1:21" hidden="1" outlineLevel="1" x14ac:dyDescent="0.25">
      <c r="A594" s="115"/>
      <c r="B594" s="199"/>
      <c r="C594" s="104"/>
      <c r="D594" s="98" t="str">
        <f t="shared" ref="D594:S604" si="242">D593</f>
        <v>Inadequate</v>
      </c>
      <c r="E594" s="98" t="str">
        <f t="shared" si="242"/>
        <v>Salary</v>
      </c>
      <c r="F594" s="98">
        <f t="shared" si="242"/>
        <v>1</v>
      </c>
      <c r="G594" s="104">
        <f t="shared" si="242"/>
        <v>0</v>
      </c>
      <c r="H594" s="104">
        <f t="shared" si="242"/>
        <v>0</v>
      </c>
      <c r="I594" s="98" t="str">
        <f t="shared" si="242"/>
        <v>no</v>
      </c>
      <c r="J594" s="98" t="str">
        <f t="shared" si="242"/>
        <v>no</v>
      </c>
      <c r="K594" s="98" t="str">
        <f t="shared" si="242"/>
        <v>no</v>
      </c>
      <c r="L594" s="98" t="str">
        <f t="shared" si="242"/>
        <v>no</v>
      </c>
      <c r="M594" s="98" t="str">
        <f t="shared" si="242"/>
        <v>no</v>
      </c>
      <c r="N594" s="98" t="str">
        <f t="shared" si="242"/>
        <v>no</v>
      </c>
      <c r="O594" s="98" t="str">
        <f t="shared" si="242"/>
        <v>no</v>
      </c>
      <c r="P594" s="98" t="str">
        <f t="shared" si="242"/>
        <v>no</v>
      </c>
      <c r="Q594" s="98" t="str">
        <f t="shared" si="242"/>
        <v>no</v>
      </c>
      <c r="R594" s="98" t="str">
        <f t="shared" si="242"/>
        <v>no</v>
      </c>
      <c r="S594" s="98" t="str">
        <f t="shared" si="242"/>
        <v>no</v>
      </c>
      <c r="U594" s="87"/>
    </row>
    <row r="595" spans="1:21" hidden="1" outlineLevel="1" x14ac:dyDescent="0.25">
      <c r="A595" s="115"/>
      <c r="B595" s="199"/>
      <c r="C595" s="104"/>
      <c r="D595" s="98" t="str">
        <f t="shared" ref="D595:S595" si="243">D593</f>
        <v>Inadequate</v>
      </c>
      <c r="E595" s="98" t="str">
        <f t="shared" si="243"/>
        <v>Salary</v>
      </c>
      <c r="F595" s="98">
        <f t="shared" si="243"/>
        <v>1</v>
      </c>
      <c r="G595" s="104">
        <f t="shared" si="243"/>
        <v>0</v>
      </c>
      <c r="H595" s="104">
        <f t="shared" si="243"/>
        <v>0</v>
      </c>
      <c r="I595" s="98" t="str">
        <f t="shared" si="243"/>
        <v>no</v>
      </c>
      <c r="J595" s="98" t="str">
        <f t="shared" si="243"/>
        <v>no</v>
      </c>
      <c r="K595" s="98" t="str">
        <f t="shared" si="243"/>
        <v>no</v>
      </c>
      <c r="L595" s="98" t="str">
        <f t="shared" si="243"/>
        <v>no</v>
      </c>
      <c r="M595" s="98" t="str">
        <f t="shared" si="243"/>
        <v>no</v>
      </c>
      <c r="N595" s="98" t="str">
        <f t="shared" si="243"/>
        <v>no</v>
      </c>
      <c r="O595" s="98" t="str">
        <f t="shared" si="243"/>
        <v>no</v>
      </c>
      <c r="P595" s="98" t="str">
        <f t="shared" si="243"/>
        <v>no</v>
      </c>
      <c r="Q595" s="98" t="str">
        <f t="shared" si="243"/>
        <v>no</v>
      </c>
      <c r="R595" s="98" t="str">
        <f t="shared" si="243"/>
        <v>no</v>
      </c>
      <c r="S595" s="98" t="str">
        <f t="shared" si="243"/>
        <v>no</v>
      </c>
      <c r="U595" s="87"/>
    </row>
    <row r="596" spans="1:21" hidden="1" outlineLevel="1" x14ac:dyDescent="0.25">
      <c r="A596" s="115"/>
      <c r="B596" s="199"/>
      <c r="C596" s="104"/>
      <c r="D596" s="98" t="str">
        <f t="shared" ref="D596:S596" si="244">D593</f>
        <v>Inadequate</v>
      </c>
      <c r="E596" s="98" t="str">
        <f t="shared" si="244"/>
        <v>Salary</v>
      </c>
      <c r="F596" s="98">
        <f t="shared" si="244"/>
        <v>1</v>
      </c>
      <c r="G596" s="104">
        <f t="shared" si="244"/>
        <v>0</v>
      </c>
      <c r="H596" s="104">
        <f t="shared" si="244"/>
        <v>0</v>
      </c>
      <c r="I596" s="98" t="str">
        <f t="shared" si="244"/>
        <v>no</v>
      </c>
      <c r="J596" s="98" t="str">
        <f t="shared" si="244"/>
        <v>no</v>
      </c>
      <c r="K596" s="98" t="str">
        <f t="shared" si="244"/>
        <v>no</v>
      </c>
      <c r="L596" s="98" t="str">
        <f t="shared" si="244"/>
        <v>no</v>
      </c>
      <c r="M596" s="98" t="str">
        <f t="shared" si="244"/>
        <v>no</v>
      </c>
      <c r="N596" s="98" t="str">
        <f t="shared" si="244"/>
        <v>no</v>
      </c>
      <c r="O596" s="98" t="str">
        <f t="shared" si="244"/>
        <v>no</v>
      </c>
      <c r="P596" s="98" t="str">
        <f t="shared" si="244"/>
        <v>no</v>
      </c>
      <c r="Q596" s="98" t="str">
        <f t="shared" si="244"/>
        <v>no</v>
      </c>
      <c r="R596" s="98" t="str">
        <f t="shared" si="244"/>
        <v>no</v>
      </c>
      <c r="S596" s="98" t="str">
        <f t="shared" si="244"/>
        <v>no</v>
      </c>
      <c r="U596" s="87"/>
    </row>
    <row r="597" spans="1:21" hidden="1" outlineLevel="1" x14ac:dyDescent="0.25">
      <c r="A597" s="115"/>
      <c r="B597" s="199"/>
      <c r="C597" s="104"/>
      <c r="E597" s="98"/>
      <c r="F597" s="99"/>
      <c r="G597" s="104"/>
      <c r="H597" s="104"/>
      <c r="I597" s="104"/>
      <c r="J597" s="98"/>
      <c r="K597" s="98"/>
      <c r="L597" s="98"/>
      <c r="M597" s="98"/>
      <c r="N597" s="98"/>
      <c r="O597" s="98"/>
      <c r="P597" s="98"/>
      <c r="Q597" s="98"/>
      <c r="R597" s="98"/>
      <c r="S597" s="98"/>
      <c r="U597" s="87"/>
    </row>
    <row r="598" spans="1:21" hidden="1" outlineLevel="1" x14ac:dyDescent="0.25">
      <c r="A598" s="115"/>
      <c r="B598" s="199"/>
      <c r="C598" s="104"/>
      <c r="E598" s="98"/>
      <c r="F598" s="99"/>
      <c r="G598" s="104"/>
      <c r="H598" s="104"/>
      <c r="I598" s="104"/>
      <c r="J598" s="98"/>
      <c r="K598" s="98"/>
      <c r="L598" s="98"/>
      <c r="M598" s="98"/>
      <c r="N598" s="98"/>
      <c r="O598" s="98"/>
      <c r="P598" s="98"/>
      <c r="Q598" s="98"/>
      <c r="R598" s="98"/>
      <c r="S598" s="98"/>
      <c r="U598" s="87"/>
    </row>
    <row r="599" spans="1:21" hidden="1" outlineLevel="1" x14ac:dyDescent="0.25">
      <c r="A599" s="115"/>
      <c r="B599" s="199"/>
      <c r="C599" s="104"/>
      <c r="E599" s="98"/>
      <c r="F599" s="99"/>
      <c r="G599" s="104"/>
      <c r="H599" s="104"/>
      <c r="I599" s="104"/>
      <c r="J599" s="98"/>
      <c r="K599" s="98"/>
      <c r="L599" s="98"/>
      <c r="M599" s="98"/>
      <c r="N599" s="98"/>
      <c r="O599" s="98"/>
      <c r="P599" s="98"/>
      <c r="Q599" s="98"/>
      <c r="R599" s="98"/>
      <c r="S599" s="98"/>
      <c r="U599" s="87"/>
    </row>
    <row r="600" spans="1:21" hidden="1" outlineLevel="1" x14ac:dyDescent="0.25">
      <c r="A600" s="115"/>
      <c r="B600" s="199"/>
      <c r="C600" s="104"/>
      <c r="E600" s="98"/>
      <c r="F600" s="99"/>
      <c r="G600" s="104"/>
      <c r="H600" s="104"/>
      <c r="I600" s="104"/>
      <c r="J600" s="98"/>
      <c r="K600" s="98"/>
      <c r="L600" s="98"/>
      <c r="M600" s="98"/>
      <c r="N600" s="98"/>
      <c r="O600" s="98"/>
      <c r="P600" s="98"/>
      <c r="Q600" s="98"/>
      <c r="R600" s="98"/>
      <c r="S600" s="98"/>
      <c r="U600" s="87"/>
    </row>
    <row r="601" spans="1:21" hidden="1" outlineLevel="1" x14ac:dyDescent="0.25">
      <c r="A601" s="115"/>
      <c r="B601" s="199"/>
      <c r="C601" s="104"/>
      <c r="E601" s="98"/>
      <c r="F601" s="99"/>
      <c r="G601" s="104"/>
      <c r="H601" s="104"/>
      <c r="I601" s="104"/>
      <c r="J601" s="98"/>
      <c r="K601" s="98"/>
      <c r="L601" s="98"/>
      <c r="M601" s="98"/>
      <c r="N601" s="98"/>
      <c r="O601" s="98"/>
      <c r="P601" s="98"/>
      <c r="Q601" s="98"/>
      <c r="R601" s="98"/>
      <c r="S601" s="98"/>
      <c r="U601" s="87"/>
    </row>
    <row r="602" spans="1:21" hidden="1" outlineLevel="1" x14ac:dyDescent="0.25">
      <c r="A602" s="115"/>
      <c r="B602" s="199"/>
      <c r="C602" s="104"/>
      <c r="E602" s="98"/>
      <c r="F602" s="99"/>
      <c r="G602" s="104"/>
      <c r="H602" s="104"/>
      <c r="I602" s="104"/>
      <c r="J602" s="98"/>
      <c r="K602" s="98"/>
      <c r="L602" s="98"/>
      <c r="M602" s="98"/>
      <c r="N602" s="98"/>
      <c r="O602" s="98"/>
      <c r="P602" s="98"/>
      <c r="Q602" s="98"/>
      <c r="R602" s="98"/>
      <c r="S602" s="98"/>
      <c r="U602" s="87"/>
    </row>
    <row r="603" spans="1:21" collapsed="1" x14ac:dyDescent="0.25">
      <c r="A603" s="34"/>
      <c r="B603" s="198"/>
      <c r="C603" s="102"/>
      <c r="D603" t="str">
        <f>'Caseload Assignments'!A602</f>
        <v>Inadequate</v>
      </c>
      <c r="E603" s="34" t="s">
        <v>104</v>
      </c>
      <c r="F603" s="114">
        <v>1</v>
      </c>
      <c r="G603" s="102">
        <v>0</v>
      </c>
      <c r="H603" s="102"/>
      <c r="I603" s="34" t="str">
        <f>J603</f>
        <v>no</v>
      </c>
      <c r="J603" s="34" t="s">
        <v>480</v>
      </c>
      <c r="K603" s="34" t="s">
        <v>480</v>
      </c>
      <c r="L603" s="34" t="s">
        <v>480</v>
      </c>
      <c r="M603" s="34" t="s">
        <v>480</v>
      </c>
      <c r="N603" s="34" t="s">
        <v>480</v>
      </c>
      <c r="O603" s="34" t="s">
        <v>480</v>
      </c>
      <c r="P603" s="34" t="s">
        <v>480</v>
      </c>
      <c r="Q603" s="34" t="s">
        <v>480</v>
      </c>
      <c r="R603" s="34" t="s">
        <v>480</v>
      </c>
      <c r="S603" s="34" t="s">
        <v>480</v>
      </c>
      <c r="T603" s="83">
        <f>IF('Financial Overview'!$B$9=1,'Caseload Assignments'!BK605,(IF('Financial Overview'!$B$9=2,'Caseload Assignments'!BK606,(IF('Financial Overview'!$B$9=3,'Caseload Assignments'!BK607,(IF('Financial Overview'!$B$9=4,'Caseload Assignments'!BK608)))))))</f>
        <v>0</v>
      </c>
      <c r="U603" s="87">
        <f t="shared" ref="U603" si="245">G603+H603-T603</f>
        <v>0</v>
      </c>
    </row>
    <row r="604" spans="1:21" hidden="1" outlineLevel="1" x14ac:dyDescent="0.25">
      <c r="A604" s="115"/>
      <c r="B604" s="199"/>
      <c r="C604" s="104"/>
      <c r="D604" s="98" t="str">
        <f t="shared" ref="D604:I604" si="246">D603</f>
        <v>Inadequate</v>
      </c>
      <c r="E604" s="98" t="str">
        <f t="shared" si="246"/>
        <v>Salary</v>
      </c>
      <c r="F604" s="98">
        <f t="shared" si="246"/>
        <v>1</v>
      </c>
      <c r="G604" s="104">
        <f t="shared" si="246"/>
        <v>0</v>
      </c>
      <c r="H604" s="104">
        <f t="shared" si="246"/>
        <v>0</v>
      </c>
      <c r="I604" s="98" t="str">
        <f t="shared" si="246"/>
        <v>no</v>
      </c>
      <c r="J604" s="98" t="str">
        <f t="shared" si="242"/>
        <v>no</v>
      </c>
      <c r="K604" s="98" t="str">
        <f t="shared" si="242"/>
        <v>no</v>
      </c>
      <c r="L604" s="98" t="str">
        <f t="shared" si="242"/>
        <v>no</v>
      </c>
      <c r="M604" s="98" t="str">
        <f t="shared" si="242"/>
        <v>no</v>
      </c>
      <c r="N604" s="98" t="str">
        <f t="shared" si="242"/>
        <v>no</v>
      </c>
      <c r="O604" s="98" t="str">
        <f t="shared" si="242"/>
        <v>no</v>
      </c>
      <c r="P604" s="98" t="str">
        <f t="shared" si="242"/>
        <v>no</v>
      </c>
      <c r="Q604" s="98" t="str">
        <f t="shared" si="242"/>
        <v>no</v>
      </c>
      <c r="R604" s="98" t="str">
        <f t="shared" si="242"/>
        <v>no</v>
      </c>
      <c r="S604" s="98" t="str">
        <f t="shared" si="242"/>
        <v>no</v>
      </c>
      <c r="U604" s="87"/>
    </row>
    <row r="605" spans="1:21" hidden="1" outlineLevel="1" x14ac:dyDescent="0.25">
      <c r="A605" s="115"/>
      <c r="B605" s="199"/>
      <c r="C605" s="104"/>
      <c r="D605" s="98" t="str">
        <f t="shared" ref="D605:S605" si="247">D603</f>
        <v>Inadequate</v>
      </c>
      <c r="E605" s="98" t="str">
        <f t="shared" si="247"/>
        <v>Salary</v>
      </c>
      <c r="F605" s="98">
        <f t="shared" si="247"/>
        <v>1</v>
      </c>
      <c r="G605" s="104">
        <f t="shared" si="247"/>
        <v>0</v>
      </c>
      <c r="H605" s="104">
        <f t="shared" si="247"/>
        <v>0</v>
      </c>
      <c r="I605" s="98" t="str">
        <f t="shared" si="247"/>
        <v>no</v>
      </c>
      <c r="J605" s="98" t="str">
        <f t="shared" si="247"/>
        <v>no</v>
      </c>
      <c r="K605" s="98" t="str">
        <f t="shared" si="247"/>
        <v>no</v>
      </c>
      <c r="L605" s="98" t="str">
        <f t="shared" si="247"/>
        <v>no</v>
      </c>
      <c r="M605" s="98" t="str">
        <f t="shared" si="247"/>
        <v>no</v>
      </c>
      <c r="N605" s="98" t="str">
        <f t="shared" si="247"/>
        <v>no</v>
      </c>
      <c r="O605" s="98" t="str">
        <f t="shared" si="247"/>
        <v>no</v>
      </c>
      <c r="P605" s="98" t="str">
        <f t="shared" si="247"/>
        <v>no</v>
      </c>
      <c r="Q605" s="98" t="str">
        <f t="shared" si="247"/>
        <v>no</v>
      </c>
      <c r="R605" s="98" t="str">
        <f t="shared" si="247"/>
        <v>no</v>
      </c>
      <c r="S605" s="98" t="str">
        <f t="shared" si="247"/>
        <v>no</v>
      </c>
      <c r="U605" s="87"/>
    </row>
    <row r="606" spans="1:21" hidden="1" outlineLevel="1" x14ac:dyDescent="0.25">
      <c r="A606" s="115"/>
      <c r="B606" s="199"/>
      <c r="C606" s="104"/>
      <c r="D606" s="98" t="str">
        <f t="shared" ref="D606:S606" si="248">D603</f>
        <v>Inadequate</v>
      </c>
      <c r="E606" s="98" t="str">
        <f t="shared" si="248"/>
        <v>Salary</v>
      </c>
      <c r="F606" s="98">
        <f t="shared" si="248"/>
        <v>1</v>
      </c>
      <c r="G606" s="104">
        <f t="shared" si="248"/>
        <v>0</v>
      </c>
      <c r="H606" s="104">
        <f t="shared" si="248"/>
        <v>0</v>
      </c>
      <c r="I606" s="98" t="str">
        <f t="shared" si="248"/>
        <v>no</v>
      </c>
      <c r="J606" s="98" t="str">
        <f t="shared" si="248"/>
        <v>no</v>
      </c>
      <c r="K606" s="98" t="str">
        <f t="shared" si="248"/>
        <v>no</v>
      </c>
      <c r="L606" s="98" t="str">
        <f t="shared" si="248"/>
        <v>no</v>
      </c>
      <c r="M606" s="98" t="str">
        <f t="shared" si="248"/>
        <v>no</v>
      </c>
      <c r="N606" s="98" t="str">
        <f t="shared" si="248"/>
        <v>no</v>
      </c>
      <c r="O606" s="98" t="str">
        <f t="shared" si="248"/>
        <v>no</v>
      </c>
      <c r="P606" s="98" t="str">
        <f t="shared" si="248"/>
        <v>no</v>
      </c>
      <c r="Q606" s="98" t="str">
        <f t="shared" si="248"/>
        <v>no</v>
      </c>
      <c r="R606" s="98" t="str">
        <f t="shared" si="248"/>
        <v>no</v>
      </c>
      <c r="S606" s="98" t="str">
        <f t="shared" si="248"/>
        <v>no</v>
      </c>
      <c r="U606" s="87"/>
    </row>
    <row r="607" spans="1:21" hidden="1" outlineLevel="1" x14ac:dyDescent="0.25">
      <c r="A607" s="115"/>
      <c r="B607" s="199"/>
      <c r="C607" s="104"/>
      <c r="E607" s="98"/>
      <c r="F607" s="99"/>
      <c r="G607" s="104"/>
      <c r="H607" s="104"/>
      <c r="I607" s="104"/>
      <c r="J607" s="98"/>
      <c r="K607" s="98"/>
      <c r="L607" s="98"/>
      <c r="M607" s="98"/>
      <c r="N607" s="98"/>
      <c r="O607" s="98"/>
      <c r="P607" s="98"/>
      <c r="Q607" s="98"/>
      <c r="R607" s="98"/>
      <c r="S607" s="98"/>
      <c r="U607" s="87"/>
    </row>
    <row r="608" spans="1:21" hidden="1" outlineLevel="1" x14ac:dyDescent="0.25">
      <c r="A608" s="115"/>
      <c r="B608" s="199"/>
      <c r="C608" s="104"/>
      <c r="E608" s="98"/>
      <c r="F608" s="99"/>
      <c r="G608" s="104"/>
      <c r="H608" s="104"/>
      <c r="I608" s="104"/>
      <c r="J608" s="98"/>
      <c r="K608" s="98"/>
      <c r="L608" s="98"/>
      <c r="M608" s="98"/>
      <c r="N608" s="98"/>
      <c r="O608" s="98"/>
      <c r="P608" s="98"/>
      <c r="Q608" s="98"/>
      <c r="R608" s="98"/>
      <c r="S608" s="98"/>
      <c r="U608" s="87"/>
    </row>
    <row r="609" spans="1:21" hidden="1" outlineLevel="1" x14ac:dyDescent="0.25">
      <c r="A609" s="115"/>
      <c r="B609" s="199"/>
      <c r="C609" s="104"/>
      <c r="E609" s="98"/>
      <c r="F609" s="99"/>
      <c r="G609" s="104"/>
      <c r="H609" s="104"/>
      <c r="I609" s="104"/>
      <c r="J609" s="98"/>
      <c r="K609" s="98"/>
      <c r="L609" s="98"/>
      <c r="M609" s="98"/>
      <c r="N609" s="98"/>
      <c r="O609" s="98"/>
      <c r="P609" s="98"/>
      <c r="Q609" s="98"/>
      <c r="R609" s="98"/>
      <c r="S609" s="98"/>
      <c r="U609" s="87"/>
    </row>
    <row r="610" spans="1:21" hidden="1" outlineLevel="1" x14ac:dyDescent="0.25">
      <c r="A610" s="115"/>
      <c r="B610" s="199"/>
      <c r="C610" s="104"/>
      <c r="E610" s="98"/>
      <c r="F610" s="99"/>
      <c r="G610" s="104"/>
      <c r="H610" s="104"/>
      <c r="I610" s="104"/>
      <c r="J610" s="98"/>
      <c r="K610" s="98"/>
      <c r="L610" s="98"/>
      <c r="M610" s="98"/>
      <c r="N610" s="98"/>
      <c r="O610" s="98"/>
      <c r="P610" s="98"/>
      <c r="Q610" s="98"/>
      <c r="R610" s="98"/>
      <c r="S610" s="98"/>
      <c r="U610" s="87"/>
    </row>
    <row r="611" spans="1:21" hidden="1" outlineLevel="1" x14ac:dyDescent="0.25">
      <c r="A611" s="115"/>
      <c r="B611" s="199"/>
      <c r="C611" s="104"/>
      <c r="E611" s="98"/>
      <c r="F611" s="99"/>
      <c r="G611" s="104"/>
      <c r="H611" s="104"/>
      <c r="I611" s="104"/>
      <c r="J611" s="98"/>
      <c r="K611" s="98"/>
      <c r="L611" s="98"/>
      <c r="M611" s="98"/>
      <c r="N611" s="98"/>
      <c r="O611" s="98"/>
      <c r="P611" s="98"/>
      <c r="Q611" s="98"/>
      <c r="R611" s="98"/>
      <c r="S611" s="98"/>
      <c r="U611" s="87"/>
    </row>
    <row r="612" spans="1:21" hidden="1" outlineLevel="1" x14ac:dyDescent="0.25">
      <c r="A612" s="115"/>
      <c r="B612" s="199"/>
      <c r="C612" s="104"/>
      <c r="E612" s="98"/>
      <c r="F612" s="99"/>
      <c r="G612" s="104"/>
      <c r="H612" s="104"/>
      <c r="I612" s="104"/>
      <c r="J612" s="98"/>
      <c r="K612" s="98"/>
      <c r="L612" s="98"/>
      <c r="M612" s="98"/>
      <c r="N612" s="98"/>
      <c r="O612" s="98"/>
      <c r="P612" s="98"/>
      <c r="Q612" s="98"/>
      <c r="R612" s="98"/>
      <c r="S612" s="98"/>
      <c r="U612" s="87"/>
    </row>
    <row r="613" spans="1:21" collapsed="1" x14ac:dyDescent="0.25">
      <c r="A613" s="34"/>
      <c r="B613" s="198"/>
      <c r="C613" s="102"/>
      <c r="D613" t="str">
        <f>'Caseload Assignments'!A612</f>
        <v>Inadequate</v>
      </c>
      <c r="E613" s="34" t="s">
        <v>104</v>
      </c>
      <c r="F613" s="114">
        <v>1</v>
      </c>
      <c r="G613" s="102">
        <v>0</v>
      </c>
      <c r="H613" s="102"/>
      <c r="I613" s="34" t="str">
        <f>J613</f>
        <v>no</v>
      </c>
      <c r="J613" s="34" t="s">
        <v>480</v>
      </c>
      <c r="K613" s="34" t="s">
        <v>480</v>
      </c>
      <c r="L613" s="34" t="s">
        <v>480</v>
      </c>
      <c r="M613" s="34" t="s">
        <v>480</v>
      </c>
      <c r="N613" s="34" t="s">
        <v>480</v>
      </c>
      <c r="O613" s="34" t="s">
        <v>480</v>
      </c>
      <c r="P613" s="34" t="s">
        <v>480</v>
      </c>
      <c r="Q613" s="34" t="s">
        <v>480</v>
      </c>
      <c r="R613" s="34" t="s">
        <v>480</v>
      </c>
      <c r="S613" s="34" t="s">
        <v>480</v>
      </c>
      <c r="T613" s="83">
        <f>IF('Financial Overview'!$B$9=1,'Caseload Assignments'!BK615,(IF('Financial Overview'!$B$9=2,'Caseload Assignments'!BK616,(IF('Financial Overview'!$B$9=3,'Caseload Assignments'!BK617,(IF('Financial Overview'!$B$9=4,'Caseload Assignments'!BK618)))))))</f>
        <v>0</v>
      </c>
      <c r="U613" s="87">
        <f t="shared" ref="U613" si="249">G613+H613-T613</f>
        <v>0</v>
      </c>
    </row>
    <row r="614" spans="1:21" hidden="1" outlineLevel="1" x14ac:dyDescent="0.25">
      <c r="A614" s="115"/>
      <c r="B614" s="199"/>
      <c r="C614" s="104"/>
      <c r="D614" s="98" t="str">
        <f t="shared" ref="D614:S624" si="250">D613</f>
        <v>Inadequate</v>
      </c>
      <c r="E614" s="98" t="str">
        <f t="shared" si="250"/>
        <v>Salary</v>
      </c>
      <c r="F614" s="98">
        <f t="shared" si="250"/>
        <v>1</v>
      </c>
      <c r="G614" s="104">
        <f t="shared" si="250"/>
        <v>0</v>
      </c>
      <c r="H614" s="104">
        <f t="shared" si="250"/>
        <v>0</v>
      </c>
      <c r="I614" s="98" t="str">
        <f t="shared" si="250"/>
        <v>no</v>
      </c>
      <c r="J614" s="98" t="str">
        <f t="shared" si="250"/>
        <v>no</v>
      </c>
      <c r="K614" s="98" t="str">
        <f t="shared" si="250"/>
        <v>no</v>
      </c>
      <c r="L614" s="98" t="str">
        <f t="shared" si="250"/>
        <v>no</v>
      </c>
      <c r="M614" s="98" t="str">
        <f t="shared" si="250"/>
        <v>no</v>
      </c>
      <c r="N614" s="98" t="str">
        <f t="shared" si="250"/>
        <v>no</v>
      </c>
      <c r="O614" s="98" t="str">
        <f t="shared" si="250"/>
        <v>no</v>
      </c>
      <c r="P614" s="98" t="str">
        <f t="shared" si="250"/>
        <v>no</v>
      </c>
      <c r="Q614" s="98" t="str">
        <f t="shared" si="250"/>
        <v>no</v>
      </c>
      <c r="R614" s="98" t="str">
        <f t="shared" si="250"/>
        <v>no</v>
      </c>
      <c r="S614" s="98" t="str">
        <f t="shared" si="250"/>
        <v>no</v>
      </c>
      <c r="U614" s="87"/>
    </row>
    <row r="615" spans="1:21" hidden="1" outlineLevel="1" x14ac:dyDescent="0.25">
      <c r="A615" s="115"/>
      <c r="B615" s="199"/>
      <c r="C615" s="104"/>
      <c r="D615" s="98" t="str">
        <f t="shared" ref="D615:S615" si="251">D613</f>
        <v>Inadequate</v>
      </c>
      <c r="E615" s="98" t="str">
        <f t="shared" si="251"/>
        <v>Salary</v>
      </c>
      <c r="F615" s="98">
        <f t="shared" si="251"/>
        <v>1</v>
      </c>
      <c r="G615" s="104">
        <f t="shared" si="251"/>
        <v>0</v>
      </c>
      <c r="H615" s="104">
        <f t="shared" si="251"/>
        <v>0</v>
      </c>
      <c r="I615" s="98" t="str">
        <f t="shared" si="251"/>
        <v>no</v>
      </c>
      <c r="J615" s="98" t="str">
        <f t="shared" si="251"/>
        <v>no</v>
      </c>
      <c r="K615" s="98" t="str">
        <f t="shared" si="251"/>
        <v>no</v>
      </c>
      <c r="L615" s="98" t="str">
        <f t="shared" si="251"/>
        <v>no</v>
      </c>
      <c r="M615" s="98" t="str">
        <f t="shared" si="251"/>
        <v>no</v>
      </c>
      <c r="N615" s="98" t="str">
        <f t="shared" si="251"/>
        <v>no</v>
      </c>
      <c r="O615" s="98" t="str">
        <f t="shared" si="251"/>
        <v>no</v>
      </c>
      <c r="P615" s="98" t="str">
        <f t="shared" si="251"/>
        <v>no</v>
      </c>
      <c r="Q615" s="98" t="str">
        <f t="shared" si="251"/>
        <v>no</v>
      </c>
      <c r="R615" s="98" t="str">
        <f t="shared" si="251"/>
        <v>no</v>
      </c>
      <c r="S615" s="98" t="str">
        <f t="shared" si="251"/>
        <v>no</v>
      </c>
      <c r="U615" s="87"/>
    </row>
    <row r="616" spans="1:21" hidden="1" outlineLevel="1" x14ac:dyDescent="0.25">
      <c r="A616" s="115"/>
      <c r="B616" s="199"/>
      <c r="C616" s="104"/>
      <c r="D616" s="98" t="str">
        <f t="shared" ref="D616:S616" si="252">D613</f>
        <v>Inadequate</v>
      </c>
      <c r="E616" s="98" t="str">
        <f t="shared" si="252"/>
        <v>Salary</v>
      </c>
      <c r="F616" s="98">
        <f t="shared" si="252"/>
        <v>1</v>
      </c>
      <c r="G616" s="104">
        <f t="shared" si="252"/>
        <v>0</v>
      </c>
      <c r="H616" s="104">
        <f t="shared" si="252"/>
        <v>0</v>
      </c>
      <c r="I616" s="98" t="str">
        <f t="shared" si="252"/>
        <v>no</v>
      </c>
      <c r="J616" s="98" t="str">
        <f t="shared" si="252"/>
        <v>no</v>
      </c>
      <c r="K616" s="98" t="str">
        <f t="shared" si="252"/>
        <v>no</v>
      </c>
      <c r="L616" s="98" t="str">
        <f t="shared" si="252"/>
        <v>no</v>
      </c>
      <c r="M616" s="98" t="str">
        <f t="shared" si="252"/>
        <v>no</v>
      </c>
      <c r="N616" s="98" t="str">
        <f t="shared" si="252"/>
        <v>no</v>
      </c>
      <c r="O616" s="98" t="str">
        <f t="shared" si="252"/>
        <v>no</v>
      </c>
      <c r="P616" s="98" t="str">
        <f t="shared" si="252"/>
        <v>no</v>
      </c>
      <c r="Q616" s="98" t="str">
        <f t="shared" si="252"/>
        <v>no</v>
      </c>
      <c r="R616" s="98" t="str">
        <f t="shared" si="252"/>
        <v>no</v>
      </c>
      <c r="S616" s="98" t="str">
        <f t="shared" si="252"/>
        <v>no</v>
      </c>
      <c r="U616" s="87"/>
    </row>
    <row r="617" spans="1:21" hidden="1" outlineLevel="1" x14ac:dyDescent="0.25">
      <c r="A617" s="115"/>
      <c r="B617" s="199"/>
      <c r="C617" s="104"/>
      <c r="E617" s="98"/>
      <c r="F617" s="99"/>
      <c r="G617" s="104"/>
      <c r="H617" s="104"/>
      <c r="I617" s="104"/>
      <c r="J617" s="98"/>
      <c r="K617" s="98"/>
      <c r="L617" s="98"/>
      <c r="M617" s="98"/>
      <c r="N617" s="98"/>
      <c r="O617" s="98"/>
      <c r="P617" s="98"/>
      <c r="Q617" s="98"/>
      <c r="R617" s="98"/>
      <c r="S617" s="98"/>
      <c r="U617" s="87"/>
    </row>
    <row r="618" spans="1:21" hidden="1" outlineLevel="1" x14ac:dyDescent="0.25">
      <c r="A618" s="115"/>
      <c r="B618" s="199"/>
      <c r="C618" s="104"/>
      <c r="E618" s="98"/>
      <c r="F618" s="99"/>
      <c r="G618" s="104"/>
      <c r="H618" s="104"/>
      <c r="I618" s="104"/>
      <c r="J618" s="98"/>
      <c r="K618" s="98"/>
      <c r="L618" s="98"/>
      <c r="M618" s="98"/>
      <c r="N618" s="98"/>
      <c r="O618" s="98"/>
      <c r="P618" s="98"/>
      <c r="Q618" s="98"/>
      <c r="R618" s="98"/>
      <c r="S618" s="98"/>
      <c r="U618" s="87"/>
    </row>
    <row r="619" spans="1:21" hidden="1" outlineLevel="1" x14ac:dyDescent="0.25">
      <c r="A619" s="115"/>
      <c r="B619" s="199"/>
      <c r="C619" s="104"/>
      <c r="E619" s="98"/>
      <c r="F619" s="99"/>
      <c r="G619" s="104"/>
      <c r="H619" s="104"/>
      <c r="I619" s="104"/>
      <c r="J619" s="98"/>
      <c r="K619" s="98"/>
      <c r="L619" s="98"/>
      <c r="M619" s="98"/>
      <c r="N619" s="98"/>
      <c r="O619" s="98"/>
      <c r="P619" s="98"/>
      <c r="Q619" s="98"/>
      <c r="R619" s="98"/>
      <c r="S619" s="98"/>
      <c r="U619" s="87"/>
    </row>
    <row r="620" spans="1:21" hidden="1" outlineLevel="1" x14ac:dyDescent="0.25">
      <c r="A620" s="115"/>
      <c r="B620" s="199"/>
      <c r="C620" s="104"/>
      <c r="E620" s="98"/>
      <c r="F620" s="99"/>
      <c r="G620" s="104"/>
      <c r="H620" s="104"/>
      <c r="I620" s="104"/>
      <c r="J620" s="98"/>
      <c r="K620" s="98"/>
      <c r="L620" s="98"/>
      <c r="M620" s="98"/>
      <c r="N620" s="98"/>
      <c r="O620" s="98"/>
      <c r="P620" s="98"/>
      <c r="Q620" s="98"/>
      <c r="R620" s="98"/>
      <c r="S620" s="98"/>
      <c r="U620" s="87"/>
    </row>
    <row r="621" spans="1:21" hidden="1" outlineLevel="1" x14ac:dyDescent="0.25">
      <c r="A621" s="115"/>
      <c r="B621" s="199"/>
      <c r="C621" s="104"/>
      <c r="E621" s="98"/>
      <c r="F621" s="99"/>
      <c r="G621" s="104"/>
      <c r="H621" s="104"/>
      <c r="I621" s="104"/>
      <c r="J621" s="98"/>
      <c r="K621" s="98"/>
      <c r="L621" s="98"/>
      <c r="M621" s="98"/>
      <c r="N621" s="98"/>
      <c r="O621" s="98"/>
      <c r="P621" s="98"/>
      <c r="Q621" s="98"/>
      <c r="R621" s="98"/>
      <c r="S621" s="98"/>
      <c r="U621" s="87"/>
    </row>
    <row r="622" spans="1:21" hidden="1" outlineLevel="1" x14ac:dyDescent="0.25">
      <c r="A622" s="115"/>
      <c r="B622" s="199"/>
      <c r="C622" s="104"/>
      <c r="E622" s="98"/>
      <c r="F622" s="99"/>
      <c r="G622" s="104"/>
      <c r="H622" s="104"/>
      <c r="I622" s="104"/>
      <c r="J622" s="98"/>
      <c r="K622" s="98"/>
      <c r="L622" s="98"/>
      <c r="M622" s="98"/>
      <c r="N622" s="98"/>
      <c r="O622" s="98"/>
      <c r="P622" s="98"/>
      <c r="Q622" s="98"/>
      <c r="R622" s="98"/>
      <c r="S622" s="98"/>
      <c r="U622" s="87"/>
    </row>
    <row r="623" spans="1:21" collapsed="1" x14ac:dyDescent="0.25">
      <c r="A623" s="34"/>
      <c r="B623" s="198"/>
      <c r="C623" s="102"/>
      <c r="D623" t="str">
        <f>'Caseload Assignments'!A622</f>
        <v>Inadequate</v>
      </c>
      <c r="E623" s="34" t="s">
        <v>104</v>
      </c>
      <c r="F623" s="114">
        <v>1</v>
      </c>
      <c r="G623" s="102">
        <v>0</v>
      </c>
      <c r="H623" s="102"/>
      <c r="I623" s="34" t="str">
        <f>J623</f>
        <v>no</v>
      </c>
      <c r="J623" s="34" t="s">
        <v>480</v>
      </c>
      <c r="K623" s="34" t="s">
        <v>480</v>
      </c>
      <c r="L623" s="34" t="s">
        <v>480</v>
      </c>
      <c r="M623" s="34" t="s">
        <v>480</v>
      </c>
      <c r="N623" s="34" t="s">
        <v>480</v>
      </c>
      <c r="O623" s="34" t="s">
        <v>480</v>
      </c>
      <c r="P623" s="34" t="s">
        <v>480</v>
      </c>
      <c r="Q623" s="34" t="s">
        <v>480</v>
      </c>
      <c r="R623" s="34" t="s">
        <v>480</v>
      </c>
      <c r="S623" s="34" t="s">
        <v>480</v>
      </c>
      <c r="T623" s="83">
        <f>IF('Financial Overview'!$B$9=1,'Caseload Assignments'!BK625,(IF('Financial Overview'!$B$9=2,'Caseload Assignments'!BK626,(IF('Financial Overview'!$B$9=3,'Caseload Assignments'!BK627,(IF('Financial Overview'!$B$9=4,'Caseload Assignments'!BK628)))))))</f>
        <v>0</v>
      </c>
      <c r="U623" s="87">
        <f t="shared" ref="U623" si="253">G623+H623-T623</f>
        <v>0</v>
      </c>
    </row>
    <row r="624" spans="1:21" hidden="1" outlineLevel="1" x14ac:dyDescent="0.25">
      <c r="A624" s="115"/>
      <c r="B624" s="199"/>
      <c r="C624" s="104"/>
      <c r="D624" s="98" t="str">
        <f t="shared" ref="D624:I624" si="254">D623</f>
        <v>Inadequate</v>
      </c>
      <c r="E624" s="98" t="str">
        <f t="shared" si="254"/>
        <v>Salary</v>
      </c>
      <c r="F624" s="98">
        <f t="shared" si="254"/>
        <v>1</v>
      </c>
      <c r="G624" s="104">
        <f t="shared" si="254"/>
        <v>0</v>
      </c>
      <c r="H624" s="104">
        <f t="shared" si="254"/>
        <v>0</v>
      </c>
      <c r="I624" s="98" t="str">
        <f t="shared" si="254"/>
        <v>no</v>
      </c>
      <c r="J624" s="98" t="str">
        <f t="shared" si="250"/>
        <v>no</v>
      </c>
      <c r="K624" s="98" t="str">
        <f t="shared" si="250"/>
        <v>no</v>
      </c>
      <c r="L624" s="98" t="str">
        <f t="shared" si="250"/>
        <v>no</v>
      </c>
      <c r="M624" s="98" t="str">
        <f t="shared" si="250"/>
        <v>no</v>
      </c>
      <c r="N624" s="98" t="str">
        <f t="shared" si="250"/>
        <v>no</v>
      </c>
      <c r="O624" s="98" t="str">
        <f t="shared" si="250"/>
        <v>no</v>
      </c>
      <c r="P624" s="98" t="str">
        <f t="shared" si="250"/>
        <v>no</v>
      </c>
      <c r="Q624" s="98" t="str">
        <f t="shared" si="250"/>
        <v>no</v>
      </c>
      <c r="R624" s="98" t="str">
        <f t="shared" si="250"/>
        <v>no</v>
      </c>
      <c r="S624" s="98" t="str">
        <f t="shared" si="250"/>
        <v>no</v>
      </c>
      <c r="U624" s="87"/>
    </row>
    <row r="625" spans="1:21" hidden="1" outlineLevel="1" x14ac:dyDescent="0.25">
      <c r="A625" s="115"/>
      <c r="B625" s="199"/>
      <c r="C625" s="104"/>
      <c r="D625" s="98" t="str">
        <f t="shared" ref="D625:S625" si="255">D623</f>
        <v>Inadequate</v>
      </c>
      <c r="E625" s="98" t="str">
        <f t="shared" si="255"/>
        <v>Salary</v>
      </c>
      <c r="F625" s="98">
        <f t="shared" si="255"/>
        <v>1</v>
      </c>
      <c r="G625" s="104">
        <f t="shared" si="255"/>
        <v>0</v>
      </c>
      <c r="H625" s="104">
        <f t="shared" si="255"/>
        <v>0</v>
      </c>
      <c r="I625" s="98" t="str">
        <f t="shared" si="255"/>
        <v>no</v>
      </c>
      <c r="J625" s="98" t="str">
        <f t="shared" si="255"/>
        <v>no</v>
      </c>
      <c r="K625" s="98" t="str">
        <f t="shared" si="255"/>
        <v>no</v>
      </c>
      <c r="L625" s="98" t="str">
        <f t="shared" si="255"/>
        <v>no</v>
      </c>
      <c r="M625" s="98" t="str">
        <f t="shared" si="255"/>
        <v>no</v>
      </c>
      <c r="N625" s="98" t="str">
        <f t="shared" si="255"/>
        <v>no</v>
      </c>
      <c r="O625" s="98" t="str">
        <f t="shared" si="255"/>
        <v>no</v>
      </c>
      <c r="P625" s="98" t="str">
        <f t="shared" si="255"/>
        <v>no</v>
      </c>
      <c r="Q625" s="98" t="str">
        <f t="shared" si="255"/>
        <v>no</v>
      </c>
      <c r="R625" s="98" t="str">
        <f t="shared" si="255"/>
        <v>no</v>
      </c>
      <c r="S625" s="98" t="str">
        <f t="shared" si="255"/>
        <v>no</v>
      </c>
      <c r="U625" s="87"/>
    </row>
    <row r="626" spans="1:21" hidden="1" outlineLevel="1" x14ac:dyDescent="0.25">
      <c r="A626" s="115"/>
      <c r="B626" s="199"/>
      <c r="C626" s="104"/>
      <c r="D626" s="98" t="str">
        <f t="shared" ref="D626:S626" si="256">D623</f>
        <v>Inadequate</v>
      </c>
      <c r="E626" s="98" t="str">
        <f t="shared" si="256"/>
        <v>Salary</v>
      </c>
      <c r="F626" s="98">
        <f t="shared" si="256"/>
        <v>1</v>
      </c>
      <c r="G626" s="104">
        <f t="shared" si="256"/>
        <v>0</v>
      </c>
      <c r="H626" s="104">
        <f t="shared" si="256"/>
        <v>0</v>
      </c>
      <c r="I626" s="98" t="str">
        <f t="shared" si="256"/>
        <v>no</v>
      </c>
      <c r="J626" s="98" t="str">
        <f t="shared" si="256"/>
        <v>no</v>
      </c>
      <c r="K626" s="98" t="str">
        <f t="shared" si="256"/>
        <v>no</v>
      </c>
      <c r="L626" s="98" t="str">
        <f t="shared" si="256"/>
        <v>no</v>
      </c>
      <c r="M626" s="98" t="str">
        <f t="shared" si="256"/>
        <v>no</v>
      </c>
      <c r="N626" s="98" t="str">
        <f t="shared" si="256"/>
        <v>no</v>
      </c>
      <c r="O626" s="98" t="str">
        <f t="shared" si="256"/>
        <v>no</v>
      </c>
      <c r="P626" s="98" t="str">
        <f t="shared" si="256"/>
        <v>no</v>
      </c>
      <c r="Q626" s="98" t="str">
        <f t="shared" si="256"/>
        <v>no</v>
      </c>
      <c r="R626" s="98" t="str">
        <f t="shared" si="256"/>
        <v>no</v>
      </c>
      <c r="S626" s="98" t="str">
        <f t="shared" si="256"/>
        <v>no</v>
      </c>
      <c r="U626" s="87"/>
    </row>
    <row r="627" spans="1:21" hidden="1" outlineLevel="1" x14ac:dyDescent="0.25">
      <c r="A627" s="115"/>
      <c r="B627" s="199"/>
      <c r="C627" s="104"/>
      <c r="E627" s="98"/>
      <c r="F627" s="99"/>
      <c r="G627" s="104"/>
      <c r="H627" s="104"/>
      <c r="I627" s="104"/>
      <c r="J627" s="98"/>
      <c r="K627" s="98"/>
      <c r="L627" s="98"/>
      <c r="M627" s="98"/>
      <c r="N627" s="98"/>
      <c r="O627" s="98"/>
      <c r="P627" s="98"/>
      <c r="Q627" s="98"/>
      <c r="R627" s="98"/>
      <c r="S627" s="98"/>
      <c r="U627" s="87"/>
    </row>
    <row r="628" spans="1:21" hidden="1" outlineLevel="1" x14ac:dyDescent="0.25">
      <c r="A628" s="115"/>
      <c r="B628" s="199"/>
      <c r="C628" s="104"/>
      <c r="E628" s="98"/>
      <c r="F628" s="99"/>
      <c r="G628" s="104"/>
      <c r="H628" s="104"/>
      <c r="I628" s="104"/>
      <c r="J628" s="98"/>
      <c r="K628" s="98"/>
      <c r="L628" s="98"/>
      <c r="M628" s="98"/>
      <c r="N628" s="98"/>
      <c r="O628" s="98"/>
      <c r="P628" s="98"/>
      <c r="Q628" s="98"/>
      <c r="R628" s="98"/>
      <c r="S628" s="98"/>
      <c r="U628" s="87"/>
    </row>
    <row r="629" spans="1:21" hidden="1" outlineLevel="1" x14ac:dyDescent="0.25">
      <c r="A629" s="115"/>
      <c r="B629" s="199"/>
      <c r="C629" s="104"/>
      <c r="E629" s="98"/>
      <c r="F629" s="99"/>
      <c r="G629" s="104"/>
      <c r="H629" s="104"/>
      <c r="I629" s="104"/>
      <c r="J629" s="98"/>
      <c r="K629" s="98"/>
      <c r="L629" s="98"/>
      <c r="M629" s="98"/>
      <c r="N629" s="98"/>
      <c r="O629" s="98"/>
      <c r="P629" s="98"/>
      <c r="Q629" s="98"/>
      <c r="R629" s="98"/>
      <c r="S629" s="98"/>
      <c r="U629" s="87"/>
    </row>
    <row r="630" spans="1:21" hidden="1" outlineLevel="1" x14ac:dyDescent="0.25">
      <c r="A630" s="115"/>
      <c r="B630" s="199"/>
      <c r="C630" s="104"/>
      <c r="E630" s="98"/>
      <c r="F630" s="99"/>
      <c r="G630" s="104"/>
      <c r="H630" s="104"/>
      <c r="I630" s="104"/>
      <c r="J630" s="98"/>
      <c r="K630" s="98"/>
      <c r="L630" s="98"/>
      <c r="M630" s="98"/>
      <c r="N630" s="98"/>
      <c r="O630" s="98"/>
      <c r="P630" s="98"/>
      <c r="Q630" s="98"/>
      <c r="R630" s="98"/>
      <c r="S630" s="98"/>
      <c r="U630" s="87"/>
    </row>
    <row r="631" spans="1:21" hidden="1" outlineLevel="1" x14ac:dyDescent="0.25">
      <c r="A631" s="115"/>
      <c r="B631" s="199"/>
      <c r="C631" s="104"/>
      <c r="E631" s="98"/>
      <c r="F631" s="99"/>
      <c r="G631" s="104"/>
      <c r="H631" s="104"/>
      <c r="I631" s="104"/>
      <c r="J631" s="98"/>
      <c r="K631" s="98"/>
      <c r="L631" s="98"/>
      <c r="M631" s="98"/>
      <c r="N631" s="98"/>
      <c r="O631" s="98"/>
      <c r="P631" s="98"/>
      <c r="Q631" s="98"/>
      <c r="R631" s="98"/>
      <c r="S631" s="98"/>
      <c r="U631" s="87"/>
    </row>
    <row r="632" spans="1:21" hidden="1" outlineLevel="1" x14ac:dyDescent="0.25">
      <c r="A632" s="115"/>
      <c r="B632" s="199"/>
      <c r="C632" s="104"/>
      <c r="E632" s="98"/>
      <c r="F632" s="99"/>
      <c r="G632" s="104"/>
      <c r="H632" s="104"/>
      <c r="I632" s="104"/>
      <c r="J632" s="98"/>
      <c r="K632" s="98"/>
      <c r="L632" s="98"/>
      <c r="M632" s="98"/>
      <c r="N632" s="98"/>
      <c r="O632" s="98"/>
      <c r="P632" s="98"/>
      <c r="Q632" s="98"/>
      <c r="R632" s="98"/>
      <c r="S632" s="98"/>
      <c r="U632" s="87"/>
    </row>
    <row r="633" spans="1:21" collapsed="1" x14ac:dyDescent="0.25">
      <c r="A633" s="34"/>
      <c r="B633" s="198"/>
      <c r="C633" s="102"/>
      <c r="D633" t="str">
        <f>'Caseload Assignments'!A632</f>
        <v>Inadequate</v>
      </c>
      <c r="E633" s="34" t="s">
        <v>104</v>
      </c>
      <c r="F633" s="114">
        <v>1</v>
      </c>
      <c r="G633" s="102">
        <v>0</v>
      </c>
      <c r="H633" s="102"/>
      <c r="I633" s="34" t="str">
        <f>J633</f>
        <v>no</v>
      </c>
      <c r="J633" s="34" t="s">
        <v>480</v>
      </c>
      <c r="K633" s="34" t="s">
        <v>480</v>
      </c>
      <c r="L633" s="34" t="s">
        <v>480</v>
      </c>
      <c r="M633" s="34" t="s">
        <v>480</v>
      </c>
      <c r="N633" s="34" t="s">
        <v>480</v>
      </c>
      <c r="O633" s="34" t="s">
        <v>480</v>
      </c>
      <c r="P633" s="34" t="s">
        <v>480</v>
      </c>
      <c r="Q633" s="34" t="s">
        <v>480</v>
      </c>
      <c r="R633" s="34" t="s">
        <v>480</v>
      </c>
      <c r="S633" s="34" t="s">
        <v>480</v>
      </c>
      <c r="T633" s="83">
        <f>IF('Financial Overview'!$B$9=1,'Caseload Assignments'!BK635,(IF('Financial Overview'!$B$9=2,'Caseload Assignments'!BK636,(IF('Financial Overview'!$B$9=3,'Caseload Assignments'!BK637,(IF('Financial Overview'!$B$9=4,'Caseload Assignments'!BK638)))))))</f>
        <v>0</v>
      </c>
      <c r="U633" s="87">
        <f t="shared" ref="U633" si="257">G633+H633-T633</f>
        <v>0</v>
      </c>
    </row>
    <row r="634" spans="1:21" hidden="1" outlineLevel="1" x14ac:dyDescent="0.25">
      <c r="A634" s="115"/>
      <c r="B634" s="199"/>
      <c r="C634" s="104"/>
      <c r="D634" s="98" t="str">
        <f t="shared" ref="D634:S644" si="258">D633</f>
        <v>Inadequate</v>
      </c>
      <c r="E634" s="98" t="str">
        <f t="shared" si="258"/>
        <v>Salary</v>
      </c>
      <c r="F634" s="98">
        <f t="shared" si="258"/>
        <v>1</v>
      </c>
      <c r="G634" s="104">
        <f t="shared" si="258"/>
        <v>0</v>
      </c>
      <c r="H634" s="104">
        <f t="shared" si="258"/>
        <v>0</v>
      </c>
      <c r="I634" s="98" t="str">
        <f t="shared" si="258"/>
        <v>no</v>
      </c>
      <c r="J634" s="98" t="str">
        <f t="shared" si="258"/>
        <v>no</v>
      </c>
      <c r="K634" s="98" t="str">
        <f t="shared" si="258"/>
        <v>no</v>
      </c>
      <c r="L634" s="98" t="str">
        <f t="shared" si="258"/>
        <v>no</v>
      </c>
      <c r="M634" s="98" t="str">
        <f t="shared" si="258"/>
        <v>no</v>
      </c>
      <c r="N634" s="98" t="str">
        <f t="shared" si="258"/>
        <v>no</v>
      </c>
      <c r="O634" s="98" t="str">
        <f t="shared" si="258"/>
        <v>no</v>
      </c>
      <c r="P634" s="98" t="str">
        <f t="shared" si="258"/>
        <v>no</v>
      </c>
      <c r="Q634" s="98" t="str">
        <f t="shared" si="258"/>
        <v>no</v>
      </c>
      <c r="R634" s="98" t="str">
        <f t="shared" si="258"/>
        <v>no</v>
      </c>
      <c r="S634" s="98" t="str">
        <f t="shared" si="258"/>
        <v>no</v>
      </c>
      <c r="U634" s="87"/>
    </row>
    <row r="635" spans="1:21" hidden="1" outlineLevel="1" x14ac:dyDescent="0.25">
      <c r="A635" s="115"/>
      <c r="B635" s="199"/>
      <c r="C635" s="104"/>
      <c r="D635" s="98" t="str">
        <f t="shared" ref="D635:S635" si="259">D633</f>
        <v>Inadequate</v>
      </c>
      <c r="E635" s="98" t="str">
        <f t="shared" si="259"/>
        <v>Salary</v>
      </c>
      <c r="F635" s="98">
        <f t="shared" si="259"/>
        <v>1</v>
      </c>
      <c r="G635" s="104">
        <f t="shared" si="259"/>
        <v>0</v>
      </c>
      <c r="H635" s="104">
        <f t="shared" si="259"/>
        <v>0</v>
      </c>
      <c r="I635" s="98" t="str">
        <f t="shared" si="259"/>
        <v>no</v>
      </c>
      <c r="J635" s="98" t="str">
        <f t="shared" si="259"/>
        <v>no</v>
      </c>
      <c r="K635" s="98" t="str">
        <f t="shared" si="259"/>
        <v>no</v>
      </c>
      <c r="L635" s="98" t="str">
        <f t="shared" si="259"/>
        <v>no</v>
      </c>
      <c r="M635" s="98" t="str">
        <f t="shared" si="259"/>
        <v>no</v>
      </c>
      <c r="N635" s="98" t="str">
        <f t="shared" si="259"/>
        <v>no</v>
      </c>
      <c r="O635" s="98" t="str">
        <f t="shared" si="259"/>
        <v>no</v>
      </c>
      <c r="P635" s="98" t="str">
        <f t="shared" si="259"/>
        <v>no</v>
      </c>
      <c r="Q635" s="98" t="str">
        <f t="shared" si="259"/>
        <v>no</v>
      </c>
      <c r="R635" s="98" t="str">
        <f t="shared" si="259"/>
        <v>no</v>
      </c>
      <c r="S635" s="98" t="str">
        <f t="shared" si="259"/>
        <v>no</v>
      </c>
      <c r="U635" s="87"/>
    </row>
    <row r="636" spans="1:21" hidden="1" outlineLevel="1" x14ac:dyDescent="0.25">
      <c r="A636" s="115"/>
      <c r="B636" s="199"/>
      <c r="C636" s="104"/>
      <c r="D636" s="98" t="str">
        <f t="shared" ref="D636:S636" si="260">D633</f>
        <v>Inadequate</v>
      </c>
      <c r="E636" s="98" t="str">
        <f t="shared" si="260"/>
        <v>Salary</v>
      </c>
      <c r="F636" s="98">
        <f t="shared" si="260"/>
        <v>1</v>
      </c>
      <c r="G636" s="104">
        <f t="shared" si="260"/>
        <v>0</v>
      </c>
      <c r="H636" s="104">
        <f t="shared" si="260"/>
        <v>0</v>
      </c>
      <c r="I636" s="98" t="str">
        <f t="shared" si="260"/>
        <v>no</v>
      </c>
      <c r="J636" s="98" t="str">
        <f t="shared" si="260"/>
        <v>no</v>
      </c>
      <c r="K636" s="98" t="str">
        <f t="shared" si="260"/>
        <v>no</v>
      </c>
      <c r="L636" s="98" t="str">
        <f t="shared" si="260"/>
        <v>no</v>
      </c>
      <c r="M636" s="98" t="str">
        <f t="shared" si="260"/>
        <v>no</v>
      </c>
      <c r="N636" s="98" t="str">
        <f t="shared" si="260"/>
        <v>no</v>
      </c>
      <c r="O636" s="98" t="str">
        <f t="shared" si="260"/>
        <v>no</v>
      </c>
      <c r="P636" s="98" t="str">
        <f t="shared" si="260"/>
        <v>no</v>
      </c>
      <c r="Q636" s="98" t="str">
        <f t="shared" si="260"/>
        <v>no</v>
      </c>
      <c r="R636" s="98" t="str">
        <f t="shared" si="260"/>
        <v>no</v>
      </c>
      <c r="S636" s="98" t="str">
        <f t="shared" si="260"/>
        <v>no</v>
      </c>
      <c r="U636" s="87"/>
    </row>
    <row r="637" spans="1:21" hidden="1" outlineLevel="1" x14ac:dyDescent="0.25">
      <c r="A637" s="115"/>
      <c r="B637" s="199"/>
      <c r="C637" s="104"/>
      <c r="E637" s="98"/>
      <c r="F637" s="99"/>
      <c r="G637" s="104"/>
      <c r="H637" s="104"/>
      <c r="I637" s="104"/>
      <c r="J637" s="98"/>
      <c r="K637" s="98"/>
      <c r="L637" s="98"/>
      <c r="M637" s="98"/>
      <c r="N637" s="98"/>
      <c r="O637" s="98"/>
      <c r="P637" s="98"/>
      <c r="Q637" s="98"/>
      <c r="R637" s="98"/>
      <c r="S637" s="98"/>
      <c r="U637" s="87"/>
    </row>
    <row r="638" spans="1:21" hidden="1" outlineLevel="1" x14ac:dyDescent="0.25">
      <c r="A638" s="115"/>
      <c r="B638" s="199"/>
      <c r="C638" s="104"/>
      <c r="E638" s="98"/>
      <c r="F638" s="99"/>
      <c r="G638" s="104"/>
      <c r="H638" s="104"/>
      <c r="I638" s="104"/>
      <c r="J638" s="98"/>
      <c r="K638" s="98"/>
      <c r="L638" s="98"/>
      <c r="M638" s="98"/>
      <c r="N638" s="98"/>
      <c r="O638" s="98"/>
      <c r="P638" s="98"/>
      <c r="Q638" s="98"/>
      <c r="R638" s="98"/>
      <c r="S638" s="98"/>
      <c r="U638" s="87"/>
    </row>
    <row r="639" spans="1:21" hidden="1" outlineLevel="1" x14ac:dyDescent="0.25">
      <c r="A639" s="115"/>
      <c r="B639" s="199"/>
      <c r="C639" s="104"/>
      <c r="E639" s="98"/>
      <c r="F639" s="99"/>
      <c r="G639" s="104"/>
      <c r="H639" s="104"/>
      <c r="I639" s="104"/>
      <c r="J639" s="98"/>
      <c r="K639" s="98"/>
      <c r="L639" s="98"/>
      <c r="M639" s="98"/>
      <c r="N639" s="98"/>
      <c r="O639" s="98"/>
      <c r="P639" s="98"/>
      <c r="Q639" s="98"/>
      <c r="R639" s="98"/>
      <c r="S639" s="98"/>
      <c r="U639" s="87"/>
    </row>
    <row r="640" spans="1:21" hidden="1" outlineLevel="1" x14ac:dyDescent="0.25">
      <c r="A640" s="115"/>
      <c r="B640" s="199"/>
      <c r="C640" s="104"/>
      <c r="E640" s="98"/>
      <c r="F640" s="99"/>
      <c r="G640" s="104"/>
      <c r="H640" s="104"/>
      <c r="I640" s="104"/>
      <c r="J640" s="98"/>
      <c r="K640" s="98"/>
      <c r="L640" s="98"/>
      <c r="M640" s="98"/>
      <c r="N640" s="98"/>
      <c r="O640" s="98"/>
      <c r="P640" s="98"/>
      <c r="Q640" s="98"/>
      <c r="R640" s="98"/>
      <c r="S640" s="98"/>
      <c r="U640" s="87"/>
    </row>
    <row r="641" spans="1:21" hidden="1" outlineLevel="1" x14ac:dyDescent="0.25">
      <c r="A641" s="115"/>
      <c r="B641" s="199"/>
      <c r="C641" s="104"/>
      <c r="E641" s="98"/>
      <c r="F641" s="99"/>
      <c r="G641" s="104"/>
      <c r="H641" s="104"/>
      <c r="I641" s="104"/>
      <c r="J641" s="98"/>
      <c r="K641" s="98"/>
      <c r="L641" s="98"/>
      <c r="M641" s="98"/>
      <c r="N641" s="98"/>
      <c r="O641" s="98"/>
      <c r="P641" s="98"/>
      <c r="Q641" s="98"/>
      <c r="R641" s="98"/>
      <c r="S641" s="98"/>
      <c r="U641" s="87"/>
    </row>
    <row r="642" spans="1:21" hidden="1" outlineLevel="1" x14ac:dyDescent="0.25">
      <c r="A642" s="115"/>
      <c r="B642" s="199"/>
      <c r="C642" s="104"/>
      <c r="E642" s="98"/>
      <c r="F642" s="99"/>
      <c r="G642" s="104"/>
      <c r="H642" s="104"/>
      <c r="I642" s="104"/>
      <c r="J642" s="98"/>
      <c r="K642" s="98"/>
      <c r="L642" s="98"/>
      <c r="M642" s="98"/>
      <c r="N642" s="98"/>
      <c r="O642" s="98"/>
      <c r="P642" s="98"/>
      <c r="Q642" s="98"/>
      <c r="R642" s="98"/>
      <c r="S642" s="98"/>
      <c r="U642" s="87"/>
    </row>
    <row r="643" spans="1:21" collapsed="1" x14ac:dyDescent="0.25">
      <c r="A643" s="34"/>
      <c r="B643" s="198"/>
      <c r="C643" s="102"/>
      <c r="D643" t="str">
        <f>'Caseload Assignments'!A642</f>
        <v>Inadequate</v>
      </c>
      <c r="E643" s="34" t="s">
        <v>104</v>
      </c>
      <c r="F643" s="114">
        <v>1</v>
      </c>
      <c r="G643" s="102">
        <v>0</v>
      </c>
      <c r="H643" s="102"/>
      <c r="I643" s="34" t="str">
        <f>J643</f>
        <v>no</v>
      </c>
      <c r="J643" s="34" t="s">
        <v>480</v>
      </c>
      <c r="K643" s="34" t="s">
        <v>480</v>
      </c>
      <c r="L643" s="34" t="s">
        <v>480</v>
      </c>
      <c r="M643" s="34" t="s">
        <v>480</v>
      </c>
      <c r="N643" s="34" t="s">
        <v>480</v>
      </c>
      <c r="O643" s="34" t="s">
        <v>480</v>
      </c>
      <c r="P643" s="34" t="s">
        <v>480</v>
      </c>
      <c r="Q643" s="34" t="s">
        <v>480</v>
      </c>
      <c r="R643" s="34" t="s">
        <v>480</v>
      </c>
      <c r="S643" s="34" t="s">
        <v>480</v>
      </c>
      <c r="T643" s="83">
        <f>IF('Financial Overview'!$B$9=1,'Caseload Assignments'!BK645,(IF('Financial Overview'!$B$9=2,'Caseload Assignments'!BK646,(IF('Financial Overview'!$B$9=3,'Caseload Assignments'!BK647,(IF('Financial Overview'!$B$9=4,'Caseload Assignments'!BK648)))))))</f>
        <v>0</v>
      </c>
      <c r="U643" s="87">
        <f t="shared" ref="U643" si="261">G643+H643-T643</f>
        <v>0</v>
      </c>
    </row>
    <row r="644" spans="1:21" hidden="1" outlineLevel="1" x14ac:dyDescent="0.25">
      <c r="A644" s="115"/>
      <c r="B644" s="199"/>
      <c r="C644" s="104"/>
      <c r="D644" s="98" t="str">
        <f t="shared" ref="D644:I644" si="262">D643</f>
        <v>Inadequate</v>
      </c>
      <c r="E644" s="98" t="str">
        <f t="shared" si="262"/>
        <v>Salary</v>
      </c>
      <c r="F644" s="98">
        <f t="shared" si="262"/>
        <v>1</v>
      </c>
      <c r="G644" s="104">
        <f t="shared" si="262"/>
        <v>0</v>
      </c>
      <c r="H644" s="104">
        <f t="shared" si="262"/>
        <v>0</v>
      </c>
      <c r="I644" s="98" t="str">
        <f t="shared" si="262"/>
        <v>no</v>
      </c>
      <c r="J644" s="98" t="str">
        <f t="shared" si="258"/>
        <v>no</v>
      </c>
      <c r="K644" s="98" t="str">
        <f t="shared" si="258"/>
        <v>no</v>
      </c>
      <c r="L644" s="98" t="str">
        <f t="shared" si="258"/>
        <v>no</v>
      </c>
      <c r="M644" s="98" t="str">
        <f t="shared" si="258"/>
        <v>no</v>
      </c>
      <c r="N644" s="98" t="str">
        <f t="shared" si="258"/>
        <v>no</v>
      </c>
      <c r="O644" s="98" t="str">
        <f t="shared" si="258"/>
        <v>no</v>
      </c>
      <c r="P644" s="98" t="str">
        <f t="shared" si="258"/>
        <v>no</v>
      </c>
      <c r="Q644" s="98" t="str">
        <f t="shared" si="258"/>
        <v>no</v>
      </c>
      <c r="R644" s="98" t="str">
        <f t="shared" si="258"/>
        <v>no</v>
      </c>
      <c r="S644" s="98" t="str">
        <f t="shared" si="258"/>
        <v>no</v>
      </c>
      <c r="U644" s="87"/>
    </row>
    <row r="645" spans="1:21" hidden="1" outlineLevel="1" x14ac:dyDescent="0.25">
      <c r="A645" s="115"/>
      <c r="B645" s="199"/>
      <c r="C645" s="104"/>
      <c r="D645" s="98" t="str">
        <f t="shared" ref="D645:S645" si="263">D643</f>
        <v>Inadequate</v>
      </c>
      <c r="E645" s="98" t="str">
        <f t="shared" si="263"/>
        <v>Salary</v>
      </c>
      <c r="F645" s="98">
        <f t="shared" si="263"/>
        <v>1</v>
      </c>
      <c r="G645" s="104">
        <f t="shared" si="263"/>
        <v>0</v>
      </c>
      <c r="H645" s="104">
        <f t="shared" si="263"/>
        <v>0</v>
      </c>
      <c r="I645" s="98" t="str">
        <f t="shared" si="263"/>
        <v>no</v>
      </c>
      <c r="J645" s="98" t="str">
        <f t="shared" si="263"/>
        <v>no</v>
      </c>
      <c r="K645" s="98" t="str">
        <f t="shared" si="263"/>
        <v>no</v>
      </c>
      <c r="L645" s="98" t="str">
        <f t="shared" si="263"/>
        <v>no</v>
      </c>
      <c r="M645" s="98" t="str">
        <f t="shared" si="263"/>
        <v>no</v>
      </c>
      <c r="N645" s="98" t="str">
        <f t="shared" si="263"/>
        <v>no</v>
      </c>
      <c r="O645" s="98" t="str">
        <f t="shared" si="263"/>
        <v>no</v>
      </c>
      <c r="P645" s="98" t="str">
        <f t="shared" si="263"/>
        <v>no</v>
      </c>
      <c r="Q645" s="98" t="str">
        <f t="shared" si="263"/>
        <v>no</v>
      </c>
      <c r="R645" s="98" t="str">
        <f t="shared" si="263"/>
        <v>no</v>
      </c>
      <c r="S645" s="98" t="str">
        <f t="shared" si="263"/>
        <v>no</v>
      </c>
      <c r="U645" s="87"/>
    </row>
    <row r="646" spans="1:21" hidden="1" outlineLevel="1" x14ac:dyDescent="0.25">
      <c r="A646" s="115"/>
      <c r="B646" s="199"/>
      <c r="C646" s="104"/>
      <c r="D646" s="98" t="str">
        <f t="shared" ref="D646:S646" si="264">D643</f>
        <v>Inadequate</v>
      </c>
      <c r="E646" s="98" t="str">
        <f t="shared" si="264"/>
        <v>Salary</v>
      </c>
      <c r="F646" s="98">
        <f t="shared" si="264"/>
        <v>1</v>
      </c>
      <c r="G646" s="104">
        <f t="shared" si="264"/>
        <v>0</v>
      </c>
      <c r="H646" s="104">
        <f t="shared" si="264"/>
        <v>0</v>
      </c>
      <c r="I646" s="98" t="str">
        <f t="shared" si="264"/>
        <v>no</v>
      </c>
      <c r="J646" s="98" t="str">
        <f t="shared" si="264"/>
        <v>no</v>
      </c>
      <c r="K646" s="98" t="str">
        <f t="shared" si="264"/>
        <v>no</v>
      </c>
      <c r="L646" s="98" t="str">
        <f t="shared" si="264"/>
        <v>no</v>
      </c>
      <c r="M646" s="98" t="str">
        <f t="shared" si="264"/>
        <v>no</v>
      </c>
      <c r="N646" s="98" t="str">
        <f t="shared" si="264"/>
        <v>no</v>
      </c>
      <c r="O646" s="98" t="str">
        <f t="shared" si="264"/>
        <v>no</v>
      </c>
      <c r="P646" s="98" t="str">
        <f t="shared" si="264"/>
        <v>no</v>
      </c>
      <c r="Q646" s="98" t="str">
        <f t="shared" si="264"/>
        <v>no</v>
      </c>
      <c r="R646" s="98" t="str">
        <f t="shared" si="264"/>
        <v>no</v>
      </c>
      <c r="S646" s="98" t="str">
        <f t="shared" si="264"/>
        <v>no</v>
      </c>
      <c r="U646" s="87"/>
    </row>
    <row r="647" spans="1:21" hidden="1" outlineLevel="1" x14ac:dyDescent="0.25">
      <c r="A647" s="115"/>
      <c r="B647" s="199"/>
      <c r="C647" s="104"/>
      <c r="E647" s="98"/>
      <c r="F647" s="99"/>
      <c r="G647" s="104"/>
      <c r="H647" s="104"/>
      <c r="I647" s="104"/>
      <c r="J647" s="98"/>
      <c r="K647" s="98"/>
      <c r="L647" s="98"/>
      <c r="M647" s="98"/>
      <c r="N647" s="98"/>
      <c r="O647" s="98"/>
      <c r="P647" s="98"/>
      <c r="Q647" s="98"/>
      <c r="R647" s="98"/>
      <c r="S647" s="98"/>
      <c r="U647" s="87"/>
    </row>
    <row r="648" spans="1:21" hidden="1" outlineLevel="1" x14ac:dyDescent="0.25">
      <c r="A648" s="115"/>
      <c r="B648" s="199"/>
      <c r="C648" s="104"/>
      <c r="E648" s="98"/>
      <c r="F648" s="99"/>
      <c r="G648" s="104"/>
      <c r="H648" s="104"/>
      <c r="I648" s="104"/>
      <c r="J648" s="98"/>
      <c r="K648" s="98"/>
      <c r="L648" s="98"/>
      <c r="M648" s="98"/>
      <c r="N648" s="98"/>
      <c r="O648" s="98"/>
      <c r="P648" s="98"/>
      <c r="Q648" s="98"/>
      <c r="R648" s="98"/>
      <c r="S648" s="98"/>
      <c r="U648" s="87"/>
    </row>
    <row r="649" spans="1:21" hidden="1" outlineLevel="1" x14ac:dyDescent="0.25">
      <c r="A649" s="115"/>
      <c r="B649" s="199"/>
      <c r="C649" s="104"/>
      <c r="E649" s="98"/>
      <c r="F649" s="99"/>
      <c r="G649" s="104"/>
      <c r="H649" s="104"/>
      <c r="I649" s="104"/>
      <c r="J649" s="98"/>
      <c r="K649" s="98"/>
      <c r="L649" s="98"/>
      <c r="M649" s="98"/>
      <c r="N649" s="98"/>
      <c r="O649" s="98"/>
      <c r="P649" s="98"/>
      <c r="Q649" s="98"/>
      <c r="R649" s="98"/>
      <c r="S649" s="98"/>
      <c r="U649" s="87"/>
    </row>
    <row r="650" spans="1:21" hidden="1" outlineLevel="1" x14ac:dyDescent="0.25">
      <c r="A650" s="115"/>
      <c r="B650" s="199"/>
      <c r="C650" s="104"/>
      <c r="E650" s="98"/>
      <c r="F650" s="99"/>
      <c r="G650" s="104"/>
      <c r="H650" s="104"/>
      <c r="I650" s="104"/>
      <c r="J650" s="98"/>
      <c r="K650" s="98"/>
      <c r="L650" s="98"/>
      <c r="M650" s="98"/>
      <c r="N650" s="98"/>
      <c r="O650" s="98"/>
      <c r="P650" s="98"/>
      <c r="Q650" s="98"/>
      <c r="R650" s="98"/>
      <c r="S650" s="98"/>
      <c r="U650" s="87"/>
    </row>
    <row r="651" spans="1:21" hidden="1" outlineLevel="1" x14ac:dyDescent="0.25">
      <c r="A651" s="115"/>
      <c r="B651" s="199"/>
      <c r="C651" s="104"/>
      <c r="E651" s="98"/>
      <c r="F651" s="99"/>
      <c r="G651" s="104"/>
      <c r="H651" s="104"/>
      <c r="I651" s="104"/>
      <c r="J651" s="98"/>
      <c r="K651" s="98"/>
      <c r="L651" s="98"/>
      <c r="M651" s="98"/>
      <c r="N651" s="98"/>
      <c r="O651" s="98"/>
      <c r="P651" s="98"/>
      <c r="Q651" s="98"/>
      <c r="R651" s="98"/>
      <c r="S651" s="98"/>
      <c r="U651" s="87"/>
    </row>
    <row r="652" spans="1:21" hidden="1" outlineLevel="1" x14ac:dyDescent="0.25">
      <c r="A652" s="115"/>
      <c r="B652" s="199"/>
      <c r="C652" s="104"/>
      <c r="E652" s="98"/>
      <c r="F652" s="99"/>
      <c r="G652" s="104"/>
      <c r="H652" s="104"/>
      <c r="I652" s="104"/>
      <c r="J652" s="98"/>
      <c r="K652" s="98"/>
      <c r="L652" s="98"/>
      <c r="M652" s="98"/>
      <c r="N652" s="98"/>
      <c r="O652" s="98"/>
      <c r="P652" s="98"/>
      <c r="Q652" s="98"/>
      <c r="R652" s="98"/>
      <c r="S652" s="98"/>
      <c r="U652" s="87"/>
    </row>
    <row r="653" spans="1:21" collapsed="1" x14ac:dyDescent="0.25">
      <c r="A653" s="34"/>
      <c r="B653" s="198"/>
      <c r="C653" s="102"/>
      <c r="D653" t="str">
        <f>'Caseload Assignments'!A652</f>
        <v>Inadequate</v>
      </c>
      <c r="E653" s="34" t="s">
        <v>104</v>
      </c>
      <c r="F653" s="114">
        <v>1</v>
      </c>
      <c r="G653" s="102">
        <v>0</v>
      </c>
      <c r="H653" s="102"/>
      <c r="I653" s="34" t="str">
        <f>J653</f>
        <v>no</v>
      </c>
      <c r="J653" s="34" t="s">
        <v>480</v>
      </c>
      <c r="K653" s="34" t="s">
        <v>480</v>
      </c>
      <c r="L653" s="34" t="s">
        <v>480</v>
      </c>
      <c r="M653" s="34" t="s">
        <v>480</v>
      </c>
      <c r="N653" s="34" t="s">
        <v>480</v>
      </c>
      <c r="O653" s="34" t="s">
        <v>480</v>
      </c>
      <c r="P653" s="34" t="s">
        <v>480</v>
      </c>
      <c r="Q653" s="34" t="s">
        <v>480</v>
      </c>
      <c r="R653" s="34" t="s">
        <v>480</v>
      </c>
      <c r="S653" s="34" t="s">
        <v>480</v>
      </c>
      <c r="T653" s="83">
        <f>IF('Financial Overview'!$B$9=1,'Caseload Assignments'!BK655,(IF('Financial Overview'!$B$9=2,'Caseload Assignments'!BK656,(IF('Financial Overview'!$B$9=3,'Caseload Assignments'!BK657,(IF('Financial Overview'!$B$9=4,'Caseload Assignments'!BK658)))))))</f>
        <v>0</v>
      </c>
      <c r="U653" s="87">
        <f t="shared" ref="U653" si="265">G653+H653-T653</f>
        <v>0</v>
      </c>
    </row>
    <row r="654" spans="1:21" hidden="1" outlineLevel="1" x14ac:dyDescent="0.25">
      <c r="A654" s="115"/>
      <c r="B654" s="199"/>
      <c r="C654" s="104"/>
      <c r="D654" s="98" t="str">
        <f t="shared" ref="D654:S664" si="266">D653</f>
        <v>Inadequate</v>
      </c>
      <c r="E654" s="98" t="str">
        <f t="shared" si="266"/>
        <v>Salary</v>
      </c>
      <c r="F654" s="98">
        <f t="shared" si="266"/>
        <v>1</v>
      </c>
      <c r="G654" s="104">
        <f t="shared" si="266"/>
        <v>0</v>
      </c>
      <c r="H654" s="104">
        <f t="shared" si="266"/>
        <v>0</v>
      </c>
      <c r="I654" s="98" t="str">
        <f t="shared" si="266"/>
        <v>no</v>
      </c>
      <c r="J654" s="98" t="str">
        <f t="shared" si="266"/>
        <v>no</v>
      </c>
      <c r="K654" s="98" t="str">
        <f t="shared" si="266"/>
        <v>no</v>
      </c>
      <c r="L654" s="98" t="str">
        <f t="shared" si="266"/>
        <v>no</v>
      </c>
      <c r="M654" s="98" t="str">
        <f t="shared" si="266"/>
        <v>no</v>
      </c>
      <c r="N654" s="98" t="str">
        <f t="shared" si="266"/>
        <v>no</v>
      </c>
      <c r="O654" s="98" t="str">
        <f t="shared" si="266"/>
        <v>no</v>
      </c>
      <c r="P654" s="98" t="str">
        <f t="shared" si="266"/>
        <v>no</v>
      </c>
      <c r="Q654" s="98" t="str">
        <f t="shared" si="266"/>
        <v>no</v>
      </c>
      <c r="R654" s="98" t="str">
        <f t="shared" si="266"/>
        <v>no</v>
      </c>
      <c r="S654" s="98" t="str">
        <f t="shared" si="266"/>
        <v>no</v>
      </c>
      <c r="U654" s="87"/>
    </row>
    <row r="655" spans="1:21" hidden="1" outlineLevel="1" x14ac:dyDescent="0.25">
      <c r="A655" s="115"/>
      <c r="B655" s="199"/>
      <c r="C655" s="104"/>
      <c r="D655" s="98" t="str">
        <f t="shared" ref="D655:S655" si="267">D653</f>
        <v>Inadequate</v>
      </c>
      <c r="E655" s="98" t="str">
        <f t="shared" si="267"/>
        <v>Salary</v>
      </c>
      <c r="F655" s="98">
        <f t="shared" si="267"/>
        <v>1</v>
      </c>
      <c r="G655" s="104">
        <f t="shared" si="267"/>
        <v>0</v>
      </c>
      <c r="H655" s="104">
        <f t="shared" si="267"/>
        <v>0</v>
      </c>
      <c r="I655" s="98" t="str">
        <f t="shared" si="267"/>
        <v>no</v>
      </c>
      <c r="J655" s="98" t="str">
        <f t="shared" si="267"/>
        <v>no</v>
      </c>
      <c r="K655" s="98" t="str">
        <f t="shared" si="267"/>
        <v>no</v>
      </c>
      <c r="L655" s="98" t="str">
        <f t="shared" si="267"/>
        <v>no</v>
      </c>
      <c r="M655" s="98" t="str">
        <f t="shared" si="267"/>
        <v>no</v>
      </c>
      <c r="N655" s="98" t="str">
        <f t="shared" si="267"/>
        <v>no</v>
      </c>
      <c r="O655" s="98" t="str">
        <f t="shared" si="267"/>
        <v>no</v>
      </c>
      <c r="P655" s="98" t="str">
        <f t="shared" si="267"/>
        <v>no</v>
      </c>
      <c r="Q655" s="98" t="str">
        <f t="shared" si="267"/>
        <v>no</v>
      </c>
      <c r="R655" s="98" t="str">
        <f t="shared" si="267"/>
        <v>no</v>
      </c>
      <c r="S655" s="98" t="str">
        <f t="shared" si="267"/>
        <v>no</v>
      </c>
      <c r="U655" s="87"/>
    </row>
    <row r="656" spans="1:21" hidden="1" outlineLevel="1" x14ac:dyDescent="0.25">
      <c r="A656" s="115"/>
      <c r="B656" s="199"/>
      <c r="C656" s="104"/>
      <c r="D656" s="98" t="str">
        <f t="shared" ref="D656:S656" si="268">D653</f>
        <v>Inadequate</v>
      </c>
      <c r="E656" s="98" t="str">
        <f t="shared" si="268"/>
        <v>Salary</v>
      </c>
      <c r="F656" s="98">
        <f t="shared" si="268"/>
        <v>1</v>
      </c>
      <c r="G656" s="104">
        <f t="shared" si="268"/>
        <v>0</v>
      </c>
      <c r="H656" s="104">
        <f t="shared" si="268"/>
        <v>0</v>
      </c>
      <c r="I656" s="98" t="str">
        <f t="shared" si="268"/>
        <v>no</v>
      </c>
      <c r="J656" s="98" t="str">
        <f t="shared" si="268"/>
        <v>no</v>
      </c>
      <c r="K656" s="98" t="str">
        <f t="shared" si="268"/>
        <v>no</v>
      </c>
      <c r="L656" s="98" t="str">
        <f t="shared" si="268"/>
        <v>no</v>
      </c>
      <c r="M656" s="98" t="str">
        <f t="shared" si="268"/>
        <v>no</v>
      </c>
      <c r="N656" s="98" t="str">
        <f t="shared" si="268"/>
        <v>no</v>
      </c>
      <c r="O656" s="98" t="str">
        <f t="shared" si="268"/>
        <v>no</v>
      </c>
      <c r="P656" s="98" t="str">
        <f t="shared" si="268"/>
        <v>no</v>
      </c>
      <c r="Q656" s="98" t="str">
        <f t="shared" si="268"/>
        <v>no</v>
      </c>
      <c r="R656" s="98" t="str">
        <f t="shared" si="268"/>
        <v>no</v>
      </c>
      <c r="S656" s="98" t="str">
        <f t="shared" si="268"/>
        <v>no</v>
      </c>
      <c r="U656" s="87"/>
    </row>
    <row r="657" spans="1:21" hidden="1" outlineLevel="1" x14ac:dyDescent="0.25">
      <c r="A657" s="115"/>
      <c r="B657" s="199"/>
      <c r="C657" s="104"/>
      <c r="E657" s="98"/>
      <c r="F657" s="99"/>
      <c r="G657" s="104"/>
      <c r="H657" s="104"/>
      <c r="I657" s="104"/>
      <c r="J657" s="98"/>
      <c r="K657" s="98"/>
      <c r="L657" s="98"/>
      <c r="M657" s="98"/>
      <c r="N657" s="98"/>
      <c r="O657" s="98"/>
      <c r="P657" s="98"/>
      <c r="Q657" s="98"/>
      <c r="R657" s="98"/>
      <c r="S657" s="98"/>
      <c r="U657" s="87"/>
    </row>
    <row r="658" spans="1:21" hidden="1" outlineLevel="1" x14ac:dyDescent="0.25">
      <c r="A658" s="115"/>
      <c r="B658" s="199"/>
      <c r="C658" s="104"/>
      <c r="E658" s="98"/>
      <c r="F658" s="99"/>
      <c r="G658" s="104"/>
      <c r="H658" s="104"/>
      <c r="I658" s="104"/>
      <c r="J658" s="98"/>
      <c r="K658" s="98"/>
      <c r="L658" s="98"/>
      <c r="M658" s="98"/>
      <c r="N658" s="98"/>
      <c r="O658" s="98"/>
      <c r="P658" s="98"/>
      <c r="Q658" s="98"/>
      <c r="R658" s="98"/>
      <c r="S658" s="98"/>
      <c r="U658" s="87"/>
    </row>
    <row r="659" spans="1:21" hidden="1" outlineLevel="1" x14ac:dyDescent="0.25">
      <c r="A659" s="115"/>
      <c r="B659" s="199"/>
      <c r="C659" s="104"/>
      <c r="E659" s="98"/>
      <c r="F659" s="99"/>
      <c r="G659" s="104"/>
      <c r="H659" s="104"/>
      <c r="I659" s="104"/>
      <c r="J659" s="98"/>
      <c r="K659" s="98"/>
      <c r="L659" s="98"/>
      <c r="M659" s="98"/>
      <c r="N659" s="98"/>
      <c r="O659" s="98"/>
      <c r="P659" s="98"/>
      <c r="Q659" s="98"/>
      <c r="R659" s="98"/>
      <c r="S659" s="98"/>
      <c r="U659" s="87"/>
    </row>
    <row r="660" spans="1:21" hidden="1" outlineLevel="1" x14ac:dyDescent="0.25">
      <c r="A660" s="115"/>
      <c r="B660" s="199"/>
      <c r="C660" s="104"/>
      <c r="E660" s="98"/>
      <c r="F660" s="99"/>
      <c r="G660" s="104"/>
      <c r="H660" s="104"/>
      <c r="I660" s="104"/>
      <c r="J660" s="98"/>
      <c r="K660" s="98"/>
      <c r="L660" s="98"/>
      <c r="M660" s="98"/>
      <c r="N660" s="98"/>
      <c r="O660" s="98"/>
      <c r="P660" s="98"/>
      <c r="Q660" s="98"/>
      <c r="R660" s="98"/>
      <c r="S660" s="98"/>
      <c r="U660" s="87"/>
    </row>
    <row r="661" spans="1:21" hidden="1" outlineLevel="1" x14ac:dyDescent="0.25">
      <c r="A661" s="115"/>
      <c r="B661" s="199"/>
      <c r="C661" s="104"/>
      <c r="E661" s="98"/>
      <c r="F661" s="99"/>
      <c r="G661" s="104"/>
      <c r="H661" s="104"/>
      <c r="I661" s="104"/>
      <c r="J661" s="98"/>
      <c r="K661" s="98"/>
      <c r="L661" s="98"/>
      <c r="M661" s="98"/>
      <c r="N661" s="98"/>
      <c r="O661" s="98"/>
      <c r="P661" s="98"/>
      <c r="Q661" s="98"/>
      <c r="R661" s="98"/>
      <c r="S661" s="98"/>
      <c r="U661" s="87"/>
    </row>
    <row r="662" spans="1:21" hidden="1" outlineLevel="1" x14ac:dyDescent="0.25">
      <c r="A662" s="115"/>
      <c r="B662" s="199"/>
      <c r="C662" s="104"/>
      <c r="E662" s="98"/>
      <c r="F662" s="99"/>
      <c r="G662" s="104"/>
      <c r="H662" s="104"/>
      <c r="I662" s="104"/>
      <c r="J662" s="98"/>
      <c r="K662" s="98"/>
      <c r="L662" s="98"/>
      <c r="M662" s="98"/>
      <c r="N662" s="98"/>
      <c r="O662" s="98"/>
      <c r="P662" s="98"/>
      <c r="Q662" s="98"/>
      <c r="R662" s="98"/>
      <c r="S662" s="98"/>
      <c r="U662" s="87"/>
    </row>
    <row r="663" spans="1:21" collapsed="1" x14ac:dyDescent="0.25">
      <c r="A663" s="34"/>
      <c r="B663" s="198"/>
      <c r="C663" s="102"/>
      <c r="D663" t="str">
        <f>'Caseload Assignments'!A662</f>
        <v>Inadequate</v>
      </c>
      <c r="E663" s="34" t="s">
        <v>104</v>
      </c>
      <c r="F663" s="114">
        <v>1</v>
      </c>
      <c r="G663" s="102">
        <v>0</v>
      </c>
      <c r="H663" s="102"/>
      <c r="I663" s="34" t="str">
        <f>J663</f>
        <v>no</v>
      </c>
      <c r="J663" s="34" t="s">
        <v>480</v>
      </c>
      <c r="K663" s="34" t="s">
        <v>480</v>
      </c>
      <c r="L663" s="34" t="s">
        <v>480</v>
      </c>
      <c r="M663" s="34" t="s">
        <v>480</v>
      </c>
      <c r="N663" s="34" t="s">
        <v>480</v>
      </c>
      <c r="O663" s="34" t="s">
        <v>480</v>
      </c>
      <c r="P663" s="34" t="s">
        <v>480</v>
      </c>
      <c r="Q663" s="34" t="s">
        <v>480</v>
      </c>
      <c r="R663" s="34" t="s">
        <v>480</v>
      </c>
      <c r="S663" s="34" t="s">
        <v>480</v>
      </c>
      <c r="T663" s="83">
        <f>IF('Financial Overview'!$B$9=1,'Caseload Assignments'!BK665,(IF('Financial Overview'!$B$9=2,'Caseload Assignments'!BK666,(IF('Financial Overview'!$B$9=3,'Caseload Assignments'!BK667,(IF('Financial Overview'!$B$9=4,'Caseload Assignments'!BK668)))))))</f>
        <v>0</v>
      </c>
      <c r="U663" s="87">
        <f t="shared" ref="U663" si="269">G663+H663-T663</f>
        <v>0</v>
      </c>
    </row>
    <row r="664" spans="1:21" hidden="1" outlineLevel="1" x14ac:dyDescent="0.25">
      <c r="A664" s="115"/>
      <c r="B664" s="199"/>
      <c r="C664" s="104"/>
      <c r="D664" s="98" t="str">
        <f t="shared" ref="D664:I664" si="270">D663</f>
        <v>Inadequate</v>
      </c>
      <c r="E664" s="98" t="str">
        <f t="shared" si="270"/>
        <v>Salary</v>
      </c>
      <c r="F664" s="98">
        <f t="shared" si="270"/>
        <v>1</v>
      </c>
      <c r="G664" s="104">
        <f t="shared" si="270"/>
        <v>0</v>
      </c>
      <c r="H664" s="104">
        <f t="shared" si="270"/>
        <v>0</v>
      </c>
      <c r="I664" s="98" t="str">
        <f t="shared" si="270"/>
        <v>no</v>
      </c>
      <c r="J664" s="98" t="str">
        <f t="shared" si="266"/>
        <v>no</v>
      </c>
      <c r="K664" s="98" t="str">
        <f t="shared" si="266"/>
        <v>no</v>
      </c>
      <c r="L664" s="98" t="str">
        <f t="shared" si="266"/>
        <v>no</v>
      </c>
      <c r="M664" s="98" t="str">
        <f t="shared" si="266"/>
        <v>no</v>
      </c>
      <c r="N664" s="98" t="str">
        <f t="shared" si="266"/>
        <v>no</v>
      </c>
      <c r="O664" s="98" t="str">
        <f t="shared" si="266"/>
        <v>no</v>
      </c>
      <c r="P664" s="98" t="str">
        <f t="shared" si="266"/>
        <v>no</v>
      </c>
      <c r="Q664" s="98" t="str">
        <f t="shared" si="266"/>
        <v>no</v>
      </c>
      <c r="R664" s="98" t="str">
        <f t="shared" si="266"/>
        <v>no</v>
      </c>
      <c r="S664" s="98" t="str">
        <f t="shared" si="266"/>
        <v>no</v>
      </c>
      <c r="U664" s="87"/>
    </row>
    <row r="665" spans="1:21" hidden="1" outlineLevel="1" x14ac:dyDescent="0.25">
      <c r="A665" s="115"/>
      <c r="B665" s="199"/>
      <c r="C665" s="104"/>
      <c r="D665" s="98" t="str">
        <f t="shared" ref="D665:S665" si="271">D663</f>
        <v>Inadequate</v>
      </c>
      <c r="E665" s="98" t="str">
        <f t="shared" si="271"/>
        <v>Salary</v>
      </c>
      <c r="F665" s="98">
        <f t="shared" si="271"/>
        <v>1</v>
      </c>
      <c r="G665" s="104">
        <f t="shared" si="271"/>
        <v>0</v>
      </c>
      <c r="H665" s="104">
        <f t="shared" si="271"/>
        <v>0</v>
      </c>
      <c r="I665" s="98" t="str">
        <f t="shared" si="271"/>
        <v>no</v>
      </c>
      <c r="J665" s="98" t="str">
        <f t="shared" si="271"/>
        <v>no</v>
      </c>
      <c r="K665" s="98" t="str">
        <f t="shared" si="271"/>
        <v>no</v>
      </c>
      <c r="L665" s="98" t="str">
        <f t="shared" si="271"/>
        <v>no</v>
      </c>
      <c r="M665" s="98" t="str">
        <f t="shared" si="271"/>
        <v>no</v>
      </c>
      <c r="N665" s="98" t="str">
        <f t="shared" si="271"/>
        <v>no</v>
      </c>
      <c r="O665" s="98" t="str">
        <f t="shared" si="271"/>
        <v>no</v>
      </c>
      <c r="P665" s="98" t="str">
        <f t="shared" si="271"/>
        <v>no</v>
      </c>
      <c r="Q665" s="98" t="str">
        <f t="shared" si="271"/>
        <v>no</v>
      </c>
      <c r="R665" s="98" t="str">
        <f t="shared" si="271"/>
        <v>no</v>
      </c>
      <c r="S665" s="98" t="str">
        <f t="shared" si="271"/>
        <v>no</v>
      </c>
      <c r="U665" s="87"/>
    </row>
    <row r="666" spans="1:21" hidden="1" outlineLevel="1" x14ac:dyDescent="0.25">
      <c r="A666" s="115"/>
      <c r="B666" s="199"/>
      <c r="C666" s="104"/>
      <c r="D666" s="98" t="str">
        <f t="shared" ref="D666:S666" si="272">D663</f>
        <v>Inadequate</v>
      </c>
      <c r="E666" s="98" t="str">
        <f t="shared" si="272"/>
        <v>Salary</v>
      </c>
      <c r="F666" s="98">
        <f t="shared" si="272"/>
        <v>1</v>
      </c>
      <c r="G666" s="104">
        <f t="shared" si="272"/>
        <v>0</v>
      </c>
      <c r="H666" s="104">
        <f t="shared" si="272"/>
        <v>0</v>
      </c>
      <c r="I666" s="98" t="str">
        <f t="shared" si="272"/>
        <v>no</v>
      </c>
      <c r="J666" s="98" t="str">
        <f t="shared" si="272"/>
        <v>no</v>
      </c>
      <c r="K666" s="98" t="str">
        <f t="shared" si="272"/>
        <v>no</v>
      </c>
      <c r="L666" s="98" t="str">
        <f t="shared" si="272"/>
        <v>no</v>
      </c>
      <c r="M666" s="98" t="str">
        <f t="shared" si="272"/>
        <v>no</v>
      </c>
      <c r="N666" s="98" t="str">
        <f t="shared" si="272"/>
        <v>no</v>
      </c>
      <c r="O666" s="98" t="str">
        <f t="shared" si="272"/>
        <v>no</v>
      </c>
      <c r="P666" s="98" t="str">
        <f t="shared" si="272"/>
        <v>no</v>
      </c>
      <c r="Q666" s="98" t="str">
        <f t="shared" si="272"/>
        <v>no</v>
      </c>
      <c r="R666" s="98" t="str">
        <f t="shared" si="272"/>
        <v>no</v>
      </c>
      <c r="S666" s="98" t="str">
        <f t="shared" si="272"/>
        <v>no</v>
      </c>
      <c r="U666" s="87"/>
    </row>
    <row r="667" spans="1:21" hidden="1" outlineLevel="1" x14ac:dyDescent="0.25">
      <c r="A667" s="115"/>
      <c r="B667" s="199"/>
      <c r="C667" s="104"/>
      <c r="E667" s="98"/>
      <c r="F667" s="99"/>
      <c r="G667" s="104"/>
      <c r="H667" s="104"/>
      <c r="I667" s="104"/>
      <c r="J667" s="98"/>
      <c r="K667" s="98"/>
      <c r="L667" s="98"/>
      <c r="M667" s="98"/>
      <c r="N667" s="98"/>
      <c r="O667" s="98"/>
      <c r="P667" s="98"/>
      <c r="Q667" s="98"/>
      <c r="R667" s="98"/>
      <c r="S667" s="98"/>
      <c r="U667" s="87"/>
    </row>
    <row r="668" spans="1:21" hidden="1" outlineLevel="1" x14ac:dyDescent="0.25">
      <c r="A668" s="115"/>
      <c r="B668" s="199"/>
      <c r="C668" s="104"/>
      <c r="E668" s="98"/>
      <c r="F668" s="99"/>
      <c r="G668" s="104"/>
      <c r="H668" s="104"/>
      <c r="I668" s="104"/>
      <c r="J668" s="98"/>
      <c r="K668" s="98"/>
      <c r="L668" s="98"/>
      <c r="M668" s="98"/>
      <c r="N668" s="98"/>
      <c r="O668" s="98"/>
      <c r="P668" s="98"/>
      <c r="Q668" s="98"/>
      <c r="R668" s="98"/>
      <c r="S668" s="98"/>
      <c r="U668" s="87"/>
    </row>
    <row r="669" spans="1:21" hidden="1" outlineLevel="1" x14ac:dyDescent="0.25">
      <c r="A669" s="115"/>
      <c r="B669" s="199"/>
      <c r="C669" s="104"/>
      <c r="E669" s="98"/>
      <c r="F669" s="99"/>
      <c r="G669" s="104"/>
      <c r="H669" s="104"/>
      <c r="I669" s="104"/>
      <c r="J669" s="98"/>
      <c r="K669" s="98"/>
      <c r="L669" s="98"/>
      <c r="M669" s="98"/>
      <c r="N669" s="98"/>
      <c r="O669" s="98"/>
      <c r="P669" s="98"/>
      <c r="Q669" s="98"/>
      <c r="R669" s="98"/>
      <c r="S669" s="98"/>
      <c r="U669" s="87"/>
    </row>
    <row r="670" spans="1:21" hidden="1" outlineLevel="1" x14ac:dyDescent="0.25">
      <c r="A670" s="115"/>
      <c r="B670" s="199"/>
      <c r="C670" s="104"/>
      <c r="E670" s="98"/>
      <c r="F670" s="99"/>
      <c r="G670" s="104"/>
      <c r="H670" s="104"/>
      <c r="I670" s="104"/>
      <c r="J670" s="98"/>
      <c r="K670" s="98"/>
      <c r="L670" s="98"/>
      <c r="M670" s="98"/>
      <c r="N670" s="98"/>
      <c r="O670" s="98"/>
      <c r="P670" s="98"/>
      <c r="Q670" s="98"/>
      <c r="R670" s="98"/>
      <c r="S670" s="98"/>
      <c r="U670" s="87"/>
    </row>
    <row r="671" spans="1:21" hidden="1" outlineLevel="1" x14ac:dyDescent="0.25">
      <c r="A671" s="115"/>
      <c r="B671" s="199"/>
      <c r="C671" s="104"/>
      <c r="E671" s="98"/>
      <c r="F671" s="99"/>
      <c r="G671" s="104"/>
      <c r="H671" s="104"/>
      <c r="I671" s="104"/>
      <c r="J671" s="98"/>
      <c r="K671" s="98"/>
      <c r="L671" s="98"/>
      <c r="M671" s="98"/>
      <c r="N671" s="98"/>
      <c r="O671" s="98"/>
      <c r="P671" s="98"/>
      <c r="Q671" s="98"/>
      <c r="R671" s="98"/>
      <c r="S671" s="98"/>
      <c r="U671" s="87"/>
    </row>
    <row r="672" spans="1:21" hidden="1" outlineLevel="1" x14ac:dyDescent="0.25">
      <c r="A672" s="115"/>
      <c r="B672" s="199"/>
      <c r="C672" s="104"/>
      <c r="E672" s="98"/>
      <c r="F672" s="99"/>
      <c r="G672" s="104"/>
      <c r="H672" s="104"/>
      <c r="I672" s="104"/>
      <c r="J672" s="98"/>
      <c r="K672" s="98"/>
      <c r="L672" s="98"/>
      <c r="M672" s="98"/>
      <c r="N672" s="98"/>
      <c r="O672" s="98"/>
      <c r="P672" s="98"/>
      <c r="Q672" s="98"/>
      <c r="R672" s="98"/>
      <c r="S672" s="98"/>
      <c r="U672" s="87"/>
    </row>
    <row r="673" spans="1:21" collapsed="1" x14ac:dyDescent="0.25">
      <c r="A673" s="34"/>
      <c r="B673" s="198"/>
      <c r="C673" s="102"/>
      <c r="D673" t="str">
        <f>'Caseload Assignments'!A672</f>
        <v>Inadequate</v>
      </c>
      <c r="E673" s="34" t="s">
        <v>104</v>
      </c>
      <c r="F673" s="114">
        <v>1</v>
      </c>
      <c r="G673" s="102">
        <v>0</v>
      </c>
      <c r="H673" s="102"/>
      <c r="I673" s="34" t="str">
        <f>J673</f>
        <v>no</v>
      </c>
      <c r="J673" s="34" t="s">
        <v>480</v>
      </c>
      <c r="K673" s="34" t="s">
        <v>480</v>
      </c>
      <c r="L673" s="34" t="s">
        <v>480</v>
      </c>
      <c r="M673" s="34" t="s">
        <v>480</v>
      </c>
      <c r="N673" s="34" t="s">
        <v>480</v>
      </c>
      <c r="O673" s="34" t="s">
        <v>480</v>
      </c>
      <c r="P673" s="34" t="s">
        <v>480</v>
      </c>
      <c r="Q673" s="34" t="s">
        <v>480</v>
      </c>
      <c r="R673" s="34" t="s">
        <v>480</v>
      </c>
      <c r="S673" s="34" t="s">
        <v>480</v>
      </c>
      <c r="T673" s="83">
        <f>IF('Financial Overview'!$B$9=1,'Caseload Assignments'!BK675,(IF('Financial Overview'!$B$9=2,'Caseload Assignments'!BK676,(IF('Financial Overview'!$B$9=3,'Caseload Assignments'!BK677,(IF('Financial Overview'!$B$9=4,'Caseload Assignments'!BK678)))))))</f>
        <v>0</v>
      </c>
      <c r="U673" s="87">
        <f t="shared" ref="U673" si="273">G673+H673-T673</f>
        <v>0</v>
      </c>
    </row>
    <row r="674" spans="1:21" hidden="1" outlineLevel="1" x14ac:dyDescent="0.25">
      <c r="A674" s="115"/>
      <c r="B674" s="199"/>
      <c r="C674" s="104"/>
      <c r="D674" s="98" t="str">
        <f t="shared" ref="D674:S684" si="274">D673</f>
        <v>Inadequate</v>
      </c>
      <c r="E674" s="98" t="str">
        <f t="shared" si="274"/>
        <v>Salary</v>
      </c>
      <c r="F674" s="98">
        <f t="shared" si="274"/>
        <v>1</v>
      </c>
      <c r="G674" s="104">
        <f t="shared" si="274"/>
        <v>0</v>
      </c>
      <c r="H674" s="104">
        <f t="shared" si="274"/>
        <v>0</v>
      </c>
      <c r="I674" s="98" t="str">
        <f t="shared" si="274"/>
        <v>no</v>
      </c>
      <c r="J674" s="98" t="str">
        <f t="shared" si="274"/>
        <v>no</v>
      </c>
      <c r="K674" s="98" t="str">
        <f t="shared" si="274"/>
        <v>no</v>
      </c>
      <c r="L674" s="98" t="str">
        <f t="shared" si="274"/>
        <v>no</v>
      </c>
      <c r="M674" s="98" t="str">
        <f t="shared" si="274"/>
        <v>no</v>
      </c>
      <c r="N674" s="98" t="str">
        <f t="shared" si="274"/>
        <v>no</v>
      </c>
      <c r="O674" s="98" t="str">
        <f t="shared" si="274"/>
        <v>no</v>
      </c>
      <c r="P674" s="98" t="str">
        <f t="shared" si="274"/>
        <v>no</v>
      </c>
      <c r="Q674" s="98" t="str">
        <f t="shared" si="274"/>
        <v>no</v>
      </c>
      <c r="R674" s="98" t="str">
        <f t="shared" si="274"/>
        <v>no</v>
      </c>
      <c r="S674" s="98" t="str">
        <f t="shared" si="274"/>
        <v>no</v>
      </c>
      <c r="U674" s="87"/>
    </row>
    <row r="675" spans="1:21" hidden="1" outlineLevel="1" x14ac:dyDescent="0.25">
      <c r="A675" s="115"/>
      <c r="B675" s="199"/>
      <c r="C675" s="104"/>
      <c r="D675" s="98" t="str">
        <f t="shared" ref="D675:S675" si="275">D673</f>
        <v>Inadequate</v>
      </c>
      <c r="E675" s="98" t="str">
        <f t="shared" si="275"/>
        <v>Salary</v>
      </c>
      <c r="F675" s="98">
        <f t="shared" si="275"/>
        <v>1</v>
      </c>
      <c r="G675" s="104">
        <f t="shared" si="275"/>
        <v>0</v>
      </c>
      <c r="H675" s="104">
        <f t="shared" si="275"/>
        <v>0</v>
      </c>
      <c r="I675" s="98" t="str">
        <f t="shared" si="275"/>
        <v>no</v>
      </c>
      <c r="J675" s="98" t="str">
        <f t="shared" si="275"/>
        <v>no</v>
      </c>
      <c r="K675" s="98" t="str">
        <f t="shared" si="275"/>
        <v>no</v>
      </c>
      <c r="L675" s="98" t="str">
        <f t="shared" si="275"/>
        <v>no</v>
      </c>
      <c r="M675" s="98" t="str">
        <f t="shared" si="275"/>
        <v>no</v>
      </c>
      <c r="N675" s="98" t="str">
        <f t="shared" si="275"/>
        <v>no</v>
      </c>
      <c r="O675" s="98" t="str">
        <f t="shared" si="275"/>
        <v>no</v>
      </c>
      <c r="P675" s="98" t="str">
        <f t="shared" si="275"/>
        <v>no</v>
      </c>
      <c r="Q675" s="98" t="str">
        <f t="shared" si="275"/>
        <v>no</v>
      </c>
      <c r="R675" s="98" t="str">
        <f t="shared" si="275"/>
        <v>no</v>
      </c>
      <c r="S675" s="98" t="str">
        <f t="shared" si="275"/>
        <v>no</v>
      </c>
      <c r="U675" s="87"/>
    </row>
    <row r="676" spans="1:21" hidden="1" outlineLevel="1" x14ac:dyDescent="0.25">
      <c r="A676" s="115"/>
      <c r="B676" s="199"/>
      <c r="C676" s="104"/>
      <c r="D676" s="98" t="str">
        <f t="shared" ref="D676:S676" si="276">D673</f>
        <v>Inadequate</v>
      </c>
      <c r="E676" s="98" t="str">
        <f t="shared" si="276"/>
        <v>Salary</v>
      </c>
      <c r="F676" s="98">
        <f t="shared" si="276"/>
        <v>1</v>
      </c>
      <c r="G676" s="104">
        <f t="shared" si="276"/>
        <v>0</v>
      </c>
      <c r="H676" s="104">
        <f t="shared" si="276"/>
        <v>0</v>
      </c>
      <c r="I676" s="98" t="str">
        <f t="shared" si="276"/>
        <v>no</v>
      </c>
      <c r="J676" s="98" t="str">
        <f t="shared" si="276"/>
        <v>no</v>
      </c>
      <c r="K676" s="98" t="str">
        <f t="shared" si="276"/>
        <v>no</v>
      </c>
      <c r="L676" s="98" t="str">
        <f t="shared" si="276"/>
        <v>no</v>
      </c>
      <c r="M676" s="98" t="str">
        <f t="shared" si="276"/>
        <v>no</v>
      </c>
      <c r="N676" s="98" t="str">
        <f t="shared" si="276"/>
        <v>no</v>
      </c>
      <c r="O676" s="98" t="str">
        <f t="shared" si="276"/>
        <v>no</v>
      </c>
      <c r="P676" s="98" t="str">
        <f t="shared" si="276"/>
        <v>no</v>
      </c>
      <c r="Q676" s="98" t="str">
        <f t="shared" si="276"/>
        <v>no</v>
      </c>
      <c r="R676" s="98" t="str">
        <f t="shared" si="276"/>
        <v>no</v>
      </c>
      <c r="S676" s="98" t="str">
        <f t="shared" si="276"/>
        <v>no</v>
      </c>
      <c r="U676" s="87"/>
    </row>
    <row r="677" spans="1:21" hidden="1" outlineLevel="1" x14ac:dyDescent="0.25">
      <c r="A677" s="115"/>
      <c r="B677" s="199"/>
      <c r="C677" s="104"/>
      <c r="E677" s="98"/>
      <c r="F677" s="99"/>
      <c r="G677" s="104"/>
      <c r="H677" s="104"/>
      <c r="I677" s="104"/>
      <c r="J677" s="98"/>
      <c r="K677" s="98"/>
      <c r="L677" s="98"/>
      <c r="M677" s="98"/>
      <c r="N677" s="98"/>
      <c r="O677" s="98"/>
      <c r="P677" s="98"/>
      <c r="Q677" s="98"/>
      <c r="R677" s="98"/>
      <c r="S677" s="98"/>
      <c r="U677" s="87"/>
    </row>
    <row r="678" spans="1:21" hidden="1" outlineLevel="1" x14ac:dyDescent="0.25">
      <c r="A678" s="115"/>
      <c r="B678" s="199"/>
      <c r="C678" s="104"/>
      <c r="E678" s="98"/>
      <c r="F678" s="99"/>
      <c r="G678" s="104"/>
      <c r="H678" s="104"/>
      <c r="I678" s="104"/>
      <c r="J678" s="98"/>
      <c r="K678" s="98"/>
      <c r="L678" s="98"/>
      <c r="M678" s="98"/>
      <c r="N678" s="98"/>
      <c r="O678" s="98"/>
      <c r="P678" s="98"/>
      <c r="Q678" s="98"/>
      <c r="R678" s="98"/>
      <c r="S678" s="98"/>
      <c r="U678" s="87"/>
    </row>
    <row r="679" spans="1:21" hidden="1" outlineLevel="1" x14ac:dyDescent="0.25">
      <c r="A679" s="115"/>
      <c r="B679" s="199"/>
      <c r="C679" s="104"/>
      <c r="E679" s="98"/>
      <c r="F679" s="99"/>
      <c r="G679" s="104"/>
      <c r="H679" s="104"/>
      <c r="I679" s="104"/>
      <c r="J679" s="98"/>
      <c r="K679" s="98"/>
      <c r="L679" s="98"/>
      <c r="M679" s="98"/>
      <c r="N679" s="98"/>
      <c r="O679" s="98"/>
      <c r="P679" s="98"/>
      <c r="Q679" s="98"/>
      <c r="R679" s="98"/>
      <c r="S679" s="98"/>
      <c r="U679" s="87"/>
    </row>
    <row r="680" spans="1:21" hidden="1" outlineLevel="1" x14ac:dyDescent="0.25">
      <c r="A680" s="115"/>
      <c r="B680" s="199"/>
      <c r="C680" s="104"/>
      <c r="E680" s="98"/>
      <c r="F680" s="99"/>
      <c r="G680" s="104"/>
      <c r="H680" s="104"/>
      <c r="I680" s="104"/>
      <c r="J680" s="98"/>
      <c r="K680" s="98"/>
      <c r="L680" s="98"/>
      <c r="M680" s="98"/>
      <c r="N680" s="98"/>
      <c r="O680" s="98"/>
      <c r="P680" s="98"/>
      <c r="Q680" s="98"/>
      <c r="R680" s="98"/>
      <c r="S680" s="98"/>
      <c r="U680" s="87"/>
    </row>
    <row r="681" spans="1:21" hidden="1" outlineLevel="1" x14ac:dyDescent="0.25">
      <c r="A681" s="115"/>
      <c r="B681" s="199"/>
      <c r="C681" s="104"/>
      <c r="E681" s="98"/>
      <c r="F681" s="99"/>
      <c r="G681" s="104"/>
      <c r="H681" s="104"/>
      <c r="I681" s="104"/>
      <c r="J681" s="98"/>
      <c r="K681" s="98"/>
      <c r="L681" s="98"/>
      <c r="M681" s="98"/>
      <c r="N681" s="98"/>
      <c r="O681" s="98"/>
      <c r="P681" s="98"/>
      <c r="Q681" s="98"/>
      <c r="R681" s="98"/>
      <c r="S681" s="98"/>
      <c r="U681" s="87"/>
    </row>
    <row r="682" spans="1:21" hidden="1" outlineLevel="1" x14ac:dyDescent="0.25">
      <c r="A682" s="115"/>
      <c r="B682" s="199"/>
      <c r="C682" s="104"/>
      <c r="E682" s="98"/>
      <c r="F682" s="99"/>
      <c r="G682" s="104"/>
      <c r="H682" s="104"/>
      <c r="I682" s="104"/>
      <c r="J682" s="98"/>
      <c r="K682" s="98"/>
      <c r="L682" s="98"/>
      <c r="M682" s="98"/>
      <c r="N682" s="98"/>
      <c r="O682" s="98"/>
      <c r="P682" s="98"/>
      <c r="Q682" s="98"/>
      <c r="R682" s="98"/>
      <c r="S682" s="98"/>
      <c r="U682" s="87"/>
    </row>
    <row r="683" spans="1:21" collapsed="1" x14ac:dyDescent="0.25">
      <c r="A683" s="34"/>
      <c r="B683" s="198"/>
      <c r="C683" s="102"/>
      <c r="D683" t="str">
        <f>'Caseload Assignments'!A682</f>
        <v>Inadequate</v>
      </c>
      <c r="E683" s="34" t="s">
        <v>104</v>
      </c>
      <c r="F683" s="114">
        <v>1</v>
      </c>
      <c r="G683" s="102">
        <v>0</v>
      </c>
      <c r="H683" s="102"/>
      <c r="I683" s="34" t="str">
        <f>J683</f>
        <v>no</v>
      </c>
      <c r="J683" s="34" t="s">
        <v>480</v>
      </c>
      <c r="K683" s="34" t="s">
        <v>480</v>
      </c>
      <c r="L683" s="34" t="s">
        <v>480</v>
      </c>
      <c r="M683" s="34" t="s">
        <v>480</v>
      </c>
      <c r="N683" s="34" t="s">
        <v>480</v>
      </c>
      <c r="O683" s="34" t="s">
        <v>480</v>
      </c>
      <c r="P683" s="34" t="s">
        <v>480</v>
      </c>
      <c r="Q683" s="34" t="s">
        <v>480</v>
      </c>
      <c r="R683" s="34" t="s">
        <v>480</v>
      </c>
      <c r="S683" s="34" t="s">
        <v>480</v>
      </c>
      <c r="T683" s="83">
        <f>IF('Financial Overview'!$B$9=1,'Caseload Assignments'!BK685,(IF('Financial Overview'!$B$9=2,'Caseload Assignments'!BK686,(IF('Financial Overview'!$B$9=3,'Caseload Assignments'!BK687,(IF('Financial Overview'!$B$9=4,'Caseload Assignments'!BK688)))))))</f>
        <v>0</v>
      </c>
      <c r="U683" s="87">
        <f t="shared" ref="U683" si="277">G683+H683-T683</f>
        <v>0</v>
      </c>
    </row>
    <row r="684" spans="1:21" hidden="1" outlineLevel="1" x14ac:dyDescent="0.25">
      <c r="A684" s="115"/>
      <c r="B684" s="199"/>
      <c r="C684" s="104"/>
      <c r="D684" s="98" t="str">
        <f t="shared" ref="D684:I684" si="278">D683</f>
        <v>Inadequate</v>
      </c>
      <c r="E684" s="98" t="str">
        <f t="shared" si="278"/>
        <v>Salary</v>
      </c>
      <c r="F684" s="98">
        <f t="shared" si="278"/>
        <v>1</v>
      </c>
      <c r="G684" s="104">
        <f t="shared" si="278"/>
        <v>0</v>
      </c>
      <c r="H684" s="104">
        <f t="shared" si="278"/>
        <v>0</v>
      </c>
      <c r="I684" s="98" t="str">
        <f t="shared" si="278"/>
        <v>no</v>
      </c>
      <c r="J684" s="98" t="str">
        <f t="shared" si="274"/>
        <v>no</v>
      </c>
      <c r="K684" s="98" t="str">
        <f t="shared" si="274"/>
        <v>no</v>
      </c>
      <c r="L684" s="98" t="str">
        <f t="shared" si="274"/>
        <v>no</v>
      </c>
      <c r="M684" s="98" t="str">
        <f t="shared" si="274"/>
        <v>no</v>
      </c>
      <c r="N684" s="98" t="str">
        <f t="shared" si="274"/>
        <v>no</v>
      </c>
      <c r="O684" s="98" t="str">
        <f t="shared" si="274"/>
        <v>no</v>
      </c>
      <c r="P684" s="98" t="str">
        <f t="shared" si="274"/>
        <v>no</v>
      </c>
      <c r="Q684" s="98" t="str">
        <f t="shared" si="274"/>
        <v>no</v>
      </c>
      <c r="R684" s="98" t="str">
        <f t="shared" si="274"/>
        <v>no</v>
      </c>
      <c r="S684" s="98" t="str">
        <f t="shared" si="274"/>
        <v>no</v>
      </c>
      <c r="U684" s="87"/>
    </row>
    <row r="685" spans="1:21" hidden="1" outlineLevel="1" x14ac:dyDescent="0.25">
      <c r="A685" s="115"/>
      <c r="B685" s="199"/>
      <c r="C685" s="104"/>
      <c r="D685" s="98" t="str">
        <f t="shared" ref="D685:S685" si="279">D683</f>
        <v>Inadequate</v>
      </c>
      <c r="E685" s="98" t="str">
        <f t="shared" si="279"/>
        <v>Salary</v>
      </c>
      <c r="F685" s="98">
        <f t="shared" si="279"/>
        <v>1</v>
      </c>
      <c r="G685" s="104">
        <f t="shared" si="279"/>
        <v>0</v>
      </c>
      <c r="H685" s="104">
        <f t="shared" si="279"/>
        <v>0</v>
      </c>
      <c r="I685" s="98" t="str">
        <f t="shared" si="279"/>
        <v>no</v>
      </c>
      <c r="J685" s="98" t="str">
        <f t="shared" si="279"/>
        <v>no</v>
      </c>
      <c r="K685" s="98" t="str">
        <f t="shared" si="279"/>
        <v>no</v>
      </c>
      <c r="L685" s="98" t="str">
        <f t="shared" si="279"/>
        <v>no</v>
      </c>
      <c r="M685" s="98" t="str">
        <f t="shared" si="279"/>
        <v>no</v>
      </c>
      <c r="N685" s="98" t="str">
        <f t="shared" si="279"/>
        <v>no</v>
      </c>
      <c r="O685" s="98" t="str">
        <f t="shared" si="279"/>
        <v>no</v>
      </c>
      <c r="P685" s="98" t="str">
        <f t="shared" si="279"/>
        <v>no</v>
      </c>
      <c r="Q685" s="98" t="str">
        <f t="shared" si="279"/>
        <v>no</v>
      </c>
      <c r="R685" s="98" t="str">
        <f t="shared" si="279"/>
        <v>no</v>
      </c>
      <c r="S685" s="98" t="str">
        <f t="shared" si="279"/>
        <v>no</v>
      </c>
      <c r="U685" s="87"/>
    </row>
    <row r="686" spans="1:21" hidden="1" outlineLevel="1" x14ac:dyDescent="0.25">
      <c r="A686" s="115"/>
      <c r="B686" s="199"/>
      <c r="C686" s="104"/>
      <c r="D686" s="98" t="str">
        <f t="shared" ref="D686:S686" si="280">D683</f>
        <v>Inadequate</v>
      </c>
      <c r="E686" s="98" t="str">
        <f t="shared" si="280"/>
        <v>Salary</v>
      </c>
      <c r="F686" s="98">
        <f t="shared" si="280"/>
        <v>1</v>
      </c>
      <c r="G686" s="104">
        <f t="shared" si="280"/>
        <v>0</v>
      </c>
      <c r="H686" s="104">
        <f t="shared" si="280"/>
        <v>0</v>
      </c>
      <c r="I686" s="98" t="str">
        <f t="shared" si="280"/>
        <v>no</v>
      </c>
      <c r="J686" s="98" t="str">
        <f t="shared" si="280"/>
        <v>no</v>
      </c>
      <c r="K686" s="98" t="str">
        <f t="shared" si="280"/>
        <v>no</v>
      </c>
      <c r="L686" s="98" t="str">
        <f t="shared" si="280"/>
        <v>no</v>
      </c>
      <c r="M686" s="98" t="str">
        <f t="shared" si="280"/>
        <v>no</v>
      </c>
      <c r="N686" s="98" t="str">
        <f t="shared" si="280"/>
        <v>no</v>
      </c>
      <c r="O686" s="98" t="str">
        <f t="shared" si="280"/>
        <v>no</v>
      </c>
      <c r="P686" s="98" t="str">
        <f t="shared" si="280"/>
        <v>no</v>
      </c>
      <c r="Q686" s="98" t="str">
        <f t="shared" si="280"/>
        <v>no</v>
      </c>
      <c r="R686" s="98" t="str">
        <f t="shared" si="280"/>
        <v>no</v>
      </c>
      <c r="S686" s="98" t="str">
        <f t="shared" si="280"/>
        <v>no</v>
      </c>
      <c r="U686" s="87"/>
    </row>
    <row r="687" spans="1:21" hidden="1" outlineLevel="1" x14ac:dyDescent="0.25">
      <c r="A687" s="115"/>
      <c r="B687" s="199"/>
      <c r="C687" s="104"/>
      <c r="E687" s="98"/>
      <c r="F687" s="99"/>
      <c r="G687" s="104"/>
      <c r="H687" s="104"/>
      <c r="I687" s="104"/>
      <c r="J687" s="98"/>
      <c r="K687" s="98"/>
      <c r="L687" s="98"/>
      <c r="M687" s="98"/>
      <c r="N687" s="98"/>
      <c r="O687" s="98"/>
      <c r="P687" s="98"/>
      <c r="Q687" s="98"/>
      <c r="R687" s="98"/>
      <c r="S687" s="98"/>
      <c r="U687" s="87"/>
    </row>
    <row r="688" spans="1:21" hidden="1" outlineLevel="1" x14ac:dyDescent="0.25">
      <c r="A688" s="115"/>
      <c r="B688" s="199"/>
      <c r="C688" s="104"/>
      <c r="E688" s="98"/>
      <c r="F688" s="99"/>
      <c r="G688" s="104"/>
      <c r="H688" s="104"/>
      <c r="I688" s="104"/>
      <c r="J688" s="98"/>
      <c r="K688" s="98"/>
      <c r="L688" s="98"/>
      <c r="M688" s="98"/>
      <c r="N688" s="98"/>
      <c r="O688" s="98"/>
      <c r="P688" s="98"/>
      <c r="Q688" s="98"/>
      <c r="R688" s="98"/>
      <c r="S688" s="98"/>
      <c r="U688" s="87"/>
    </row>
    <row r="689" spans="1:21" hidden="1" outlineLevel="1" x14ac:dyDescent="0.25">
      <c r="A689" s="115"/>
      <c r="B689" s="199"/>
      <c r="C689" s="104"/>
      <c r="E689" s="98"/>
      <c r="F689" s="99"/>
      <c r="G689" s="104"/>
      <c r="H689" s="104"/>
      <c r="I689" s="104"/>
      <c r="J689" s="98"/>
      <c r="K689" s="98"/>
      <c r="L689" s="98"/>
      <c r="M689" s="98"/>
      <c r="N689" s="98"/>
      <c r="O689" s="98"/>
      <c r="P689" s="98"/>
      <c r="Q689" s="98"/>
      <c r="R689" s="98"/>
      <c r="S689" s="98"/>
      <c r="U689" s="87"/>
    </row>
    <row r="690" spans="1:21" hidden="1" outlineLevel="1" x14ac:dyDescent="0.25">
      <c r="A690" s="115"/>
      <c r="B690" s="199"/>
      <c r="C690" s="104"/>
      <c r="E690" s="98"/>
      <c r="F690" s="99"/>
      <c r="G690" s="104"/>
      <c r="H690" s="104"/>
      <c r="I690" s="104"/>
      <c r="J690" s="98"/>
      <c r="K690" s="98"/>
      <c r="L690" s="98"/>
      <c r="M690" s="98"/>
      <c r="N690" s="98"/>
      <c r="O690" s="98"/>
      <c r="P690" s="98"/>
      <c r="Q690" s="98"/>
      <c r="R690" s="98"/>
      <c r="S690" s="98"/>
      <c r="U690" s="87"/>
    </row>
    <row r="691" spans="1:21" hidden="1" outlineLevel="1" x14ac:dyDescent="0.25">
      <c r="A691" s="115"/>
      <c r="B691" s="199"/>
      <c r="C691" s="104"/>
      <c r="E691" s="98"/>
      <c r="F691" s="99"/>
      <c r="G691" s="104"/>
      <c r="H691" s="104"/>
      <c r="I691" s="104"/>
      <c r="J691" s="98"/>
      <c r="K691" s="98"/>
      <c r="L691" s="98"/>
      <c r="M691" s="98"/>
      <c r="N691" s="98"/>
      <c r="O691" s="98"/>
      <c r="P691" s="98"/>
      <c r="Q691" s="98"/>
      <c r="R691" s="98"/>
      <c r="S691" s="98"/>
      <c r="U691" s="87"/>
    </row>
    <row r="692" spans="1:21" hidden="1" outlineLevel="1" x14ac:dyDescent="0.25">
      <c r="A692" s="115"/>
      <c r="B692" s="199"/>
      <c r="C692" s="104"/>
      <c r="E692" s="98"/>
      <c r="F692" s="99"/>
      <c r="G692" s="104"/>
      <c r="H692" s="104"/>
      <c r="I692" s="104"/>
      <c r="J692" s="98"/>
      <c r="K692" s="98"/>
      <c r="L692" s="98"/>
      <c r="M692" s="98"/>
      <c r="N692" s="98"/>
      <c r="O692" s="98"/>
      <c r="P692" s="98"/>
      <c r="Q692" s="98"/>
      <c r="R692" s="98"/>
      <c r="S692" s="98"/>
      <c r="U692" s="87"/>
    </row>
    <row r="693" spans="1:21" collapsed="1" x14ac:dyDescent="0.25">
      <c r="A693" s="34"/>
      <c r="B693" s="198"/>
      <c r="C693" s="102"/>
      <c r="D693" t="str">
        <f>'Caseload Assignments'!A692</f>
        <v>Inadequate</v>
      </c>
      <c r="E693" s="34" t="s">
        <v>104</v>
      </c>
      <c r="F693" s="114">
        <v>1</v>
      </c>
      <c r="G693" s="102">
        <v>0</v>
      </c>
      <c r="H693" s="102"/>
      <c r="I693" s="34" t="str">
        <f>J693</f>
        <v>no</v>
      </c>
      <c r="J693" s="34" t="s">
        <v>480</v>
      </c>
      <c r="K693" s="34" t="s">
        <v>480</v>
      </c>
      <c r="L693" s="34" t="s">
        <v>480</v>
      </c>
      <c r="M693" s="34" t="s">
        <v>480</v>
      </c>
      <c r="N693" s="34" t="s">
        <v>480</v>
      </c>
      <c r="O693" s="34" t="s">
        <v>480</v>
      </c>
      <c r="P693" s="34" t="s">
        <v>480</v>
      </c>
      <c r="Q693" s="34" t="s">
        <v>480</v>
      </c>
      <c r="R693" s="34" t="s">
        <v>480</v>
      </c>
      <c r="S693" s="34" t="s">
        <v>480</v>
      </c>
      <c r="T693" s="83">
        <f>IF('Financial Overview'!$B$9=1,'Caseload Assignments'!BK695,(IF('Financial Overview'!$B$9=2,'Caseload Assignments'!BK696,(IF('Financial Overview'!$B$9=3,'Caseload Assignments'!BK697,(IF('Financial Overview'!$B$9=4,'Caseload Assignments'!BK698)))))))</f>
        <v>0</v>
      </c>
      <c r="U693" s="87">
        <f t="shared" ref="U693" si="281">G693+H693-T693</f>
        <v>0</v>
      </c>
    </row>
    <row r="694" spans="1:21" hidden="1" outlineLevel="1" x14ac:dyDescent="0.25">
      <c r="A694" s="115"/>
      <c r="B694" s="199"/>
      <c r="C694" s="104"/>
      <c r="D694" s="98" t="str">
        <f t="shared" ref="D694:S704" si="282">D693</f>
        <v>Inadequate</v>
      </c>
      <c r="E694" s="98" t="str">
        <f t="shared" si="282"/>
        <v>Salary</v>
      </c>
      <c r="F694" s="98">
        <f t="shared" si="282"/>
        <v>1</v>
      </c>
      <c r="G694" s="104">
        <f t="shared" si="282"/>
        <v>0</v>
      </c>
      <c r="H694" s="104">
        <f t="shared" si="282"/>
        <v>0</v>
      </c>
      <c r="I694" s="98" t="str">
        <f t="shared" si="282"/>
        <v>no</v>
      </c>
      <c r="J694" s="98" t="str">
        <f t="shared" si="282"/>
        <v>no</v>
      </c>
      <c r="K694" s="98" t="str">
        <f t="shared" si="282"/>
        <v>no</v>
      </c>
      <c r="L694" s="98" t="str">
        <f t="shared" si="282"/>
        <v>no</v>
      </c>
      <c r="M694" s="98" t="str">
        <f t="shared" si="282"/>
        <v>no</v>
      </c>
      <c r="N694" s="98" t="str">
        <f t="shared" si="282"/>
        <v>no</v>
      </c>
      <c r="O694" s="98" t="str">
        <f t="shared" si="282"/>
        <v>no</v>
      </c>
      <c r="P694" s="98" t="str">
        <f t="shared" si="282"/>
        <v>no</v>
      </c>
      <c r="Q694" s="98" t="str">
        <f t="shared" si="282"/>
        <v>no</v>
      </c>
      <c r="R694" s="98" t="str">
        <f t="shared" si="282"/>
        <v>no</v>
      </c>
      <c r="S694" s="98" t="str">
        <f t="shared" si="282"/>
        <v>no</v>
      </c>
      <c r="U694" s="87"/>
    </row>
    <row r="695" spans="1:21" hidden="1" outlineLevel="1" x14ac:dyDescent="0.25">
      <c r="A695" s="115"/>
      <c r="B695" s="199"/>
      <c r="C695" s="104"/>
      <c r="D695" s="98" t="str">
        <f t="shared" ref="D695:S695" si="283">D693</f>
        <v>Inadequate</v>
      </c>
      <c r="E695" s="98" t="str">
        <f t="shared" si="283"/>
        <v>Salary</v>
      </c>
      <c r="F695" s="98">
        <f t="shared" si="283"/>
        <v>1</v>
      </c>
      <c r="G695" s="104">
        <f t="shared" si="283"/>
        <v>0</v>
      </c>
      <c r="H695" s="104">
        <f t="shared" si="283"/>
        <v>0</v>
      </c>
      <c r="I695" s="98" t="str">
        <f t="shared" si="283"/>
        <v>no</v>
      </c>
      <c r="J695" s="98" t="str">
        <f t="shared" si="283"/>
        <v>no</v>
      </c>
      <c r="K695" s="98" t="str">
        <f t="shared" si="283"/>
        <v>no</v>
      </c>
      <c r="L695" s="98" t="str">
        <f t="shared" si="283"/>
        <v>no</v>
      </c>
      <c r="M695" s="98" t="str">
        <f t="shared" si="283"/>
        <v>no</v>
      </c>
      <c r="N695" s="98" t="str">
        <f t="shared" si="283"/>
        <v>no</v>
      </c>
      <c r="O695" s="98" t="str">
        <f t="shared" si="283"/>
        <v>no</v>
      </c>
      <c r="P695" s="98" t="str">
        <f t="shared" si="283"/>
        <v>no</v>
      </c>
      <c r="Q695" s="98" t="str">
        <f t="shared" si="283"/>
        <v>no</v>
      </c>
      <c r="R695" s="98" t="str">
        <f t="shared" si="283"/>
        <v>no</v>
      </c>
      <c r="S695" s="98" t="str">
        <f t="shared" si="283"/>
        <v>no</v>
      </c>
      <c r="U695" s="87"/>
    </row>
    <row r="696" spans="1:21" hidden="1" outlineLevel="1" x14ac:dyDescent="0.25">
      <c r="A696" s="115"/>
      <c r="B696" s="199"/>
      <c r="C696" s="104"/>
      <c r="D696" s="98" t="str">
        <f t="shared" ref="D696:S696" si="284">D693</f>
        <v>Inadequate</v>
      </c>
      <c r="E696" s="98" t="str">
        <f t="shared" si="284"/>
        <v>Salary</v>
      </c>
      <c r="F696" s="98">
        <f t="shared" si="284"/>
        <v>1</v>
      </c>
      <c r="G696" s="104">
        <f t="shared" si="284"/>
        <v>0</v>
      </c>
      <c r="H696" s="104">
        <f t="shared" si="284"/>
        <v>0</v>
      </c>
      <c r="I696" s="98" t="str">
        <f t="shared" si="284"/>
        <v>no</v>
      </c>
      <c r="J696" s="98" t="str">
        <f t="shared" si="284"/>
        <v>no</v>
      </c>
      <c r="K696" s="98" t="str">
        <f t="shared" si="284"/>
        <v>no</v>
      </c>
      <c r="L696" s="98" t="str">
        <f t="shared" si="284"/>
        <v>no</v>
      </c>
      <c r="M696" s="98" t="str">
        <f t="shared" si="284"/>
        <v>no</v>
      </c>
      <c r="N696" s="98" t="str">
        <f t="shared" si="284"/>
        <v>no</v>
      </c>
      <c r="O696" s="98" t="str">
        <f t="shared" si="284"/>
        <v>no</v>
      </c>
      <c r="P696" s="98" t="str">
        <f t="shared" si="284"/>
        <v>no</v>
      </c>
      <c r="Q696" s="98" t="str">
        <f t="shared" si="284"/>
        <v>no</v>
      </c>
      <c r="R696" s="98" t="str">
        <f t="shared" si="284"/>
        <v>no</v>
      </c>
      <c r="S696" s="98" t="str">
        <f t="shared" si="284"/>
        <v>no</v>
      </c>
      <c r="U696" s="87"/>
    </row>
    <row r="697" spans="1:21" hidden="1" outlineLevel="1" x14ac:dyDescent="0.25">
      <c r="A697" s="115"/>
      <c r="B697" s="199"/>
      <c r="C697" s="104"/>
      <c r="E697" s="98"/>
      <c r="F697" s="99"/>
      <c r="G697" s="104"/>
      <c r="H697" s="104"/>
      <c r="I697" s="104"/>
      <c r="J697" s="98"/>
      <c r="K697" s="98"/>
      <c r="L697" s="98"/>
      <c r="M697" s="98"/>
      <c r="N697" s="98"/>
      <c r="O697" s="98"/>
      <c r="P697" s="98"/>
      <c r="Q697" s="98"/>
      <c r="R697" s="98"/>
      <c r="S697" s="98"/>
      <c r="U697" s="87"/>
    </row>
    <row r="698" spans="1:21" hidden="1" outlineLevel="1" x14ac:dyDescent="0.25">
      <c r="A698" s="115"/>
      <c r="B698" s="199"/>
      <c r="C698" s="104"/>
      <c r="E698" s="98"/>
      <c r="F698" s="99"/>
      <c r="G698" s="104"/>
      <c r="H698" s="104"/>
      <c r="I698" s="104"/>
      <c r="J698" s="98"/>
      <c r="K698" s="98"/>
      <c r="L698" s="98"/>
      <c r="M698" s="98"/>
      <c r="N698" s="98"/>
      <c r="O698" s="98"/>
      <c r="P698" s="98"/>
      <c r="Q698" s="98"/>
      <c r="R698" s="98"/>
      <c r="S698" s="98"/>
      <c r="U698" s="87"/>
    </row>
    <row r="699" spans="1:21" hidden="1" outlineLevel="1" x14ac:dyDescent="0.25">
      <c r="A699" s="115"/>
      <c r="B699" s="199"/>
      <c r="C699" s="104"/>
      <c r="E699" s="98"/>
      <c r="F699" s="99"/>
      <c r="G699" s="104"/>
      <c r="H699" s="104"/>
      <c r="I699" s="104"/>
      <c r="J699" s="98"/>
      <c r="K699" s="98"/>
      <c r="L699" s="98"/>
      <c r="M699" s="98"/>
      <c r="N699" s="98"/>
      <c r="O699" s="98"/>
      <c r="P699" s="98"/>
      <c r="Q699" s="98"/>
      <c r="R699" s="98"/>
      <c r="S699" s="98"/>
      <c r="U699" s="87"/>
    </row>
    <row r="700" spans="1:21" hidden="1" outlineLevel="1" x14ac:dyDescent="0.25">
      <c r="A700" s="115"/>
      <c r="B700" s="199"/>
      <c r="C700" s="104"/>
      <c r="E700" s="98"/>
      <c r="F700" s="99"/>
      <c r="G700" s="104"/>
      <c r="H700" s="104"/>
      <c r="I700" s="104"/>
      <c r="J700" s="98"/>
      <c r="K700" s="98"/>
      <c r="L700" s="98"/>
      <c r="M700" s="98"/>
      <c r="N700" s="98"/>
      <c r="O700" s="98"/>
      <c r="P700" s="98"/>
      <c r="Q700" s="98"/>
      <c r="R700" s="98"/>
      <c r="S700" s="98"/>
      <c r="U700" s="87"/>
    </row>
    <row r="701" spans="1:21" hidden="1" outlineLevel="1" x14ac:dyDescent="0.25">
      <c r="A701" s="115"/>
      <c r="B701" s="199"/>
      <c r="C701" s="104"/>
      <c r="E701" s="98"/>
      <c r="F701" s="99"/>
      <c r="G701" s="104"/>
      <c r="H701" s="104"/>
      <c r="I701" s="104"/>
      <c r="J701" s="98"/>
      <c r="K701" s="98"/>
      <c r="L701" s="98"/>
      <c r="M701" s="98"/>
      <c r="N701" s="98"/>
      <c r="O701" s="98"/>
      <c r="P701" s="98"/>
      <c r="Q701" s="98"/>
      <c r="R701" s="98"/>
      <c r="S701" s="98"/>
      <c r="U701" s="87"/>
    </row>
    <row r="702" spans="1:21" hidden="1" outlineLevel="1" x14ac:dyDescent="0.25">
      <c r="A702" s="115"/>
      <c r="B702" s="199"/>
      <c r="C702" s="104"/>
      <c r="E702" s="98"/>
      <c r="F702" s="99"/>
      <c r="G702" s="104"/>
      <c r="H702" s="104"/>
      <c r="I702" s="104"/>
      <c r="J702" s="98"/>
      <c r="K702" s="98"/>
      <c r="L702" s="98"/>
      <c r="M702" s="98"/>
      <c r="N702" s="98"/>
      <c r="O702" s="98"/>
      <c r="P702" s="98"/>
      <c r="Q702" s="98"/>
      <c r="R702" s="98"/>
      <c r="S702" s="98"/>
      <c r="U702" s="87"/>
    </row>
    <row r="703" spans="1:21" collapsed="1" x14ac:dyDescent="0.25">
      <c r="A703" s="34"/>
      <c r="B703" s="198"/>
      <c r="C703" s="102"/>
      <c r="D703" t="str">
        <f>'Caseload Assignments'!A702</f>
        <v>Inadequate</v>
      </c>
      <c r="E703" s="34" t="s">
        <v>104</v>
      </c>
      <c r="F703" s="114">
        <v>1</v>
      </c>
      <c r="G703" s="102">
        <v>0</v>
      </c>
      <c r="H703" s="102"/>
      <c r="I703" s="34" t="str">
        <f>J703</f>
        <v>no</v>
      </c>
      <c r="J703" s="34" t="s">
        <v>480</v>
      </c>
      <c r="K703" s="34" t="s">
        <v>480</v>
      </c>
      <c r="L703" s="34" t="s">
        <v>480</v>
      </c>
      <c r="M703" s="34" t="s">
        <v>480</v>
      </c>
      <c r="N703" s="34" t="s">
        <v>480</v>
      </c>
      <c r="O703" s="34" t="s">
        <v>480</v>
      </c>
      <c r="P703" s="34" t="s">
        <v>480</v>
      </c>
      <c r="Q703" s="34" t="s">
        <v>480</v>
      </c>
      <c r="R703" s="34" t="s">
        <v>480</v>
      </c>
      <c r="S703" s="34" t="s">
        <v>480</v>
      </c>
      <c r="T703" s="83">
        <f>IF('Financial Overview'!$B$9=1,'Caseload Assignments'!BK705,(IF('Financial Overview'!$B$9=2,'Caseload Assignments'!BK706,(IF('Financial Overview'!$B$9=3,'Caseload Assignments'!BK707,(IF('Financial Overview'!$B$9=4,'Caseload Assignments'!BK708)))))))</f>
        <v>0</v>
      </c>
      <c r="U703" s="87">
        <f t="shared" ref="U703" si="285">G703+H703-T703</f>
        <v>0</v>
      </c>
    </row>
    <row r="704" spans="1:21" hidden="1" outlineLevel="1" x14ac:dyDescent="0.25">
      <c r="A704" s="115"/>
      <c r="B704" s="199"/>
      <c r="C704" s="104"/>
      <c r="D704" s="98" t="str">
        <f t="shared" ref="D704:I704" si="286">D703</f>
        <v>Inadequate</v>
      </c>
      <c r="E704" s="98" t="str">
        <f t="shared" si="286"/>
        <v>Salary</v>
      </c>
      <c r="F704" s="98">
        <f t="shared" si="286"/>
        <v>1</v>
      </c>
      <c r="G704" s="104">
        <f t="shared" si="286"/>
        <v>0</v>
      </c>
      <c r="H704" s="104">
        <f t="shared" si="286"/>
        <v>0</v>
      </c>
      <c r="I704" s="98" t="str">
        <f t="shared" si="286"/>
        <v>no</v>
      </c>
      <c r="J704" s="98" t="str">
        <f t="shared" si="282"/>
        <v>no</v>
      </c>
      <c r="K704" s="98" t="str">
        <f t="shared" si="282"/>
        <v>no</v>
      </c>
      <c r="L704" s="98" t="str">
        <f t="shared" si="282"/>
        <v>no</v>
      </c>
      <c r="M704" s="98" t="str">
        <f t="shared" si="282"/>
        <v>no</v>
      </c>
      <c r="N704" s="98" t="str">
        <f t="shared" si="282"/>
        <v>no</v>
      </c>
      <c r="O704" s="98" t="str">
        <f t="shared" si="282"/>
        <v>no</v>
      </c>
      <c r="P704" s="98" t="str">
        <f t="shared" si="282"/>
        <v>no</v>
      </c>
      <c r="Q704" s="98" t="str">
        <f t="shared" si="282"/>
        <v>no</v>
      </c>
      <c r="R704" s="98" t="str">
        <f t="shared" si="282"/>
        <v>no</v>
      </c>
      <c r="S704" s="98" t="str">
        <f t="shared" si="282"/>
        <v>no</v>
      </c>
      <c r="U704" s="87"/>
    </row>
    <row r="705" spans="1:21" hidden="1" outlineLevel="1" x14ac:dyDescent="0.25">
      <c r="A705" s="115"/>
      <c r="B705" s="199"/>
      <c r="C705" s="104"/>
      <c r="D705" s="98" t="str">
        <f t="shared" ref="D705:S705" si="287">D703</f>
        <v>Inadequate</v>
      </c>
      <c r="E705" s="98" t="str">
        <f t="shared" si="287"/>
        <v>Salary</v>
      </c>
      <c r="F705" s="98">
        <f t="shared" si="287"/>
        <v>1</v>
      </c>
      <c r="G705" s="104">
        <f t="shared" si="287"/>
        <v>0</v>
      </c>
      <c r="H705" s="104">
        <f t="shared" si="287"/>
        <v>0</v>
      </c>
      <c r="I705" s="98" t="str">
        <f t="shared" si="287"/>
        <v>no</v>
      </c>
      <c r="J705" s="98" t="str">
        <f t="shared" si="287"/>
        <v>no</v>
      </c>
      <c r="K705" s="98" t="str">
        <f t="shared" si="287"/>
        <v>no</v>
      </c>
      <c r="L705" s="98" t="str">
        <f t="shared" si="287"/>
        <v>no</v>
      </c>
      <c r="M705" s="98" t="str">
        <f t="shared" si="287"/>
        <v>no</v>
      </c>
      <c r="N705" s="98" t="str">
        <f t="shared" si="287"/>
        <v>no</v>
      </c>
      <c r="O705" s="98" t="str">
        <f t="shared" si="287"/>
        <v>no</v>
      </c>
      <c r="P705" s="98" t="str">
        <f t="shared" si="287"/>
        <v>no</v>
      </c>
      <c r="Q705" s="98" t="str">
        <f t="shared" si="287"/>
        <v>no</v>
      </c>
      <c r="R705" s="98" t="str">
        <f t="shared" si="287"/>
        <v>no</v>
      </c>
      <c r="S705" s="98" t="str">
        <f t="shared" si="287"/>
        <v>no</v>
      </c>
      <c r="U705" s="87"/>
    </row>
    <row r="706" spans="1:21" hidden="1" outlineLevel="1" x14ac:dyDescent="0.25">
      <c r="A706" s="115"/>
      <c r="B706" s="199"/>
      <c r="C706" s="104"/>
      <c r="D706" s="98" t="str">
        <f t="shared" ref="D706:S706" si="288">D703</f>
        <v>Inadequate</v>
      </c>
      <c r="E706" s="98" t="str">
        <f t="shared" si="288"/>
        <v>Salary</v>
      </c>
      <c r="F706" s="98">
        <f t="shared" si="288"/>
        <v>1</v>
      </c>
      <c r="G706" s="104">
        <f t="shared" si="288"/>
        <v>0</v>
      </c>
      <c r="H706" s="104">
        <f t="shared" si="288"/>
        <v>0</v>
      </c>
      <c r="I706" s="98" t="str">
        <f t="shared" si="288"/>
        <v>no</v>
      </c>
      <c r="J706" s="98" t="str">
        <f t="shared" si="288"/>
        <v>no</v>
      </c>
      <c r="K706" s="98" t="str">
        <f t="shared" si="288"/>
        <v>no</v>
      </c>
      <c r="L706" s="98" t="str">
        <f t="shared" si="288"/>
        <v>no</v>
      </c>
      <c r="M706" s="98" t="str">
        <f t="shared" si="288"/>
        <v>no</v>
      </c>
      <c r="N706" s="98" t="str">
        <f t="shared" si="288"/>
        <v>no</v>
      </c>
      <c r="O706" s="98" t="str">
        <f t="shared" si="288"/>
        <v>no</v>
      </c>
      <c r="P706" s="98" t="str">
        <f t="shared" si="288"/>
        <v>no</v>
      </c>
      <c r="Q706" s="98" t="str">
        <f t="shared" si="288"/>
        <v>no</v>
      </c>
      <c r="R706" s="98" t="str">
        <f t="shared" si="288"/>
        <v>no</v>
      </c>
      <c r="S706" s="98" t="str">
        <f t="shared" si="288"/>
        <v>no</v>
      </c>
      <c r="U706" s="87"/>
    </row>
    <row r="707" spans="1:21" hidden="1" outlineLevel="1" x14ac:dyDescent="0.25">
      <c r="A707" s="115"/>
      <c r="B707" s="199"/>
      <c r="C707" s="104"/>
      <c r="E707" s="98"/>
      <c r="F707" s="99"/>
      <c r="G707" s="104"/>
      <c r="H707" s="104"/>
      <c r="I707" s="104"/>
      <c r="J707" s="98"/>
      <c r="K707" s="98"/>
      <c r="L707" s="98"/>
      <c r="M707" s="98"/>
      <c r="N707" s="98"/>
      <c r="O707" s="98"/>
      <c r="P707" s="98"/>
      <c r="Q707" s="98"/>
      <c r="R707" s="98"/>
      <c r="S707" s="98"/>
      <c r="U707" s="87"/>
    </row>
    <row r="708" spans="1:21" hidden="1" outlineLevel="1" x14ac:dyDescent="0.25">
      <c r="A708" s="115"/>
      <c r="B708" s="199"/>
      <c r="C708" s="104"/>
      <c r="E708" s="98"/>
      <c r="F708" s="99"/>
      <c r="G708" s="104"/>
      <c r="H708" s="104"/>
      <c r="I708" s="104"/>
      <c r="J708" s="98"/>
      <c r="K708" s="98"/>
      <c r="L708" s="98"/>
      <c r="M708" s="98"/>
      <c r="N708" s="98"/>
      <c r="O708" s="98"/>
      <c r="P708" s="98"/>
      <c r="Q708" s="98"/>
      <c r="R708" s="98"/>
      <c r="S708" s="98"/>
      <c r="U708" s="87"/>
    </row>
    <row r="709" spans="1:21" hidden="1" outlineLevel="1" x14ac:dyDescent="0.25">
      <c r="A709" s="115"/>
      <c r="B709" s="199"/>
      <c r="C709" s="104"/>
      <c r="E709" s="98"/>
      <c r="F709" s="99"/>
      <c r="G709" s="104"/>
      <c r="H709" s="104"/>
      <c r="I709" s="104"/>
      <c r="J709" s="98"/>
      <c r="K709" s="98"/>
      <c r="L709" s="98"/>
      <c r="M709" s="98"/>
      <c r="N709" s="98"/>
      <c r="O709" s="98"/>
      <c r="P709" s="98"/>
      <c r="Q709" s="98"/>
      <c r="R709" s="98"/>
      <c r="S709" s="98"/>
      <c r="U709" s="87"/>
    </row>
    <row r="710" spans="1:21" hidden="1" outlineLevel="1" x14ac:dyDescent="0.25">
      <c r="A710" s="115"/>
      <c r="B710" s="199"/>
      <c r="C710" s="104"/>
      <c r="E710" s="98"/>
      <c r="F710" s="99"/>
      <c r="G710" s="104"/>
      <c r="H710" s="104"/>
      <c r="I710" s="104"/>
      <c r="J710" s="98"/>
      <c r="K710" s="98"/>
      <c r="L710" s="98"/>
      <c r="M710" s="98"/>
      <c r="N710" s="98"/>
      <c r="O710" s="98"/>
      <c r="P710" s="98"/>
      <c r="Q710" s="98"/>
      <c r="R710" s="98"/>
      <c r="S710" s="98"/>
      <c r="U710" s="87"/>
    </row>
    <row r="711" spans="1:21" hidden="1" outlineLevel="1" x14ac:dyDescent="0.25">
      <c r="A711" s="115"/>
      <c r="B711" s="199"/>
      <c r="C711" s="104"/>
      <c r="E711" s="98"/>
      <c r="F711" s="99"/>
      <c r="G711" s="104"/>
      <c r="H711" s="104"/>
      <c r="I711" s="104"/>
      <c r="J711" s="98"/>
      <c r="K711" s="98"/>
      <c r="L711" s="98"/>
      <c r="M711" s="98"/>
      <c r="N711" s="98"/>
      <c r="O711" s="98"/>
      <c r="P711" s="98"/>
      <c r="Q711" s="98"/>
      <c r="R711" s="98"/>
      <c r="S711" s="98"/>
      <c r="U711" s="87"/>
    </row>
    <row r="712" spans="1:21" hidden="1" outlineLevel="1" x14ac:dyDescent="0.25">
      <c r="A712" s="115"/>
      <c r="B712" s="199"/>
      <c r="C712" s="104"/>
      <c r="E712" s="98"/>
      <c r="F712" s="99"/>
      <c r="G712" s="104"/>
      <c r="H712" s="104"/>
      <c r="I712" s="104"/>
      <c r="J712" s="98"/>
      <c r="K712" s="98"/>
      <c r="L712" s="98"/>
      <c r="M712" s="98"/>
      <c r="N712" s="98"/>
      <c r="O712" s="98"/>
      <c r="P712" s="98"/>
      <c r="Q712" s="98"/>
      <c r="R712" s="98"/>
      <c r="S712" s="98"/>
      <c r="U712" s="87"/>
    </row>
    <row r="713" spans="1:21" collapsed="1" x14ac:dyDescent="0.25">
      <c r="A713" s="34"/>
      <c r="B713" s="198"/>
      <c r="C713" s="102"/>
      <c r="D713" t="str">
        <f>'Caseload Assignments'!A712</f>
        <v>Inadequate</v>
      </c>
      <c r="E713" s="34" t="s">
        <v>104</v>
      </c>
      <c r="F713" s="114">
        <v>1</v>
      </c>
      <c r="G713" s="102">
        <v>0</v>
      </c>
      <c r="H713" s="102"/>
      <c r="I713" s="34" t="str">
        <f>J713</f>
        <v>no</v>
      </c>
      <c r="J713" s="34" t="s">
        <v>480</v>
      </c>
      <c r="K713" s="34" t="s">
        <v>480</v>
      </c>
      <c r="L713" s="34" t="s">
        <v>480</v>
      </c>
      <c r="M713" s="34" t="s">
        <v>480</v>
      </c>
      <c r="N713" s="34" t="s">
        <v>480</v>
      </c>
      <c r="O713" s="34" t="s">
        <v>480</v>
      </c>
      <c r="P713" s="34" t="s">
        <v>480</v>
      </c>
      <c r="Q713" s="34" t="s">
        <v>480</v>
      </c>
      <c r="R713" s="34" t="s">
        <v>480</v>
      </c>
      <c r="S713" s="34" t="s">
        <v>480</v>
      </c>
      <c r="T713" s="83">
        <f>IF('Financial Overview'!$B$9=1,'Caseload Assignments'!BK715,(IF('Financial Overview'!$B$9=2,'Caseload Assignments'!BK716,(IF('Financial Overview'!$B$9=3,'Caseload Assignments'!BK717,(IF('Financial Overview'!$B$9=4,'Caseload Assignments'!BK718)))))))</f>
        <v>0</v>
      </c>
      <c r="U713" s="87">
        <f t="shared" ref="U713" si="289">G713+H713-T713</f>
        <v>0</v>
      </c>
    </row>
    <row r="714" spans="1:21" hidden="1" outlineLevel="1" x14ac:dyDescent="0.25">
      <c r="A714" s="115"/>
      <c r="B714" s="199"/>
      <c r="C714" s="104"/>
      <c r="D714" s="98" t="str">
        <f t="shared" ref="D714:S724" si="290">D713</f>
        <v>Inadequate</v>
      </c>
      <c r="E714" s="98" t="str">
        <f t="shared" si="290"/>
        <v>Salary</v>
      </c>
      <c r="F714" s="98">
        <f t="shared" si="290"/>
        <v>1</v>
      </c>
      <c r="G714" s="104">
        <f t="shared" si="290"/>
        <v>0</v>
      </c>
      <c r="H714" s="104">
        <f t="shared" si="290"/>
        <v>0</v>
      </c>
      <c r="I714" s="98" t="str">
        <f t="shared" si="290"/>
        <v>no</v>
      </c>
      <c r="J714" s="98" t="str">
        <f t="shared" si="290"/>
        <v>no</v>
      </c>
      <c r="K714" s="98" t="str">
        <f t="shared" si="290"/>
        <v>no</v>
      </c>
      <c r="L714" s="98" t="str">
        <f t="shared" si="290"/>
        <v>no</v>
      </c>
      <c r="M714" s="98" t="str">
        <f t="shared" si="290"/>
        <v>no</v>
      </c>
      <c r="N714" s="98" t="str">
        <f t="shared" si="290"/>
        <v>no</v>
      </c>
      <c r="O714" s="98" t="str">
        <f t="shared" si="290"/>
        <v>no</v>
      </c>
      <c r="P714" s="98" t="str">
        <f t="shared" si="290"/>
        <v>no</v>
      </c>
      <c r="Q714" s="98" t="str">
        <f t="shared" si="290"/>
        <v>no</v>
      </c>
      <c r="R714" s="98" t="str">
        <f t="shared" si="290"/>
        <v>no</v>
      </c>
      <c r="S714" s="98" t="str">
        <f t="shared" si="290"/>
        <v>no</v>
      </c>
      <c r="U714" s="87"/>
    </row>
    <row r="715" spans="1:21" hidden="1" outlineLevel="1" x14ac:dyDescent="0.25">
      <c r="A715" s="115"/>
      <c r="B715" s="199"/>
      <c r="C715" s="104"/>
      <c r="D715" s="98" t="str">
        <f t="shared" ref="D715:S715" si="291">D713</f>
        <v>Inadequate</v>
      </c>
      <c r="E715" s="98" t="str">
        <f t="shared" si="291"/>
        <v>Salary</v>
      </c>
      <c r="F715" s="98">
        <f t="shared" si="291"/>
        <v>1</v>
      </c>
      <c r="G715" s="104">
        <f t="shared" si="291"/>
        <v>0</v>
      </c>
      <c r="H715" s="104">
        <f t="shared" si="291"/>
        <v>0</v>
      </c>
      <c r="I715" s="98" t="str">
        <f t="shared" si="291"/>
        <v>no</v>
      </c>
      <c r="J715" s="98" t="str">
        <f t="shared" si="291"/>
        <v>no</v>
      </c>
      <c r="K715" s="98" t="str">
        <f t="shared" si="291"/>
        <v>no</v>
      </c>
      <c r="L715" s="98" t="str">
        <f t="shared" si="291"/>
        <v>no</v>
      </c>
      <c r="M715" s="98" t="str">
        <f t="shared" si="291"/>
        <v>no</v>
      </c>
      <c r="N715" s="98" t="str">
        <f t="shared" si="291"/>
        <v>no</v>
      </c>
      <c r="O715" s="98" t="str">
        <f t="shared" si="291"/>
        <v>no</v>
      </c>
      <c r="P715" s="98" t="str">
        <f t="shared" si="291"/>
        <v>no</v>
      </c>
      <c r="Q715" s="98" t="str">
        <f t="shared" si="291"/>
        <v>no</v>
      </c>
      <c r="R715" s="98" t="str">
        <f t="shared" si="291"/>
        <v>no</v>
      </c>
      <c r="S715" s="98" t="str">
        <f t="shared" si="291"/>
        <v>no</v>
      </c>
      <c r="U715" s="87"/>
    </row>
    <row r="716" spans="1:21" hidden="1" outlineLevel="1" x14ac:dyDescent="0.25">
      <c r="A716" s="115"/>
      <c r="B716" s="199"/>
      <c r="C716" s="104"/>
      <c r="D716" s="98" t="str">
        <f t="shared" ref="D716:S716" si="292">D713</f>
        <v>Inadequate</v>
      </c>
      <c r="E716" s="98" t="str">
        <f t="shared" si="292"/>
        <v>Salary</v>
      </c>
      <c r="F716" s="98">
        <f t="shared" si="292"/>
        <v>1</v>
      </c>
      <c r="G716" s="104">
        <f t="shared" si="292"/>
        <v>0</v>
      </c>
      <c r="H716" s="104">
        <f t="shared" si="292"/>
        <v>0</v>
      </c>
      <c r="I716" s="98" t="str">
        <f t="shared" si="292"/>
        <v>no</v>
      </c>
      <c r="J716" s="98" t="str">
        <f t="shared" si="292"/>
        <v>no</v>
      </c>
      <c r="K716" s="98" t="str">
        <f t="shared" si="292"/>
        <v>no</v>
      </c>
      <c r="L716" s="98" t="str">
        <f t="shared" si="292"/>
        <v>no</v>
      </c>
      <c r="M716" s="98" t="str">
        <f t="shared" si="292"/>
        <v>no</v>
      </c>
      <c r="N716" s="98" t="str">
        <f t="shared" si="292"/>
        <v>no</v>
      </c>
      <c r="O716" s="98" t="str">
        <f t="shared" si="292"/>
        <v>no</v>
      </c>
      <c r="P716" s="98" t="str">
        <f t="shared" si="292"/>
        <v>no</v>
      </c>
      <c r="Q716" s="98" t="str">
        <f t="shared" si="292"/>
        <v>no</v>
      </c>
      <c r="R716" s="98" t="str">
        <f t="shared" si="292"/>
        <v>no</v>
      </c>
      <c r="S716" s="98" t="str">
        <f t="shared" si="292"/>
        <v>no</v>
      </c>
      <c r="U716" s="87"/>
    </row>
    <row r="717" spans="1:21" hidden="1" outlineLevel="1" x14ac:dyDescent="0.25">
      <c r="A717" s="115"/>
      <c r="B717" s="199"/>
      <c r="C717" s="104"/>
      <c r="E717" s="98"/>
      <c r="F717" s="99"/>
      <c r="G717" s="104"/>
      <c r="H717" s="104"/>
      <c r="I717" s="104"/>
      <c r="J717" s="98"/>
      <c r="K717" s="98"/>
      <c r="L717" s="98"/>
      <c r="M717" s="98"/>
      <c r="N717" s="98"/>
      <c r="O717" s="98"/>
      <c r="P717" s="98"/>
      <c r="Q717" s="98"/>
      <c r="R717" s="98"/>
      <c r="S717" s="98"/>
      <c r="U717" s="87"/>
    </row>
    <row r="718" spans="1:21" hidden="1" outlineLevel="1" x14ac:dyDescent="0.25">
      <c r="A718" s="115"/>
      <c r="B718" s="199"/>
      <c r="C718" s="104"/>
      <c r="E718" s="98"/>
      <c r="F718" s="99"/>
      <c r="G718" s="104"/>
      <c r="H718" s="104"/>
      <c r="I718" s="104"/>
      <c r="J718" s="98"/>
      <c r="K718" s="98"/>
      <c r="L718" s="98"/>
      <c r="M718" s="98"/>
      <c r="N718" s="98"/>
      <c r="O718" s="98"/>
      <c r="P718" s="98"/>
      <c r="Q718" s="98"/>
      <c r="R718" s="98"/>
      <c r="S718" s="98"/>
      <c r="U718" s="87"/>
    </row>
    <row r="719" spans="1:21" hidden="1" outlineLevel="1" x14ac:dyDescent="0.25">
      <c r="A719" s="115"/>
      <c r="B719" s="199"/>
      <c r="C719" s="104"/>
      <c r="E719" s="98"/>
      <c r="F719" s="99"/>
      <c r="G719" s="104"/>
      <c r="H719" s="104"/>
      <c r="I719" s="104"/>
      <c r="J719" s="98"/>
      <c r="K719" s="98"/>
      <c r="L719" s="98"/>
      <c r="M719" s="98"/>
      <c r="N719" s="98"/>
      <c r="O719" s="98"/>
      <c r="P719" s="98"/>
      <c r="Q719" s="98"/>
      <c r="R719" s="98"/>
      <c r="S719" s="98"/>
      <c r="U719" s="87"/>
    </row>
    <row r="720" spans="1:21" hidden="1" outlineLevel="1" x14ac:dyDescent="0.25">
      <c r="A720" s="115"/>
      <c r="B720" s="199"/>
      <c r="C720" s="104"/>
      <c r="E720" s="98"/>
      <c r="F720" s="99"/>
      <c r="G720" s="104"/>
      <c r="H720" s="104"/>
      <c r="I720" s="104"/>
      <c r="J720" s="98"/>
      <c r="K720" s="98"/>
      <c r="L720" s="98"/>
      <c r="M720" s="98"/>
      <c r="N720" s="98"/>
      <c r="O720" s="98"/>
      <c r="P720" s="98"/>
      <c r="Q720" s="98"/>
      <c r="R720" s="98"/>
      <c r="S720" s="98"/>
      <c r="U720" s="87"/>
    </row>
    <row r="721" spans="1:21" hidden="1" outlineLevel="1" x14ac:dyDescent="0.25">
      <c r="A721" s="115"/>
      <c r="B721" s="199"/>
      <c r="C721" s="104"/>
      <c r="E721" s="98"/>
      <c r="F721" s="99"/>
      <c r="G721" s="104"/>
      <c r="H721" s="104"/>
      <c r="I721" s="104"/>
      <c r="J721" s="98"/>
      <c r="K721" s="98"/>
      <c r="L721" s="98"/>
      <c r="M721" s="98"/>
      <c r="N721" s="98"/>
      <c r="O721" s="98"/>
      <c r="P721" s="98"/>
      <c r="Q721" s="98"/>
      <c r="R721" s="98"/>
      <c r="S721" s="98"/>
      <c r="U721" s="87"/>
    </row>
    <row r="722" spans="1:21" hidden="1" outlineLevel="1" x14ac:dyDescent="0.25">
      <c r="A722" s="115"/>
      <c r="B722" s="199"/>
      <c r="C722" s="104"/>
      <c r="E722" s="98"/>
      <c r="F722" s="99"/>
      <c r="G722" s="104"/>
      <c r="H722" s="104"/>
      <c r="I722" s="104"/>
      <c r="J722" s="98"/>
      <c r="K722" s="98"/>
      <c r="L722" s="98"/>
      <c r="M722" s="98"/>
      <c r="N722" s="98"/>
      <c r="O722" s="98"/>
      <c r="P722" s="98"/>
      <c r="Q722" s="98"/>
      <c r="R722" s="98"/>
      <c r="S722" s="98"/>
      <c r="U722" s="87"/>
    </row>
    <row r="723" spans="1:21" collapsed="1" x14ac:dyDescent="0.25">
      <c r="A723" s="34"/>
      <c r="B723" s="198"/>
      <c r="C723" s="102"/>
      <c r="D723" t="str">
        <f>'Caseload Assignments'!A722</f>
        <v>Inadequate</v>
      </c>
      <c r="E723" s="34" t="s">
        <v>104</v>
      </c>
      <c r="F723" s="114">
        <v>1</v>
      </c>
      <c r="G723" s="102">
        <v>0</v>
      </c>
      <c r="H723" s="102"/>
      <c r="I723" s="34" t="str">
        <f>J723</f>
        <v>no</v>
      </c>
      <c r="J723" s="34" t="s">
        <v>480</v>
      </c>
      <c r="K723" s="34" t="s">
        <v>480</v>
      </c>
      <c r="L723" s="34" t="s">
        <v>480</v>
      </c>
      <c r="M723" s="34" t="s">
        <v>480</v>
      </c>
      <c r="N723" s="34" t="s">
        <v>480</v>
      </c>
      <c r="O723" s="34" t="s">
        <v>480</v>
      </c>
      <c r="P723" s="34" t="s">
        <v>480</v>
      </c>
      <c r="Q723" s="34" t="s">
        <v>480</v>
      </c>
      <c r="R723" s="34" t="s">
        <v>480</v>
      </c>
      <c r="S723" s="34" t="s">
        <v>480</v>
      </c>
      <c r="T723" s="83">
        <f>IF('Financial Overview'!$B$9=1,'Caseload Assignments'!BK725,(IF('Financial Overview'!$B$9=2,'Caseload Assignments'!BK726,(IF('Financial Overview'!$B$9=3,'Caseload Assignments'!BK727,(IF('Financial Overview'!$B$9=4,'Caseload Assignments'!BK728)))))))</f>
        <v>0</v>
      </c>
      <c r="U723" s="87">
        <f t="shared" ref="U723" si="293">G723+H723-T723</f>
        <v>0</v>
      </c>
    </row>
    <row r="724" spans="1:21" hidden="1" outlineLevel="1" x14ac:dyDescent="0.25">
      <c r="A724" s="115"/>
      <c r="B724" s="199"/>
      <c r="C724" s="104"/>
      <c r="D724" s="98" t="str">
        <f t="shared" ref="D724:I724" si="294">D723</f>
        <v>Inadequate</v>
      </c>
      <c r="E724" s="98" t="str">
        <f t="shared" si="294"/>
        <v>Salary</v>
      </c>
      <c r="F724" s="98">
        <f t="shared" si="294"/>
        <v>1</v>
      </c>
      <c r="G724" s="104">
        <f t="shared" si="294"/>
        <v>0</v>
      </c>
      <c r="H724" s="104">
        <f t="shared" si="294"/>
        <v>0</v>
      </c>
      <c r="I724" s="98" t="str">
        <f t="shared" si="294"/>
        <v>no</v>
      </c>
      <c r="J724" s="98" t="str">
        <f t="shared" si="290"/>
        <v>no</v>
      </c>
      <c r="K724" s="98" t="str">
        <f t="shared" si="290"/>
        <v>no</v>
      </c>
      <c r="L724" s="98" t="str">
        <f t="shared" si="290"/>
        <v>no</v>
      </c>
      <c r="M724" s="98" t="str">
        <f t="shared" si="290"/>
        <v>no</v>
      </c>
      <c r="N724" s="98" t="str">
        <f t="shared" si="290"/>
        <v>no</v>
      </c>
      <c r="O724" s="98" t="str">
        <f t="shared" si="290"/>
        <v>no</v>
      </c>
      <c r="P724" s="98" t="str">
        <f t="shared" si="290"/>
        <v>no</v>
      </c>
      <c r="Q724" s="98" t="str">
        <f t="shared" si="290"/>
        <v>no</v>
      </c>
      <c r="R724" s="98" t="str">
        <f t="shared" si="290"/>
        <v>no</v>
      </c>
      <c r="S724" s="98" t="str">
        <f t="shared" si="290"/>
        <v>no</v>
      </c>
      <c r="U724" s="87"/>
    </row>
    <row r="725" spans="1:21" hidden="1" outlineLevel="1" x14ac:dyDescent="0.25">
      <c r="A725" s="115"/>
      <c r="B725" s="199"/>
      <c r="C725" s="104"/>
      <c r="D725" s="98" t="str">
        <f t="shared" ref="D725:S725" si="295">D723</f>
        <v>Inadequate</v>
      </c>
      <c r="E725" s="98" t="str">
        <f t="shared" si="295"/>
        <v>Salary</v>
      </c>
      <c r="F725" s="98">
        <f t="shared" si="295"/>
        <v>1</v>
      </c>
      <c r="G725" s="104">
        <f t="shared" si="295"/>
        <v>0</v>
      </c>
      <c r="H725" s="104">
        <f t="shared" si="295"/>
        <v>0</v>
      </c>
      <c r="I725" s="98" t="str">
        <f t="shared" si="295"/>
        <v>no</v>
      </c>
      <c r="J725" s="98" t="str">
        <f t="shared" si="295"/>
        <v>no</v>
      </c>
      <c r="K725" s="98" t="str">
        <f t="shared" si="295"/>
        <v>no</v>
      </c>
      <c r="L725" s="98" t="str">
        <f t="shared" si="295"/>
        <v>no</v>
      </c>
      <c r="M725" s="98" t="str">
        <f t="shared" si="295"/>
        <v>no</v>
      </c>
      <c r="N725" s="98" t="str">
        <f t="shared" si="295"/>
        <v>no</v>
      </c>
      <c r="O725" s="98" t="str">
        <f t="shared" si="295"/>
        <v>no</v>
      </c>
      <c r="P725" s="98" t="str">
        <f t="shared" si="295"/>
        <v>no</v>
      </c>
      <c r="Q725" s="98" t="str">
        <f t="shared" si="295"/>
        <v>no</v>
      </c>
      <c r="R725" s="98" t="str">
        <f t="shared" si="295"/>
        <v>no</v>
      </c>
      <c r="S725" s="98" t="str">
        <f t="shared" si="295"/>
        <v>no</v>
      </c>
      <c r="U725" s="87"/>
    </row>
    <row r="726" spans="1:21" hidden="1" outlineLevel="1" x14ac:dyDescent="0.25">
      <c r="A726" s="115"/>
      <c r="B726" s="199"/>
      <c r="C726" s="104"/>
      <c r="D726" s="98" t="str">
        <f t="shared" ref="D726:S726" si="296">D723</f>
        <v>Inadequate</v>
      </c>
      <c r="E726" s="98" t="str">
        <f t="shared" si="296"/>
        <v>Salary</v>
      </c>
      <c r="F726" s="98">
        <f t="shared" si="296"/>
        <v>1</v>
      </c>
      <c r="G726" s="104">
        <f t="shared" si="296"/>
        <v>0</v>
      </c>
      <c r="H726" s="104">
        <f t="shared" si="296"/>
        <v>0</v>
      </c>
      <c r="I726" s="98" t="str">
        <f t="shared" si="296"/>
        <v>no</v>
      </c>
      <c r="J726" s="98" t="str">
        <f t="shared" si="296"/>
        <v>no</v>
      </c>
      <c r="K726" s="98" t="str">
        <f t="shared" si="296"/>
        <v>no</v>
      </c>
      <c r="L726" s="98" t="str">
        <f t="shared" si="296"/>
        <v>no</v>
      </c>
      <c r="M726" s="98" t="str">
        <f t="shared" si="296"/>
        <v>no</v>
      </c>
      <c r="N726" s="98" t="str">
        <f t="shared" si="296"/>
        <v>no</v>
      </c>
      <c r="O726" s="98" t="str">
        <f t="shared" si="296"/>
        <v>no</v>
      </c>
      <c r="P726" s="98" t="str">
        <f t="shared" si="296"/>
        <v>no</v>
      </c>
      <c r="Q726" s="98" t="str">
        <f t="shared" si="296"/>
        <v>no</v>
      </c>
      <c r="R726" s="98" t="str">
        <f t="shared" si="296"/>
        <v>no</v>
      </c>
      <c r="S726" s="98" t="str">
        <f t="shared" si="296"/>
        <v>no</v>
      </c>
      <c r="U726" s="87"/>
    </row>
    <row r="727" spans="1:21" hidden="1" outlineLevel="1" x14ac:dyDescent="0.25">
      <c r="A727" s="115"/>
      <c r="B727" s="199"/>
      <c r="C727" s="104"/>
      <c r="E727" s="98"/>
      <c r="F727" s="99"/>
      <c r="G727" s="104"/>
      <c r="H727" s="104"/>
      <c r="I727" s="104"/>
      <c r="J727" s="98"/>
      <c r="K727" s="98"/>
      <c r="L727" s="98"/>
      <c r="M727" s="98"/>
      <c r="N727" s="98"/>
      <c r="O727" s="98"/>
      <c r="P727" s="98"/>
      <c r="Q727" s="98"/>
      <c r="R727" s="98"/>
      <c r="S727" s="98"/>
      <c r="U727" s="87"/>
    </row>
    <row r="728" spans="1:21" hidden="1" outlineLevel="1" x14ac:dyDescent="0.25">
      <c r="A728" s="115"/>
      <c r="B728" s="199"/>
      <c r="C728" s="104"/>
      <c r="E728" s="98"/>
      <c r="F728" s="99"/>
      <c r="G728" s="104"/>
      <c r="H728" s="104"/>
      <c r="I728" s="104"/>
      <c r="J728" s="98"/>
      <c r="K728" s="98"/>
      <c r="L728" s="98"/>
      <c r="M728" s="98"/>
      <c r="N728" s="98"/>
      <c r="O728" s="98"/>
      <c r="P728" s="98"/>
      <c r="Q728" s="98"/>
      <c r="R728" s="98"/>
      <c r="S728" s="98"/>
      <c r="U728" s="87"/>
    </row>
    <row r="729" spans="1:21" hidden="1" outlineLevel="1" x14ac:dyDescent="0.25">
      <c r="A729" s="115"/>
      <c r="B729" s="199"/>
      <c r="C729" s="104"/>
      <c r="E729" s="98"/>
      <c r="F729" s="99"/>
      <c r="G729" s="104"/>
      <c r="H729" s="104"/>
      <c r="I729" s="104"/>
      <c r="J729" s="98"/>
      <c r="K729" s="98"/>
      <c r="L729" s="98"/>
      <c r="M729" s="98"/>
      <c r="N729" s="98"/>
      <c r="O729" s="98"/>
      <c r="P729" s="98"/>
      <c r="Q729" s="98"/>
      <c r="R729" s="98"/>
      <c r="S729" s="98"/>
      <c r="U729" s="87"/>
    </row>
    <row r="730" spans="1:21" hidden="1" outlineLevel="1" x14ac:dyDescent="0.25">
      <c r="A730" s="115"/>
      <c r="B730" s="199"/>
      <c r="C730" s="104"/>
      <c r="E730" s="98"/>
      <c r="F730" s="99"/>
      <c r="G730" s="104"/>
      <c r="H730" s="104"/>
      <c r="I730" s="104"/>
      <c r="J730" s="98"/>
      <c r="K730" s="98"/>
      <c r="L730" s="98"/>
      <c r="M730" s="98"/>
      <c r="N730" s="98"/>
      <c r="O730" s="98"/>
      <c r="P730" s="98"/>
      <c r="Q730" s="98"/>
      <c r="R730" s="98"/>
      <c r="S730" s="98"/>
      <c r="U730" s="87"/>
    </row>
    <row r="731" spans="1:21" hidden="1" outlineLevel="1" x14ac:dyDescent="0.25">
      <c r="A731" s="115"/>
      <c r="B731" s="199"/>
      <c r="C731" s="104"/>
      <c r="E731" s="98"/>
      <c r="F731" s="99"/>
      <c r="G731" s="104"/>
      <c r="H731" s="104"/>
      <c r="I731" s="104"/>
      <c r="J731" s="98"/>
      <c r="K731" s="98"/>
      <c r="L731" s="98"/>
      <c r="M731" s="98"/>
      <c r="N731" s="98"/>
      <c r="O731" s="98"/>
      <c r="P731" s="98"/>
      <c r="Q731" s="98"/>
      <c r="R731" s="98"/>
      <c r="S731" s="98"/>
      <c r="U731" s="87"/>
    </row>
    <row r="732" spans="1:21" hidden="1" outlineLevel="1" x14ac:dyDescent="0.25">
      <c r="A732" s="115"/>
      <c r="B732" s="199"/>
      <c r="C732" s="104"/>
      <c r="E732" s="98"/>
      <c r="F732" s="99"/>
      <c r="G732" s="104"/>
      <c r="H732" s="104"/>
      <c r="I732" s="104"/>
      <c r="J732" s="98"/>
      <c r="K732" s="98"/>
      <c r="L732" s="98"/>
      <c r="M732" s="98"/>
      <c r="N732" s="98"/>
      <c r="O732" s="98"/>
      <c r="P732" s="98"/>
      <c r="Q732" s="98"/>
      <c r="R732" s="98"/>
      <c r="S732" s="98"/>
      <c r="U732" s="87"/>
    </row>
    <row r="733" spans="1:21" collapsed="1" x14ac:dyDescent="0.25">
      <c r="A733" s="34"/>
      <c r="B733" s="198"/>
      <c r="C733" s="102"/>
      <c r="D733" t="str">
        <f>'Caseload Assignments'!A732</f>
        <v>Inadequate</v>
      </c>
      <c r="E733" s="34" t="s">
        <v>104</v>
      </c>
      <c r="F733" s="114">
        <v>1</v>
      </c>
      <c r="G733" s="102">
        <v>0</v>
      </c>
      <c r="H733" s="102"/>
      <c r="I733" s="34" t="str">
        <f>J733</f>
        <v>no</v>
      </c>
      <c r="J733" s="34" t="s">
        <v>480</v>
      </c>
      <c r="K733" s="34" t="s">
        <v>480</v>
      </c>
      <c r="L733" s="34" t="s">
        <v>480</v>
      </c>
      <c r="M733" s="34" t="s">
        <v>480</v>
      </c>
      <c r="N733" s="34" t="s">
        <v>480</v>
      </c>
      <c r="O733" s="34" t="s">
        <v>480</v>
      </c>
      <c r="P733" s="34" t="s">
        <v>480</v>
      </c>
      <c r="Q733" s="34" t="s">
        <v>480</v>
      </c>
      <c r="R733" s="34" t="s">
        <v>480</v>
      </c>
      <c r="S733" s="34" t="s">
        <v>480</v>
      </c>
      <c r="T733" s="83">
        <f>IF('Financial Overview'!$B$9=1,'Caseload Assignments'!BK735,(IF('Financial Overview'!$B$9=2,'Caseload Assignments'!BK736,(IF('Financial Overview'!$B$9=3,'Caseload Assignments'!BK737,(IF('Financial Overview'!$B$9=4,'Caseload Assignments'!BK738)))))))</f>
        <v>0</v>
      </c>
      <c r="U733" s="87">
        <f t="shared" ref="U733" si="297">G733+H733-T733</f>
        <v>0</v>
      </c>
    </row>
    <row r="734" spans="1:21" hidden="1" outlineLevel="1" x14ac:dyDescent="0.25">
      <c r="A734" s="115"/>
      <c r="B734" s="199"/>
      <c r="C734" s="104"/>
      <c r="D734" s="98" t="str">
        <f t="shared" ref="D734:S744" si="298">D733</f>
        <v>Inadequate</v>
      </c>
      <c r="E734" s="98" t="str">
        <f t="shared" si="298"/>
        <v>Salary</v>
      </c>
      <c r="F734" s="98">
        <f t="shared" si="298"/>
        <v>1</v>
      </c>
      <c r="G734" s="104">
        <f t="shared" si="298"/>
        <v>0</v>
      </c>
      <c r="H734" s="104">
        <f t="shared" si="298"/>
        <v>0</v>
      </c>
      <c r="I734" s="98" t="str">
        <f t="shared" si="298"/>
        <v>no</v>
      </c>
      <c r="J734" s="98" t="str">
        <f t="shared" si="298"/>
        <v>no</v>
      </c>
      <c r="K734" s="98" t="str">
        <f t="shared" si="298"/>
        <v>no</v>
      </c>
      <c r="L734" s="98" t="str">
        <f t="shared" si="298"/>
        <v>no</v>
      </c>
      <c r="M734" s="98" t="str">
        <f t="shared" si="298"/>
        <v>no</v>
      </c>
      <c r="N734" s="98" t="str">
        <f t="shared" si="298"/>
        <v>no</v>
      </c>
      <c r="O734" s="98" t="str">
        <f t="shared" si="298"/>
        <v>no</v>
      </c>
      <c r="P734" s="98" t="str">
        <f t="shared" si="298"/>
        <v>no</v>
      </c>
      <c r="Q734" s="98" t="str">
        <f t="shared" si="298"/>
        <v>no</v>
      </c>
      <c r="R734" s="98" t="str">
        <f t="shared" si="298"/>
        <v>no</v>
      </c>
      <c r="S734" s="98" t="str">
        <f t="shared" si="298"/>
        <v>no</v>
      </c>
      <c r="U734" s="87"/>
    </row>
    <row r="735" spans="1:21" hidden="1" outlineLevel="1" x14ac:dyDescent="0.25">
      <c r="A735" s="115"/>
      <c r="B735" s="199"/>
      <c r="C735" s="104"/>
      <c r="D735" s="98" t="str">
        <f t="shared" ref="D735:S735" si="299">D733</f>
        <v>Inadequate</v>
      </c>
      <c r="E735" s="98" t="str">
        <f t="shared" si="299"/>
        <v>Salary</v>
      </c>
      <c r="F735" s="98">
        <f t="shared" si="299"/>
        <v>1</v>
      </c>
      <c r="G735" s="104">
        <f t="shared" si="299"/>
        <v>0</v>
      </c>
      <c r="H735" s="104">
        <f t="shared" si="299"/>
        <v>0</v>
      </c>
      <c r="I735" s="98" t="str">
        <f t="shared" si="299"/>
        <v>no</v>
      </c>
      <c r="J735" s="98" t="str">
        <f t="shared" si="299"/>
        <v>no</v>
      </c>
      <c r="K735" s="98" t="str">
        <f t="shared" si="299"/>
        <v>no</v>
      </c>
      <c r="L735" s="98" t="str">
        <f t="shared" si="299"/>
        <v>no</v>
      </c>
      <c r="M735" s="98" t="str">
        <f t="shared" si="299"/>
        <v>no</v>
      </c>
      <c r="N735" s="98" t="str">
        <f t="shared" si="299"/>
        <v>no</v>
      </c>
      <c r="O735" s="98" t="str">
        <f t="shared" si="299"/>
        <v>no</v>
      </c>
      <c r="P735" s="98" t="str">
        <f t="shared" si="299"/>
        <v>no</v>
      </c>
      <c r="Q735" s="98" t="str">
        <f t="shared" si="299"/>
        <v>no</v>
      </c>
      <c r="R735" s="98" t="str">
        <f t="shared" si="299"/>
        <v>no</v>
      </c>
      <c r="S735" s="98" t="str">
        <f t="shared" si="299"/>
        <v>no</v>
      </c>
      <c r="U735" s="87"/>
    </row>
    <row r="736" spans="1:21" hidden="1" outlineLevel="1" x14ac:dyDescent="0.25">
      <c r="A736" s="115"/>
      <c r="B736" s="199"/>
      <c r="C736" s="104"/>
      <c r="D736" s="98" t="str">
        <f t="shared" ref="D736:S736" si="300">D733</f>
        <v>Inadequate</v>
      </c>
      <c r="E736" s="98" t="str">
        <f t="shared" si="300"/>
        <v>Salary</v>
      </c>
      <c r="F736" s="98">
        <f t="shared" si="300"/>
        <v>1</v>
      </c>
      <c r="G736" s="104">
        <f t="shared" si="300"/>
        <v>0</v>
      </c>
      <c r="H736" s="104">
        <f t="shared" si="300"/>
        <v>0</v>
      </c>
      <c r="I736" s="98" t="str">
        <f t="shared" si="300"/>
        <v>no</v>
      </c>
      <c r="J736" s="98" t="str">
        <f t="shared" si="300"/>
        <v>no</v>
      </c>
      <c r="K736" s="98" t="str">
        <f t="shared" si="300"/>
        <v>no</v>
      </c>
      <c r="L736" s="98" t="str">
        <f t="shared" si="300"/>
        <v>no</v>
      </c>
      <c r="M736" s="98" t="str">
        <f t="shared" si="300"/>
        <v>no</v>
      </c>
      <c r="N736" s="98" t="str">
        <f t="shared" si="300"/>
        <v>no</v>
      </c>
      <c r="O736" s="98" t="str">
        <f t="shared" si="300"/>
        <v>no</v>
      </c>
      <c r="P736" s="98" t="str">
        <f t="shared" si="300"/>
        <v>no</v>
      </c>
      <c r="Q736" s="98" t="str">
        <f t="shared" si="300"/>
        <v>no</v>
      </c>
      <c r="R736" s="98" t="str">
        <f t="shared" si="300"/>
        <v>no</v>
      </c>
      <c r="S736" s="98" t="str">
        <f t="shared" si="300"/>
        <v>no</v>
      </c>
      <c r="U736" s="87"/>
    </row>
    <row r="737" spans="1:21" hidden="1" outlineLevel="1" x14ac:dyDescent="0.25">
      <c r="A737" s="115"/>
      <c r="B737" s="199"/>
      <c r="C737" s="104"/>
      <c r="E737" s="98"/>
      <c r="F737" s="99"/>
      <c r="G737" s="104"/>
      <c r="H737" s="104"/>
      <c r="I737" s="104"/>
      <c r="J737" s="98"/>
      <c r="K737" s="98"/>
      <c r="L737" s="98"/>
      <c r="M737" s="98"/>
      <c r="N737" s="98"/>
      <c r="O737" s="98"/>
      <c r="P737" s="98"/>
      <c r="Q737" s="98"/>
      <c r="R737" s="98"/>
      <c r="S737" s="98"/>
      <c r="U737" s="87"/>
    </row>
    <row r="738" spans="1:21" hidden="1" outlineLevel="1" x14ac:dyDescent="0.25">
      <c r="A738" s="115"/>
      <c r="B738" s="199"/>
      <c r="C738" s="104"/>
      <c r="E738" s="98"/>
      <c r="F738" s="99"/>
      <c r="G738" s="104"/>
      <c r="H738" s="104"/>
      <c r="I738" s="104"/>
      <c r="J738" s="98"/>
      <c r="K738" s="98"/>
      <c r="L738" s="98"/>
      <c r="M738" s="98"/>
      <c r="N738" s="98"/>
      <c r="O738" s="98"/>
      <c r="P738" s="98"/>
      <c r="Q738" s="98"/>
      <c r="R738" s="98"/>
      <c r="S738" s="98"/>
      <c r="U738" s="87"/>
    </row>
    <row r="739" spans="1:21" hidden="1" outlineLevel="1" x14ac:dyDescent="0.25">
      <c r="A739" s="115"/>
      <c r="B739" s="199"/>
      <c r="C739" s="104"/>
      <c r="E739" s="98"/>
      <c r="F739" s="99"/>
      <c r="G739" s="104"/>
      <c r="H739" s="104"/>
      <c r="I739" s="104"/>
      <c r="J739" s="98"/>
      <c r="K739" s="98"/>
      <c r="L739" s="98"/>
      <c r="M739" s="98"/>
      <c r="N739" s="98"/>
      <c r="O739" s="98"/>
      <c r="P739" s="98"/>
      <c r="Q739" s="98"/>
      <c r="R739" s="98"/>
      <c r="S739" s="98"/>
      <c r="U739" s="87"/>
    </row>
    <row r="740" spans="1:21" hidden="1" outlineLevel="1" x14ac:dyDescent="0.25">
      <c r="A740" s="115"/>
      <c r="B740" s="199"/>
      <c r="C740" s="104"/>
      <c r="E740" s="98"/>
      <c r="F740" s="99"/>
      <c r="G740" s="104"/>
      <c r="H740" s="104"/>
      <c r="I740" s="104"/>
      <c r="J740" s="98"/>
      <c r="K740" s="98"/>
      <c r="L740" s="98"/>
      <c r="M740" s="98"/>
      <c r="N740" s="98"/>
      <c r="O740" s="98"/>
      <c r="P740" s="98"/>
      <c r="Q740" s="98"/>
      <c r="R740" s="98"/>
      <c r="S740" s="98"/>
      <c r="U740" s="87"/>
    </row>
    <row r="741" spans="1:21" hidden="1" outlineLevel="1" x14ac:dyDescent="0.25">
      <c r="A741" s="115"/>
      <c r="B741" s="199"/>
      <c r="C741" s="104"/>
      <c r="E741" s="98"/>
      <c r="F741" s="99"/>
      <c r="G741" s="104"/>
      <c r="H741" s="104"/>
      <c r="I741" s="104"/>
      <c r="J741" s="98"/>
      <c r="K741" s="98"/>
      <c r="L741" s="98"/>
      <c r="M741" s="98"/>
      <c r="N741" s="98"/>
      <c r="O741" s="98"/>
      <c r="P741" s="98"/>
      <c r="Q741" s="98"/>
      <c r="R741" s="98"/>
      <c r="S741" s="98"/>
      <c r="U741" s="87"/>
    </row>
    <row r="742" spans="1:21" hidden="1" outlineLevel="1" x14ac:dyDescent="0.25">
      <c r="A742" s="115"/>
      <c r="B742" s="199"/>
      <c r="C742" s="104"/>
      <c r="E742" s="98"/>
      <c r="F742" s="99"/>
      <c r="G742" s="104"/>
      <c r="H742" s="104"/>
      <c r="I742" s="104"/>
      <c r="J742" s="98"/>
      <c r="K742" s="98"/>
      <c r="L742" s="98"/>
      <c r="M742" s="98"/>
      <c r="N742" s="98"/>
      <c r="O742" s="98"/>
      <c r="P742" s="98"/>
      <c r="Q742" s="98"/>
      <c r="R742" s="98"/>
      <c r="S742" s="98"/>
      <c r="U742" s="87"/>
    </row>
    <row r="743" spans="1:21" collapsed="1" x14ac:dyDescent="0.25">
      <c r="A743" s="34"/>
      <c r="B743" s="198"/>
      <c r="C743" s="102"/>
      <c r="D743" t="str">
        <f>'Caseload Assignments'!A742</f>
        <v>Inadequate</v>
      </c>
      <c r="E743" s="34" t="s">
        <v>104</v>
      </c>
      <c r="F743" s="114">
        <v>1</v>
      </c>
      <c r="G743" s="102">
        <v>0</v>
      </c>
      <c r="H743" s="102"/>
      <c r="I743" s="34" t="str">
        <f>J743</f>
        <v>no</v>
      </c>
      <c r="J743" s="34" t="s">
        <v>480</v>
      </c>
      <c r="K743" s="34" t="s">
        <v>480</v>
      </c>
      <c r="L743" s="34" t="s">
        <v>480</v>
      </c>
      <c r="M743" s="34" t="s">
        <v>480</v>
      </c>
      <c r="N743" s="34" t="s">
        <v>480</v>
      </c>
      <c r="O743" s="34" t="s">
        <v>480</v>
      </c>
      <c r="P743" s="34" t="s">
        <v>480</v>
      </c>
      <c r="Q743" s="34" t="s">
        <v>480</v>
      </c>
      <c r="R743" s="34" t="s">
        <v>480</v>
      </c>
      <c r="S743" s="34" t="s">
        <v>480</v>
      </c>
      <c r="T743" s="83">
        <f>IF('Financial Overview'!$B$9=1,'Caseload Assignments'!BK745,(IF('Financial Overview'!$B$9=2,'Caseload Assignments'!BK746,(IF('Financial Overview'!$B$9=3,'Caseload Assignments'!BK747,(IF('Financial Overview'!$B$9=4,'Caseload Assignments'!BK748)))))))</f>
        <v>0</v>
      </c>
      <c r="U743" s="87">
        <f t="shared" ref="U743" si="301">G743+H743-T743</f>
        <v>0</v>
      </c>
    </row>
    <row r="744" spans="1:21" hidden="1" outlineLevel="1" x14ac:dyDescent="0.25">
      <c r="A744" s="115"/>
      <c r="B744" s="199"/>
      <c r="C744" s="104"/>
      <c r="D744" s="98" t="str">
        <f t="shared" ref="D744:I744" si="302">D743</f>
        <v>Inadequate</v>
      </c>
      <c r="E744" s="98" t="str">
        <f t="shared" si="302"/>
        <v>Salary</v>
      </c>
      <c r="F744" s="98">
        <f t="shared" si="302"/>
        <v>1</v>
      </c>
      <c r="G744" s="104">
        <f t="shared" si="302"/>
        <v>0</v>
      </c>
      <c r="H744" s="104">
        <f t="shared" si="302"/>
        <v>0</v>
      </c>
      <c r="I744" s="98" t="str">
        <f t="shared" si="302"/>
        <v>no</v>
      </c>
      <c r="J744" s="98" t="str">
        <f t="shared" si="298"/>
        <v>no</v>
      </c>
      <c r="K744" s="98" t="str">
        <f t="shared" si="298"/>
        <v>no</v>
      </c>
      <c r="L744" s="98" t="str">
        <f t="shared" si="298"/>
        <v>no</v>
      </c>
      <c r="M744" s="98" t="str">
        <f t="shared" si="298"/>
        <v>no</v>
      </c>
      <c r="N744" s="98" t="str">
        <f t="shared" si="298"/>
        <v>no</v>
      </c>
      <c r="O744" s="98" t="str">
        <f t="shared" si="298"/>
        <v>no</v>
      </c>
      <c r="P744" s="98" t="str">
        <f t="shared" si="298"/>
        <v>no</v>
      </c>
      <c r="Q744" s="98" t="str">
        <f t="shared" si="298"/>
        <v>no</v>
      </c>
      <c r="R744" s="98" t="str">
        <f t="shared" si="298"/>
        <v>no</v>
      </c>
      <c r="S744" s="98" t="str">
        <f t="shared" si="298"/>
        <v>no</v>
      </c>
      <c r="U744" s="87"/>
    </row>
    <row r="745" spans="1:21" hidden="1" outlineLevel="1" x14ac:dyDescent="0.25">
      <c r="A745" s="115"/>
      <c r="B745" s="199"/>
      <c r="C745" s="104"/>
      <c r="D745" s="98" t="str">
        <f t="shared" ref="D745:S745" si="303">D743</f>
        <v>Inadequate</v>
      </c>
      <c r="E745" s="98" t="str">
        <f t="shared" si="303"/>
        <v>Salary</v>
      </c>
      <c r="F745" s="98">
        <f t="shared" si="303"/>
        <v>1</v>
      </c>
      <c r="G745" s="104">
        <f t="shared" si="303"/>
        <v>0</v>
      </c>
      <c r="H745" s="104">
        <f t="shared" si="303"/>
        <v>0</v>
      </c>
      <c r="I745" s="98" t="str">
        <f t="shared" si="303"/>
        <v>no</v>
      </c>
      <c r="J745" s="98" t="str">
        <f t="shared" si="303"/>
        <v>no</v>
      </c>
      <c r="K745" s="98" t="str">
        <f t="shared" si="303"/>
        <v>no</v>
      </c>
      <c r="L745" s="98" t="str">
        <f t="shared" si="303"/>
        <v>no</v>
      </c>
      <c r="M745" s="98" t="str">
        <f t="shared" si="303"/>
        <v>no</v>
      </c>
      <c r="N745" s="98" t="str">
        <f t="shared" si="303"/>
        <v>no</v>
      </c>
      <c r="O745" s="98" t="str">
        <f t="shared" si="303"/>
        <v>no</v>
      </c>
      <c r="P745" s="98" t="str">
        <f t="shared" si="303"/>
        <v>no</v>
      </c>
      <c r="Q745" s="98" t="str">
        <f t="shared" si="303"/>
        <v>no</v>
      </c>
      <c r="R745" s="98" t="str">
        <f t="shared" si="303"/>
        <v>no</v>
      </c>
      <c r="S745" s="98" t="str">
        <f t="shared" si="303"/>
        <v>no</v>
      </c>
      <c r="U745" s="87"/>
    </row>
    <row r="746" spans="1:21" hidden="1" outlineLevel="1" x14ac:dyDescent="0.25">
      <c r="A746" s="115"/>
      <c r="B746" s="199"/>
      <c r="C746" s="104"/>
      <c r="D746" s="98" t="str">
        <f t="shared" ref="D746:S746" si="304">D743</f>
        <v>Inadequate</v>
      </c>
      <c r="E746" s="98" t="str">
        <f t="shared" si="304"/>
        <v>Salary</v>
      </c>
      <c r="F746" s="98">
        <f t="shared" si="304"/>
        <v>1</v>
      </c>
      <c r="G746" s="104">
        <f t="shared" si="304"/>
        <v>0</v>
      </c>
      <c r="H746" s="104">
        <f t="shared" si="304"/>
        <v>0</v>
      </c>
      <c r="I746" s="98" t="str">
        <f t="shared" si="304"/>
        <v>no</v>
      </c>
      <c r="J746" s="98" t="str">
        <f t="shared" si="304"/>
        <v>no</v>
      </c>
      <c r="K746" s="98" t="str">
        <f t="shared" si="304"/>
        <v>no</v>
      </c>
      <c r="L746" s="98" t="str">
        <f t="shared" si="304"/>
        <v>no</v>
      </c>
      <c r="M746" s="98" t="str">
        <f t="shared" si="304"/>
        <v>no</v>
      </c>
      <c r="N746" s="98" t="str">
        <f t="shared" si="304"/>
        <v>no</v>
      </c>
      <c r="O746" s="98" t="str">
        <f t="shared" si="304"/>
        <v>no</v>
      </c>
      <c r="P746" s="98" t="str">
        <f t="shared" si="304"/>
        <v>no</v>
      </c>
      <c r="Q746" s="98" t="str">
        <f t="shared" si="304"/>
        <v>no</v>
      </c>
      <c r="R746" s="98" t="str">
        <f t="shared" si="304"/>
        <v>no</v>
      </c>
      <c r="S746" s="98" t="str">
        <f t="shared" si="304"/>
        <v>no</v>
      </c>
      <c r="U746" s="87"/>
    </row>
    <row r="747" spans="1:21" hidden="1" outlineLevel="1" x14ac:dyDescent="0.25">
      <c r="A747" s="115"/>
      <c r="B747" s="199"/>
      <c r="C747" s="104"/>
      <c r="E747" s="98"/>
      <c r="F747" s="99"/>
      <c r="G747" s="104"/>
      <c r="H747" s="104"/>
      <c r="I747" s="104"/>
      <c r="J747" s="98"/>
      <c r="K747" s="98"/>
      <c r="L747" s="98"/>
      <c r="M747" s="98"/>
      <c r="N747" s="98"/>
      <c r="O747" s="98"/>
      <c r="P747" s="98"/>
      <c r="Q747" s="98"/>
      <c r="R747" s="98"/>
      <c r="S747" s="98"/>
      <c r="U747" s="87"/>
    </row>
    <row r="748" spans="1:21" hidden="1" outlineLevel="1" x14ac:dyDescent="0.25">
      <c r="A748" s="115"/>
      <c r="B748" s="199"/>
      <c r="C748" s="104"/>
      <c r="E748" s="98"/>
      <c r="F748" s="99"/>
      <c r="G748" s="104"/>
      <c r="H748" s="104"/>
      <c r="I748" s="104"/>
      <c r="J748" s="98"/>
      <c r="K748" s="98"/>
      <c r="L748" s="98"/>
      <c r="M748" s="98"/>
      <c r="N748" s="98"/>
      <c r="O748" s="98"/>
      <c r="P748" s="98"/>
      <c r="Q748" s="98"/>
      <c r="R748" s="98"/>
      <c r="S748" s="98"/>
      <c r="U748" s="87"/>
    </row>
    <row r="749" spans="1:21" hidden="1" outlineLevel="1" x14ac:dyDescent="0.25">
      <c r="A749" s="115"/>
      <c r="B749" s="199"/>
      <c r="C749" s="104"/>
      <c r="E749" s="98"/>
      <c r="F749" s="99"/>
      <c r="G749" s="104"/>
      <c r="H749" s="104"/>
      <c r="I749" s="104"/>
      <c r="J749" s="98"/>
      <c r="K749" s="98"/>
      <c r="L749" s="98"/>
      <c r="M749" s="98"/>
      <c r="N749" s="98"/>
      <c r="O749" s="98"/>
      <c r="P749" s="98"/>
      <c r="Q749" s="98"/>
      <c r="R749" s="98"/>
      <c r="S749" s="98"/>
      <c r="U749" s="87"/>
    </row>
    <row r="750" spans="1:21" hidden="1" outlineLevel="1" x14ac:dyDescent="0.25">
      <c r="A750" s="115"/>
      <c r="B750" s="199"/>
      <c r="C750" s="104"/>
      <c r="E750" s="98"/>
      <c r="F750" s="99"/>
      <c r="G750" s="104"/>
      <c r="H750" s="104"/>
      <c r="I750" s="104"/>
      <c r="J750" s="98"/>
      <c r="K750" s="98"/>
      <c r="L750" s="98"/>
      <c r="M750" s="98"/>
      <c r="N750" s="98"/>
      <c r="O750" s="98"/>
      <c r="P750" s="98"/>
      <c r="Q750" s="98"/>
      <c r="R750" s="98"/>
      <c r="S750" s="98"/>
      <c r="U750" s="87"/>
    </row>
    <row r="751" spans="1:21" hidden="1" outlineLevel="1" x14ac:dyDescent="0.25">
      <c r="A751" s="115"/>
      <c r="B751" s="199"/>
      <c r="C751" s="104"/>
      <c r="E751" s="98"/>
      <c r="F751" s="99"/>
      <c r="G751" s="104"/>
      <c r="H751" s="104"/>
      <c r="I751" s="104"/>
      <c r="J751" s="98"/>
      <c r="K751" s="98"/>
      <c r="L751" s="98"/>
      <c r="M751" s="98"/>
      <c r="N751" s="98"/>
      <c r="O751" s="98"/>
      <c r="P751" s="98"/>
      <c r="Q751" s="98"/>
      <c r="R751" s="98"/>
      <c r="S751" s="98"/>
      <c r="U751" s="87"/>
    </row>
    <row r="752" spans="1:21" hidden="1" outlineLevel="1" x14ac:dyDescent="0.25">
      <c r="A752" s="115"/>
      <c r="B752" s="199"/>
      <c r="C752" s="104"/>
      <c r="E752" s="98"/>
      <c r="F752" s="99"/>
      <c r="G752" s="104"/>
      <c r="H752" s="104"/>
      <c r="I752" s="104"/>
      <c r="J752" s="98"/>
      <c r="K752" s="98"/>
      <c r="L752" s="98"/>
      <c r="M752" s="98"/>
      <c r="N752" s="98"/>
      <c r="O752" s="98"/>
      <c r="P752" s="98"/>
      <c r="Q752" s="98"/>
      <c r="R752" s="98"/>
      <c r="S752" s="98"/>
      <c r="U752" s="87"/>
    </row>
    <row r="753" spans="1:21" collapsed="1" x14ac:dyDescent="0.25">
      <c r="A753" s="34"/>
      <c r="B753" s="198"/>
      <c r="C753" s="102"/>
      <c r="D753" t="str">
        <f>'Caseload Assignments'!A752</f>
        <v>Inadequate</v>
      </c>
      <c r="E753" s="34" t="s">
        <v>104</v>
      </c>
      <c r="F753" s="114">
        <v>1</v>
      </c>
      <c r="G753" s="102">
        <v>0</v>
      </c>
      <c r="H753" s="102"/>
      <c r="I753" s="34" t="str">
        <f>J753</f>
        <v>no</v>
      </c>
      <c r="J753" s="34" t="s">
        <v>480</v>
      </c>
      <c r="K753" s="34" t="s">
        <v>480</v>
      </c>
      <c r="L753" s="34" t="s">
        <v>480</v>
      </c>
      <c r="M753" s="34" t="s">
        <v>480</v>
      </c>
      <c r="N753" s="34" t="s">
        <v>480</v>
      </c>
      <c r="O753" s="34" t="s">
        <v>480</v>
      </c>
      <c r="P753" s="34" t="s">
        <v>480</v>
      </c>
      <c r="Q753" s="34" t="s">
        <v>480</v>
      </c>
      <c r="R753" s="34" t="s">
        <v>480</v>
      </c>
      <c r="S753" s="34" t="s">
        <v>480</v>
      </c>
      <c r="T753" s="83">
        <f>IF('Financial Overview'!$B$9=1,'Caseload Assignments'!BK755,(IF('Financial Overview'!$B$9=2,'Caseload Assignments'!BK756,(IF('Financial Overview'!$B$9=3,'Caseload Assignments'!BK757,(IF('Financial Overview'!$B$9=4,'Caseload Assignments'!BK758)))))))</f>
        <v>0</v>
      </c>
      <c r="U753" s="87">
        <f t="shared" ref="U753" si="305">G753+H753-T753</f>
        <v>0</v>
      </c>
    </row>
    <row r="754" spans="1:21" hidden="1" outlineLevel="1" x14ac:dyDescent="0.25">
      <c r="A754" s="115"/>
      <c r="B754" s="199"/>
      <c r="C754" s="104"/>
      <c r="D754" s="98" t="str">
        <f t="shared" ref="D754:S764" si="306">D753</f>
        <v>Inadequate</v>
      </c>
      <c r="E754" s="98" t="str">
        <f t="shared" si="306"/>
        <v>Salary</v>
      </c>
      <c r="F754" s="98">
        <f t="shared" si="306"/>
        <v>1</v>
      </c>
      <c r="G754" s="104">
        <f t="shared" si="306"/>
        <v>0</v>
      </c>
      <c r="H754" s="104">
        <f t="shared" si="306"/>
        <v>0</v>
      </c>
      <c r="I754" s="98" t="str">
        <f t="shared" si="306"/>
        <v>no</v>
      </c>
      <c r="J754" s="98" t="str">
        <f t="shared" si="306"/>
        <v>no</v>
      </c>
      <c r="K754" s="98" t="str">
        <f t="shared" si="306"/>
        <v>no</v>
      </c>
      <c r="L754" s="98" t="str">
        <f t="shared" si="306"/>
        <v>no</v>
      </c>
      <c r="M754" s="98" t="str">
        <f t="shared" si="306"/>
        <v>no</v>
      </c>
      <c r="N754" s="98" t="str">
        <f t="shared" si="306"/>
        <v>no</v>
      </c>
      <c r="O754" s="98" t="str">
        <f t="shared" si="306"/>
        <v>no</v>
      </c>
      <c r="P754" s="98" t="str">
        <f t="shared" si="306"/>
        <v>no</v>
      </c>
      <c r="Q754" s="98" t="str">
        <f t="shared" si="306"/>
        <v>no</v>
      </c>
      <c r="R754" s="98" t="str">
        <f t="shared" si="306"/>
        <v>no</v>
      </c>
      <c r="S754" s="98" t="str">
        <f t="shared" si="306"/>
        <v>no</v>
      </c>
      <c r="U754" s="87"/>
    </row>
    <row r="755" spans="1:21" hidden="1" outlineLevel="1" x14ac:dyDescent="0.25">
      <c r="A755" s="115"/>
      <c r="B755" s="199"/>
      <c r="C755" s="104"/>
      <c r="D755" s="98" t="str">
        <f t="shared" ref="D755:S755" si="307">D753</f>
        <v>Inadequate</v>
      </c>
      <c r="E755" s="98" t="str">
        <f t="shared" si="307"/>
        <v>Salary</v>
      </c>
      <c r="F755" s="98">
        <f t="shared" si="307"/>
        <v>1</v>
      </c>
      <c r="G755" s="104">
        <f t="shared" si="307"/>
        <v>0</v>
      </c>
      <c r="H755" s="104">
        <f t="shared" si="307"/>
        <v>0</v>
      </c>
      <c r="I755" s="98" t="str">
        <f t="shared" si="307"/>
        <v>no</v>
      </c>
      <c r="J755" s="98" t="str">
        <f t="shared" si="307"/>
        <v>no</v>
      </c>
      <c r="K755" s="98" t="str">
        <f t="shared" si="307"/>
        <v>no</v>
      </c>
      <c r="L755" s="98" t="str">
        <f t="shared" si="307"/>
        <v>no</v>
      </c>
      <c r="M755" s="98" t="str">
        <f t="shared" si="307"/>
        <v>no</v>
      </c>
      <c r="N755" s="98" t="str">
        <f t="shared" si="307"/>
        <v>no</v>
      </c>
      <c r="O755" s="98" t="str">
        <f t="shared" si="307"/>
        <v>no</v>
      </c>
      <c r="P755" s="98" t="str">
        <f t="shared" si="307"/>
        <v>no</v>
      </c>
      <c r="Q755" s="98" t="str">
        <f t="shared" si="307"/>
        <v>no</v>
      </c>
      <c r="R755" s="98" t="str">
        <f t="shared" si="307"/>
        <v>no</v>
      </c>
      <c r="S755" s="98" t="str">
        <f t="shared" si="307"/>
        <v>no</v>
      </c>
      <c r="U755" s="87"/>
    </row>
    <row r="756" spans="1:21" hidden="1" outlineLevel="1" x14ac:dyDescent="0.25">
      <c r="A756" s="115"/>
      <c r="B756" s="199"/>
      <c r="C756" s="104"/>
      <c r="D756" s="98" t="str">
        <f t="shared" ref="D756:S756" si="308">D753</f>
        <v>Inadequate</v>
      </c>
      <c r="E756" s="98" t="str">
        <f t="shared" si="308"/>
        <v>Salary</v>
      </c>
      <c r="F756" s="98">
        <f t="shared" si="308"/>
        <v>1</v>
      </c>
      <c r="G756" s="104">
        <f t="shared" si="308"/>
        <v>0</v>
      </c>
      <c r="H756" s="104">
        <f t="shared" si="308"/>
        <v>0</v>
      </c>
      <c r="I756" s="98" t="str">
        <f t="shared" si="308"/>
        <v>no</v>
      </c>
      <c r="J756" s="98" t="str">
        <f t="shared" si="308"/>
        <v>no</v>
      </c>
      <c r="K756" s="98" t="str">
        <f t="shared" si="308"/>
        <v>no</v>
      </c>
      <c r="L756" s="98" t="str">
        <f t="shared" si="308"/>
        <v>no</v>
      </c>
      <c r="M756" s="98" t="str">
        <f t="shared" si="308"/>
        <v>no</v>
      </c>
      <c r="N756" s="98" t="str">
        <f t="shared" si="308"/>
        <v>no</v>
      </c>
      <c r="O756" s="98" t="str">
        <f t="shared" si="308"/>
        <v>no</v>
      </c>
      <c r="P756" s="98" t="str">
        <f t="shared" si="308"/>
        <v>no</v>
      </c>
      <c r="Q756" s="98" t="str">
        <f t="shared" si="308"/>
        <v>no</v>
      </c>
      <c r="R756" s="98" t="str">
        <f t="shared" si="308"/>
        <v>no</v>
      </c>
      <c r="S756" s="98" t="str">
        <f t="shared" si="308"/>
        <v>no</v>
      </c>
      <c r="U756" s="87"/>
    </row>
    <row r="757" spans="1:21" hidden="1" outlineLevel="1" x14ac:dyDescent="0.25">
      <c r="A757" s="115"/>
      <c r="B757" s="199"/>
      <c r="C757" s="104"/>
      <c r="E757" s="98"/>
      <c r="F757" s="99"/>
      <c r="G757" s="104"/>
      <c r="H757" s="104"/>
      <c r="I757" s="104"/>
      <c r="J757" s="98"/>
      <c r="K757" s="98"/>
      <c r="L757" s="98"/>
      <c r="M757" s="98"/>
      <c r="N757" s="98"/>
      <c r="O757" s="98"/>
      <c r="P757" s="98"/>
      <c r="Q757" s="98"/>
      <c r="R757" s="98"/>
      <c r="S757" s="98"/>
      <c r="U757" s="87"/>
    </row>
    <row r="758" spans="1:21" hidden="1" outlineLevel="1" x14ac:dyDescent="0.25">
      <c r="A758" s="115"/>
      <c r="B758" s="199"/>
      <c r="C758" s="104"/>
      <c r="E758" s="98"/>
      <c r="F758" s="99"/>
      <c r="G758" s="104"/>
      <c r="H758" s="104"/>
      <c r="I758" s="104"/>
      <c r="J758" s="98"/>
      <c r="K758" s="98"/>
      <c r="L758" s="98"/>
      <c r="M758" s="98"/>
      <c r="N758" s="98"/>
      <c r="O758" s="98"/>
      <c r="P758" s="98"/>
      <c r="Q758" s="98"/>
      <c r="R758" s="98"/>
      <c r="S758" s="98"/>
      <c r="U758" s="87"/>
    </row>
    <row r="759" spans="1:21" hidden="1" outlineLevel="1" x14ac:dyDescent="0.25">
      <c r="A759" s="115"/>
      <c r="B759" s="199"/>
      <c r="C759" s="104"/>
      <c r="E759" s="98"/>
      <c r="F759" s="99"/>
      <c r="G759" s="104"/>
      <c r="H759" s="104"/>
      <c r="I759" s="104"/>
      <c r="J759" s="98"/>
      <c r="K759" s="98"/>
      <c r="L759" s="98"/>
      <c r="M759" s="98"/>
      <c r="N759" s="98"/>
      <c r="O759" s="98"/>
      <c r="P759" s="98"/>
      <c r="Q759" s="98"/>
      <c r="R759" s="98"/>
      <c r="S759" s="98"/>
      <c r="U759" s="87"/>
    </row>
    <row r="760" spans="1:21" hidden="1" outlineLevel="1" x14ac:dyDescent="0.25">
      <c r="A760" s="115"/>
      <c r="B760" s="199"/>
      <c r="C760" s="104"/>
      <c r="E760" s="98"/>
      <c r="F760" s="99"/>
      <c r="G760" s="104"/>
      <c r="H760" s="104"/>
      <c r="I760" s="104"/>
      <c r="J760" s="98"/>
      <c r="K760" s="98"/>
      <c r="L760" s="98"/>
      <c r="M760" s="98"/>
      <c r="N760" s="98"/>
      <c r="O760" s="98"/>
      <c r="P760" s="98"/>
      <c r="Q760" s="98"/>
      <c r="R760" s="98"/>
      <c r="S760" s="98"/>
      <c r="U760" s="87"/>
    </row>
    <row r="761" spans="1:21" hidden="1" outlineLevel="1" x14ac:dyDescent="0.25">
      <c r="A761" s="115"/>
      <c r="B761" s="199"/>
      <c r="C761" s="104"/>
      <c r="E761" s="98"/>
      <c r="F761" s="99"/>
      <c r="G761" s="104"/>
      <c r="H761" s="104"/>
      <c r="I761" s="104"/>
      <c r="J761" s="98"/>
      <c r="K761" s="98"/>
      <c r="L761" s="98"/>
      <c r="M761" s="98"/>
      <c r="N761" s="98"/>
      <c r="O761" s="98"/>
      <c r="P761" s="98"/>
      <c r="Q761" s="98"/>
      <c r="R761" s="98"/>
      <c r="S761" s="98"/>
      <c r="U761" s="87"/>
    </row>
    <row r="762" spans="1:21" hidden="1" outlineLevel="1" x14ac:dyDescent="0.25">
      <c r="A762" s="115"/>
      <c r="B762" s="199"/>
      <c r="C762" s="104"/>
      <c r="E762" s="98"/>
      <c r="F762" s="99"/>
      <c r="G762" s="104"/>
      <c r="H762" s="104"/>
      <c r="I762" s="104"/>
      <c r="J762" s="98"/>
      <c r="K762" s="98"/>
      <c r="L762" s="98"/>
      <c r="M762" s="98"/>
      <c r="N762" s="98"/>
      <c r="O762" s="98"/>
      <c r="P762" s="98"/>
      <c r="Q762" s="98"/>
      <c r="R762" s="98"/>
      <c r="S762" s="98"/>
      <c r="U762" s="87"/>
    </row>
    <row r="763" spans="1:21" collapsed="1" x14ac:dyDescent="0.25">
      <c r="A763" s="34"/>
      <c r="B763" s="198"/>
      <c r="C763" s="102"/>
      <c r="D763" t="str">
        <f>'Caseload Assignments'!A762</f>
        <v>Inadequate</v>
      </c>
      <c r="E763" s="34" t="s">
        <v>104</v>
      </c>
      <c r="F763" s="114">
        <v>1</v>
      </c>
      <c r="G763" s="102">
        <v>0</v>
      </c>
      <c r="H763" s="102"/>
      <c r="I763" s="34" t="str">
        <f>J763</f>
        <v>no</v>
      </c>
      <c r="J763" s="34" t="s">
        <v>480</v>
      </c>
      <c r="K763" s="34" t="s">
        <v>480</v>
      </c>
      <c r="L763" s="34" t="s">
        <v>480</v>
      </c>
      <c r="M763" s="34" t="s">
        <v>480</v>
      </c>
      <c r="N763" s="34" t="s">
        <v>480</v>
      </c>
      <c r="O763" s="34" t="s">
        <v>480</v>
      </c>
      <c r="P763" s="34" t="s">
        <v>480</v>
      </c>
      <c r="Q763" s="34" t="s">
        <v>480</v>
      </c>
      <c r="R763" s="34" t="s">
        <v>480</v>
      </c>
      <c r="S763" s="34" t="s">
        <v>480</v>
      </c>
      <c r="T763" s="83">
        <f>IF('Financial Overview'!$B$9=1,'Caseload Assignments'!BK765,(IF('Financial Overview'!$B$9=2,'Caseload Assignments'!BK766,(IF('Financial Overview'!$B$9=3,'Caseload Assignments'!BK767,(IF('Financial Overview'!$B$9=4,'Caseload Assignments'!BK768)))))))</f>
        <v>0</v>
      </c>
      <c r="U763" s="87">
        <f t="shared" ref="U763" si="309">G763+H763-T763</f>
        <v>0</v>
      </c>
    </row>
    <row r="764" spans="1:21" ht="12.75" hidden="1" customHeight="1" outlineLevel="1" x14ac:dyDescent="0.25">
      <c r="A764" s="115"/>
      <c r="B764" s="199"/>
      <c r="C764" s="104"/>
      <c r="D764" s="98" t="str">
        <f t="shared" ref="D764:I764" si="310">D763</f>
        <v>Inadequate</v>
      </c>
      <c r="E764" s="98" t="str">
        <f t="shared" si="310"/>
        <v>Salary</v>
      </c>
      <c r="F764" s="98">
        <f t="shared" si="310"/>
        <v>1</v>
      </c>
      <c r="G764" s="104">
        <f t="shared" si="310"/>
        <v>0</v>
      </c>
      <c r="H764" s="104">
        <f t="shared" si="310"/>
        <v>0</v>
      </c>
      <c r="I764" s="98" t="str">
        <f t="shared" si="310"/>
        <v>no</v>
      </c>
      <c r="J764" s="98" t="str">
        <f t="shared" si="306"/>
        <v>no</v>
      </c>
      <c r="K764" s="98" t="str">
        <f t="shared" si="306"/>
        <v>no</v>
      </c>
      <c r="L764" s="98" t="str">
        <f t="shared" si="306"/>
        <v>no</v>
      </c>
      <c r="M764" s="98" t="str">
        <f t="shared" si="306"/>
        <v>no</v>
      </c>
      <c r="N764" s="98" t="str">
        <f t="shared" si="306"/>
        <v>no</v>
      </c>
      <c r="O764" s="98" t="str">
        <f t="shared" si="306"/>
        <v>no</v>
      </c>
      <c r="P764" s="98" t="str">
        <f t="shared" si="306"/>
        <v>no</v>
      </c>
      <c r="Q764" s="98" t="str">
        <f t="shared" si="306"/>
        <v>no</v>
      </c>
      <c r="R764" s="98" t="str">
        <f t="shared" si="306"/>
        <v>no</v>
      </c>
      <c r="S764" s="98" t="str">
        <f t="shared" si="306"/>
        <v>no</v>
      </c>
      <c r="U764" s="87"/>
    </row>
    <row r="765" spans="1:21" hidden="1" outlineLevel="1" x14ac:dyDescent="0.25">
      <c r="A765" s="115"/>
      <c r="B765" s="199"/>
      <c r="C765" s="104"/>
      <c r="D765" s="98" t="str">
        <f t="shared" ref="D765:S765" si="311">D763</f>
        <v>Inadequate</v>
      </c>
      <c r="E765" s="98" t="str">
        <f t="shared" si="311"/>
        <v>Salary</v>
      </c>
      <c r="F765" s="98">
        <f t="shared" si="311"/>
        <v>1</v>
      </c>
      <c r="G765" s="104">
        <f t="shared" si="311"/>
        <v>0</v>
      </c>
      <c r="H765" s="104">
        <f t="shared" si="311"/>
        <v>0</v>
      </c>
      <c r="I765" s="98" t="str">
        <f t="shared" si="311"/>
        <v>no</v>
      </c>
      <c r="J765" s="98" t="str">
        <f t="shared" si="311"/>
        <v>no</v>
      </c>
      <c r="K765" s="98" t="str">
        <f t="shared" si="311"/>
        <v>no</v>
      </c>
      <c r="L765" s="98" t="str">
        <f t="shared" si="311"/>
        <v>no</v>
      </c>
      <c r="M765" s="98" t="str">
        <f t="shared" si="311"/>
        <v>no</v>
      </c>
      <c r="N765" s="98" t="str">
        <f t="shared" si="311"/>
        <v>no</v>
      </c>
      <c r="O765" s="98" t="str">
        <f t="shared" si="311"/>
        <v>no</v>
      </c>
      <c r="P765" s="98" t="str">
        <f t="shared" si="311"/>
        <v>no</v>
      </c>
      <c r="Q765" s="98" t="str">
        <f t="shared" si="311"/>
        <v>no</v>
      </c>
      <c r="R765" s="98" t="str">
        <f t="shared" si="311"/>
        <v>no</v>
      </c>
      <c r="S765" s="98" t="str">
        <f t="shared" si="311"/>
        <v>no</v>
      </c>
      <c r="U765" s="87"/>
    </row>
    <row r="766" spans="1:21" hidden="1" outlineLevel="1" x14ac:dyDescent="0.25">
      <c r="A766" s="115"/>
      <c r="B766" s="199"/>
      <c r="C766" s="104"/>
      <c r="D766" s="98" t="str">
        <f t="shared" ref="D766:S766" si="312">D763</f>
        <v>Inadequate</v>
      </c>
      <c r="E766" s="98" t="str">
        <f t="shared" si="312"/>
        <v>Salary</v>
      </c>
      <c r="F766" s="98">
        <f t="shared" si="312"/>
        <v>1</v>
      </c>
      <c r="G766" s="104">
        <f t="shared" si="312"/>
        <v>0</v>
      </c>
      <c r="H766" s="104">
        <f t="shared" si="312"/>
        <v>0</v>
      </c>
      <c r="I766" s="98" t="str">
        <f t="shared" si="312"/>
        <v>no</v>
      </c>
      <c r="J766" s="98" t="str">
        <f t="shared" si="312"/>
        <v>no</v>
      </c>
      <c r="K766" s="98" t="str">
        <f t="shared" si="312"/>
        <v>no</v>
      </c>
      <c r="L766" s="98" t="str">
        <f t="shared" si="312"/>
        <v>no</v>
      </c>
      <c r="M766" s="98" t="str">
        <f t="shared" si="312"/>
        <v>no</v>
      </c>
      <c r="N766" s="98" t="str">
        <f t="shared" si="312"/>
        <v>no</v>
      </c>
      <c r="O766" s="98" t="str">
        <f t="shared" si="312"/>
        <v>no</v>
      </c>
      <c r="P766" s="98" t="str">
        <f t="shared" si="312"/>
        <v>no</v>
      </c>
      <c r="Q766" s="98" t="str">
        <f t="shared" si="312"/>
        <v>no</v>
      </c>
      <c r="R766" s="98" t="str">
        <f t="shared" si="312"/>
        <v>no</v>
      </c>
      <c r="S766" s="98" t="str">
        <f t="shared" si="312"/>
        <v>no</v>
      </c>
      <c r="U766" s="87"/>
    </row>
    <row r="767" spans="1:21" hidden="1" outlineLevel="1" x14ac:dyDescent="0.25">
      <c r="A767" s="115"/>
      <c r="B767" s="199"/>
      <c r="C767" s="104"/>
      <c r="E767" s="98"/>
      <c r="F767" s="99"/>
      <c r="G767" s="104"/>
      <c r="H767" s="104"/>
      <c r="I767" s="104"/>
      <c r="J767" s="98"/>
      <c r="K767" s="98"/>
      <c r="L767" s="98"/>
      <c r="M767" s="98"/>
      <c r="N767" s="98"/>
      <c r="O767" s="98"/>
      <c r="P767" s="98"/>
      <c r="Q767" s="98"/>
      <c r="R767" s="98"/>
      <c r="S767" s="98"/>
      <c r="U767" s="87"/>
    </row>
    <row r="768" spans="1:21" hidden="1" outlineLevel="1" x14ac:dyDescent="0.25">
      <c r="A768" s="115"/>
      <c r="B768" s="199"/>
      <c r="C768" s="104"/>
      <c r="E768" s="98"/>
      <c r="F768" s="99"/>
      <c r="G768" s="104"/>
      <c r="H768" s="104"/>
      <c r="I768" s="104"/>
      <c r="J768" s="98"/>
      <c r="K768" s="98"/>
      <c r="L768" s="98"/>
      <c r="M768" s="98"/>
      <c r="N768" s="98"/>
      <c r="O768" s="98"/>
      <c r="P768" s="98"/>
      <c r="Q768" s="98"/>
      <c r="R768" s="98"/>
      <c r="S768" s="98"/>
      <c r="U768" s="87"/>
    </row>
    <row r="769" spans="1:21" hidden="1" outlineLevel="1" x14ac:dyDescent="0.25">
      <c r="A769" s="115"/>
      <c r="B769" s="199"/>
      <c r="C769" s="104"/>
      <c r="E769" s="98"/>
      <c r="F769" s="99"/>
      <c r="G769" s="104"/>
      <c r="H769" s="104"/>
      <c r="I769" s="104"/>
      <c r="J769" s="98"/>
      <c r="K769" s="98"/>
      <c r="L769" s="98"/>
      <c r="M769" s="98"/>
      <c r="N769" s="98"/>
      <c r="O769" s="98"/>
      <c r="P769" s="98"/>
      <c r="Q769" s="98"/>
      <c r="R769" s="98"/>
      <c r="S769" s="98"/>
      <c r="U769" s="87"/>
    </row>
    <row r="770" spans="1:21" hidden="1" outlineLevel="1" x14ac:dyDescent="0.25">
      <c r="A770" s="115"/>
      <c r="B770" s="199"/>
      <c r="C770" s="104"/>
      <c r="E770" s="98"/>
      <c r="F770" s="99"/>
      <c r="G770" s="104"/>
      <c r="H770" s="104"/>
      <c r="I770" s="104"/>
      <c r="J770" s="98"/>
      <c r="K770" s="98"/>
      <c r="L770" s="98"/>
      <c r="M770" s="98"/>
      <c r="N770" s="98"/>
      <c r="O770" s="98"/>
      <c r="P770" s="98"/>
      <c r="Q770" s="98"/>
      <c r="R770" s="98"/>
      <c r="S770" s="98"/>
      <c r="U770" s="87"/>
    </row>
    <row r="771" spans="1:21" hidden="1" outlineLevel="1" x14ac:dyDescent="0.25">
      <c r="A771" s="115"/>
      <c r="B771" s="199"/>
      <c r="C771" s="104"/>
      <c r="E771" s="98"/>
      <c r="F771" s="99"/>
      <c r="G771" s="104"/>
      <c r="H771" s="104"/>
      <c r="I771" s="104"/>
      <c r="J771" s="98"/>
      <c r="K771" s="98"/>
      <c r="L771" s="98"/>
      <c r="M771" s="98"/>
      <c r="N771" s="98"/>
      <c r="O771" s="98"/>
      <c r="P771" s="98"/>
      <c r="Q771" s="98"/>
      <c r="R771" s="98"/>
      <c r="S771" s="98"/>
      <c r="U771" s="87"/>
    </row>
    <row r="772" spans="1:21" hidden="1" outlineLevel="1" x14ac:dyDescent="0.25">
      <c r="A772" s="115"/>
      <c r="B772" s="199"/>
      <c r="C772" s="104"/>
      <c r="E772" s="98"/>
      <c r="F772" s="99"/>
      <c r="G772" s="104"/>
      <c r="H772" s="104"/>
      <c r="I772" s="104"/>
      <c r="J772" s="98"/>
      <c r="K772" s="98"/>
      <c r="L772" s="98"/>
      <c r="M772" s="98"/>
      <c r="N772" s="98"/>
      <c r="O772" s="98"/>
      <c r="P772" s="98"/>
      <c r="Q772" s="98"/>
      <c r="R772" s="98"/>
      <c r="S772" s="98"/>
      <c r="U772" s="87"/>
    </row>
    <row r="773" spans="1:21" collapsed="1" x14ac:dyDescent="0.25">
      <c r="A773" s="34"/>
      <c r="B773" s="198"/>
      <c r="C773" s="102"/>
      <c r="D773" t="str">
        <f>'Caseload Assignments'!A772</f>
        <v>Inadequate</v>
      </c>
      <c r="E773" s="34" t="s">
        <v>104</v>
      </c>
      <c r="F773" s="114">
        <v>1</v>
      </c>
      <c r="G773" s="102">
        <v>0</v>
      </c>
      <c r="H773" s="102"/>
      <c r="I773" s="34" t="str">
        <f>J773</f>
        <v>no</v>
      </c>
      <c r="J773" s="34" t="s">
        <v>480</v>
      </c>
      <c r="K773" s="34" t="s">
        <v>480</v>
      </c>
      <c r="L773" s="34" t="s">
        <v>480</v>
      </c>
      <c r="M773" s="34" t="s">
        <v>480</v>
      </c>
      <c r="N773" s="34" t="s">
        <v>480</v>
      </c>
      <c r="O773" s="34" t="s">
        <v>480</v>
      </c>
      <c r="P773" s="34" t="s">
        <v>480</v>
      </c>
      <c r="Q773" s="34" t="s">
        <v>480</v>
      </c>
      <c r="R773" s="34" t="s">
        <v>480</v>
      </c>
      <c r="S773" s="34" t="s">
        <v>480</v>
      </c>
      <c r="T773" s="83">
        <f>IF('Financial Overview'!$B$9=1,'Caseload Assignments'!BK775,(IF('Financial Overview'!$B$9=2,'Caseload Assignments'!BK776,(IF('Financial Overview'!$B$9=3,'Caseload Assignments'!BK777,(IF('Financial Overview'!$B$9=4,'Caseload Assignments'!BK778)))))))</f>
        <v>0</v>
      </c>
      <c r="U773" s="87">
        <f t="shared" ref="U773" si="313">G773+H773-T773</f>
        <v>0</v>
      </c>
    </row>
    <row r="774" spans="1:21" hidden="1" outlineLevel="1" x14ac:dyDescent="0.25">
      <c r="A774" s="115"/>
      <c r="B774" s="199"/>
      <c r="C774" s="104"/>
      <c r="D774" s="98" t="str">
        <f t="shared" ref="D774:S784" si="314">D773</f>
        <v>Inadequate</v>
      </c>
      <c r="E774" s="98" t="str">
        <f t="shared" si="314"/>
        <v>Salary</v>
      </c>
      <c r="F774" s="98">
        <f t="shared" si="314"/>
        <v>1</v>
      </c>
      <c r="G774" s="104">
        <f t="shared" si="314"/>
        <v>0</v>
      </c>
      <c r="H774" s="104">
        <f t="shared" si="314"/>
        <v>0</v>
      </c>
      <c r="I774" s="98" t="str">
        <f t="shared" si="314"/>
        <v>no</v>
      </c>
      <c r="J774" s="98" t="str">
        <f t="shared" si="314"/>
        <v>no</v>
      </c>
      <c r="K774" s="98" t="str">
        <f t="shared" si="314"/>
        <v>no</v>
      </c>
      <c r="L774" s="98" t="str">
        <f t="shared" si="314"/>
        <v>no</v>
      </c>
      <c r="M774" s="98" t="str">
        <f t="shared" si="314"/>
        <v>no</v>
      </c>
      <c r="N774" s="98" t="str">
        <f t="shared" si="314"/>
        <v>no</v>
      </c>
      <c r="O774" s="98" t="str">
        <f t="shared" si="314"/>
        <v>no</v>
      </c>
      <c r="P774" s="98" t="str">
        <f t="shared" si="314"/>
        <v>no</v>
      </c>
      <c r="Q774" s="98" t="str">
        <f t="shared" si="314"/>
        <v>no</v>
      </c>
      <c r="R774" s="98" t="str">
        <f t="shared" si="314"/>
        <v>no</v>
      </c>
      <c r="S774" s="98" t="str">
        <f t="shared" si="314"/>
        <v>no</v>
      </c>
      <c r="U774" s="87"/>
    </row>
    <row r="775" spans="1:21" hidden="1" outlineLevel="1" x14ac:dyDescent="0.25">
      <c r="A775" s="115"/>
      <c r="B775" s="199"/>
      <c r="C775" s="104"/>
      <c r="D775" s="98" t="str">
        <f t="shared" ref="D775:S775" si="315">D773</f>
        <v>Inadequate</v>
      </c>
      <c r="E775" s="98" t="str">
        <f t="shared" si="315"/>
        <v>Salary</v>
      </c>
      <c r="F775" s="98">
        <f t="shared" si="315"/>
        <v>1</v>
      </c>
      <c r="G775" s="104">
        <f t="shared" si="315"/>
        <v>0</v>
      </c>
      <c r="H775" s="104">
        <f t="shared" si="315"/>
        <v>0</v>
      </c>
      <c r="I775" s="98" t="str">
        <f t="shared" si="315"/>
        <v>no</v>
      </c>
      <c r="J775" s="98" t="str">
        <f t="shared" si="315"/>
        <v>no</v>
      </c>
      <c r="K775" s="98" t="str">
        <f t="shared" si="315"/>
        <v>no</v>
      </c>
      <c r="L775" s="98" t="str">
        <f t="shared" si="315"/>
        <v>no</v>
      </c>
      <c r="M775" s="98" t="str">
        <f t="shared" si="315"/>
        <v>no</v>
      </c>
      <c r="N775" s="98" t="str">
        <f t="shared" si="315"/>
        <v>no</v>
      </c>
      <c r="O775" s="98" t="str">
        <f t="shared" si="315"/>
        <v>no</v>
      </c>
      <c r="P775" s="98" t="str">
        <f t="shared" si="315"/>
        <v>no</v>
      </c>
      <c r="Q775" s="98" t="str">
        <f t="shared" si="315"/>
        <v>no</v>
      </c>
      <c r="R775" s="98" t="str">
        <f t="shared" si="315"/>
        <v>no</v>
      </c>
      <c r="S775" s="98" t="str">
        <f t="shared" si="315"/>
        <v>no</v>
      </c>
      <c r="U775" s="87"/>
    </row>
    <row r="776" spans="1:21" hidden="1" outlineLevel="1" x14ac:dyDescent="0.25">
      <c r="A776" s="115"/>
      <c r="B776" s="199"/>
      <c r="C776" s="104"/>
      <c r="D776" s="98" t="str">
        <f t="shared" ref="D776:S776" si="316">D773</f>
        <v>Inadequate</v>
      </c>
      <c r="E776" s="98" t="str">
        <f t="shared" si="316"/>
        <v>Salary</v>
      </c>
      <c r="F776" s="98">
        <f t="shared" si="316"/>
        <v>1</v>
      </c>
      <c r="G776" s="104">
        <f t="shared" si="316"/>
        <v>0</v>
      </c>
      <c r="H776" s="104">
        <f t="shared" si="316"/>
        <v>0</v>
      </c>
      <c r="I776" s="98" t="str">
        <f t="shared" si="316"/>
        <v>no</v>
      </c>
      <c r="J776" s="98" t="str">
        <f t="shared" si="316"/>
        <v>no</v>
      </c>
      <c r="K776" s="98" t="str">
        <f t="shared" si="316"/>
        <v>no</v>
      </c>
      <c r="L776" s="98" t="str">
        <f t="shared" si="316"/>
        <v>no</v>
      </c>
      <c r="M776" s="98" t="str">
        <f t="shared" si="316"/>
        <v>no</v>
      </c>
      <c r="N776" s="98" t="str">
        <f t="shared" si="316"/>
        <v>no</v>
      </c>
      <c r="O776" s="98" t="str">
        <f t="shared" si="316"/>
        <v>no</v>
      </c>
      <c r="P776" s="98" t="str">
        <f t="shared" si="316"/>
        <v>no</v>
      </c>
      <c r="Q776" s="98" t="str">
        <f t="shared" si="316"/>
        <v>no</v>
      </c>
      <c r="R776" s="98" t="str">
        <f t="shared" si="316"/>
        <v>no</v>
      </c>
      <c r="S776" s="98" t="str">
        <f t="shared" si="316"/>
        <v>no</v>
      </c>
      <c r="U776" s="87"/>
    </row>
    <row r="777" spans="1:21" hidden="1" outlineLevel="1" x14ac:dyDescent="0.25">
      <c r="A777" s="115"/>
      <c r="B777" s="199"/>
      <c r="C777" s="104"/>
      <c r="E777" s="98"/>
      <c r="F777" s="99"/>
      <c r="G777" s="104"/>
      <c r="H777" s="104"/>
      <c r="I777" s="104"/>
      <c r="J777" s="98"/>
      <c r="K777" s="98"/>
      <c r="L777" s="98"/>
      <c r="M777" s="98"/>
      <c r="N777" s="98"/>
      <c r="O777" s="98"/>
      <c r="P777" s="98"/>
      <c r="Q777" s="98"/>
      <c r="R777" s="98"/>
      <c r="S777" s="98"/>
      <c r="U777" s="87"/>
    </row>
    <row r="778" spans="1:21" hidden="1" outlineLevel="1" x14ac:dyDescent="0.25">
      <c r="A778" s="115"/>
      <c r="B778" s="199"/>
      <c r="C778" s="104"/>
      <c r="E778" s="98"/>
      <c r="F778" s="99"/>
      <c r="G778" s="104"/>
      <c r="H778" s="104"/>
      <c r="I778" s="104"/>
      <c r="J778" s="98"/>
      <c r="K778" s="98"/>
      <c r="L778" s="98"/>
      <c r="M778" s="98"/>
      <c r="N778" s="98"/>
      <c r="O778" s="98"/>
      <c r="P778" s="98"/>
      <c r="Q778" s="98"/>
      <c r="R778" s="98"/>
      <c r="S778" s="98"/>
      <c r="U778" s="87"/>
    </row>
    <row r="779" spans="1:21" hidden="1" outlineLevel="1" x14ac:dyDescent="0.25">
      <c r="A779" s="115"/>
      <c r="B779" s="199"/>
      <c r="C779" s="104"/>
      <c r="E779" s="98"/>
      <c r="F779" s="99"/>
      <c r="G779" s="104"/>
      <c r="H779" s="104"/>
      <c r="I779" s="104"/>
      <c r="J779" s="98"/>
      <c r="K779" s="98"/>
      <c r="L779" s="98"/>
      <c r="M779" s="98"/>
      <c r="N779" s="98"/>
      <c r="O779" s="98"/>
      <c r="P779" s="98"/>
      <c r="Q779" s="98"/>
      <c r="R779" s="98"/>
      <c r="S779" s="98"/>
      <c r="U779" s="87"/>
    </row>
    <row r="780" spans="1:21" hidden="1" outlineLevel="1" x14ac:dyDescent="0.25">
      <c r="A780" s="115"/>
      <c r="B780" s="199"/>
      <c r="C780" s="104"/>
      <c r="E780" s="98"/>
      <c r="F780" s="99"/>
      <c r="G780" s="104"/>
      <c r="H780" s="104"/>
      <c r="I780" s="104"/>
      <c r="J780" s="98"/>
      <c r="K780" s="98"/>
      <c r="L780" s="98"/>
      <c r="M780" s="98"/>
      <c r="N780" s="98"/>
      <c r="O780" s="98"/>
      <c r="P780" s="98"/>
      <c r="Q780" s="98"/>
      <c r="R780" s="98"/>
      <c r="S780" s="98"/>
      <c r="U780" s="87"/>
    </row>
    <row r="781" spans="1:21" hidden="1" outlineLevel="1" x14ac:dyDescent="0.25">
      <c r="A781" s="115"/>
      <c r="B781" s="199"/>
      <c r="C781" s="104"/>
      <c r="E781" s="98"/>
      <c r="F781" s="99"/>
      <c r="G781" s="104"/>
      <c r="H781" s="104"/>
      <c r="I781" s="104"/>
      <c r="J781" s="98"/>
      <c r="K781" s="98"/>
      <c r="L781" s="98"/>
      <c r="M781" s="98"/>
      <c r="N781" s="98"/>
      <c r="O781" s="98"/>
      <c r="P781" s="98"/>
      <c r="Q781" s="98"/>
      <c r="R781" s="98"/>
      <c r="S781" s="98"/>
      <c r="U781" s="87"/>
    </row>
    <row r="782" spans="1:21" hidden="1" outlineLevel="1" x14ac:dyDescent="0.25">
      <c r="A782" s="115"/>
      <c r="B782" s="199"/>
      <c r="C782" s="104"/>
      <c r="E782" s="98"/>
      <c r="F782" s="99"/>
      <c r="G782" s="104"/>
      <c r="H782" s="104"/>
      <c r="I782" s="104"/>
      <c r="J782" s="98"/>
      <c r="K782" s="98"/>
      <c r="L782" s="98"/>
      <c r="M782" s="98"/>
      <c r="N782" s="98"/>
      <c r="O782" s="98"/>
      <c r="P782" s="98"/>
      <c r="Q782" s="98"/>
      <c r="R782" s="98"/>
      <c r="S782" s="98"/>
      <c r="U782" s="87"/>
    </row>
    <row r="783" spans="1:21" collapsed="1" x14ac:dyDescent="0.25">
      <c r="A783" s="34"/>
      <c r="B783" s="198"/>
      <c r="C783" s="102"/>
      <c r="D783" t="str">
        <f>'Caseload Assignments'!A782</f>
        <v>Inadequate</v>
      </c>
      <c r="E783" s="34" t="s">
        <v>104</v>
      </c>
      <c r="F783" s="114">
        <v>1</v>
      </c>
      <c r="G783" s="102">
        <v>0</v>
      </c>
      <c r="H783" s="102"/>
      <c r="I783" s="34" t="str">
        <f>J783</f>
        <v>no</v>
      </c>
      <c r="J783" s="34" t="s">
        <v>480</v>
      </c>
      <c r="K783" s="34" t="s">
        <v>480</v>
      </c>
      <c r="L783" s="34" t="s">
        <v>480</v>
      </c>
      <c r="M783" s="34" t="s">
        <v>480</v>
      </c>
      <c r="N783" s="34" t="s">
        <v>480</v>
      </c>
      <c r="O783" s="34" t="s">
        <v>480</v>
      </c>
      <c r="P783" s="34" t="s">
        <v>480</v>
      </c>
      <c r="Q783" s="34" t="s">
        <v>480</v>
      </c>
      <c r="R783" s="34" t="s">
        <v>480</v>
      </c>
      <c r="S783" s="34" t="s">
        <v>480</v>
      </c>
      <c r="T783" s="83">
        <f>IF('Financial Overview'!$B$9=1,'Caseload Assignments'!BK785,(IF('Financial Overview'!$B$9=2,'Caseload Assignments'!BK786,(IF('Financial Overview'!$B$9=3,'Caseload Assignments'!BK787,(IF('Financial Overview'!$B$9=4,'Caseload Assignments'!BK788)))))))</f>
        <v>0</v>
      </c>
      <c r="U783" s="87">
        <f t="shared" ref="U783" si="317">G783+H783-T783</f>
        <v>0</v>
      </c>
    </row>
    <row r="784" spans="1:21" hidden="1" outlineLevel="1" x14ac:dyDescent="0.25">
      <c r="A784" s="115"/>
      <c r="B784" s="199"/>
      <c r="C784" s="104"/>
      <c r="D784" s="98" t="str">
        <f t="shared" ref="D784:I784" si="318">D783</f>
        <v>Inadequate</v>
      </c>
      <c r="E784" s="98" t="str">
        <f t="shared" si="318"/>
        <v>Salary</v>
      </c>
      <c r="F784" s="98">
        <f t="shared" si="318"/>
        <v>1</v>
      </c>
      <c r="G784" s="104">
        <f t="shared" si="318"/>
        <v>0</v>
      </c>
      <c r="H784" s="104">
        <f t="shared" si="318"/>
        <v>0</v>
      </c>
      <c r="I784" s="98" t="str">
        <f t="shared" si="318"/>
        <v>no</v>
      </c>
      <c r="J784" s="98" t="str">
        <f t="shared" si="314"/>
        <v>no</v>
      </c>
      <c r="K784" s="98" t="str">
        <f t="shared" si="314"/>
        <v>no</v>
      </c>
      <c r="L784" s="98" t="str">
        <f t="shared" si="314"/>
        <v>no</v>
      </c>
      <c r="M784" s="98" t="str">
        <f t="shared" si="314"/>
        <v>no</v>
      </c>
      <c r="N784" s="98" t="str">
        <f t="shared" si="314"/>
        <v>no</v>
      </c>
      <c r="O784" s="98" t="str">
        <f t="shared" si="314"/>
        <v>no</v>
      </c>
      <c r="P784" s="98" t="str">
        <f t="shared" si="314"/>
        <v>no</v>
      </c>
      <c r="Q784" s="98" t="str">
        <f t="shared" si="314"/>
        <v>no</v>
      </c>
      <c r="R784" s="98" t="str">
        <f t="shared" si="314"/>
        <v>no</v>
      </c>
      <c r="S784" s="98" t="str">
        <f t="shared" si="314"/>
        <v>no</v>
      </c>
      <c r="U784" s="87"/>
    </row>
    <row r="785" spans="1:21" hidden="1" outlineLevel="1" x14ac:dyDescent="0.25">
      <c r="A785" s="115"/>
      <c r="B785" s="199"/>
      <c r="C785" s="104"/>
      <c r="D785" s="98" t="str">
        <f t="shared" ref="D785:S785" si="319">D783</f>
        <v>Inadequate</v>
      </c>
      <c r="E785" s="98" t="str">
        <f t="shared" si="319"/>
        <v>Salary</v>
      </c>
      <c r="F785" s="98">
        <f t="shared" si="319"/>
        <v>1</v>
      </c>
      <c r="G785" s="104">
        <f t="shared" si="319"/>
        <v>0</v>
      </c>
      <c r="H785" s="104">
        <f t="shared" si="319"/>
        <v>0</v>
      </c>
      <c r="I785" s="98" t="str">
        <f t="shared" si="319"/>
        <v>no</v>
      </c>
      <c r="J785" s="98" t="str">
        <f t="shared" si="319"/>
        <v>no</v>
      </c>
      <c r="K785" s="98" t="str">
        <f t="shared" si="319"/>
        <v>no</v>
      </c>
      <c r="L785" s="98" t="str">
        <f t="shared" si="319"/>
        <v>no</v>
      </c>
      <c r="M785" s="98" t="str">
        <f t="shared" si="319"/>
        <v>no</v>
      </c>
      <c r="N785" s="98" t="str">
        <f t="shared" si="319"/>
        <v>no</v>
      </c>
      <c r="O785" s="98" t="str">
        <f t="shared" si="319"/>
        <v>no</v>
      </c>
      <c r="P785" s="98" t="str">
        <f t="shared" si="319"/>
        <v>no</v>
      </c>
      <c r="Q785" s="98" t="str">
        <f t="shared" si="319"/>
        <v>no</v>
      </c>
      <c r="R785" s="98" t="str">
        <f t="shared" si="319"/>
        <v>no</v>
      </c>
      <c r="S785" s="98" t="str">
        <f t="shared" si="319"/>
        <v>no</v>
      </c>
      <c r="U785" s="87"/>
    </row>
    <row r="786" spans="1:21" hidden="1" outlineLevel="1" x14ac:dyDescent="0.25">
      <c r="A786" s="115"/>
      <c r="B786" s="199"/>
      <c r="C786" s="104"/>
      <c r="D786" s="98" t="str">
        <f t="shared" ref="D786:S786" si="320">D783</f>
        <v>Inadequate</v>
      </c>
      <c r="E786" s="98" t="str">
        <f t="shared" si="320"/>
        <v>Salary</v>
      </c>
      <c r="F786" s="98">
        <f t="shared" si="320"/>
        <v>1</v>
      </c>
      <c r="G786" s="104">
        <f t="shared" si="320"/>
        <v>0</v>
      </c>
      <c r="H786" s="104">
        <f t="shared" si="320"/>
        <v>0</v>
      </c>
      <c r="I786" s="98" t="str">
        <f t="shared" si="320"/>
        <v>no</v>
      </c>
      <c r="J786" s="98" t="str">
        <f t="shared" si="320"/>
        <v>no</v>
      </c>
      <c r="K786" s="98" t="str">
        <f t="shared" si="320"/>
        <v>no</v>
      </c>
      <c r="L786" s="98" t="str">
        <f t="shared" si="320"/>
        <v>no</v>
      </c>
      <c r="M786" s="98" t="str">
        <f t="shared" si="320"/>
        <v>no</v>
      </c>
      <c r="N786" s="98" t="str">
        <f t="shared" si="320"/>
        <v>no</v>
      </c>
      <c r="O786" s="98" t="str">
        <f t="shared" si="320"/>
        <v>no</v>
      </c>
      <c r="P786" s="98" t="str">
        <f t="shared" si="320"/>
        <v>no</v>
      </c>
      <c r="Q786" s="98" t="str">
        <f t="shared" si="320"/>
        <v>no</v>
      </c>
      <c r="R786" s="98" t="str">
        <f t="shared" si="320"/>
        <v>no</v>
      </c>
      <c r="S786" s="98" t="str">
        <f t="shared" si="320"/>
        <v>no</v>
      </c>
      <c r="U786" s="87"/>
    </row>
    <row r="787" spans="1:21" hidden="1" outlineLevel="1" x14ac:dyDescent="0.25">
      <c r="A787" s="115"/>
      <c r="B787" s="199"/>
      <c r="C787" s="104"/>
      <c r="E787" s="98"/>
      <c r="F787" s="99"/>
      <c r="G787" s="104"/>
      <c r="H787" s="104"/>
      <c r="I787" s="104"/>
      <c r="J787" s="98"/>
      <c r="K787" s="98"/>
      <c r="L787" s="98"/>
      <c r="M787" s="98"/>
      <c r="N787" s="98"/>
      <c r="O787" s="98"/>
      <c r="P787" s="98"/>
      <c r="Q787" s="98"/>
      <c r="R787" s="98"/>
      <c r="S787" s="98"/>
      <c r="U787" s="87"/>
    </row>
    <row r="788" spans="1:21" hidden="1" outlineLevel="1" x14ac:dyDescent="0.25">
      <c r="A788" s="115"/>
      <c r="B788" s="199"/>
      <c r="C788" s="104"/>
      <c r="E788" s="98"/>
      <c r="F788" s="99"/>
      <c r="G788" s="104"/>
      <c r="H788" s="104"/>
      <c r="I788" s="104"/>
      <c r="J788" s="98"/>
      <c r="K788" s="98"/>
      <c r="L788" s="98"/>
      <c r="M788" s="98"/>
      <c r="N788" s="98"/>
      <c r="O788" s="98"/>
      <c r="P788" s="98"/>
      <c r="Q788" s="98"/>
      <c r="R788" s="98"/>
      <c r="S788" s="98"/>
      <c r="U788" s="87"/>
    </row>
    <row r="789" spans="1:21" hidden="1" outlineLevel="1" x14ac:dyDescent="0.25">
      <c r="A789" s="115"/>
      <c r="B789" s="199"/>
      <c r="C789" s="104"/>
      <c r="E789" s="98"/>
      <c r="F789" s="99"/>
      <c r="G789" s="104"/>
      <c r="H789" s="104"/>
      <c r="I789" s="104"/>
      <c r="J789" s="98"/>
      <c r="K789" s="98"/>
      <c r="L789" s="98"/>
      <c r="M789" s="98"/>
      <c r="N789" s="98"/>
      <c r="O789" s="98"/>
      <c r="P789" s="98"/>
      <c r="Q789" s="98"/>
      <c r="R789" s="98"/>
      <c r="S789" s="98"/>
      <c r="U789" s="87"/>
    </row>
    <row r="790" spans="1:21" hidden="1" outlineLevel="1" x14ac:dyDescent="0.25">
      <c r="A790" s="115"/>
      <c r="B790" s="199"/>
      <c r="C790" s="104"/>
      <c r="E790" s="98"/>
      <c r="F790" s="99"/>
      <c r="G790" s="104"/>
      <c r="H790" s="104"/>
      <c r="I790" s="104"/>
      <c r="J790" s="98"/>
      <c r="K790" s="98"/>
      <c r="L790" s="98"/>
      <c r="M790" s="98"/>
      <c r="N790" s="98"/>
      <c r="O790" s="98"/>
      <c r="P790" s="98"/>
      <c r="Q790" s="98"/>
      <c r="R790" s="98"/>
      <c r="S790" s="98"/>
      <c r="U790" s="87"/>
    </row>
    <row r="791" spans="1:21" hidden="1" outlineLevel="1" x14ac:dyDescent="0.25">
      <c r="A791" s="115"/>
      <c r="B791" s="199"/>
      <c r="C791" s="104"/>
      <c r="E791" s="98"/>
      <c r="F791" s="99"/>
      <c r="G791" s="104"/>
      <c r="H791" s="104"/>
      <c r="I791" s="104"/>
      <c r="J791" s="98"/>
      <c r="K791" s="98"/>
      <c r="L791" s="98"/>
      <c r="M791" s="98"/>
      <c r="N791" s="98"/>
      <c r="O791" s="98"/>
      <c r="P791" s="98"/>
      <c r="Q791" s="98"/>
      <c r="R791" s="98"/>
      <c r="S791" s="98"/>
      <c r="U791" s="87"/>
    </row>
    <row r="792" spans="1:21" hidden="1" outlineLevel="1" x14ac:dyDescent="0.25">
      <c r="A792" s="115"/>
      <c r="B792" s="199"/>
      <c r="C792" s="104"/>
      <c r="E792" s="98"/>
      <c r="F792" s="99"/>
      <c r="G792" s="104"/>
      <c r="H792" s="104"/>
      <c r="I792" s="104"/>
      <c r="J792" s="98"/>
      <c r="K792" s="98"/>
      <c r="L792" s="98"/>
      <c r="M792" s="98"/>
      <c r="N792" s="98"/>
      <c r="O792" s="98"/>
      <c r="P792" s="98"/>
      <c r="Q792" s="98"/>
      <c r="R792" s="98"/>
      <c r="S792" s="98"/>
      <c r="U792" s="87"/>
    </row>
    <row r="793" spans="1:21" collapsed="1" x14ac:dyDescent="0.25">
      <c r="A793" s="34"/>
      <c r="B793" s="198"/>
      <c r="C793" s="102"/>
      <c r="D793" t="str">
        <f>'Caseload Assignments'!A792</f>
        <v>Inadequate</v>
      </c>
      <c r="E793" s="34" t="s">
        <v>104</v>
      </c>
      <c r="F793" s="114">
        <v>1</v>
      </c>
      <c r="G793" s="102">
        <v>0</v>
      </c>
      <c r="H793" s="102"/>
      <c r="I793" s="34" t="str">
        <f>J793</f>
        <v>no</v>
      </c>
      <c r="J793" s="34" t="s">
        <v>480</v>
      </c>
      <c r="K793" s="34" t="s">
        <v>480</v>
      </c>
      <c r="L793" s="34" t="s">
        <v>480</v>
      </c>
      <c r="M793" s="34" t="s">
        <v>480</v>
      </c>
      <c r="N793" s="34" t="s">
        <v>480</v>
      </c>
      <c r="O793" s="34" t="s">
        <v>480</v>
      </c>
      <c r="P793" s="34" t="s">
        <v>480</v>
      </c>
      <c r="Q793" s="34" t="s">
        <v>480</v>
      </c>
      <c r="R793" s="34" t="s">
        <v>480</v>
      </c>
      <c r="S793" s="34" t="s">
        <v>480</v>
      </c>
      <c r="T793" s="83">
        <f>IF('Financial Overview'!$B$9=1,'Caseload Assignments'!BK795,(IF('Financial Overview'!$B$9=2,'Caseload Assignments'!BK796,(IF('Financial Overview'!$B$9=3,'Caseload Assignments'!BK797,(IF('Financial Overview'!$B$9=4,'Caseload Assignments'!BK798)))))))</f>
        <v>0</v>
      </c>
      <c r="U793" s="87">
        <f t="shared" ref="U793" si="321">G793+H793-T793</f>
        <v>0</v>
      </c>
    </row>
    <row r="794" spans="1:21" hidden="1" outlineLevel="1" x14ac:dyDescent="0.25">
      <c r="A794" s="115"/>
      <c r="B794" s="199"/>
      <c r="C794" s="104"/>
      <c r="D794" s="98" t="str">
        <f t="shared" ref="D794:S804" si="322">D793</f>
        <v>Inadequate</v>
      </c>
      <c r="E794" s="98" t="str">
        <f t="shared" si="322"/>
        <v>Salary</v>
      </c>
      <c r="F794" s="98">
        <f t="shared" si="322"/>
        <v>1</v>
      </c>
      <c r="G794" s="104">
        <f t="shared" si="322"/>
        <v>0</v>
      </c>
      <c r="H794" s="104">
        <f t="shared" si="322"/>
        <v>0</v>
      </c>
      <c r="I794" s="98" t="str">
        <f t="shared" si="322"/>
        <v>no</v>
      </c>
      <c r="J794" s="98" t="str">
        <f t="shared" si="322"/>
        <v>no</v>
      </c>
      <c r="K794" s="98" t="str">
        <f t="shared" si="322"/>
        <v>no</v>
      </c>
      <c r="L794" s="98" t="str">
        <f t="shared" si="322"/>
        <v>no</v>
      </c>
      <c r="M794" s="98" t="str">
        <f t="shared" si="322"/>
        <v>no</v>
      </c>
      <c r="N794" s="98" t="str">
        <f t="shared" si="322"/>
        <v>no</v>
      </c>
      <c r="O794" s="98" t="str">
        <f t="shared" si="322"/>
        <v>no</v>
      </c>
      <c r="P794" s="98" t="str">
        <f t="shared" si="322"/>
        <v>no</v>
      </c>
      <c r="Q794" s="98" t="str">
        <f t="shared" si="322"/>
        <v>no</v>
      </c>
      <c r="R794" s="98" t="str">
        <f t="shared" si="322"/>
        <v>no</v>
      </c>
      <c r="S794" s="98" t="str">
        <f t="shared" si="322"/>
        <v>no</v>
      </c>
      <c r="U794" s="87"/>
    </row>
    <row r="795" spans="1:21" hidden="1" outlineLevel="1" x14ac:dyDescent="0.25">
      <c r="A795" s="115"/>
      <c r="B795" s="199"/>
      <c r="C795" s="104"/>
      <c r="D795" s="98" t="str">
        <f t="shared" ref="D795:S795" si="323">D793</f>
        <v>Inadequate</v>
      </c>
      <c r="E795" s="98" t="str">
        <f t="shared" si="323"/>
        <v>Salary</v>
      </c>
      <c r="F795" s="98">
        <f t="shared" si="323"/>
        <v>1</v>
      </c>
      <c r="G795" s="104">
        <f t="shared" si="323"/>
        <v>0</v>
      </c>
      <c r="H795" s="104">
        <f t="shared" si="323"/>
        <v>0</v>
      </c>
      <c r="I795" s="98" t="str">
        <f t="shared" si="323"/>
        <v>no</v>
      </c>
      <c r="J795" s="98" t="str">
        <f t="shared" si="323"/>
        <v>no</v>
      </c>
      <c r="K795" s="98" t="str">
        <f t="shared" si="323"/>
        <v>no</v>
      </c>
      <c r="L795" s="98" t="str">
        <f t="shared" si="323"/>
        <v>no</v>
      </c>
      <c r="M795" s="98" t="str">
        <f t="shared" si="323"/>
        <v>no</v>
      </c>
      <c r="N795" s="98" t="str">
        <f t="shared" si="323"/>
        <v>no</v>
      </c>
      <c r="O795" s="98" t="str">
        <f t="shared" si="323"/>
        <v>no</v>
      </c>
      <c r="P795" s="98" t="str">
        <f t="shared" si="323"/>
        <v>no</v>
      </c>
      <c r="Q795" s="98" t="str">
        <f t="shared" si="323"/>
        <v>no</v>
      </c>
      <c r="R795" s="98" t="str">
        <f t="shared" si="323"/>
        <v>no</v>
      </c>
      <c r="S795" s="98" t="str">
        <f t="shared" si="323"/>
        <v>no</v>
      </c>
      <c r="U795" s="87"/>
    </row>
    <row r="796" spans="1:21" hidden="1" outlineLevel="1" x14ac:dyDescent="0.25">
      <c r="A796" s="115"/>
      <c r="B796" s="199"/>
      <c r="C796" s="104"/>
      <c r="D796" s="98" t="str">
        <f t="shared" ref="D796:S796" si="324">D793</f>
        <v>Inadequate</v>
      </c>
      <c r="E796" s="98" t="str">
        <f t="shared" si="324"/>
        <v>Salary</v>
      </c>
      <c r="F796" s="98">
        <f t="shared" si="324"/>
        <v>1</v>
      </c>
      <c r="G796" s="104">
        <f t="shared" si="324"/>
        <v>0</v>
      </c>
      <c r="H796" s="104">
        <f t="shared" si="324"/>
        <v>0</v>
      </c>
      <c r="I796" s="98" t="str">
        <f t="shared" si="324"/>
        <v>no</v>
      </c>
      <c r="J796" s="98" t="str">
        <f t="shared" si="324"/>
        <v>no</v>
      </c>
      <c r="K796" s="98" t="str">
        <f t="shared" si="324"/>
        <v>no</v>
      </c>
      <c r="L796" s="98" t="str">
        <f t="shared" si="324"/>
        <v>no</v>
      </c>
      <c r="M796" s="98" t="str">
        <f t="shared" si="324"/>
        <v>no</v>
      </c>
      <c r="N796" s="98" t="str">
        <f t="shared" si="324"/>
        <v>no</v>
      </c>
      <c r="O796" s="98" t="str">
        <f t="shared" si="324"/>
        <v>no</v>
      </c>
      <c r="P796" s="98" t="str">
        <f t="shared" si="324"/>
        <v>no</v>
      </c>
      <c r="Q796" s="98" t="str">
        <f t="shared" si="324"/>
        <v>no</v>
      </c>
      <c r="R796" s="98" t="str">
        <f t="shared" si="324"/>
        <v>no</v>
      </c>
      <c r="S796" s="98" t="str">
        <f t="shared" si="324"/>
        <v>no</v>
      </c>
      <c r="U796" s="87"/>
    </row>
    <row r="797" spans="1:21" hidden="1" outlineLevel="1" x14ac:dyDescent="0.25">
      <c r="A797" s="115"/>
      <c r="B797" s="199"/>
      <c r="C797" s="104"/>
      <c r="E797" s="98"/>
      <c r="F797" s="99"/>
      <c r="G797" s="104"/>
      <c r="H797" s="104"/>
      <c r="I797" s="104"/>
      <c r="J797" s="98"/>
      <c r="K797" s="98"/>
      <c r="L797" s="98"/>
      <c r="M797" s="98"/>
      <c r="N797" s="98"/>
      <c r="O797" s="98"/>
      <c r="P797" s="98"/>
      <c r="Q797" s="98"/>
      <c r="R797" s="98"/>
      <c r="S797" s="98"/>
      <c r="U797" s="87"/>
    </row>
    <row r="798" spans="1:21" hidden="1" outlineLevel="1" x14ac:dyDescent="0.25">
      <c r="A798" s="115"/>
      <c r="B798" s="199"/>
      <c r="C798" s="104"/>
      <c r="E798" s="98"/>
      <c r="F798" s="99"/>
      <c r="G798" s="104"/>
      <c r="H798" s="104"/>
      <c r="I798" s="104"/>
      <c r="J798" s="98"/>
      <c r="K798" s="98"/>
      <c r="L798" s="98"/>
      <c r="M798" s="98"/>
      <c r="N798" s="98"/>
      <c r="O798" s="98"/>
      <c r="P798" s="98"/>
      <c r="Q798" s="98"/>
      <c r="R798" s="98"/>
      <c r="S798" s="98"/>
      <c r="U798" s="87"/>
    </row>
    <row r="799" spans="1:21" hidden="1" outlineLevel="1" x14ac:dyDescent="0.25">
      <c r="A799" s="115"/>
      <c r="B799" s="199"/>
      <c r="C799" s="104"/>
      <c r="E799" s="98"/>
      <c r="F799" s="99"/>
      <c r="G799" s="104"/>
      <c r="H799" s="104"/>
      <c r="I799" s="104"/>
      <c r="J799" s="98"/>
      <c r="K799" s="98"/>
      <c r="L799" s="98"/>
      <c r="M799" s="98"/>
      <c r="N799" s="98"/>
      <c r="O799" s="98"/>
      <c r="P799" s="98"/>
      <c r="Q799" s="98"/>
      <c r="R799" s="98"/>
      <c r="S799" s="98"/>
      <c r="U799" s="87"/>
    </row>
    <row r="800" spans="1:21" hidden="1" outlineLevel="1" x14ac:dyDescent="0.25">
      <c r="A800" s="115"/>
      <c r="B800" s="199"/>
      <c r="C800" s="104"/>
      <c r="E800" s="98"/>
      <c r="F800" s="99"/>
      <c r="G800" s="104"/>
      <c r="H800" s="104"/>
      <c r="I800" s="104"/>
      <c r="J800" s="98"/>
      <c r="K800" s="98"/>
      <c r="L800" s="98"/>
      <c r="M800" s="98"/>
      <c r="N800" s="98"/>
      <c r="O800" s="98"/>
      <c r="P800" s="98"/>
      <c r="Q800" s="98"/>
      <c r="R800" s="98"/>
      <c r="S800" s="98"/>
      <c r="U800" s="87"/>
    </row>
    <row r="801" spans="1:21" hidden="1" outlineLevel="1" x14ac:dyDescent="0.25">
      <c r="A801" s="115"/>
      <c r="B801" s="199"/>
      <c r="C801" s="104"/>
      <c r="E801" s="98"/>
      <c r="F801" s="99"/>
      <c r="G801" s="104"/>
      <c r="H801" s="104"/>
      <c r="I801" s="104"/>
      <c r="J801" s="98"/>
      <c r="K801" s="98"/>
      <c r="L801" s="98"/>
      <c r="M801" s="98"/>
      <c r="N801" s="98"/>
      <c r="O801" s="98"/>
      <c r="P801" s="98"/>
      <c r="Q801" s="98"/>
      <c r="R801" s="98"/>
      <c r="S801" s="98"/>
      <c r="U801" s="87"/>
    </row>
    <row r="802" spans="1:21" hidden="1" outlineLevel="1" x14ac:dyDescent="0.25">
      <c r="A802" s="115"/>
      <c r="B802" s="199"/>
      <c r="C802" s="104"/>
      <c r="E802" s="98"/>
      <c r="F802" s="99"/>
      <c r="G802" s="104"/>
      <c r="H802" s="104"/>
      <c r="I802" s="104"/>
      <c r="J802" s="98"/>
      <c r="K802" s="98"/>
      <c r="L802" s="98"/>
      <c r="M802" s="98"/>
      <c r="N802" s="98"/>
      <c r="O802" s="98"/>
      <c r="P802" s="98"/>
      <c r="Q802" s="98"/>
      <c r="R802" s="98"/>
      <c r="S802" s="98"/>
      <c r="U802" s="87"/>
    </row>
    <row r="803" spans="1:21" collapsed="1" x14ac:dyDescent="0.25">
      <c r="A803" s="34"/>
      <c r="B803" s="198"/>
      <c r="C803" s="102"/>
      <c r="D803" t="str">
        <f>'Caseload Assignments'!A802</f>
        <v>Inadequate</v>
      </c>
      <c r="E803" s="34" t="s">
        <v>104</v>
      </c>
      <c r="F803" s="114">
        <v>1</v>
      </c>
      <c r="G803" s="102">
        <v>0</v>
      </c>
      <c r="H803" s="102"/>
      <c r="I803" s="34" t="str">
        <f>J803</f>
        <v>no</v>
      </c>
      <c r="J803" s="34" t="s">
        <v>480</v>
      </c>
      <c r="K803" s="34" t="s">
        <v>480</v>
      </c>
      <c r="L803" s="34" t="s">
        <v>480</v>
      </c>
      <c r="M803" s="34" t="s">
        <v>480</v>
      </c>
      <c r="N803" s="34" t="s">
        <v>480</v>
      </c>
      <c r="O803" s="34" t="s">
        <v>480</v>
      </c>
      <c r="P803" s="34" t="s">
        <v>480</v>
      </c>
      <c r="Q803" s="34" t="s">
        <v>480</v>
      </c>
      <c r="R803" s="34" t="s">
        <v>480</v>
      </c>
      <c r="S803" s="34" t="s">
        <v>480</v>
      </c>
      <c r="T803" s="83">
        <f>IF('Financial Overview'!$B$9=1,'Caseload Assignments'!BK805,(IF('Financial Overview'!$B$9=2,'Caseload Assignments'!BK806,(IF('Financial Overview'!$B$9=3,'Caseload Assignments'!BK807,(IF('Financial Overview'!$B$9=4,'Caseload Assignments'!BK808)))))))</f>
        <v>0</v>
      </c>
      <c r="U803" s="87">
        <f t="shared" ref="U803" si="325">G803+H803-T803</f>
        <v>0</v>
      </c>
    </row>
    <row r="804" spans="1:21" hidden="1" outlineLevel="1" x14ac:dyDescent="0.25">
      <c r="A804" s="115"/>
      <c r="B804" s="199"/>
      <c r="C804" s="104"/>
      <c r="D804" s="98" t="str">
        <f t="shared" ref="D804:I804" si="326">D803</f>
        <v>Inadequate</v>
      </c>
      <c r="E804" s="98" t="str">
        <f t="shared" si="326"/>
        <v>Salary</v>
      </c>
      <c r="F804" s="98">
        <f t="shared" si="326"/>
        <v>1</v>
      </c>
      <c r="G804" s="104">
        <f t="shared" si="326"/>
        <v>0</v>
      </c>
      <c r="H804" s="104">
        <f t="shared" si="326"/>
        <v>0</v>
      </c>
      <c r="I804" s="98" t="str">
        <f t="shared" si="326"/>
        <v>no</v>
      </c>
      <c r="J804" s="98" t="str">
        <f t="shared" si="322"/>
        <v>no</v>
      </c>
      <c r="K804" s="98" t="str">
        <f t="shared" si="322"/>
        <v>no</v>
      </c>
      <c r="L804" s="98" t="str">
        <f t="shared" si="322"/>
        <v>no</v>
      </c>
      <c r="M804" s="98" t="str">
        <f t="shared" si="322"/>
        <v>no</v>
      </c>
      <c r="N804" s="98" t="str">
        <f t="shared" si="322"/>
        <v>no</v>
      </c>
      <c r="O804" s="98" t="str">
        <f t="shared" si="322"/>
        <v>no</v>
      </c>
      <c r="P804" s="98" t="str">
        <f t="shared" si="322"/>
        <v>no</v>
      </c>
      <c r="Q804" s="98" t="str">
        <f t="shared" si="322"/>
        <v>no</v>
      </c>
      <c r="R804" s="98" t="str">
        <f t="shared" si="322"/>
        <v>no</v>
      </c>
      <c r="S804" s="98" t="str">
        <f t="shared" si="322"/>
        <v>no</v>
      </c>
      <c r="U804" s="87"/>
    </row>
    <row r="805" spans="1:21" hidden="1" outlineLevel="1" x14ac:dyDescent="0.25">
      <c r="A805" s="115"/>
      <c r="B805" s="199"/>
      <c r="C805" s="104"/>
      <c r="D805" s="98" t="str">
        <f t="shared" ref="D805:S805" si="327">D803</f>
        <v>Inadequate</v>
      </c>
      <c r="E805" s="98" t="str">
        <f t="shared" si="327"/>
        <v>Salary</v>
      </c>
      <c r="F805" s="98">
        <f t="shared" si="327"/>
        <v>1</v>
      </c>
      <c r="G805" s="104">
        <f t="shared" si="327"/>
        <v>0</v>
      </c>
      <c r="H805" s="104">
        <f t="shared" si="327"/>
        <v>0</v>
      </c>
      <c r="I805" s="98" t="str">
        <f t="shared" si="327"/>
        <v>no</v>
      </c>
      <c r="J805" s="98" t="str">
        <f t="shared" si="327"/>
        <v>no</v>
      </c>
      <c r="K805" s="98" t="str">
        <f t="shared" si="327"/>
        <v>no</v>
      </c>
      <c r="L805" s="98" t="str">
        <f t="shared" si="327"/>
        <v>no</v>
      </c>
      <c r="M805" s="98" t="str">
        <f t="shared" si="327"/>
        <v>no</v>
      </c>
      <c r="N805" s="98" t="str">
        <f t="shared" si="327"/>
        <v>no</v>
      </c>
      <c r="O805" s="98" t="str">
        <f t="shared" si="327"/>
        <v>no</v>
      </c>
      <c r="P805" s="98" t="str">
        <f t="shared" si="327"/>
        <v>no</v>
      </c>
      <c r="Q805" s="98" t="str">
        <f t="shared" si="327"/>
        <v>no</v>
      </c>
      <c r="R805" s="98" t="str">
        <f t="shared" si="327"/>
        <v>no</v>
      </c>
      <c r="S805" s="98" t="str">
        <f t="shared" si="327"/>
        <v>no</v>
      </c>
      <c r="U805" s="87"/>
    </row>
    <row r="806" spans="1:21" hidden="1" outlineLevel="1" x14ac:dyDescent="0.25">
      <c r="A806" s="115"/>
      <c r="B806" s="199"/>
      <c r="C806" s="104"/>
      <c r="D806" s="98" t="str">
        <f t="shared" ref="D806:S806" si="328">D803</f>
        <v>Inadequate</v>
      </c>
      <c r="E806" s="98" t="str">
        <f t="shared" si="328"/>
        <v>Salary</v>
      </c>
      <c r="F806" s="98">
        <f t="shared" si="328"/>
        <v>1</v>
      </c>
      <c r="G806" s="104">
        <f t="shared" si="328"/>
        <v>0</v>
      </c>
      <c r="H806" s="104">
        <f t="shared" si="328"/>
        <v>0</v>
      </c>
      <c r="I806" s="98" t="str">
        <f t="shared" si="328"/>
        <v>no</v>
      </c>
      <c r="J806" s="98" t="str">
        <f t="shared" si="328"/>
        <v>no</v>
      </c>
      <c r="K806" s="98" t="str">
        <f t="shared" si="328"/>
        <v>no</v>
      </c>
      <c r="L806" s="98" t="str">
        <f t="shared" si="328"/>
        <v>no</v>
      </c>
      <c r="M806" s="98" t="str">
        <f t="shared" si="328"/>
        <v>no</v>
      </c>
      <c r="N806" s="98" t="str">
        <f t="shared" si="328"/>
        <v>no</v>
      </c>
      <c r="O806" s="98" t="str">
        <f t="shared" si="328"/>
        <v>no</v>
      </c>
      <c r="P806" s="98" t="str">
        <f t="shared" si="328"/>
        <v>no</v>
      </c>
      <c r="Q806" s="98" t="str">
        <f t="shared" si="328"/>
        <v>no</v>
      </c>
      <c r="R806" s="98" t="str">
        <f t="shared" si="328"/>
        <v>no</v>
      </c>
      <c r="S806" s="98" t="str">
        <f t="shared" si="328"/>
        <v>no</v>
      </c>
      <c r="U806" s="87"/>
    </row>
    <row r="807" spans="1:21" hidden="1" outlineLevel="1" x14ac:dyDescent="0.25">
      <c r="A807" s="115"/>
      <c r="B807" s="199"/>
      <c r="C807" s="104"/>
      <c r="E807" s="98"/>
      <c r="F807" s="99"/>
      <c r="G807" s="104"/>
      <c r="H807" s="104"/>
      <c r="I807" s="104"/>
      <c r="J807" s="98"/>
      <c r="K807" s="98"/>
      <c r="L807" s="98"/>
      <c r="M807" s="98"/>
      <c r="N807" s="98"/>
      <c r="O807" s="98"/>
      <c r="P807" s="98"/>
      <c r="Q807" s="98"/>
      <c r="R807" s="98"/>
      <c r="S807" s="98"/>
      <c r="U807" s="87"/>
    </row>
    <row r="808" spans="1:21" hidden="1" outlineLevel="1" x14ac:dyDescent="0.25">
      <c r="A808" s="115"/>
      <c r="B808" s="199"/>
      <c r="C808" s="104"/>
      <c r="E808" s="98"/>
      <c r="F808" s="99"/>
      <c r="G808" s="104"/>
      <c r="H808" s="104"/>
      <c r="I808" s="104"/>
      <c r="J808" s="98"/>
      <c r="K808" s="98"/>
      <c r="L808" s="98"/>
      <c r="M808" s="98"/>
      <c r="N808" s="98"/>
      <c r="O808" s="98"/>
      <c r="P808" s="98"/>
      <c r="Q808" s="98"/>
      <c r="R808" s="98"/>
      <c r="S808" s="98"/>
      <c r="U808" s="87"/>
    </row>
    <row r="809" spans="1:21" hidden="1" outlineLevel="1" x14ac:dyDescent="0.25">
      <c r="A809" s="115"/>
      <c r="B809" s="199"/>
      <c r="C809" s="104"/>
      <c r="E809" s="98"/>
      <c r="F809" s="99"/>
      <c r="G809" s="104"/>
      <c r="H809" s="104"/>
      <c r="I809" s="104"/>
      <c r="J809" s="98"/>
      <c r="K809" s="98"/>
      <c r="L809" s="98"/>
      <c r="M809" s="98"/>
      <c r="N809" s="98"/>
      <c r="O809" s="98"/>
      <c r="P809" s="98"/>
      <c r="Q809" s="98"/>
      <c r="R809" s="98"/>
      <c r="S809" s="98"/>
      <c r="U809" s="87"/>
    </row>
    <row r="810" spans="1:21" hidden="1" outlineLevel="1" x14ac:dyDescent="0.25">
      <c r="A810" s="115"/>
      <c r="B810" s="199"/>
      <c r="C810" s="104"/>
      <c r="E810" s="98"/>
      <c r="F810" s="99"/>
      <c r="G810" s="104"/>
      <c r="H810" s="104"/>
      <c r="I810" s="104"/>
      <c r="J810" s="98"/>
      <c r="K810" s="98"/>
      <c r="L810" s="98"/>
      <c r="M810" s="98"/>
      <c r="N810" s="98"/>
      <c r="O810" s="98"/>
      <c r="P810" s="98"/>
      <c r="Q810" s="98"/>
      <c r="R810" s="98"/>
      <c r="S810" s="98"/>
      <c r="U810" s="87"/>
    </row>
    <row r="811" spans="1:21" hidden="1" outlineLevel="1" x14ac:dyDescent="0.25">
      <c r="A811" s="115"/>
      <c r="B811" s="199"/>
      <c r="C811" s="104"/>
      <c r="E811" s="98"/>
      <c r="F811" s="99"/>
      <c r="G811" s="104"/>
      <c r="H811" s="104"/>
      <c r="I811" s="104"/>
      <c r="J811" s="98"/>
      <c r="K811" s="98"/>
      <c r="L811" s="98"/>
      <c r="M811" s="98"/>
      <c r="N811" s="98"/>
      <c r="O811" s="98"/>
      <c r="P811" s="98"/>
      <c r="Q811" s="98"/>
      <c r="R811" s="98"/>
      <c r="S811" s="98"/>
      <c r="U811" s="87"/>
    </row>
    <row r="812" spans="1:21" hidden="1" outlineLevel="1" x14ac:dyDescent="0.25">
      <c r="A812" s="115"/>
      <c r="B812" s="199"/>
      <c r="C812" s="104"/>
      <c r="E812" s="98"/>
      <c r="F812" s="99"/>
      <c r="G812" s="104"/>
      <c r="H812" s="104"/>
      <c r="I812" s="104"/>
      <c r="J812" s="98"/>
      <c r="K812" s="98"/>
      <c r="L812" s="98"/>
      <c r="M812" s="98"/>
      <c r="N812" s="98"/>
      <c r="O812" s="98"/>
      <c r="P812" s="98"/>
      <c r="Q812" s="98"/>
      <c r="R812" s="98"/>
      <c r="S812" s="98"/>
      <c r="U812" s="87"/>
    </row>
    <row r="813" spans="1:21" collapsed="1" x14ac:dyDescent="0.25">
      <c r="A813" s="34"/>
      <c r="B813" s="198"/>
      <c r="C813" s="102"/>
      <c r="D813" t="str">
        <f>'Caseload Assignments'!A812</f>
        <v>Inadequate</v>
      </c>
      <c r="E813" s="34" t="s">
        <v>104</v>
      </c>
      <c r="F813" s="114">
        <v>1</v>
      </c>
      <c r="G813" s="102">
        <v>0</v>
      </c>
      <c r="H813" s="102"/>
      <c r="I813" s="34" t="str">
        <f>J813</f>
        <v>no</v>
      </c>
      <c r="J813" s="34" t="s">
        <v>480</v>
      </c>
      <c r="K813" s="34" t="s">
        <v>480</v>
      </c>
      <c r="L813" s="34" t="s">
        <v>480</v>
      </c>
      <c r="M813" s="34" t="s">
        <v>480</v>
      </c>
      <c r="N813" s="34" t="s">
        <v>480</v>
      </c>
      <c r="O813" s="34" t="s">
        <v>480</v>
      </c>
      <c r="P813" s="34" t="s">
        <v>480</v>
      </c>
      <c r="Q813" s="34" t="s">
        <v>480</v>
      </c>
      <c r="R813" s="34" t="s">
        <v>480</v>
      </c>
      <c r="S813" s="34" t="s">
        <v>480</v>
      </c>
      <c r="T813" s="83">
        <f>IF('Financial Overview'!$B$9=1,'Caseload Assignments'!BK815,(IF('Financial Overview'!$B$9=2,'Caseload Assignments'!BK816,(IF('Financial Overview'!$B$9=3,'Caseload Assignments'!BK817,(IF('Financial Overview'!$B$9=4,'Caseload Assignments'!BK818)))))))</f>
        <v>0</v>
      </c>
      <c r="U813" s="87">
        <f t="shared" ref="U813" si="329">G813+H813-T813</f>
        <v>0</v>
      </c>
    </row>
    <row r="814" spans="1:21" hidden="1" outlineLevel="1" x14ac:dyDescent="0.25">
      <c r="A814" s="115"/>
      <c r="B814" s="199"/>
      <c r="C814" s="104"/>
      <c r="D814" s="98" t="str">
        <f t="shared" ref="D814:S824" si="330">D813</f>
        <v>Inadequate</v>
      </c>
      <c r="E814" s="98" t="str">
        <f t="shared" si="330"/>
        <v>Salary</v>
      </c>
      <c r="F814" s="98">
        <f t="shared" si="330"/>
        <v>1</v>
      </c>
      <c r="G814" s="104">
        <f t="shared" si="330"/>
        <v>0</v>
      </c>
      <c r="H814" s="104">
        <f t="shared" si="330"/>
        <v>0</v>
      </c>
      <c r="I814" s="98" t="str">
        <f t="shared" si="330"/>
        <v>no</v>
      </c>
      <c r="J814" s="98" t="str">
        <f t="shared" si="330"/>
        <v>no</v>
      </c>
      <c r="K814" s="98" t="str">
        <f t="shared" si="330"/>
        <v>no</v>
      </c>
      <c r="L814" s="98" t="str">
        <f t="shared" si="330"/>
        <v>no</v>
      </c>
      <c r="M814" s="98" t="str">
        <f t="shared" si="330"/>
        <v>no</v>
      </c>
      <c r="N814" s="98" t="str">
        <f t="shared" si="330"/>
        <v>no</v>
      </c>
      <c r="O814" s="98" t="str">
        <f t="shared" si="330"/>
        <v>no</v>
      </c>
      <c r="P814" s="98" t="str">
        <f t="shared" si="330"/>
        <v>no</v>
      </c>
      <c r="Q814" s="98" t="str">
        <f t="shared" si="330"/>
        <v>no</v>
      </c>
      <c r="R814" s="98" t="str">
        <f t="shared" si="330"/>
        <v>no</v>
      </c>
      <c r="S814" s="98" t="str">
        <f t="shared" si="330"/>
        <v>no</v>
      </c>
      <c r="U814" s="87"/>
    </row>
    <row r="815" spans="1:21" hidden="1" outlineLevel="1" x14ac:dyDescent="0.25">
      <c r="A815" s="115"/>
      <c r="B815" s="199"/>
      <c r="C815" s="104"/>
      <c r="D815" s="98" t="str">
        <f t="shared" ref="D815:S815" si="331">D813</f>
        <v>Inadequate</v>
      </c>
      <c r="E815" s="98" t="str">
        <f t="shared" si="331"/>
        <v>Salary</v>
      </c>
      <c r="F815" s="98">
        <f t="shared" si="331"/>
        <v>1</v>
      </c>
      <c r="G815" s="104">
        <f t="shared" si="331"/>
        <v>0</v>
      </c>
      <c r="H815" s="104">
        <f t="shared" si="331"/>
        <v>0</v>
      </c>
      <c r="I815" s="98" t="str">
        <f t="shared" si="331"/>
        <v>no</v>
      </c>
      <c r="J815" s="98" t="str">
        <f t="shared" si="331"/>
        <v>no</v>
      </c>
      <c r="K815" s="98" t="str">
        <f t="shared" si="331"/>
        <v>no</v>
      </c>
      <c r="L815" s="98" t="str">
        <f t="shared" si="331"/>
        <v>no</v>
      </c>
      <c r="M815" s="98" t="str">
        <f t="shared" si="331"/>
        <v>no</v>
      </c>
      <c r="N815" s="98" t="str">
        <f t="shared" si="331"/>
        <v>no</v>
      </c>
      <c r="O815" s="98" t="str">
        <f t="shared" si="331"/>
        <v>no</v>
      </c>
      <c r="P815" s="98" t="str">
        <f t="shared" si="331"/>
        <v>no</v>
      </c>
      <c r="Q815" s="98" t="str">
        <f t="shared" si="331"/>
        <v>no</v>
      </c>
      <c r="R815" s="98" t="str">
        <f t="shared" si="331"/>
        <v>no</v>
      </c>
      <c r="S815" s="98" t="str">
        <f t="shared" si="331"/>
        <v>no</v>
      </c>
      <c r="U815" s="87"/>
    </row>
    <row r="816" spans="1:21" hidden="1" outlineLevel="1" x14ac:dyDescent="0.25">
      <c r="A816" s="115"/>
      <c r="B816" s="199"/>
      <c r="C816" s="104"/>
      <c r="D816" s="98" t="str">
        <f t="shared" ref="D816:S816" si="332">D813</f>
        <v>Inadequate</v>
      </c>
      <c r="E816" s="98" t="str">
        <f t="shared" si="332"/>
        <v>Salary</v>
      </c>
      <c r="F816" s="98">
        <f t="shared" si="332"/>
        <v>1</v>
      </c>
      <c r="G816" s="104">
        <f t="shared" si="332"/>
        <v>0</v>
      </c>
      <c r="H816" s="104">
        <f t="shared" si="332"/>
        <v>0</v>
      </c>
      <c r="I816" s="98" t="str">
        <f t="shared" si="332"/>
        <v>no</v>
      </c>
      <c r="J816" s="98" t="str">
        <f t="shared" si="332"/>
        <v>no</v>
      </c>
      <c r="K816" s="98" t="str">
        <f t="shared" si="332"/>
        <v>no</v>
      </c>
      <c r="L816" s="98" t="str">
        <f t="shared" si="332"/>
        <v>no</v>
      </c>
      <c r="M816" s="98" t="str">
        <f t="shared" si="332"/>
        <v>no</v>
      </c>
      <c r="N816" s="98" t="str">
        <f t="shared" si="332"/>
        <v>no</v>
      </c>
      <c r="O816" s="98" t="str">
        <f t="shared" si="332"/>
        <v>no</v>
      </c>
      <c r="P816" s="98" t="str">
        <f t="shared" si="332"/>
        <v>no</v>
      </c>
      <c r="Q816" s="98" t="str">
        <f t="shared" si="332"/>
        <v>no</v>
      </c>
      <c r="R816" s="98" t="str">
        <f t="shared" si="332"/>
        <v>no</v>
      </c>
      <c r="S816" s="98" t="str">
        <f t="shared" si="332"/>
        <v>no</v>
      </c>
      <c r="U816" s="87"/>
    </row>
    <row r="817" spans="1:21" hidden="1" outlineLevel="1" x14ac:dyDescent="0.25">
      <c r="A817" s="115"/>
      <c r="B817" s="199"/>
      <c r="C817" s="104"/>
      <c r="E817" s="98"/>
      <c r="F817" s="99"/>
      <c r="G817" s="104"/>
      <c r="H817" s="104"/>
      <c r="I817" s="104"/>
      <c r="J817" s="98"/>
      <c r="K817" s="98"/>
      <c r="L817" s="98"/>
      <c r="M817" s="98"/>
      <c r="N817" s="98"/>
      <c r="O817" s="98"/>
      <c r="P817" s="98"/>
      <c r="Q817" s="98"/>
      <c r="R817" s="98"/>
      <c r="S817" s="98"/>
      <c r="U817" s="87"/>
    </row>
    <row r="818" spans="1:21" hidden="1" outlineLevel="1" x14ac:dyDescent="0.25">
      <c r="A818" s="115"/>
      <c r="B818" s="199"/>
      <c r="C818" s="104"/>
      <c r="E818" s="98"/>
      <c r="F818" s="99"/>
      <c r="G818" s="104"/>
      <c r="H818" s="104"/>
      <c r="I818" s="104"/>
      <c r="J818" s="98"/>
      <c r="K818" s="98"/>
      <c r="L818" s="98"/>
      <c r="M818" s="98"/>
      <c r="N818" s="98"/>
      <c r="O818" s="98"/>
      <c r="P818" s="98"/>
      <c r="Q818" s="98"/>
      <c r="R818" s="98"/>
      <c r="S818" s="98"/>
      <c r="U818" s="87"/>
    </row>
    <row r="819" spans="1:21" hidden="1" outlineLevel="1" x14ac:dyDescent="0.25">
      <c r="A819" s="115"/>
      <c r="B819" s="199"/>
      <c r="C819" s="104"/>
      <c r="E819" s="98"/>
      <c r="F819" s="99"/>
      <c r="G819" s="104"/>
      <c r="H819" s="104"/>
      <c r="I819" s="104"/>
      <c r="J819" s="98"/>
      <c r="K819" s="98"/>
      <c r="L819" s="98"/>
      <c r="M819" s="98"/>
      <c r="N819" s="98"/>
      <c r="O819" s="98"/>
      <c r="P819" s="98"/>
      <c r="Q819" s="98"/>
      <c r="R819" s="98"/>
      <c r="S819" s="98"/>
      <c r="U819" s="87"/>
    </row>
    <row r="820" spans="1:21" hidden="1" outlineLevel="1" x14ac:dyDescent="0.25">
      <c r="A820" s="115"/>
      <c r="B820" s="199"/>
      <c r="C820" s="104"/>
      <c r="E820" s="98"/>
      <c r="F820" s="99"/>
      <c r="G820" s="104"/>
      <c r="H820" s="104"/>
      <c r="I820" s="104"/>
      <c r="J820" s="98"/>
      <c r="K820" s="98"/>
      <c r="L820" s="98"/>
      <c r="M820" s="98"/>
      <c r="N820" s="98"/>
      <c r="O820" s="98"/>
      <c r="P820" s="98"/>
      <c r="Q820" s="98"/>
      <c r="R820" s="98"/>
      <c r="S820" s="98"/>
      <c r="U820" s="87"/>
    </row>
    <row r="821" spans="1:21" hidden="1" outlineLevel="1" x14ac:dyDescent="0.25">
      <c r="A821" s="115"/>
      <c r="B821" s="199"/>
      <c r="C821" s="104"/>
      <c r="E821" s="98"/>
      <c r="F821" s="99"/>
      <c r="G821" s="104"/>
      <c r="H821" s="104"/>
      <c r="I821" s="104"/>
      <c r="J821" s="98"/>
      <c r="K821" s="98"/>
      <c r="L821" s="98"/>
      <c r="M821" s="98"/>
      <c r="N821" s="98"/>
      <c r="O821" s="98"/>
      <c r="P821" s="98"/>
      <c r="Q821" s="98"/>
      <c r="R821" s="98"/>
      <c r="S821" s="98"/>
      <c r="U821" s="87"/>
    </row>
    <row r="822" spans="1:21" hidden="1" outlineLevel="1" x14ac:dyDescent="0.25">
      <c r="A822" s="115"/>
      <c r="B822" s="199"/>
      <c r="C822" s="104"/>
      <c r="E822" s="98"/>
      <c r="F822" s="99"/>
      <c r="G822" s="104"/>
      <c r="H822" s="104"/>
      <c r="I822" s="104"/>
      <c r="J822" s="98"/>
      <c r="K822" s="98"/>
      <c r="L822" s="98"/>
      <c r="M822" s="98"/>
      <c r="N822" s="98"/>
      <c r="O822" s="98"/>
      <c r="P822" s="98"/>
      <c r="Q822" s="98"/>
      <c r="R822" s="98"/>
      <c r="S822" s="98"/>
      <c r="U822" s="87"/>
    </row>
    <row r="823" spans="1:21" collapsed="1" x14ac:dyDescent="0.25">
      <c r="A823" s="34"/>
      <c r="B823" s="198"/>
      <c r="C823" s="102"/>
      <c r="D823" t="str">
        <f>'Caseload Assignments'!A822</f>
        <v>Inadequate</v>
      </c>
      <c r="E823" s="34" t="s">
        <v>104</v>
      </c>
      <c r="F823" s="114">
        <v>1</v>
      </c>
      <c r="G823" s="102">
        <v>0</v>
      </c>
      <c r="H823" s="102"/>
      <c r="I823" s="34" t="str">
        <f>J823</f>
        <v>no</v>
      </c>
      <c r="J823" s="34" t="s">
        <v>480</v>
      </c>
      <c r="K823" s="34" t="s">
        <v>480</v>
      </c>
      <c r="L823" s="34" t="s">
        <v>480</v>
      </c>
      <c r="M823" s="34" t="s">
        <v>480</v>
      </c>
      <c r="N823" s="34" t="s">
        <v>480</v>
      </c>
      <c r="O823" s="34" t="s">
        <v>480</v>
      </c>
      <c r="P823" s="34" t="s">
        <v>480</v>
      </c>
      <c r="Q823" s="34" t="s">
        <v>480</v>
      </c>
      <c r="R823" s="34" t="s">
        <v>480</v>
      </c>
      <c r="S823" s="34" t="s">
        <v>480</v>
      </c>
      <c r="T823" s="83">
        <f>IF('Financial Overview'!$B$9=1,'Caseload Assignments'!BK825,(IF('Financial Overview'!$B$9=2,'Caseload Assignments'!BK826,(IF('Financial Overview'!$B$9=3,'Caseload Assignments'!BK827,(IF('Financial Overview'!$B$9=4,'Caseload Assignments'!BK828)))))))</f>
        <v>0</v>
      </c>
      <c r="U823" s="87">
        <f t="shared" ref="U823" si="333">G823+H823-T823</f>
        <v>0</v>
      </c>
    </row>
    <row r="824" spans="1:21" hidden="1" outlineLevel="1" x14ac:dyDescent="0.25">
      <c r="A824" s="115"/>
      <c r="B824" s="199"/>
      <c r="C824" s="104"/>
      <c r="D824" s="98" t="str">
        <f t="shared" ref="D824:I824" si="334">D823</f>
        <v>Inadequate</v>
      </c>
      <c r="E824" s="98" t="str">
        <f t="shared" si="334"/>
        <v>Salary</v>
      </c>
      <c r="F824" s="98">
        <f t="shared" si="334"/>
        <v>1</v>
      </c>
      <c r="G824" s="104">
        <f t="shared" si="334"/>
        <v>0</v>
      </c>
      <c r="H824" s="104">
        <f t="shared" si="334"/>
        <v>0</v>
      </c>
      <c r="I824" s="98" t="str">
        <f t="shared" si="334"/>
        <v>no</v>
      </c>
      <c r="J824" s="98" t="str">
        <f t="shared" si="330"/>
        <v>no</v>
      </c>
      <c r="K824" s="98" t="str">
        <f t="shared" si="330"/>
        <v>no</v>
      </c>
      <c r="L824" s="98" t="str">
        <f t="shared" si="330"/>
        <v>no</v>
      </c>
      <c r="M824" s="98" t="str">
        <f t="shared" si="330"/>
        <v>no</v>
      </c>
      <c r="N824" s="98" t="str">
        <f t="shared" si="330"/>
        <v>no</v>
      </c>
      <c r="O824" s="98" t="str">
        <f t="shared" si="330"/>
        <v>no</v>
      </c>
      <c r="P824" s="98" t="str">
        <f t="shared" si="330"/>
        <v>no</v>
      </c>
      <c r="Q824" s="98" t="str">
        <f t="shared" si="330"/>
        <v>no</v>
      </c>
      <c r="R824" s="98" t="str">
        <f t="shared" si="330"/>
        <v>no</v>
      </c>
      <c r="S824" s="98" t="str">
        <f t="shared" si="330"/>
        <v>no</v>
      </c>
      <c r="U824" s="87"/>
    </row>
    <row r="825" spans="1:21" hidden="1" outlineLevel="1" x14ac:dyDescent="0.25">
      <c r="A825" s="115"/>
      <c r="B825" s="199"/>
      <c r="C825" s="104"/>
      <c r="D825" s="98" t="str">
        <f t="shared" ref="D825:S825" si="335">D823</f>
        <v>Inadequate</v>
      </c>
      <c r="E825" s="98" t="str">
        <f t="shared" si="335"/>
        <v>Salary</v>
      </c>
      <c r="F825" s="98">
        <f t="shared" si="335"/>
        <v>1</v>
      </c>
      <c r="G825" s="104">
        <f t="shared" si="335"/>
        <v>0</v>
      </c>
      <c r="H825" s="104">
        <f t="shared" si="335"/>
        <v>0</v>
      </c>
      <c r="I825" s="98" t="str">
        <f t="shared" si="335"/>
        <v>no</v>
      </c>
      <c r="J825" s="98" t="str">
        <f t="shared" si="335"/>
        <v>no</v>
      </c>
      <c r="K825" s="98" t="str">
        <f t="shared" si="335"/>
        <v>no</v>
      </c>
      <c r="L825" s="98" t="str">
        <f t="shared" si="335"/>
        <v>no</v>
      </c>
      <c r="M825" s="98" t="str">
        <f t="shared" si="335"/>
        <v>no</v>
      </c>
      <c r="N825" s="98" t="str">
        <f t="shared" si="335"/>
        <v>no</v>
      </c>
      <c r="O825" s="98" t="str">
        <f t="shared" si="335"/>
        <v>no</v>
      </c>
      <c r="P825" s="98" t="str">
        <f t="shared" si="335"/>
        <v>no</v>
      </c>
      <c r="Q825" s="98" t="str">
        <f t="shared" si="335"/>
        <v>no</v>
      </c>
      <c r="R825" s="98" t="str">
        <f t="shared" si="335"/>
        <v>no</v>
      </c>
      <c r="S825" s="98" t="str">
        <f t="shared" si="335"/>
        <v>no</v>
      </c>
      <c r="U825" s="87"/>
    </row>
    <row r="826" spans="1:21" hidden="1" outlineLevel="1" x14ac:dyDescent="0.25">
      <c r="A826" s="115"/>
      <c r="B826" s="199"/>
      <c r="C826" s="104"/>
      <c r="D826" s="98" t="str">
        <f t="shared" ref="D826:S826" si="336">D823</f>
        <v>Inadequate</v>
      </c>
      <c r="E826" s="98" t="str">
        <f t="shared" si="336"/>
        <v>Salary</v>
      </c>
      <c r="F826" s="98">
        <f t="shared" si="336"/>
        <v>1</v>
      </c>
      <c r="G826" s="104">
        <f t="shared" si="336"/>
        <v>0</v>
      </c>
      <c r="H826" s="104">
        <f t="shared" si="336"/>
        <v>0</v>
      </c>
      <c r="I826" s="98" t="str">
        <f t="shared" si="336"/>
        <v>no</v>
      </c>
      <c r="J826" s="98" t="str">
        <f t="shared" si="336"/>
        <v>no</v>
      </c>
      <c r="K826" s="98" t="str">
        <f t="shared" si="336"/>
        <v>no</v>
      </c>
      <c r="L826" s="98" t="str">
        <f t="shared" si="336"/>
        <v>no</v>
      </c>
      <c r="M826" s="98" t="str">
        <f t="shared" si="336"/>
        <v>no</v>
      </c>
      <c r="N826" s="98" t="str">
        <f t="shared" si="336"/>
        <v>no</v>
      </c>
      <c r="O826" s="98" t="str">
        <f t="shared" si="336"/>
        <v>no</v>
      </c>
      <c r="P826" s="98" t="str">
        <f t="shared" si="336"/>
        <v>no</v>
      </c>
      <c r="Q826" s="98" t="str">
        <f t="shared" si="336"/>
        <v>no</v>
      </c>
      <c r="R826" s="98" t="str">
        <f t="shared" si="336"/>
        <v>no</v>
      </c>
      <c r="S826" s="98" t="str">
        <f t="shared" si="336"/>
        <v>no</v>
      </c>
      <c r="U826" s="87"/>
    </row>
    <row r="827" spans="1:21" hidden="1" outlineLevel="1" x14ac:dyDescent="0.25">
      <c r="A827" s="115"/>
      <c r="B827" s="199"/>
      <c r="C827" s="104"/>
      <c r="E827" s="98"/>
      <c r="F827" s="99"/>
      <c r="G827" s="104"/>
      <c r="H827" s="104"/>
      <c r="I827" s="104"/>
      <c r="J827" s="98"/>
      <c r="K827" s="98"/>
      <c r="L827" s="98"/>
      <c r="M827" s="98"/>
      <c r="N827" s="98"/>
      <c r="O827" s="98"/>
      <c r="P827" s="98"/>
      <c r="Q827" s="98"/>
      <c r="R827" s="98"/>
      <c r="S827" s="98"/>
      <c r="U827" s="87"/>
    </row>
    <row r="828" spans="1:21" hidden="1" outlineLevel="1" x14ac:dyDescent="0.25">
      <c r="A828" s="115"/>
      <c r="B828" s="199"/>
      <c r="C828" s="104"/>
      <c r="E828" s="98"/>
      <c r="F828" s="99"/>
      <c r="G828" s="104"/>
      <c r="H828" s="104"/>
      <c r="I828" s="104"/>
      <c r="J828" s="98"/>
      <c r="K828" s="98"/>
      <c r="L828" s="98"/>
      <c r="M828" s="98"/>
      <c r="N828" s="98"/>
      <c r="O828" s="98"/>
      <c r="P828" s="98"/>
      <c r="Q828" s="98"/>
      <c r="R828" s="98"/>
      <c r="S828" s="98"/>
      <c r="U828" s="87"/>
    </row>
    <row r="829" spans="1:21" hidden="1" outlineLevel="1" x14ac:dyDescent="0.25">
      <c r="A829" s="115"/>
      <c r="B829" s="199"/>
      <c r="C829" s="104"/>
      <c r="E829" s="98"/>
      <c r="F829" s="99"/>
      <c r="G829" s="104"/>
      <c r="H829" s="104"/>
      <c r="I829" s="104"/>
      <c r="J829" s="98"/>
      <c r="K829" s="98"/>
      <c r="L829" s="98"/>
      <c r="M829" s="98"/>
      <c r="N829" s="98"/>
      <c r="O829" s="98"/>
      <c r="P829" s="98"/>
      <c r="Q829" s="98"/>
      <c r="R829" s="98"/>
      <c r="S829" s="98"/>
      <c r="U829" s="87"/>
    </row>
    <row r="830" spans="1:21" hidden="1" outlineLevel="1" x14ac:dyDescent="0.25">
      <c r="A830" s="115"/>
      <c r="B830" s="199"/>
      <c r="C830" s="104"/>
      <c r="E830" s="98"/>
      <c r="F830" s="99"/>
      <c r="G830" s="104"/>
      <c r="H830" s="104"/>
      <c r="I830" s="104"/>
      <c r="J830" s="98"/>
      <c r="K830" s="98"/>
      <c r="L830" s="98"/>
      <c r="M830" s="98"/>
      <c r="N830" s="98"/>
      <c r="O830" s="98"/>
      <c r="P830" s="98"/>
      <c r="Q830" s="98"/>
      <c r="R830" s="98"/>
      <c r="S830" s="98"/>
      <c r="U830" s="87"/>
    </row>
    <row r="831" spans="1:21" hidden="1" outlineLevel="1" x14ac:dyDescent="0.25">
      <c r="A831" s="115"/>
      <c r="B831" s="199"/>
      <c r="C831" s="104"/>
      <c r="E831" s="98"/>
      <c r="F831" s="99"/>
      <c r="G831" s="104"/>
      <c r="H831" s="104"/>
      <c r="I831" s="104"/>
      <c r="J831" s="98"/>
      <c r="K831" s="98"/>
      <c r="L831" s="98"/>
      <c r="M831" s="98"/>
      <c r="N831" s="98"/>
      <c r="O831" s="98"/>
      <c r="P831" s="98"/>
      <c r="Q831" s="98"/>
      <c r="R831" s="98"/>
      <c r="S831" s="98"/>
      <c r="U831" s="87"/>
    </row>
    <row r="832" spans="1:21" hidden="1" outlineLevel="1" x14ac:dyDescent="0.25">
      <c r="A832" s="115"/>
      <c r="B832" s="199"/>
      <c r="C832" s="104"/>
      <c r="E832" s="98"/>
      <c r="F832" s="99"/>
      <c r="G832" s="104"/>
      <c r="H832" s="104"/>
      <c r="I832" s="104"/>
      <c r="J832" s="98"/>
      <c r="K832" s="98"/>
      <c r="L832" s="98"/>
      <c r="M832" s="98"/>
      <c r="N832" s="98"/>
      <c r="O832" s="98"/>
      <c r="P832" s="98"/>
      <c r="Q832" s="98"/>
      <c r="R832" s="98"/>
      <c r="S832" s="98"/>
      <c r="U832" s="87"/>
    </row>
    <row r="833" spans="1:21" collapsed="1" x14ac:dyDescent="0.25">
      <c r="A833" s="34"/>
      <c r="B833" s="198"/>
      <c r="C833" s="102"/>
      <c r="D833" t="str">
        <f>'Caseload Assignments'!A832</f>
        <v>Inadequate</v>
      </c>
      <c r="E833" s="34" t="s">
        <v>104</v>
      </c>
      <c r="F833" s="114">
        <v>1</v>
      </c>
      <c r="G833" s="102">
        <v>0</v>
      </c>
      <c r="H833" s="102"/>
      <c r="I833" s="34" t="str">
        <f>J833</f>
        <v>no</v>
      </c>
      <c r="J833" s="34" t="s">
        <v>480</v>
      </c>
      <c r="K833" s="34" t="s">
        <v>480</v>
      </c>
      <c r="L833" s="34" t="s">
        <v>480</v>
      </c>
      <c r="M833" s="34" t="s">
        <v>480</v>
      </c>
      <c r="N833" s="34" t="s">
        <v>480</v>
      </c>
      <c r="O833" s="34" t="s">
        <v>480</v>
      </c>
      <c r="P833" s="34" t="s">
        <v>480</v>
      </c>
      <c r="Q833" s="34" t="s">
        <v>480</v>
      </c>
      <c r="R833" s="34" t="s">
        <v>480</v>
      </c>
      <c r="S833" s="34" t="s">
        <v>480</v>
      </c>
      <c r="T833" s="83">
        <f>IF('Financial Overview'!$B$9=1,'Caseload Assignments'!BK835,(IF('Financial Overview'!$B$9=2,'Caseload Assignments'!BK836,(IF('Financial Overview'!$B$9=3,'Caseload Assignments'!BK837,(IF('Financial Overview'!$B$9=4,'Caseload Assignments'!BK838)))))))</f>
        <v>0</v>
      </c>
      <c r="U833" s="87">
        <f t="shared" ref="U833" si="337">G833+H833-T833</f>
        <v>0</v>
      </c>
    </row>
    <row r="834" spans="1:21" hidden="1" outlineLevel="1" x14ac:dyDescent="0.25">
      <c r="A834" s="115"/>
      <c r="B834" s="199"/>
      <c r="C834" s="104"/>
      <c r="D834" s="98" t="str">
        <f t="shared" ref="D834:S844" si="338">D833</f>
        <v>Inadequate</v>
      </c>
      <c r="E834" s="98" t="str">
        <f t="shared" si="338"/>
        <v>Salary</v>
      </c>
      <c r="F834" s="98">
        <f t="shared" si="338"/>
        <v>1</v>
      </c>
      <c r="G834" s="104">
        <f t="shared" si="338"/>
        <v>0</v>
      </c>
      <c r="H834" s="104">
        <f t="shared" si="338"/>
        <v>0</v>
      </c>
      <c r="I834" s="98" t="str">
        <f t="shared" si="338"/>
        <v>no</v>
      </c>
      <c r="J834" s="98" t="str">
        <f t="shared" si="338"/>
        <v>no</v>
      </c>
      <c r="K834" s="98" t="str">
        <f t="shared" si="338"/>
        <v>no</v>
      </c>
      <c r="L834" s="98" t="str">
        <f t="shared" si="338"/>
        <v>no</v>
      </c>
      <c r="M834" s="98" t="str">
        <f t="shared" si="338"/>
        <v>no</v>
      </c>
      <c r="N834" s="98" t="str">
        <f t="shared" si="338"/>
        <v>no</v>
      </c>
      <c r="O834" s="98" t="str">
        <f t="shared" si="338"/>
        <v>no</v>
      </c>
      <c r="P834" s="98" t="str">
        <f t="shared" si="338"/>
        <v>no</v>
      </c>
      <c r="Q834" s="98" t="str">
        <f t="shared" si="338"/>
        <v>no</v>
      </c>
      <c r="R834" s="98" t="str">
        <f t="shared" si="338"/>
        <v>no</v>
      </c>
      <c r="S834" s="98" t="str">
        <f t="shared" si="338"/>
        <v>no</v>
      </c>
      <c r="U834" s="87"/>
    </row>
    <row r="835" spans="1:21" hidden="1" outlineLevel="1" x14ac:dyDescent="0.25">
      <c r="A835" s="115"/>
      <c r="B835" s="199"/>
      <c r="C835" s="104"/>
      <c r="D835" s="98" t="str">
        <f t="shared" ref="D835:S835" si="339">D833</f>
        <v>Inadequate</v>
      </c>
      <c r="E835" s="98" t="str">
        <f t="shared" si="339"/>
        <v>Salary</v>
      </c>
      <c r="F835" s="98">
        <f t="shared" si="339"/>
        <v>1</v>
      </c>
      <c r="G835" s="104">
        <f t="shared" si="339"/>
        <v>0</v>
      </c>
      <c r="H835" s="104">
        <f t="shared" si="339"/>
        <v>0</v>
      </c>
      <c r="I835" s="98" t="str">
        <f t="shared" si="339"/>
        <v>no</v>
      </c>
      <c r="J835" s="98" t="str">
        <f t="shared" si="339"/>
        <v>no</v>
      </c>
      <c r="K835" s="98" t="str">
        <f t="shared" si="339"/>
        <v>no</v>
      </c>
      <c r="L835" s="98" t="str">
        <f t="shared" si="339"/>
        <v>no</v>
      </c>
      <c r="M835" s="98" t="str">
        <f t="shared" si="339"/>
        <v>no</v>
      </c>
      <c r="N835" s="98" t="str">
        <f t="shared" si="339"/>
        <v>no</v>
      </c>
      <c r="O835" s="98" t="str">
        <f t="shared" si="339"/>
        <v>no</v>
      </c>
      <c r="P835" s="98" t="str">
        <f t="shared" si="339"/>
        <v>no</v>
      </c>
      <c r="Q835" s="98" t="str">
        <f t="shared" si="339"/>
        <v>no</v>
      </c>
      <c r="R835" s="98" t="str">
        <f t="shared" si="339"/>
        <v>no</v>
      </c>
      <c r="S835" s="98" t="str">
        <f t="shared" si="339"/>
        <v>no</v>
      </c>
      <c r="U835" s="87"/>
    </row>
    <row r="836" spans="1:21" hidden="1" outlineLevel="1" x14ac:dyDescent="0.25">
      <c r="A836" s="115"/>
      <c r="B836" s="199"/>
      <c r="C836" s="104"/>
      <c r="D836" s="98" t="str">
        <f t="shared" ref="D836:S836" si="340">D833</f>
        <v>Inadequate</v>
      </c>
      <c r="E836" s="98" t="str">
        <f t="shared" si="340"/>
        <v>Salary</v>
      </c>
      <c r="F836" s="98">
        <f t="shared" si="340"/>
        <v>1</v>
      </c>
      <c r="G836" s="104">
        <f t="shared" si="340"/>
        <v>0</v>
      </c>
      <c r="H836" s="104">
        <f t="shared" si="340"/>
        <v>0</v>
      </c>
      <c r="I836" s="98" t="str">
        <f t="shared" si="340"/>
        <v>no</v>
      </c>
      <c r="J836" s="98" t="str">
        <f t="shared" si="340"/>
        <v>no</v>
      </c>
      <c r="K836" s="98" t="str">
        <f t="shared" si="340"/>
        <v>no</v>
      </c>
      <c r="L836" s="98" t="str">
        <f t="shared" si="340"/>
        <v>no</v>
      </c>
      <c r="M836" s="98" t="str">
        <f t="shared" si="340"/>
        <v>no</v>
      </c>
      <c r="N836" s="98" t="str">
        <f t="shared" si="340"/>
        <v>no</v>
      </c>
      <c r="O836" s="98" t="str">
        <f t="shared" si="340"/>
        <v>no</v>
      </c>
      <c r="P836" s="98" t="str">
        <f t="shared" si="340"/>
        <v>no</v>
      </c>
      <c r="Q836" s="98" t="str">
        <f t="shared" si="340"/>
        <v>no</v>
      </c>
      <c r="R836" s="98" t="str">
        <f t="shared" si="340"/>
        <v>no</v>
      </c>
      <c r="S836" s="98" t="str">
        <f t="shared" si="340"/>
        <v>no</v>
      </c>
      <c r="U836" s="87"/>
    </row>
    <row r="837" spans="1:21" hidden="1" outlineLevel="1" x14ac:dyDescent="0.25">
      <c r="A837" s="115"/>
      <c r="B837" s="199"/>
      <c r="C837" s="104"/>
      <c r="E837" s="98"/>
      <c r="F837" s="99"/>
      <c r="G837" s="104"/>
      <c r="H837" s="104"/>
      <c r="I837" s="104"/>
      <c r="J837" s="98"/>
      <c r="K837" s="98"/>
      <c r="L837" s="98"/>
      <c r="M837" s="98"/>
      <c r="N837" s="98"/>
      <c r="O837" s="98"/>
      <c r="P837" s="98"/>
      <c r="Q837" s="98"/>
      <c r="R837" s="98"/>
      <c r="S837" s="98"/>
      <c r="U837" s="87"/>
    </row>
    <row r="838" spans="1:21" hidden="1" outlineLevel="1" x14ac:dyDescent="0.25">
      <c r="A838" s="115"/>
      <c r="B838" s="199"/>
      <c r="C838" s="104"/>
      <c r="E838" s="98"/>
      <c r="F838" s="99"/>
      <c r="G838" s="104"/>
      <c r="H838" s="104"/>
      <c r="I838" s="104"/>
      <c r="J838" s="98"/>
      <c r="K838" s="98"/>
      <c r="L838" s="98"/>
      <c r="M838" s="98"/>
      <c r="N838" s="98"/>
      <c r="O838" s="98"/>
      <c r="P838" s="98"/>
      <c r="Q838" s="98"/>
      <c r="R838" s="98"/>
      <c r="S838" s="98"/>
      <c r="U838" s="87"/>
    </row>
    <row r="839" spans="1:21" hidden="1" outlineLevel="1" x14ac:dyDescent="0.25">
      <c r="A839" s="115"/>
      <c r="B839" s="199"/>
      <c r="C839" s="104"/>
      <c r="E839" s="98"/>
      <c r="F839" s="99"/>
      <c r="G839" s="104"/>
      <c r="H839" s="104"/>
      <c r="I839" s="104"/>
      <c r="J839" s="98"/>
      <c r="K839" s="98"/>
      <c r="L839" s="98"/>
      <c r="M839" s="98"/>
      <c r="N839" s="98"/>
      <c r="O839" s="98"/>
      <c r="P839" s="98"/>
      <c r="Q839" s="98"/>
      <c r="R839" s="98"/>
      <c r="S839" s="98"/>
      <c r="U839" s="87"/>
    </row>
    <row r="840" spans="1:21" hidden="1" outlineLevel="1" x14ac:dyDescent="0.25">
      <c r="A840" s="115"/>
      <c r="B840" s="199"/>
      <c r="C840" s="104"/>
      <c r="E840" s="98"/>
      <c r="F840" s="99"/>
      <c r="G840" s="104"/>
      <c r="H840" s="104"/>
      <c r="I840" s="104"/>
      <c r="J840" s="98"/>
      <c r="K840" s="98"/>
      <c r="L840" s="98"/>
      <c r="M840" s="98"/>
      <c r="N840" s="98"/>
      <c r="O840" s="98"/>
      <c r="P840" s="98"/>
      <c r="Q840" s="98"/>
      <c r="R840" s="98"/>
      <c r="S840" s="98"/>
      <c r="U840" s="87"/>
    </row>
    <row r="841" spans="1:21" hidden="1" outlineLevel="1" x14ac:dyDescent="0.25">
      <c r="A841" s="115"/>
      <c r="B841" s="199"/>
      <c r="C841" s="104"/>
      <c r="E841" s="98"/>
      <c r="F841" s="99"/>
      <c r="G841" s="104"/>
      <c r="H841" s="104"/>
      <c r="I841" s="104"/>
      <c r="J841" s="98"/>
      <c r="K841" s="98"/>
      <c r="L841" s="98"/>
      <c r="M841" s="98"/>
      <c r="N841" s="98"/>
      <c r="O841" s="98"/>
      <c r="P841" s="98"/>
      <c r="Q841" s="98"/>
      <c r="R841" s="98"/>
      <c r="S841" s="98"/>
      <c r="U841" s="87"/>
    </row>
    <row r="842" spans="1:21" hidden="1" outlineLevel="1" x14ac:dyDescent="0.25">
      <c r="A842" s="115"/>
      <c r="B842" s="199"/>
      <c r="C842" s="104"/>
      <c r="E842" s="98"/>
      <c r="F842" s="99"/>
      <c r="G842" s="104"/>
      <c r="H842" s="104"/>
      <c r="I842" s="104"/>
      <c r="J842" s="98"/>
      <c r="K842" s="98"/>
      <c r="L842" s="98"/>
      <c r="M842" s="98"/>
      <c r="N842" s="98"/>
      <c r="O842" s="98"/>
      <c r="P842" s="98"/>
      <c r="Q842" s="98"/>
      <c r="R842" s="98"/>
      <c r="S842" s="98"/>
      <c r="U842" s="87"/>
    </row>
    <row r="843" spans="1:21" collapsed="1" x14ac:dyDescent="0.25">
      <c r="A843" s="34"/>
      <c r="B843" s="198"/>
      <c r="C843" s="102"/>
      <c r="D843" t="str">
        <f>'Caseload Assignments'!A842</f>
        <v>Inadequate</v>
      </c>
      <c r="E843" s="34" t="s">
        <v>104</v>
      </c>
      <c r="F843" s="114">
        <v>1</v>
      </c>
      <c r="G843" s="102">
        <v>0</v>
      </c>
      <c r="H843" s="102"/>
      <c r="I843" s="34" t="str">
        <f>J843</f>
        <v>no</v>
      </c>
      <c r="J843" s="34" t="s">
        <v>480</v>
      </c>
      <c r="K843" s="34" t="s">
        <v>480</v>
      </c>
      <c r="L843" s="34" t="s">
        <v>480</v>
      </c>
      <c r="M843" s="34" t="s">
        <v>480</v>
      </c>
      <c r="N843" s="34" t="s">
        <v>480</v>
      </c>
      <c r="O843" s="34" t="s">
        <v>480</v>
      </c>
      <c r="P843" s="34" t="s">
        <v>480</v>
      </c>
      <c r="Q843" s="34" t="s">
        <v>480</v>
      </c>
      <c r="R843" s="34" t="s">
        <v>480</v>
      </c>
      <c r="S843" s="34" t="s">
        <v>480</v>
      </c>
      <c r="T843" s="83">
        <f>IF('Financial Overview'!$B$9=1,'Caseload Assignments'!BK845,(IF('Financial Overview'!$B$9=2,'Caseload Assignments'!BK846,(IF('Financial Overview'!$B$9=3,'Caseload Assignments'!BK847,(IF('Financial Overview'!$B$9=4,'Caseload Assignments'!BK848)))))))</f>
        <v>0</v>
      </c>
      <c r="U843" s="87">
        <f t="shared" ref="U843" si="341">G843+H843-T843</f>
        <v>0</v>
      </c>
    </row>
    <row r="844" spans="1:21" hidden="1" outlineLevel="1" x14ac:dyDescent="0.25">
      <c r="A844" s="115"/>
      <c r="B844" s="199"/>
      <c r="C844" s="104"/>
      <c r="D844" s="98" t="str">
        <f t="shared" ref="D844:I844" si="342">D843</f>
        <v>Inadequate</v>
      </c>
      <c r="E844" s="98" t="str">
        <f t="shared" si="342"/>
        <v>Salary</v>
      </c>
      <c r="F844" s="98">
        <f t="shared" si="342"/>
        <v>1</v>
      </c>
      <c r="G844" s="104">
        <f t="shared" si="342"/>
        <v>0</v>
      </c>
      <c r="H844" s="104">
        <f t="shared" si="342"/>
        <v>0</v>
      </c>
      <c r="I844" s="98" t="str">
        <f t="shared" si="342"/>
        <v>no</v>
      </c>
      <c r="J844" s="98" t="str">
        <f t="shared" si="338"/>
        <v>no</v>
      </c>
      <c r="K844" s="98" t="str">
        <f t="shared" si="338"/>
        <v>no</v>
      </c>
      <c r="L844" s="98" t="str">
        <f t="shared" si="338"/>
        <v>no</v>
      </c>
      <c r="M844" s="98" t="str">
        <f t="shared" si="338"/>
        <v>no</v>
      </c>
      <c r="N844" s="98" t="str">
        <f t="shared" si="338"/>
        <v>no</v>
      </c>
      <c r="O844" s="98" t="str">
        <f t="shared" si="338"/>
        <v>no</v>
      </c>
      <c r="P844" s="98" t="str">
        <f t="shared" si="338"/>
        <v>no</v>
      </c>
      <c r="Q844" s="98" t="str">
        <f t="shared" si="338"/>
        <v>no</v>
      </c>
      <c r="R844" s="98" t="str">
        <f t="shared" si="338"/>
        <v>no</v>
      </c>
      <c r="S844" s="98" t="str">
        <f t="shared" si="338"/>
        <v>no</v>
      </c>
      <c r="U844" s="87"/>
    </row>
    <row r="845" spans="1:21" hidden="1" outlineLevel="1" x14ac:dyDescent="0.25">
      <c r="A845" s="115"/>
      <c r="B845" s="199"/>
      <c r="C845" s="104"/>
      <c r="D845" s="98" t="str">
        <f t="shared" ref="D845:S845" si="343">D843</f>
        <v>Inadequate</v>
      </c>
      <c r="E845" s="98" t="str">
        <f t="shared" si="343"/>
        <v>Salary</v>
      </c>
      <c r="F845" s="98">
        <f t="shared" si="343"/>
        <v>1</v>
      </c>
      <c r="G845" s="104">
        <f t="shared" si="343"/>
        <v>0</v>
      </c>
      <c r="H845" s="104">
        <f t="shared" si="343"/>
        <v>0</v>
      </c>
      <c r="I845" s="98" t="str">
        <f t="shared" si="343"/>
        <v>no</v>
      </c>
      <c r="J845" s="98" t="str">
        <f t="shared" si="343"/>
        <v>no</v>
      </c>
      <c r="K845" s="98" t="str">
        <f t="shared" si="343"/>
        <v>no</v>
      </c>
      <c r="L845" s="98" t="str">
        <f t="shared" si="343"/>
        <v>no</v>
      </c>
      <c r="M845" s="98" t="str">
        <f t="shared" si="343"/>
        <v>no</v>
      </c>
      <c r="N845" s="98" t="str">
        <f t="shared" si="343"/>
        <v>no</v>
      </c>
      <c r="O845" s="98" t="str">
        <f t="shared" si="343"/>
        <v>no</v>
      </c>
      <c r="P845" s="98" t="str">
        <f t="shared" si="343"/>
        <v>no</v>
      </c>
      <c r="Q845" s="98" t="str">
        <f t="shared" si="343"/>
        <v>no</v>
      </c>
      <c r="R845" s="98" t="str">
        <f t="shared" si="343"/>
        <v>no</v>
      </c>
      <c r="S845" s="98" t="str">
        <f t="shared" si="343"/>
        <v>no</v>
      </c>
      <c r="U845" s="87"/>
    </row>
    <row r="846" spans="1:21" hidden="1" outlineLevel="1" x14ac:dyDescent="0.25">
      <c r="A846" s="115"/>
      <c r="B846" s="199"/>
      <c r="C846" s="104"/>
      <c r="D846" s="98" t="str">
        <f t="shared" ref="D846:S846" si="344">D843</f>
        <v>Inadequate</v>
      </c>
      <c r="E846" s="98" t="str">
        <f t="shared" si="344"/>
        <v>Salary</v>
      </c>
      <c r="F846" s="98">
        <f t="shared" si="344"/>
        <v>1</v>
      </c>
      <c r="G846" s="104">
        <f t="shared" si="344"/>
        <v>0</v>
      </c>
      <c r="H846" s="104">
        <f t="shared" si="344"/>
        <v>0</v>
      </c>
      <c r="I846" s="98" t="str">
        <f t="shared" si="344"/>
        <v>no</v>
      </c>
      <c r="J846" s="98" t="str">
        <f t="shared" si="344"/>
        <v>no</v>
      </c>
      <c r="K846" s="98" t="str">
        <f t="shared" si="344"/>
        <v>no</v>
      </c>
      <c r="L846" s="98" t="str">
        <f t="shared" si="344"/>
        <v>no</v>
      </c>
      <c r="M846" s="98" t="str">
        <f t="shared" si="344"/>
        <v>no</v>
      </c>
      <c r="N846" s="98" t="str">
        <f t="shared" si="344"/>
        <v>no</v>
      </c>
      <c r="O846" s="98" t="str">
        <f t="shared" si="344"/>
        <v>no</v>
      </c>
      <c r="P846" s="98" t="str">
        <f t="shared" si="344"/>
        <v>no</v>
      </c>
      <c r="Q846" s="98" t="str">
        <f t="shared" si="344"/>
        <v>no</v>
      </c>
      <c r="R846" s="98" t="str">
        <f t="shared" si="344"/>
        <v>no</v>
      </c>
      <c r="S846" s="98" t="str">
        <f t="shared" si="344"/>
        <v>no</v>
      </c>
      <c r="U846" s="87"/>
    </row>
    <row r="847" spans="1:21" hidden="1" outlineLevel="1" x14ac:dyDescent="0.25">
      <c r="A847" s="115"/>
      <c r="B847" s="199"/>
      <c r="C847" s="104"/>
      <c r="E847" s="98"/>
      <c r="F847" s="99"/>
      <c r="G847" s="104"/>
      <c r="H847" s="104"/>
      <c r="I847" s="104"/>
      <c r="J847" s="98"/>
      <c r="K847" s="98"/>
      <c r="L847" s="98"/>
      <c r="M847" s="98"/>
      <c r="N847" s="98"/>
      <c r="O847" s="98"/>
      <c r="P847" s="98"/>
      <c r="Q847" s="98"/>
      <c r="R847" s="98"/>
      <c r="S847" s="98"/>
      <c r="U847" s="87"/>
    </row>
    <row r="848" spans="1:21" hidden="1" outlineLevel="1" x14ac:dyDescent="0.25">
      <c r="A848" s="115"/>
      <c r="B848" s="199"/>
      <c r="C848" s="104"/>
      <c r="E848" s="98"/>
      <c r="F848" s="99"/>
      <c r="G848" s="104"/>
      <c r="H848" s="104"/>
      <c r="I848" s="104"/>
      <c r="J848" s="98"/>
      <c r="K848" s="98"/>
      <c r="L848" s="98"/>
      <c r="M848" s="98"/>
      <c r="N848" s="98"/>
      <c r="O848" s="98"/>
      <c r="P848" s="98"/>
      <c r="Q848" s="98"/>
      <c r="R848" s="98"/>
      <c r="S848" s="98"/>
      <c r="U848" s="87"/>
    </row>
    <row r="849" spans="1:21" hidden="1" outlineLevel="1" x14ac:dyDescent="0.25">
      <c r="A849" s="115"/>
      <c r="B849" s="199"/>
      <c r="C849" s="104"/>
      <c r="E849" s="98"/>
      <c r="F849" s="99"/>
      <c r="G849" s="104"/>
      <c r="H849" s="104"/>
      <c r="I849" s="104"/>
      <c r="J849" s="98"/>
      <c r="K849" s="98"/>
      <c r="L849" s="98"/>
      <c r="M849" s="98"/>
      <c r="N849" s="98"/>
      <c r="O849" s="98"/>
      <c r="P849" s="98"/>
      <c r="Q849" s="98"/>
      <c r="R849" s="98"/>
      <c r="S849" s="98"/>
      <c r="U849" s="87"/>
    </row>
    <row r="850" spans="1:21" hidden="1" outlineLevel="1" x14ac:dyDescent="0.25">
      <c r="A850" s="115"/>
      <c r="B850" s="199"/>
      <c r="C850" s="104"/>
      <c r="E850" s="98"/>
      <c r="F850" s="99"/>
      <c r="G850" s="104"/>
      <c r="H850" s="104"/>
      <c r="I850" s="104"/>
      <c r="J850" s="98"/>
      <c r="K850" s="98"/>
      <c r="L850" s="98"/>
      <c r="M850" s="98"/>
      <c r="N850" s="98"/>
      <c r="O850" s="98"/>
      <c r="P850" s="98"/>
      <c r="Q850" s="98"/>
      <c r="R850" s="98"/>
      <c r="S850" s="98"/>
      <c r="U850" s="87"/>
    </row>
    <row r="851" spans="1:21" hidden="1" outlineLevel="1" x14ac:dyDescent="0.25">
      <c r="A851" s="115"/>
      <c r="B851" s="199"/>
      <c r="C851" s="104"/>
      <c r="E851" s="98"/>
      <c r="F851" s="99"/>
      <c r="G851" s="104"/>
      <c r="H851" s="104"/>
      <c r="I851" s="104"/>
      <c r="J851" s="98"/>
      <c r="K851" s="98"/>
      <c r="L851" s="98"/>
      <c r="M851" s="98"/>
      <c r="N851" s="98"/>
      <c r="O851" s="98"/>
      <c r="P851" s="98"/>
      <c r="Q851" s="98"/>
      <c r="R851" s="98"/>
      <c r="S851" s="98"/>
      <c r="U851" s="87"/>
    </row>
    <row r="852" spans="1:21" hidden="1" outlineLevel="1" x14ac:dyDescent="0.25">
      <c r="A852" s="115"/>
      <c r="B852" s="199"/>
      <c r="C852" s="104"/>
      <c r="E852" s="98"/>
      <c r="F852" s="99"/>
      <c r="G852" s="104"/>
      <c r="H852" s="104"/>
      <c r="I852" s="104"/>
      <c r="J852" s="98"/>
      <c r="K852" s="98"/>
      <c r="L852" s="98"/>
      <c r="M852" s="98"/>
      <c r="N852" s="98"/>
      <c r="O852" s="98"/>
      <c r="P852" s="98"/>
      <c r="Q852" s="98"/>
      <c r="R852" s="98"/>
      <c r="S852" s="98"/>
      <c r="U852" s="87"/>
    </row>
    <row r="853" spans="1:21" collapsed="1" x14ac:dyDescent="0.25">
      <c r="A853" s="34"/>
      <c r="B853" s="198"/>
      <c r="C853" s="102"/>
      <c r="D853" t="str">
        <f>'Caseload Assignments'!A852</f>
        <v>Inadequate</v>
      </c>
      <c r="E853" s="34" t="s">
        <v>104</v>
      </c>
      <c r="F853" s="114">
        <v>1</v>
      </c>
      <c r="G853" s="102">
        <v>0</v>
      </c>
      <c r="H853" s="102"/>
      <c r="I853" s="34" t="str">
        <f>J853</f>
        <v>no</v>
      </c>
      <c r="J853" s="34" t="s">
        <v>480</v>
      </c>
      <c r="K853" s="34" t="s">
        <v>480</v>
      </c>
      <c r="L853" s="34" t="s">
        <v>480</v>
      </c>
      <c r="M853" s="34" t="s">
        <v>480</v>
      </c>
      <c r="N853" s="34" t="s">
        <v>480</v>
      </c>
      <c r="O853" s="34" t="s">
        <v>480</v>
      </c>
      <c r="P853" s="34" t="s">
        <v>480</v>
      </c>
      <c r="Q853" s="34" t="s">
        <v>480</v>
      </c>
      <c r="R853" s="34" t="s">
        <v>480</v>
      </c>
      <c r="S853" s="34" t="s">
        <v>480</v>
      </c>
      <c r="T853" s="83">
        <f>IF('Financial Overview'!$B$9=1,'Caseload Assignments'!BK855,(IF('Financial Overview'!$B$9=2,'Caseload Assignments'!BK856,(IF('Financial Overview'!$B$9=3,'Caseload Assignments'!BK857,(IF('Financial Overview'!$B$9=4,'Caseload Assignments'!BK858)))))))</f>
        <v>0</v>
      </c>
      <c r="U853" s="87">
        <f t="shared" ref="U853" si="345">G853+H853-T853</f>
        <v>0</v>
      </c>
    </row>
    <row r="854" spans="1:21" hidden="1" outlineLevel="1" x14ac:dyDescent="0.25">
      <c r="A854" s="115"/>
      <c r="B854" s="199"/>
      <c r="C854" s="104"/>
      <c r="D854" s="98" t="str">
        <f t="shared" ref="D854:S864" si="346">D853</f>
        <v>Inadequate</v>
      </c>
      <c r="E854" s="98" t="str">
        <f t="shared" si="346"/>
        <v>Salary</v>
      </c>
      <c r="F854" s="98">
        <f t="shared" si="346"/>
        <v>1</v>
      </c>
      <c r="G854" s="104">
        <f t="shared" si="346"/>
        <v>0</v>
      </c>
      <c r="H854" s="104">
        <f t="shared" si="346"/>
        <v>0</v>
      </c>
      <c r="I854" s="98" t="str">
        <f t="shared" si="346"/>
        <v>no</v>
      </c>
      <c r="J854" s="98" t="str">
        <f t="shared" si="346"/>
        <v>no</v>
      </c>
      <c r="K854" s="98" t="str">
        <f t="shared" si="346"/>
        <v>no</v>
      </c>
      <c r="L854" s="98" t="str">
        <f t="shared" si="346"/>
        <v>no</v>
      </c>
      <c r="M854" s="98" t="str">
        <f t="shared" si="346"/>
        <v>no</v>
      </c>
      <c r="N854" s="98" t="str">
        <f t="shared" si="346"/>
        <v>no</v>
      </c>
      <c r="O854" s="98" t="str">
        <f t="shared" si="346"/>
        <v>no</v>
      </c>
      <c r="P854" s="98" t="str">
        <f t="shared" si="346"/>
        <v>no</v>
      </c>
      <c r="Q854" s="98" t="str">
        <f t="shared" si="346"/>
        <v>no</v>
      </c>
      <c r="R854" s="98" t="str">
        <f t="shared" si="346"/>
        <v>no</v>
      </c>
      <c r="S854" s="98" t="str">
        <f t="shared" si="346"/>
        <v>no</v>
      </c>
      <c r="U854" s="87"/>
    </row>
    <row r="855" spans="1:21" hidden="1" outlineLevel="1" x14ac:dyDescent="0.25">
      <c r="A855" s="115"/>
      <c r="B855" s="199"/>
      <c r="C855" s="104"/>
      <c r="D855" s="98" t="str">
        <f t="shared" ref="D855:S855" si="347">D853</f>
        <v>Inadequate</v>
      </c>
      <c r="E855" s="98" t="str">
        <f t="shared" si="347"/>
        <v>Salary</v>
      </c>
      <c r="F855" s="98">
        <f t="shared" si="347"/>
        <v>1</v>
      </c>
      <c r="G855" s="104">
        <f t="shared" si="347"/>
        <v>0</v>
      </c>
      <c r="H855" s="104">
        <f t="shared" si="347"/>
        <v>0</v>
      </c>
      <c r="I855" s="98" t="str">
        <f t="shared" si="347"/>
        <v>no</v>
      </c>
      <c r="J855" s="98" t="str">
        <f t="shared" si="347"/>
        <v>no</v>
      </c>
      <c r="K855" s="98" t="str">
        <f t="shared" si="347"/>
        <v>no</v>
      </c>
      <c r="L855" s="98" t="str">
        <f t="shared" si="347"/>
        <v>no</v>
      </c>
      <c r="M855" s="98" t="str">
        <f t="shared" si="347"/>
        <v>no</v>
      </c>
      <c r="N855" s="98" t="str">
        <f t="shared" si="347"/>
        <v>no</v>
      </c>
      <c r="O855" s="98" t="str">
        <f t="shared" si="347"/>
        <v>no</v>
      </c>
      <c r="P855" s="98" t="str">
        <f t="shared" si="347"/>
        <v>no</v>
      </c>
      <c r="Q855" s="98" t="str">
        <f t="shared" si="347"/>
        <v>no</v>
      </c>
      <c r="R855" s="98" t="str">
        <f t="shared" si="347"/>
        <v>no</v>
      </c>
      <c r="S855" s="98" t="str">
        <f t="shared" si="347"/>
        <v>no</v>
      </c>
      <c r="U855" s="87"/>
    </row>
    <row r="856" spans="1:21" hidden="1" outlineLevel="1" x14ac:dyDescent="0.25">
      <c r="A856" s="115"/>
      <c r="B856" s="199"/>
      <c r="C856" s="104"/>
      <c r="D856" s="98" t="str">
        <f t="shared" ref="D856:S856" si="348">D853</f>
        <v>Inadequate</v>
      </c>
      <c r="E856" s="98" t="str">
        <f t="shared" si="348"/>
        <v>Salary</v>
      </c>
      <c r="F856" s="98">
        <f t="shared" si="348"/>
        <v>1</v>
      </c>
      <c r="G856" s="104">
        <f t="shared" si="348"/>
        <v>0</v>
      </c>
      <c r="H856" s="104">
        <f t="shared" si="348"/>
        <v>0</v>
      </c>
      <c r="I856" s="98" t="str">
        <f t="shared" si="348"/>
        <v>no</v>
      </c>
      <c r="J856" s="98" t="str">
        <f t="shared" si="348"/>
        <v>no</v>
      </c>
      <c r="K856" s="98" t="str">
        <f t="shared" si="348"/>
        <v>no</v>
      </c>
      <c r="L856" s="98" t="str">
        <f t="shared" si="348"/>
        <v>no</v>
      </c>
      <c r="M856" s="98" t="str">
        <f t="shared" si="348"/>
        <v>no</v>
      </c>
      <c r="N856" s="98" t="str">
        <f t="shared" si="348"/>
        <v>no</v>
      </c>
      <c r="O856" s="98" t="str">
        <f t="shared" si="348"/>
        <v>no</v>
      </c>
      <c r="P856" s="98" t="str">
        <f t="shared" si="348"/>
        <v>no</v>
      </c>
      <c r="Q856" s="98" t="str">
        <f t="shared" si="348"/>
        <v>no</v>
      </c>
      <c r="R856" s="98" t="str">
        <f t="shared" si="348"/>
        <v>no</v>
      </c>
      <c r="S856" s="98" t="str">
        <f t="shared" si="348"/>
        <v>no</v>
      </c>
      <c r="U856" s="87"/>
    </row>
    <row r="857" spans="1:21" hidden="1" outlineLevel="1" x14ac:dyDescent="0.25">
      <c r="A857" s="115"/>
      <c r="B857" s="199"/>
      <c r="C857" s="104"/>
      <c r="E857" s="98"/>
      <c r="F857" s="99"/>
      <c r="G857" s="104"/>
      <c r="H857" s="104"/>
      <c r="I857" s="104"/>
      <c r="J857" s="98"/>
      <c r="K857" s="98"/>
      <c r="L857" s="98"/>
      <c r="M857" s="98"/>
      <c r="N857" s="98"/>
      <c r="O857" s="98"/>
      <c r="P857" s="98"/>
      <c r="Q857" s="98"/>
      <c r="R857" s="98"/>
      <c r="S857" s="98"/>
      <c r="U857" s="87"/>
    </row>
    <row r="858" spans="1:21" hidden="1" outlineLevel="1" x14ac:dyDescent="0.25">
      <c r="A858" s="115"/>
      <c r="B858" s="199"/>
      <c r="C858" s="104"/>
      <c r="E858" s="98"/>
      <c r="F858" s="99"/>
      <c r="G858" s="104"/>
      <c r="H858" s="104"/>
      <c r="I858" s="104"/>
      <c r="J858" s="98"/>
      <c r="K858" s="98"/>
      <c r="L858" s="98"/>
      <c r="M858" s="98"/>
      <c r="N858" s="98"/>
      <c r="O858" s="98"/>
      <c r="P858" s="98"/>
      <c r="Q858" s="98"/>
      <c r="R858" s="98"/>
      <c r="S858" s="98"/>
      <c r="U858" s="87"/>
    </row>
    <row r="859" spans="1:21" hidden="1" outlineLevel="1" x14ac:dyDescent="0.25">
      <c r="A859" s="115"/>
      <c r="B859" s="199"/>
      <c r="C859" s="104"/>
      <c r="E859" s="98"/>
      <c r="F859" s="99"/>
      <c r="G859" s="104"/>
      <c r="H859" s="104"/>
      <c r="I859" s="104"/>
      <c r="J859" s="98"/>
      <c r="K859" s="98"/>
      <c r="L859" s="98"/>
      <c r="M859" s="98"/>
      <c r="N859" s="98"/>
      <c r="O859" s="98"/>
      <c r="P859" s="98"/>
      <c r="Q859" s="98"/>
      <c r="R859" s="98"/>
      <c r="S859" s="98"/>
      <c r="U859" s="87"/>
    </row>
    <row r="860" spans="1:21" hidden="1" outlineLevel="1" x14ac:dyDescent="0.25">
      <c r="A860" s="115"/>
      <c r="B860" s="199"/>
      <c r="C860" s="104"/>
      <c r="E860" s="98"/>
      <c r="F860" s="99"/>
      <c r="G860" s="104"/>
      <c r="H860" s="104"/>
      <c r="I860" s="104"/>
      <c r="J860" s="98"/>
      <c r="K860" s="98"/>
      <c r="L860" s="98"/>
      <c r="M860" s="98"/>
      <c r="N860" s="98"/>
      <c r="O860" s="98"/>
      <c r="P860" s="98"/>
      <c r="Q860" s="98"/>
      <c r="R860" s="98"/>
      <c r="S860" s="98"/>
      <c r="U860" s="87"/>
    </row>
    <row r="861" spans="1:21" hidden="1" outlineLevel="1" x14ac:dyDescent="0.25">
      <c r="A861" s="115"/>
      <c r="B861" s="199"/>
      <c r="C861" s="104"/>
      <c r="E861" s="98"/>
      <c r="F861" s="99"/>
      <c r="G861" s="104"/>
      <c r="H861" s="104"/>
      <c r="I861" s="104"/>
      <c r="J861" s="98"/>
      <c r="K861" s="98"/>
      <c r="L861" s="98"/>
      <c r="M861" s="98"/>
      <c r="N861" s="98"/>
      <c r="O861" s="98"/>
      <c r="P861" s="98"/>
      <c r="Q861" s="98"/>
      <c r="R861" s="98"/>
      <c r="S861" s="98"/>
      <c r="U861" s="87"/>
    </row>
    <row r="862" spans="1:21" hidden="1" outlineLevel="1" x14ac:dyDescent="0.25">
      <c r="A862" s="115"/>
      <c r="B862" s="199"/>
      <c r="C862" s="104"/>
      <c r="E862" s="98"/>
      <c r="F862" s="99"/>
      <c r="G862" s="104"/>
      <c r="H862" s="104"/>
      <c r="I862" s="104"/>
      <c r="J862" s="98"/>
      <c r="K862" s="98"/>
      <c r="L862" s="98"/>
      <c r="M862" s="98"/>
      <c r="N862" s="98"/>
      <c r="O862" s="98"/>
      <c r="P862" s="98"/>
      <c r="Q862" s="98"/>
      <c r="R862" s="98"/>
      <c r="S862" s="98"/>
      <c r="U862" s="87"/>
    </row>
    <row r="863" spans="1:21" collapsed="1" x14ac:dyDescent="0.25">
      <c r="A863" s="34"/>
      <c r="B863" s="198"/>
      <c r="C863" s="102"/>
      <c r="D863" t="str">
        <f>'Caseload Assignments'!A862</f>
        <v>Inadequate</v>
      </c>
      <c r="E863" s="34" t="s">
        <v>104</v>
      </c>
      <c r="F863" s="114">
        <v>1</v>
      </c>
      <c r="G863" s="102">
        <v>0</v>
      </c>
      <c r="H863" s="102"/>
      <c r="I863" s="34" t="str">
        <f>J863</f>
        <v>no</v>
      </c>
      <c r="J863" s="34" t="s">
        <v>480</v>
      </c>
      <c r="K863" s="34" t="s">
        <v>480</v>
      </c>
      <c r="L863" s="34" t="s">
        <v>480</v>
      </c>
      <c r="M863" s="34" t="s">
        <v>480</v>
      </c>
      <c r="N863" s="34" t="s">
        <v>480</v>
      </c>
      <c r="O863" s="34" t="s">
        <v>480</v>
      </c>
      <c r="P863" s="34" t="s">
        <v>480</v>
      </c>
      <c r="Q863" s="34" t="s">
        <v>480</v>
      </c>
      <c r="R863" s="34" t="s">
        <v>480</v>
      </c>
      <c r="S863" s="34" t="s">
        <v>480</v>
      </c>
      <c r="T863" s="83">
        <f>IF('Financial Overview'!$B$9=1,'Caseload Assignments'!BK865,(IF('Financial Overview'!$B$9=2,'Caseload Assignments'!BK866,(IF('Financial Overview'!$B$9=3,'Caseload Assignments'!BK867,(IF('Financial Overview'!$B$9=4,'Caseload Assignments'!BK868)))))))</f>
        <v>0</v>
      </c>
      <c r="U863" s="87">
        <f t="shared" ref="U863" si="349">G863+H863-T863</f>
        <v>0</v>
      </c>
    </row>
    <row r="864" spans="1:21" hidden="1" outlineLevel="1" x14ac:dyDescent="0.25">
      <c r="A864" s="115"/>
      <c r="B864" s="199"/>
      <c r="C864" s="104"/>
      <c r="D864" s="98" t="str">
        <f t="shared" ref="D864:I864" si="350">D863</f>
        <v>Inadequate</v>
      </c>
      <c r="E864" s="98" t="str">
        <f t="shared" si="350"/>
        <v>Salary</v>
      </c>
      <c r="F864" s="98">
        <f t="shared" si="350"/>
        <v>1</v>
      </c>
      <c r="G864" s="104">
        <f t="shared" si="350"/>
        <v>0</v>
      </c>
      <c r="H864" s="104">
        <f t="shared" si="350"/>
        <v>0</v>
      </c>
      <c r="I864" s="98" t="str">
        <f t="shared" si="350"/>
        <v>no</v>
      </c>
      <c r="J864" s="98" t="str">
        <f t="shared" si="346"/>
        <v>no</v>
      </c>
      <c r="K864" s="98" t="str">
        <f t="shared" si="346"/>
        <v>no</v>
      </c>
      <c r="L864" s="98" t="str">
        <f t="shared" si="346"/>
        <v>no</v>
      </c>
      <c r="M864" s="98" t="str">
        <f t="shared" si="346"/>
        <v>no</v>
      </c>
      <c r="N864" s="98" t="str">
        <f t="shared" si="346"/>
        <v>no</v>
      </c>
      <c r="O864" s="98" t="str">
        <f t="shared" si="346"/>
        <v>no</v>
      </c>
      <c r="P864" s="98" t="str">
        <f t="shared" si="346"/>
        <v>no</v>
      </c>
      <c r="Q864" s="98" t="str">
        <f t="shared" si="346"/>
        <v>no</v>
      </c>
      <c r="R864" s="98" t="str">
        <f t="shared" si="346"/>
        <v>no</v>
      </c>
      <c r="S864" s="98" t="str">
        <f t="shared" si="346"/>
        <v>no</v>
      </c>
      <c r="U864" s="87"/>
    </row>
    <row r="865" spans="1:21" hidden="1" outlineLevel="1" x14ac:dyDescent="0.25">
      <c r="A865" s="115"/>
      <c r="B865" s="199"/>
      <c r="C865" s="104"/>
      <c r="D865" s="98" t="str">
        <f t="shared" ref="D865:S865" si="351">D863</f>
        <v>Inadequate</v>
      </c>
      <c r="E865" s="98" t="str">
        <f t="shared" si="351"/>
        <v>Salary</v>
      </c>
      <c r="F865" s="98">
        <f t="shared" si="351"/>
        <v>1</v>
      </c>
      <c r="G865" s="104">
        <f t="shared" si="351"/>
        <v>0</v>
      </c>
      <c r="H865" s="104">
        <f t="shared" si="351"/>
        <v>0</v>
      </c>
      <c r="I865" s="98" t="str">
        <f t="shared" si="351"/>
        <v>no</v>
      </c>
      <c r="J865" s="98" t="str">
        <f t="shared" si="351"/>
        <v>no</v>
      </c>
      <c r="K865" s="98" t="str">
        <f t="shared" si="351"/>
        <v>no</v>
      </c>
      <c r="L865" s="98" t="str">
        <f t="shared" si="351"/>
        <v>no</v>
      </c>
      <c r="M865" s="98" t="str">
        <f t="shared" si="351"/>
        <v>no</v>
      </c>
      <c r="N865" s="98" t="str">
        <f t="shared" si="351"/>
        <v>no</v>
      </c>
      <c r="O865" s="98" t="str">
        <f t="shared" si="351"/>
        <v>no</v>
      </c>
      <c r="P865" s="98" t="str">
        <f t="shared" si="351"/>
        <v>no</v>
      </c>
      <c r="Q865" s="98" t="str">
        <f t="shared" si="351"/>
        <v>no</v>
      </c>
      <c r="R865" s="98" t="str">
        <f t="shared" si="351"/>
        <v>no</v>
      </c>
      <c r="S865" s="98" t="str">
        <f t="shared" si="351"/>
        <v>no</v>
      </c>
      <c r="U865" s="87"/>
    </row>
    <row r="866" spans="1:21" hidden="1" outlineLevel="1" x14ac:dyDescent="0.25">
      <c r="A866" s="115"/>
      <c r="B866" s="199"/>
      <c r="C866" s="104"/>
      <c r="D866" s="98" t="str">
        <f t="shared" ref="D866:S866" si="352">D863</f>
        <v>Inadequate</v>
      </c>
      <c r="E866" s="98" t="str">
        <f t="shared" si="352"/>
        <v>Salary</v>
      </c>
      <c r="F866" s="98">
        <f t="shared" si="352"/>
        <v>1</v>
      </c>
      <c r="G866" s="104">
        <f t="shared" si="352"/>
        <v>0</v>
      </c>
      <c r="H866" s="104">
        <f t="shared" si="352"/>
        <v>0</v>
      </c>
      <c r="I866" s="98" t="str">
        <f t="shared" si="352"/>
        <v>no</v>
      </c>
      <c r="J866" s="98" t="str">
        <f t="shared" si="352"/>
        <v>no</v>
      </c>
      <c r="K866" s="98" t="str">
        <f t="shared" si="352"/>
        <v>no</v>
      </c>
      <c r="L866" s="98" t="str">
        <f t="shared" si="352"/>
        <v>no</v>
      </c>
      <c r="M866" s="98" t="str">
        <f t="shared" si="352"/>
        <v>no</v>
      </c>
      <c r="N866" s="98" t="str">
        <f t="shared" si="352"/>
        <v>no</v>
      </c>
      <c r="O866" s="98" t="str">
        <f t="shared" si="352"/>
        <v>no</v>
      </c>
      <c r="P866" s="98" t="str">
        <f t="shared" si="352"/>
        <v>no</v>
      </c>
      <c r="Q866" s="98" t="str">
        <f t="shared" si="352"/>
        <v>no</v>
      </c>
      <c r="R866" s="98" t="str">
        <f t="shared" si="352"/>
        <v>no</v>
      </c>
      <c r="S866" s="98" t="str">
        <f t="shared" si="352"/>
        <v>no</v>
      </c>
      <c r="U866" s="87"/>
    </row>
    <row r="867" spans="1:21" hidden="1" outlineLevel="1" x14ac:dyDescent="0.25">
      <c r="A867" s="115"/>
      <c r="B867" s="199"/>
      <c r="C867" s="104"/>
      <c r="E867" s="98"/>
      <c r="F867" s="99"/>
      <c r="G867" s="104"/>
      <c r="H867" s="104"/>
      <c r="I867" s="104"/>
      <c r="J867" s="98"/>
      <c r="K867" s="98"/>
      <c r="L867" s="98"/>
      <c r="M867" s="98"/>
      <c r="N867" s="98"/>
      <c r="O867" s="98"/>
      <c r="P867" s="98"/>
      <c r="Q867" s="98"/>
      <c r="R867" s="98"/>
      <c r="S867" s="98"/>
      <c r="U867" s="87"/>
    </row>
    <row r="868" spans="1:21" hidden="1" outlineLevel="1" x14ac:dyDescent="0.25">
      <c r="A868" s="115"/>
      <c r="B868" s="199"/>
      <c r="C868" s="104"/>
      <c r="E868" s="98"/>
      <c r="F868" s="99"/>
      <c r="G868" s="104"/>
      <c r="H868" s="104"/>
      <c r="I868" s="104"/>
      <c r="J868" s="98"/>
      <c r="K868" s="98"/>
      <c r="L868" s="98"/>
      <c r="M868" s="98"/>
      <c r="N868" s="98"/>
      <c r="O868" s="98"/>
      <c r="P868" s="98"/>
      <c r="Q868" s="98"/>
      <c r="R868" s="98"/>
      <c r="S868" s="98"/>
      <c r="U868" s="87"/>
    </row>
    <row r="869" spans="1:21" hidden="1" outlineLevel="1" x14ac:dyDescent="0.25">
      <c r="A869" s="115"/>
      <c r="B869" s="199"/>
      <c r="C869" s="104"/>
      <c r="E869" s="98"/>
      <c r="F869" s="99"/>
      <c r="G869" s="104"/>
      <c r="H869" s="104"/>
      <c r="I869" s="104"/>
      <c r="J869" s="98"/>
      <c r="K869" s="98"/>
      <c r="L869" s="98"/>
      <c r="M869" s="98"/>
      <c r="N869" s="98"/>
      <c r="O869" s="98"/>
      <c r="P869" s="98"/>
      <c r="Q869" s="98"/>
      <c r="R869" s="98"/>
      <c r="S869" s="98"/>
      <c r="U869" s="87"/>
    </row>
    <row r="870" spans="1:21" hidden="1" outlineLevel="1" x14ac:dyDescent="0.25">
      <c r="A870" s="115"/>
      <c r="B870" s="199"/>
      <c r="C870" s="104"/>
      <c r="E870" s="98"/>
      <c r="F870" s="99"/>
      <c r="G870" s="104"/>
      <c r="H870" s="104"/>
      <c r="I870" s="104"/>
      <c r="J870" s="98"/>
      <c r="K870" s="98"/>
      <c r="L870" s="98"/>
      <c r="M870" s="98"/>
      <c r="N870" s="98"/>
      <c r="O870" s="98"/>
      <c r="P870" s="98"/>
      <c r="Q870" s="98"/>
      <c r="R870" s="98"/>
      <c r="S870" s="98"/>
      <c r="U870" s="87"/>
    </row>
    <row r="871" spans="1:21" hidden="1" outlineLevel="1" x14ac:dyDescent="0.25">
      <c r="A871" s="115"/>
      <c r="B871" s="199"/>
      <c r="C871" s="104"/>
      <c r="E871" s="98"/>
      <c r="F871" s="99"/>
      <c r="G871" s="104"/>
      <c r="H871" s="104"/>
      <c r="I871" s="104"/>
      <c r="J871" s="98"/>
      <c r="K871" s="98"/>
      <c r="L871" s="98"/>
      <c r="M871" s="98"/>
      <c r="N871" s="98"/>
      <c r="O871" s="98"/>
      <c r="P871" s="98"/>
      <c r="Q871" s="98"/>
      <c r="R871" s="98"/>
      <c r="S871" s="98"/>
      <c r="U871" s="87"/>
    </row>
    <row r="872" spans="1:21" hidden="1" outlineLevel="1" x14ac:dyDescent="0.25">
      <c r="A872" s="115"/>
      <c r="B872" s="199"/>
      <c r="C872" s="104"/>
      <c r="E872" s="98"/>
      <c r="F872" s="99"/>
      <c r="G872" s="104"/>
      <c r="H872" s="104"/>
      <c r="I872" s="104"/>
      <c r="J872" s="98"/>
      <c r="K872" s="98"/>
      <c r="L872" s="98"/>
      <c r="M872" s="98"/>
      <c r="N872" s="98"/>
      <c r="O872" s="98"/>
      <c r="P872" s="98"/>
      <c r="Q872" s="98"/>
      <c r="R872" s="98"/>
      <c r="S872" s="98"/>
      <c r="U872" s="87"/>
    </row>
    <row r="873" spans="1:21" collapsed="1" x14ac:dyDescent="0.25">
      <c r="A873" s="34"/>
      <c r="B873" s="198"/>
      <c r="C873" s="102"/>
      <c r="D873" t="str">
        <f>'Caseload Assignments'!A872</f>
        <v>Inadequate</v>
      </c>
      <c r="E873" s="34" t="s">
        <v>104</v>
      </c>
      <c r="F873" s="114">
        <v>1</v>
      </c>
      <c r="G873" s="102">
        <v>0</v>
      </c>
      <c r="H873" s="102"/>
      <c r="I873" s="34" t="str">
        <f>J873</f>
        <v>no</v>
      </c>
      <c r="J873" s="34" t="s">
        <v>480</v>
      </c>
      <c r="K873" s="34" t="s">
        <v>480</v>
      </c>
      <c r="L873" s="34" t="s">
        <v>480</v>
      </c>
      <c r="M873" s="34" t="s">
        <v>480</v>
      </c>
      <c r="N873" s="34" t="s">
        <v>480</v>
      </c>
      <c r="O873" s="34" t="s">
        <v>480</v>
      </c>
      <c r="P873" s="34" t="s">
        <v>480</v>
      </c>
      <c r="Q873" s="34" t="s">
        <v>480</v>
      </c>
      <c r="R873" s="34" t="s">
        <v>480</v>
      </c>
      <c r="S873" s="34" t="s">
        <v>480</v>
      </c>
      <c r="T873" s="83">
        <f>IF('Financial Overview'!$B$9=1,'Caseload Assignments'!BK875,(IF('Financial Overview'!$B$9=2,'Caseload Assignments'!BK876,(IF('Financial Overview'!$B$9=3,'Caseload Assignments'!BK877,(IF('Financial Overview'!$B$9=4,'Caseload Assignments'!BK878)))))))</f>
        <v>0</v>
      </c>
      <c r="U873" s="87">
        <f t="shared" ref="U873" si="353">G873+H873-T873</f>
        <v>0</v>
      </c>
    </row>
    <row r="874" spans="1:21" hidden="1" outlineLevel="1" x14ac:dyDescent="0.25">
      <c r="A874" s="115"/>
      <c r="B874" s="199"/>
      <c r="C874" s="104"/>
      <c r="D874" s="98" t="str">
        <f t="shared" ref="D874:S884" si="354">D873</f>
        <v>Inadequate</v>
      </c>
      <c r="E874" s="98" t="str">
        <f t="shared" si="354"/>
        <v>Salary</v>
      </c>
      <c r="F874" s="98">
        <f t="shared" si="354"/>
        <v>1</v>
      </c>
      <c r="G874" s="104">
        <f t="shared" si="354"/>
        <v>0</v>
      </c>
      <c r="H874" s="104">
        <f t="shared" si="354"/>
        <v>0</v>
      </c>
      <c r="I874" s="98" t="str">
        <f t="shared" si="354"/>
        <v>no</v>
      </c>
      <c r="J874" s="98" t="str">
        <f t="shared" si="354"/>
        <v>no</v>
      </c>
      <c r="K874" s="98" t="str">
        <f t="shared" si="354"/>
        <v>no</v>
      </c>
      <c r="L874" s="98" t="str">
        <f t="shared" si="354"/>
        <v>no</v>
      </c>
      <c r="M874" s="98" t="str">
        <f t="shared" si="354"/>
        <v>no</v>
      </c>
      <c r="N874" s="98" t="str">
        <f t="shared" si="354"/>
        <v>no</v>
      </c>
      <c r="O874" s="98" t="str">
        <f t="shared" si="354"/>
        <v>no</v>
      </c>
      <c r="P874" s="98" t="str">
        <f t="shared" si="354"/>
        <v>no</v>
      </c>
      <c r="Q874" s="98" t="str">
        <f t="shared" si="354"/>
        <v>no</v>
      </c>
      <c r="R874" s="98" t="str">
        <f t="shared" si="354"/>
        <v>no</v>
      </c>
      <c r="S874" s="98" t="str">
        <f t="shared" si="354"/>
        <v>no</v>
      </c>
      <c r="U874" s="87"/>
    </row>
    <row r="875" spans="1:21" hidden="1" outlineLevel="1" x14ac:dyDescent="0.25">
      <c r="A875" s="115"/>
      <c r="B875" s="199"/>
      <c r="C875" s="104"/>
      <c r="D875" s="98" t="str">
        <f t="shared" ref="D875:S875" si="355">D873</f>
        <v>Inadequate</v>
      </c>
      <c r="E875" s="98" t="str">
        <f t="shared" si="355"/>
        <v>Salary</v>
      </c>
      <c r="F875" s="98">
        <f t="shared" si="355"/>
        <v>1</v>
      </c>
      <c r="G875" s="104">
        <f t="shared" si="355"/>
        <v>0</v>
      </c>
      <c r="H875" s="104">
        <f t="shared" si="355"/>
        <v>0</v>
      </c>
      <c r="I875" s="98" t="str">
        <f t="shared" si="355"/>
        <v>no</v>
      </c>
      <c r="J875" s="98" t="str">
        <f t="shared" si="355"/>
        <v>no</v>
      </c>
      <c r="K875" s="98" t="str">
        <f t="shared" si="355"/>
        <v>no</v>
      </c>
      <c r="L875" s="98" t="str">
        <f t="shared" si="355"/>
        <v>no</v>
      </c>
      <c r="M875" s="98" t="str">
        <f t="shared" si="355"/>
        <v>no</v>
      </c>
      <c r="N875" s="98" t="str">
        <f t="shared" si="355"/>
        <v>no</v>
      </c>
      <c r="O875" s="98" t="str">
        <f t="shared" si="355"/>
        <v>no</v>
      </c>
      <c r="P875" s="98" t="str">
        <f t="shared" si="355"/>
        <v>no</v>
      </c>
      <c r="Q875" s="98" t="str">
        <f t="shared" si="355"/>
        <v>no</v>
      </c>
      <c r="R875" s="98" t="str">
        <f t="shared" si="355"/>
        <v>no</v>
      </c>
      <c r="S875" s="98" t="str">
        <f t="shared" si="355"/>
        <v>no</v>
      </c>
      <c r="U875" s="87"/>
    </row>
    <row r="876" spans="1:21" hidden="1" outlineLevel="1" x14ac:dyDescent="0.25">
      <c r="A876" s="115"/>
      <c r="B876" s="199"/>
      <c r="C876" s="104"/>
      <c r="D876" s="98" t="str">
        <f t="shared" ref="D876:S876" si="356">D873</f>
        <v>Inadequate</v>
      </c>
      <c r="E876" s="98" t="str">
        <f t="shared" si="356"/>
        <v>Salary</v>
      </c>
      <c r="F876" s="98">
        <f t="shared" si="356"/>
        <v>1</v>
      </c>
      <c r="G876" s="104">
        <f t="shared" si="356"/>
        <v>0</v>
      </c>
      <c r="H876" s="104">
        <f t="shared" si="356"/>
        <v>0</v>
      </c>
      <c r="I876" s="98" t="str">
        <f t="shared" si="356"/>
        <v>no</v>
      </c>
      <c r="J876" s="98" t="str">
        <f t="shared" si="356"/>
        <v>no</v>
      </c>
      <c r="K876" s="98" t="str">
        <f t="shared" si="356"/>
        <v>no</v>
      </c>
      <c r="L876" s="98" t="str">
        <f t="shared" si="356"/>
        <v>no</v>
      </c>
      <c r="M876" s="98" t="str">
        <f t="shared" si="356"/>
        <v>no</v>
      </c>
      <c r="N876" s="98" t="str">
        <f t="shared" si="356"/>
        <v>no</v>
      </c>
      <c r="O876" s="98" t="str">
        <f t="shared" si="356"/>
        <v>no</v>
      </c>
      <c r="P876" s="98" t="str">
        <f t="shared" si="356"/>
        <v>no</v>
      </c>
      <c r="Q876" s="98" t="str">
        <f t="shared" si="356"/>
        <v>no</v>
      </c>
      <c r="R876" s="98" t="str">
        <f t="shared" si="356"/>
        <v>no</v>
      </c>
      <c r="S876" s="98" t="str">
        <f t="shared" si="356"/>
        <v>no</v>
      </c>
      <c r="U876" s="87"/>
    </row>
    <row r="877" spans="1:21" hidden="1" outlineLevel="1" x14ac:dyDescent="0.25">
      <c r="A877" s="115"/>
      <c r="B877" s="199"/>
      <c r="C877" s="104"/>
      <c r="E877" s="98"/>
      <c r="F877" s="99"/>
      <c r="G877" s="104"/>
      <c r="H877" s="104"/>
      <c r="I877" s="104"/>
      <c r="J877" s="98"/>
      <c r="K877" s="98"/>
      <c r="L877" s="98"/>
      <c r="M877" s="98"/>
      <c r="N877" s="98"/>
      <c r="O877" s="98"/>
      <c r="P877" s="98"/>
      <c r="Q877" s="98"/>
      <c r="R877" s="98"/>
      <c r="S877" s="98"/>
      <c r="U877" s="87"/>
    </row>
    <row r="878" spans="1:21" hidden="1" outlineLevel="1" x14ac:dyDescent="0.25">
      <c r="A878" s="115"/>
      <c r="B878" s="199"/>
      <c r="C878" s="104"/>
      <c r="E878" s="98"/>
      <c r="F878" s="99"/>
      <c r="G878" s="104"/>
      <c r="H878" s="104"/>
      <c r="I878" s="104"/>
      <c r="J878" s="98"/>
      <c r="K878" s="98"/>
      <c r="L878" s="98"/>
      <c r="M878" s="98"/>
      <c r="N878" s="98"/>
      <c r="O878" s="98"/>
      <c r="P878" s="98"/>
      <c r="Q878" s="98"/>
      <c r="R878" s="98"/>
      <c r="S878" s="98"/>
      <c r="U878" s="87"/>
    </row>
    <row r="879" spans="1:21" hidden="1" outlineLevel="1" x14ac:dyDescent="0.25">
      <c r="A879" s="115"/>
      <c r="B879" s="199"/>
      <c r="C879" s="104"/>
      <c r="E879" s="98"/>
      <c r="F879" s="99"/>
      <c r="G879" s="104"/>
      <c r="H879" s="104"/>
      <c r="I879" s="104"/>
      <c r="J879" s="98"/>
      <c r="K879" s="98"/>
      <c r="L879" s="98"/>
      <c r="M879" s="98"/>
      <c r="N879" s="98"/>
      <c r="O879" s="98"/>
      <c r="P879" s="98"/>
      <c r="Q879" s="98"/>
      <c r="R879" s="98"/>
      <c r="S879" s="98"/>
      <c r="U879" s="87"/>
    </row>
    <row r="880" spans="1:21" hidden="1" outlineLevel="1" x14ac:dyDescent="0.25">
      <c r="A880" s="115"/>
      <c r="B880" s="199"/>
      <c r="C880" s="104"/>
      <c r="E880" s="98"/>
      <c r="F880" s="99"/>
      <c r="G880" s="104"/>
      <c r="H880" s="104"/>
      <c r="I880" s="104"/>
      <c r="J880" s="98"/>
      <c r="K880" s="98"/>
      <c r="L880" s="98"/>
      <c r="M880" s="98"/>
      <c r="N880" s="98"/>
      <c r="O880" s="98"/>
      <c r="P880" s="98"/>
      <c r="Q880" s="98"/>
      <c r="R880" s="98"/>
      <c r="S880" s="98"/>
      <c r="U880" s="87"/>
    </row>
    <row r="881" spans="1:21" hidden="1" outlineLevel="1" x14ac:dyDescent="0.25">
      <c r="A881" s="115"/>
      <c r="B881" s="199"/>
      <c r="C881" s="104"/>
      <c r="E881" s="98"/>
      <c r="F881" s="99"/>
      <c r="G881" s="104"/>
      <c r="H881" s="104"/>
      <c r="I881" s="104"/>
      <c r="J881" s="98"/>
      <c r="K881" s="98"/>
      <c r="L881" s="98"/>
      <c r="M881" s="98"/>
      <c r="N881" s="98"/>
      <c r="O881" s="98"/>
      <c r="P881" s="98"/>
      <c r="Q881" s="98"/>
      <c r="R881" s="98"/>
      <c r="S881" s="98"/>
      <c r="U881" s="87"/>
    </row>
    <row r="882" spans="1:21" hidden="1" outlineLevel="1" x14ac:dyDescent="0.25">
      <c r="A882" s="115"/>
      <c r="B882" s="199"/>
      <c r="C882" s="104"/>
      <c r="E882" s="98"/>
      <c r="F882" s="99"/>
      <c r="G882" s="104"/>
      <c r="H882" s="104"/>
      <c r="I882" s="104"/>
      <c r="J882" s="98"/>
      <c r="K882" s="98"/>
      <c r="L882" s="98"/>
      <c r="M882" s="98"/>
      <c r="N882" s="98"/>
      <c r="O882" s="98"/>
      <c r="P882" s="98"/>
      <c r="Q882" s="98"/>
      <c r="R882" s="98"/>
      <c r="S882" s="98"/>
      <c r="U882" s="87"/>
    </row>
    <row r="883" spans="1:21" collapsed="1" x14ac:dyDescent="0.25">
      <c r="A883" s="34"/>
      <c r="B883" s="198"/>
      <c r="C883" s="102"/>
      <c r="D883" t="str">
        <f>'Caseload Assignments'!A882</f>
        <v>Inadequate</v>
      </c>
      <c r="E883" s="34" t="s">
        <v>104</v>
      </c>
      <c r="F883" s="114">
        <v>1</v>
      </c>
      <c r="G883" s="102">
        <v>0</v>
      </c>
      <c r="H883" s="102"/>
      <c r="I883" s="34" t="str">
        <f>J883</f>
        <v>no</v>
      </c>
      <c r="J883" s="34" t="s">
        <v>480</v>
      </c>
      <c r="K883" s="34" t="s">
        <v>480</v>
      </c>
      <c r="L883" s="34" t="s">
        <v>480</v>
      </c>
      <c r="M883" s="34" t="s">
        <v>480</v>
      </c>
      <c r="N883" s="34" t="s">
        <v>480</v>
      </c>
      <c r="O883" s="34" t="s">
        <v>480</v>
      </c>
      <c r="P883" s="34" t="s">
        <v>480</v>
      </c>
      <c r="Q883" s="34" t="s">
        <v>480</v>
      </c>
      <c r="R883" s="34" t="s">
        <v>480</v>
      </c>
      <c r="S883" s="34" t="s">
        <v>480</v>
      </c>
      <c r="T883" s="83">
        <f>IF('Financial Overview'!$B$9=1,'Caseload Assignments'!BK885,(IF('Financial Overview'!$B$9=2,'Caseload Assignments'!BK886,(IF('Financial Overview'!$B$9=3,'Caseload Assignments'!BK887,(IF('Financial Overview'!$B$9=4,'Caseload Assignments'!BK888)))))))</f>
        <v>0</v>
      </c>
      <c r="U883" s="87">
        <f t="shared" ref="U883" si="357">G883+H883-T883</f>
        <v>0</v>
      </c>
    </row>
    <row r="884" spans="1:21" hidden="1" outlineLevel="1" x14ac:dyDescent="0.25">
      <c r="A884" s="115"/>
      <c r="B884" s="199"/>
      <c r="C884" s="104"/>
      <c r="D884" s="98" t="str">
        <f t="shared" ref="D884:I884" si="358">D883</f>
        <v>Inadequate</v>
      </c>
      <c r="E884" s="98" t="str">
        <f t="shared" si="358"/>
        <v>Salary</v>
      </c>
      <c r="F884" s="98">
        <f t="shared" si="358"/>
        <v>1</v>
      </c>
      <c r="G884" s="104">
        <f t="shared" si="358"/>
        <v>0</v>
      </c>
      <c r="H884" s="104">
        <f t="shared" si="358"/>
        <v>0</v>
      </c>
      <c r="I884" s="98" t="str">
        <f t="shared" si="358"/>
        <v>no</v>
      </c>
      <c r="J884" s="98" t="str">
        <f t="shared" si="354"/>
        <v>no</v>
      </c>
      <c r="K884" s="98" t="str">
        <f t="shared" si="354"/>
        <v>no</v>
      </c>
      <c r="L884" s="98" t="str">
        <f t="shared" si="354"/>
        <v>no</v>
      </c>
      <c r="M884" s="98" t="str">
        <f t="shared" si="354"/>
        <v>no</v>
      </c>
      <c r="N884" s="98" t="str">
        <f t="shared" si="354"/>
        <v>no</v>
      </c>
      <c r="O884" s="98" t="str">
        <f t="shared" si="354"/>
        <v>no</v>
      </c>
      <c r="P884" s="98" t="str">
        <f t="shared" si="354"/>
        <v>no</v>
      </c>
      <c r="Q884" s="98" t="str">
        <f t="shared" si="354"/>
        <v>no</v>
      </c>
      <c r="R884" s="98" t="str">
        <f t="shared" si="354"/>
        <v>no</v>
      </c>
      <c r="S884" s="98" t="str">
        <f t="shared" si="354"/>
        <v>no</v>
      </c>
      <c r="U884" s="87"/>
    </row>
    <row r="885" spans="1:21" hidden="1" outlineLevel="1" x14ac:dyDescent="0.25">
      <c r="A885" s="115"/>
      <c r="B885" s="199"/>
      <c r="C885" s="104"/>
      <c r="D885" s="98" t="str">
        <f t="shared" ref="D885:S885" si="359">D883</f>
        <v>Inadequate</v>
      </c>
      <c r="E885" s="98" t="str">
        <f t="shared" si="359"/>
        <v>Salary</v>
      </c>
      <c r="F885" s="98">
        <f t="shared" si="359"/>
        <v>1</v>
      </c>
      <c r="G885" s="104">
        <f t="shared" si="359"/>
        <v>0</v>
      </c>
      <c r="H885" s="104">
        <f t="shared" si="359"/>
        <v>0</v>
      </c>
      <c r="I885" s="98" t="str">
        <f t="shared" si="359"/>
        <v>no</v>
      </c>
      <c r="J885" s="98" t="str">
        <f t="shared" si="359"/>
        <v>no</v>
      </c>
      <c r="K885" s="98" t="str">
        <f t="shared" si="359"/>
        <v>no</v>
      </c>
      <c r="L885" s="98" t="str">
        <f t="shared" si="359"/>
        <v>no</v>
      </c>
      <c r="M885" s="98" t="str">
        <f t="shared" si="359"/>
        <v>no</v>
      </c>
      <c r="N885" s="98" t="str">
        <f t="shared" si="359"/>
        <v>no</v>
      </c>
      <c r="O885" s="98" t="str">
        <f t="shared" si="359"/>
        <v>no</v>
      </c>
      <c r="P885" s="98" t="str">
        <f t="shared" si="359"/>
        <v>no</v>
      </c>
      <c r="Q885" s="98" t="str">
        <f t="shared" si="359"/>
        <v>no</v>
      </c>
      <c r="R885" s="98" t="str">
        <f t="shared" si="359"/>
        <v>no</v>
      </c>
      <c r="S885" s="98" t="str">
        <f t="shared" si="359"/>
        <v>no</v>
      </c>
      <c r="U885" s="87"/>
    </row>
    <row r="886" spans="1:21" hidden="1" outlineLevel="1" x14ac:dyDescent="0.25">
      <c r="A886" s="115"/>
      <c r="B886" s="199"/>
      <c r="C886" s="104"/>
      <c r="D886" s="98" t="str">
        <f t="shared" ref="D886:S886" si="360">D883</f>
        <v>Inadequate</v>
      </c>
      <c r="E886" s="98" t="str">
        <f t="shared" si="360"/>
        <v>Salary</v>
      </c>
      <c r="F886" s="98">
        <f t="shared" si="360"/>
        <v>1</v>
      </c>
      <c r="G886" s="104">
        <f t="shared" si="360"/>
        <v>0</v>
      </c>
      <c r="H886" s="104">
        <f t="shared" si="360"/>
        <v>0</v>
      </c>
      <c r="I886" s="98" t="str">
        <f t="shared" si="360"/>
        <v>no</v>
      </c>
      <c r="J886" s="98" t="str">
        <f t="shared" si="360"/>
        <v>no</v>
      </c>
      <c r="K886" s="98" t="str">
        <f t="shared" si="360"/>
        <v>no</v>
      </c>
      <c r="L886" s="98" t="str">
        <f t="shared" si="360"/>
        <v>no</v>
      </c>
      <c r="M886" s="98" t="str">
        <f t="shared" si="360"/>
        <v>no</v>
      </c>
      <c r="N886" s="98" t="str">
        <f t="shared" si="360"/>
        <v>no</v>
      </c>
      <c r="O886" s="98" t="str">
        <f t="shared" si="360"/>
        <v>no</v>
      </c>
      <c r="P886" s="98" t="str">
        <f t="shared" si="360"/>
        <v>no</v>
      </c>
      <c r="Q886" s="98" t="str">
        <f t="shared" si="360"/>
        <v>no</v>
      </c>
      <c r="R886" s="98" t="str">
        <f t="shared" si="360"/>
        <v>no</v>
      </c>
      <c r="S886" s="98" t="str">
        <f t="shared" si="360"/>
        <v>no</v>
      </c>
      <c r="U886" s="87"/>
    </row>
    <row r="887" spans="1:21" hidden="1" outlineLevel="1" x14ac:dyDescent="0.25">
      <c r="A887" s="115"/>
      <c r="B887" s="199"/>
      <c r="C887" s="104"/>
      <c r="E887" s="98"/>
      <c r="F887" s="99"/>
      <c r="G887" s="104"/>
      <c r="H887" s="104"/>
      <c r="I887" s="104"/>
      <c r="J887" s="98"/>
      <c r="K887" s="98"/>
      <c r="L887" s="98"/>
      <c r="M887" s="98"/>
      <c r="N887" s="98"/>
      <c r="O887" s="98"/>
      <c r="P887" s="98"/>
      <c r="Q887" s="98"/>
      <c r="R887" s="98"/>
      <c r="S887" s="98"/>
      <c r="U887" s="87"/>
    </row>
    <row r="888" spans="1:21" hidden="1" outlineLevel="1" x14ac:dyDescent="0.25">
      <c r="A888" s="115"/>
      <c r="B888" s="199"/>
      <c r="C888" s="104"/>
      <c r="E888" s="98"/>
      <c r="F888" s="99"/>
      <c r="G888" s="104"/>
      <c r="H888" s="104"/>
      <c r="I888" s="104"/>
      <c r="J888" s="98"/>
      <c r="K888" s="98"/>
      <c r="L888" s="98"/>
      <c r="M888" s="98"/>
      <c r="N888" s="98"/>
      <c r="O888" s="98"/>
      <c r="P888" s="98"/>
      <c r="Q888" s="98"/>
      <c r="R888" s="98"/>
      <c r="S888" s="98"/>
      <c r="U888" s="87"/>
    </row>
    <row r="889" spans="1:21" hidden="1" outlineLevel="1" x14ac:dyDescent="0.25">
      <c r="A889" s="115"/>
      <c r="B889" s="199"/>
      <c r="C889" s="104"/>
      <c r="E889" s="98"/>
      <c r="F889" s="99"/>
      <c r="G889" s="104"/>
      <c r="H889" s="104"/>
      <c r="I889" s="104"/>
      <c r="J889" s="98"/>
      <c r="K889" s="98"/>
      <c r="L889" s="98"/>
      <c r="M889" s="98"/>
      <c r="N889" s="98"/>
      <c r="O889" s="98"/>
      <c r="P889" s="98"/>
      <c r="Q889" s="98"/>
      <c r="R889" s="98"/>
      <c r="S889" s="98"/>
      <c r="U889" s="87"/>
    </row>
    <row r="890" spans="1:21" hidden="1" outlineLevel="1" x14ac:dyDescent="0.25">
      <c r="A890" s="115"/>
      <c r="B890" s="199"/>
      <c r="C890" s="104"/>
      <c r="E890" s="98"/>
      <c r="F890" s="99"/>
      <c r="G890" s="104"/>
      <c r="H890" s="104"/>
      <c r="I890" s="104"/>
      <c r="J890" s="98"/>
      <c r="K890" s="98"/>
      <c r="L890" s="98"/>
      <c r="M890" s="98"/>
      <c r="N890" s="98"/>
      <c r="O890" s="98"/>
      <c r="P890" s="98"/>
      <c r="Q890" s="98"/>
      <c r="R890" s="98"/>
      <c r="S890" s="98"/>
      <c r="U890" s="87"/>
    </row>
    <row r="891" spans="1:21" hidden="1" outlineLevel="1" x14ac:dyDescent="0.25">
      <c r="A891" s="115"/>
      <c r="B891" s="199"/>
      <c r="C891" s="104"/>
      <c r="E891" s="98"/>
      <c r="F891" s="99"/>
      <c r="G891" s="104"/>
      <c r="H891" s="104"/>
      <c r="I891" s="104"/>
      <c r="J891" s="98"/>
      <c r="K891" s="98"/>
      <c r="L891" s="98"/>
      <c r="M891" s="98"/>
      <c r="N891" s="98"/>
      <c r="O891" s="98"/>
      <c r="P891" s="98"/>
      <c r="Q891" s="98"/>
      <c r="R891" s="98"/>
      <c r="S891" s="98"/>
      <c r="U891" s="87"/>
    </row>
    <row r="892" spans="1:21" hidden="1" outlineLevel="1" x14ac:dyDescent="0.25">
      <c r="A892" s="115"/>
      <c r="B892" s="199"/>
      <c r="C892" s="104"/>
      <c r="E892" s="98"/>
      <c r="F892" s="99"/>
      <c r="G892" s="104"/>
      <c r="H892" s="104"/>
      <c r="I892" s="104"/>
      <c r="J892" s="98"/>
      <c r="K892" s="98"/>
      <c r="L892" s="98"/>
      <c r="M892" s="98"/>
      <c r="N892" s="98"/>
      <c r="O892" s="98"/>
      <c r="P892" s="98"/>
      <c r="Q892" s="98"/>
      <c r="R892" s="98"/>
      <c r="S892" s="98"/>
      <c r="U892" s="87"/>
    </row>
    <row r="893" spans="1:21" collapsed="1" x14ac:dyDescent="0.25">
      <c r="A893" s="34"/>
      <c r="B893" s="198"/>
      <c r="C893" s="102"/>
      <c r="D893" t="str">
        <f>'Caseload Assignments'!A892</f>
        <v>Inadequate</v>
      </c>
      <c r="E893" s="34" t="s">
        <v>104</v>
      </c>
      <c r="F893" s="114">
        <v>1</v>
      </c>
      <c r="G893" s="102">
        <v>0</v>
      </c>
      <c r="H893" s="102"/>
      <c r="I893" s="34" t="str">
        <f>J893</f>
        <v>no</v>
      </c>
      <c r="J893" s="34" t="s">
        <v>480</v>
      </c>
      <c r="K893" s="34" t="s">
        <v>480</v>
      </c>
      <c r="L893" s="34" t="s">
        <v>480</v>
      </c>
      <c r="M893" s="34" t="s">
        <v>480</v>
      </c>
      <c r="N893" s="34" t="s">
        <v>480</v>
      </c>
      <c r="O893" s="34" t="s">
        <v>480</v>
      </c>
      <c r="P893" s="34" t="s">
        <v>480</v>
      </c>
      <c r="Q893" s="34" t="s">
        <v>480</v>
      </c>
      <c r="R893" s="34" t="s">
        <v>480</v>
      </c>
      <c r="S893" s="34" t="s">
        <v>480</v>
      </c>
      <c r="T893" s="83">
        <f>IF('Financial Overview'!$B$9=1,'Caseload Assignments'!BK895,(IF('Financial Overview'!$B$9=2,'Caseload Assignments'!BK896,(IF('Financial Overview'!$B$9=3,'Caseload Assignments'!BK897,(IF('Financial Overview'!$B$9=4,'Caseload Assignments'!BK898)))))))</f>
        <v>0</v>
      </c>
      <c r="U893" s="87">
        <f t="shared" ref="U893" si="361">G893+H893-T893</f>
        <v>0</v>
      </c>
    </row>
    <row r="894" spans="1:21" hidden="1" outlineLevel="1" x14ac:dyDescent="0.25">
      <c r="A894" s="115"/>
      <c r="B894" s="199"/>
      <c r="C894" s="104"/>
      <c r="D894" s="98" t="str">
        <f t="shared" ref="D894:S904" si="362">D893</f>
        <v>Inadequate</v>
      </c>
      <c r="E894" s="98" t="str">
        <f t="shared" si="362"/>
        <v>Salary</v>
      </c>
      <c r="F894" s="98">
        <f t="shared" si="362"/>
        <v>1</v>
      </c>
      <c r="G894" s="104">
        <f t="shared" si="362"/>
        <v>0</v>
      </c>
      <c r="H894" s="104">
        <f t="shared" si="362"/>
        <v>0</v>
      </c>
      <c r="I894" s="98" t="str">
        <f t="shared" si="362"/>
        <v>no</v>
      </c>
      <c r="J894" s="98" t="str">
        <f t="shared" si="362"/>
        <v>no</v>
      </c>
      <c r="K894" s="98" t="str">
        <f t="shared" si="362"/>
        <v>no</v>
      </c>
      <c r="L894" s="98" t="str">
        <f t="shared" si="362"/>
        <v>no</v>
      </c>
      <c r="M894" s="98" t="str">
        <f t="shared" si="362"/>
        <v>no</v>
      </c>
      <c r="N894" s="98" t="str">
        <f t="shared" si="362"/>
        <v>no</v>
      </c>
      <c r="O894" s="98" t="str">
        <f t="shared" si="362"/>
        <v>no</v>
      </c>
      <c r="P894" s="98" t="str">
        <f t="shared" si="362"/>
        <v>no</v>
      </c>
      <c r="Q894" s="98" t="str">
        <f t="shared" si="362"/>
        <v>no</v>
      </c>
      <c r="R894" s="98" t="str">
        <f t="shared" si="362"/>
        <v>no</v>
      </c>
      <c r="S894" s="98" t="str">
        <f t="shared" si="362"/>
        <v>no</v>
      </c>
      <c r="U894" s="87"/>
    </row>
    <row r="895" spans="1:21" hidden="1" outlineLevel="1" x14ac:dyDescent="0.25">
      <c r="A895" s="115"/>
      <c r="B895" s="199"/>
      <c r="C895" s="104"/>
      <c r="D895" s="98" t="str">
        <f t="shared" ref="D895:S895" si="363">D893</f>
        <v>Inadequate</v>
      </c>
      <c r="E895" s="98" t="str">
        <f t="shared" si="363"/>
        <v>Salary</v>
      </c>
      <c r="F895" s="98">
        <f t="shared" si="363"/>
        <v>1</v>
      </c>
      <c r="G895" s="104">
        <f t="shared" si="363"/>
        <v>0</v>
      </c>
      <c r="H895" s="104">
        <f t="shared" si="363"/>
        <v>0</v>
      </c>
      <c r="I895" s="98" t="str">
        <f t="shared" si="363"/>
        <v>no</v>
      </c>
      <c r="J895" s="98" t="str">
        <f t="shared" si="363"/>
        <v>no</v>
      </c>
      <c r="K895" s="98" t="str">
        <f t="shared" si="363"/>
        <v>no</v>
      </c>
      <c r="L895" s="98" t="str">
        <f t="shared" si="363"/>
        <v>no</v>
      </c>
      <c r="M895" s="98" t="str">
        <f t="shared" si="363"/>
        <v>no</v>
      </c>
      <c r="N895" s="98" t="str">
        <f t="shared" si="363"/>
        <v>no</v>
      </c>
      <c r="O895" s="98" t="str">
        <f t="shared" si="363"/>
        <v>no</v>
      </c>
      <c r="P895" s="98" t="str">
        <f t="shared" si="363"/>
        <v>no</v>
      </c>
      <c r="Q895" s="98" t="str">
        <f t="shared" si="363"/>
        <v>no</v>
      </c>
      <c r="R895" s="98" t="str">
        <f t="shared" si="363"/>
        <v>no</v>
      </c>
      <c r="S895" s="98" t="str">
        <f t="shared" si="363"/>
        <v>no</v>
      </c>
      <c r="U895" s="87"/>
    </row>
    <row r="896" spans="1:21" hidden="1" outlineLevel="1" x14ac:dyDescent="0.25">
      <c r="A896" s="115"/>
      <c r="B896" s="199"/>
      <c r="C896" s="104"/>
      <c r="D896" s="98" t="str">
        <f t="shared" ref="D896:S896" si="364">D893</f>
        <v>Inadequate</v>
      </c>
      <c r="E896" s="98" t="str">
        <f t="shared" si="364"/>
        <v>Salary</v>
      </c>
      <c r="F896" s="98">
        <f t="shared" si="364"/>
        <v>1</v>
      </c>
      <c r="G896" s="104">
        <f t="shared" si="364"/>
        <v>0</v>
      </c>
      <c r="H896" s="104">
        <f t="shared" si="364"/>
        <v>0</v>
      </c>
      <c r="I896" s="98" t="str">
        <f t="shared" si="364"/>
        <v>no</v>
      </c>
      <c r="J896" s="98" t="str">
        <f t="shared" si="364"/>
        <v>no</v>
      </c>
      <c r="K896" s="98" t="str">
        <f t="shared" si="364"/>
        <v>no</v>
      </c>
      <c r="L896" s="98" t="str">
        <f t="shared" si="364"/>
        <v>no</v>
      </c>
      <c r="M896" s="98" t="str">
        <f t="shared" si="364"/>
        <v>no</v>
      </c>
      <c r="N896" s="98" t="str">
        <f t="shared" si="364"/>
        <v>no</v>
      </c>
      <c r="O896" s="98" t="str">
        <f t="shared" si="364"/>
        <v>no</v>
      </c>
      <c r="P896" s="98" t="str">
        <f t="shared" si="364"/>
        <v>no</v>
      </c>
      <c r="Q896" s="98" t="str">
        <f t="shared" si="364"/>
        <v>no</v>
      </c>
      <c r="R896" s="98" t="str">
        <f t="shared" si="364"/>
        <v>no</v>
      </c>
      <c r="S896" s="98" t="str">
        <f t="shared" si="364"/>
        <v>no</v>
      </c>
      <c r="U896" s="87"/>
    </row>
    <row r="897" spans="1:21" hidden="1" outlineLevel="1" x14ac:dyDescent="0.25">
      <c r="A897" s="115"/>
      <c r="B897" s="199"/>
      <c r="C897" s="104"/>
      <c r="E897" s="98"/>
      <c r="F897" s="99"/>
      <c r="G897" s="104"/>
      <c r="H897" s="104"/>
      <c r="I897" s="104"/>
      <c r="J897" s="98"/>
      <c r="K897" s="98"/>
      <c r="L897" s="98"/>
      <c r="M897" s="98"/>
      <c r="N897" s="98"/>
      <c r="O897" s="98"/>
      <c r="P897" s="98"/>
      <c r="Q897" s="98"/>
      <c r="R897" s="98"/>
      <c r="S897" s="98"/>
      <c r="U897" s="87"/>
    </row>
    <row r="898" spans="1:21" hidden="1" outlineLevel="1" x14ac:dyDescent="0.25">
      <c r="A898" s="115"/>
      <c r="B898" s="199"/>
      <c r="C898" s="104"/>
      <c r="E898" s="98"/>
      <c r="F898" s="99"/>
      <c r="G898" s="104"/>
      <c r="H898" s="104"/>
      <c r="I898" s="104"/>
      <c r="J898" s="98"/>
      <c r="K898" s="98"/>
      <c r="L898" s="98"/>
      <c r="M898" s="98"/>
      <c r="N898" s="98"/>
      <c r="O898" s="98"/>
      <c r="P898" s="98"/>
      <c r="Q898" s="98"/>
      <c r="R898" s="98"/>
      <c r="S898" s="98"/>
      <c r="U898" s="87"/>
    </row>
    <row r="899" spans="1:21" hidden="1" outlineLevel="1" x14ac:dyDescent="0.25">
      <c r="A899" s="115"/>
      <c r="B899" s="199"/>
      <c r="C899" s="104"/>
      <c r="E899" s="98"/>
      <c r="F899" s="99"/>
      <c r="G899" s="104"/>
      <c r="H899" s="104"/>
      <c r="I899" s="104"/>
      <c r="J899" s="98"/>
      <c r="K899" s="98"/>
      <c r="L899" s="98"/>
      <c r="M899" s="98"/>
      <c r="N899" s="98"/>
      <c r="O899" s="98"/>
      <c r="P899" s="98"/>
      <c r="Q899" s="98"/>
      <c r="R899" s="98"/>
      <c r="S899" s="98"/>
      <c r="U899" s="87"/>
    </row>
    <row r="900" spans="1:21" hidden="1" outlineLevel="1" x14ac:dyDescent="0.25">
      <c r="A900" s="115"/>
      <c r="B900" s="199"/>
      <c r="C900" s="104"/>
      <c r="E900" s="98"/>
      <c r="F900" s="99"/>
      <c r="G900" s="104"/>
      <c r="H900" s="104"/>
      <c r="I900" s="104"/>
      <c r="J900" s="98"/>
      <c r="K900" s="98"/>
      <c r="L900" s="98"/>
      <c r="M900" s="98"/>
      <c r="N900" s="98"/>
      <c r="O900" s="98"/>
      <c r="P900" s="98"/>
      <c r="Q900" s="98"/>
      <c r="R900" s="98"/>
      <c r="S900" s="98"/>
      <c r="U900" s="87"/>
    </row>
    <row r="901" spans="1:21" hidden="1" outlineLevel="1" x14ac:dyDescent="0.25">
      <c r="A901" s="115"/>
      <c r="B901" s="199"/>
      <c r="C901" s="104"/>
      <c r="E901" s="98"/>
      <c r="F901" s="99"/>
      <c r="G901" s="104"/>
      <c r="H901" s="104"/>
      <c r="I901" s="104"/>
      <c r="J901" s="98"/>
      <c r="K901" s="98"/>
      <c r="L901" s="98"/>
      <c r="M901" s="98"/>
      <c r="N901" s="98"/>
      <c r="O901" s="98"/>
      <c r="P901" s="98"/>
      <c r="Q901" s="98"/>
      <c r="R901" s="98"/>
      <c r="S901" s="98"/>
      <c r="U901" s="87"/>
    </row>
    <row r="902" spans="1:21" hidden="1" outlineLevel="1" x14ac:dyDescent="0.25">
      <c r="A902" s="115"/>
      <c r="B902" s="199"/>
      <c r="C902" s="104"/>
      <c r="E902" s="98"/>
      <c r="F902" s="99"/>
      <c r="G902" s="104"/>
      <c r="H902" s="104"/>
      <c r="I902" s="104"/>
      <c r="J902" s="98"/>
      <c r="K902" s="98"/>
      <c r="L902" s="98"/>
      <c r="M902" s="98"/>
      <c r="N902" s="98"/>
      <c r="O902" s="98"/>
      <c r="P902" s="98"/>
      <c r="Q902" s="98"/>
      <c r="R902" s="98"/>
      <c r="S902" s="98"/>
      <c r="U902" s="87"/>
    </row>
    <row r="903" spans="1:21" collapsed="1" x14ac:dyDescent="0.25">
      <c r="A903" s="34"/>
      <c r="B903" s="198"/>
      <c r="C903" s="102"/>
      <c r="D903" t="str">
        <f>'Caseload Assignments'!A902</f>
        <v>Inadequate</v>
      </c>
      <c r="E903" s="34" t="s">
        <v>104</v>
      </c>
      <c r="F903" s="114">
        <v>1</v>
      </c>
      <c r="G903" s="102">
        <v>0</v>
      </c>
      <c r="H903" s="102"/>
      <c r="I903" s="34" t="str">
        <f>J903</f>
        <v>no</v>
      </c>
      <c r="J903" s="34" t="s">
        <v>480</v>
      </c>
      <c r="K903" s="34" t="s">
        <v>480</v>
      </c>
      <c r="L903" s="34" t="s">
        <v>480</v>
      </c>
      <c r="M903" s="34" t="s">
        <v>480</v>
      </c>
      <c r="N903" s="34" t="s">
        <v>480</v>
      </c>
      <c r="O903" s="34" t="s">
        <v>480</v>
      </c>
      <c r="P903" s="34" t="s">
        <v>480</v>
      </c>
      <c r="Q903" s="34" t="s">
        <v>480</v>
      </c>
      <c r="R903" s="34" t="s">
        <v>480</v>
      </c>
      <c r="S903" s="34" t="s">
        <v>480</v>
      </c>
      <c r="T903" s="83">
        <f>IF('Financial Overview'!$B$9=1,'Caseload Assignments'!BK905,(IF('Financial Overview'!$B$9=2,'Caseload Assignments'!BK906,(IF('Financial Overview'!$B$9=3,'Caseload Assignments'!BK907,(IF('Financial Overview'!$B$9=4,'Caseload Assignments'!BK908)))))))</f>
        <v>0</v>
      </c>
      <c r="U903" s="87">
        <f t="shared" ref="U903" si="365">G903+H903-T903</f>
        <v>0</v>
      </c>
    </row>
    <row r="904" spans="1:21" hidden="1" outlineLevel="1" x14ac:dyDescent="0.25">
      <c r="A904" s="115"/>
      <c r="B904" s="199"/>
      <c r="C904" s="104"/>
      <c r="D904" s="98" t="str">
        <f t="shared" ref="D904:I904" si="366">D903</f>
        <v>Inadequate</v>
      </c>
      <c r="E904" s="98" t="str">
        <f t="shared" si="366"/>
        <v>Salary</v>
      </c>
      <c r="F904" s="98">
        <f t="shared" si="366"/>
        <v>1</v>
      </c>
      <c r="G904" s="104">
        <f t="shared" si="366"/>
        <v>0</v>
      </c>
      <c r="H904" s="104">
        <f t="shared" si="366"/>
        <v>0</v>
      </c>
      <c r="I904" s="98" t="str">
        <f t="shared" si="366"/>
        <v>no</v>
      </c>
      <c r="J904" s="98" t="str">
        <f t="shared" si="362"/>
        <v>no</v>
      </c>
      <c r="K904" s="98" t="str">
        <f t="shared" si="362"/>
        <v>no</v>
      </c>
      <c r="L904" s="98" t="str">
        <f t="shared" si="362"/>
        <v>no</v>
      </c>
      <c r="M904" s="98" t="str">
        <f t="shared" si="362"/>
        <v>no</v>
      </c>
      <c r="N904" s="98" t="str">
        <f t="shared" si="362"/>
        <v>no</v>
      </c>
      <c r="O904" s="98" t="str">
        <f t="shared" si="362"/>
        <v>no</v>
      </c>
      <c r="P904" s="98" t="str">
        <f t="shared" si="362"/>
        <v>no</v>
      </c>
      <c r="Q904" s="98" t="str">
        <f t="shared" si="362"/>
        <v>no</v>
      </c>
      <c r="R904" s="98" t="str">
        <f t="shared" si="362"/>
        <v>no</v>
      </c>
      <c r="S904" s="98" t="str">
        <f t="shared" si="362"/>
        <v>no</v>
      </c>
      <c r="U904" s="87"/>
    </row>
    <row r="905" spans="1:21" hidden="1" outlineLevel="1" x14ac:dyDescent="0.25">
      <c r="A905" s="115"/>
      <c r="B905" s="199"/>
      <c r="C905" s="104"/>
      <c r="D905" s="98" t="str">
        <f t="shared" ref="D905:S905" si="367">D903</f>
        <v>Inadequate</v>
      </c>
      <c r="E905" s="98" t="str">
        <f t="shared" si="367"/>
        <v>Salary</v>
      </c>
      <c r="F905" s="98">
        <f t="shared" si="367"/>
        <v>1</v>
      </c>
      <c r="G905" s="104">
        <f t="shared" si="367"/>
        <v>0</v>
      </c>
      <c r="H905" s="104">
        <f t="shared" si="367"/>
        <v>0</v>
      </c>
      <c r="I905" s="98" t="str">
        <f t="shared" si="367"/>
        <v>no</v>
      </c>
      <c r="J905" s="98" t="str">
        <f t="shared" si="367"/>
        <v>no</v>
      </c>
      <c r="K905" s="98" t="str">
        <f t="shared" si="367"/>
        <v>no</v>
      </c>
      <c r="L905" s="98" t="str">
        <f t="shared" si="367"/>
        <v>no</v>
      </c>
      <c r="M905" s="98" t="str">
        <f t="shared" si="367"/>
        <v>no</v>
      </c>
      <c r="N905" s="98" t="str">
        <f t="shared" si="367"/>
        <v>no</v>
      </c>
      <c r="O905" s="98" t="str">
        <f t="shared" si="367"/>
        <v>no</v>
      </c>
      <c r="P905" s="98" t="str">
        <f t="shared" si="367"/>
        <v>no</v>
      </c>
      <c r="Q905" s="98" t="str">
        <f t="shared" si="367"/>
        <v>no</v>
      </c>
      <c r="R905" s="98" t="str">
        <f t="shared" si="367"/>
        <v>no</v>
      </c>
      <c r="S905" s="98" t="str">
        <f t="shared" si="367"/>
        <v>no</v>
      </c>
      <c r="U905" s="87"/>
    </row>
    <row r="906" spans="1:21" hidden="1" outlineLevel="1" x14ac:dyDescent="0.25">
      <c r="A906" s="115"/>
      <c r="B906" s="199"/>
      <c r="C906" s="104"/>
      <c r="D906" s="98" t="str">
        <f t="shared" ref="D906:S906" si="368">D903</f>
        <v>Inadequate</v>
      </c>
      <c r="E906" s="98" t="str">
        <f t="shared" si="368"/>
        <v>Salary</v>
      </c>
      <c r="F906" s="98">
        <f t="shared" si="368"/>
        <v>1</v>
      </c>
      <c r="G906" s="104">
        <f t="shared" si="368"/>
        <v>0</v>
      </c>
      <c r="H906" s="104">
        <f t="shared" si="368"/>
        <v>0</v>
      </c>
      <c r="I906" s="98" t="str">
        <f t="shared" si="368"/>
        <v>no</v>
      </c>
      <c r="J906" s="98" t="str">
        <f t="shared" si="368"/>
        <v>no</v>
      </c>
      <c r="K906" s="98" t="str">
        <f t="shared" si="368"/>
        <v>no</v>
      </c>
      <c r="L906" s="98" t="str">
        <f t="shared" si="368"/>
        <v>no</v>
      </c>
      <c r="M906" s="98" t="str">
        <f t="shared" si="368"/>
        <v>no</v>
      </c>
      <c r="N906" s="98" t="str">
        <f t="shared" si="368"/>
        <v>no</v>
      </c>
      <c r="O906" s="98" t="str">
        <f t="shared" si="368"/>
        <v>no</v>
      </c>
      <c r="P906" s="98" t="str">
        <f t="shared" si="368"/>
        <v>no</v>
      </c>
      <c r="Q906" s="98" t="str">
        <f t="shared" si="368"/>
        <v>no</v>
      </c>
      <c r="R906" s="98" t="str">
        <f t="shared" si="368"/>
        <v>no</v>
      </c>
      <c r="S906" s="98" t="str">
        <f t="shared" si="368"/>
        <v>no</v>
      </c>
      <c r="U906" s="87"/>
    </row>
    <row r="907" spans="1:21" hidden="1" outlineLevel="1" x14ac:dyDescent="0.25">
      <c r="A907" s="115"/>
      <c r="B907" s="199"/>
      <c r="C907" s="104"/>
      <c r="E907" s="98"/>
      <c r="F907" s="99"/>
      <c r="G907" s="104"/>
      <c r="H907" s="104"/>
      <c r="I907" s="104"/>
      <c r="J907" s="98"/>
      <c r="K907" s="98"/>
      <c r="L907" s="98"/>
      <c r="M907" s="98"/>
      <c r="N907" s="98"/>
      <c r="O907" s="98"/>
      <c r="P907" s="98"/>
      <c r="Q907" s="98"/>
      <c r="R907" s="98"/>
      <c r="S907" s="98"/>
      <c r="U907" s="87"/>
    </row>
    <row r="908" spans="1:21" hidden="1" outlineLevel="1" x14ac:dyDescent="0.25">
      <c r="A908" s="115"/>
      <c r="B908" s="199"/>
      <c r="C908" s="104"/>
      <c r="E908" s="98"/>
      <c r="F908" s="99"/>
      <c r="G908" s="104"/>
      <c r="H908" s="104"/>
      <c r="I908" s="104"/>
      <c r="J908" s="98"/>
      <c r="K908" s="98"/>
      <c r="L908" s="98"/>
      <c r="M908" s="98"/>
      <c r="N908" s="98"/>
      <c r="O908" s="98"/>
      <c r="P908" s="98"/>
      <c r="Q908" s="98"/>
      <c r="R908" s="98"/>
      <c r="S908" s="98"/>
      <c r="U908" s="87"/>
    </row>
    <row r="909" spans="1:21" hidden="1" outlineLevel="1" x14ac:dyDescent="0.25">
      <c r="A909" s="115"/>
      <c r="B909" s="199"/>
      <c r="C909" s="104"/>
      <c r="E909" s="98"/>
      <c r="F909" s="99"/>
      <c r="G909" s="104"/>
      <c r="H909" s="104"/>
      <c r="I909" s="104"/>
      <c r="J909" s="98"/>
      <c r="K909" s="98"/>
      <c r="L909" s="98"/>
      <c r="M909" s="98"/>
      <c r="N909" s="98"/>
      <c r="O909" s="98"/>
      <c r="P909" s="98"/>
      <c r="Q909" s="98"/>
      <c r="R909" s="98"/>
      <c r="S909" s="98"/>
      <c r="U909" s="87"/>
    </row>
    <row r="910" spans="1:21" hidden="1" outlineLevel="1" x14ac:dyDescent="0.25">
      <c r="A910" s="115"/>
      <c r="B910" s="199"/>
      <c r="C910" s="104"/>
      <c r="E910" s="98"/>
      <c r="F910" s="99"/>
      <c r="G910" s="104"/>
      <c r="H910" s="104"/>
      <c r="I910" s="104"/>
      <c r="J910" s="98"/>
      <c r="K910" s="98"/>
      <c r="L910" s="98"/>
      <c r="M910" s="98"/>
      <c r="N910" s="98"/>
      <c r="O910" s="98"/>
      <c r="P910" s="98"/>
      <c r="Q910" s="98"/>
      <c r="R910" s="98"/>
      <c r="S910" s="98"/>
      <c r="U910" s="87"/>
    </row>
    <row r="911" spans="1:21" hidden="1" outlineLevel="1" x14ac:dyDescent="0.25">
      <c r="A911" s="115"/>
      <c r="B911" s="199"/>
      <c r="C911" s="104"/>
      <c r="E911" s="98"/>
      <c r="F911" s="99"/>
      <c r="G911" s="104"/>
      <c r="H911" s="104"/>
      <c r="I911" s="104"/>
      <c r="J911" s="98"/>
      <c r="K911" s="98"/>
      <c r="L911" s="98"/>
      <c r="M911" s="98"/>
      <c r="N911" s="98"/>
      <c r="O911" s="98"/>
      <c r="P911" s="98"/>
      <c r="Q911" s="98"/>
      <c r="R911" s="98"/>
      <c r="S911" s="98"/>
      <c r="U911" s="87"/>
    </row>
    <row r="912" spans="1:21" hidden="1" outlineLevel="1" x14ac:dyDescent="0.25">
      <c r="A912" s="115"/>
      <c r="B912" s="199"/>
      <c r="C912" s="104"/>
      <c r="E912" s="98"/>
      <c r="F912" s="99"/>
      <c r="G912" s="104"/>
      <c r="H912" s="104"/>
      <c r="I912" s="104"/>
      <c r="J912" s="98"/>
      <c r="K912" s="98"/>
      <c r="L912" s="98"/>
      <c r="M912" s="98"/>
      <c r="N912" s="98"/>
      <c r="O912" s="98"/>
      <c r="P912" s="98"/>
      <c r="Q912" s="98"/>
      <c r="R912" s="98"/>
      <c r="S912" s="98"/>
      <c r="U912" s="87"/>
    </row>
    <row r="913" spans="1:21" collapsed="1" x14ac:dyDescent="0.25">
      <c r="A913" s="34"/>
      <c r="B913" s="198"/>
      <c r="C913" s="102"/>
      <c r="D913" t="str">
        <f>'Caseload Assignments'!A912</f>
        <v>Inadequate</v>
      </c>
      <c r="E913" s="34" t="s">
        <v>104</v>
      </c>
      <c r="F913" s="114">
        <v>1</v>
      </c>
      <c r="G913" s="102">
        <v>0</v>
      </c>
      <c r="H913" s="102"/>
      <c r="I913" s="34" t="str">
        <f>J913</f>
        <v>no</v>
      </c>
      <c r="J913" s="34" t="s">
        <v>480</v>
      </c>
      <c r="K913" s="34" t="s">
        <v>480</v>
      </c>
      <c r="L913" s="34" t="s">
        <v>480</v>
      </c>
      <c r="M913" s="34" t="s">
        <v>480</v>
      </c>
      <c r="N913" s="34" t="s">
        <v>480</v>
      </c>
      <c r="O913" s="34" t="s">
        <v>480</v>
      </c>
      <c r="P913" s="34" t="s">
        <v>480</v>
      </c>
      <c r="Q913" s="34" t="s">
        <v>480</v>
      </c>
      <c r="R913" s="34" t="s">
        <v>480</v>
      </c>
      <c r="S913" s="34" t="s">
        <v>480</v>
      </c>
      <c r="T913" s="83">
        <f>IF('Financial Overview'!$B$9=1,'Caseload Assignments'!BK915,(IF('Financial Overview'!$B$9=2,'Caseload Assignments'!BK916,(IF('Financial Overview'!$B$9=3,'Caseload Assignments'!BK917,(IF('Financial Overview'!$B$9=4,'Caseload Assignments'!BK918)))))))</f>
        <v>0</v>
      </c>
      <c r="U913" s="87">
        <f t="shared" ref="U913" si="369">G913+H913-T913</f>
        <v>0</v>
      </c>
    </row>
    <row r="914" spans="1:21" hidden="1" outlineLevel="1" x14ac:dyDescent="0.25">
      <c r="A914" s="115"/>
      <c r="B914" s="199"/>
      <c r="C914" s="104"/>
      <c r="D914" s="98" t="str">
        <f t="shared" ref="D914:S924" si="370">D913</f>
        <v>Inadequate</v>
      </c>
      <c r="E914" s="98" t="str">
        <f t="shared" si="370"/>
        <v>Salary</v>
      </c>
      <c r="F914" s="98">
        <f t="shared" si="370"/>
        <v>1</v>
      </c>
      <c r="G914" s="104">
        <f t="shared" si="370"/>
        <v>0</v>
      </c>
      <c r="H914" s="104">
        <f t="shared" si="370"/>
        <v>0</v>
      </c>
      <c r="I914" s="98" t="str">
        <f t="shared" si="370"/>
        <v>no</v>
      </c>
      <c r="J914" s="98" t="str">
        <f t="shared" si="370"/>
        <v>no</v>
      </c>
      <c r="K914" s="98" t="str">
        <f t="shared" si="370"/>
        <v>no</v>
      </c>
      <c r="L914" s="98" t="str">
        <f t="shared" si="370"/>
        <v>no</v>
      </c>
      <c r="M914" s="98" t="str">
        <f t="shared" si="370"/>
        <v>no</v>
      </c>
      <c r="N914" s="98" t="str">
        <f t="shared" si="370"/>
        <v>no</v>
      </c>
      <c r="O914" s="98" t="str">
        <f t="shared" si="370"/>
        <v>no</v>
      </c>
      <c r="P914" s="98" t="str">
        <f t="shared" si="370"/>
        <v>no</v>
      </c>
      <c r="Q914" s="98" t="str">
        <f t="shared" si="370"/>
        <v>no</v>
      </c>
      <c r="R914" s="98" t="str">
        <f t="shared" si="370"/>
        <v>no</v>
      </c>
      <c r="S914" s="98" t="str">
        <f t="shared" si="370"/>
        <v>no</v>
      </c>
      <c r="U914" s="87"/>
    </row>
    <row r="915" spans="1:21" hidden="1" outlineLevel="1" x14ac:dyDescent="0.25">
      <c r="A915" s="115"/>
      <c r="B915" s="199"/>
      <c r="C915" s="104"/>
      <c r="D915" s="98" t="str">
        <f t="shared" ref="D915:S915" si="371">D913</f>
        <v>Inadequate</v>
      </c>
      <c r="E915" s="98" t="str">
        <f t="shared" si="371"/>
        <v>Salary</v>
      </c>
      <c r="F915" s="98">
        <f t="shared" si="371"/>
        <v>1</v>
      </c>
      <c r="G915" s="104">
        <f t="shared" si="371"/>
        <v>0</v>
      </c>
      <c r="H915" s="104">
        <f t="shared" si="371"/>
        <v>0</v>
      </c>
      <c r="I915" s="98" t="str">
        <f t="shared" si="371"/>
        <v>no</v>
      </c>
      <c r="J915" s="98" t="str">
        <f t="shared" si="371"/>
        <v>no</v>
      </c>
      <c r="K915" s="98" t="str">
        <f t="shared" si="371"/>
        <v>no</v>
      </c>
      <c r="L915" s="98" t="str">
        <f t="shared" si="371"/>
        <v>no</v>
      </c>
      <c r="M915" s="98" t="str">
        <f t="shared" si="371"/>
        <v>no</v>
      </c>
      <c r="N915" s="98" t="str">
        <f t="shared" si="371"/>
        <v>no</v>
      </c>
      <c r="O915" s="98" t="str">
        <f t="shared" si="371"/>
        <v>no</v>
      </c>
      <c r="P915" s="98" t="str">
        <f t="shared" si="371"/>
        <v>no</v>
      </c>
      <c r="Q915" s="98" t="str">
        <f t="shared" si="371"/>
        <v>no</v>
      </c>
      <c r="R915" s="98" t="str">
        <f t="shared" si="371"/>
        <v>no</v>
      </c>
      <c r="S915" s="98" t="str">
        <f t="shared" si="371"/>
        <v>no</v>
      </c>
      <c r="U915" s="87"/>
    </row>
    <row r="916" spans="1:21" hidden="1" outlineLevel="1" x14ac:dyDescent="0.25">
      <c r="A916" s="115"/>
      <c r="B916" s="199"/>
      <c r="C916" s="104"/>
      <c r="D916" s="98" t="str">
        <f t="shared" ref="D916:S916" si="372">D913</f>
        <v>Inadequate</v>
      </c>
      <c r="E916" s="98" t="str">
        <f t="shared" si="372"/>
        <v>Salary</v>
      </c>
      <c r="F916" s="98">
        <f t="shared" si="372"/>
        <v>1</v>
      </c>
      <c r="G916" s="104">
        <f t="shared" si="372"/>
        <v>0</v>
      </c>
      <c r="H916" s="104">
        <f t="shared" si="372"/>
        <v>0</v>
      </c>
      <c r="I916" s="98" t="str">
        <f t="shared" si="372"/>
        <v>no</v>
      </c>
      <c r="J916" s="98" t="str">
        <f t="shared" si="372"/>
        <v>no</v>
      </c>
      <c r="K916" s="98" t="str">
        <f t="shared" si="372"/>
        <v>no</v>
      </c>
      <c r="L916" s="98" t="str">
        <f t="shared" si="372"/>
        <v>no</v>
      </c>
      <c r="M916" s="98" t="str">
        <f t="shared" si="372"/>
        <v>no</v>
      </c>
      <c r="N916" s="98" t="str">
        <f t="shared" si="372"/>
        <v>no</v>
      </c>
      <c r="O916" s="98" t="str">
        <f t="shared" si="372"/>
        <v>no</v>
      </c>
      <c r="P916" s="98" t="str">
        <f t="shared" si="372"/>
        <v>no</v>
      </c>
      <c r="Q916" s="98" t="str">
        <f t="shared" si="372"/>
        <v>no</v>
      </c>
      <c r="R916" s="98" t="str">
        <f t="shared" si="372"/>
        <v>no</v>
      </c>
      <c r="S916" s="98" t="str">
        <f t="shared" si="372"/>
        <v>no</v>
      </c>
      <c r="U916" s="87"/>
    </row>
    <row r="917" spans="1:21" hidden="1" outlineLevel="1" x14ac:dyDescent="0.25">
      <c r="A917" s="115"/>
      <c r="B917" s="199"/>
      <c r="C917" s="104"/>
      <c r="E917" s="98"/>
      <c r="F917" s="99"/>
      <c r="G917" s="104"/>
      <c r="H917" s="104"/>
      <c r="I917" s="104"/>
      <c r="J917" s="98"/>
      <c r="K917" s="98"/>
      <c r="L917" s="98"/>
      <c r="M917" s="98"/>
      <c r="N917" s="98"/>
      <c r="O917" s="98"/>
      <c r="P917" s="98"/>
      <c r="Q917" s="98"/>
      <c r="R917" s="98"/>
      <c r="S917" s="98"/>
      <c r="U917" s="87"/>
    </row>
    <row r="918" spans="1:21" hidden="1" outlineLevel="1" x14ac:dyDescent="0.25">
      <c r="A918" s="115"/>
      <c r="B918" s="199"/>
      <c r="C918" s="104"/>
      <c r="E918" s="98"/>
      <c r="F918" s="99"/>
      <c r="G918" s="104"/>
      <c r="H918" s="104"/>
      <c r="I918" s="104"/>
      <c r="J918" s="98"/>
      <c r="K918" s="98"/>
      <c r="L918" s="98"/>
      <c r="M918" s="98"/>
      <c r="N918" s="98"/>
      <c r="O918" s="98"/>
      <c r="P918" s="98"/>
      <c r="Q918" s="98"/>
      <c r="R918" s="98"/>
      <c r="S918" s="98"/>
      <c r="U918" s="87"/>
    </row>
    <row r="919" spans="1:21" hidden="1" outlineLevel="1" x14ac:dyDescent="0.25">
      <c r="A919" s="115"/>
      <c r="B919" s="199"/>
      <c r="C919" s="104"/>
      <c r="E919" s="98"/>
      <c r="F919" s="99"/>
      <c r="G919" s="104"/>
      <c r="H919" s="104"/>
      <c r="I919" s="104"/>
      <c r="J919" s="98"/>
      <c r="K919" s="98"/>
      <c r="L919" s="98"/>
      <c r="M919" s="98"/>
      <c r="N919" s="98"/>
      <c r="O919" s="98"/>
      <c r="P919" s="98"/>
      <c r="Q919" s="98"/>
      <c r="R919" s="98"/>
      <c r="S919" s="98"/>
      <c r="U919" s="87"/>
    </row>
    <row r="920" spans="1:21" hidden="1" outlineLevel="1" x14ac:dyDescent="0.25">
      <c r="A920" s="115"/>
      <c r="B920" s="199"/>
      <c r="C920" s="104"/>
      <c r="E920" s="98"/>
      <c r="F920" s="99"/>
      <c r="G920" s="104"/>
      <c r="H920" s="104"/>
      <c r="I920" s="104"/>
      <c r="J920" s="98"/>
      <c r="K920" s="98"/>
      <c r="L920" s="98"/>
      <c r="M920" s="98"/>
      <c r="N920" s="98"/>
      <c r="O920" s="98"/>
      <c r="P920" s="98"/>
      <c r="Q920" s="98"/>
      <c r="R920" s="98"/>
      <c r="S920" s="98"/>
      <c r="U920" s="87"/>
    </row>
    <row r="921" spans="1:21" hidden="1" outlineLevel="1" x14ac:dyDescent="0.25">
      <c r="A921" s="115"/>
      <c r="B921" s="199"/>
      <c r="C921" s="104"/>
      <c r="E921" s="98"/>
      <c r="F921" s="99"/>
      <c r="G921" s="104"/>
      <c r="H921" s="104"/>
      <c r="I921" s="104"/>
      <c r="J921" s="98"/>
      <c r="K921" s="98"/>
      <c r="L921" s="98"/>
      <c r="M921" s="98"/>
      <c r="N921" s="98"/>
      <c r="O921" s="98"/>
      <c r="P921" s="98"/>
      <c r="Q921" s="98"/>
      <c r="R921" s="98"/>
      <c r="S921" s="98"/>
      <c r="U921" s="87"/>
    </row>
    <row r="922" spans="1:21" hidden="1" outlineLevel="1" x14ac:dyDescent="0.25">
      <c r="A922" s="115"/>
      <c r="B922" s="199"/>
      <c r="C922" s="104"/>
      <c r="E922" s="98"/>
      <c r="F922" s="99"/>
      <c r="G922" s="104"/>
      <c r="H922" s="104"/>
      <c r="I922" s="104"/>
      <c r="J922" s="98"/>
      <c r="K922" s="98"/>
      <c r="L922" s="98"/>
      <c r="M922" s="98"/>
      <c r="N922" s="98"/>
      <c r="O922" s="98"/>
      <c r="P922" s="98"/>
      <c r="Q922" s="98"/>
      <c r="R922" s="98"/>
      <c r="S922" s="98"/>
      <c r="U922" s="87"/>
    </row>
    <row r="923" spans="1:21" collapsed="1" x14ac:dyDescent="0.25">
      <c r="A923" s="34"/>
      <c r="B923" s="198"/>
      <c r="C923" s="102"/>
      <c r="D923" t="str">
        <f>'Caseload Assignments'!A922</f>
        <v>Inadequate</v>
      </c>
      <c r="E923" s="34" t="s">
        <v>104</v>
      </c>
      <c r="F923" s="114">
        <v>1</v>
      </c>
      <c r="G923" s="102">
        <v>0</v>
      </c>
      <c r="H923" s="102"/>
      <c r="I923" s="34" t="str">
        <f>J923</f>
        <v>no</v>
      </c>
      <c r="J923" s="34" t="s">
        <v>480</v>
      </c>
      <c r="K923" s="34" t="s">
        <v>480</v>
      </c>
      <c r="L923" s="34" t="s">
        <v>480</v>
      </c>
      <c r="M923" s="34" t="s">
        <v>480</v>
      </c>
      <c r="N923" s="34" t="s">
        <v>480</v>
      </c>
      <c r="O923" s="34" t="s">
        <v>480</v>
      </c>
      <c r="P923" s="34" t="s">
        <v>480</v>
      </c>
      <c r="Q923" s="34" t="s">
        <v>480</v>
      </c>
      <c r="R923" s="34" t="s">
        <v>480</v>
      </c>
      <c r="S923" s="34" t="s">
        <v>480</v>
      </c>
      <c r="T923" s="83">
        <f>IF('Financial Overview'!$B$9=1,'Caseload Assignments'!BK925,(IF('Financial Overview'!$B$9=2,'Caseload Assignments'!BK926,(IF('Financial Overview'!$B$9=3,'Caseload Assignments'!BK927,(IF('Financial Overview'!$B$9=4,'Caseload Assignments'!BK928)))))))</f>
        <v>0</v>
      </c>
      <c r="U923" s="87">
        <f t="shared" ref="U923" si="373">G923+H923-T923</f>
        <v>0</v>
      </c>
    </row>
    <row r="924" spans="1:21" hidden="1" outlineLevel="1" x14ac:dyDescent="0.25">
      <c r="A924" s="115"/>
      <c r="B924" s="199"/>
      <c r="C924" s="104"/>
      <c r="D924" s="98" t="str">
        <f t="shared" ref="D924:I924" si="374">D923</f>
        <v>Inadequate</v>
      </c>
      <c r="E924" s="98" t="str">
        <f t="shared" si="374"/>
        <v>Salary</v>
      </c>
      <c r="F924" s="98">
        <f t="shared" si="374"/>
        <v>1</v>
      </c>
      <c r="G924" s="104">
        <f t="shared" si="374"/>
        <v>0</v>
      </c>
      <c r="H924" s="104">
        <f t="shared" si="374"/>
        <v>0</v>
      </c>
      <c r="I924" s="98" t="str">
        <f t="shared" si="374"/>
        <v>no</v>
      </c>
      <c r="J924" s="98" t="str">
        <f t="shared" si="370"/>
        <v>no</v>
      </c>
      <c r="K924" s="98" t="str">
        <f t="shared" si="370"/>
        <v>no</v>
      </c>
      <c r="L924" s="98" t="str">
        <f t="shared" si="370"/>
        <v>no</v>
      </c>
      <c r="M924" s="98" t="str">
        <f t="shared" si="370"/>
        <v>no</v>
      </c>
      <c r="N924" s="98" t="str">
        <f t="shared" si="370"/>
        <v>no</v>
      </c>
      <c r="O924" s="98" t="str">
        <f t="shared" si="370"/>
        <v>no</v>
      </c>
      <c r="P924" s="98" t="str">
        <f t="shared" si="370"/>
        <v>no</v>
      </c>
      <c r="Q924" s="98" t="str">
        <f t="shared" si="370"/>
        <v>no</v>
      </c>
      <c r="R924" s="98" t="str">
        <f t="shared" si="370"/>
        <v>no</v>
      </c>
      <c r="S924" s="98" t="str">
        <f t="shared" si="370"/>
        <v>no</v>
      </c>
      <c r="U924" s="87"/>
    </row>
    <row r="925" spans="1:21" hidden="1" outlineLevel="1" x14ac:dyDescent="0.25">
      <c r="A925" s="115"/>
      <c r="B925" s="199"/>
      <c r="C925" s="104"/>
      <c r="D925" s="98" t="str">
        <f t="shared" ref="D925:S925" si="375">D923</f>
        <v>Inadequate</v>
      </c>
      <c r="E925" s="98" t="str">
        <f t="shared" si="375"/>
        <v>Salary</v>
      </c>
      <c r="F925" s="98">
        <f t="shared" si="375"/>
        <v>1</v>
      </c>
      <c r="G925" s="104">
        <f t="shared" si="375"/>
        <v>0</v>
      </c>
      <c r="H925" s="104">
        <f t="shared" si="375"/>
        <v>0</v>
      </c>
      <c r="I925" s="98" t="str">
        <f t="shared" si="375"/>
        <v>no</v>
      </c>
      <c r="J925" s="98" t="str">
        <f t="shared" si="375"/>
        <v>no</v>
      </c>
      <c r="K925" s="98" t="str">
        <f t="shared" si="375"/>
        <v>no</v>
      </c>
      <c r="L925" s="98" t="str">
        <f t="shared" si="375"/>
        <v>no</v>
      </c>
      <c r="M925" s="98" t="str">
        <f t="shared" si="375"/>
        <v>no</v>
      </c>
      <c r="N925" s="98" t="str">
        <f t="shared" si="375"/>
        <v>no</v>
      </c>
      <c r="O925" s="98" t="str">
        <f t="shared" si="375"/>
        <v>no</v>
      </c>
      <c r="P925" s="98" t="str">
        <f t="shared" si="375"/>
        <v>no</v>
      </c>
      <c r="Q925" s="98" t="str">
        <f t="shared" si="375"/>
        <v>no</v>
      </c>
      <c r="R925" s="98" t="str">
        <f t="shared" si="375"/>
        <v>no</v>
      </c>
      <c r="S925" s="98" t="str">
        <f t="shared" si="375"/>
        <v>no</v>
      </c>
      <c r="U925" s="87"/>
    </row>
    <row r="926" spans="1:21" hidden="1" outlineLevel="1" x14ac:dyDescent="0.25">
      <c r="A926" s="115"/>
      <c r="B926" s="199"/>
      <c r="C926" s="104"/>
      <c r="D926" s="98" t="str">
        <f t="shared" ref="D926:S926" si="376">D923</f>
        <v>Inadequate</v>
      </c>
      <c r="E926" s="98" t="str">
        <f t="shared" si="376"/>
        <v>Salary</v>
      </c>
      <c r="F926" s="98">
        <f t="shared" si="376"/>
        <v>1</v>
      </c>
      <c r="G926" s="104">
        <f t="shared" si="376"/>
        <v>0</v>
      </c>
      <c r="H926" s="104">
        <f t="shared" si="376"/>
        <v>0</v>
      </c>
      <c r="I926" s="98" t="str">
        <f t="shared" si="376"/>
        <v>no</v>
      </c>
      <c r="J926" s="98" t="str">
        <f t="shared" si="376"/>
        <v>no</v>
      </c>
      <c r="K926" s="98" t="str">
        <f t="shared" si="376"/>
        <v>no</v>
      </c>
      <c r="L926" s="98" t="str">
        <f t="shared" si="376"/>
        <v>no</v>
      </c>
      <c r="M926" s="98" t="str">
        <f t="shared" si="376"/>
        <v>no</v>
      </c>
      <c r="N926" s="98" t="str">
        <f t="shared" si="376"/>
        <v>no</v>
      </c>
      <c r="O926" s="98" t="str">
        <f t="shared" si="376"/>
        <v>no</v>
      </c>
      <c r="P926" s="98" t="str">
        <f t="shared" si="376"/>
        <v>no</v>
      </c>
      <c r="Q926" s="98" t="str">
        <f t="shared" si="376"/>
        <v>no</v>
      </c>
      <c r="R926" s="98" t="str">
        <f t="shared" si="376"/>
        <v>no</v>
      </c>
      <c r="S926" s="98" t="str">
        <f t="shared" si="376"/>
        <v>no</v>
      </c>
      <c r="U926" s="87"/>
    </row>
    <row r="927" spans="1:21" hidden="1" outlineLevel="1" x14ac:dyDescent="0.25">
      <c r="A927" s="115"/>
      <c r="B927" s="199"/>
      <c r="C927" s="104"/>
      <c r="E927" s="98"/>
      <c r="F927" s="99"/>
      <c r="G927" s="104"/>
      <c r="H927" s="104"/>
      <c r="I927" s="104"/>
      <c r="J927" s="98"/>
      <c r="K927" s="98"/>
      <c r="L927" s="98"/>
      <c r="M927" s="98"/>
      <c r="N927" s="98"/>
      <c r="O927" s="98"/>
      <c r="P927" s="98"/>
      <c r="Q927" s="98"/>
      <c r="R927" s="98"/>
      <c r="S927" s="98"/>
      <c r="U927" s="87"/>
    </row>
    <row r="928" spans="1:21" hidden="1" outlineLevel="1" x14ac:dyDescent="0.25">
      <c r="A928" s="115"/>
      <c r="B928" s="199"/>
      <c r="C928" s="104"/>
      <c r="E928" s="98"/>
      <c r="F928" s="99"/>
      <c r="G928" s="104"/>
      <c r="H928" s="104"/>
      <c r="I928" s="104"/>
      <c r="J928" s="98"/>
      <c r="K928" s="98"/>
      <c r="L928" s="98"/>
      <c r="M928" s="98"/>
      <c r="N928" s="98"/>
      <c r="O928" s="98"/>
      <c r="P928" s="98"/>
      <c r="Q928" s="98"/>
      <c r="R928" s="98"/>
      <c r="S928" s="98"/>
      <c r="U928" s="87"/>
    </row>
    <row r="929" spans="1:21" hidden="1" outlineLevel="1" x14ac:dyDescent="0.25">
      <c r="A929" s="115"/>
      <c r="B929" s="199"/>
      <c r="C929" s="104"/>
      <c r="E929" s="98"/>
      <c r="F929" s="99"/>
      <c r="G929" s="104"/>
      <c r="H929" s="104"/>
      <c r="I929" s="104"/>
      <c r="J929" s="98"/>
      <c r="K929" s="98"/>
      <c r="L929" s="98"/>
      <c r="M929" s="98"/>
      <c r="N929" s="98"/>
      <c r="O929" s="98"/>
      <c r="P929" s="98"/>
      <c r="Q929" s="98"/>
      <c r="R929" s="98"/>
      <c r="S929" s="98"/>
      <c r="U929" s="87"/>
    </row>
    <row r="930" spans="1:21" hidden="1" outlineLevel="1" x14ac:dyDescent="0.25">
      <c r="A930" s="115"/>
      <c r="B930" s="199"/>
      <c r="C930" s="104"/>
      <c r="E930" s="98"/>
      <c r="F930" s="99"/>
      <c r="G930" s="104"/>
      <c r="H930" s="104"/>
      <c r="I930" s="104"/>
      <c r="J930" s="98"/>
      <c r="K930" s="98"/>
      <c r="L930" s="98"/>
      <c r="M930" s="98"/>
      <c r="N930" s="98"/>
      <c r="O930" s="98"/>
      <c r="P930" s="98"/>
      <c r="Q930" s="98"/>
      <c r="R930" s="98"/>
      <c r="S930" s="98"/>
      <c r="U930" s="87"/>
    </row>
    <row r="931" spans="1:21" hidden="1" outlineLevel="1" x14ac:dyDescent="0.25">
      <c r="A931" s="115"/>
      <c r="B931" s="199"/>
      <c r="C931" s="104"/>
      <c r="E931" s="98"/>
      <c r="F931" s="99"/>
      <c r="G931" s="104"/>
      <c r="H931" s="104"/>
      <c r="I931" s="104"/>
      <c r="J931" s="98"/>
      <c r="K931" s="98"/>
      <c r="L931" s="98"/>
      <c r="M931" s="98"/>
      <c r="N931" s="98"/>
      <c r="O931" s="98"/>
      <c r="P931" s="98"/>
      <c r="Q931" s="98"/>
      <c r="R931" s="98"/>
      <c r="S931" s="98"/>
      <c r="U931" s="87"/>
    </row>
    <row r="932" spans="1:21" hidden="1" outlineLevel="1" x14ac:dyDescent="0.25">
      <c r="A932" s="115"/>
      <c r="B932" s="199"/>
      <c r="C932" s="104"/>
      <c r="E932" s="98"/>
      <c r="F932" s="99"/>
      <c r="G932" s="104"/>
      <c r="H932" s="104"/>
      <c r="I932" s="104"/>
      <c r="J932" s="98"/>
      <c r="K932" s="98"/>
      <c r="L932" s="98"/>
      <c r="M932" s="98"/>
      <c r="N932" s="98"/>
      <c r="O932" s="98"/>
      <c r="P932" s="98"/>
      <c r="Q932" s="98"/>
      <c r="R932" s="98"/>
      <c r="S932" s="98"/>
      <c r="U932" s="87"/>
    </row>
    <row r="933" spans="1:21" collapsed="1" x14ac:dyDescent="0.25">
      <c r="A933" s="34"/>
      <c r="B933" s="198"/>
      <c r="C933" s="102"/>
      <c r="D933" t="str">
        <f>'Caseload Assignments'!A932</f>
        <v>Inadequate</v>
      </c>
      <c r="E933" s="34" t="s">
        <v>104</v>
      </c>
      <c r="F933" s="114">
        <v>1</v>
      </c>
      <c r="G933" s="102">
        <v>0</v>
      </c>
      <c r="H933" s="102"/>
      <c r="I933" s="34" t="str">
        <f>J933</f>
        <v>no</v>
      </c>
      <c r="J933" s="34" t="s">
        <v>480</v>
      </c>
      <c r="K933" s="34" t="s">
        <v>480</v>
      </c>
      <c r="L933" s="34" t="s">
        <v>480</v>
      </c>
      <c r="M933" s="34" t="s">
        <v>480</v>
      </c>
      <c r="N933" s="34" t="s">
        <v>480</v>
      </c>
      <c r="O933" s="34" t="s">
        <v>480</v>
      </c>
      <c r="P933" s="34" t="s">
        <v>480</v>
      </c>
      <c r="Q933" s="34" t="s">
        <v>480</v>
      </c>
      <c r="R933" s="34" t="s">
        <v>480</v>
      </c>
      <c r="S933" s="34" t="s">
        <v>480</v>
      </c>
      <c r="T933" s="83">
        <f>IF('Financial Overview'!$B$9=1,'Caseload Assignments'!BK935,(IF('Financial Overview'!$B$9=2,'Caseload Assignments'!BK936,(IF('Financial Overview'!$B$9=3,'Caseload Assignments'!BK937,(IF('Financial Overview'!$B$9=4,'Caseload Assignments'!BK938)))))))</f>
        <v>0</v>
      </c>
      <c r="U933" s="87">
        <f t="shared" ref="U933" si="377">G933+H933-T933</f>
        <v>0</v>
      </c>
    </row>
    <row r="934" spans="1:21" hidden="1" outlineLevel="1" x14ac:dyDescent="0.25">
      <c r="A934" s="115"/>
      <c r="B934" s="199"/>
      <c r="C934" s="104"/>
      <c r="D934" s="98" t="str">
        <f t="shared" ref="D934:S944" si="378">D933</f>
        <v>Inadequate</v>
      </c>
      <c r="E934" s="98" t="str">
        <f t="shared" si="378"/>
        <v>Salary</v>
      </c>
      <c r="F934" s="98">
        <f t="shared" si="378"/>
        <v>1</v>
      </c>
      <c r="G934" s="104">
        <f t="shared" si="378"/>
        <v>0</v>
      </c>
      <c r="H934" s="104">
        <f t="shared" si="378"/>
        <v>0</v>
      </c>
      <c r="I934" s="98" t="str">
        <f t="shared" si="378"/>
        <v>no</v>
      </c>
      <c r="J934" s="98" t="str">
        <f t="shared" si="378"/>
        <v>no</v>
      </c>
      <c r="K934" s="98" t="str">
        <f t="shared" si="378"/>
        <v>no</v>
      </c>
      <c r="L934" s="98" t="str">
        <f t="shared" si="378"/>
        <v>no</v>
      </c>
      <c r="M934" s="98" t="str">
        <f t="shared" si="378"/>
        <v>no</v>
      </c>
      <c r="N934" s="98" t="str">
        <f t="shared" si="378"/>
        <v>no</v>
      </c>
      <c r="O934" s="98" t="str">
        <f t="shared" si="378"/>
        <v>no</v>
      </c>
      <c r="P934" s="98" t="str">
        <f t="shared" si="378"/>
        <v>no</v>
      </c>
      <c r="Q934" s="98" t="str">
        <f t="shared" si="378"/>
        <v>no</v>
      </c>
      <c r="R934" s="98" t="str">
        <f t="shared" si="378"/>
        <v>no</v>
      </c>
      <c r="S934" s="98" t="str">
        <f t="shared" si="378"/>
        <v>no</v>
      </c>
      <c r="U934" s="87"/>
    </row>
    <row r="935" spans="1:21" hidden="1" outlineLevel="1" x14ac:dyDescent="0.25">
      <c r="A935" s="115"/>
      <c r="B935" s="199"/>
      <c r="C935" s="104"/>
      <c r="D935" s="98" t="str">
        <f t="shared" ref="D935:S935" si="379">D933</f>
        <v>Inadequate</v>
      </c>
      <c r="E935" s="98" t="str">
        <f t="shared" si="379"/>
        <v>Salary</v>
      </c>
      <c r="F935" s="98">
        <f t="shared" si="379"/>
        <v>1</v>
      </c>
      <c r="G935" s="104">
        <f t="shared" si="379"/>
        <v>0</v>
      </c>
      <c r="H935" s="104">
        <f t="shared" si="379"/>
        <v>0</v>
      </c>
      <c r="I935" s="98" t="str">
        <f t="shared" si="379"/>
        <v>no</v>
      </c>
      <c r="J935" s="98" t="str">
        <f t="shared" si="379"/>
        <v>no</v>
      </c>
      <c r="K935" s="98" t="str">
        <f t="shared" si="379"/>
        <v>no</v>
      </c>
      <c r="L935" s="98" t="str">
        <f t="shared" si="379"/>
        <v>no</v>
      </c>
      <c r="M935" s="98" t="str">
        <f t="shared" si="379"/>
        <v>no</v>
      </c>
      <c r="N935" s="98" t="str">
        <f t="shared" si="379"/>
        <v>no</v>
      </c>
      <c r="O935" s="98" t="str">
        <f t="shared" si="379"/>
        <v>no</v>
      </c>
      <c r="P935" s="98" t="str">
        <f t="shared" si="379"/>
        <v>no</v>
      </c>
      <c r="Q935" s="98" t="str">
        <f t="shared" si="379"/>
        <v>no</v>
      </c>
      <c r="R935" s="98" t="str">
        <f t="shared" si="379"/>
        <v>no</v>
      </c>
      <c r="S935" s="98" t="str">
        <f t="shared" si="379"/>
        <v>no</v>
      </c>
      <c r="U935" s="87"/>
    </row>
    <row r="936" spans="1:21" hidden="1" outlineLevel="1" x14ac:dyDescent="0.25">
      <c r="A936" s="115"/>
      <c r="B936" s="199"/>
      <c r="C936" s="104"/>
      <c r="D936" s="98" t="str">
        <f t="shared" ref="D936:S936" si="380">D933</f>
        <v>Inadequate</v>
      </c>
      <c r="E936" s="98" t="str">
        <f t="shared" si="380"/>
        <v>Salary</v>
      </c>
      <c r="F936" s="98">
        <f t="shared" si="380"/>
        <v>1</v>
      </c>
      <c r="G936" s="104">
        <f t="shared" si="380"/>
        <v>0</v>
      </c>
      <c r="H936" s="104">
        <f t="shared" si="380"/>
        <v>0</v>
      </c>
      <c r="I936" s="98" t="str">
        <f t="shared" si="380"/>
        <v>no</v>
      </c>
      <c r="J936" s="98" t="str">
        <f t="shared" si="380"/>
        <v>no</v>
      </c>
      <c r="K936" s="98" t="str">
        <f t="shared" si="380"/>
        <v>no</v>
      </c>
      <c r="L936" s="98" t="str">
        <f t="shared" si="380"/>
        <v>no</v>
      </c>
      <c r="M936" s="98" t="str">
        <f t="shared" si="380"/>
        <v>no</v>
      </c>
      <c r="N936" s="98" t="str">
        <f t="shared" si="380"/>
        <v>no</v>
      </c>
      <c r="O936" s="98" t="str">
        <f t="shared" si="380"/>
        <v>no</v>
      </c>
      <c r="P936" s="98" t="str">
        <f t="shared" si="380"/>
        <v>no</v>
      </c>
      <c r="Q936" s="98" t="str">
        <f t="shared" si="380"/>
        <v>no</v>
      </c>
      <c r="R936" s="98" t="str">
        <f t="shared" si="380"/>
        <v>no</v>
      </c>
      <c r="S936" s="98" t="str">
        <f t="shared" si="380"/>
        <v>no</v>
      </c>
      <c r="U936" s="87"/>
    </row>
    <row r="937" spans="1:21" hidden="1" outlineLevel="1" x14ac:dyDescent="0.25">
      <c r="A937" s="115"/>
      <c r="B937" s="199"/>
      <c r="C937" s="104"/>
      <c r="E937" s="98"/>
      <c r="F937" s="99"/>
      <c r="G937" s="104"/>
      <c r="H937" s="104"/>
      <c r="I937" s="104"/>
      <c r="J937" s="98"/>
      <c r="K937" s="98"/>
      <c r="L937" s="98"/>
      <c r="M937" s="98"/>
      <c r="N937" s="98"/>
      <c r="O937" s="98"/>
      <c r="P937" s="98"/>
      <c r="Q937" s="98"/>
      <c r="R937" s="98"/>
      <c r="S937" s="98"/>
      <c r="U937" s="87"/>
    </row>
    <row r="938" spans="1:21" hidden="1" outlineLevel="1" x14ac:dyDescent="0.25">
      <c r="A938" s="115"/>
      <c r="B938" s="199"/>
      <c r="C938" s="104"/>
      <c r="E938" s="98"/>
      <c r="F938" s="99"/>
      <c r="G938" s="104"/>
      <c r="H938" s="104"/>
      <c r="I938" s="104"/>
      <c r="J938" s="98"/>
      <c r="K938" s="98"/>
      <c r="L938" s="98"/>
      <c r="M938" s="98"/>
      <c r="N938" s="98"/>
      <c r="O938" s="98"/>
      <c r="P938" s="98"/>
      <c r="Q938" s="98"/>
      <c r="R938" s="98"/>
      <c r="S938" s="98"/>
      <c r="U938" s="87"/>
    </row>
    <row r="939" spans="1:21" hidden="1" outlineLevel="1" x14ac:dyDescent="0.25">
      <c r="A939" s="115"/>
      <c r="B939" s="199"/>
      <c r="C939" s="104"/>
      <c r="E939" s="98"/>
      <c r="F939" s="99"/>
      <c r="G939" s="104"/>
      <c r="H939" s="104"/>
      <c r="I939" s="104"/>
      <c r="J939" s="98"/>
      <c r="K939" s="98"/>
      <c r="L939" s="98"/>
      <c r="M939" s="98"/>
      <c r="N939" s="98"/>
      <c r="O939" s="98"/>
      <c r="P939" s="98"/>
      <c r="Q939" s="98"/>
      <c r="R939" s="98"/>
      <c r="S939" s="98"/>
      <c r="U939" s="87"/>
    </row>
    <row r="940" spans="1:21" hidden="1" outlineLevel="1" x14ac:dyDescent="0.25">
      <c r="A940" s="115"/>
      <c r="B940" s="199"/>
      <c r="C940" s="104"/>
      <c r="E940" s="98"/>
      <c r="F940" s="99"/>
      <c r="G940" s="104"/>
      <c r="H940" s="104"/>
      <c r="I940" s="104"/>
      <c r="J940" s="98"/>
      <c r="K940" s="98"/>
      <c r="L940" s="98"/>
      <c r="M940" s="98"/>
      <c r="N940" s="98"/>
      <c r="O940" s="98"/>
      <c r="P940" s="98"/>
      <c r="Q940" s="98"/>
      <c r="R940" s="98"/>
      <c r="S940" s="98"/>
      <c r="U940" s="87"/>
    </row>
    <row r="941" spans="1:21" hidden="1" outlineLevel="1" x14ac:dyDescent="0.25">
      <c r="A941" s="115"/>
      <c r="B941" s="199"/>
      <c r="C941" s="104"/>
      <c r="E941" s="98"/>
      <c r="F941" s="99"/>
      <c r="G941" s="104"/>
      <c r="H941" s="104"/>
      <c r="I941" s="104"/>
      <c r="J941" s="98"/>
      <c r="K941" s="98"/>
      <c r="L941" s="98"/>
      <c r="M941" s="98"/>
      <c r="N941" s="98"/>
      <c r="O941" s="98"/>
      <c r="P941" s="98"/>
      <c r="Q941" s="98"/>
      <c r="R941" s="98"/>
      <c r="S941" s="98"/>
      <c r="U941" s="87"/>
    </row>
    <row r="942" spans="1:21" hidden="1" outlineLevel="1" x14ac:dyDescent="0.25">
      <c r="A942" s="115"/>
      <c r="B942" s="199"/>
      <c r="C942" s="104"/>
      <c r="E942" s="98"/>
      <c r="F942" s="99"/>
      <c r="G942" s="104"/>
      <c r="H942" s="104"/>
      <c r="I942" s="104"/>
      <c r="J942" s="98"/>
      <c r="K942" s="98"/>
      <c r="L942" s="98"/>
      <c r="M942" s="98"/>
      <c r="N942" s="98"/>
      <c r="O942" s="98"/>
      <c r="P942" s="98"/>
      <c r="Q942" s="98"/>
      <c r="R942" s="98"/>
      <c r="S942" s="98"/>
      <c r="U942" s="87"/>
    </row>
    <row r="943" spans="1:21" collapsed="1" x14ac:dyDescent="0.25">
      <c r="A943" s="34"/>
      <c r="B943" s="198"/>
      <c r="C943" s="102"/>
      <c r="D943" t="str">
        <f>'Caseload Assignments'!A942</f>
        <v>Inadequate</v>
      </c>
      <c r="E943" s="34" t="s">
        <v>104</v>
      </c>
      <c r="F943" s="114">
        <v>1</v>
      </c>
      <c r="G943" s="102">
        <v>0</v>
      </c>
      <c r="H943" s="102"/>
      <c r="I943" s="34" t="str">
        <f>J943</f>
        <v>no</v>
      </c>
      <c r="J943" s="34" t="s">
        <v>480</v>
      </c>
      <c r="K943" s="34" t="s">
        <v>480</v>
      </c>
      <c r="L943" s="34" t="s">
        <v>480</v>
      </c>
      <c r="M943" s="34" t="s">
        <v>480</v>
      </c>
      <c r="N943" s="34" t="s">
        <v>480</v>
      </c>
      <c r="O943" s="34" t="s">
        <v>480</v>
      </c>
      <c r="P943" s="34" t="s">
        <v>480</v>
      </c>
      <c r="Q943" s="34" t="s">
        <v>480</v>
      </c>
      <c r="R943" s="34" t="s">
        <v>480</v>
      </c>
      <c r="S943" s="34" t="s">
        <v>480</v>
      </c>
      <c r="T943" s="83">
        <f>IF('Financial Overview'!$B$9=1,'Caseload Assignments'!BK945,(IF('Financial Overview'!$B$9=2,'Caseload Assignments'!BK946,(IF('Financial Overview'!$B$9=3,'Caseload Assignments'!BK947,(IF('Financial Overview'!$B$9=4,'Caseload Assignments'!BK948)))))))</f>
        <v>0</v>
      </c>
      <c r="U943" s="87">
        <f t="shared" ref="U943" si="381">G943+H943-T943</f>
        <v>0</v>
      </c>
    </row>
    <row r="944" spans="1:21" hidden="1" outlineLevel="1" x14ac:dyDescent="0.25">
      <c r="A944" s="115"/>
      <c r="B944" s="199"/>
      <c r="C944" s="104"/>
      <c r="D944" s="98" t="str">
        <f t="shared" ref="D944:I944" si="382">D943</f>
        <v>Inadequate</v>
      </c>
      <c r="E944" s="98" t="str">
        <f t="shared" si="382"/>
        <v>Salary</v>
      </c>
      <c r="F944" s="98">
        <f t="shared" si="382"/>
        <v>1</v>
      </c>
      <c r="G944" s="104">
        <f t="shared" si="382"/>
        <v>0</v>
      </c>
      <c r="H944" s="104">
        <f t="shared" si="382"/>
        <v>0</v>
      </c>
      <c r="I944" s="98" t="str">
        <f t="shared" si="382"/>
        <v>no</v>
      </c>
      <c r="J944" s="98" t="str">
        <f t="shared" si="378"/>
        <v>no</v>
      </c>
      <c r="K944" s="98" t="str">
        <f t="shared" si="378"/>
        <v>no</v>
      </c>
      <c r="L944" s="98" t="str">
        <f t="shared" si="378"/>
        <v>no</v>
      </c>
      <c r="M944" s="98" t="str">
        <f t="shared" si="378"/>
        <v>no</v>
      </c>
      <c r="N944" s="98" t="str">
        <f t="shared" si="378"/>
        <v>no</v>
      </c>
      <c r="O944" s="98" t="str">
        <f t="shared" si="378"/>
        <v>no</v>
      </c>
      <c r="P944" s="98" t="str">
        <f t="shared" si="378"/>
        <v>no</v>
      </c>
      <c r="Q944" s="98" t="str">
        <f t="shared" si="378"/>
        <v>no</v>
      </c>
      <c r="R944" s="98" t="str">
        <f t="shared" si="378"/>
        <v>no</v>
      </c>
      <c r="S944" s="98" t="str">
        <f t="shared" si="378"/>
        <v>no</v>
      </c>
      <c r="U944" s="87"/>
    </row>
    <row r="945" spans="1:21" hidden="1" outlineLevel="1" x14ac:dyDescent="0.25">
      <c r="A945" s="115"/>
      <c r="B945" s="199"/>
      <c r="C945" s="104"/>
      <c r="D945" s="98" t="str">
        <f t="shared" ref="D945:S945" si="383">D943</f>
        <v>Inadequate</v>
      </c>
      <c r="E945" s="98" t="str">
        <f t="shared" si="383"/>
        <v>Salary</v>
      </c>
      <c r="F945" s="98">
        <f t="shared" si="383"/>
        <v>1</v>
      </c>
      <c r="G945" s="104">
        <f t="shared" si="383"/>
        <v>0</v>
      </c>
      <c r="H945" s="104">
        <f t="shared" si="383"/>
        <v>0</v>
      </c>
      <c r="I945" s="98" t="str">
        <f t="shared" si="383"/>
        <v>no</v>
      </c>
      <c r="J945" s="98" t="str">
        <f t="shared" si="383"/>
        <v>no</v>
      </c>
      <c r="K945" s="98" t="str">
        <f t="shared" si="383"/>
        <v>no</v>
      </c>
      <c r="L945" s="98" t="str">
        <f t="shared" si="383"/>
        <v>no</v>
      </c>
      <c r="M945" s="98" t="str">
        <f t="shared" si="383"/>
        <v>no</v>
      </c>
      <c r="N945" s="98" t="str">
        <f t="shared" si="383"/>
        <v>no</v>
      </c>
      <c r="O945" s="98" t="str">
        <f t="shared" si="383"/>
        <v>no</v>
      </c>
      <c r="P945" s="98" t="str">
        <f t="shared" si="383"/>
        <v>no</v>
      </c>
      <c r="Q945" s="98" t="str">
        <f t="shared" si="383"/>
        <v>no</v>
      </c>
      <c r="R945" s="98" t="str">
        <f t="shared" si="383"/>
        <v>no</v>
      </c>
      <c r="S945" s="98" t="str">
        <f t="shared" si="383"/>
        <v>no</v>
      </c>
      <c r="U945" s="87"/>
    </row>
    <row r="946" spans="1:21" hidden="1" outlineLevel="1" x14ac:dyDescent="0.25">
      <c r="A946" s="115"/>
      <c r="B946" s="199"/>
      <c r="C946" s="104"/>
      <c r="D946" s="98" t="str">
        <f t="shared" ref="D946:S946" si="384">D943</f>
        <v>Inadequate</v>
      </c>
      <c r="E946" s="98" t="str">
        <f t="shared" si="384"/>
        <v>Salary</v>
      </c>
      <c r="F946" s="98">
        <f t="shared" si="384"/>
        <v>1</v>
      </c>
      <c r="G946" s="104">
        <f t="shared" si="384"/>
        <v>0</v>
      </c>
      <c r="H946" s="104">
        <f t="shared" si="384"/>
        <v>0</v>
      </c>
      <c r="I946" s="98" t="str">
        <f t="shared" si="384"/>
        <v>no</v>
      </c>
      <c r="J946" s="98" t="str">
        <f t="shared" si="384"/>
        <v>no</v>
      </c>
      <c r="K946" s="98" t="str">
        <f t="shared" si="384"/>
        <v>no</v>
      </c>
      <c r="L946" s="98" t="str">
        <f t="shared" si="384"/>
        <v>no</v>
      </c>
      <c r="M946" s="98" t="str">
        <f t="shared" si="384"/>
        <v>no</v>
      </c>
      <c r="N946" s="98" t="str">
        <f t="shared" si="384"/>
        <v>no</v>
      </c>
      <c r="O946" s="98" t="str">
        <f t="shared" si="384"/>
        <v>no</v>
      </c>
      <c r="P946" s="98" t="str">
        <f t="shared" si="384"/>
        <v>no</v>
      </c>
      <c r="Q946" s="98" t="str">
        <f t="shared" si="384"/>
        <v>no</v>
      </c>
      <c r="R946" s="98" t="str">
        <f t="shared" si="384"/>
        <v>no</v>
      </c>
      <c r="S946" s="98" t="str">
        <f t="shared" si="384"/>
        <v>no</v>
      </c>
      <c r="U946" s="87"/>
    </row>
    <row r="947" spans="1:21" hidden="1" outlineLevel="1" x14ac:dyDescent="0.25">
      <c r="A947" s="115"/>
      <c r="B947" s="199"/>
      <c r="C947" s="104"/>
      <c r="E947" s="98"/>
      <c r="F947" s="99"/>
      <c r="G947" s="104"/>
      <c r="H947" s="104"/>
      <c r="I947" s="104"/>
      <c r="J947" s="98"/>
      <c r="K947" s="98"/>
      <c r="L947" s="98"/>
      <c r="M947" s="98"/>
      <c r="N947" s="98"/>
      <c r="O947" s="98"/>
      <c r="P947" s="98"/>
      <c r="Q947" s="98"/>
      <c r="R947" s="98"/>
      <c r="S947" s="98"/>
      <c r="U947" s="87"/>
    </row>
    <row r="948" spans="1:21" hidden="1" outlineLevel="1" x14ac:dyDescent="0.25">
      <c r="A948" s="115"/>
      <c r="B948" s="199"/>
      <c r="C948" s="104"/>
      <c r="E948" s="98"/>
      <c r="F948" s="99"/>
      <c r="G948" s="104"/>
      <c r="H948" s="104"/>
      <c r="I948" s="104"/>
      <c r="J948" s="98"/>
      <c r="K948" s="98"/>
      <c r="L948" s="98"/>
      <c r="M948" s="98"/>
      <c r="N948" s="98"/>
      <c r="O948" s="98"/>
      <c r="P948" s="98"/>
      <c r="Q948" s="98"/>
      <c r="R948" s="98"/>
      <c r="S948" s="98"/>
      <c r="U948" s="87"/>
    </row>
    <row r="949" spans="1:21" hidden="1" outlineLevel="1" x14ac:dyDescent="0.25">
      <c r="A949" s="115"/>
      <c r="B949" s="199"/>
      <c r="C949" s="104"/>
      <c r="E949" s="98"/>
      <c r="F949" s="99"/>
      <c r="G949" s="104"/>
      <c r="H949" s="104"/>
      <c r="I949" s="104"/>
      <c r="J949" s="98"/>
      <c r="K949" s="98"/>
      <c r="L949" s="98"/>
      <c r="M949" s="98"/>
      <c r="N949" s="98"/>
      <c r="O949" s="98"/>
      <c r="P949" s="98"/>
      <c r="Q949" s="98"/>
      <c r="R949" s="98"/>
      <c r="S949" s="98"/>
      <c r="U949" s="87"/>
    </row>
    <row r="950" spans="1:21" hidden="1" outlineLevel="1" x14ac:dyDescent="0.25">
      <c r="A950" s="115"/>
      <c r="B950" s="199"/>
      <c r="C950" s="104"/>
      <c r="E950" s="98"/>
      <c r="F950" s="99"/>
      <c r="G950" s="104"/>
      <c r="H950" s="104"/>
      <c r="I950" s="104"/>
      <c r="J950" s="98"/>
      <c r="K950" s="98"/>
      <c r="L950" s="98"/>
      <c r="M950" s="98"/>
      <c r="N950" s="98"/>
      <c r="O950" s="98"/>
      <c r="P950" s="98"/>
      <c r="Q950" s="98"/>
      <c r="R950" s="98"/>
      <c r="S950" s="98"/>
      <c r="U950" s="87"/>
    </row>
    <row r="951" spans="1:21" hidden="1" outlineLevel="1" x14ac:dyDescent="0.25">
      <c r="A951" s="115"/>
      <c r="B951" s="199"/>
      <c r="C951" s="104"/>
      <c r="E951" s="98"/>
      <c r="F951" s="99"/>
      <c r="G951" s="104"/>
      <c r="H951" s="104"/>
      <c r="I951" s="104"/>
      <c r="J951" s="98"/>
      <c r="K951" s="98"/>
      <c r="L951" s="98"/>
      <c r="M951" s="98"/>
      <c r="N951" s="98"/>
      <c r="O951" s="98"/>
      <c r="P951" s="98"/>
      <c r="Q951" s="98"/>
      <c r="R951" s="98"/>
      <c r="S951" s="98"/>
      <c r="U951" s="87"/>
    </row>
    <row r="952" spans="1:21" hidden="1" outlineLevel="1" x14ac:dyDescent="0.25">
      <c r="A952" s="115"/>
      <c r="B952" s="199"/>
      <c r="C952" s="104"/>
      <c r="E952" s="98"/>
      <c r="F952" s="99"/>
      <c r="G952" s="104"/>
      <c r="H952" s="104"/>
      <c r="I952" s="104"/>
      <c r="J952" s="98"/>
      <c r="K952" s="98"/>
      <c r="L952" s="98"/>
      <c r="M952" s="98"/>
      <c r="N952" s="98"/>
      <c r="O952" s="98"/>
      <c r="P952" s="98"/>
      <c r="Q952" s="98"/>
      <c r="R952" s="98"/>
      <c r="S952" s="98"/>
      <c r="U952" s="87"/>
    </row>
    <row r="953" spans="1:21" collapsed="1" x14ac:dyDescent="0.25">
      <c r="A953" s="34"/>
      <c r="B953" s="198"/>
      <c r="C953" s="102"/>
      <c r="D953" t="str">
        <f>'Caseload Assignments'!A952</f>
        <v>Inadequate</v>
      </c>
      <c r="E953" s="34" t="s">
        <v>104</v>
      </c>
      <c r="F953" s="114">
        <v>1</v>
      </c>
      <c r="G953" s="102">
        <v>0</v>
      </c>
      <c r="H953" s="102"/>
      <c r="I953" s="34" t="str">
        <f>J953</f>
        <v>no</v>
      </c>
      <c r="J953" s="34" t="s">
        <v>480</v>
      </c>
      <c r="K953" s="34" t="s">
        <v>480</v>
      </c>
      <c r="L953" s="34" t="s">
        <v>480</v>
      </c>
      <c r="M953" s="34" t="s">
        <v>480</v>
      </c>
      <c r="N953" s="34" t="s">
        <v>480</v>
      </c>
      <c r="O953" s="34" t="s">
        <v>480</v>
      </c>
      <c r="P953" s="34" t="s">
        <v>480</v>
      </c>
      <c r="Q953" s="34" t="s">
        <v>480</v>
      </c>
      <c r="R953" s="34" t="s">
        <v>480</v>
      </c>
      <c r="S953" s="34" t="s">
        <v>480</v>
      </c>
      <c r="T953" s="83">
        <f>IF('Financial Overview'!$B$9=1,'Caseload Assignments'!BK955,(IF('Financial Overview'!$B$9=2,'Caseload Assignments'!BK956,(IF('Financial Overview'!$B$9=3,'Caseload Assignments'!BK957,(IF('Financial Overview'!$B$9=4,'Caseload Assignments'!BK958)))))))</f>
        <v>0</v>
      </c>
      <c r="U953" s="87">
        <f t="shared" ref="U953" si="385">G953+H953-T953</f>
        <v>0</v>
      </c>
    </row>
    <row r="954" spans="1:21" hidden="1" outlineLevel="1" x14ac:dyDescent="0.25">
      <c r="A954" s="115"/>
      <c r="B954" s="199"/>
      <c r="C954" s="104"/>
      <c r="D954" s="98" t="str">
        <f t="shared" ref="D954:S964" si="386">D953</f>
        <v>Inadequate</v>
      </c>
      <c r="E954" s="98" t="str">
        <f t="shared" si="386"/>
        <v>Salary</v>
      </c>
      <c r="F954" s="98">
        <f t="shared" si="386"/>
        <v>1</v>
      </c>
      <c r="G954" s="104">
        <f t="shared" si="386"/>
        <v>0</v>
      </c>
      <c r="H954" s="104">
        <f t="shared" si="386"/>
        <v>0</v>
      </c>
      <c r="I954" s="98" t="str">
        <f t="shared" si="386"/>
        <v>no</v>
      </c>
      <c r="J954" s="98" t="str">
        <f t="shared" si="386"/>
        <v>no</v>
      </c>
      <c r="K954" s="98" t="str">
        <f t="shared" si="386"/>
        <v>no</v>
      </c>
      <c r="L954" s="98" t="str">
        <f t="shared" si="386"/>
        <v>no</v>
      </c>
      <c r="M954" s="98" t="str">
        <f t="shared" si="386"/>
        <v>no</v>
      </c>
      <c r="N954" s="98" t="str">
        <f t="shared" si="386"/>
        <v>no</v>
      </c>
      <c r="O954" s="98" t="str">
        <f t="shared" si="386"/>
        <v>no</v>
      </c>
      <c r="P954" s="98" t="str">
        <f t="shared" si="386"/>
        <v>no</v>
      </c>
      <c r="Q954" s="98" t="str">
        <f t="shared" si="386"/>
        <v>no</v>
      </c>
      <c r="R954" s="98" t="str">
        <f t="shared" si="386"/>
        <v>no</v>
      </c>
      <c r="S954" s="98" t="str">
        <f t="shared" si="386"/>
        <v>no</v>
      </c>
      <c r="U954" s="87"/>
    </row>
    <row r="955" spans="1:21" hidden="1" outlineLevel="1" x14ac:dyDescent="0.25">
      <c r="A955" s="115"/>
      <c r="B955" s="199"/>
      <c r="C955" s="104"/>
      <c r="D955" s="98" t="str">
        <f t="shared" ref="D955:S955" si="387">D953</f>
        <v>Inadequate</v>
      </c>
      <c r="E955" s="98" t="str">
        <f t="shared" si="387"/>
        <v>Salary</v>
      </c>
      <c r="F955" s="98">
        <f t="shared" si="387"/>
        <v>1</v>
      </c>
      <c r="G955" s="104">
        <f t="shared" si="387"/>
        <v>0</v>
      </c>
      <c r="H955" s="104">
        <f t="shared" si="387"/>
        <v>0</v>
      </c>
      <c r="I955" s="98" t="str">
        <f t="shared" si="387"/>
        <v>no</v>
      </c>
      <c r="J955" s="98" t="str">
        <f t="shared" si="387"/>
        <v>no</v>
      </c>
      <c r="K955" s="98" t="str">
        <f t="shared" si="387"/>
        <v>no</v>
      </c>
      <c r="L955" s="98" t="str">
        <f t="shared" si="387"/>
        <v>no</v>
      </c>
      <c r="M955" s="98" t="str">
        <f t="shared" si="387"/>
        <v>no</v>
      </c>
      <c r="N955" s="98" t="str">
        <f t="shared" si="387"/>
        <v>no</v>
      </c>
      <c r="O955" s="98" t="str">
        <f t="shared" si="387"/>
        <v>no</v>
      </c>
      <c r="P955" s="98" t="str">
        <f t="shared" si="387"/>
        <v>no</v>
      </c>
      <c r="Q955" s="98" t="str">
        <f t="shared" si="387"/>
        <v>no</v>
      </c>
      <c r="R955" s="98" t="str">
        <f t="shared" si="387"/>
        <v>no</v>
      </c>
      <c r="S955" s="98" t="str">
        <f t="shared" si="387"/>
        <v>no</v>
      </c>
      <c r="U955" s="87"/>
    </row>
    <row r="956" spans="1:21" hidden="1" outlineLevel="1" x14ac:dyDescent="0.25">
      <c r="A956" s="115"/>
      <c r="B956" s="199"/>
      <c r="C956" s="104"/>
      <c r="D956" s="98" t="str">
        <f t="shared" ref="D956:S956" si="388">D953</f>
        <v>Inadequate</v>
      </c>
      <c r="E956" s="98" t="str">
        <f t="shared" si="388"/>
        <v>Salary</v>
      </c>
      <c r="F956" s="98">
        <f t="shared" si="388"/>
        <v>1</v>
      </c>
      <c r="G956" s="104">
        <f t="shared" si="388"/>
        <v>0</v>
      </c>
      <c r="H956" s="104">
        <f t="shared" si="388"/>
        <v>0</v>
      </c>
      <c r="I956" s="98" t="str">
        <f t="shared" si="388"/>
        <v>no</v>
      </c>
      <c r="J956" s="98" t="str">
        <f t="shared" si="388"/>
        <v>no</v>
      </c>
      <c r="K956" s="98" t="str">
        <f t="shared" si="388"/>
        <v>no</v>
      </c>
      <c r="L956" s="98" t="str">
        <f t="shared" si="388"/>
        <v>no</v>
      </c>
      <c r="M956" s="98" t="str">
        <f t="shared" si="388"/>
        <v>no</v>
      </c>
      <c r="N956" s="98" t="str">
        <f t="shared" si="388"/>
        <v>no</v>
      </c>
      <c r="O956" s="98" t="str">
        <f t="shared" si="388"/>
        <v>no</v>
      </c>
      <c r="P956" s="98" t="str">
        <f t="shared" si="388"/>
        <v>no</v>
      </c>
      <c r="Q956" s="98" t="str">
        <f t="shared" si="388"/>
        <v>no</v>
      </c>
      <c r="R956" s="98" t="str">
        <f t="shared" si="388"/>
        <v>no</v>
      </c>
      <c r="S956" s="98" t="str">
        <f t="shared" si="388"/>
        <v>no</v>
      </c>
      <c r="U956" s="87"/>
    </row>
    <row r="957" spans="1:21" hidden="1" outlineLevel="1" x14ac:dyDescent="0.25">
      <c r="A957" s="115"/>
      <c r="B957" s="199"/>
      <c r="C957" s="104"/>
      <c r="E957" s="98"/>
      <c r="F957" s="99"/>
      <c r="G957" s="104"/>
      <c r="H957" s="104"/>
      <c r="I957" s="104"/>
      <c r="J957" s="98"/>
      <c r="K957" s="98"/>
      <c r="L957" s="98"/>
      <c r="M957" s="98"/>
      <c r="N957" s="98"/>
      <c r="O957" s="98"/>
      <c r="P957" s="98"/>
      <c r="Q957" s="98"/>
      <c r="R957" s="98"/>
      <c r="S957" s="98"/>
      <c r="U957" s="87"/>
    </row>
    <row r="958" spans="1:21" hidden="1" outlineLevel="1" x14ac:dyDescent="0.25">
      <c r="A958" s="115"/>
      <c r="B958" s="199"/>
      <c r="C958" s="104"/>
      <c r="E958" s="98"/>
      <c r="F958" s="99"/>
      <c r="G958" s="104"/>
      <c r="H958" s="104"/>
      <c r="I958" s="104"/>
      <c r="J958" s="98"/>
      <c r="K958" s="98"/>
      <c r="L958" s="98"/>
      <c r="M958" s="98"/>
      <c r="N958" s="98"/>
      <c r="O958" s="98"/>
      <c r="P958" s="98"/>
      <c r="Q958" s="98"/>
      <c r="R958" s="98"/>
      <c r="S958" s="98"/>
      <c r="U958" s="87"/>
    </row>
    <row r="959" spans="1:21" hidden="1" outlineLevel="1" x14ac:dyDescent="0.25">
      <c r="A959" s="115"/>
      <c r="B959" s="199"/>
      <c r="C959" s="104"/>
      <c r="E959" s="98"/>
      <c r="F959" s="99"/>
      <c r="G959" s="104"/>
      <c r="H959" s="104"/>
      <c r="I959" s="104"/>
      <c r="J959" s="98"/>
      <c r="K959" s="98"/>
      <c r="L959" s="98"/>
      <c r="M959" s="98"/>
      <c r="N959" s="98"/>
      <c r="O959" s="98"/>
      <c r="P959" s="98"/>
      <c r="Q959" s="98"/>
      <c r="R959" s="98"/>
      <c r="S959" s="98"/>
      <c r="U959" s="87"/>
    </row>
    <row r="960" spans="1:21" hidden="1" outlineLevel="1" x14ac:dyDescent="0.25">
      <c r="A960" s="115"/>
      <c r="B960" s="199"/>
      <c r="C960" s="104"/>
      <c r="E960" s="98"/>
      <c r="F960" s="99"/>
      <c r="G960" s="104"/>
      <c r="H960" s="104"/>
      <c r="I960" s="104"/>
      <c r="J960" s="98"/>
      <c r="K960" s="98"/>
      <c r="L960" s="98"/>
      <c r="M960" s="98"/>
      <c r="N960" s="98"/>
      <c r="O960" s="98"/>
      <c r="P960" s="98"/>
      <c r="Q960" s="98"/>
      <c r="R960" s="98"/>
      <c r="S960" s="98"/>
      <c r="U960" s="87"/>
    </row>
    <row r="961" spans="1:21" hidden="1" outlineLevel="1" x14ac:dyDescent="0.25">
      <c r="A961" s="115"/>
      <c r="B961" s="199"/>
      <c r="C961" s="104"/>
      <c r="E961" s="98"/>
      <c r="F961" s="99"/>
      <c r="G961" s="104"/>
      <c r="H961" s="104"/>
      <c r="I961" s="104"/>
      <c r="J961" s="98"/>
      <c r="K961" s="98"/>
      <c r="L961" s="98"/>
      <c r="M961" s="98"/>
      <c r="N961" s="98"/>
      <c r="O961" s="98"/>
      <c r="P961" s="98"/>
      <c r="Q961" s="98"/>
      <c r="R961" s="98"/>
      <c r="S961" s="98"/>
      <c r="U961" s="87"/>
    </row>
    <row r="962" spans="1:21" hidden="1" outlineLevel="1" x14ac:dyDescent="0.25">
      <c r="A962" s="115"/>
      <c r="B962" s="199"/>
      <c r="C962" s="104"/>
      <c r="E962" s="98"/>
      <c r="F962" s="99"/>
      <c r="G962" s="104"/>
      <c r="H962" s="104"/>
      <c r="I962" s="104"/>
      <c r="J962" s="98"/>
      <c r="K962" s="98"/>
      <c r="L962" s="98"/>
      <c r="M962" s="98"/>
      <c r="N962" s="98"/>
      <c r="O962" s="98"/>
      <c r="P962" s="98"/>
      <c r="Q962" s="98"/>
      <c r="R962" s="98"/>
      <c r="S962" s="98"/>
      <c r="U962" s="87"/>
    </row>
    <row r="963" spans="1:21" collapsed="1" x14ac:dyDescent="0.25">
      <c r="A963" s="34"/>
      <c r="B963" s="198"/>
      <c r="C963" s="102"/>
      <c r="D963" t="str">
        <f>'Caseload Assignments'!A962</f>
        <v>Inadequate</v>
      </c>
      <c r="E963" s="34" t="s">
        <v>104</v>
      </c>
      <c r="F963" s="114">
        <v>1</v>
      </c>
      <c r="G963" s="102">
        <v>0</v>
      </c>
      <c r="H963" s="102"/>
      <c r="I963" s="34" t="str">
        <f>J963</f>
        <v>no</v>
      </c>
      <c r="J963" s="34" t="s">
        <v>480</v>
      </c>
      <c r="K963" s="34" t="s">
        <v>480</v>
      </c>
      <c r="L963" s="34" t="s">
        <v>480</v>
      </c>
      <c r="M963" s="34" t="s">
        <v>480</v>
      </c>
      <c r="N963" s="34" t="s">
        <v>480</v>
      </c>
      <c r="O963" s="34" t="s">
        <v>480</v>
      </c>
      <c r="P963" s="34" t="s">
        <v>480</v>
      </c>
      <c r="Q963" s="34" t="s">
        <v>480</v>
      </c>
      <c r="R963" s="34" t="s">
        <v>480</v>
      </c>
      <c r="S963" s="34" t="s">
        <v>480</v>
      </c>
      <c r="T963" s="83">
        <f>IF('Financial Overview'!$B$9=1,'Caseload Assignments'!BK965,(IF('Financial Overview'!$B$9=2,'Caseload Assignments'!BK966,(IF('Financial Overview'!$B$9=3,'Caseload Assignments'!BK967,(IF('Financial Overview'!$B$9=4,'Caseload Assignments'!BK968)))))))</f>
        <v>0</v>
      </c>
      <c r="U963" s="87">
        <f t="shared" ref="U963" si="389">G963+H963-T963</f>
        <v>0</v>
      </c>
    </row>
    <row r="964" spans="1:21" hidden="1" outlineLevel="1" x14ac:dyDescent="0.25">
      <c r="A964" s="115"/>
      <c r="B964" s="199"/>
      <c r="C964" s="104"/>
      <c r="D964" s="98" t="str">
        <f t="shared" ref="D964:I964" si="390">D963</f>
        <v>Inadequate</v>
      </c>
      <c r="E964" s="98" t="str">
        <f t="shared" si="390"/>
        <v>Salary</v>
      </c>
      <c r="F964" s="98">
        <f t="shared" si="390"/>
        <v>1</v>
      </c>
      <c r="G964" s="104">
        <f t="shared" si="390"/>
        <v>0</v>
      </c>
      <c r="H964" s="104">
        <f t="shared" si="390"/>
        <v>0</v>
      </c>
      <c r="I964" s="98" t="str">
        <f t="shared" si="390"/>
        <v>no</v>
      </c>
      <c r="J964" s="98" t="str">
        <f t="shared" si="386"/>
        <v>no</v>
      </c>
      <c r="K964" s="98" t="str">
        <f t="shared" si="386"/>
        <v>no</v>
      </c>
      <c r="L964" s="98" t="str">
        <f t="shared" si="386"/>
        <v>no</v>
      </c>
      <c r="M964" s="98" t="str">
        <f t="shared" si="386"/>
        <v>no</v>
      </c>
      <c r="N964" s="98" t="str">
        <f t="shared" si="386"/>
        <v>no</v>
      </c>
      <c r="O964" s="98" t="str">
        <f t="shared" si="386"/>
        <v>no</v>
      </c>
      <c r="P964" s="98" t="str">
        <f t="shared" si="386"/>
        <v>no</v>
      </c>
      <c r="Q964" s="98" t="str">
        <f t="shared" si="386"/>
        <v>no</v>
      </c>
      <c r="R964" s="98" t="str">
        <f t="shared" si="386"/>
        <v>no</v>
      </c>
      <c r="S964" s="98" t="str">
        <f t="shared" si="386"/>
        <v>no</v>
      </c>
      <c r="U964" s="87"/>
    </row>
    <row r="965" spans="1:21" hidden="1" outlineLevel="1" x14ac:dyDescent="0.25">
      <c r="A965" s="115"/>
      <c r="B965" s="199"/>
      <c r="C965" s="104"/>
      <c r="D965" s="98" t="str">
        <f t="shared" ref="D965:S965" si="391">D963</f>
        <v>Inadequate</v>
      </c>
      <c r="E965" s="98" t="str">
        <f t="shared" si="391"/>
        <v>Salary</v>
      </c>
      <c r="F965" s="98">
        <f t="shared" si="391"/>
        <v>1</v>
      </c>
      <c r="G965" s="104">
        <f t="shared" si="391"/>
        <v>0</v>
      </c>
      <c r="H965" s="104">
        <f t="shared" si="391"/>
        <v>0</v>
      </c>
      <c r="I965" s="98" t="str">
        <f t="shared" si="391"/>
        <v>no</v>
      </c>
      <c r="J965" s="98" t="str">
        <f t="shared" si="391"/>
        <v>no</v>
      </c>
      <c r="K965" s="98" t="str">
        <f t="shared" si="391"/>
        <v>no</v>
      </c>
      <c r="L965" s="98" t="str">
        <f t="shared" si="391"/>
        <v>no</v>
      </c>
      <c r="M965" s="98" t="str">
        <f t="shared" si="391"/>
        <v>no</v>
      </c>
      <c r="N965" s="98" t="str">
        <f t="shared" si="391"/>
        <v>no</v>
      </c>
      <c r="O965" s="98" t="str">
        <f t="shared" si="391"/>
        <v>no</v>
      </c>
      <c r="P965" s="98" t="str">
        <f t="shared" si="391"/>
        <v>no</v>
      </c>
      <c r="Q965" s="98" t="str">
        <f t="shared" si="391"/>
        <v>no</v>
      </c>
      <c r="R965" s="98" t="str">
        <f t="shared" si="391"/>
        <v>no</v>
      </c>
      <c r="S965" s="98" t="str">
        <f t="shared" si="391"/>
        <v>no</v>
      </c>
      <c r="U965" s="87"/>
    </row>
    <row r="966" spans="1:21" hidden="1" outlineLevel="1" x14ac:dyDescent="0.25">
      <c r="A966" s="115"/>
      <c r="B966" s="199"/>
      <c r="C966" s="104"/>
      <c r="D966" s="98" t="str">
        <f t="shared" ref="D966:S966" si="392">D963</f>
        <v>Inadequate</v>
      </c>
      <c r="E966" s="98" t="str">
        <f t="shared" si="392"/>
        <v>Salary</v>
      </c>
      <c r="F966" s="98">
        <f t="shared" si="392"/>
        <v>1</v>
      </c>
      <c r="G966" s="104">
        <f t="shared" si="392"/>
        <v>0</v>
      </c>
      <c r="H966" s="104">
        <f t="shared" si="392"/>
        <v>0</v>
      </c>
      <c r="I966" s="98" t="str">
        <f t="shared" si="392"/>
        <v>no</v>
      </c>
      <c r="J966" s="98" t="str">
        <f t="shared" si="392"/>
        <v>no</v>
      </c>
      <c r="K966" s="98" t="str">
        <f t="shared" si="392"/>
        <v>no</v>
      </c>
      <c r="L966" s="98" t="str">
        <f t="shared" si="392"/>
        <v>no</v>
      </c>
      <c r="M966" s="98" t="str">
        <f t="shared" si="392"/>
        <v>no</v>
      </c>
      <c r="N966" s="98" t="str">
        <f t="shared" si="392"/>
        <v>no</v>
      </c>
      <c r="O966" s="98" t="str">
        <f t="shared" si="392"/>
        <v>no</v>
      </c>
      <c r="P966" s="98" t="str">
        <f t="shared" si="392"/>
        <v>no</v>
      </c>
      <c r="Q966" s="98" t="str">
        <f t="shared" si="392"/>
        <v>no</v>
      </c>
      <c r="R966" s="98" t="str">
        <f t="shared" si="392"/>
        <v>no</v>
      </c>
      <c r="S966" s="98" t="str">
        <f t="shared" si="392"/>
        <v>no</v>
      </c>
      <c r="U966" s="87"/>
    </row>
    <row r="967" spans="1:21" hidden="1" outlineLevel="1" x14ac:dyDescent="0.25">
      <c r="A967" s="115"/>
      <c r="B967" s="199"/>
      <c r="C967" s="104"/>
      <c r="E967" s="98"/>
      <c r="F967" s="99"/>
      <c r="G967" s="104"/>
      <c r="H967" s="104"/>
      <c r="I967" s="104"/>
      <c r="J967" s="98"/>
      <c r="K967" s="98"/>
      <c r="L967" s="98"/>
      <c r="M967" s="98"/>
      <c r="N967" s="98"/>
      <c r="O967" s="98"/>
      <c r="P967" s="98"/>
      <c r="Q967" s="98"/>
      <c r="R967" s="98"/>
      <c r="S967" s="98"/>
      <c r="U967" s="87"/>
    </row>
    <row r="968" spans="1:21" hidden="1" outlineLevel="1" x14ac:dyDescent="0.25">
      <c r="A968" s="115"/>
      <c r="B968" s="199"/>
      <c r="C968" s="104"/>
      <c r="E968" s="98"/>
      <c r="F968" s="99"/>
      <c r="G968" s="104"/>
      <c r="H968" s="104"/>
      <c r="I968" s="104"/>
      <c r="J968" s="98"/>
      <c r="K968" s="98"/>
      <c r="L968" s="98"/>
      <c r="M968" s="98"/>
      <c r="N968" s="98"/>
      <c r="O968" s="98"/>
      <c r="P968" s="98"/>
      <c r="Q968" s="98"/>
      <c r="R968" s="98"/>
      <c r="S968" s="98"/>
      <c r="U968" s="87"/>
    </row>
    <row r="969" spans="1:21" hidden="1" outlineLevel="1" x14ac:dyDescent="0.25">
      <c r="A969" s="115"/>
      <c r="B969" s="199"/>
      <c r="C969" s="104"/>
      <c r="E969" s="98"/>
      <c r="F969" s="99"/>
      <c r="G969" s="104"/>
      <c r="H969" s="104"/>
      <c r="I969" s="104"/>
      <c r="J969" s="98"/>
      <c r="K969" s="98"/>
      <c r="L969" s="98"/>
      <c r="M969" s="98"/>
      <c r="N969" s="98"/>
      <c r="O969" s="98"/>
      <c r="P969" s="98"/>
      <c r="Q969" s="98"/>
      <c r="R969" s="98"/>
      <c r="S969" s="98"/>
      <c r="U969" s="87"/>
    </row>
    <row r="970" spans="1:21" hidden="1" outlineLevel="1" x14ac:dyDescent="0.25">
      <c r="A970" s="115"/>
      <c r="B970" s="199"/>
      <c r="C970" s="104"/>
      <c r="E970" s="98"/>
      <c r="F970" s="99"/>
      <c r="G970" s="104"/>
      <c r="H970" s="104"/>
      <c r="I970" s="104"/>
      <c r="J970" s="98"/>
      <c r="K970" s="98"/>
      <c r="L970" s="98"/>
      <c r="M970" s="98"/>
      <c r="N970" s="98"/>
      <c r="O970" s="98"/>
      <c r="P970" s="98"/>
      <c r="Q970" s="98"/>
      <c r="R970" s="98"/>
      <c r="S970" s="98"/>
      <c r="U970" s="87"/>
    </row>
    <row r="971" spans="1:21" hidden="1" outlineLevel="1" x14ac:dyDescent="0.25">
      <c r="A971" s="115"/>
      <c r="B971" s="199"/>
      <c r="C971" s="104"/>
      <c r="E971" s="98"/>
      <c r="F971" s="99"/>
      <c r="G971" s="104"/>
      <c r="H971" s="104"/>
      <c r="I971" s="104"/>
      <c r="J971" s="98"/>
      <c r="K971" s="98"/>
      <c r="L971" s="98"/>
      <c r="M971" s="98"/>
      <c r="N971" s="98"/>
      <c r="O971" s="98"/>
      <c r="P971" s="98"/>
      <c r="Q971" s="98"/>
      <c r="R971" s="98"/>
      <c r="S971" s="98"/>
      <c r="U971" s="87"/>
    </row>
    <row r="972" spans="1:21" hidden="1" outlineLevel="1" x14ac:dyDescent="0.25">
      <c r="A972" s="115"/>
      <c r="B972" s="199"/>
      <c r="C972" s="104"/>
      <c r="E972" s="98"/>
      <c r="F972" s="99"/>
      <c r="G972" s="104"/>
      <c r="H972" s="104"/>
      <c r="I972" s="104"/>
      <c r="J972" s="98"/>
      <c r="K972" s="98"/>
      <c r="L972" s="98"/>
      <c r="M972" s="98"/>
      <c r="N972" s="98"/>
      <c r="O972" s="98"/>
      <c r="P972" s="98"/>
      <c r="Q972" s="98"/>
      <c r="R972" s="98"/>
      <c r="S972" s="98"/>
      <c r="U972" s="87"/>
    </row>
    <row r="973" spans="1:21" collapsed="1" x14ac:dyDescent="0.25">
      <c r="A973" s="34"/>
      <c r="B973" s="198"/>
      <c r="C973" s="102"/>
      <c r="D973" t="str">
        <f>'Caseload Assignments'!A972</f>
        <v>Inadequate</v>
      </c>
      <c r="E973" s="34" t="s">
        <v>104</v>
      </c>
      <c r="F973" s="114">
        <v>1</v>
      </c>
      <c r="G973" s="102">
        <v>0</v>
      </c>
      <c r="H973" s="102"/>
      <c r="I973" s="34" t="str">
        <f>J973</f>
        <v>no</v>
      </c>
      <c r="J973" s="34" t="s">
        <v>480</v>
      </c>
      <c r="K973" s="34" t="s">
        <v>480</v>
      </c>
      <c r="L973" s="34" t="s">
        <v>480</v>
      </c>
      <c r="M973" s="34" t="s">
        <v>480</v>
      </c>
      <c r="N973" s="34" t="s">
        <v>480</v>
      </c>
      <c r="O973" s="34" t="s">
        <v>480</v>
      </c>
      <c r="P973" s="34" t="s">
        <v>480</v>
      </c>
      <c r="Q973" s="34" t="s">
        <v>480</v>
      </c>
      <c r="R973" s="34" t="s">
        <v>480</v>
      </c>
      <c r="S973" s="34" t="s">
        <v>480</v>
      </c>
      <c r="T973" s="83">
        <f>IF('Financial Overview'!$B$9=1,'Caseload Assignments'!BK975,(IF('Financial Overview'!$B$9=2,'Caseload Assignments'!BK976,(IF('Financial Overview'!$B$9=3,'Caseload Assignments'!BK977,(IF('Financial Overview'!$B$9=4,'Caseload Assignments'!BK978)))))))</f>
        <v>0</v>
      </c>
      <c r="U973" s="87">
        <f t="shared" ref="U973" si="393">G973+H973-T973</f>
        <v>0</v>
      </c>
    </row>
    <row r="974" spans="1:21" hidden="1" outlineLevel="1" x14ac:dyDescent="0.25">
      <c r="A974" s="115"/>
      <c r="B974" s="199"/>
      <c r="C974" s="104"/>
      <c r="D974" s="98" t="str">
        <f t="shared" ref="D974:S984" si="394">D973</f>
        <v>Inadequate</v>
      </c>
      <c r="E974" s="98" t="str">
        <f t="shared" si="394"/>
        <v>Salary</v>
      </c>
      <c r="F974" s="98">
        <f t="shared" si="394"/>
        <v>1</v>
      </c>
      <c r="G974" s="104">
        <f t="shared" si="394"/>
        <v>0</v>
      </c>
      <c r="H974" s="104">
        <f t="shared" si="394"/>
        <v>0</v>
      </c>
      <c r="I974" s="98" t="str">
        <f t="shared" si="394"/>
        <v>no</v>
      </c>
      <c r="J974" s="98" t="str">
        <f t="shared" si="394"/>
        <v>no</v>
      </c>
      <c r="K974" s="98" t="str">
        <f t="shared" si="394"/>
        <v>no</v>
      </c>
      <c r="L974" s="98" t="str">
        <f t="shared" si="394"/>
        <v>no</v>
      </c>
      <c r="M974" s="98" t="str">
        <f t="shared" si="394"/>
        <v>no</v>
      </c>
      <c r="N974" s="98" t="str">
        <f t="shared" si="394"/>
        <v>no</v>
      </c>
      <c r="O974" s="98" t="str">
        <f t="shared" si="394"/>
        <v>no</v>
      </c>
      <c r="P974" s="98" t="str">
        <f t="shared" si="394"/>
        <v>no</v>
      </c>
      <c r="Q974" s="98" t="str">
        <f t="shared" si="394"/>
        <v>no</v>
      </c>
      <c r="R974" s="98" t="str">
        <f t="shared" si="394"/>
        <v>no</v>
      </c>
      <c r="S974" s="98" t="str">
        <f t="shared" si="394"/>
        <v>no</v>
      </c>
      <c r="U974" s="87"/>
    </row>
    <row r="975" spans="1:21" hidden="1" outlineLevel="1" x14ac:dyDescent="0.25">
      <c r="A975" s="115"/>
      <c r="B975" s="199"/>
      <c r="C975" s="104"/>
      <c r="D975" s="98" t="str">
        <f t="shared" ref="D975:S975" si="395">D973</f>
        <v>Inadequate</v>
      </c>
      <c r="E975" s="98" t="str">
        <f t="shared" si="395"/>
        <v>Salary</v>
      </c>
      <c r="F975" s="98">
        <f t="shared" si="395"/>
        <v>1</v>
      </c>
      <c r="G975" s="104">
        <f t="shared" si="395"/>
        <v>0</v>
      </c>
      <c r="H975" s="104">
        <f t="shared" si="395"/>
        <v>0</v>
      </c>
      <c r="I975" s="98" t="str">
        <f t="shared" si="395"/>
        <v>no</v>
      </c>
      <c r="J975" s="98" t="str">
        <f t="shared" si="395"/>
        <v>no</v>
      </c>
      <c r="K975" s="98" t="str">
        <f t="shared" si="395"/>
        <v>no</v>
      </c>
      <c r="L975" s="98" t="str">
        <f t="shared" si="395"/>
        <v>no</v>
      </c>
      <c r="M975" s="98" t="str">
        <f t="shared" si="395"/>
        <v>no</v>
      </c>
      <c r="N975" s="98" t="str">
        <f t="shared" si="395"/>
        <v>no</v>
      </c>
      <c r="O975" s="98" t="str">
        <f t="shared" si="395"/>
        <v>no</v>
      </c>
      <c r="P975" s="98" t="str">
        <f t="shared" si="395"/>
        <v>no</v>
      </c>
      <c r="Q975" s="98" t="str">
        <f t="shared" si="395"/>
        <v>no</v>
      </c>
      <c r="R975" s="98" t="str">
        <f t="shared" si="395"/>
        <v>no</v>
      </c>
      <c r="S975" s="98" t="str">
        <f t="shared" si="395"/>
        <v>no</v>
      </c>
      <c r="U975" s="87"/>
    </row>
    <row r="976" spans="1:21" hidden="1" outlineLevel="1" x14ac:dyDescent="0.25">
      <c r="A976" s="115"/>
      <c r="B976" s="199"/>
      <c r="C976" s="104"/>
      <c r="D976" s="98" t="str">
        <f t="shared" ref="D976:S976" si="396">D973</f>
        <v>Inadequate</v>
      </c>
      <c r="E976" s="98" t="str">
        <f t="shared" si="396"/>
        <v>Salary</v>
      </c>
      <c r="F976" s="98">
        <f t="shared" si="396"/>
        <v>1</v>
      </c>
      <c r="G976" s="104">
        <f t="shared" si="396"/>
        <v>0</v>
      </c>
      <c r="H976" s="104">
        <f t="shared" si="396"/>
        <v>0</v>
      </c>
      <c r="I976" s="98" t="str">
        <f t="shared" si="396"/>
        <v>no</v>
      </c>
      <c r="J976" s="98" t="str">
        <f t="shared" si="396"/>
        <v>no</v>
      </c>
      <c r="K976" s="98" t="str">
        <f t="shared" si="396"/>
        <v>no</v>
      </c>
      <c r="L976" s="98" t="str">
        <f t="shared" si="396"/>
        <v>no</v>
      </c>
      <c r="M976" s="98" t="str">
        <f t="shared" si="396"/>
        <v>no</v>
      </c>
      <c r="N976" s="98" t="str">
        <f t="shared" si="396"/>
        <v>no</v>
      </c>
      <c r="O976" s="98" t="str">
        <f t="shared" si="396"/>
        <v>no</v>
      </c>
      <c r="P976" s="98" t="str">
        <f t="shared" si="396"/>
        <v>no</v>
      </c>
      <c r="Q976" s="98" t="str">
        <f t="shared" si="396"/>
        <v>no</v>
      </c>
      <c r="R976" s="98" t="str">
        <f t="shared" si="396"/>
        <v>no</v>
      </c>
      <c r="S976" s="98" t="str">
        <f t="shared" si="396"/>
        <v>no</v>
      </c>
      <c r="U976" s="87"/>
    </row>
    <row r="977" spans="1:21" hidden="1" outlineLevel="1" x14ac:dyDescent="0.25">
      <c r="A977" s="115"/>
      <c r="B977" s="199"/>
      <c r="C977" s="104"/>
      <c r="E977" s="98"/>
      <c r="F977" s="99"/>
      <c r="G977" s="104"/>
      <c r="H977" s="104"/>
      <c r="I977" s="104"/>
      <c r="J977" s="98"/>
      <c r="K977" s="98"/>
      <c r="L977" s="98"/>
      <c r="M977" s="98"/>
      <c r="N977" s="98"/>
      <c r="O977" s="98"/>
      <c r="P977" s="98"/>
      <c r="Q977" s="98"/>
      <c r="R977" s="98"/>
      <c r="S977" s="98"/>
      <c r="U977" s="87"/>
    </row>
    <row r="978" spans="1:21" hidden="1" outlineLevel="1" x14ac:dyDescent="0.25">
      <c r="A978" s="115"/>
      <c r="B978" s="199"/>
      <c r="C978" s="104"/>
      <c r="E978" s="98"/>
      <c r="F978" s="99"/>
      <c r="G978" s="104"/>
      <c r="H978" s="104"/>
      <c r="I978" s="104"/>
      <c r="J978" s="98"/>
      <c r="K978" s="98"/>
      <c r="L978" s="98"/>
      <c r="M978" s="98"/>
      <c r="N978" s="98"/>
      <c r="O978" s="98"/>
      <c r="P978" s="98"/>
      <c r="Q978" s="98"/>
      <c r="R978" s="98"/>
      <c r="S978" s="98"/>
      <c r="U978" s="87"/>
    </row>
    <row r="979" spans="1:21" hidden="1" outlineLevel="1" x14ac:dyDescent="0.25">
      <c r="A979" s="115"/>
      <c r="B979" s="199"/>
      <c r="C979" s="104"/>
      <c r="E979" s="98"/>
      <c r="F979" s="99"/>
      <c r="G979" s="104"/>
      <c r="H979" s="104"/>
      <c r="I979" s="104"/>
      <c r="J979" s="98"/>
      <c r="K979" s="98"/>
      <c r="L979" s="98"/>
      <c r="M979" s="98"/>
      <c r="N979" s="98"/>
      <c r="O979" s="98"/>
      <c r="P979" s="98"/>
      <c r="Q979" s="98"/>
      <c r="R979" s="98"/>
      <c r="S979" s="98"/>
      <c r="U979" s="87"/>
    </row>
    <row r="980" spans="1:21" hidden="1" outlineLevel="1" x14ac:dyDescent="0.25">
      <c r="A980" s="115"/>
      <c r="B980" s="199"/>
      <c r="C980" s="104"/>
      <c r="E980" s="98"/>
      <c r="F980" s="99"/>
      <c r="G980" s="104"/>
      <c r="H980" s="104"/>
      <c r="I980" s="104"/>
      <c r="J980" s="98"/>
      <c r="K980" s="98"/>
      <c r="L980" s="98"/>
      <c r="M980" s="98"/>
      <c r="N980" s="98"/>
      <c r="O980" s="98"/>
      <c r="P980" s="98"/>
      <c r="Q980" s="98"/>
      <c r="R980" s="98"/>
      <c r="S980" s="98"/>
      <c r="U980" s="87"/>
    </row>
    <row r="981" spans="1:21" hidden="1" outlineLevel="1" x14ac:dyDescent="0.25">
      <c r="A981" s="115"/>
      <c r="B981" s="199"/>
      <c r="C981" s="104"/>
      <c r="E981" s="98"/>
      <c r="F981" s="99"/>
      <c r="G981" s="104"/>
      <c r="H981" s="104"/>
      <c r="I981" s="104"/>
      <c r="J981" s="98"/>
      <c r="K981" s="98"/>
      <c r="L981" s="98"/>
      <c r="M981" s="98"/>
      <c r="N981" s="98"/>
      <c r="O981" s="98"/>
      <c r="P981" s="98"/>
      <c r="Q981" s="98"/>
      <c r="R981" s="98"/>
      <c r="S981" s="98"/>
      <c r="U981" s="87"/>
    </row>
    <row r="982" spans="1:21" hidden="1" outlineLevel="1" x14ac:dyDescent="0.25">
      <c r="A982" s="115"/>
      <c r="B982" s="199"/>
      <c r="C982" s="104"/>
      <c r="E982" s="98"/>
      <c r="F982" s="99"/>
      <c r="G982" s="104"/>
      <c r="H982" s="104"/>
      <c r="I982" s="104"/>
      <c r="J982" s="98"/>
      <c r="K982" s="98"/>
      <c r="L982" s="98"/>
      <c r="M982" s="98"/>
      <c r="N982" s="98"/>
      <c r="O982" s="98"/>
      <c r="P982" s="98"/>
      <c r="Q982" s="98"/>
      <c r="R982" s="98"/>
      <c r="S982" s="98"/>
      <c r="U982" s="87"/>
    </row>
    <row r="983" spans="1:21" collapsed="1" x14ac:dyDescent="0.25">
      <c r="A983" s="34"/>
      <c r="B983" s="198"/>
      <c r="C983" s="102"/>
      <c r="D983" t="str">
        <f>'Caseload Assignments'!A982</f>
        <v>Inadequate</v>
      </c>
      <c r="E983" s="34" t="s">
        <v>104</v>
      </c>
      <c r="F983" s="114">
        <v>1</v>
      </c>
      <c r="G983" s="102">
        <v>0</v>
      </c>
      <c r="H983" s="102"/>
      <c r="I983" s="34" t="str">
        <f>J983</f>
        <v>no</v>
      </c>
      <c r="J983" s="34" t="s">
        <v>480</v>
      </c>
      <c r="K983" s="34" t="s">
        <v>480</v>
      </c>
      <c r="L983" s="34" t="s">
        <v>480</v>
      </c>
      <c r="M983" s="34" t="s">
        <v>480</v>
      </c>
      <c r="N983" s="34" t="s">
        <v>480</v>
      </c>
      <c r="O983" s="34" t="s">
        <v>480</v>
      </c>
      <c r="P983" s="34" t="s">
        <v>480</v>
      </c>
      <c r="Q983" s="34" t="s">
        <v>480</v>
      </c>
      <c r="R983" s="34" t="s">
        <v>480</v>
      </c>
      <c r="S983" s="34" t="s">
        <v>480</v>
      </c>
      <c r="T983" s="83">
        <f>IF('Financial Overview'!$B$9=1,'Caseload Assignments'!BK985,(IF('Financial Overview'!$B$9=2,'Caseload Assignments'!BK986,(IF('Financial Overview'!$B$9=3,'Caseload Assignments'!BK987,(IF('Financial Overview'!$B$9=4,'Caseload Assignments'!BK988)))))))</f>
        <v>0</v>
      </c>
      <c r="U983" s="87">
        <f t="shared" ref="U983" si="397">G983+H983-T983</f>
        <v>0</v>
      </c>
    </row>
    <row r="984" spans="1:21" hidden="1" outlineLevel="1" x14ac:dyDescent="0.25">
      <c r="A984" s="115"/>
      <c r="B984" s="199"/>
      <c r="C984" s="104"/>
      <c r="D984" s="98" t="str">
        <f t="shared" ref="D984:I984" si="398">D983</f>
        <v>Inadequate</v>
      </c>
      <c r="E984" s="98" t="str">
        <f t="shared" si="398"/>
        <v>Salary</v>
      </c>
      <c r="F984" s="98">
        <f t="shared" si="398"/>
        <v>1</v>
      </c>
      <c r="G984" s="104">
        <f t="shared" si="398"/>
        <v>0</v>
      </c>
      <c r="H984" s="104">
        <f t="shared" si="398"/>
        <v>0</v>
      </c>
      <c r="I984" s="98" t="str">
        <f t="shared" si="398"/>
        <v>no</v>
      </c>
      <c r="J984" s="98" t="str">
        <f t="shared" si="394"/>
        <v>no</v>
      </c>
      <c r="K984" s="98" t="str">
        <f t="shared" si="394"/>
        <v>no</v>
      </c>
      <c r="L984" s="98" t="str">
        <f t="shared" si="394"/>
        <v>no</v>
      </c>
      <c r="M984" s="98" t="str">
        <f t="shared" si="394"/>
        <v>no</v>
      </c>
      <c r="N984" s="98" t="str">
        <f t="shared" si="394"/>
        <v>no</v>
      </c>
      <c r="O984" s="98" t="str">
        <f t="shared" si="394"/>
        <v>no</v>
      </c>
      <c r="P984" s="98" t="str">
        <f t="shared" si="394"/>
        <v>no</v>
      </c>
      <c r="Q984" s="98" t="str">
        <f t="shared" si="394"/>
        <v>no</v>
      </c>
      <c r="R984" s="98" t="str">
        <f t="shared" si="394"/>
        <v>no</v>
      </c>
      <c r="S984" s="98" t="str">
        <f t="shared" si="394"/>
        <v>no</v>
      </c>
      <c r="U984" s="87"/>
    </row>
    <row r="985" spans="1:21" hidden="1" outlineLevel="1" x14ac:dyDescent="0.25">
      <c r="A985" s="115"/>
      <c r="B985" s="199"/>
      <c r="C985" s="104"/>
      <c r="D985" s="98" t="str">
        <f t="shared" ref="D985:S985" si="399">D983</f>
        <v>Inadequate</v>
      </c>
      <c r="E985" s="98" t="str">
        <f t="shared" si="399"/>
        <v>Salary</v>
      </c>
      <c r="F985" s="98">
        <f t="shared" si="399"/>
        <v>1</v>
      </c>
      <c r="G985" s="104">
        <f t="shared" si="399"/>
        <v>0</v>
      </c>
      <c r="H985" s="104">
        <f t="shared" si="399"/>
        <v>0</v>
      </c>
      <c r="I985" s="98" t="str">
        <f t="shared" si="399"/>
        <v>no</v>
      </c>
      <c r="J985" s="98" t="str">
        <f t="shared" si="399"/>
        <v>no</v>
      </c>
      <c r="K985" s="98" t="str">
        <f t="shared" si="399"/>
        <v>no</v>
      </c>
      <c r="L985" s="98" t="str">
        <f t="shared" si="399"/>
        <v>no</v>
      </c>
      <c r="M985" s="98" t="str">
        <f t="shared" si="399"/>
        <v>no</v>
      </c>
      <c r="N985" s="98" t="str">
        <f t="shared" si="399"/>
        <v>no</v>
      </c>
      <c r="O985" s="98" t="str">
        <f t="shared" si="399"/>
        <v>no</v>
      </c>
      <c r="P985" s="98" t="str">
        <f t="shared" si="399"/>
        <v>no</v>
      </c>
      <c r="Q985" s="98" t="str">
        <f t="shared" si="399"/>
        <v>no</v>
      </c>
      <c r="R985" s="98" t="str">
        <f t="shared" si="399"/>
        <v>no</v>
      </c>
      <c r="S985" s="98" t="str">
        <f t="shared" si="399"/>
        <v>no</v>
      </c>
      <c r="U985" s="87"/>
    </row>
    <row r="986" spans="1:21" hidden="1" outlineLevel="1" x14ac:dyDescent="0.25">
      <c r="A986" s="115"/>
      <c r="B986" s="199"/>
      <c r="C986" s="104"/>
      <c r="D986" s="98" t="str">
        <f t="shared" ref="D986:S986" si="400">D983</f>
        <v>Inadequate</v>
      </c>
      <c r="E986" s="98" t="str">
        <f t="shared" si="400"/>
        <v>Salary</v>
      </c>
      <c r="F986" s="98">
        <f t="shared" si="400"/>
        <v>1</v>
      </c>
      <c r="G986" s="104">
        <f t="shared" si="400"/>
        <v>0</v>
      </c>
      <c r="H986" s="104">
        <f t="shared" si="400"/>
        <v>0</v>
      </c>
      <c r="I986" s="98" t="str">
        <f t="shared" si="400"/>
        <v>no</v>
      </c>
      <c r="J986" s="98" t="str">
        <f t="shared" si="400"/>
        <v>no</v>
      </c>
      <c r="K986" s="98" t="str">
        <f t="shared" si="400"/>
        <v>no</v>
      </c>
      <c r="L986" s="98" t="str">
        <f t="shared" si="400"/>
        <v>no</v>
      </c>
      <c r="M986" s="98" t="str">
        <f t="shared" si="400"/>
        <v>no</v>
      </c>
      <c r="N986" s="98" t="str">
        <f t="shared" si="400"/>
        <v>no</v>
      </c>
      <c r="O986" s="98" t="str">
        <f t="shared" si="400"/>
        <v>no</v>
      </c>
      <c r="P986" s="98" t="str">
        <f t="shared" si="400"/>
        <v>no</v>
      </c>
      <c r="Q986" s="98" t="str">
        <f t="shared" si="400"/>
        <v>no</v>
      </c>
      <c r="R986" s="98" t="str">
        <f t="shared" si="400"/>
        <v>no</v>
      </c>
      <c r="S986" s="98" t="str">
        <f t="shared" si="400"/>
        <v>no</v>
      </c>
      <c r="U986" s="87"/>
    </row>
    <row r="987" spans="1:21" hidden="1" outlineLevel="1" x14ac:dyDescent="0.25">
      <c r="A987" s="115"/>
      <c r="B987" s="199"/>
      <c r="C987" s="104"/>
      <c r="E987" s="98"/>
      <c r="F987" s="99"/>
      <c r="G987" s="104"/>
      <c r="H987" s="104"/>
      <c r="I987" s="104"/>
      <c r="J987" s="98"/>
      <c r="K987" s="98"/>
      <c r="L987" s="98"/>
      <c r="M987" s="98"/>
      <c r="N987" s="98"/>
      <c r="O987" s="98"/>
      <c r="P987" s="98"/>
      <c r="Q987" s="98"/>
      <c r="R987" s="98"/>
      <c r="S987" s="98"/>
      <c r="U987" s="87"/>
    </row>
    <row r="988" spans="1:21" hidden="1" outlineLevel="1" x14ac:dyDescent="0.25">
      <c r="A988" s="115"/>
      <c r="B988" s="199"/>
      <c r="C988" s="104"/>
      <c r="E988" s="98"/>
      <c r="F988" s="99"/>
      <c r="G988" s="104"/>
      <c r="H988" s="104"/>
      <c r="I988" s="104"/>
      <c r="J988" s="98"/>
      <c r="K988" s="98"/>
      <c r="L988" s="98"/>
      <c r="M988" s="98"/>
      <c r="N988" s="98"/>
      <c r="O988" s="98"/>
      <c r="P988" s="98"/>
      <c r="Q988" s="98"/>
      <c r="R988" s="98"/>
      <c r="S988" s="98"/>
      <c r="U988" s="87"/>
    </row>
    <row r="989" spans="1:21" hidden="1" outlineLevel="1" x14ac:dyDescent="0.25">
      <c r="A989" s="115"/>
      <c r="B989" s="199"/>
      <c r="C989" s="104"/>
      <c r="E989" s="98"/>
      <c r="F989" s="99"/>
      <c r="G989" s="104"/>
      <c r="H989" s="104"/>
      <c r="I989" s="104"/>
      <c r="J989" s="98"/>
      <c r="K989" s="98"/>
      <c r="L989" s="98"/>
      <c r="M989" s="98"/>
      <c r="N989" s="98"/>
      <c r="O989" s="98"/>
      <c r="P989" s="98"/>
      <c r="Q989" s="98"/>
      <c r="R989" s="98"/>
      <c r="S989" s="98"/>
      <c r="U989" s="87"/>
    </row>
    <row r="990" spans="1:21" hidden="1" outlineLevel="1" x14ac:dyDescent="0.25">
      <c r="A990" s="115"/>
      <c r="B990" s="199"/>
      <c r="C990" s="104"/>
      <c r="E990" s="98"/>
      <c r="F990" s="99"/>
      <c r="G990" s="104"/>
      <c r="H990" s="104"/>
      <c r="I990" s="104"/>
      <c r="J990" s="98"/>
      <c r="K990" s="98"/>
      <c r="L990" s="98"/>
      <c r="M990" s="98"/>
      <c r="N990" s="98"/>
      <c r="O990" s="98"/>
      <c r="P990" s="98"/>
      <c r="Q990" s="98"/>
      <c r="R990" s="98"/>
      <c r="S990" s="98"/>
      <c r="U990" s="87"/>
    </row>
    <row r="991" spans="1:21" hidden="1" outlineLevel="1" x14ac:dyDescent="0.25">
      <c r="A991" s="115"/>
      <c r="B991" s="199"/>
      <c r="C991" s="104"/>
      <c r="E991" s="98"/>
      <c r="F991" s="99"/>
      <c r="G991" s="104"/>
      <c r="H991" s="104"/>
      <c r="I991" s="104"/>
      <c r="J991" s="98"/>
      <c r="K991" s="98"/>
      <c r="L991" s="98"/>
      <c r="M991" s="98"/>
      <c r="N991" s="98"/>
      <c r="O991" s="98"/>
      <c r="P991" s="98"/>
      <c r="Q991" s="98"/>
      <c r="R991" s="98"/>
      <c r="S991" s="98"/>
      <c r="U991" s="87"/>
    </row>
    <row r="992" spans="1:21" hidden="1" outlineLevel="1" x14ac:dyDescent="0.25">
      <c r="A992" s="115"/>
      <c r="B992" s="199"/>
      <c r="C992" s="104"/>
      <c r="E992" s="98"/>
      <c r="F992" s="99"/>
      <c r="G992" s="104"/>
      <c r="H992" s="104"/>
      <c r="I992" s="104"/>
      <c r="J992" s="98"/>
      <c r="K992" s="98"/>
      <c r="L992" s="98"/>
      <c r="M992" s="98"/>
      <c r="N992" s="98"/>
      <c r="O992" s="98"/>
      <c r="P992" s="98"/>
      <c r="Q992" s="98"/>
      <c r="R992" s="98"/>
      <c r="S992" s="98"/>
      <c r="U992" s="87"/>
    </row>
    <row r="993" spans="1:21" collapsed="1" x14ac:dyDescent="0.25">
      <c r="A993" s="34"/>
      <c r="B993" s="198"/>
      <c r="C993" s="102"/>
      <c r="D993" t="str">
        <f>'Caseload Assignments'!A992</f>
        <v>Inadequate</v>
      </c>
      <c r="E993" s="34" t="s">
        <v>104</v>
      </c>
      <c r="F993" s="114">
        <v>1</v>
      </c>
      <c r="G993" s="102">
        <v>0</v>
      </c>
      <c r="H993" s="102"/>
      <c r="I993" s="34" t="str">
        <f>J993</f>
        <v>no</v>
      </c>
      <c r="J993" s="34" t="s">
        <v>480</v>
      </c>
      <c r="K993" s="34" t="s">
        <v>480</v>
      </c>
      <c r="L993" s="34" t="s">
        <v>480</v>
      </c>
      <c r="M993" s="34" t="s">
        <v>480</v>
      </c>
      <c r="N993" s="34" t="s">
        <v>480</v>
      </c>
      <c r="O993" s="34" t="s">
        <v>480</v>
      </c>
      <c r="P993" s="34" t="s">
        <v>480</v>
      </c>
      <c r="Q993" s="34" t="s">
        <v>480</v>
      </c>
      <c r="R993" s="34" t="s">
        <v>480</v>
      </c>
      <c r="S993" s="34" t="s">
        <v>480</v>
      </c>
      <c r="T993" s="83">
        <f>IF('Financial Overview'!$B$9=1,'Caseload Assignments'!BK995,(IF('Financial Overview'!$B$9=2,'Caseload Assignments'!BK996,(IF('Financial Overview'!$B$9=3,'Caseload Assignments'!BK997,(IF('Financial Overview'!$B$9=4,'Caseload Assignments'!BK998)))))))</f>
        <v>0</v>
      </c>
      <c r="U993" s="87">
        <f t="shared" ref="U993" si="401">G993+H993-T993</f>
        <v>0</v>
      </c>
    </row>
    <row r="994" spans="1:21" hidden="1" outlineLevel="1" x14ac:dyDescent="0.25">
      <c r="A994" s="115"/>
      <c r="B994" s="199"/>
      <c r="C994" s="104"/>
      <c r="D994" s="98" t="str">
        <f t="shared" ref="D994:S1004" si="402">D993</f>
        <v>Inadequate</v>
      </c>
      <c r="E994" s="98" t="str">
        <f t="shared" si="402"/>
        <v>Salary</v>
      </c>
      <c r="F994" s="98">
        <f t="shared" si="402"/>
        <v>1</v>
      </c>
      <c r="G994" s="104">
        <f t="shared" si="402"/>
        <v>0</v>
      </c>
      <c r="H994" s="104">
        <f t="shared" si="402"/>
        <v>0</v>
      </c>
      <c r="I994" s="98" t="str">
        <f t="shared" si="402"/>
        <v>no</v>
      </c>
      <c r="J994" s="98" t="str">
        <f t="shared" si="402"/>
        <v>no</v>
      </c>
      <c r="K994" s="98" t="str">
        <f t="shared" si="402"/>
        <v>no</v>
      </c>
      <c r="L994" s="98" t="str">
        <f t="shared" si="402"/>
        <v>no</v>
      </c>
      <c r="M994" s="98" t="str">
        <f t="shared" si="402"/>
        <v>no</v>
      </c>
      <c r="N994" s="98" t="str">
        <f t="shared" si="402"/>
        <v>no</v>
      </c>
      <c r="O994" s="98" t="str">
        <f t="shared" si="402"/>
        <v>no</v>
      </c>
      <c r="P994" s="98" t="str">
        <f t="shared" si="402"/>
        <v>no</v>
      </c>
      <c r="Q994" s="98" t="str">
        <f t="shared" si="402"/>
        <v>no</v>
      </c>
      <c r="R994" s="98" t="str">
        <f t="shared" si="402"/>
        <v>no</v>
      </c>
      <c r="S994" s="98" t="str">
        <f t="shared" si="402"/>
        <v>no</v>
      </c>
      <c r="U994" s="87"/>
    </row>
    <row r="995" spans="1:21" hidden="1" outlineLevel="1" x14ac:dyDescent="0.25">
      <c r="A995" s="115"/>
      <c r="B995" s="199"/>
      <c r="C995" s="104"/>
      <c r="D995" s="98" t="str">
        <f t="shared" ref="D995:S995" si="403">D993</f>
        <v>Inadequate</v>
      </c>
      <c r="E995" s="98" t="str">
        <f t="shared" si="403"/>
        <v>Salary</v>
      </c>
      <c r="F995" s="98">
        <f t="shared" si="403"/>
        <v>1</v>
      </c>
      <c r="G995" s="104">
        <f t="shared" si="403"/>
        <v>0</v>
      </c>
      <c r="H995" s="104">
        <f t="shared" si="403"/>
        <v>0</v>
      </c>
      <c r="I995" s="98" t="str">
        <f t="shared" si="403"/>
        <v>no</v>
      </c>
      <c r="J995" s="98" t="str">
        <f t="shared" si="403"/>
        <v>no</v>
      </c>
      <c r="K995" s="98" t="str">
        <f t="shared" si="403"/>
        <v>no</v>
      </c>
      <c r="L995" s="98" t="str">
        <f t="shared" si="403"/>
        <v>no</v>
      </c>
      <c r="M995" s="98" t="str">
        <f t="shared" si="403"/>
        <v>no</v>
      </c>
      <c r="N995" s="98" t="str">
        <f t="shared" si="403"/>
        <v>no</v>
      </c>
      <c r="O995" s="98" t="str">
        <f t="shared" si="403"/>
        <v>no</v>
      </c>
      <c r="P995" s="98" t="str">
        <f t="shared" si="403"/>
        <v>no</v>
      </c>
      <c r="Q995" s="98" t="str">
        <f t="shared" si="403"/>
        <v>no</v>
      </c>
      <c r="R995" s="98" t="str">
        <f t="shared" si="403"/>
        <v>no</v>
      </c>
      <c r="S995" s="98" t="str">
        <f t="shared" si="403"/>
        <v>no</v>
      </c>
      <c r="U995" s="87"/>
    </row>
    <row r="996" spans="1:21" hidden="1" outlineLevel="1" x14ac:dyDescent="0.25">
      <c r="A996" s="115"/>
      <c r="B996" s="199"/>
      <c r="C996" s="104"/>
      <c r="D996" s="98" t="str">
        <f t="shared" ref="D996:S996" si="404">D993</f>
        <v>Inadequate</v>
      </c>
      <c r="E996" s="98" t="str">
        <f t="shared" si="404"/>
        <v>Salary</v>
      </c>
      <c r="F996" s="98">
        <f t="shared" si="404"/>
        <v>1</v>
      </c>
      <c r="G996" s="104">
        <f t="shared" si="404"/>
        <v>0</v>
      </c>
      <c r="H996" s="104">
        <f t="shared" si="404"/>
        <v>0</v>
      </c>
      <c r="I996" s="98" t="str">
        <f t="shared" si="404"/>
        <v>no</v>
      </c>
      <c r="J996" s="98" t="str">
        <f t="shared" si="404"/>
        <v>no</v>
      </c>
      <c r="K996" s="98" t="str">
        <f t="shared" si="404"/>
        <v>no</v>
      </c>
      <c r="L996" s="98" t="str">
        <f t="shared" si="404"/>
        <v>no</v>
      </c>
      <c r="M996" s="98" t="str">
        <f t="shared" si="404"/>
        <v>no</v>
      </c>
      <c r="N996" s="98" t="str">
        <f t="shared" si="404"/>
        <v>no</v>
      </c>
      <c r="O996" s="98" t="str">
        <f t="shared" si="404"/>
        <v>no</v>
      </c>
      <c r="P996" s="98" t="str">
        <f t="shared" si="404"/>
        <v>no</v>
      </c>
      <c r="Q996" s="98" t="str">
        <f t="shared" si="404"/>
        <v>no</v>
      </c>
      <c r="R996" s="98" t="str">
        <f t="shared" si="404"/>
        <v>no</v>
      </c>
      <c r="S996" s="98" t="str">
        <f t="shared" si="404"/>
        <v>no</v>
      </c>
      <c r="U996" s="87"/>
    </row>
    <row r="997" spans="1:21" hidden="1" outlineLevel="1" x14ac:dyDescent="0.25">
      <c r="A997" s="115"/>
      <c r="B997" s="199"/>
      <c r="C997" s="104"/>
      <c r="E997" s="98"/>
      <c r="F997" s="99"/>
      <c r="G997" s="104"/>
      <c r="H997" s="104"/>
      <c r="I997" s="104"/>
      <c r="J997" s="98"/>
      <c r="K997" s="98"/>
      <c r="L997" s="98"/>
      <c r="M997" s="98"/>
      <c r="N997" s="98"/>
      <c r="O997" s="98"/>
      <c r="P997" s="98"/>
      <c r="Q997" s="98"/>
      <c r="R997" s="98"/>
      <c r="S997" s="98"/>
      <c r="U997" s="87"/>
    </row>
    <row r="998" spans="1:21" hidden="1" outlineLevel="1" x14ac:dyDescent="0.25">
      <c r="A998" s="115"/>
      <c r="B998" s="199"/>
      <c r="C998" s="104"/>
      <c r="E998" s="98"/>
      <c r="F998" s="99"/>
      <c r="G998" s="104"/>
      <c r="H998" s="104"/>
      <c r="I998" s="104"/>
      <c r="J998" s="98"/>
      <c r="K998" s="98"/>
      <c r="L998" s="98"/>
      <c r="M998" s="98"/>
      <c r="N998" s="98"/>
      <c r="O998" s="98"/>
      <c r="P998" s="98"/>
      <c r="Q998" s="98"/>
      <c r="R998" s="98"/>
      <c r="S998" s="98"/>
      <c r="U998" s="87"/>
    </row>
    <row r="999" spans="1:21" hidden="1" outlineLevel="1" x14ac:dyDescent="0.25">
      <c r="A999" s="115"/>
      <c r="B999" s="199"/>
      <c r="C999" s="104"/>
      <c r="E999" s="98"/>
      <c r="F999" s="99"/>
      <c r="G999" s="104"/>
      <c r="H999" s="104"/>
      <c r="I999" s="104"/>
      <c r="J999" s="98"/>
      <c r="K999" s="98"/>
      <c r="L999" s="98"/>
      <c r="M999" s="98"/>
      <c r="N999" s="98"/>
      <c r="O999" s="98"/>
      <c r="P999" s="98"/>
      <c r="Q999" s="98"/>
      <c r="R999" s="98"/>
      <c r="S999" s="98"/>
      <c r="U999" s="87"/>
    </row>
    <row r="1000" spans="1:21" hidden="1" outlineLevel="1" x14ac:dyDescent="0.25">
      <c r="A1000" s="115"/>
      <c r="B1000" s="199"/>
      <c r="C1000" s="104"/>
      <c r="E1000" s="98"/>
      <c r="F1000" s="99"/>
      <c r="G1000" s="104"/>
      <c r="H1000" s="104"/>
      <c r="I1000" s="104"/>
      <c r="J1000" s="98"/>
      <c r="K1000" s="98"/>
      <c r="L1000" s="98"/>
      <c r="M1000" s="98"/>
      <c r="N1000" s="98"/>
      <c r="O1000" s="98"/>
      <c r="P1000" s="98"/>
      <c r="Q1000" s="98"/>
      <c r="R1000" s="98"/>
      <c r="S1000" s="98"/>
      <c r="U1000" s="87"/>
    </row>
    <row r="1001" spans="1:21" hidden="1" outlineLevel="1" x14ac:dyDescent="0.25">
      <c r="A1001" s="115"/>
      <c r="B1001" s="199"/>
      <c r="C1001" s="104"/>
      <c r="E1001" s="98"/>
      <c r="F1001" s="99"/>
      <c r="G1001" s="104"/>
      <c r="H1001" s="104"/>
      <c r="I1001" s="104"/>
      <c r="J1001" s="98"/>
      <c r="K1001" s="98"/>
      <c r="L1001" s="98"/>
      <c r="M1001" s="98"/>
      <c r="N1001" s="98"/>
      <c r="O1001" s="98"/>
      <c r="P1001" s="98"/>
      <c r="Q1001" s="98"/>
      <c r="R1001" s="98"/>
      <c r="S1001" s="98"/>
      <c r="U1001" s="87"/>
    </row>
    <row r="1002" spans="1:21" hidden="1" outlineLevel="1" x14ac:dyDescent="0.25">
      <c r="A1002" s="115"/>
      <c r="B1002" s="199"/>
      <c r="C1002" s="104"/>
      <c r="E1002" s="98"/>
      <c r="F1002" s="99"/>
      <c r="G1002" s="104"/>
      <c r="H1002" s="104"/>
      <c r="I1002" s="104"/>
      <c r="J1002" s="98"/>
      <c r="K1002" s="98"/>
      <c r="L1002" s="98"/>
      <c r="M1002" s="98"/>
      <c r="N1002" s="98"/>
      <c r="O1002" s="98"/>
      <c r="P1002" s="98"/>
      <c r="Q1002" s="98"/>
      <c r="R1002" s="98"/>
      <c r="S1002" s="98"/>
      <c r="U1002" s="87"/>
    </row>
    <row r="1003" spans="1:21" collapsed="1" x14ac:dyDescent="0.25">
      <c r="A1003" s="34"/>
      <c r="B1003" s="198"/>
      <c r="C1003" s="102"/>
      <c r="D1003" t="str">
        <f>'Caseload Assignments'!A1002</f>
        <v>Inadequate</v>
      </c>
      <c r="E1003" s="34" t="s">
        <v>104</v>
      </c>
      <c r="F1003" s="114">
        <v>1</v>
      </c>
      <c r="G1003" s="102">
        <v>0</v>
      </c>
      <c r="H1003" s="102"/>
      <c r="I1003" s="34" t="str">
        <f>J1003</f>
        <v>no</v>
      </c>
      <c r="J1003" s="34" t="s">
        <v>480</v>
      </c>
      <c r="K1003" s="34" t="s">
        <v>480</v>
      </c>
      <c r="L1003" s="34" t="s">
        <v>480</v>
      </c>
      <c r="M1003" s="34" t="s">
        <v>480</v>
      </c>
      <c r="N1003" s="34" t="s">
        <v>480</v>
      </c>
      <c r="O1003" s="34" t="s">
        <v>480</v>
      </c>
      <c r="P1003" s="34" t="s">
        <v>480</v>
      </c>
      <c r="Q1003" s="34" t="s">
        <v>480</v>
      </c>
      <c r="R1003" s="34" t="s">
        <v>480</v>
      </c>
      <c r="S1003" s="34" t="s">
        <v>480</v>
      </c>
      <c r="T1003" s="83">
        <f>IF('Financial Overview'!$B$9=1,'Caseload Assignments'!BK1005,(IF('Financial Overview'!$B$9=2,'Caseload Assignments'!BK1006,(IF('Financial Overview'!$B$9=3,'Caseload Assignments'!BK1007,(IF('Financial Overview'!$B$9=4,'Caseload Assignments'!BK1008)))))))</f>
        <v>0</v>
      </c>
      <c r="U1003" s="87">
        <f t="shared" ref="U1003" si="405">G1003+H1003-T1003</f>
        <v>0</v>
      </c>
    </row>
    <row r="1004" spans="1:21" hidden="1" outlineLevel="1" x14ac:dyDescent="0.25">
      <c r="A1004" s="115"/>
      <c r="B1004" s="199"/>
      <c r="C1004" s="104"/>
      <c r="D1004" s="98" t="str">
        <f t="shared" ref="D1004:I1004" si="406">D1003</f>
        <v>Inadequate</v>
      </c>
      <c r="E1004" s="98" t="str">
        <f t="shared" si="406"/>
        <v>Salary</v>
      </c>
      <c r="F1004" s="98">
        <f t="shared" si="406"/>
        <v>1</v>
      </c>
      <c r="G1004" s="104">
        <f t="shared" si="406"/>
        <v>0</v>
      </c>
      <c r="H1004" s="104">
        <f t="shared" si="406"/>
        <v>0</v>
      </c>
      <c r="I1004" s="98" t="str">
        <f t="shared" si="406"/>
        <v>no</v>
      </c>
      <c r="J1004" s="98" t="str">
        <f t="shared" si="402"/>
        <v>no</v>
      </c>
      <c r="K1004" s="98" t="str">
        <f t="shared" si="402"/>
        <v>no</v>
      </c>
      <c r="L1004" s="98" t="str">
        <f t="shared" si="402"/>
        <v>no</v>
      </c>
      <c r="M1004" s="98" t="str">
        <f t="shared" si="402"/>
        <v>no</v>
      </c>
      <c r="N1004" s="98" t="str">
        <f t="shared" si="402"/>
        <v>no</v>
      </c>
      <c r="O1004" s="98" t="str">
        <f t="shared" si="402"/>
        <v>no</v>
      </c>
      <c r="P1004" s="98" t="str">
        <f t="shared" si="402"/>
        <v>no</v>
      </c>
      <c r="Q1004" s="98" t="str">
        <f t="shared" si="402"/>
        <v>no</v>
      </c>
      <c r="R1004" s="98" t="str">
        <f t="shared" si="402"/>
        <v>no</v>
      </c>
      <c r="S1004" s="98" t="str">
        <f t="shared" si="402"/>
        <v>no</v>
      </c>
      <c r="U1004" s="87"/>
    </row>
    <row r="1005" spans="1:21" hidden="1" outlineLevel="1" x14ac:dyDescent="0.25">
      <c r="A1005" s="115"/>
      <c r="B1005" s="199"/>
      <c r="C1005" s="104"/>
      <c r="D1005" s="98" t="str">
        <f t="shared" ref="D1005:S1005" si="407">D1003</f>
        <v>Inadequate</v>
      </c>
      <c r="E1005" s="98" t="str">
        <f t="shared" si="407"/>
        <v>Salary</v>
      </c>
      <c r="F1005" s="98">
        <f t="shared" si="407"/>
        <v>1</v>
      </c>
      <c r="G1005" s="104">
        <f t="shared" si="407"/>
        <v>0</v>
      </c>
      <c r="H1005" s="104">
        <f t="shared" si="407"/>
        <v>0</v>
      </c>
      <c r="I1005" s="98" t="str">
        <f t="shared" si="407"/>
        <v>no</v>
      </c>
      <c r="J1005" s="98" t="str">
        <f t="shared" si="407"/>
        <v>no</v>
      </c>
      <c r="K1005" s="98" t="str">
        <f t="shared" si="407"/>
        <v>no</v>
      </c>
      <c r="L1005" s="98" t="str">
        <f t="shared" si="407"/>
        <v>no</v>
      </c>
      <c r="M1005" s="98" t="str">
        <f t="shared" si="407"/>
        <v>no</v>
      </c>
      <c r="N1005" s="98" t="str">
        <f t="shared" si="407"/>
        <v>no</v>
      </c>
      <c r="O1005" s="98" t="str">
        <f t="shared" si="407"/>
        <v>no</v>
      </c>
      <c r="P1005" s="98" t="str">
        <f t="shared" si="407"/>
        <v>no</v>
      </c>
      <c r="Q1005" s="98" t="str">
        <f t="shared" si="407"/>
        <v>no</v>
      </c>
      <c r="R1005" s="98" t="str">
        <f t="shared" si="407"/>
        <v>no</v>
      </c>
      <c r="S1005" s="98" t="str">
        <f t="shared" si="407"/>
        <v>no</v>
      </c>
      <c r="U1005" s="87"/>
    </row>
    <row r="1006" spans="1:21" hidden="1" outlineLevel="1" x14ac:dyDescent="0.25">
      <c r="A1006" s="115"/>
      <c r="B1006" s="199"/>
      <c r="C1006" s="104"/>
      <c r="D1006" s="98" t="str">
        <f t="shared" ref="D1006:S1006" si="408">D1003</f>
        <v>Inadequate</v>
      </c>
      <c r="E1006" s="98" t="str">
        <f t="shared" si="408"/>
        <v>Salary</v>
      </c>
      <c r="F1006" s="98">
        <f t="shared" si="408"/>
        <v>1</v>
      </c>
      <c r="G1006" s="104">
        <f t="shared" si="408"/>
        <v>0</v>
      </c>
      <c r="H1006" s="104">
        <f t="shared" si="408"/>
        <v>0</v>
      </c>
      <c r="I1006" s="98" t="str">
        <f t="shared" si="408"/>
        <v>no</v>
      </c>
      <c r="J1006" s="98" t="str">
        <f t="shared" si="408"/>
        <v>no</v>
      </c>
      <c r="K1006" s="98" t="str">
        <f t="shared" si="408"/>
        <v>no</v>
      </c>
      <c r="L1006" s="98" t="str">
        <f t="shared" si="408"/>
        <v>no</v>
      </c>
      <c r="M1006" s="98" t="str">
        <f t="shared" si="408"/>
        <v>no</v>
      </c>
      <c r="N1006" s="98" t="str">
        <f t="shared" si="408"/>
        <v>no</v>
      </c>
      <c r="O1006" s="98" t="str">
        <f t="shared" si="408"/>
        <v>no</v>
      </c>
      <c r="P1006" s="98" t="str">
        <f t="shared" si="408"/>
        <v>no</v>
      </c>
      <c r="Q1006" s="98" t="str">
        <f t="shared" si="408"/>
        <v>no</v>
      </c>
      <c r="R1006" s="98" t="str">
        <f t="shared" si="408"/>
        <v>no</v>
      </c>
      <c r="S1006" s="98" t="str">
        <f t="shared" si="408"/>
        <v>no</v>
      </c>
      <c r="U1006" s="87"/>
    </row>
    <row r="1007" spans="1:21" hidden="1" outlineLevel="1" x14ac:dyDescent="0.25">
      <c r="A1007" s="115"/>
      <c r="B1007" s="199"/>
      <c r="C1007" s="104"/>
      <c r="E1007" s="98"/>
      <c r="F1007" s="99"/>
      <c r="G1007" s="104"/>
      <c r="H1007" s="104"/>
      <c r="I1007" s="104"/>
      <c r="J1007" s="98"/>
      <c r="K1007" s="98"/>
      <c r="L1007" s="98"/>
      <c r="M1007" s="98"/>
      <c r="N1007" s="98"/>
      <c r="O1007" s="98"/>
      <c r="P1007" s="98"/>
      <c r="Q1007" s="98"/>
      <c r="R1007" s="98"/>
      <c r="S1007" s="98"/>
      <c r="U1007" s="87"/>
    </row>
    <row r="1008" spans="1:21" hidden="1" outlineLevel="1" x14ac:dyDescent="0.25">
      <c r="A1008" s="115"/>
      <c r="B1008" s="199"/>
      <c r="C1008" s="104"/>
      <c r="E1008" s="98"/>
      <c r="F1008" s="99"/>
      <c r="G1008" s="104"/>
      <c r="H1008" s="104"/>
      <c r="I1008" s="104"/>
      <c r="J1008" s="98"/>
      <c r="K1008" s="98"/>
      <c r="L1008" s="98"/>
      <c r="M1008" s="98"/>
      <c r="N1008" s="98"/>
      <c r="O1008" s="98"/>
      <c r="P1008" s="98"/>
      <c r="Q1008" s="98"/>
      <c r="R1008" s="98"/>
      <c r="S1008" s="98"/>
      <c r="U1008" s="87"/>
    </row>
    <row r="1009" spans="1:21" hidden="1" outlineLevel="1" x14ac:dyDescent="0.25">
      <c r="A1009" s="115"/>
      <c r="B1009" s="199"/>
      <c r="C1009" s="104"/>
      <c r="E1009" s="98"/>
      <c r="F1009" s="99"/>
      <c r="G1009" s="104"/>
      <c r="H1009" s="104"/>
      <c r="I1009" s="104"/>
      <c r="J1009" s="98"/>
      <c r="K1009" s="98"/>
      <c r="L1009" s="98"/>
      <c r="M1009" s="98"/>
      <c r="N1009" s="98"/>
      <c r="O1009" s="98"/>
      <c r="P1009" s="98"/>
      <c r="Q1009" s="98"/>
      <c r="R1009" s="98"/>
      <c r="S1009" s="98"/>
      <c r="U1009" s="87"/>
    </row>
    <row r="1010" spans="1:21" hidden="1" outlineLevel="1" x14ac:dyDescent="0.25">
      <c r="A1010" s="115"/>
      <c r="B1010" s="199"/>
      <c r="C1010" s="104"/>
      <c r="E1010" s="98"/>
      <c r="F1010" s="99"/>
      <c r="G1010" s="104"/>
      <c r="H1010" s="104"/>
      <c r="I1010" s="104"/>
      <c r="J1010" s="98"/>
      <c r="K1010" s="98"/>
      <c r="L1010" s="98"/>
      <c r="M1010" s="98"/>
      <c r="N1010" s="98"/>
      <c r="O1010" s="98"/>
      <c r="P1010" s="98"/>
      <c r="Q1010" s="98"/>
      <c r="R1010" s="98"/>
      <c r="S1010" s="98"/>
      <c r="U1010" s="87"/>
    </row>
    <row r="1011" spans="1:21" hidden="1" outlineLevel="1" x14ac:dyDescent="0.25">
      <c r="A1011" s="115"/>
      <c r="B1011" s="199"/>
      <c r="C1011" s="104"/>
      <c r="E1011" s="98"/>
      <c r="F1011" s="99"/>
      <c r="G1011" s="104"/>
      <c r="H1011" s="104"/>
      <c r="I1011" s="104"/>
      <c r="J1011" s="98"/>
      <c r="K1011" s="98"/>
      <c r="L1011" s="98"/>
      <c r="M1011" s="98"/>
      <c r="N1011" s="98"/>
      <c r="O1011" s="98"/>
      <c r="P1011" s="98"/>
      <c r="Q1011" s="98"/>
      <c r="R1011" s="98"/>
      <c r="S1011" s="98"/>
      <c r="U1011" s="87"/>
    </row>
    <row r="1012" spans="1:21" hidden="1" outlineLevel="1" x14ac:dyDescent="0.25">
      <c r="A1012" s="115"/>
      <c r="B1012" s="199"/>
      <c r="C1012" s="104"/>
      <c r="E1012" s="98"/>
      <c r="F1012" s="99"/>
      <c r="G1012" s="104"/>
      <c r="H1012" s="104"/>
      <c r="I1012" s="104"/>
      <c r="J1012" s="98"/>
      <c r="K1012" s="98"/>
      <c r="L1012" s="98"/>
      <c r="M1012" s="98"/>
      <c r="N1012" s="98"/>
      <c r="O1012" s="98"/>
      <c r="P1012" s="98"/>
      <c r="Q1012" s="98"/>
      <c r="R1012" s="98"/>
      <c r="S1012" s="98"/>
      <c r="U1012" s="87"/>
    </row>
    <row r="1013" spans="1:21" collapsed="1" x14ac:dyDescent="0.25">
      <c r="A1013" s="34"/>
      <c r="B1013" s="198"/>
      <c r="C1013" s="102"/>
      <c r="D1013" t="str">
        <f>'Caseload Assignments'!A1012</f>
        <v>Inadequate</v>
      </c>
      <c r="E1013" s="34" t="s">
        <v>104</v>
      </c>
      <c r="F1013" s="114">
        <v>1</v>
      </c>
      <c r="G1013" s="102">
        <v>0</v>
      </c>
      <c r="H1013" s="102"/>
      <c r="I1013" s="34" t="str">
        <f>J1013</f>
        <v>no</v>
      </c>
      <c r="J1013" s="34" t="s">
        <v>480</v>
      </c>
      <c r="K1013" s="34" t="s">
        <v>480</v>
      </c>
      <c r="L1013" s="34" t="s">
        <v>480</v>
      </c>
      <c r="M1013" s="34" t="s">
        <v>480</v>
      </c>
      <c r="N1013" s="34" t="s">
        <v>480</v>
      </c>
      <c r="O1013" s="34" t="s">
        <v>480</v>
      </c>
      <c r="P1013" s="34" t="s">
        <v>480</v>
      </c>
      <c r="Q1013" s="34" t="s">
        <v>480</v>
      </c>
      <c r="R1013" s="34" t="s">
        <v>480</v>
      </c>
      <c r="S1013" s="34" t="s">
        <v>480</v>
      </c>
      <c r="T1013" s="83">
        <f>IF('Financial Overview'!$B$9=1,'Caseload Assignments'!BK1015,(IF('Financial Overview'!$B$9=2,'Caseload Assignments'!BK1016,(IF('Financial Overview'!$B$9=3,'Caseload Assignments'!BK1017,(IF('Financial Overview'!$B$9=4,'Caseload Assignments'!BK1018)))))))</f>
        <v>0</v>
      </c>
      <c r="U1013" s="87">
        <f t="shared" ref="U1013" si="409">G1013+H1013-T1013</f>
        <v>0</v>
      </c>
    </row>
    <row r="1014" spans="1:21" hidden="1" outlineLevel="1" x14ac:dyDescent="0.25">
      <c r="A1014" s="115"/>
      <c r="B1014" s="199"/>
      <c r="C1014" s="104"/>
      <c r="D1014" s="98" t="str">
        <f t="shared" ref="D1014:S1024" si="410">D1013</f>
        <v>Inadequate</v>
      </c>
      <c r="E1014" s="98" t="str">
        <f t="shared" si="410"/>
        <v>Salary</v>
      </c>
      <c r="F1014" s="98">
        <f t="shared" si="410"/>
        <v>1</v>
      </c>
      <c r="G1014" s="104">
        <f t="shared" si="410"/>
        <v>0</v>
      </c>
      <c r="H1014" s="104">
        <f t="shared" si="410"/>
        <v>0</v>
      </c>
      <c r="I1014" s="98" t="str">
        <f t="shared" si="410"/>
        <v>no</v>
      </c>
      <c r="J1014" s="98" t="str">
        <f t="shared" si="410"/>
        <v>no</v>
      </c>
      <c r="K1014" s="98" t="str">
        <f t="shared" si="410"/>
        <v>no</v>
      </c>
      <c r="L1014" s="98" t="str">
        <f t="shared" si="410"/>
        <v>no</v>
      </c>
      <c r="M1014" s="98" t="str">
        <f t="shared" si="410"/>
        <v>no</v>
      </c>
      <c r="N1014" s="98" t="str">
        <f t="shared" si="410"/>
        <v>no</v>
      </c>
      <c r="O1014" s="98" t="str">
        <f t="shared" si="410"/>
        <v>no</v>
      </c>
      <c r="P1014" s="98" t="str">
        <f t="shared" si="410"/>
        <v>no</v>
      </c>
      <c r="Q1014" s="98" t="str">
        <f t="shared" si="410"/>
        <v>no</v>
      </c>
      <c r="R1014" s="98" t="str">
        <f t="shared" si="410"/>
        <v>no</v>
      </c>
      <c r="S1014" s="98" t="str">
        <f t="shared" si="410"/>
        <v>no</v>
      </c>
      <c r="U1014" s="87"/>
    </row>
    <row r="1015" spans="1:21" hidden="1" outlineLevel="1" x14ac:dyDescent="0.25">
      <c r="A1015" s="115"/>
      <c r="B1015" s="199"/>
      <c r="C1015" s="104"/>
      <c r="D1015" s="98" t="str">
        <f t="shared" ref="D1015:S1015" si="411">D1013</f>
        <v>Inadequate</v>
      </c>
      <c r="E1015" s="98" t="str">
        <f t="shared" si="411"/>
        <v>Salary</v>
      </c>
      <c r="F1015" s="98">
        <f t="shared" si="411"/>
        <v>1</v>
      </c>
      <c r="G1015" s="104">
        <f t="shared" si="411"/>
        <v>0</v>
      </c>
      <c r="H1015" s="104">
        <f t="shared" si="411"/>
        <v>0</v>
      </c>
      <c r="I1015" s="98" t="str">
        <f t="shared" si="411"/>
        <v>no</v>
      </c>
      <c r="J1015" s="98" t="str">
        <f t="shared" si="411"/>
        <v>no</v>
      </c>
      <c r="K1015" s="98" t="str">
        <f t="shared" si="411"/>
        <v>no</v>
      </c>
      <c r="L1015" s="98" t="str">
        <f t="shared" si="411"/>
        <v>no</v>
      </c>
      <c r="M1015" s="98" t="str">
        <f t="shared" si="411"/>
        <v>no</v>
      </c>
      <c r="N1015" s="98" t="str">
        <f t="shared" si="411"/>
        <v>no</v>
      </c>
      <c r="O1015" s="98" t="str">
        <f t="shared" si="411"/>
        <v>no</v>
      </c>
      <c r="P1015" s="98" t="str">
        <f t="shared" si="411"/>
        <v>no</v>
      </c>
      <c r="Q1015" s="98" t="str">
        <f t="shared" si="411"/>
        <v>no</v>
      </c>
      <c r="R1015" s="98" t="str">
        <f t="shared" si="411"/>
        <v>no</v>
      </c>
      <c r="S1015" s="98" t="str">
        <f t="shared" si="411"/>
        <v>no</v>
      </c>
      <c r="U1015" s="87"/>
    </row>
    <row r="1016" spans="1:21" hidden="1" outlineLevel="1" x14ac:dyDescent="0.25">
      <c r="A1016" s="115"/>
      <c r="B1016" s="199"/>
      <c r="C1016" s="104"/>
      <c r="D1016" s="98" t="str">
        <f t="shared" ref="D1016:S1016" si="412">D1013</f>
        <v>Inadequate</v>
      </c>
      <c r="E1016" s="98" t="str">
        <f t="shared" si="412"/>
        <v>Salary</v>
      </c>
      <c r="F1016" s="98">
        <f t="shared" si="412"/>
        <v>1</v>
      </c>
      <c r="G1016" s="104">
        <f t="shared" si="412"/>
        <v>0</v>
      </c>
      <c r="H1016" s="104">
        <f t="shared" si="412"/>
        <v>0</v>
      </c>
      <c r="I1016" s="98" t="str">
        <f t="shared" si="412"/>
        <v>no</v>
      </c>
      <c r="J1016" s="98" t="str">
        <f t="shared" si="412"/>
        <v>no</v>
      </c>
      <c r="K1016" s="98" t="str">
        <f t="shared" si="412"/>
        <v>no</v>
      </c>
      <c r="L1016" s="98" t="str">
        <f t="shared" si="412"/>
        <v>no</v>
      </c>
      <c r="M1016" s="98" t="str">
        <f t="shared" si="412"/>
        <v>no</v>
      </c>
      <c r="N1016" s="98" t="str">
        <f t="shared" si="412"/>
        <v>no</v>
      </c>
      <c r="O1016" s="98" t="str">
        <f t="shared" si="412"/>
        <v>no</v>
      </c>
      <c r="P1016" s="98" t="str">
        <f t="shared" si="412"/>
        <v>no</v>
      </c>
      <c r="Q1016" s="98" t="str">
        <f t="shared" si="412"/>
        <v>no</v>
      </c>
      <c r="R1016" s="98" t="str">
        <f t="shared" si="412"/>
        <v>no</v>
      </c>
      <c r="S1016" s="98" t="str">
        <f t="shared" si="412"/>
        <v>no</v>
      </c>
      <c r="U1016" s="87"/>
    </row>
    <row r="1017" spans="1:21" hidden="1" outlineLevel="1" x14ac:dyDescent="0.25">
      <c r="A1017" s="115"/>
      <c r="B1017" s="199"/>
      <c r="C1017" s="104"/>
      <c r="E1017" s="98"/>
      <c r="F1017" s="99"/>
      <c r="G1017" s="104"/>
      <c r="H1017" s="104"/>
      <c r="I1017" s="104"/>
      <c r="J1017" s="98"/>
      <c r="K1017" s="98"/>
      <c r="L1017" s="98"/>
      <c r="M1017" s="98"/>
      <c r="N1017" s="98"/>
      <c r="O1017" s="98"/>
      <c r="P1017" s="98"/>
      <c r="Q1017" s="98"/>
      <c r="R1017" s="98"/>
      <c r="S1017" s="98"/>
      <c r="U1017" s="87"/>
    </row>
    <row r="1018" spans="1:21" hidden="1" outlineLevel="1" x14ac:dyDescent="0.25">
      <c r="A1018" s="115"/>
      <c r="B1018" s="199"/>
      <c r="C1018" s="104"/>
      <c r="E1018" s="98"/>
      <c r="F1018" s="99"/>
      <c r="G1018" s="104"/>
      <c r="H1018" s="104"/>
      <c r="I1018" s="104"/>
      <c r="J1018" s="98"/>
      <c r="K1018" s="98"/>
      <c r="L1018" s="98"/>
      <c r="M1018" s="98"/>
      <c r="N1018" s="98"/>
      <c r="O1018" s="98"/>
      <c r="P1018" s="98"/>
      <c r="Q1018" s="98"/>
      <c r="R1018" s="98"/>
      <c r="S1018" s="98"/>
      <c r="U1018" s="87"/>
    </row>
    <row r="1019" spans="1:21" hidden="1" outlineLevel="1" x14ac:dyDescent="0.25">
      <c r="A1019" s="115"/>
      <c r="B1019" s="199"/>
      <c r="C1019" s="104"/>
      <c r="E1019" s="98"/>
      <c r="F1019" s="99"/>
      <c r="G1019" s="104"/>
      <c r="H1019" s="104"/>
      <c r="I1019" s="104"/>
      <c r="J1019" s="98"/>
      <c r="K1019" s="98"/>
      <c r="L1019" s="98"/>
      <c r="M1019" s="98"/>
      <c r="N1019" s="98"/>
      <c r="O1019" s="98"/>
      <c r="P1019" s="98"/>
      <c r="Q1019" s="98"/>
      <c r="R1019" s="98"/>
      <c r="S1019" s="98"/>
      <c r="U1019" s="87"/>
    </row>
    <row r="1020" spans="1:21" hidden="1" outlineLevel="1" x14ac:dyDescent="0.25">
      <c r="A1020" s="115"/>
      <c r="B1020" s="199"/>
      <c r="C1020" s="104"/>
      <c r="E1020" s="98"/>
      <c r="F1020" s="99"/>
      <c r="G1020" s="104"/>
      <c r="H1020" s="104"/>
      <c r="I1020" s="104"/>
      <c r="J1020" s="98"/>
      <c r="K1020" s="98"/>
      <c r="L1020" s="98"/>
      <c r="M1020" s="98"/>
      <c r="N1020" s="98"/>
      <c r="O1020" s="98"/>
      <c r="P1020" s="98"/>
      <c r="Q1020" s="98"/>
      <c r="R1020" s="98"/>
      <c r="S1020" s="98"/>
      <c r="U1020" s="87"/>
    </row>
    <row r="1021" spans="1:21" hidden="1" outlineLevel="1" x14ac:dyDescent="0.25">
      <c r="A1021" s="115"/>
      <c r="B1021" s="199"/>
      <c r="C1021" s="104"/>
      <c r="E1021" s="98"/>
      <c r="F1021" s="99"/>
      <c r="G1021" s="104"/>
      <c r="H1021" s="104"/>
      <c r="I1021" s="104"/>
      <c r="J1021" s="98"/>
      <c r="K1021" s="98"/>
      <c r="L1021" s="98"/>
      <c r="M1021" s="98"/>
      <c r="N1021" s="98"/>
      <c r="O1021" s="98"/>
      <c r="P1021" s="98"/>
      <c r="Q1021" s="98"/>
      <c r="R1021" s="98"/>
      <c r="S1021" s="98"/>
      <c r="U1021" s="87"/>
    </row>
    <row r="1022" spans="1:21" hidden="1" outlineLevel="1" x14ac:dyDescent="0.25">
      <c r="A1022" s="115"/>
      <c r="B1022" s="199"/>
      <c r="C1022" s="104"/>
      <c r="E1022" s="98"/>
      <c r="F1022" s="99"/>
      <c r="G1022" s="104"/>
      <c r="H1022" s="104"/>
      <c r="I1022" s="104"/>
      <c r="J1022" s="98"/>
      <c r="K1022" s="98"/>
      <c r="L1022" s="98"/>
      <c r="M1022" s="98"/>
      <c r="N1022" s="98"/>
      <c r="O1022" s="98"/>
      <c r="P1022" s="98"/>
      <c r="Q1022" s="98"/>
      <c r="R1022" s="98"/>
      <c r="S1022" s="98"/>
      <c r="U1022" s="87"/>
    </row>
    <row r="1023" spans="1:21" collapsed="1" x14ac:dyDescent="0.25">
      <c r="A1023" s="34"/>
      <c r="B1023" s="198"/>
      <c r="C1023" s="102"/>
      <c r="D1023" t="str">
        <f>'Caseload Assignments'!A1022</f>
        <v>Inadequate</v>
      </c>
      <c r="E1023" s="34" t="s">
        <v>104</v>
      </c>
      <c r="F1023" s="114">
        <v>1</v>
      </c>
      <c r="G1023" s="102">
        <v>0</v>
      </c>
      <c r="H1023" s="102"/>
      <c r="I1023" s="34" t="str">
        <f>J1023</f>
        <v>no</v>
      </c>
      <c r="J1023" s="34" t="s">
        <v>480</v>
      </c>
      <c r="K1023" s="34" t="s">
        <v>480</v>
      </c>
      <c r="L1023" s="34" t="s">
        <v>480</v>
      </c>
      <c r="M1023" s="34" t="s">
        <v>480</v>
      </c>
      <c r="N1023" s="34" t="s">
        <v>480</v>
      </c>
      <c r="O1023" s="34" t="s">
        <v>480</v>
      </c>
      <c r="P1023" s="34" t="s">
        <v>480</v>
      </c>
      <c r="Q1023" s="34" t="s">
        <v>480</v>
      </c>
      <c r="R1023" s="34" t="s">
        <v>480</v>
      </c>
      <c r="S1023" s="34" t="s">
        <v>480</v>
      </c>
      <c r="T1023" s="83">
        <f>IF('Financial Overview'!$B$9=1,'Caseload Assignments'!BK1025,(IF('Financial Overview'!$B$9=2,'Caseload Assignments'!BK1026,(IF('Financial Overview'!$B$9=3,'Caseload Assignments'!BK1027,(IF('Financial Overview'!$B$9=4,'Caseload Assignments'!BK1028)))))))</f>
        <v>0</v>
      </c>
      <c r="U1023" s="87">
        <f t="shared" ref="U1023" si="413">G1023+H1023-T1023</f>
        <v>0</v>
      </c>
    </row>
    <row r="1024" spans="1:21" hidden="1" outlineLevel="1" x14ac:dyDescent="0.25">
      <c r="A1024" s="115"/>
      <c r="B1024" s="199"/>
      <c r="C1024" s="104"/>
      <c r="D1024" s="98" t="str">
        <f t="shared" ref="D1024:I1024" si="414">D1023</f>
        <v>Inadequate</v>
      </c>
      <c r="E1024" s="98" t="str">
        <f t="shared" si="414"/>
        <v>Salary</v>
      </c>
      <c r="F1024" s="98">
        <f t="shared" si="414"/>
        <v>1</v>
      </c>
      <c r="G1024" s="104">
        <f t="shared" si="414"/>
        <v>0</v>
      </c>
      <c r="H1024" s="104">
        <f t="shared" si="414"/>
        <v>0</v>
      </c>
      <c r="I1024" s="98" t="str">
        <f t="shared" si="414"/>
        <v>no</v>
      </c>
      <c r="J1024" s="98" t="str">
        <f t="shared" si="410"/>
        <v>no</v>
      </c>
      <c r="K1024" s="98" t="str">
        <f t="shared" si="410"/>
        <v>no</v>
      </c>
      <c r="L1024" s="98" t="str">
        <f t="shared" si="410"/>
        <v>no</v>
      </c>
      <c r="M1024" s="98" t="str">
        <f t="shared" si="410"/>
        <v>no</v>
      </c>
      <c r="N1024" s="98" t="str">
        <f t="shared" si="410"/>
        <v>no</v>
      </c>
      <c r="O1024" s="98" t="str">
        <f t="shared" si="410"/>
        <v>no</v>
      </c>
      <c r="P1024" s="98" t="str">
        <f t="shared" si="410"/>
        <v>no</v>
      </c>
      <c r="Q1024" s="98" t="str">
        <f t="shared" si="410"/>
        <v>no</v>
      </c>
      <c r="R1024" s="98" t="str">
        <f t="shared" si="410"/>
        <v>no</v>
      </c>
      <c r="S1024" s="98" t="str">
        <f t="shared" si="410"/>
        <v>no</v>
      </c>
      <c r="U1024" s="87"/>
    </row>
    <row r="1025" spans="1:21" hidden="1" outlineLevel="1" x14ac:dyDescent="0.25">
      <c r="A1025" s="115"/>
      <c r="B1025" s="199"/>
      <c r="C1025" s="104"/>
      <c r="D1025" s="98" t="str">
        <f t="shared" ref="D1025:S1025" si="415">D1023</f>
        <v>Inadequate</v>
      </c>
      <c r="E1025" s="98" t="str">
        <f t="shared" si="415"/>
        <v>Salary</v>
      </c>
      <c r="F1025" s="98">
        <f t="shared" si="415"/>
        <v>1</v>
      </c>
      <c r="G1025" s="104">
        <f t="shared" si="415"/>
        <v>0</v>
      </c>
      <c r="H1025" s="104">
        <f t="shared" si="415"/>
        <v>0</v>
      </c>
      <c r="I1025" s="98" t="str">
        <f t="shared" si="415"/>
        <v>no</v>
      </c>
      <c r="J1025" s="98" t="str">
        <f t="shared" si="415"/>
        <v>no</v>
      </c>
      <c r="K1025" s="98" t="str">
        <f t="shared" si="415"/>
        <v>no</v>
      </c>
      <c r="L1025" s="98" t="str">
        <f t="shared" si="415"/>
        <v>no</v>
      </c>
      <c r="M1025" s="98" t="str">
        <f t="shared" si="415"/>
        <v>no</v>
      </c>
      <c r="N1025" s="98" t="str">
        <f t="shared" si="415"/>
        <v>no</v>
      </c>
      <c r="O1025" s="98" t="str">
        <f t="shared" si="415"/>
        <v>no</v>
      </c>
      <c r="P1025" s="98" t="str">
        <f t="shared" si="415"/>
        <v>no</v>
      </c>
      <c r="Q1025" s="98" t="str">
        <f t="shared" si="415"/>
        <v>no</v>
      </c>
      <c r="R1025" s="98" t="str">
        <f t="shared" si="415"/>
        <v>no</v>
      </c>
      <c r="S1025" s="98" t="str">
        <f t="shared" si="415"/>
        <v>no</v>
      </c>
      <c r="U1025" s="87"/>
    </row>
    <row r="1026" spans="1:21" hidden="1" outlineLevel="1" x14ac:dyDescent="0.25">
      <c r="A1026" s="115"/>
      <c r="B1026" s="199"/>
      <c r="C1026" s="104"/>
      <c r="D1026" s="98" t="str">
        <f t="shared" ref="D1026:S1026" si="416">D1023</f>
        <v>Inadequate</v>
      </c>
      <c r="E1026" s="98" t="str">
        <f t="shared" si="416"/>
        <v>Salary</v>
      </c>
      <c r="F1026" s="98">
        <f t="shared" si="416"/>
        <v>1</v>
      </c>
      <c r="G1026" s="104">
        <f t="shared" si="416"/>
        <v>0</v>
      </c>
      <c r="H1026" s="104">
        <f t="shared" si="416"/>
        <v>0</v>
      </c>
      <c r="I1026" s="98" t="str">
        <f t="shared" si="416"/>
        <v>no</v>
      </c>
      <c r="J1026" s="98" t="str">
        <f t="shared" si="416"/>
        <v>no</v>
      </c>
      <c r="K1026" s="98" t="str">
        <f t="shared" si="416"/>
        <v>no</v>
      </c>
      <c r="L1026" s="98" t="str">
        <f t="shared" si="416"/>
        <v>no</v>
      </c>
      <c r="M1026" s="98" t="str">
        <f t="shared" si="416"/>
        <v>no</v>
      </c>
      <c r="N1026" s="98" t="str">
        <f t="shared" si="416"/>
        <v>no</v>
      </c>
      <c r="O1026" s="98" t="str">
        <f t="shared" si="416"/>
        <v>no</v>
      </c>
      <c r="P1026" s="98" t="str">
        <f t="shared" si="416"/>
        <v>no</v>
      </c>
      <c r="Q1026" s="98" t="str">
        <f t="shared" si="416"/>
        <v>no</v>
      </c>
      <c r="R1026" s="98" t="str">
        <f t="shared" si="416"/>
        <v>no</v>
      </c>
      <c r="S1026" s="98" t="str">
        <f t="shared" si="416"/>
        <v>no</v>
      </c>
      <c r="U1026" s="87"/>
    </row>
    <row r="1027" spans="1:21" hidden="1" outlineLevel="1" x14ac:dyDescent="0.25">
      <c r="A1027" s="115"/>
      <c r="B1027" s="199"/>
      <c r="C1027" s="104"/>
      <c r="E1027" s="98"/>
      <c r="F1027" s="99"/>
      <c r="G1027" s="104"/>
      <c r="H1027" s="104"/>
      <c r="I1027" s="104"/>
      <c r="J1027" s="98"/>
      <c r="K1027" s="98"/>
      <c r="L1027" s="98"/>
      <c r="M1027" s="98"/>
      <c r="N1027" s="98"/>
      <c r="O1027" s="98"/>
      <c r="P1027" s="98"/>
      <c r="Q1027" s="98"/>
      <c r="R1027" s="98"/>
      <c r="S1027" s="98"/>
      <c r="U1027" s="87"/>
    </row>
    <row r="1028" spans="1:21" hidden="1" outlineLevel="1" x14ac:dyDescent="0.25">
      <c r="A1028" s="115"/>
      <c r="B1028" s="199"/>
      <c r="C1028" s="104"/>
      <c r="E1028" s="98"/>
      <c r="F1028" s="99"/>
      <c r="G1028" s="104"/>
      <c r="H1028" s="104"/>
      <c r="I1028" s="104"/>
      <c r="J1028" s="98"/>
      <c r="K1028" s="98"/>
      <c r="L1028" s="98"/>
      <c r="M1028" s="98"/>
      <c r="N1028" s="98"/>
      <c r="O1028" s="98"/>
      <c r="P1028" s="98"/>
      <c r="Q1028" s="98"/>
      <c r="R1028" s="98"/>
      <c r="S1028" s="98"/>
      <c r="U1028" s="87"/>
    </row>
    <row r="1029" spans="1:21" hidden="1" outlineLevel="1" x14ac:dyDescent="0.25">
      <c r="A1029" s="115"/>
      <c r="B1029" s="199"/>
      <c r="C1029" s="104"/>
      <c r="E1029" s="98"/>
      <c r="F1029" s="99"/>
      <c r="G1029" s="104"/>
      <c r="H1029" s="104"/>
      <c r="I1029" s="104"/>
      <c r="J1029" s="98"/>
      <c r="K1029" s="98"/>
      <c r="L1029" s="98"/>
      <c r="M1029" s="98"/>
      <c r="N1029" s="98"/>
      <c r="O1029" s="98"/>
      <c r="P1029" s="98"/>
      <c r="Q1029" s="98"/>
      <c r="R1029" s="98"/>
      <c r="S1029" s="98"/>
      <c r="U1029" s="87"/>
    </row>
    <row r="1030" spans="1:21" hidden="1" outlineLevel="1" x14ac:dyDescent="0.25">
      <c r="A1030" s="115"/>
      <c r="B1030" s="199"/>
      <c r="C1030" s="104"/>
      <c r="E1030" s="98"/>
      <c r="F1030" s="99"/>
      <c r="G1030" s="104"/>
      <c r="H1030" s="104"/>
      <c r="I1030" s="104"/>
      <c r="J1030" s="98"/>
      <c r="K1030" s="98"/>
      <c r="L1030" s="98"/>
      <c r="M1030" s="98"/>
      <c r="N1030" s="98"/>
      <c r="O1030" s="98"/>
      <c r="P1030" s="98"/>
      <c r="Q1030" s="98"/>
      <c r="R1030" s="98"/>
      <c r="S1030" s="98"/>
      <c r="U1030" s="87"/>
    </row>
    <row r="1031" spans="1:21" hidden="1" outlineLevel="1" x14ac:dyDescent="0.25">
      <c r="A1031" s="115"/>
      <c r="B1031" s="199"/>
      <c r="C1031" s="104"/>
      <c r="E1031" s="98"/>
      <c r="F1031" s="99"/>
      <c r="G1031" s="104"/>
      <c r="H1031" s="104"/>
      <c r="I1031" s="104"/>
      <c r="J1031" s="98"/>
      <c r="K1031" s="98"/>
      <c r="L1031" s="98"/>
      <c r="M1031" s="98"/>
      <c r="N1031" s="98"/>
      <c r="O1031" s="98"/>
      <c r="P1031" s="98"/>
      <c r="Q1031" s="98"/>
      <c r="R1031" s="98"/>
      <c r="S1031" s="98"/>
      <c r="U1031" s="87"/>
    </row>
    <row r="1032" spans="1:21" hidden="1" outlineLevel="1" x14ac:dyDescent="0.25">
      <c r="A1032" s="115"/>
      <c r="B1032" s="199"/>
      <c r="C1032" s="104"/>
      <c r="E1032" s="98"/>
      <c r="F1032" s="99"/>
      <c r="G1032" s="104"/>
      <c r="H1032" s="104"/>
      <c r="I1032" s="104"/>
      <c r="J1032" s="98"/>
      <c r="K1032" s="98"/>
      <c r="L1032" s="98"/>
      <c r="M1032" s="98"/>
      <c r="N1032" s="98"/>
      <c r="O1032" s="98"/>
      <c r="P1032" s="98"/>
      <c r="Q1032" s="98"/>
      <c r="R1032" s="98"/>
      <c r="S1032" s="98"/>
      <c r="U1032" s="87"/>
    </row>
    <row r="1033" spans="1:21" collapsed="1" x14ac:dyDescent="0.25">
      <c r="A1033" s="34"/>
      <c r="B1033" s="198"/>
      <c r="C1033" s="102"/>
      <c r="D1033" t="str">
        <f>'Caseload Assignments'!A1032</f>
        <v>Inadequate</v>
      </c>
      <c r="E1033" s="34" t="s">
        <v>104</v>
      </c>
      <c r="F1033" s="114">
        <v>1</v>
      </c>
      <c r="G1033" s="102">
        <v>0</v>
      </c>
      <c r="H1033" s="102"/>
      <c r="I1033" s="34" t="str">
        <f>J1033</f>
        <v>no</v>
      </c>
      <c r="J1033" s="34" t="s">
        <v>480</v>
      </c>
      <c r="K1033" s="34" t="s">
        <v>480</v>
      </c>
      <c r="L1033" s="34" t="s">
        <v>480</v>
      </c>
      <c r="M1033" s="34" t="s">
        <v>480</v>
      </c>
      <c r="N1033" s="34" t="s">
        <v>480</v>
      </c>
      <c r="O1033" s="34" t="s">
        <v>480</v>
      </c>
      <c r="P1033" s="34" t="s">
        <v>480</v>
      </c>
      <c r="Q1033" s="34" t="s">
        <v>480</v>
      </c>
      <c r="R1033" s="34" t="s">
        <v>480</v>
      </c>
      <c r="S1033" s="34" t="s">
        <v>480</v>
      </c>
      <c r="T1033" s="83">
        <f>IF('Financial Overview'!$B$9=1,'Caseload Assignments'!BK1035,(IF('Financial Overview'!$B$9=2,'Caseload Assignments'!BK1036,(IF('Financial Overview'!$B$9=3,'Caseload Assignments'!BK1037,(IF('Financial Overview'!$B$9=4,'Caseload Assignments'!BK1038)))))))</f>
        <v>0</v>
      </c>
      <c r="U1033" s="87">
        <f t="shared" ref="U1033" si="417">G1033+H1033-T1033</f>
        <v>0</v>
      </c>
    </row>
    <row r="1034" spans="1:21" hidden="1" outlineLevel="1" x14ac:dyDescent="0.25">
      <c r="A1034" s="115"/>
      <c r="B1034" s="199"/>
      <c r="C1034" s="104"/>
      <c r="D1034" s="98" t="str">
        <f t="shared" ref="D1034:S1044" si="418">D1033</f>
        <v>Inadequate</v>
      </c>
      <c r="E1034" s="98" t="str">
        <f t="shared" si="418"/>
        <v>Salary</v>
      </c>
      <c r="F1034" s="98">
        <f t="shared" si="418"/>
        <v>1</v>
      </c>
      <c r="G1034" s="104">
        <f t="shared" si="418"/>
        <v>0</v>
      </c>
      <c r="H1034" s="104">
        <f t="shared" si="418"/>
        <v>0</v>
      </c>
      <c r="I1034" s="98" t="str">
        <f t="shared" si="418"/>
        <v>no</v>
      </c>
      <c r="J1034" s="98" t="str">
        <f t="shared" si="418"/>
        <v>no</v>
      </c>
      <c r="K1034" s="98" t="str">
        <f t="shared" si="418"/>
        <v>no</v>
      </c>
      <c r="L1034" s="98" t="str">
        <f t="shared" si="418"/>
        <v>no</v>
      </c>
      <c r="M1034" s="98" t="str">
        <f t="shared" si="418"/>
        <v>no</v>
      </c>
      <c r="N1034" s="98" t="str">
        <f t="shared" si="418"/>
        <v>no</v>
      </c>
      <c r="O1034" s="98" t="str">
        <f t="shared" si="418"/>
        <v>no</v>
      </c>
      <c r="P1034" s="98" t="str">
        <f t="shared" si="418"/>
        <v>no</v>
      </c>
      <c r="Q1034" s="98" t="str">
        <f t="shared" si="418"/>
        <v>no</v>
      </c>
      <c r="R1034" s="98" t="str">
        <f t="shared" si="418"/>
        <v>no</v>
      </c>
      <c r="S1034" s="98" t="str">
        <f t="shared" si="418"/>
        <v>no</v>
      </c>
      <c r="U1034" s="87"/>
    </row>
    <row r="1035" spans="1:21" hidden="1" outlineLevel="1" x14ac:dyDescent="0.25">
      <c r="A1035" s="115"/>
      <c r="B1035" s="199"/>
      <c r="C1035" s="104"/>
      <c r="D1035" s="98" t="str">
        <f t="shared" ref="D1035:S1035" si="419">D1033</f>
        <v>Inadequate</v>
      </c>
      <c r="E1035" s="98" t="str">
        <f t="shared" si="419"/>
        <v>Salary</v>
      </c>
      <c r="F1035" s="98">
        <f t="shared" si="419"/>
        <v>1</v>
      </c>
      <c r="G1035" s="104">
        <f t="shared" si="419"/>
        <v>0</v>
      </c>
      <c r="H1035" s="104">
        <f t="shared" si="419"/>
        <v>0</v>
      </c>
      <c r="I1035" s="98" t="str">
        <f t="shared" si="419"/>
        <v>no</v>
      </c>
      <c r="J1035" s="98" t="str">
        <f t="shared" si="419"/>
        <v>no</v>
      </c>
      <c r="K1035" s="98" t="str">
        <f t="shared" si="419"/>
        <v>no</v>
      </c>
      <c r="L1035" s="98" t="str">
        <f t="shared" si="419"/>
        <v>no</v>
      </c>
      <c r="M1035" s="98" t="str">
        <f t="shared" si="419"/>
        <v>no</v>
      </c>
      <c r="N1035" s="98" t="str">
        <f t="shared" si="419"/>
        <v>no</v>
      </c>
      <c r="O1035" s="98" t="str">
        <f t="shared" si="419"/>
        <v>no</v>
      </c>
      <c r="P1035" s="98" t="str">
        <f t="shared" si="419"/>
        <v>no</v>
      </c>
      <c r="Q1035" s="98" t="str">
        <f t="shared" si="419"/>
        <v>no</v>
      </c>
      <c r="R1035" s="98" t="str">
        <f t="shared" si="419"/>
        <v>no</v>
      </c>
      <c r="S1035" s="98" t="str">
        <f t="shared" si="419"/>
        <v>no</v>
      </c>
      <c r="U1035" s="87"/>
    </row>
    <row r="1036" spans="1:21" hidden="1" outlineLevel="1" x14ac:dyDescent="0.25">
      <c r="A1036" s="115"/>
      <c r="B1036" s="199"/>
      <c r="C1036" s="104"/>
      <c r="D1036" s="98" t="str">
        <f t="shared" ref="D1036:S1036" si="420">D1033</f>
        <v>Inadequate</v>
      </c>
      <c r="E1036" s="98" t="str">
        <f t="shared" si="420"/>
        <v>Salary</v>
      </c>
      <c r="F1036" s="98">
        <f t="shared" si="420"/>
        <v>1</v>
      </c>
      <c r="G1036" s="104">
        <f t="shared" si="420"/>
        <v>0</v>
      </c>
      <c r="H1036" s="104">
        <f t="shared" si="420"/>
        <v>0</v>
      </c>
      <c r="I1036" s="98" t="str">
        <f t="shared" si="420"/>
        <v>no</v>
      </c>
      <c r="J1036" s="98" t="str">
        <f t="shared" si="420"/>
        <v>no</v>
      </c>
      <c r="K1036" s="98" t="str">
        <f t="shared" si="420"/>
        <v>no</v>
      </c>
      <c r="L1036" s="98" t="str">
        <f t="shared" si="420"/>
        <v>no</v>
      </c>
      <c r="M1036" s="98" t="str">
        <f t="shared" si="420"/>
        <v>no</v>
      </c>
      <c r="N1036" s="98" t="str">
        <f t="shared" si="420"/>
        <v>no</v>
      </c>
      <c r="O1036" s="98" t="str">
        <f t="shared" si="420"/>
        <v>no</v>
      </c>
      <c r="P1036" s="98" t="str">
        <f t="shared" si="420"/>
        <v>no</v>
      </c>
      <c r="Q1036" s="98" t="str">
        <f t="shared" si="420"/>
        <v>no</v>
      </c>
      <c r="R1036" s="98" t="str">
        <f t="shared" si="420"/>
        <v>no</v>
      </c>
      <c r="S1036" s="98" t="str">
        <f t="shared" si="420"/>
        <v>no</v>
      </c>
      <c r="U1036" s="87"/>
    </row>
    <row r="1037" spans="1:21" hidden="1" outlineLevel="1" x14ac:dyDescent="0.25">
      <c r="A1037" s="115"/>
      <c r="B1037" s="199"/>
      <c r="C1037" s="104"/>
      <c r="E1037" s="98"/>
      <c r="F1037" s="99"/>
      <c r="G1037" s="104"/>
      <c r="H1037" s="104"/>
      <c r="I1037" s="104"/>
      <c r="J1037" s="98"/>
      <c r="K1037" s="98"/>
      <c r="L1037" s="98"/>
      <c r="M1037" s="98"/>
      <c r="N1037" s="98"/>
      <c r="O1037" s="98"/>
      <c r="P1037" s="98"/>
      <c r="Q1037" s="98"/>
      <c r="R1037" s="98"/>
      <c r="S1037" s="98"/>
      <c r="U1037" s="87"/>
    </row>
    <row r="1038" spans="1:21" hidden="1" outlineLevel="1" x14ac:dyDescent="0.25">
      <c r="A1038" s="115"/>
      <c r="B1038" s="199"/>
      <c r="C1038" s="104"/>
      <c r="E1038" s="98"/>
      <c r="F1038" s="99"/>
      <c r="G1038" s="104"/>
      <c r="H1038" s="104"/>
      <c r="I1038" s="104"/>
      <c r="J1038" s="98"/>
      <c r="K1038" s="98"/>
      <c r="L1038" s="98"/>
      <c r="M1038" s="98"/>
      <c r="N1038" s="98"/>
      <c r="O1038" s="98"/>
      <c r="P1038" s="98"/>
      <c r="Q1038" s="98"/>
      <c r="R1038" s="98"/>
      <c r="S1038" s="98"/>
      <c r="U1038" s="87"/>
    </row>
    <row r="1039" spans="1:21" hidden="1" outlineLevel="1" x14ac:dyDescent="0.25">
      <c r="A1039" s="115"/>
      <c r="B1039" s="199"/>
      <c r="C1039" s="104"/>
      <c r="E1039" s="98"/>
      <c r="F1039" s="99"/>
      <c r="G1039" s="104"/>
      <c r="H1039" s="104"/>
      <c r="I1039" s="104"/>
      <c r="J1039" s="98"/>
      <c r="K1039" s="98"/>
      <c r="L1039" s="98"/>
      <c r="M1039" s="98"/>
      <c r="N1039" s="98"/>
      <c r="O1039" s="98"/>
      <c r="P1039" s="98"/>
      <c r="Q1039" s="98"/>
      <c r="R1039" s="98"/>
      <c r="S1039" s="98"/>
      <c r="U1039" s="87"/>
    </row>
    <row r="1040" spans="1:21" hidden="1" outlineLevel="1" x14ac:dyDescent="0.25">
      <c r="A1040" s="115"/>
      <c r="B1040" s="199"/>
      <c r="C1040" s="104"/>
      <c r="E1040" s="98"/>
      <c r="F1040" s="99"/>
      <c r="G1040" s="104"/>
      <c r="H1040" s="104"/>
      <c r="I1040" s="104"/>
      <c r="J1040" s="98"/>
      <c r="K1040" s="98"/>
      <c r="L1040" s="98"/>
      <c r="M1040" s="98"/>
      <c r="N1040" s="98"/>
      <c r="O1040" s="98"/>
      <c r="P1040" s="98"/>
      <c r="Q1040" s="98"/>
      <c r="R1040" s="98"/>
      <c r="S1040" s="98"/>
      <c r="U1040" s="87"/>
    </row>
    <row r="1041" spans="1:21" hidden="1" outlineLevel="1" x14ac:dyDescent="0.25">
      <c r="A1041" s="115"/>
      <c r="B1041" s="199"/>
      <c r="C1041" s="104"/>
      <c r="E1041" s="98"/>
      <c r="F1041" s="99"/>
      <c r="G1041" s="104"/>
      <c r="H1041" s="104"/>
      <c r="I1041" s="104"/>
      <c r="J1041" s="98"/>
      <c r="K1041" s="98"/>
      <c r="L1041" s="98"/>
      <c r="M1041" s="98"/>
      <c r="N1041" s="98"/>
      <c r="O1041" s="98"/>
      <c r="P1041" s="98"/>
      <c r="Q1041" s="98"/>
      <c r="R1041" s="98"/>
      <c r="S1041" s="98"/>
      <c r="U1041" s="87"/>
    </row>
    <row r="1042" spans="1:21" hidden="1" outlineLevel="1" x14ac:dyDescent="0.25">
      <c r="A1042" s="115"/>
      <c r="B1042" s="199"/>
      <c r="C1042" s="104"/>
      <c r="E1042" s="98"/>
      <c r="F1042" s="99"/>
      <c r="G1042" s="104"/>
      <c r="H1042" s="104"/>
      <c r="I1042" s="104"/>
      <c r="J1042" s="98"/>
      <c r="K1042" s="98"/>
      <c r="L1042" s="98"/>
      <c r="M1042" s="98"/>
      <c r="N1042" s="98"/>
      <c r="O1042" s="98"/>
      <c r="P1042" s="98"/>
      <c r="Q1042" s="98"/>
      <c r="R1042" s="98"/>
      <c r="S1042" s="98"/>
      <c r="U1042" s="87"/>
    </row>
    <row r="1043" spans="1:21" collapsed="1" x14ac:dyDescent="0.25">
      <c r="A1043" s="34"/>
      <c r="B1043" s="198"/>
      <c r="C1043" s="102"/>
      <c r="D1043" t="str">
        <f>'Caseload Assignments'!A1042</f>
        <v>Inadequate</v>
      </c>
      <c r="E1043" s="34" t="s">
        <v>104</v>
      </c>
      <c r="F1043" s="114">
        <v>1</v>
      </c>
      <c r="G1043" s="102">
        <v>0</v>
      </c>
      <c r="H1043" s="102"/>
      <c r="I1043" s="34" t="str">
        <f>J1043</f>
        <v>no</v>
      </c>
      <c r="J1043" s="34" t="s">
        <v>480</v>
      </c>
      <c r="K1043" s="34" t="s">
        <v>480</v>
      </c>
      <c r="L1043" s="34" t="s">
        <v>480</v>
      </c>
      <c r="M1043" s="34" t="s">
        <v>480</v>
      </c>
      <c r="N1043" s="34" t="s">
        <v>480</v>
      </c>
      <c r="O1043" s="34" t="s">
        <v>480</v>
      </c>
      <c r="P1043" s="34" t="s">
        <v>480</v>
      </c>
      <c r="Q1043" s="34" t="s">
        <v>480</v>
      </c>
      <c r="R1043" s="34" t="s">
        <v>480</v>
      </c>
      <c r="S1043" s="34" t="s">
        <v>480</v>
      </c>
      <c r="T1043" s="83">
        <f>IF('Financial Overview'!$B$9=1,'Caseload Assignments'!BK1045,(IF('Financial Overview'!$B$9=2,'Caseload Assignments'!BK1046,(IF('Financial Overview'!$B$9=3,'Caseload Assignments'!BK1047,(IF('Financial Overview'!$B$9=4,'Caseload Assignments'!BK1048)))))))</f>
        <v>0</v>
      </c>
      <c r="U1043" s="87">
        <f t="shared" ref="U1043" si="421">G1043+H1043-T1043</f>
        <v>0</v>
      </c>
    </row>
    <row r="1044" spans="1:21" hidden="1" outlineLevel="1" x14ac:dyDescent="0.25">
      <c r="A1044" s="115"/>
      <c r="B1044" s="199"/>
      <c r="C1044" s="104"/>
      <c r="D1044" s="98" t="str">
        <f t="shared" ref="D1044:I1044" si="422">D1043</f>
        <v>Inadequate</v>
      </c>
      <c r="E1044" s="98" t="str">
        <f t="shared" si="422"/>
        <v>Salary</v>
      </c>
      <c r="F1044" s="98">
        <f t="shared" si="422"/>
        <v>1</v>
      </c>
      <c r="G1044" s="104">
        <f t="shared" si="422"/>
        <v>0</v>
      </c>
      <c r="H1044" s="104">
        <f t="shared" si="422"/>
        <v>0</v>
      </c>
      <c r="I1044" s="98" t="str">
        <f t="shared" si="422"/>
        <v>no</v>
      </c>
      <c r="J1044" s="98" t="str">
        <f t="shared" si="418"/>
        <v>no</v>
      </c>
      <c r="K1044" s="98" t="str">
        <f t="shared" si="418"/>
        <v>no</v>
      </c>
      <c r="L1044" s="98" t="str">
        <f t="shared" si="418"/>
        <v>no</v>
      </c>
      <c r="M1044" s="98" t="str">
        <f t="shared" si="418"/>
        <v>no</v>
      </c>
      <c r="N1044" s="98" t="str">
        <f t="shared" si="418"/>
        <v>no</v>
      </c>
      <c r="O1044" s="98" t="str">
        <f t="shared" si="418"/>
        <v>no</v>
      </c>
      <c r="P1044" s="98" t="str">
        <f t="shared" si="418"/>
        <v>no</v>
      </c>
      <c r="Q1044" s="98" t="str">
        <f t="shared" si="418"/>
        <v>no</v>
      </c>
      <c r="R1044" s="98" t="str">
        <f t="shared" si="418"/>
        <v>no</v>
      </c>
      <c r="S1044" s="98" t="str">
        <f t="shared" si="418"/>
        <v>no</v>
      </c>
      <c r="U1044" s="87"/>
    </row>
    <row r="1045" spans="1:21" hidden="1" outlineLevel="1" x14ac:dyDescent="0.25">
      <c r="A1045" s="115"/>
      <c r="B1045" s="199"/>
      <c r="C1045" s="104"/>
      <c r="D1045" s="98" t="str">
        <f t="shared" ref="D1045:S1045" si="423">D1043</f>
        <v>Inadequate</v>
      </c>
      <c r="E1045" s="98" t="str">
        <f t="shared" si="423"/>
        <v>Salary</v>
      </c>
      <c r="F1045" s="98">
        <f t="shared" si="423"/>
        <v>1</v>
      </c>
      <c r="G1045" s="104">
        <f t="shared" si="423"/>
        <v>0</v>
      </c>
      <c r="H1045" s="104">
        <f t="shared" si="423"/>
        <v>0</v>
      </c>
      <c r="I1045" s="98" t="str">
        <f t="shared" si="423"/>
        <v>no</v>
      </c>
      <c r="J1045" s="98" t="str">
        <f t="shared" si="423"/>
        <v>no</v>
      </c>
      <c r="K1045" s="98" t="str">
        <f t="shared" si="423"/>
        <v>no</v>
      </c>
      <c r="L1045" s="98" t="str">
        <f t="shared" si="423"/>
        <v>no</v>
      </c>
      <c r="M1045" s="98" t="str">
        <f t="shared" si="423"/>
        <v>no</v>
      </c>
      <c r="N1045" s="98" t="str">
        <f t="shared" si="423"/>
        <v>no</v>
      </c>
      <c r="O1045" s="98" t="str">
        <f t="shared" si="423"/>
        <v>no</v>
      </c>
      <c r="P1045" s="98" t="str">
        <f t="shared" si="423"/>
        <v>no</v>
      </c>
      <c r="Q1045" s="98" t="str">
        <f t="shared" si="423"/>
        <v>no</v>
      </c>
      <c r="R1045" s="98" t="str">
        <f t="shared" si="423"/>
        <v>no</v>
      </c>
      <c r="S1045" s="98" t="str">
        <f t="shared" si="423"/>
        <v>no</v>
      </c>
      <c r="U1045" s="87"/>
    </row>
    <row r="1046" spans="1:21" hidden="1" outlineLevel="1" x14ac:dyDescent="0.25">
      <c r="A1046" s="115"/>
      <c r="B1046" s="199"/>
      <c r="C1046" s="104"/>
      <c r="D1046" s="98" t="str">
        <f t="shared" ref="D1046:S1046" si="424">D1043</f>
        <v>Inadequate</v>
      </c>
      <c r="E1046" s="98" t="str">
        <f t="shared" si="424"/>
        <v>Salary</v>
      </c>
      <c r="F1046" s="98">
        <f t="shared" si="424"/>
        <v>1</v>
      </c>
      <c r="G1046" s="104">
        <f t="shared" si="424"/>
        <v>0</v>
      </c>
      <c r="H1046" s="104">
        <f t="shared" si="424"/>
        <v>0</v>
      </c>
      <c r="I1046" s="98" t="str">
        <f t="shared" si="424"/>
        <v>no</v>
      </c>
      <c r="J1046" s="98" t="str">
        <f t="shared" si="424"/>
        <v>no</v>
      </c>
      <c r="K1046" s="98" t="str">
        <f t="shared" si="424"/>
        <v>no</v>
      </c>
      <c r="L1046" s="98" t="str">
        <f t="shared" si="424"/>
        <v>no</v>
      </c>
      <c r="M1046" s="98" t="str">
        <f t="shared" si="424"/>
        <v>no</v>
      </c>
      <c r="N1046" s="98" t="str">
        <f t="shared" si="424"/>
        <v>no</v>
      </c>
      <c r="O1046" s="98" t="str">
        <f t="shared" si="424"/>
        <v>no</v>
      </c>
      <c r="P1046" s="98" t="str">
        <f t="shared" si="424"/>
        <v>no</v>
      </c>
      <c r="Q1046" s="98" t="str">
        <f t="shared" si="424"/>
        <v>no</v>
      </c>
      <c r="R1046" s="98" t="str">
        <f t="shared" si="424"/>
        <v>no</v>
      </c>
      <c r="S1046" s="98" t="str">
        <f t="shared" si="424"/>
        <v>no</v>
      </c>
      <c r="U1046" s="87"/>
    </row>
    <row r="1047" spans="1:21" hidden="1" outlineLevel="1" x14ac:dyDescent="0.25">
      <c r="A1047" s="115"/>
      <c r="B1047" s="199"/>
      <c r="C1047" s="104"/>
      <c r="E1047" s="98"/>
      <c r="F1047" s="99"/>
      <c r="G1047" s="104"/>
      <c r="H1047" s="104"/>
      <c r="I1047" s="104"/>
      <c r="J1047" s="98"/>
      <c r="K1047" s="98"/>
      <c r="L1047" s="98"/>
      <c r="M1047" s="98"/>
      <c r="N1047" s="98"/>
      <c r="O1047" s="98"/>
      <c r="P1047" s="98"/>
      <c r="Q1047" s="98"/>
      <c r="R1047" s="98"/>
      <c r="S1047" s="98"/>
      <c r="U1047" s="87"/>
    </row>
    <row r="1048" spans="1:21" hidden="1" outlineLevel="1" x14ac:dyDescent="0.25">
      <c r="A1048" s="115"/>
      <c r="B1048" s="199"/>
      <c r="C1048" s="104"/>
      <c r="E1048" s="98"/>
      <c r="F1048" s="99"/>
      <c r="G1048" s="104"/>
      <c r="H1048" s="104"/>
      <c r="I1048" s="104"/>
      <c r="J1048" s="98"/>
      <c r="K1048" s="98"/>
      <c r="L1048" s="98"/>
      <c r="M1048" s="98"/>
      <c r="N1048" s="98"/>
      <c r="O1048" s="98"/>
      <c r="P1048" s="98"/>
      <c r="Q1048" s="98"/>
      <c r="R1048" s="98"/>
      <c r="S1048" s="98"/>
      <c r="U1048" s="87"/>
    </row>
    <row r="1049" spans="1:21" hidden="1" outlineLevel="1" x14ac:dyDescent="0.25">
      <c r="A1049" s="115"/>
      <c r="B1049" s="199"/>
      <c r="C1049" s="104"/>
      <c r="E1049" s="98"/>
      <c r="F1049" s="99"/>
      <c r="G1049" s="104"/>
      <c r="H1049" s="104"/>
      <c r="I1049" s="104"/>
      <c r="J1049" s="98"/>
      <c r="K1049" s="98"/>
      <c r="L1049" s="98"/>
      <c r="M1049" s="98"/>
      <c r="N1049" s="98"/>
      <c r="O1049" s="98"/>
      <c r="P1049" s="98"/>
      <c r="Q1049" s="98"/>
      <c r="R1049" s="98"/>
      <c r="S1049" s="98"/>
      <c r="U1049" s="87"/>
    </row>
    <row r="1050" spans="1:21" hidden="1" outlineLevel="1" x14ac:dyDescent="0.25">
      <c r="A1050" s="115"/>
      <c r="B1050" s="199"/>
      <c r="C1050" s="104"/>
      <c r="E1050" s="98"/>
      <c r="F1050" s="99"/>
      <c r="G1050" s="104"/>
      <c r="H1050" s="104"/>
      <c r="I1050" s="104"/>
      <c r="J1050" s="98"/>
      <c r="K1050" s="98"/>
      <c r="L1050" s="98"/>
      <c r="M1050" s="98"/>
      <c r="N1050" s="98"/>
      <c r="O1050" s="98"/>
      <c r="P1050" s="98"/>
      <c r="Q1050" s="98"/>
      <c r="R1050" s="98"/>
      <c r="S1050" s="98"/>
      <c r="U1050" s="87"/>
    </row>
    <row r="1051" spans="1:21" hidden="1" outlineLevel="1" x14ac:dyDescent="0.25">
      <c r="A1051" s="115"/>
      <c r="B1051" s="199"/>
      <c r="C1051" s="104"/>
      <c r="E1051" s="98"/>
      <c r="F1051" s="99"/>
      <c r="G1051" s="104"/>
      <c r="H1051" s="104"/>
      <c r="I1051" s="104"/>
      <c r="J1051" s="98"/>
      <c r="K1051" s="98"/>
      <c r="L1051" s="98"/>
      <c r="M1051" s="98"/>
      <c r="N1051" s="98"/>
      <c r="O1051" s="98"/>
      <c r="P1051" s="98"/>
      <c r="Q1051" s="98"/>
      <c r="R1051" s="98"/>
      <c r="S1051" s="98"/>
      <c r="U1051" s="87"/>
    </row>
    <row r="1052" spans="1:21" hidden="1" outlineLevel="1" x14ac:dyDescent="0.25">
      <c r="A1052" s="115"/>
      <c r="B1052" s="199"/>
      <c r="C1052" s="104"/>
      <c r="E1052" s="98"/>
      <c r="F1052" s="99"/>
      <c r="G1052" s="104"/>
      <c r="H1052" s="104"/>
      <c r="I1052" s="104"/>
      <c r="J1052" s="98"/>
      <c r="K1052" s="98"/>
      <c r="L1052" s="98"/>
      <c r="M1052" s="98"/>
      <c r="N1052" s="98"/>
      <c r="O1052" s="98"/>
      <c r="P1052" s="98"/>
      <c r="Q1052" s="98"/>
      <c r="R1052" s="98"/>
      <c r="S1052" s="98"/>
      <c r="U1052" s="87"/>
    </row>
    <row r="1053" spans="1:21" collapsed="1" x14ac:dyDescent="0.25">
      <c r="A1053" s="34"/>
      <c r="B1053" s="198"/>
      <c r="C1053" s="102"/>
      <c r="D1053" t="str">
        <f>'Caseload Assignments'!A1052</f>
        <v>Inadequate</v>
      </c>
      <c r="E1053" s="34" t="s">
        <v>104</v>
      </c>
      <c r="F1053" s="114">
        <v>1</v>
      </c>
      <c r="G1053" s="102">
        <v>0</v>
      </c>
      <c r="H1053" s="102"/>
      <c r="I1053" s="34" t="str">
        <f>J1053</f>
        <v>no</v>
      </c>
      <c r="J1053" s="34" t="s">
        <v>480</v>
      </c>
      <c r="K1053" s="34" t="s">
        <v>480</v>
      </c>
      <c r="L1053" s="34" t="s">
        <v>480</v>
      </c>
      <c r="M1053" s="34" t="s">
        <v>480</v>
      </c>
      <c r="N1053" s="34" t="s">
        <v>480</v>
      </c>
      <c r="O1053" s="34" t="s">
        <v>480</v>
      </c>
      <c r="P1053" s="34" t="s">
        <v>480</v>
      </c>
      <c r="Q1053" s="34" t="s">
        <v>480</v>
      </c>
      <c r="R1053" s="34" t="s">
        <v>480</v>
      </c>
      <c r="S1053" s="34" t="s">
        <v>480</v>
      </c>
      <c r="T1053" s="83">
        <f>IF('Financial Overview'!$B$9=1,'Caseload Assignments'!BK1055,(IF('Financial Overview'!$B$9=2,'Caseload Assignments'!BK1056,(IF('Financial Overview'!$B$9=3,'Caseload Assignments'!BK1057,(IF('Financial Overview'!$B$9=4,'Caseload Assignments'!BK1058)))))))</f>
        <v>0</v>
      </c>
      <c r="U1053" s="87">
        <f t="shared" ref="U1053" si="425">G1053+H1053-T1053</f>
        <v>0</v>
      </c>
    </row>
    <row r="1054" spans="1:21" hidden="1" outlineLevel="1" x14ac:dyDescent="0.25">
      <c r="A1054" s="115"/>
      <c r="B1054" s="199"/>
      <c r="C1054" s="104"/>
      <c r="D1054" s="98" t="str">
        <f t="shared" ref="D1054:S1064" si="426">D1053</f>
        <v>Inadequate</v>
      </c>
      <c r="E1054" s="98" t="str">
        <f t="shared" si="426"/>
        <v>Salary</v>
      </c>
      <c r="F1054" s="98">
        <f t="shared" si="426"/>
        <v>1</v>
      </c>
      <c r="G1054" s="104">
        <f t="shared" si="426"/>
        <v>0</v>
      </c>
      <c r="H1054" s="104">
        <f t="shared" si="426"/>
        <v>0</v>
      </c>
      <c r="I1054" s="98" t="str">
        <f t="shared" si="426"/>
        <v>no</v>
      </c>
      <c r="J1054" s="98" t="str">
        <f t="shared" si="426"/>
        <v>no</v>
      </c>
      <c r="K1054" s="98" t="str">
        <f t="shared" si="426"/>
        <v>no</v>
      </c>
      <c r="L1054" s="98" t="str">
        <f t="shared" si="426"/>
        <v>no</v>
      </c>
      <c r="M1054" s="98" t="str">
        <f t="shared" si="426"/>
        <v>no</v>
      </c>
      <c r="N1054" s="98" t="str">
        <f t="shared" si="426"/>
        <v>no</v>
      </c>
      <c r="O1054" s="98" t="str">
        <f t="shared" si="426"/>
        <v>no</v>
      </c>
      <c r="P1054" s="98" t="str">
        <f t="shared" si="426"/>
        <v>no</v>
      </c>
      <c r="Q1054" s="98" t="str">
        <f t="shared" si="426"/>
        <v>no</v>
      </c>
      <c r="R1054" s="98" t="str">
        <f t="shared" si="426"/>
        <v>no</v>
      </c>
      <c r="S1054" s="98" t="str">
        <f t="shared" si="426"/>
        <v>no</v>
      </c>
      <c r="U1054" s="87"/>
    </row>
    <row r="1055" spans="1:21" hidden="1" outlineLevel="1" x14ac:dyDescent="0.25">
      <c r="A1055" s="115"/>
      <c r="B1055" s="199"/>
      <c r="C1055" s="104"/>
      <c r="D1055" s="98" t="str">
        <f t="shared" ref="D1055:S1055" si="427">D1053</f>
        <v>Inadequate</v>
      </c>
      <c r="E1055" s="98" t="str">
        <f t="shared" si="427"/>
        <v>Salary</v>
      </c>
      <c r="F1055" s="98">
        <f t="shared" si="427"/>
        <v>1</v>
      </c>
      <c r="G1055" s="104">
        <f t="shared" si="427"/>
        <v>0</v>
      </c>
      <c r="H1055" s="104">
        <f t="shared" si="427"/>
        <v>0</v>
      </c>
      <c r="I1055" s="98" t="str">
        <f t="shared" si="427"/>
        <v>no</v>
      </c>
      <c r="J1055" s="98" t="str">
        <f t="shared" si="427"/>
        <v>no</v>
      </c>
      <c r="K1055" s="98" t="str">
        <f t="shared" si="427"/>
        <v>no</v>
      </c>
      <c r="L1055" s="98" t="str">
        <f t="shared" si="427"/>
        <v>no</v>
      </c>
      <c r="M1055" s="98" t="str">
        <f t="shared" si="427"/>
        <v>no</v>
      </c>
      <c r="N1055" s="98" t="str">
        <f t="shared" si="427"/>
        <v>no</v>
      </c>
      <c r="O1055" s="98" t="str">
        <f t="shared" si="427"/>
        <v>no</v>
      </c>
      <c r="P1055" s="98" t="str">
        <f t="shared" si="427"/>
        <v>no</v>
      </c>
      <c r="Q1055" s="98" t="str">
        <f t="shared" si="427"/>
        <v>no</v>
      </c>
      <c r="R1055" s="98" t="str">
        <f t="shared" si="427"/>
        <v>no</v>
      </c>
      <c r="S1055" s="98" t="str">
        <f t="shared" si="427"/>
        <v>no</v>
      </c>
      <c r="U1055" s="87"/>
    </row>
    <row r="1056" spans="1:21" hidden="1" outlineLevel="1" x14ac:dyDescent="0.25">
      <c r="A1056" s="115"/>
      <c r="B1056" s="199"/>
      <c r="C1056" s="104"/>
      <c r="D1056" s="98" t="str">
        <f t="shared" ref="D1056:S1056" si="428">D1053</f>
        <v>Inadequate</v>
      </c>
      <c r="E1056" s="98" t="str">
        <f t="shared" si="428"/>
        <v>Salary</v>
      </c>
      <c r="F1056" s="98">
        <f t="shared" si="428"/>
        <v>1</v>
      </c>
      <c r="G1056" s="104">
        <f t="shared" si="428"/>
        <v>0</v>
      </c>
      <c r="H1056" s="104">
        <f t="shared" si="428"/>
        <v>0</v>
      </c>
      <c r="I1056" s="98" t="str">
        <f t="shared" si="428"/>
        <v>no</v>
      </c>
      <c r="J1056" s="98" t="str">
        <f t="shared" si="428"/>
        <v>no</v>
      </c>
      <c r="K1056" s="98" t="str">
        <f t="shared" si="428"/>
        <v>no</v>
      </c>
      <c r="L1056" s="98" t="str">
        <f t="shared" si="428"/>
        <v>no</v>
      </c>
      <c r="M1056" s="98" t="str">
        <f t="shared" si="428"/>
        <v>no</v>
      </c>
      <c r="N1056" s="98" t="str">
        <f t="shared" si="428"/>
        <v>no</v>
      </c>
      <c r="O1056" s="98" t="str">
        <f t="shared" si="428"/>
        <v>no</v>
      </c>
      <c r="P1056" s="98" t="str">
        <f t="shared" si="428"/>
        <v>no</v>
      </c>
      <c r="Q1056" s="98" t="str">
        <f t="shared" si="428"/>
        <v>no</v>
      </c>
      <c r="R1056" s="98" t="str">
        <f t="shared" si="428"/>
        <v>no</v>
      </c>
      <c r="S1056" s="98" t="str">
        <f t="shared" si="428"/>
        <v>no</v>
      </c>
      <c r="U1056" s="87"/>
    </row>
    <row r="1057" spans="1:21" hidden="1" outlineLevel="1" x14ac:dyDescent="0.25">
      <c r="A1057" s="115"/>
      <c r="B1057" s="199"/>
      <c r="C1057" s="104"/>
      <c r="E1057" s="98"/>
      <c r="F1057" s="99"/>
      <c r="G1057" s="104"/>
      <c r="H1057" s="104"/>
      <c r="I1057" s="104"/>
      <c r="J1057" s="98"/>
      <c r="K1057" s="98"/>
      <c r="L1057" s="98"/>
      <c r="M1057" s="98"/>
      <c r="N1057" s="98"/>
      <c r="O1057" s="98"/>
      <c r="P1057" s="98"/>
      <c r="Q1057" s="98"/>
      <c r="R1057" s="98"/>
      <c r="S1057" s="98"/>
      <c r="U1057" s="87"/>
    </row>
    <row r="1058" spans="1:21" hidden="1" outlineLevel="1" x14ac:dyDescent="0.25">
      <c r="A1058" s="115"/>
      <c r="B1058" s="199"/>
      <c r="C1058" s="104"/>
      <c r="E1058" s="98"/>
      <c r="F1058" s="99"/>
      <c r="G1058" s="104"/>
      <c r="H1058" s="104"/>
      <c r="I1058" s="104"/>
      <c r="J1058" s="98"/>
      <c r="K1058" s="98"/>
      <c r="L1058" s="98"/>
      <c r="M1058" s="98"/>
      <c r="N1058" s="98"/>
      <c r="O1058" s="98"/>
      <c r="P1058" s="98"/>
      <c r="Q1058" s="98"/>
      <c r="R1058" s="98"/>
      <c r="S1058" s="98"/>
      <c r="U1058" s="87"/>
    </row>
    <row r="1059" spans="1:21" hidden="1" outlineLevel="1" x14ac:dyDescent="0.25">
      <c r="A1059" s="115"/>
      <c r="B1059" s="199"/>
      <c r="C1059" s="104"/>
      <c r="E1059" s="98"/>
      <c r="F1059" s="99"/>
      <c r="G1059" s="104"/>
      <c r="H1059" s="104"/>
      <c r="I1059" s="104"/>
      <c r="J1059" s="98"/>
      <c r="K1059" s="98"/>
      <c r="L1059" s="98"/>
      <c r="M1059" s="98"/>
      <c r="N1059" s="98"/>
      <c r="O1059" s="98"/>
      <c r="P1059" s="98"/>
      <c r="Q1059" s="98"/>
      <c r="R1059" s="98"/>
      <c r="S1059" s="98"/>
      <c r="U1059" s="87"/>
    </row>
    <row r="1060" spans="1:21" hidden="1" outlineLevel="1" x14ac:dyDescent="0.25">
      <c r="A1060" s="115"/>
      <c r="B1060" s="199"/>
      <c r="C1060" s="104"/>
      <c r="E1060" s="98"/>
      <c r="F1060" s="99"/>
      <c r="G1060" s="104"/>
      <c r="H1060" s="104"/>
      <c r="I1060" s="104"/>
      <c r="J1060" s="98"/>
      <c r="K1060" s="98"/>
      <c r="L1060" s="98"/>
      <c r="M1060" s="98"/>
      <c r="N1060" s="98"/>
      <c r="O1060" s="98"/>
      <c r="P1060" s="98"/>
      <c r="Q1060" s="98"/>
      <c r="R1060" s="98"/>
      <c r="S1060" s="98"/>
      <c r="U1060" s="87"/>
    </row>
    <row r="1061" spans="1:21" hidden="1" outlineLevel="1" x14ac:dyDescent="0.25">
      <c r="A1061" s="115"/>
      <c r="B1061" s="199"/>
      <c r="C1061" s="104"/>
      <c r="E1061" s="98"/>
      <c r="F1061" s="99"/>
      <c r="G1061" s="104"/>
      <c r="H1061" s="104"/>
      <c r="I1061" s="104"/>
      <c r="J1061" s="98"/>
      <c r="K1061" s="98"/>
      <c r="L1061" s="98"/>
      <c r="M1061" s="98"/>
      <c r="N1061" s="98"/>
      <c r="O1061" s="98"/>
      <c r="P1061" s="98"/>
      <c r="Q1061" s="98"/>
      <c r="R1061" s="98"/>
      <c r="S1061" s="98"/>
      <c r="U1061" s="87"/>
    </row>
    <row r="1062" spans="1:21" hidden="1" outlineLevel="1" x14ac:dyDescent="0.25">
      <c r="A1062" s="115"/>
      <c r="B1062" s="199"/>
      <c r="C1062" s="104"/>
      <c r="E1062" s="98"/>
      <c r="F1062" s="99"/>
      <c r="G1062" s="104"/>
      <c r="H1062" s="104"/>
      <c r="I1062" s="104"/>
      <c r="J1062" s="98"/>
      <c r="K1062" s="98"/>
      <c r="L1062" s="98"/>
      <c r="M1062" s="98"/>
      <c r="N1062" s="98"/>
      <c r="O1062" s="98"/>
      <c r="P1062" s="98"/>
      <c r="Q1062" s="98"/>
      <c r="R1062" s="98"/>
      <c r="S1062" s="98"/>
      <c r="U1062" s="87"/>
    </row>
    <row r="1063" spans="1:21" collapsed="1" x14ac:dyDescent="0.25">
      <c r="A1063" s="34"/>
      <c r="B1063" s="198"/>
      <c r="C1063" s="102"/>
      <c r="D1063" t="str">
        <f>'Caseload Assignments'!A1062</f>
        <v>Inadequate</v>
      </c>
      <c r="E1063" s="34" t="s">
        <v>104</v>
      </c>
      <c r="F1063" s="114">
        <v>1</v>
      </c>
      <c r="G1063" s="102">
        <v>0</v>
      </c>
      <c r="H1063" s="102"/>
      <c r="I1063" s="34" t="str">
        <f>J1063</f>
        <v>no</v>
      </c>
      <c r="J1063" s="34" t="s">
        <v>480</v>
      </c>
      <c r="K1063" s="34" t="s">
        <v>480</v>
      </c>
      <c r="L1063" s="34" t="s">
        <v>480</v>
      </c>
      <c r="M1063" s="34" t="s">
        <v>480</v>
      </c>
      <c r="N1063" s="34" t="s">
        <v>480</v>
      </c>
      <c r="O1063" s="34" t="s">
        <v>480</v>
      </c>
      <c r="P1063" s="34" t="s">
        <v>480</v>
      </c>
      <c r="Q1063" s="34" t="s">
        <v>480</v>
      </c>
      <c r="R1063" s="34" t="s">
        <v>480</v>
      </c>
      <c r="S1063" s="34" t="s">
        <v>480</v>
      </c>
      <c r="T1063" s="83">
        <f>IF('Financial Overview'!$B$9=1,'Caseload Assignments'!BK1065,(IF('Financial Overview'!$B$9=2,'Caseload Assignments'!BK1066,(IF('Financial Overview'!$B$9=3,'Caseload Assignments'!BK1067,(IF('Financial Overview'!$B$9=4,'Caseload Assignments'!BK1068)))))))</f>
        <v>0</v>
      </c>
      <c r="U1063" s="87">
        <f t="shared" ref="U1063" si="429">G1063+H1063-T1063</f>
        <v>0</v>
      </c>
    </row>
    <row r="1064" spans="1:21" hidden="1" outlineLevel="1" x14ac:dyDescent="0.25">
      <c r="A1064" s="115"/>
      <c r="B1064" s="199"/>
      <c r="C1064" s="104"/>
      <c r="D1064" s="98" t="str">
        <f t="shared" ref="D1064:I1064" si="430">D1063</f>
        <v>Inadequate</v>
      </c>
      <c r="E1064" s="98" t="str">
        <f t="shared" si="430"/>
        <v>Salary</v>
      </c>
      <c r="F1064" s="98">
        <f t="shared" si="430"/>
        <v>1</v>
      </c>
      <c r="G1064" s="104">
        <f t="shared" si="430"/>
        <v>0</v>
      </c>
      <c r="H1064" s="104">
        <f t="shared" si="430"/>
        <v>0</v>
      </c>
      <c r="I1064" s="98" t="str">
        <f t="shared" si="430"/>
        <v>no</v>
      </c>
      <c r="J1064" s="98" t="str">
        <f t="shared" si="426"/>
        <v>no</v>
      </c>
      <c r="K1064" s="98" t="str">
        <f t="shared" si="426"/>
        <v>no</v>
      </c>
      <c r="L1064" s="98" t="str">
        <f t="shared" si="426"/>
        <v>no</v>
      </c>
      <c r="M1064" s="98" t="str">
        <f t="shared" si="426"/>
        <v>no</v>
      </c>
      <c r="N1064" s="98" t="str">
        <f t="shared" si="426"/>
        <v>no</v>
      </c>
      <c r="O1064" s="98" t="str">
        <f t="shared" si="426"/>
        <v>no</v>
      </c>
      <c r="P1064" s="98" t="str">
        <f t="shared" si="426"/>
        <v>no</v>
      </c>
      <c r="Q1064" s="98" t="str">
        <f t="shared" si="426"/>
        <v>no</v>
      </c>
      <c r="R1064" s="98" t="str">
        <f t="shared" si="426"/>
        <v>no</v>
      </c>
      <c r="S1064" s="98" t="str">
        <f t="shared" si="426"/>
        <v>no</v>
      </c>
      <c r="U1064" s="87"/>
    </row>
    <row r="1065" spans="1:21" hidden="1" outlineLevel="1" x14ac:dyDescent="0.25">
      <c r="A1065" s="115"/>
      <c r="B1065" s="199"/>
      <c r="C1065" s="104"/>
      <c r="D1065" s="98" t="str">
        <f t="shared" ref="D1065:S1065" si="431">D1063</f>
        <v>Inadequate</v>
      </c>
      <c r="E1065" s="98" t="str">
        <f t="shared" si="431"/>
        <v>Salary</v>
      </c>
      <c r="F1065" s="98">
        <f t="shared" si="431"/>
        <v>1</v>
      </c>
      <c r="G1065" s="104">
        <f t="shared" si="431"/>
        <v>0</v>
      </c>
      <c r="H1065" s="104">
        <f t="shared" si="431"/>
        <v>0</v>
      </c>
      <c r="I1065" s="98" t="str">
        <f t="shared" si="431"/>
        <v>no</v>
      </c>
      <c r="J1065" s="98" t="str">
        <f t="shared" si="431"/>
        <v>no</v>
      </c>
      <c r="K1065" s="98" t="str">
        <f t="shared" si="431"/>
        <v>no</v>
      </c>
      <c r="L1065" s="98" t="str">
        <f t="shared" si="431"/>
        <v>no</v>
      </c>
      <c r="M1065" s="98" t="str">
        <f t="shared" si="431"/>
        <v>no</v>
      </c>
      <c r="N1065" s="98" t="str">
        <f t="shared" si="431"/>
        <v>no</v>
      </c>
      <c r="O1065" s="98" t="str">
        <f t="shared" si="431"/>
        <v>no</v>
      </c>
      <c r="P1065" s="98" t="str">
        <f t="shared" si="431"/>
        <v>no</v>
      </c>
      <c r="Q1065" s="98" t="str">
        <f t="shared" si="431"/>
        <v>no</v>
      </c>
      <c r="R1065" s="98" t="str">
        <f t="shared" si="431"/>
        <v>no</v>
      </c>
      <c r="S1065" s="98" t="str">
        <f t="shared" si="431"/>
        <v>no</v>
      </c>
      <c r="U1065" s="87"/>
    </row>
    <row r="1066" spans="1:21" hidden="1" outlineLevel="1" x14ac:dyDescent="0.25">
      <c r="A1066" s="115"/>
      <c r="B1066" s="199"/>
      <c r="C1066" s="104"/>
      <c r="D1066" s="98" t="str">
        <f t="shared" ref="D1066:S1066" si="432">D1063</f>
        <v>Inadequate</v>
      </c>
      <c r="E1066" s="98" t="str">
        <f t="shared" si="432"/>
        <v>Salary</v>
      </c>
      <c r="F1066" s="98">
        <f t="shared" si="432"/>
        <v>1</v>
      </c>
      <c r="G1066" s="104">
        <f t="shared" si="432"/>
        <v>0</v>
      </c>
      <c r="H1066" s="104">
        <f t="shared" si="432"/>
        <v>0</v>
      </c>
      <c r="I1066" s="98" t="str">
        <f t="shared" si="432"/>
        <v>no</v>
      </c>
      <c r="J1066" s="98" t="str">
        <f t="shared" si="432"/>
        <v>no</v>
      </c>
      <c r="K1066" s="98" t="str">
        <f t="shared" si="432"/>
        <v>no</v>
      </c>
      <c r="L1066" s="98" t="str">
        <f t="shared" si="432"/>
        <v>no</v>
      </c>
      <c r="M1066" s="98" t="str">
        <f t="shared" si="432"/>
        <v>no</v>
      </c>
      <c r="N1066" s="98" t="str">
        <f t="shared" si="432"/>
        <v>no</v>
      </c>
      <c r="O1066" s="98" t="str">
        <f t="shared" si="432"/>
        <v>no</v>
      </c>
      <c r="P1066" s="98" t="str">
        <f t="shared" si="432"/>
        <v>no</v>
      </c>
      <c r="Q1066" s="98" t="str">
        <f t="shared" si="432"/>
        <v>no</v>
      </c>
      <c r="R1066" s="98" t="str">
        <f t="shared" si="432"/>
        <v>no</v>
      </c>
      <c r="S1066" s="98" t="str">
        <f t="shared" si="432"/>
        <v>no</v>
      </c>
      <c r="U1066" s="87"/>
    </row>
    <row r="1067" spans="1:21" hidden="1" outlineLevel="1" x14ac:dyDescent="0.25">
      <c r="A1067" s="115"/>
      <c r="B1067" s="199"/>
      <c r="C1067" s="104"/>
      <c r="E1067" s="98"/>
      <c r="F1067" s="99"/>
      <c r="G1067" s="104"/>
      <c r="H1067" s="104"/>
      <c r="I1067" s="104"/>
      <c r="J1067" s="98"/>
      <c r="K1067" s="98"/>
      <c r="L1067" s="98"/>
      <c r="M1067" s="98"/>
      <c r="N1067" s="98"/>
      <c r="O1067" s="98"/>
      <c r="P1067" s="98"/>
      <c r="Q1067" s="98"/>
      <c r="R1067" s="98"/>
      <c r="S1067" s="98"/>
      <c r="U1067" s="87"/>
    </row>
    <row r="1068" spans="1:21" hidden="1" outlineLevel="1" x14ac:dyDescent="0.25">
      <c r="A1068" s="115"/>
      <c r="B1068" s="199"/>
      <c r="C1068" s="104"/>
      <c r="E1068" s="98"/>
      <c r="F1068" s="99"/>
      <c r="G1068" s="104"/>
      <c r="H1068" s="104"/>
      <c r="I1068" s="104"/>
      <c r="J1068" s="98"/>
      <c r="K1068" s="98"/>
      <c r="L1068" s="98"/>
      <c r="M1068" s="98"/>
      <c r="N1068" s="98"/>
      <c r="O1068" s="98"/>
      <c r="P1068" s="98"/>
      <c r="Q1068" s="98"/>
      <c r="R1068" s="98"/>
      <c r="S1068" s="98"/>
      <c r="U1068" s="87"/>
    </row>
    <row r="1069" spans="1:21" hidden="1" outlineLevel="1" x14ac:dyDescent="0.25">
      <c r="A1069" s="115"/>
      <c r="B1069" s="199"/>
      <c r="C1069" s="104"/>
      <c r="E1069" s="98"/>
      <c r="F1069" s="99"/>
      <c r="G1069" s="104"/>
      <c r="H1069" s="104"/>
      <c r="I1069" s="104"/>
      <c r="J1069" s="98"/>
      <c r="K1069" s="98"/>
      <c r="L1069" s="98"/>
      <c r="M1069" s="98"/>
      <c r="N1069" s="98"/>
      <c r="O1069" s="98"/>
      <c r="P1069" s="98"/>
      <c r="Q1069" s="98"/>
      <c r="R1069" s="98"/>
      <c r="S1069" s="98"/>
      <c r="U1069" s="87"/>
    </row>
    <row r="1070" spans="1:21" hidden="1" outlineLevel="1" x14ac:dyDescent="0.25">
      <c r="A1070" s="115"/>
      <c r="B1070" s="199"/>
      <c r="C1070" s="104"/>
      <c r="E1070" s="98"/>
      <c r="F1070" s="99"/>
      <c r="G1070" s="104"/>
      <c r="H1070" s="104"/>
      <c r="I1070" s="104"/>
      <c r="J1070" s="98"/>
      <c r="K1070" s="98"/>
      <c r="L1070" s="98"/>
      <c r="M1070" s="98"/>
      <c r="N1070" s="98"/>
      <c r="O1070" s="98"/>
      <c r="P1070" s="98"/>
      <c r="Q1070" s="98"/>
      <c r="R1070" s="98"/>
      <c r="S1070" s="98"/>
      <c r="U1070" s="87"/>
    </row>
    <row r="1071" spans="1:21" hidden="1" outlineLevel="1" x14ac:dyDescent="0.25">
      <c r="A1071" s="115"/>
      <c r="B1071" s="199"/>
      <c r="C1071" s="104"/>
      <c r="E1071" s="98"/>
      <c r="F1071" s="99"/>
      <c r="G1071" s="104"/>
      <c r="H1071" s="104"/>
      <c r="I1071" s="104"/>
      <c r="J1071" s="98"/>
      <c r="K1071" s="98"/>
      <c r="L1071" s="98"/>
      <c r="M1071" s="98"/>
      <c r="N1071" s="98"/>
      <c r="O1071" s="98"/>
      <c r="P1071" s="98"/>
      <c r="Q1071" s="98"/>
      <c r="R1071" s="98"/>
      <c r="S1071" s="98"/>
      <c r="U1071" s="87"/>
    </row>
    <row r="1072" spans="1:21" hidden="1" outlineLevel="1" x14ac:dyDescent="0.25">
      <c r="A1072" s="115"/>
      <c r="B1072" s="199"/>
      <c r="C1072" s="104"/>
      <c r="E1072" s="98"/>
      <c r="F1072" s="99"/>
      <c r="G1072" s="104"/>
      <c r="H1072" s="104"/>
      <c r="I1072" s="104"/>
      <c r="J1072" s="98"/>
      <c r="K1072" s="98"/>
      <c r="L1072" s="98"/>
      <c r="M1072" s="98"/>
      <c r="N1072" s="98"/>
      <c r="O1072" s="98"/>
      <c r="P1072" s="98"/>
      <c r="Q1072" s="98"/>
      <c r="R1072" s="98"/>
      <c r="S1072" s="98"/>
      <c r="U1072" s="87"/>
    </row>
    <row r="1073" spans="1:21" collapsed="1" x14ac:dyDescent="0.25">
      <c r="A1073" s="34"/>
      <c r="B1073" s="198"/>
      <c r="C1073" s="102"/>
      <c r="D1073" t="str">
        <f>'Caseload Assignments'!A1072</f>
        <v>Inadequate</v>
      </c>
      <c r="E1073" s="34" t="s">
        <v>104</v>
      </c>
      <c r="F1073" s="114">
        <v>1</v>
      </c>
      <c r="G1073" s="102">
        <v>0</v>
      </c>
      <c r="H1073" s="102"/>
      <c r="I1073" s="34" t="str">
        <f>J1073</f>
        <v>no</v>
      </c>
      <c r="J1073" s="34" t="s">
        <v>480</v>
      </c>
      <c r="K1073" s="34" t="s">
        <v>480</v>
      </c>
      <c r="L1073" s="34" t="s">
        <v>480</v>
      </c>
      <c r="M1073" s="34" t="s">
        <v>480</v>
      </c>
      <c r="N1073" s="34" t="s">
        <v>480</v>
      </c>
      <c r="O1073" s="34" t="s">
        <v>480</v>
      </c>
      <c r="P1073" s="34" t="s">
        <v>480</v>
      </c>
      <c r="Q1073" s="34" t="s">
        <v>480</v>
      </c>
      <c r="R1073" s="34" t="s">
        <v>480</v>
      </c>
      <c r="S1073" s="34" t="s">
        <v>480</v>
      </c>
      <c r="T1073" s="83">
        <f>IF('Financial Overview'!$B$9=1,'Caseload Assignments'!BK1075,(IF('Financial Overview'!$B$9=2,'Caseload Assignments'!BK1076,(IF('Financial Overview'!$B$9=3,'Caseload Assignments'!BK1077,(IF('Financial Overview'!$B$9=4,'Caseload Assignments'!BK1078)))))))</f>
        <v>0</v>
      </c>
      <c r="U1073" s="87">
        <f t="shared" ref="U1073" si="433">G1073+H1073-T1073</f>
        <v>0</v>
      </c>
    </row>
    <row r="1074" spans="1:21" hidden="1" outlineLevel="1" x14ac:dyDescent="0.25">
      <c r="A1074" s="115"/>
      <c r="B1074" s="199"/>
      <c r="C1074" s="104"/>
      <c r="D1074" s="98" t="str">
        <f t="shared" ref="D1074:S1084" si="434">D1073</f>
        <v>Inadequate</v>
      </c>
      <c r="E1074" s="98" t="str">
        <f t="shared" si="434"/>
        <v>Salary</v>
      </c>
      <c r="F1074" s="98">
        <f t="shared" si="434"/>
        <v>1</v>
      </c>
      <c r="G1074" s="104">
        <f t="shared" si="434"/>
        <v>0</v>
      </c>
      <c r="H1074" s="104">
        <f t="shared" si="434"/>
        <v>0</v>
      </c>
      <c r="I1074" s="98" t="str">
        <f t="shared" si="434"/>
        <v>no</v>
      </c>
      <c r="J1074" s="98" t="str">
        <f t="shared" si="434"/>
        <v>no</v>
      </c>
      <c r="K1074" s="98" t="str">
        <f t="shared" si="434"/>
        <v>no</v>
      </c>
      <c r="L1074" s="98" t="str">
        <f t="shared" si="434"/>
        <v>no</v>
      </c>
      <c r="M1074" s="98" t="str">
        <f t="shared" si="434"/>
        <v>no</v>
      </c>
      <c r="N1074" s="98" t="str">
        <f t="shared" si="434"/>
        <v>no</v>
      </c>
      <c r="O1074" s="98" t="str">
        <f t="shared" si="434"/>
        <v>no</v>
      </c>
      <c r="P1074" s="98" t="str">
        <f t="shared" si="434"/>
        <v>no</v>
      </c>
      <c r="Q1074" s="98" t="str">
        <f t="shared" si="434"/>
        <v>no</v>
      </c>
      <c r="R1074" s="98" t="str">
        <f t="shared" si="434"/>
        <v>no</v>
      </c>
      <c r="S1074" s="98" t="str">
        <f t="shared" si="434"/>
        <v>no</v>
      </c>
      <c r="U1074" s="87"/>
    </row>
    <row r="1075" spans="1:21" hidden="1" outlineLevel="1" x14ac:dyDescent="0.25">
      <c r="A1075" s="115"/>
      <c r="B1075" s="199"/>
      <c r="C1075" s="104"/>
      <c r="D1075" s="98" t="str">
        <f t="shared" ref="D1075:S1075" si="435">D1073</f>
        <v>Inadequate</v>
      </c>
      <c r="E1075" s="98" t="str">
        <f t="shared" si="435"/>
        <v>Salary</v>
      </c>
      <c r="F1075" s="98">
        <f t="shared" si="435"/>
        <v>1</v>
      </c>
      <c r="G1075" s="104">
        <f t="shared" si="435"/>
        <v>0</v>
      </c>
      <c r="H1075" s="104">
        <f t="shared" si="435"/>
        <v>0</v>
      </c>
      <c r="I1075" s="98" t="str">
        <f t="shared" si="435"/>
        <v>no</v>
      </c>
      <c r="J1075" s="98" t="str">
        <f t="shared" si="435"/>
        <v>no</v>
      </c>
      <c r="K1075" s="98" t="str">
        <f t="shared" si="435"/>
        <v>no</v>
      </c>
      <c r="L1075" s="98" t="str">
        <f t="shared" si="435"/>
        <v>no</v>
      </c>
      <c r="M1075" s="98" t="str">
        <f t="shared" si="435"/>
        <v>no</v>
      </c>
      <c r="N1075" s="98" t="str">
        <f t="shared" si="435"/>
        <v>no</v>
      </c>
      <c r="O1075" s="98" t="str">
        <f t="shared" si="435"/>
        <v>no</v>
      </c>
      <c r="P1075" s="98" t="str">
        <f t="shared" si="435"/>
        <v>no</v>
      </c>
      <c r="Q1075" s="98" t="str">
        <f t="shared" si="435"/>
        <v>no</v>
      </c>
      <c r="R1075" s="98" t="str">
        <f t="shared" si="435"/>
        <v>no</v>
      </c>
      <c r="S1075" s="98" t="str">
        <f t="shared" si="435"/>
        <v>no</v>
      </c>
      <c r="U1075" s="87"/>
    </row>
    <row r="1076" spans="1:21" hidden="1" outlineLevel="1" x14ac:dyDescent="0.25">
      <c r="A1076" s="115"/>
      <c r="B1076" s="199"/>
      <c r="C1076" s="104"/>
      <c r="D1076" s="98" t="str">
        <f t="shared" ref="D1076:S1076" si="436">D1073</f>
        <v>Inadequate</v>
      </c>
      <c r="E1076" s="98" t="str">
        <f t="shared" si="436"/>
        <v>Salary</v>
      </c>
      <c r="F1076" s="98">
        <f t="shared" si="436"/>
        <v>1</v>
      </c>
      <c r="G1076" s="104">
        <f t="shared" si="436"/>
        <v>0</v>
      </c>
      <c r="H1076" s="104">
        <f t="shared" si="436"/>
        <v>0</v>
      </c>
      <c r="I1076" s="98" t="str">
        <f t="shared" si="436"/>
        <v>no</v>
      </c>
      <c r="J1076" s="98" t="str">
        <f t="shared" si="436"/>
        <v>no</v>
      </c>
      <c r="K1076" s="98" t="str">
        <f t="shared" si="436"/>
        <v>no</v>
      </c>
      <c r="L1076" s="98" t="str">
        <f t="shared" si="436"/>
        <v>no</v>
      </c>
      <c r="M1076" s="98" t="str">
        <f t="shared" si="436"/>
        <v>no</v>
      </c>
      <c r="N1076" s="98" t="str">
        <f t="shared" si="436"/>
        <v>no</v>
      </c>
      <c r="O1076" s="98" t="str">
        <f t="shared" si="436"/>
        <v>no</v>
      </c>
      <c r="P1076" s="98" t="str">
        <f t="shared" si="436"/>
        <v>no</v>
      </c>
      <c r="Q1076" s="98" t="str">
        <f t="shared" si="436"/>
        <v>no</v>
      </c>
      <c r="R1076" s="98" t="str">
        <f t="shared" si="436"/>
        <v>no</v>
      </c>
      <c r="S1076" s="98" t="str">
        <f t="shared" si="436"/>
        <v>no</v>
      </c>
      <c r="U1076" s="87"/>
    </row>
    <row r="1077" spans="1:21" hidden="1" outlineLevel="1" x14ac:dyDescent="0.25">
      <c r="A1077" s="115"/>
      <c r="B1077" s="199"/>
      <c r="C1077" s="104"/>
      <c r="E1077" s="98"/>
      <c r="F1077" s="99"/>
      <c r="G1077" s="104"/>
      <c r="H1077" s="104"/>
      <c r="I1077" s="104"/>
      <c r="J1077" s="98"/>
      <c r="K1077" s="98"/>
      <c r="L1077" s="98"/>
      <c r="M1077" s="98"/>
      <c r="N1077" s="98"/>
      <c r="O1077" s="98"/>
      <c r="P1077" s="98"/>
      <c r="Q1077" s="98"/>
      <c r="R1077" s="98"/>
      <c r="S1077" s="98"/>
      <c r="U1077" s="87"/>
    </row>
    <row r="1078" spans="1:21" hidden="1" outlineLevel="1" x14ac:dyDescent="0.25">
      <c r="A1078" s="115"/>
      <c r="B1078" s="199"/>
      <c r="C1078" s="104"/>
      <c r="E1078" s="98"/>
      <c r="F1078" s="99"/>
      <c r="G1078" s="104"/>
      <c r="H1078" s="104"/>
      <c r="I1078" s="104"/>
      <c r="J1078" s="98"/>
      <c r="K1078" s="98"/>
      <c r="L1078" s="98"/>
      <c r="M1078" s="98"/>
      <c r="N1078" s="98"/>
      <c r="O1078" s="98"/>
      <c r="P1078" s="98"/>
      <c r="Q1078" s="98"/>
      <c r="R1078" s="98"/>
      <c r="S1078" s="98"/>
      <c r="U1078" s="87"/>
    </row>
    <row r="1079" spans="1:21" hidden="1" outlineLevel="1" x14ac:dyDescent="0.25">
      <c r="A1079" s="115"/>
      <c r="B1079" s="199"/>
      <c r="C1079" s="104"/>
      <c r="E1079" s="98"/>
      <c r="F1079" s="99"/>
      <c r="G1079" s="104"/>
      <c r="H1079" s="104"/>
      <c r="I1079" s="104"/>
      <c r="J1079" s="98"/>
      <c r="K1079" s="98"/>
      <c r="L1079" s="98"/>
      <c r="M1079" s="98"/>
      <c r="N1079" s="98"/>
      <c r="O1079" s="98"/>
      <c r="P1079" s="98"/>
      <c r="Q1079" s="98"/>
      <c r="R1079" s="98"/>
      <c r="S1079" s="98"/>
      <c r="U1079" s="87"/>
    </row>
    <row r="1080" spans="1:21" hidden="1" outlineLevel="1" x14ac:dyDescent="0.25">
      <c r="A1080" s="115"/>
      <c r="B1080" s="199"/>
      <c r="C1080" s="104"/>
      <c r="E1080" s="98"/>
      <c r="F1080" s="99"/>
      <c r="G1080" s="104"/>
      <c r="H1080" s="104"/>
      <c r="I1080" s="104"/>
      <c r="J1080" s="98"/>
      <c r="K1080" s="98"/>
      <c r="L1080" s="98"/>
      <c r="M1080" s="98"/>
      <c r="N1080" s="98"/>
      <c r="O1080" s="98"/>
      <c r="P1080" s="98"/>
      <c r="Q1080" s="98"/>
      <c r="R1080" s="98"/>
      <c r="S1080" s="98"/>
      <c r="U1080" s="87"/>
    </row>
    <row r="1081" spans="1:21" hidden="1" outlineLevel="1" x14ac:dyDescent="0.25">
      <c r="A1081" s="115"/>
      <c r="B1081" s="199"/>
      <c r="C1081" s="104"/>
      <c r="E1081" s="98"/>
      <c r="F1081" s="99"/>
      <c r="G1081" s="104"/>
      <c r="H1081" s="104"/>
      <c r="I1081" s="104"/>
      <c r="J1081" s="98"/>
      <c r="K1081" s="98"/>
      <c r="L1081" s="98"/>
      <c r="M1081" s="98"/>
      <c r="N1081" s="98"/>
      <c r="O1081" s="98"/>
      <c r="P1081" s="98"/>
      <c r="Q1081" s="98"/>
      <c r="R1081" s="98"/>
      <c r="S1081" s="98"/>
      <c r="U1081" s="87"/>
    </row>
    <row r="1082" spans="1:21" hidden="1" outlineLevel="1" x14ac:dyDescent="0.25">
      <c r="A1082" s="115"/>
      <c r="B1082" s="199"/>
      <c r="C1082" s="104"/>
      <c r="E1082" s="98"/>
      <c r="F1082" s="99"/>
      <c r="G1082" s="104"/>
      <c r="H1082" s="104"/>
      <c r="I1082" s="104"/>
      <c r="J1082" s="98"/>
      <c r="K1082" s="98"/>
      <c r="L1082" s="98"/>
      <c r="M1082" s="98"/>
      <c r="N1082" s="98"/>
      <c r="O1082" s="98"/>
      <c r="P1082" s="98"/>
      <c r="Q1082" s="98"/>
      <c r="R1082" s="98"/>
      <c r="S1082" s="98"/>
      <c r="U1082" s="87"/>
    </row>
    <row r="1083" spans="1:21" collapsed="1" x14ac:dyDescent="0.25">
      <c r="A1083" s="34"/>
      <c r="B1083" s="198"/>
      <c r="C1083" s="102"/>
      <c r="D1083" t="str">
        <f>'Caseload Assignments'!A1082</f>
        <v>Inadequate</v>
      </c>
      <c r="E1083" s="34" t="s">
        <v>104</v>
      </c>
      <c r="F1083" s="114">
        <v>1</v>
      </c>
      <c r="G1083" s="102">
        <v>0</v>
      </c>
      <c r="H1083" s="102"/>
      <c r="I1083" s="34" t="str">
        <f>J1083</f>
        <v>no</v>
      </c>
      <c r="J1083" s="34" t="s">
        <v>480</v>
      </c>
      <c r="K1083" s="34" t="s">
        <v>480</v>
      </c>
      <c r="L1083" s="34" t="s">
        <v>480</v>
      </c>
      <c r="M1083" s="34" t="s">
        <v>480</v>
      </c>
      <c r="N1083" s="34" t="s">
        <v>480</v>
      </c>
      <c r="O1083" s="34" t="s">
        <v>480</v>
      </c>
      <c r="P1083" s="34" t="s">
        <v>480</v>
      </c>
      <c r="Q1083" s="34" t="s">
        <v>480</v>
      </c>
      <c r="R1083" s="34" t="s">
        <v>480</v>
      </c>
      <c r="S1083" s="34" t="s">
        <v>480</v>
      </c>
      <c r="T1083" s="83">
        <f>IF('Financial Overview'!$B$9=1,'Caseload Assignments'!BK1085,(IF('Financial Overview'!$B$9=2,'Caseload Assignments'!BK1086,(IF('Financial Overview'!$B$9=3,'Caseload Assignments'!BK1087,(IF('Financial Overview'!$B$9=4,'Caseload Assignments'!BK1088)))))))</f>
        <v>0</v>
      </c>
      <c r="U1083" s="87">
        <f t="shared" ref="U1083" si="437">G1083+H1083-T1083</f>
        <v>0</v>
      </c>
    </row>
    <row r="1084" spans="1:21" hidden="1" outlineLevel="1" x14ac:dyDescent="0.25">
      <c r="A1084" s="115"/>
      <c r="B1084" s="199"/>
      <c r="C1084" s="104"/>
      <c r="D1084" s="98" t="str">
        <f t="shared" ref="D1084:I1084" si="438">D1083</f>
        <v>Inadequate</v>
      </c>
      <c r="E1084" s="98" t="str">
        <f t="shared" si="438"/>
        <v>Salary</v>
      </c>
      <c r="F1084" s="98">
        <f t="shared" si="438"/>
        <v>1</v>
      </c>
      <c r="G1084" s="104">
        <f t="shared" si="438"/>
        <v>0</v>
      </c>
      <c r="H1084" s="104">
        <f t="shared" si="438"/>
        <v>0</v>
      </c>
      <c r="I1084" s="98" t="str">
        <f t="shared" si="438"/>
        <v>no</v>
      </c>
      <c r="J1084" s="98" t="str">
        <f t="shared" si="434"/>
        <v>no</v>
      </c>
      <c r="K1084" s="98" t="str">
        <f t="shared" si="434"/>
        <v>no</v>
      </c>
      <c r="L1084" s="98" t="str">
        <f t="shared" si="434"/>
        <v>no</v>
      </c>
      <c r="M1084" s="98" t="str">
        <f t="shared" si="434"/>
        <v>no</v>
      </c>
      <c r="N1084" s="98" t="str">
        <f t="shared" si="434"/>
        <v>no</v>
      </c>
      <c r="O1084" s="98" t="str">
        <f t="shared" si="434"/>
        <v>no</v>
      </c>
      <c r="P1084" s="98" t="str">
        <f t="shared" si="434"/>
        <v>no</v>
      </c>
      <c r="Q1084" s="98" t="str">
        <f t="shared" si="434"/>
        <v>no</v>
      </c>
      <c r="R1084" s="98" t="str">
        <f t="shared" si="434"/>
        <v>no</v>
      </c>
      <c r="S1084" s="98" t="str">
        <f t="shared" si="434"/>
        <v>no</v>
      </c>
      <c r="U1084" s="87"/>
    </row>
    <row r="1085" spans="1:21" hidden="1" outlineLevel="1" x14ac:dyDescent="0.25">
      <c r="A1085" s="115"/>
      <c r="B1085" s="199"/>
      <c r="C1085" s="104"/>
      <c r="D1085" s="98" t="str">
        <f t="shared" ref="D1085:S1085" si="439">D1083</f>
        <v>Inadequate</v>
      </c>
      <c r="E1085" s="98" t="str">
        <f t="shared" si="439"/>
        <v>Salary</v>
      </c>
      <c r="F1085" s="98">
        <f t="shared" si="439"/>
        <v>1</v>
      </c>
      <c r="G1085" s="104">
        <f t="shared" si="439"/>
        <v>0</v>
      </c>
      <c r="H1085" s="104">
        <f t="shared" si="439"/>
        <v>0</v>
      </c>
      <c r="I1085" s="98" t="str">
        <f t="shared" si="439"/>
        <v>no</v>
      </c>
      <c r="J1085" s="98" t="str">
        <f t="shared" si="439"/>
        <v>no</v>
      </c>
      <c r="K1085" s="98" t="str">
        <f t="shared" si="439"/>
        <v>no</v>
      </c>
      <c r="L1085" s="98" t="str">
        <f t="shared" si="439"/>
        <v>no</v>
      </c>
      <c r="M1085" s="98" t="str">
        <f t="shared" si="439"/>
        <v>no</v>
      </c>
      <c r="N1085" s="98" t="str">
        <f t="shared" si="439"/>
        <v>no</v>
      </c>
      <c r="O1085" s="98" t="str">
        <f t="shared" si="439"/>
        <v>no</v>
      </c>
      <c r="P1085" s="98" t="str">
        <f t="shared" si="439"/>
        <v>no</v>
      </c>
      <c r="Q1085" s="98" t="str">
        <f t="shared" si="439"/>
        <v>no</v>
      </c>
      <c r="R1085" s="98" t="str">
        <f t="shared" si="439"/>
        <v>no</v>
      </c>
      <c r="S1085" s="98" t="str">
        <f t="shared" si="439"/>
        <v>no</v>
      </c>
      <c r="U1085" s="87"/>
    </row>
    <row r="1086" spans="1:21" hidden="1" outlineLevel="1" x14ac:dyDescent="0.25">
      <c r="A1086" s="115"/>
      <c r="B1086" s="199"/>
      <c r="C1086" s="104"/>
      <c r="D1086" s="98" t="str">
        <f t="shared" ref="D1086:S1086" si="440">D1083</f>
        <v>Inadequate</v>
      </c>
      <c r="E1086" s="98" t="str">
        <f t="shared" si="440"/>
        <v>Salary</v>
      </c>
      <c r="F1086" s="98">
        <f t="shared" si="440"/>
        <v>1</v>
      </c>
      <c r="G1086" s="104">
        <f t="shared" si="440"/>
        <v>0</v>
      </c>
      <c r="H1086" s="104">
        <f t="shared" si="440"/>
        <v>0</v>
      </c>
      <c r="I1086" s="98" t="str">
        <f t="shared" si="440"/>
        <v>no</v>
      </c>
      <c r="J1086" s="98" t="str">
        <f t="shared" si="440"/>
        <v>no</v>
      </c>
      <c r="K1086" s="98" t="str">
        <f t="shared" si="440"/>
        <v>no</v>
      </c>
      <c r="L1086" s="98" t="str">
        <f t="shared" si="440"/>
        <v>no</v>
      </c>
      <c r="M1086" s="98" t="str">
        <f t="shared" si="440"/>
        <v>no</v>
      </c>
      <c r="N1086" s="98" t="str">
        <f t="shared" si="440"/>
        <v>no</v>
      </c>
      <c r="O1086" s="98" t="str">
        <f t="shared" si="440"/>
        <v>no</v>
      </c>
      <c r="P1086" s="98" t="str">
        <f t="shared" si="440"/>
        <v>no</v>
      </c>
      <c r="Q1086" s="98" t="str">
        <f t="shared" si="440"/>
        <v>no</v>
      </c>
      <c r="R1086" s="98" t="str">
        <f t="shared" si="440"/>
        <v>no</v>
      </c>
      <c r="S1086" s="98" t="str">
        <f t="shared" si="440"/>
        <v>no</v>
      </c>
      <c r="U1086" s="87"/>
    </row>
    <row r="1087" spans="1:21" hidden="1" outlineLevel="1" x14ac:dyDescent="0.25">
      <c r="A1087" s="115"/>
      <c r="B1087" s="199"/>
      <c r="C1087" s="104"/>
      <c r="E1087" s="98"/>
      <c r="F1087" s="99"/>
      <c r="G1087" s="104"/>
      <c r="H1087" s="104"/>
      <c r="I1087" s="104"/>
      <c r="J1087" s="98"/>
      <c r="K1087" s="98"/>
      <c r="L1087" s="98"/>
      <c r="M1087" s="98"/>
      <c r="N1087" s="98"/>
      <c r="O1087" s="98"/>
      <c r="P1087" s="98"/>
      <c r="Q1087" s="98"/>
      <c r="R1087" s="98"/>
      <c r="S1087" s="98"/>
      <c r="U1087" s="87"/>
    </row>
    <row r="1088" spans="1:21" hidden="1" outlineLevel="1" x14ac:dyDescent="0.25">
      <c r="A1088" s="115"/>
      <c r="B1088" s="199"/>
      <c r="C1088" s="104"/>
      <c r="E1088" s="98"/>
      <c r="F1088" s="99"/>
      <c r="G1088" s="104"/>
      <c r="H1088" s="104"/>
      <c r="I1088" s="104"/>
      <c r="J1088" s="98"/>
      <c r="K1088" s="98"/>
      <c r="L1088" s="98"/>
      <c r="M1088" s="98"/>
      <c r="N1088" s="98"/>
      <c r="O1088" s="98"/>
      <c r="P1088" s="98"/>
      <c r="Q1088" s="98"/>
      <c r="R1088" s="98"/>
      <c r="S1088" s="98"/>
      <c r="U1088" s="87"/>
    </row>
    <row r="1089" spans="1:21" hidden="1" outlineLevel="1" x14ac:dyDescent="0.25">
      <c r="A1089" s="115"/>
      <c r="B1089" s="199"/>
      <c r="C1089" s="104"/>
      <c r="E1089" s="98"/>
      <c r="F1089" s="99"/>
      <c r="G1089" s="104"/>
      <c r="H1089" s="104"/>
      <c r="I1089" s="104"/>
      <c r="J1089" s="98"/>
      <c r="K1089" s="98"/>
      <c r="L1089" s="98"/>
      <c r="M1089" s="98"/>
      <c r="N1089" s="98"/>
      <c r="O1089" s="98"/>
      <c r="P1089" s="98"/>
      <c r="Q1089" s="98"/>
      <c r="R1089" s="98"/>
      <c r="S1089" s="98"/>
      <c r="U1089" s="87"/>
    </row>
    <row r="1090" spans="1:21" hidden="1" outlineLevel="1" x14ac:dyDescent="0.25">
      <c r="A1090" s="115"/>
      <c r="B1090" s="199"/>
      <c r="C1090" s="104"/>
      <c r="E1090" s="98"/>
      <c r="F1090" s="99"/>
      <c r="G1090" s="104"/>
      <c r="H1090" s="104"/>
      <c r="I1090" s="104"/>
      <c r="J1090" s="98"/>
      <c r="K1090" s="98"/>
      <c r="L1090" s="98"/>
      <c r="M1090" s="98"/>
      <c r="N1090" s="98"/>
      <c r="O1090" s="98"/>
      <c r="P1090" s="98"/>
      <c r="Q1090" s="98"/>
      <c r="R1090" s="98"/>
      <c r="S1090" s="98"/>
      <c r="U1090" s="87"/>
    </row>
    <row r="1091" spans="1:21" hidden="1" outlineLevel="1" x14ac:dyDescent="0.25">
      <c r="A1091" s="115"/>
      <c r="B1091" s="199"/>
      <c r="C1091" s="104"/>
      <c r="E1091" s="98"/>
      <c r="F1091" s="99"/>
      <c r="G1091" s="104"/>
      <c r="H1091" s="104"/>
      <c r="I1091" s="104"/>
      <c r="J1091" s="98"/>
      <c r="K1091" s="98"/>
      <c r="L1091" s="98"/>
      <c r="M1091" s="98"/>
      <c r="N1091" s="98"/>
      <c r="O1091" s="98"/>
      <c r="P1091" s="98"/>
      <c r="Q1091" s="98"/>
      <c r="R1091" s="98"/>
      <c r="S1091" s="98"/>
      <c r="U1091" s="87"/>
    </row>
    <row r="1092" spans="1:21" hidden="1" outlineLevel="1" x14ac:dyDescent="0.25">
      <c r="A1092" s="115"/>
      <c r="B1092" s="199"/>
      <c r="C1092" s="104"/>
      <c r="E1092" s="98"/>
      <c r="F1092" s="99"/>
      <c r="G1092" s="104"/>
      <c r="H1092" s="104"/>
      <c r="I1092" s="104"/>
      <c r="J1092" s="98"/>
      <c r="K1092" s="98"/>
      <c r="L1092" s="98"/>
      <c r="M1092" s="98"/>
      <c r="N1092" s="98"/>
      <c r="O1092" s="98"/>
      <c r="P1092" s="98"/>
      <c r="Q1092" s="98"/>
      <c r="R1092" s="98"/>
      <c r="S1092" s="98"/>
      <c r="U1092" s="87"/>
    </row>
    <row r="1093" spans="1:21" collapsed="1" x14ac:dyDescent="0.25">
      <c r="A1093" s="34"/>
      <c r="B1093" s="198"/>
      <c r="C1093" s="102"/>
      <c r="D1093" t="str">
        <f>'Caseload Assignments'!A1092</f>
        <v>Inadequate</v>
      </c>
      <c r="E1093" s="34" t="s">
        <v>104</v>
      </c>
      <c r="F1093" s="114">
        <v>1</v>
      </c>
      <c r="G1093" s="102">
        <v>0</v>
      </c>
      <c r="H1093" s="102"/>
      <c r="I1093" s="34" t="str">
        <f>J1093</f>
        <v>no</v>
      </c>
      <c r="J1093" s="34" t="s">
        <v>480</v>
      </c>
      <c r="K1093" s="34" t="s">
        <v>480</v>
      </c>
      <c r="L1093" s="34" t="s">
        <v>480</v>
      </c>
      <c r="M1093" s="34" t="s">
        <v>480</v>
      </c>
      <c r="N1093" s="34" t="s">
        <v>480</v>
      </c>
      <c r="O1093" s="34" t="s">
        <v>480</v>
      </c>
      <c r="P1093" s="34" t="s">
        <v>480</v>
      </c>
      <c r="Q1093" s="34" t="s">
        <v>480</v>
      </c>
      <c r="R1093" s="34" t="s">
        <v>480</v>
      </c>
      <c r="S1093" s="34" t="s">
        <v>480</v>
      </c>
      <c r="T1093" s="83">
        <f>IF('Financial Overview'!$B$9=1,'Caseload Assignments'!BK1095,(IF('Financial Overview'!$B$9=2,'Caseload Assignments'!BK1096,(IF('Financial Overview'!$B$9=3,'Caseload Assignments'!BK1097,(IF('Financial Overview'!$B$9=4,'Caseload Assignments'!BK1098)))))))</f>
        <v>0</v>
      </c>
      <c r="U1093" s="87">
        <f t="shared" ref="U1093" si="441">G1093+H1093-T1093</f>
        <v>0</v>
      </c>
    </row>
    <row r="1094" spans="1:21" hidden="1" outlineLevel="1" x14ac:dyDescent="0.25">
      <c r="A1094" s="115"/>
      <c r="B1094" s="199"/>
      <c r="C1094" s="104"/>
      <c r="D1094" s="98" t="str">
        <f t="shared" ref="D1094:S1104" si="442">D1093</f>
        <v>Inadequate</v>
      </c>
      <c r="E1094" s="98" t="str">
        <f t="shared" si="442"/>
        <v>Salary</v>
      </c>
      <c r="F1094" s="98">
        <f t="shared" si="442"/>
        <v>1</v>
      </c>
      <c r="G1094" s="104">
        <f t="shared" si="442"/>
        <v>0</v>
      </c>
      <c r="H1094" s="104">
        <f t="shared" si="442"/>
        <v>0</v>
      </c>
      <c r="I1094" s="98" t="str">
        <f t="shared" si="442"/>
        <v>no</v>
      </c>
      <c r="J1094" s="98" t="str">
        <f t="shared" si="442"/>
        <v>no</v>
      </c>
      <c r="K1094" s="98" t="str">
        <f t="shared" si="442"/>
        <v>no</v>
      </c>
      <c r="L1094" s="98" t="str">
        <f t="shared" si="442"/>
        <v>no</v>
      </c>
      <c r="M1094" s="98" t="str">
        <f t="shared" si="442"/>
        <v>no</v>
      </c>
      <c r="N1094" s="98" t="str">
        <f t="shared" si="442"/>
        <v>no</v>
      </c>
      <c r="O1094" s="98" t="str">
        <f t="shared" si="442"/>
        <v>no</v>
      </c>
      <c r="P1094" s="98" t="str">
        <f t="shared" si="442"/>
        <v>no</v>
      </c>
      <c r="Q1094" s="98" t="str">
        <f t="shared" si="442"/>
        <v>no</v>
      </c>
      <c r="R1094" s="98" t="str">
        <f t="shared" si="442"/>
        <v>no</v>
      </c>
      <c r="S1094" s="98" t="str">
        <f t="shared" si="442"/>
        <v>no</v>
      </c>
      <c r="U1094" s="87"/>
    </row>
    <row r="1095" spans="1:21" hidden="1" outlineLevel="1" x14ac:dyDescent="0.25">
      <c r="A1095" s="115"/>
      <c r="B1095" s="199"/>
      <c r="C1095" s="104"/>
      <c r="D1095" s="98" t="str">
        <f t="shared" ref="D1095:S1095" si="443">D1093</f>
        <v>Inadequate</v>
      </c>
      <c r="E1095" s="98" t="str">
        <f t="shared" si="443"/>
        <v>Salary</v>
      </c>
      <c r="F1095" s="98">
        <f t="shared" si="443"/>
        <v>1</v>
      </c>
      <c r="G1095" s="104">
        <f t="shared" si="443"/>
        <v>0</v>
      </c>
      <c r="H1095" s="104">
        <f t="shared" si="443"/>
        <v>0</v>
      </c>
      <c r="I1095" s="98" t="str">
        <f t="shared" si="443"/>
        <v>no</v>
      </c>
      <c r="J1095" s="98" t="str">
        <f t="shared" si="443"/>
        <v>no</v>
      </c>
      <c r="K1095" s="98" t="str">
        <f t="shared" si="443"/>
        <v>no</v>
      </c>
      <c r="L1095" s="98" t="str">
        <f t="shared" si="443"/>
        <v>no</v>
      </c>
      <c r="M1095" s="98" t="str">
        <f t="shared" si="443"/>
        <v>no</v>
      </c>
      <c r="N1095" s="98" t="str">
        <f t="shared" si="443"/>
        <v>no</v>
      </c>
      <c r="O1095" s="98" t="str">
        <f t="shared" si="443"/>
        <v>no</v>
      </c>
      <c r="P1095" s="98" t="str">
        <f t="shared" si="443"/>
        <v>no</v>
      </c>
      <c r="Q1095" s="98" t="str">
        <f t="shared" si="443"/>
        <v>no</v>
      </c>
      <c r="R1095" s="98" t="str">
        <f t="shared" si="443"/>
        <v>no</v>
      </c>
      <c r="S1095" s="98" t="str">
        <f t="shared" si="443"/>
        <v>no</v>
      </c>
      <c r="U1095" s="87"/>
    </row>
    <row r="1096" spans="1:21" hidden="1" outlineLevel="1" x14ac:dyDescent="0.25">
      <c r="A1096" s="115"/>
      <c r="B1096" s="199"/>
      <c r="C1096" s="104"/>
      <c r="D1096" s="98" t="str">
        <f t="shared" ref="D1096:S1096" si="444">D1093</f>
        <v>Inadequate</v>
      </c>
      <c r="E1096" s="98" t="str">
        <f t="shared" si="444"/>
        <v>Salary</v>
      </c>
      <c r="F1096" s="98">
        <f t="shared" si="444"/>
        <v>1</v>
      </c>
      <c r="G1096" s="104">
        <f t="shared" si="444"/>
        <v>0</v>
      </c>
      <c r="H1096" s="104">
        <f t="shared" si="444"/>
        <v>0</v>
      </c>
      <c r="I1096" s="98" t="str">
        <f t="shared" si="444"/>
        <v>no</v>
      </c>
      <c r="J1096" s="98" t="str">
        <f t="shared" si="444"/>
        <v>no</v>
      </c>
      <c r="K1096" s="98" t="str">
        <f t="shared" si="444"/>
        <v>no</v>
      </c>
      <c r="L1096" s="98" t="str">
        <f t="shared" si="444"/>
        <v>no</v>
      </c>
      <c r="M1096" s="98" t="str">
        <f t="shared" si="444"/>
        <v>no</v>
      </c>
      <c r="N1096" s="98" t="str">
        <f t="shared" si="444"/>
        <v>no</v>
      </c>
      <c r="O1096" s="98" t="str">
        <f t="shared" si="444"/>
        <v>no</v>
      </c>
      <c r="P1096" s="98" t="str">
        <f t="shared" si="444"/>
        <v>no</v>
      </c>
      <c r="Q1096" s="98" t="str">
        <f t="shared" si="444"/>
        <v>no</v>
      </c>
      <c r="R1096" s="98" t="str">
        <f t="shared" si="444"/>
        <v>no</v>
      </c>
      <c r="S1096" s="98" t="str">
        <f t="shared" si="444"/>
        <v>no</v>
      </c>
      <c r="U1096" s="87"/>
    </row>
    <row r="1097" spans="1:21" hidden="1" outlineLevel="1" x14ac:dyDescent="0.25">
      <c r="A1097" s="115"/>
      <c r="B1097" s="199"/>
      <c r="C1097" s="104"/>
      <c r="E1097" s="98"/>
      <c r="F1097" s="99"/>
      <c r="G1097" s="104"/>
      <c r="H1097" s="104"/>
      <c r="I1097" s="104"/>
      <c r="J1097" s="98"/>
      <c r="K1097" s="98"/>
      <c r="L1097" s="98"/>
      <c r="M1097" s="98"/>
      <c r="N1097" s="98"/>
      <c r="O1097" s="98"/>
      <c r="P1097" s="98"/>
      <c r="Q1097" s="98"/>
      <c r="R1097" s="98"/>
      <c r="S1097" s="98"/>
      <c r="U1097" s="87"/>
    </row>
    <row r="1098" spans="1:21" hidden="1" outlineLevel="1" x14ac:dyDescent="0.25">
      <c r="A1098" s="115"/>
      <c r="B1098" s="199"/>
      <c r="C1098" s="104"/>
      <c r="E1098" s="98"/>
      <c r="F1098" s="99"/>
      <c r="G1098" s="104"/>
      <c r="H1098" s="104"/>
      <c r="I1098" s="104"/>
      <c r="J1098" s="98"/>
      <c r="K1098" s="98"/>
      <c r="L1098" s="98"/>
      <c r="M1098" s="98"/>
      <c r="N1098" s="98"/>
      <c r="O1098" s="98"/>
      <c r="P1098" s="98"/>
      <c r="Q1098" s="98"/>
      <c r="R1098" s="98"/>
      <c r="S1098" s="98"/>
      <c r="U1098" s="87"/>
    </row>
    <row r="1099" spans="1:21" hidden="1" outlineLevel="1" x14ac:dyDescent="0.25">
      <c r="A1099" s="115"/>
      <c r="B1099" s="199"/>
      <c r="C1099" s="104"/>
      <c r="E1099" s="98"/>
      <c r="F1099" s="99"/>
      <c r="G1099" s="104"/>
      <c r="H1099" s="104"/>
      <c r="I1099" s="104"/>
      <c r="J1099" s="98"/>
      <c r="K1099" s="98"/>
      <c r="L1099" s="98"/>
      <c r="M1099" s="98"/>
      <c r="N1099" s="98"/>
      <c r="O1099" s="98"/>
      <c r="P1099" s="98"/>
      <c r="Q1099" s="98"/>
      <c r="R1099" s="98"/>
      <c r="S1099" s="98"/>
      <c r="U1099" s="87"/>
    </row>
    <row r="1100" spans="1:21" hidden="1" outlineLevel="1" x14ac:dyDescent="0.25">
      <c r="A1100" s="115"/>
      <c r="B1100" s="199"/>
      <c r="C1100" s="104"/>
      <c r="E1100" s="98"/>
      <c r="F1100" s="99"/>
      <c r="G1100" s="104"/>
      <c r="H1100" s="104"/>
      <c r="I1100" s="104"/>
      <c r="J1100" s="98"/>
      <c r="K1100" s="98"/>
      <c r="L1100" s="98"/>
      <c r="M1100" s="98"/>
      <c r="N1100" s="98"/>
      <c r="O1100" s="98"/>
      <c r="P1100" s="98"/>
      <c r="Q1100" s="98"/>
      <c r="R1100" s="98"/>
      <c r="S1100" s="98"/>
      <c r="U1100" s="87"/>
    </row>
    <row r="1101" spans="1:21" hidden="1" outlineLevel="1" x14ac:dyDescent="0.25">
      <c r="A1101" s="115"/>
      <c r="B1101" s="199"/>
      <c r="C1101" s="104"/>
      <c r="E1101" s="98"/>
      <c r="F1101" s="99"/>
      <c r="G1101" s="104"/>
      <c r="H1101" s="104"/>
      <c r="I1101" s="104"/>
      <c r="J1101" s="98"/>
      <c r="K1101" s="98"/>
      <c r="L1101" s="98"/>
      <c r="M1101" s="98"/>
      <c r="N1101" s="98"/>
      <c r="O1101" s="98"/>
      <c r="P1101" s="98"/>
      <c r="Q1101" s="98"/>
      <c r="R1101" s="98"/>
      <c r="S1101" s="98"/>
      <c r="U1101" s="87"/>
    </row>
    <row r="1102" spans="1:21" hidden="1" outlineLevel="1" x14ac:dyDescent="0.25">
      <c r="A1102" s="115"/>
      <c r="B1102" s="199"/>
      <c r="C1102" s="104"/>
      <c r="E1102" s="98"/>
      <c r="F1102" s="99"/>
      <c r="G1102" s="104"/>
      <c r="H1102" s="104"/>
      <c r="I1102" s="104"/>
      <c r="J1102" s="98"/>
      <c r="K1102" s="98"/>
      <c r="L1102" s="98"/>
      <c r="M1102" s="98"/>
      <c r="N1102" s="98"/>
      <c r="O1102" s="98"/>
      <c r="P1102" s="98"/>
      <c r="Q1102" s="98"/>
      <c r="R1102" s="98"/>
      <c r="S1102" s="98"/>
      <c r="U1102" s="87"/>
    </row>
    <row r="1103" spans="1:21" collapsed="1" x14ac:dyDescent="0.25">
      <c r="A1103" s="34"/>
      <c r="B1103" s="198"/>
      <c r="C1103" s="102"/>
      <c r="D1103" t="str">
        <f>'Caseload Assignments'!A1102</f>
        <v>Inadequate</v>
      </c>
      <c r="E1103" s="34" t="s">
        <v>104</v>
      </c>
      <c r="F1103" s="114">
        <v>1</v>
      </c>
      <c r="G1103" s="102">
        <v>0</v>
      </c>
      <c r="H1103" s="102"/>
      <c r="I1103" s="34" t="str">
        <f>J1103</f>
        <v>no</v>
      </c>
      <c r="J1103" s="34" t="s">
        <v>480</v>
      </c>
      <c r="K1103" s="34" t="s">
        <v>480</v>
      </c>
      <c r="L1103" s="34" t="s">
        <v>480</v>
      </c>
      <c r="M1103" s="34" t="s">
        <v>480</v>
      </c>
      <c r="N1103" s="34" t="s">
        <v>480</v>
      </c>
      <c r="O1103" s="34" t="s">
        <v>480</v>
      </c>
      <c r="P1103" s="34" t="s">
        <v>480</v>
      </c>
      <c r="Q1103" s="34" t="s">
        <v>480</v>
      </c>
      <c r="R1103" s="34" t="s">
        <v>480</v>
      </c>
      <c r="S1103" s="34" t="s">
        <v>480</v>
      </c>
      <c r="T1103" s="83">
        <f>IF('Financial Overview'!$B$9=1,'Caseload Assignments'!BK1105,(IF('Financial Overview'!$B$9=2,'Caseload Assignments'!BK1106,(IF('Financial Overview'!$B$9=3,'Caseload Assignments'!BK1107,(IF('Financial Overview'!$B$9=4,'Caseload Assignments'!BK1108)))))))</f>
        <v>0</v>
      </c>
      <c r="U1103" s="87">
        <f t="shared" ref="U1103" si="445">G1103+H1103-T1103</f>
        <v>0</v>
      </c>
    </row>
    <row r="1104" spans="1:21" hidden="1" outlineLevel="1" x14ac:dyDescent="0.25">
      <c r="A1104" s="115"/>
      <c r="B1104" s="199"/>
      <c r="C1104" s="104"/>
      <c r="D1104" s="98" t="str">
        <f t="shared" ref="D1104:I1104" si="446">D1103</f>
        <v>Inadequate</v>
      </c>
      <c r="E1104" s="98" t="str">
        <f t="shared" si="446"/>
        <v>Salary</v>
      </c>
      <c r="F1104" s="98">
        <f t="shared" si="446"/>
        <v>1</v>
      </c>
      <c r="G1104" s="104">
        <f t="shared" si="446"/>
        <v>0</v>
      </c>
      <c r="H1104" s="104">
        <f t="shared" si="446"/>
        <v>0</v>
      </c>
      <c r="I1104" s="98" t="str">
        <f t="shared" si="446"/>
        <v>no</v>
      </c>
      <c r="J1104" s="98" t="str">
        <f t="shared" si="442"/>
        <v>no</v>
      </c>
      <c r="K1104" s="98" t="str">
        <f t="shared" si="442"/>
        <v>no</v>
      </c>
      <c r="L1104" s="98" t="str">
        <f t="shared" si="442"/>
        <v>no</v>
      </c>
      <c r="M1104" s="98" t="str">
        <f t="shared" si="442"/>
        <v>no</v>
      </c>
      <c r="N1104" s="98" t="str">
        <f t="shared" si="442"/>
        <v>no</v>
      </c>
      <c r="O1104" s="98" t="str">
        <f t="shared" si="442"/>
        <v>no</v>
      </c>
      <c r="P1104" s="98" t="str">
        <f t="shared" si="442"/>
        <v>no</v>
      </c>
      <c r="Q1104" s="98" t="str">
        <f t="shared" si="442"/>
        <v>no</v>
      </c>
      <c r="R1104" s="98" t="str">
        <f t="shared" si="442"/>
        <v>no</v>
      </c>
      <c r="S1104" s="98" t="str">
        <f t="shared" si="442"/>
        <v>no</v>
      </c>
      <c r="U1104" s="87"/>
    </row>
    <row r="1105" spans="1:21" hidden="1" outlineLevel="1" x14ac:dyDescent="0.25">
      <c r="A1105" s="115"/>
      <c r="B1105" s="199"/>
      <c r="C1105" s="104"/>
      <c r="D1105" s="98" t="str">
        <f t="shared" ref="D1105:S1105" si="447">D1103</f>
        <v>Inadequate</v>
      </c>
      <c r="E1105" s="98" t="str">
        <f t="shared" si="447"/>
        <v>Salary</v>
      </c>
      <c r="F1105" s="98">
        <f t="shared" si="447"/>
        <v>1</v>
      </c>
      <c r="G1105" s="104">
        <f t="shared" si="447"/>
        <v>0</v>
      </c>
      <c r="H1105" s="104">
        <f t="shared" si="447"/>
        <v>0</v>
      </c>
      <c r="I1105" s="98" t="str">
        <f t="shared" si="447"/>
        <v>no</v>
      </c>
      <c r="J1105" s="98" t="str">
        <f t="shared" si="447"/>
        <v>no</v>
      </c>
      <c r="K1105" s="98" t="str">
        <f t="shared" si="447"/>
        <v>no</v>
      </c>
      <c r="L1105" s="98" t="str">
        <f t="shared" si="447"/>
        <v>no</v>
      </c>
      <c r="M1105" s="98" t="str">
        <f t="shared" si="447"/>
        <v>no</v>
      </c>
      <c r="N1105" s="98" t="str">
        <f t="shared" si="447"/>
        <v>no</v>
      </c>
      <c r="O1105" s="98" t="str">
        <f t="shared" si="447"/>
        <v>no</v>
      </c>
      <c r="P1105" s="98" t="str">
        <f t="shared" si="447"/>
        <v>no</v>
      </c>
      <c r="Q1105" s="98" t="str">
        <f t="shared" si="447"/>
        <v>no</v>
      </c>
      <c r="R1105" s="98" t="str">
        <f t="shared" si="447"/>
        <v>no</v>
      </c>
      <c r="S1105" s="98" t="str">
        <f t="shared" si="447"/>
        <v>no</v>
      </c>
      <c r="U1105" s="87"/>
    </row>
    <row r="1106" spans="1:21" hidden="1" outlineLevel="1" x14ac:dyDescent="0.25">
      <c r="A1106" s="115"/>
      <c r="B1106" s="199"/>
      <c r="C1106" s="104"/>
      <c r="D1106" s="98" t="str">
        <f t="shared" ref="D1106:S1106" si="448">D1103</f>
        <v>Inadequate</v>
      </c>
      <c r="E1106" s="98" t="str">
        <f t="shared" si="448"/>
        <v>Salary</v>
      </c>
      <c r="F1106" s="98">
        <f t="shared" si="448"/>
        <v>1</v>
      </c>
      <c r="G1106" s="104">
        <f t="shared" si="448"/>
        <v>0</v>
      </c>
      <c r="H1106" s="104">
        <f t="shared" si="448"/>
        <v>0</v>
      </c>
      <c r="I1106" s="98" t="str">
        <f t="shared" si="448"/>
        <v>no</v>
      </c>
      <c r="J1106" s="98" t="str">
        <f t="shared" si="448"/>
        <v>no</v>
      </c>
      <c r="K1106" s="98" t="str">
        <f t="shared" si="448"/>
        <v>no</v>
      </c>
      <c r="L1106" s="98" t="str">
        <f t="shared" si="448"/>
        <v>no</v>
      </c>
      <c r="M1106" s="98" t="str">
        <f t="shared" si="448"/>
        <v>no</v>
      </c>
      <c r="N1106" s="98" t="str">
        <f t="shared" si="448"/>
        <v>no</v>
      </c>
      <c r="O1106" s="98" t="str">
        <f t="shared" si="448"/>
        <v>no</v>
      </c>
      <c r="P1106" s="98" t="str">
        <f t="shared" si="448"/>
        <v>no</v>
      </c>
      <c r="Q1106" s="98" t="str">
        <f t="shared" si="448"/>
        <v>no</v>
      </c>
      <c r="R1106" s="98" t="str">
        <f t="shared" si="448"/>
        <v>no</v>
      </c>
      <c r="S1106" s="98" t="str">
        <f t="shared" si="448"/>
        <v>no</v>
      </c>
      <c r="U1106" s="87"/>
    </row>
    <row r="1107" spans="1:21" hidden="1" outlineLevel="1" x14ac:dyDescent="0.25">
      <c r="A1107" s="115"/>
      <c r="B1107" s="199"/>
      <c r="C1107" s="104"/>
      <c r="E1107" s="98"/>
      <c r="F1107" s="99"/>
      <c r="G1107" s="104"/>
      <c r="H1107" s="104"/>
      <c r="I1107" s="104"/>
      <c r="J1107" s="98"/>
      <c r="K1107" s="98"/>
      <c r="L1107" s="98"/>
      <c r="M1107" s="98"/>
      <c r="N1107" s="98"/>
      <c r="O1107" s="98"/>
      <c r="P1107" s="98"/>
      <c r="Q1107" s="98"/>
      <c r="R1107" s="98"/>
      <c r="S1107" s="98"/>
      <c r="U1107" s="87"/>
    </row>
    <row r="1108" spans="1:21" hidden="1" outlineLevel="1" x14ac:dyDescent="0.25">
      <c r="A1108" s="115"/>
      <c r="B1108" s="199"/>
      <c r="C1108" s="104"/>
      <c r="E1108" s="98"/>
      <c r="F1108" s="99"/>
      <c r="G1108" s="104"/>
      <c r="H1108" s="104"/>
      <c r="I1108" s="104"/>
      <c r="J1108" s="98"/>
      <c r="K1108" s="98"/>
      <c r="L1108" s="98"/>
      <c r="M1108" s="98"/>
      <c r="N1108" s="98"/>
      <c r="O1108" s="98"/>
      <c r="P1108" s="98"/>
      <c r="Q1108" s="98"/>
      <c r="R1108" s="98"/>
      <c r="S1108" s="98"/>
      <c r="U1108" s="87"/>
    </row>
    <row r="1109" spans="1:21" hidden="1" outlineLevel="1" x14ac:dyDescent="0.25">
      <c r="A1109" s="115"/>
      <c r="B1109" s="199"/>
      <c r="C1109" s="104"/>
      <c r="E1109" s="98"/>
      <c r="F1109" s="99"/>
      <c r="G1109" s="104"/>
      <c r="H1109" s="104"/>
      <c r="I1109" s="104"/>
      <c r="J1109" s="98"/>
      <c r="K1109" s="98"/>
      <c r="L1109" s="98"/>
      <c r="M1109" s="98"/>
      <c r="N1109" s="98"/>
      <c r="O1109" s="98"/>
      <c r="P1109" s="98"/>
      <c r="Q1109" s="98"/>
      <c r="R1109" s="98"/>
      <c r="S1109" s="98"/>
      <c r="U1109" s="87"/>
    </row>
    <row r="1110" spans="1:21" hidden="1" outlineLevel="1" x14ac:dyDescent="0.25">
      <c r="A1110" s="115"/>
      <c r="B1110" s="199"/>
      <c r="C1110" s="104"/>
      <c r="E1110" s="98"/>
      <c r="F1110" s="99"/>
      <c r="G1110" s="104"/>
      <c r="H1110" s="104"/>
      <c r="I1110" s="104"/>
      <c r="J1110" s="98"/>
      <c r="K1110" s="98"/>
      <c r="L1110" s="98"/>
      <c r="M1110" s="98"/>
      <c r="N1110" s="98"/>
      <c r="O1110" s="98"/>
      <c r="P1110" s="98"/>
      <c r="Q1110" s="98"/>
      <c r="R1110" s="98"/>
      <c r="S1110" s="98"/>
      <c r="U1110" s="87"/>
    </row>
    <row r="1111" spans="1:21" hidden="1" outlineLevel="1" x14ac:dyDescent="0.25">
      <c r="A1111" s="115"/>
      <c r="B1111" s="199"/>
      <c r="C1111" s="104"/>
      <c r="E1111" s="98"/>
      <c r="F1111" s="99"/>
      <c r="G1111" s="104"/>
      <c r="H1111" s="104"/>
      <c r="I1111" s="104"/>
      <c r="J1111" s="98"/>
      <c r="K1111" s="98"/>
      <c r="L1111" s="98"/>
      <c r="M1111" s="98"/>
      <c r="N1111" s="98"/>
      <c r="O1111" s="98"/>
      <c r="P1111" s="98"/>
      <c r="Q1111" s="98"/>
      <c r="R1111" s="98"/>
      <c r="S1111" s="98"/>
      <c r="U1111" s="87"/>
    </row>
    <row r="1112" spans="1:21" hidden="1" outlineLevel="1" x14ac:dyDescent="0.25">
      <c r="A1112" s="115"/>
      <c r="B1112" s="199"/>
      <c r="C1112" s="104"/>
      <c r="E1112" s="98"/>
      <c r="F1112" s="99"/>
      <c r="G1112" s="104"/>
      <c r="H1112" s="104"/>
      <c r="I1112" s="104"/>
      <c r="J1112" s="98"/>
      <c r="K1112" s="98"/>
      <c r="L1112" s="98"/>
      <c r="M1112" s="98"/>
      <c r="N1112" s="98"/>
      <c r="O1112" s="98"/>
      <c r="P1112" s="98"/>
      <c r="Q1112" s="98"/>
      <c r="R1112" s="98"/>
      <c r="S1112" s="98"/>
      <c r="U1112" s="87"/>
    </row>
    <row r="1113" spans="1:21" collapsed="1" x14ac:dyDescent="0.25">
      <c r="A1113" s="34"/>
      <c r="B1113" s="198"/>
      <c r="C1113" s="102"/>
      <c r="D1113" t="str">
        <f>'Caseload Assignments'!A1112</f>
        <v>Inadequate</v>
      </c>
      <c r="E1113" s="34" t="s">
        <v>104</v>
      </c>
      <c r="F1113" s="114">
        <v>1</v>
      </c>
      <c r="G1113" s="102">
        <v>0</v>
      </c>
      <c r="H1113" s="102"/>
      <c r="I1113" s="34" t="str">
        <f>J1113</f>
        <v>no</v>
      </c>
      <c r="J1113" s="34" t="s">
        <v>480</v>
      </c>
      <c r="K1113" s="34" t="s">
        <v>480</v>
      </c>
      <c r="L1113" s="34" t="s">
        <v>480</v>
      </c>
      <c r="M1113" s="34" t="s">
        <v>480</v>
      </c>
      <c r="N1113" s="34" t="s">
        <v>480</v>
      </c>
      <c r="O1113" s="34" t="s">
        <v>480</v>
      </c>
      <c r="P1113" s="34" t="s">
        <v>480</v>
      </c>
      <c r="Q1113" s="34" t="s">
        <v>480</v>
      </c>
      <c r="R1113" s="34" t="s">
        <v>480</v>
      </c>
      <c r="S1113" s="34" t="s">
        <v>480</v>
      </c>
      <c r="T1113" s="83">
        <f>IF('Financial Overview'!$B$9=1,'Caseload Assignments'!BK1115,(IF('Financial Overview'!$B$9=2,'Caseload Assignments'!BK1116,(IF('Financial Overview'!$B$9=3,'Caseload Assignments'!BK1117,(IF('Financial Overview'!$B$9=4,'Caseload Assignments'!BK1118)))))))</f>
        <v>0</v>
      </c>
      <c r="U1113" s="87">
        <f t="shared" ref="U1113" si="449">G1113+H1113-T1113</f>
        <v>0</v>
      </c>
    </row>
    <row r="1114" spans="1:21" hidden="1" outlineLevel="1" x14ac:dyDescent="0.25">
      <c r="A1114" s="115"/>
      <c r="B1114" s="199"/>
      <c r="C1114" s="104"/>
      <c r="D1114" s="98" t="str">
        <f t="shared" ref="D1114:S1124" si="450">D1113</f>
        <v>Inadequate</v>
      </c>
      <c r="E1114" s="98" t="str">
        <f t="shared" si="450"/>
        <v>Salary</v>
      </c>
      <c r="F1114" s="98">
        <f t="shared" si="450"/>
        <v>1</v>
      </c>
      <c r="G1114" s="104">
        <f t="shared" si="450"/>
        <v>0</v>
      </c>
      <c r="H1114" s="104">
        <f t="shared" si="450"/>
        <v>0</v>
      </c>
      <c r="I1114" s="98" t="str">
        <f t="shared" si="450"/>
        <v>no</v>
      </c>
      <c r="J1114" s="98" t="str">
        <f t="shared" si="450"/>
        <v>no</v>
      </c>
      <c r="K1114" s="98" t="str">
        <f t="shared" si="450"/>
        <v>no</v>
      </c>
      <c r="L1114" s="98" t="str">
        <f t="shared" si="450"/>
        <v>no</v>
      </c>
      <c r="M1114" s="98" t="str">
        <f t="shared" si="450"/>
        <v>no</v>
      </c>
      <c r="N1114" s="98" t="str">
        <f t="shared" si="450"/>
        <v>no</v>
      </c>
      <c r="O1114" s="98" t="str">
        <f t="shared" si="450"/>
        <v>no</v>
      </c>
      <c r="P1114" s="98" t="str">
        <f t="shared" si="450"/>
        <v>no</v>
      </c>
      <c r="Q1114" s="98" t="str">
        <f t="shared" si="450"/>
        <v>no</v>
      </c>
      <c r="R1114" s="98" t="str">
        <f t="shared" si="450"/>
        <v>no</v>
      </c>
      <c r="S1114" s="98" t="str">
        <f t="shared" si="450"/>
        <v>no</v>
      </c>
      <c r="U1114" s="87"/>
    </row>
    <row r="1115" spans="1:21" hidden="1" outlineLevel="1" x14ac:dyDescent="0.25">
      <c r="A1115" s="115"/>
      <c r="B1115" s="199"/>
      <c r="C1115" s="104"/>
      <c r="D1115" s="98" t="str">
        <f t="shared" ref="D1115:S1115" si="451">D1113</f>
        <v>Inadequate</v>
      </c>
      <c r="E1115" s="98" t="str">
        <f t="shared" si="451"/>
        <v>Salary</v>
      </c>
      <c r="F1115" s="98">
        <f t="shared" si="451"/>
        <v>1</v>
      </c>
      <c r="G1115" s="104">
        <f t="shared" si="451"/>
        <v>0</v>
      </c>
      <c r="H1115" s="104">
        <f t="shared" si="451"/>
        <v>0</v>
      </c>
      <c r="I1115" s="98" t="str">
        <f t="shared" si="451"/>
        <v>no</v>
      </c>
      <c r="J1115" s="98" t="str">
        <f t="shared" si="451"/>
        <v>no</v>
      </c>
      <c r="K1115" s="98" t="str">
        <f t="shared" si="451"/>
        <v>no</v>
      </c>
      <c r="L1115" s="98" t="str">
        <f t="shared" si="451"/>
        <v>no</v>
      </c>
      <c r="M1115" s="98" t="str">
        <f t="shared" si="451"/>
        <v>no</v>
      </c>
      <c r="N1115" s="98" t="str">
        <f t="shared" si="451"/>
        <v>no</v>
      </c>
      <c r="O1115" s="98" t="str">
        <f t="shared" si="451"/>
        <v>no</v>
      </c>
      <c r="P1115" s="98" t="str">
        <f t="shared" si="451"/>
        <v>no</v>
      </c>
      <c r="Q1115" s="98" t="str">
        <f t="shared" si="451"/>
        <v>no</v>
      </c>
      <c r="R1115" s="98" t="str">
        <f t="shared" si="451"/>
        <v>no</v>
      </c>
      <c r="S1115" s="98" t="str">
        <f t="shared" si="451"/>
        <v>no</v>
      </c>
      <c r="U1115" s="87"/>
    </row>
    <row r="1116" spans="1:21" hidden="1" outlineLevel="1" x14ac:dyDescent="0.25">
      <c r="A1116" s="115"/>
      <c r="B1116" s="199"/>
      <c r="C1116" s="104"/>
      <c r="D1116" s="98" t="str">
        <f t="shared" ref="D1116:S1116" si="452">D1113</f>
        <v>Inadequate</v>
      </c>
      <c r="E1116" s="98" t="str">
        <f t="shared" si="452"/>
        <v>Salary</v>
      </c>
      <c r="F1116" s="98">
        <f t="shared" si="452"/>
        <v>1</v>
      </c>
      <c r="G1116" s="104">
        <f t="shared" si="452"/>
        <v>0</v>
      </c>
      <c r="H1116" s="104">
        <f t="shared" si="452"/>
        <v>0</v>
      </c>
      <c r="I1116" s="98" t="str">
        <f t="shared" si="452"/>
        <v>no</v>
      </c>
      <c r="J1116" s="98" t="str">
        <f t="shared" si="452"/>
        <v>no</v>
      </c>
      <c r="K1116" s="98" t="str">
        <f t="shared" si="452"/>
        <v>no</v>
      </c>
      <c r="L1116" s="98" t="str">
        <f t="shared" si="452"/>
        <v>no</v>
      </c>
      <c r="M1116" s="98" t="str">
        <f t="shared" si="452"/>
        <v>no</v>
      </c>
      <c r="N1116" s="98" t="str">
        <f t="shared" si="452"/>
        <v>no</v>
      </c>
      <c r="O1116" s="98" t="str">
        <f t="shared" si="452"/>
        <v>no</v>
      </c>
      <c r="P1116" s="98" t="str">
        <f t="shared" si="452"/>
        <v>no</v>
      </c>
      <c r="Q1116" s="98" t="str">
        <f t="shared" si="452"/>
        <v>no</v>
      </c>
      <c r="R1116" s="98" t="str">
        <f t="shared" si="452"/>
        <v>no</v>
      </c>
      <c r="S1116" s="98" t="str">
        <f t="shared" si="452"/>
        <v>no</v>
      </c>
      <c r="U1116" s="87"/>
    </row>
    <row r="1117" spans="1:21" hidden="1" outlineLevel="1" x14ac:dyDescent="0.25">
      <c r="A1117" s="115"/>
      <c r="B1117" s="199"/>
      <c r="C1117" s="104"/>
      <c r="E1117" s="98"/>
      <c r="F1117" s="99"/>
      <c r="G1117" s="104"/>
      <c r="H1117" s="104"/>
      <c r="I1117" s="104"/>
      <c r="J1117" s="98"/>
      <c r="K1117" s="98"/>
      <c r="L1117" s="98"/>
      <c r="M1117" s="98"/>
      <c r="N1117" s="98"/>
      <c r="O1117" s="98"/>
      <c r="P1117" s="98"/>
      <c r="Q1117" s="98"/>
      <c r="R1117" s="98"/>
      <c r="S1117" s="98"/>
      <c r="U1117" s="87"/>
    </row>
    <row r="1118" spans="1:21" hidden="1" outlineLevel="1" x14ac:dyDescent="0.25">
      <c r="A1118" s="115"/>
      <c r="B1118" s="199"/>
      <c r="C1118" s="104"/>
      <c r="E1118" s="98"/>
      <c r="F1118" s="99"/>
      <c r="G1118" s="104"/>
      <c r="H1118" s="104"/>
      <c r="I1118" s="104"/>
      <c r="J1118" s="98"/>
      <c r="K1118" s="98"/>
      <c r="L1118" s="98"/>
      <c r="M1118" s="98"/>
      <c r="N1118" s="98"/>
      <c r="O1118" s="98"/>
      <c r="P1118" s="98"/>
      <c r="Q1118" s="98"/>
      <c r="R1118" s="98"/>
      <c r="S1118" s="98"/>
      <c r="U1118" s="87"/>
    </row>
    <row r="1119" spans="1:21" hidden="1" outlineLevel="1" x14ac:dyDescent="0.25">
      <c r="A1119" s="115"/>
      <c r="B1119" s="199"/>
      <c r="C1119" s="104"/>
      <c r="E1119" s="98"/>
      <c r="F1119" s="99"/>
      <c r="G1119" s="104"/>
      <c r="H1119" s="104"/>
      <c r="I1119" s="104"/>
      <c r="J1119" s="98"/>
      <c r="K1119" s="98"/>
      <c r="L1119" s="98"/>
      <c r="M1119" s="98"/>
      <c r="N1119" s="98"/>
      <c r="O1119" s="98"/>
      <c r="P1119" s="98"/>
      <c r="Q1119" s="98"/>
      <c r="R1119" s="98"/>
      <c r="S1119" s="98"/>
      <c r="U1119" s="87"/>
    </row>
    <row r="1120" spans="1:21" hidden="1" outlineLevel="1" x14ac:dyDescent="0.25">
      <c r="A1120" s="115"/>
      <c r="B1120" s="199"/>
      <c r="C1120" s="104"/>
      <c r="E1120" s="98"/>
      <c r="F1120" s="99"/>
      <c r="G1120" s="104"/>
      <c r="H1120" s="104"/>
      <c r="I1120" s="104"/>
      <c r="J1120" s="98"/>
      <c r="K1120" s="98"/>
      <c r="L1120" s="98"/>
      <c r="M1120" s="98"/>
      <c r="N1120" s="98"/>
      <c r="O1120" s="98"/>
      <c r="P1120" s="98"/>
      <c r="Q1120" s="98"/>
      <c r="R1120" s="98"/>
      <c r="S1120" s="98"/>
      <c r="U1120" s="87"/>
    </row>
    <row r="1121" spans="1:21" hidden="1" outlineLevel="1" x14ac:dyDescent="0.25">
      <c r="A1121" s="115"/>
      <c r="B1121" s="199"/>
      <c r="C1121" s="104"/>
      <c r="E1121" s="98"/>
      <c r="F1121" s="99"/>
      <c r="G1121" s="104"/>
      <c r="H1121" s="104"/>
      <c r="I1121" s="104"/>
      <c r="J1121" s="98"/>
      <c r="K1121" s="98"/>
      <c r="L1121" s="98"/>
      <c r="M1121" s="98"/>
      <c r="N1121" s="98"/>
      <c r="O1121" s="98"/>
      <c r="P1121" s="98"/>
      <c r="Q1121" s="98"/>
      <c r="R1121" s="98"/>
      <c r="S1121" s="98"/>
      <c r="U1121" s="87"/>
    </row>
    <row r="1122" spans="1:21" hidden="1" outlineLevel="1" x14ac:dyDescent="0.25">
      <c r="A1122" s="115"/>
      <c r="B1122" s="199"/>
      <c r="C1122" s="104"/>
      <c r="E1122" s="98"/>
      <c r="F1122" s="99"/>
      <c r="G1122" s="104"/>
      <c r="H1122" s="104"/>
      <c r="I1122" s="104"/>
      <c r="J1122" s="98"/>
      <c r="K1122" s="98"/>
      <c r="L1122" s="98"/>
      <c r="M1122" s="98"/>
      <c r="N1122" s="98"/>
      <c r="O1122" s="98"/>
      <c r="P1122" s="98"/>
      <c r="Q1122" s="98"/>
      <c r="R1122" s="98"/>
      <c r="S1122" s="98"/>
      <c r="U1122" s="87"/>
    </row>
    <row r="1123" spans="1:21" collapsed="1" x14ac:dyDescent="0.25">
      <c r="A1123" s="34"/>
      <c r="B1123" s="198"/>
      <c r="C1123" s="102"/>
      <c r="D1123" t="str">
        <f>'Caseload Assignments'!A1122</f>
        <v>Inadequate</v>
      </c>
      <c r="E1123" s="34" t="s">
        <v>104</v>
      </c>
      <c r="F1123" s="114">
        <v>1</v>
      </c>
      <c r="G1123" s="102">
        <v>0</v>
      </c>
      <c r="H1123" s="102"/>
      <c r="I1123" s="34" t="str">
        <f>J1123</f>
        <v>no</v>
      </c>
      <c r="J1123" s="34" t="s">
        <v>480</v>
      </c>
      <c r="K1123" s="34" t="s">
        <v>480</v>
      </c>
      <c r="L1123" s="34" t="s">
        <v>480</v>
      </c>
      <c r="M1123" s="34" t="s">
        <v>480</v>
      </c>
      <c r="N1123" s="34" t="s">
        <v>480</v>
      </c>
      <c r="O1123" s="34" t="s">
        <v>480</v>
      </c>
      <c r="P1123" s="34" t="s">
        <v>480</v>
      </c>
      <c r="Q1123" s="34" t="s">
        <v>480</v>
      </c>
      <c r="R1123" s="34" t="s">
        <v>480</v>
      </c>
      <c r="S1123" s="34" t="s">
        <v>480</v>
      </c>
      <c r="T1123" s="83">
        <f>IF('Financial Overview'!$B$9=1,'Caseload Assignments'!BK1125,(IF('Financial Overview'!$B$9=2,'Caseload Assignments'!BK1126,(IF('Financial Overview'!$B$9=3,'Caseload Assignments'!BK1127,(IF('Financial Overview'!$B$9=4,'Caseload Assignments'!BK1128)))))))</f>
        <v>0</v>
      </c>
      <c r="U1123" s="87">
        <f t="shared" ref="U1123" si="453">G1123+H1123-T1123</f>
        <v>0</v>
      </c>
    </row>
    <row r="1124" spans="1:21" hidden="1" outlineLevel="1" x14ac:dyDescent="0.25">
      <c r="A1124" s="115"/>
      <c r="B1124" s="199"/>
      <c r="C1124" s="104"/>
      <c r="D1124" s="98" t="str">
        <f t="shared" ref="D1124:I1124" si="454">D1123</f>
        <v>Inadequate</v>
      </c>
      <c r="E1124" s="98" t="str">
        <f t="shared" si="454"/>
        <v>Salary</v>
      </c>
      <c r="F1124" s="98">
        <f t="shared" si="454"/>
        <v>1</v>
      </c>
      <c r="G1124" s="104">
        <f t="shared" si="454"/>
        <v>0</v>
      </c>
      <c r="H1124" s="104">
        <f t="shared" si="454"/>
        <v>0</v>
      </c>
      <c r="I1124" s="98" t="str">
        <f t="shared" si="454"/>
        <v>no</v>
      </c>
      <c r="J1124" s="98" t="str">
        <f t="shared" si="450"/>
        <v>no</v>
      </c>
      <c r="K1124" s="98" t="str">
        <f t="shared" si="450"/>
        <v>no</v>
      </c>
      <c r="L1124" s="98" t="str">
        <f t="shared" si="450"/>
        <v>no</v>
      </c>
      <c r="M1124" s="98" t="str">
        <f t="shared" si="450"/>
        <v>no</v>
      </c>
      <c r="N1124" s="98" t="str">
        <f t="shared" si="450"/>
        <v>no</v>
      </c>
      <c r="O1124" s="98" t="str">
        <f t="shared" si="450"/>
        <v>no</v>
      </c>
      <c r="P1124" s="98" t="str">
        <f t="shared" si="450"/>
        <v>no</v>
      </c>
      <c r="Q1124" s="98" t="str">
        <f t="shared" si="450"/>
        <v>no</v>
      </c>
      <c r="R1124" s="98" t="str">
        <f t="shared" si="450"/>
        <v>no</v>
      </c>
      <c r="S1124" s="98" t="str">
        <f t="shared" si="450"/>
        <v>no</v>
      </c>
      <c r="U1124" s="87"/>
    </row>
    <row r="1125" spans="1:21" hidden="1" outlineLevel="1" x14ac:dyDescent="0.25">
      <c r="A1125" s="115"/>
      <c r="B1125" s="199"/>
      <c r="C1125" s="104"/>
      <c r="D1125" s="98" t="str">
        <f t="shared" ref="D1125:S1125" si="455">D1123</f>
        <v>Inadequate</v>
      </c>
      <c r="E1125" s="98" t="str">
        <f t="shared" si="455"/>
        <v>Salary</v>
      </c>
      <c r="F1125" s="98">
        <f t="shared" si="455"/>
        <v>1</v>
      </c>
      <c r="G1125" s="104">
        <f t="shared" si="455"/>
        <v>0</v>
      </c>
      <c r="H1125" s="104">
        <f t="shared" si="455"/>
        <v>0</v>
      </c>
      <c r="I1125" s="98" t="str">
        <f t="shared" si="455"/>
        <v>no</v>
      </c>
      <c r="J1125" s="98" t="str">
        <f t="shared" si="455"/>
        <v>no</v>
      </c>
      <c r="K1125" s="98" t="str">
        <f t="shared" si="455"/>
        <v>no</v>
      </c>
      <c r="L1125" s="98" t="str">
        <f t="shared" si="455"/>
        <v>no</v>
      </c>
      <c r="M1125" s="98" t="str">
        <f t="shared" si="455"/>
        <v>no</v>
      </c>
      <c r="N1125" s="98" t="str">
        <f t="shared" si="455"/>
        <v>no</v>
      </c>
      <c r="O1125" s="98" t="str">
        <f t="shared" si="455"/>
        <v>no</v>
      </c>
      <c r="P1125" s="98" t="str">
        <f t="shared" si="455"/>
        <v>no</v>
      </c>
      <c r="Q1125" s="98" t="str">
        <f t="shared" si="455"/>
        <v>no</v>
      </c>
      <c r="R1125" s="98" t="str">
        <f t="shared" si="455"/>
        <v>no</v>
      </c>
      <c r="S1125" s="98" t="str">
        <f t="shared" si="455"/>
        <v>no</v>
      </c>
      <c r="U1125" s="87"/>
    </row>
    <row r="1126" spans="1:21" hidden="1" outlineLevel="1" x14ac:dyDescent="0.25">
      <c r="A1126" s="115"/>
      <c r="B1126" s="199"/>
      <c r="C1126" s="104"/>
      <c r="D1126" s="98" t="str">
        <f t="shared" ref="D1126:S1126" si="456">D1123</f>
        <v>Inadequate</v>
      </c>
      <c r="E1126" s="98" t="str">
        <f t="shared" si="456"/>
        <v>Salary</v>
      </c>
      <c r="F1126" s="98">
        <f t="shared" si="456"/>
        <v>1</v>
      </c>
      <c r="G1126" s="104">
        <f t="shared" si="456"/>
        <v>0</v>
      </c>
      <c r="H1126" s="104">
        <f t="shared" si="456"/>
        <v>0</v>
      </c>
      <c r="I1126" s="98" t="str">
        <f t="shared" si="456"/>
        <v>no</v>
      </c>
      <c r="J1126" s="98" t="str">
        <f t="shared" si="456"/>
        <v>no</v>
      </c>
      <c r="K1126" s="98" t="str">
        <f t="shared" si="456"/>
        <v>no</v>
      </c>
      <c r="L1126" s="98" t="str">
        <f t="shared" si="456"/>
        <v>no</v>
      </c>
      <c r="M1126" s="98" t="str">
        <f t="shared" si="456"/>
        <v>no</v>
      </c>
      <c r="N1126" s="98" t="str">
        <f t="shared" si="456"/>
        <v>no</v>
      </c>
      <c r="O1126" s="98" t="str">
        <f t="shared" si="456"/>
        <v>no</v>
      </c>
      <c r="P1126" s="98" t="str">
        <f t="shared" si="456"/>
        <v>no</v>
      </c>
      <c r="Q1126" s="98" t="str">
        <f t="shared" si="456"/>
        <v>no</v>
      </c>
      <c r="R1126" s="98" t="str">
        <f t="shared" si="456"/>
        <v>no</v>
      </c>
      <c r="S1126" s="98" t="str">
        <f t="shared" si="456"/>
        <v>no</v>
      </c>
      <c r="U1126" s="87"/>
    </row>
    <row r="1127" spans="1:21" hidden="1" outlineLevel="1" x14ac:dyDescent="0.25">
      <c r="A1127" s="115"/>
      <c r="B1127" s="199"/>
      <c r="C1127" s="104"/>
      <c r="E1127" s="98"/>
      <c r="F1127" s="99"/>
      <c r="G1127" s="104"/>
      <c r="H1127" s="104"/>
      <c r="I1127" s="104"/>
      <c r="J1127" s="98"/>
      <c r="K1127" s="98"/>
      <c r="L1127" s="98"/>
      <c r="M1127" s="98"/>
      <c r="N1127" s="98"/>
      <c r="O1127" s="98"/>
      <c r="P1127" s="98"/>
      <c r="Q1127" s="98"/>
      <c r="R1127" s="98"/>
      <c r="S1127" s="98"/>
      <c r="U1127" s="87"/>
    </row>
    <row r="1128" spans="1:21" hidden="1" outlineLevel="1" x14ac:dyDescent="0.25">
      <c r="A1128" s="115"/>
      <c r="B1128" s="199"/>
      <c r="C1128" s="104"/>
      <c r="E1128" s="98"/>
      <c r="F1128" s="99"/>
      <c r="G1128" s="104"/>
      <c r="H1128" s="104"/>
      <c r="I1128" s="104"/>
      <c r="J1128" s="98"/>
      <c r="K1128" s="98"/>
      <c r="L1128" s="98"/>
      <c r="M1128" s="98"/>
      <c r="N1128" s="98"/>
      <c r="O1128" s="98"/>
      <c r="P1128" s="98"/>
      <c r="Q1128" s="98"/>
      <c r="R1128" s="98"/>
      <c r="S1128" s="98"/>
      <c r="U1128" s="87"/>
    </row>
    <row r="1129" spans="1:21" hidden="1" outlineLevel="1" x14ac:dyDescent="0.25">
      <c r="A1129" s="115"/>
      <c r="B1129" s="199"/>
      <c r="C1129" s="104"/>
      <c r="E1129" s="98"/>
      <c r="F1129" s="99"/>
      <c r="G1129" s="104"/>
      <c r="H1129" s="104"/>
      <c r="I1129" s="104"/>
      <c r="J1129" s="98"/>
      <c r="K1129" s="98"/>
      <c r="L1129" s="98"/>
      <c r="M1129" s="98"/>
      <c r="N1129" s="98"/>
      <c r="O1129" s="98"/>
      <c r="P1129" s="98"/>
      <c r="Q1129" s="98"/>
      <c r="R1129" s="98"/>
      <c r="S1129" s="98"/>
      <c r="U1129" s="87"/>
    </row>
    <row r="1130" spans="1:21" hidden="1" outlineLevel="1" x14ac:dyDescent="0.25">
      <c r="A1130" s="115"/>
      <c r="B1130" s="199"/>
      <c r="C1130" s="104"/>
      <c r="E1130" s="98"/>
      <c r="F1130" s="99"/>
      <c r="G1130" s="104"/>
      <c r="H1130" s="104"/>
      <c r="I1130" s="104"/>
      <c r="J1130" s="98"/>
      <c r="K1130" s="98"/>
      <c r="L1130" s="98"/>
      <c r="M1130" s="98"/>
      <c r="N1130" s="98"/>
      <c r="O1130" s="98"/>
      <c r="P1130" s="98"/>
      <c r="Q1130" s="98"/>
      <c r="R1130" s="98"/>
      <c r="S1130" s="98"/>
      <c r="U1130" s="87"/>
    </row>
    <row r="1131" spans="1:21" hidden="1" outlineLevel="1" x14ac:dyDescent="0.25">
      <c r="A1131" s="115"/>
      <c r="B1131" s="199"/>
      <c r="C1131" s="104"/>
      <c r="E1131" s="98"/>
      <c r="F1131" s="99"/>
      <c r="G1131" s="104"/>
      <c r="H1131" s="104"/>
      <c r="I1131" s="104"/>
      <c r="J1131" s="98"/>
      <c r="K1131" s="98"/>
      <c r="L1131" s="98"/>
      <c r="M1131" s="98"/>
      <c r="N1131" s="98"/>
      <c r="O1131" s="98"/>
      <c r="P1131" s="98"/>
      <c r="Q1131" s="98"/>
      <c r="R1131" s="98"/>
      <c r="S1131" s="98"/>
      <c r="U1131" s="87"/>
    </row>
    <row r="1132" spans="1:21" hidden="1" outlineLevel="1" x14ac:dyDescent="0.25">
      <c r="A1132" s="115"/>
      <c r="B1132" s="199"/>
      <c r="C1132" s="104"/>
      <c r="E1132" s="98"/>
      <c r="F1132" s="99"/>
      <c r="G1132" s="104"/>
      <c r="H1132" s="104"/>
      <c r="I1132" s="104"/>
      <c r="J1132" s="98"/>
      <c r="K1132" s="98"/>
      <c r="L1132" s="98"/>
      <c r="M1132" s="98"/>
      <c r="N1132" s="98"/>
      <c r="O1132" s="98"/>
      <c r="P1132" s="98"/>
      <c r="Q1132" s="98"/>
      <c r="R1132" s="98"/>
      <c r="S1132" s="98"/>
      <c r="U1132" s="87"/>
    </row>
    <row r="1133" spans="1:21" collapsed="1" x14ac:dyDescent="0.25">
      <c r="A1133" s="34"/>
      <c r="B1133" s="198"/>
      <c r="C1133" s="102"/>
      <c r="D1133" t="str">
        <f>'Caseload Assignments'!A1132</f>
        <v>Inadequate</v>
      </c>
      <c r="E1133" s="34" t="s">
        <v>104</v>
      </c>
      <c r="F1133" s="114">
        <v>1</v>
      </c>
      <c r="G1133" s="102">
        <v>0</v>
      </c>
      <c r="H1133" s="102"/>
      <c r="I1133" s="34" t="str">
        <f>J1133</f>
        <v>no</v>
      </c>
      <c r="J1133" s="34" t="s">
        <v>480</v>
      </c>
      <c r="K1133" s="34" t="s">
        <v>480</v>
      </c>
      <c r="L1133" s="34" t="s">
        <v>480</v>
      </c>
      <c r="M1133" s="34" t="s">
        <v>480</v>
      </c>
      <c r="N1133" s="34" t="s">
        <v>480</v>
      </c>
      <c r="O1133" s="34" t="s">
        <v>480</v>
      </c>
      <c r="P1133" s="34" t="s">
        <v>480</v>
      </c>
      <c r="Q1133" s="34" t="s">
        <v>480</v>
      </c>
      <c r="R1133" s="34" t="s">
        <v>480</v>
      </c>
      <c r="S1133" s="34" t="s">
        <v>480</v>
      </c>
      <c r="T1133" s="83">
        <f>IF('Financial Overview'!$B$9=1,'Caseload Assignments'!BK1135,(IF('Financial Overview'!$B$9=2,'Caseload Assignments'!BK1136,(IF('Financial Overview'!$B$9=3,'Caseload Assignments'!BK1137,(IF('Financial Overview'!$B$9=4,'Caseload Assignments'!BK1138)))))))</f>
        <v>0</v>
      </c>
      <c r="U1133" s="87">
        <f t="shared" ref="U1133" si="457">G1133+H1133-T1133</f>
        <v>0</v>
      </c>
    </row>
    <row r="1134" spans="1:21" hidden="1" outlineLevel="1" x14ac:dyDescent="0.25">
      <c r="A1134" s="115"/>
      <c r="B1134" s="199"/>
      <c r="C1134" s="104"/>
      <c r="D1134" s="98" t="str">
        <f t="shared" ref="D1134:S1144" si="458">D1133</f>
        <v>Inadequate</v>
      </c>
      <c r="E1134" s="98" t="str">
        <f t="shared" si="458"/>
        <v>Salary</v>
      </c>
      <c r="F1134" s="98">
        <f t="shared" si="458"/>
        <v>1</v>
      </c>
      <c r="G1134" s="104">
        <f t="shared" si="458"/>
        <v>0</v>
      </c>
      <c r="H1134" s="104">
        <f t="shared" si="458"/>
        <v>0</v>
      </c>
      <c r="I1134" s="98" t="str">
        <f t="shared" si="458"/>
        <v>no</v>
      </c>
      <c r="J1134" s="98" t="str">
        <f t="shared" si="458"/>
        <v>no</v>
      </c>
      <c r="K1134" s="98" t="str">
        <f t="shared" si="458"/>
        <v>no</v>
      </c>
      <c r="L1134" s="98" t="str">
        <f t="shared" si="458"/>
        <v>no</v>
      </c>
      <c r="M1134" s="98" t="str">
        <f t="shared" si="458"/>
        <v>no</v>
      </c>
      <c r="N1134" s="98" t="str">
        <f t="shared" si="458"/>
        <v>no</v>
      </c>
      <c r="O1134" s="98" t="str">
        <f t="shared" si="458"/>
        <v>no</v>
      </c>
      <c r="P1134" s="98" t="str">
        <f t="shared" si="458"/>
        <v>no</v>
      </c>
      <c r="Q1134" s="98" t="str">
        <f t="shared" si="458"/>
        <v>no</v>
      </c>
      <c r="R1134" s="98" t="str">
        <f t="shared" si="458"/>
        <v>no</v>
      </c>
      <c r="S1134" s="98" t="str">
        <f t="shared" si="458"/>
        <v>no</v>
      </c>
      <c r="U1134" s="87"/>
    </row>
    <row r="1135" spans="1:21" hidden="1" outlineLevel="1" x14ac:dyDescent="0.25">
      <c r="A1135" s="115"/>
      <c r="B1135" s="199"/>
      <c r="C1135" s="104"/>
      <c r="D1135" s="98" t="str">
        <f t="shared" ref="D1135:S1135" si="459">D1133</f>
        <v>Inadequate</v>
      </c>
      <c r="E1135" s="98" t="str">
        <f t="shared" si="459"/>
        <v>Salary</v>
      </c>
      <c r="F1135" s="98">
        <f t="shared" si="459"/>
        <v>1</v>
      </c>
      <c r="G1135" s="104">
        <f t="shared" si="459"/>
        <v>0</v>
      </c>
      <c r="H1135" s="104">
        <f t="shared" si="459"/>
        <v>0</v>
      </c>
      <c r="I1135" s="98" t="str">
        <f t="shared" si="459"/>
        <v>no</v>
      </c>
      <c r="J1135" s="98" t="str">
        <f t="shared" si="459"/>
        <v>no</v>
      </c>
      <c r="K1135" s="98" t="str">
        <f t="shared" si="459"/>
        <v>no</v>
      </c>
      <c r="L1135" s="98" t="str">
        <f t="shared" si="459"/>
        <v>no</v>
      </c>
      <c r="M1135" s="98" t="str">
        <f t="shared" si="459"/>
        <v>no</v>
      </c>
      <c r="N1135" s="98" t="str">
        <f t="shared" si="459"/>
        <v>no</v>
      </c>
      <c r="O1135" s="98" t="str">
        <f t="shared" si="459"/>
        <v>no</v>
      </c>
      <c r="P1135" s="98" t="str">
        <f t="shared" si="459"/>
        <v>no</v>
      </c>
      <c r="Q1135" s="98" t="str">
        <f t="shared" si="459"/>
        <v>no</v>
      </c>
      <c r="R1135" s="98" t="str">
        <f t="shared" si="459"/>
        <v>no</v>
      </c>
      <c r="S1135" s="98" t="str">
        <f t="shared" si="459"/>
        <v>no</v>
      </c>
      <c r="U1135" s="87"/>
    </row>
    <row r="1136" spans="1:21" hidden="1" outlineLevel="1" x14ac:dyDescent="0.25">
      <c r="A1136" s="115"/>
      <c r="B1136" s="199"/>
      <c r="C1136" s="104"/>
      <c r="D1136" s="98" t="str">
        <f t="shared" ref="D1136:S1136" si="460">D1133</f>
        <v>Inadequate</v>
      </c>
      <c r="E1136" s="98" t="str">
        <f t="shared" si="460"/>
        <v>Salary</v>
      </c>
      <c r="F1136" s="98">
        <f t="shared" si="460"/>
        <v>1</v>
      </c>
      <c r="G1136" s="104">
        <f t="shared" si="460"/>
        <v>0</v>
      </c>
      <c r="H1136" s="104">
        <f t="shared" si="460"/>
        <v>0</v>
      </c>
      <c r="I1136" s="98" t="str">
        <f t="shared" si="460"/>
        <v>no</v>
      </c>
      <c r="J1136" s="98" t="str">
        <f t="shared" si="460"/>
        <v>no</v>
      </c>
      <c r="K1136" s="98" t="str">
        <f t="shared" si="460"/>
        <v>no</v>
      </c>
      <c r="L1136" s="98" t="str">
        <f t="shared" si="460"/>
        <v>no</v>
      </c>
      <c r="M1136" s="98" t="str">
        <f t="shared" si="460"/>
        <v>no</v>
      </c>
      <c r="N1136" s="98" t="str">
        <f t="shared" si="460"/>
        <v>no</v>
      </c>
      <c r="O1136" s="98" t="str">
        <f t="shared" si="460"/>
        <v>no</v>
      </c>
      <c r="P1136" s="98" t="str">
        <f t="shared" si="460"/>
        <v>no</v>
      </c>
      <c r="Q1136" s="98" t="str">
        <f t="shared" si="460"/>
        <v>no</v>
      </c>
      <c r="R1136" s="98" t="str">
        <f t="shared" si="460"/>
        <v>no</v>
      </c>
      <c r="S1136" s="98" t="str">
        <f t="shared" si="460"/>
        <v>no</v>
      </c>
      <c r="U1136" s="87"/>
    </row>
    <row r="1137" spans="1:21" hidden="1" outlineLevel="1" x14ac:dyDescent="0.25">
      <c r="A1137" s="115"/>
      <c r="B1137" s="199"/>
      <c r="C1137" s="104"/>
      <c r="E1137" s="98"/>
      <c r="F1137" s="99"/>
      <c r="G1137" s="104"/>
      <c r="H1137" s="104"/>
      <c r="I1137" s="104"/>
      <c r="J1137" s="98"/>
      <c r="K1137" s="98"/>
      <c r="L1137" s="98"/>
      <c r="M1137" s="98"/>
      <c r="N1137" s="98"/>
      <c r="O1137" s="98"/>
      <c r="P1137" s="98"/>
      <c r="Q1137" s="98"/>
      <c r="R1137" s="98"/>
      <c r="S1137" s="98"/>
      <c r="U1137" s="87"/>
    </row>
    <row r="1138" spans="1:21" hidden="1" outlineLevel="1" x14ac:dyDescent="0.25">
      <c r="A1138" s="115"/>
      <c r="B1138" s="199"/>
      <c r="C1138" s="104"/>
      <c r="E1138" s="98"/>
      <c r="F1138" s="99"/>
      <c r="G1138" s="104"/>
      <c r="H1138" s="104"/>
      <c r="I1138" s="104"/>
      <c r="J1138" s="98"/>
      <c r="K1138" s="98"/>
      <c r="L1138" s="98"/>
      <c r="M1138" s="98"/>
      <c r="N1138" s="98"/>
      <c r="O1138" s="98"/>
      <c r="P1138" s="98"/>
      <c r="Q1138" s="98"/>
      <c r="R1138" s="98"/>
      <c r="S1138" s="98"/>
      <c r="U1138" s="87"/>
    </row>
    <row r="1139" spans="1:21" hidden="1" outlineLevel="1" x14ac:dyDescent="0.25">
      <c r="A1139" s="115"/>
      <c r="B1139" s="199"/>
      <c r="C1139" s="104"/>
      <c r="E1139" s="98"/>
      <c r="F1139" s="99"/>
      <c r="G1139" s="104"/>
      <c r="H1139" s="104"/>
      <c r="I1139" s="104"/>
      <c r="J1139" s="98"/>
      <c r="K1139" s="98"/>
      <c r="L1139" s="98"/>
      <c r="M1139" s="98"/>
      <c r="N1139" s="98"/>
      <c r="O1139" s="98"/>
      <c r="P1139" s="98"/>
      <c r="Q1139" s="98"/>
      <c r="R1139" s="98"/>
      <c r="S1139" s="98"/>
      <c r="U1139" s="87"/>
    </row>
    <row r="1140" spans="1:21" hidden="1" outlineLevel="1" x14ac:dyDescent="0.25">
      <c r="A1140" s="115"/>
      <c r="B1140" s="199"/>
      <c r="C1140" s="104"/>
      <c r="E1140" s="98"/>
      <c r="F1140" s="99"/>
      <c r="G1140" s="104"/>
      <c r="H1140" s="104"/>
      <c r="I1140" s="104"/>
      <c r="J1140" s="98"/>
      <c r="K1140" s="98"/>
      <c r="L1140" s="98"/>
      <c r="M1140" s="98"/>
      <c r="N1140" s="98"/>
      <c r="O1140" s="98"/>
      <c r="P1140" s="98"/>
      <c r="Q1140" s="98"/>
      <c r="R1140" s="98"/>
      <c r="S1140" s="98"/>
      <c r="U1140" s="87"/>
    </row>
    <row r="1141" spans="1:21" hidden="1" outlineLevel="1" x14ac:dyDescent="0.25">
      <c r="A1141" s="115"/>
      <c r="B1141" s="199"/>
      <c r="C1141" s="104"/>
      <c r="E1141" s="98"/>
      <c r="F1141" s="99"/>
      <c r="G1141" s="104"/>
      <c r="H1141" s="104"/>
      <c r="I1141" s="104"/>
      <c r="J1141" s="98"/>
      <c r="K1141" s="98"/>
      <c r="L1141" s="98"/>
      <c r="M1141" s="98"/>
      <c r="N1141" s="98"/>
      <c r="O1141" s="98"/>
      <c r="P1141" s="98"/>
      <c r="Q1141" s="98"/>
      <c r="R1141" s="98"/>
      <c r="S1141" s="98"/>
      <c r="U1141" s="87"/>
    </row>
    <row r="1142" spans="1:21" hidden="1" outlineLevel="1" x14ac:dyDescent="0.25">
      <c r="A1142" s="115"/>
      <c r="B1142" s="199"/>
      <c r="C1142" s="104"/>
      <c r="E1142" s="98"/>
      <c r="F1142" s="99"/>
      <c r="G1142" s="104"/>
      <c r="H1142" s="104"/>
      <c r="I1142" s="104"/>
      <c r="J1142" s="98"/>
      <c r="K1142" s="98"/>
      <c r="L1142" s="98"/>
      <c r="M1142" s="98"/>
      <c r="N1142" s="98"/>
      <c r="O1142" s="98"/>
      <c r="P1142" s="98"/>
      <c r="Q1142" s="98"/>
      <c r="R1142" s="98"/>
      <c r="S1142" s="98"/>
      <c r="U1142" s="87"/>
    </row>
    <row r="1143" spans="1:21" collapsed="1" x14ac:dyDescent="0.25">
      <c r="A1143" s="34"/>
      <c r="B1143" s="198"/>
      <c r="C1143" s="102"/>
      <c r="D1143" t="str">
        <f>'Caseload Assignments'!A1142</f>
        <v>Inadequate</v>
      </c>
      <c r="E1143" s="34" t="s">
        <v>104</v>
      </c>
      <c r="F1143" s="114">
        <v>1</v>
      </c>
      <c r="G1143" s="102">
        <v>0</v>
      </c>
      <c r="H1143" s="102"/>
      <c r="I1143" s="34" t="str">
        <f>J1143</f>
        <v>no</v>
      </c>
      <c r="J1143" s="34" t="s">
        <v>480</v>
      </c>
      <c r="K1143" s="34" t="s">
        <v>480</v>
      </c>
      <c r="L1143" s="34" t="s">
        <v>480</v>
      </c>
      <c r="M1143" s="34" t="s">
        <v>480</v>
      </c>
      <c r="N1143" s="34" t="s">
        <v>480</v>
      </c>
      <c r="O1143" s="34" t="s">
        <v>480</v>
      </c>
      <c r="P1143" s="34" t="s">
        <v>480</v>
      </c>
      <c r="Q1143" s="34" t="s">
        <v>480</v>
      </c>
      <c r="R1143" s="34" t="s">
        <v>480</v>
      </c>
      <c r="S1143" s="34" t="s">
        <v>480</v>
      </c>
      <c r="T1143" s="83">
        <f>IF('Financial Overview'!$B$9=1,'Caseload Assignments'!BK1145,(IF('Financial Overview'!$B$9=2,'Caseload Assignments'!BK1146,(IF('Financial Overview'!$B$9=3,'Caseload Assignments'!BK1147,(IF('Financial Overview'!$B$9=4,'Caseload Assignments'!BK1148)))))))</f>
        <v>0</v>
      </c>
      <c r="U1143" s="87">
        <f t="shared" ref="U1143" si="461">G1143+H1143-T1143</f>
        <v>0</v>
      </c>
    </row>
    <row r="1144" spans="1:21" hidden="1" outlineLevel="1" x14ac:dyDescent="0.25">
      <c r="A1144" s="115"/>
      <c r="B1144" s="199"/>
      <c r="C1144" s="104"/>
      <c r="D1144" s="98" t="str">
        <f t="shared" ref="D1144:I1144" si="462">D1143</f>
        <v>Inadequate</v>
      </c>
      <c r="E1144" s="98" t="str">
        <f t="shared" si="462"/>
        <v>Salary</v>
      </c>
      <c r="F1144" s="98">
        <f t="shared" si="462"/>
        <v>1</v>
      </c>
      <c r="G1144" s="104">
        <f t="shared" si="462"/>
        <v>0</v>
      </c>
      <c r="H1144" s="104">
        <f t="shared" si="462"/>
        <v>0</v>
      </c>
      <c r="I1144" s="98" t="str">
        <f t="shared" si="462"/>
        <v>no</v>
      </c>
      <c r="J1144" s="98" t="str">
        <f t="shared" si="458"/>
        <v>no</v>
      </c>
      <c r="K1144" s="98" t="str">
        <f t="shared" si="458"/>
        <v>no</v>
      </c>
      <c r="L1144" s="98" t="str">
        <f t="shared" si="458"/>
        <v>no</v>
      </c>
      <c r="M1144" s="98" t="str">
        <f t="shared" si="458"/>
        <v>no</v>
      </c>
      <c r="N1144" s="98" t="str">
        <f t="shared" si="458"/>
        <v>no</v>
      </c>
      <c r="O1144" s="98" t="str">
        <f t="shared" si="458"/>
        <v>no</v>
      </c>
      <c r="P1144" s="98" t="str">
        <f t="shared" si="458"/>
        <v>no</v>
      </c>
      <c r="Q1144" s="98" t="str">
        <f t="shared" si="458"/>
        <v>no</v>
      </c>
      <c r="R1144" s="98" t="str">
        <f t="shared" si="458"/>
        <v>no</v>
      </c>
      <c r="S1144" s="98" t="str">
        <f t="shared" si="458"/>
        <v>no</v>
      </c>
      <c r="U1144" s="87"/>
    </row>
    <row r="1145" spans="1:21" hidden="1" outlineLevel="1" x14ac:dyDescent="0.25">
      <c r="A1145" s="115"/>
      <c r="B1145" s="199"/>
      <c r="C1145" s="104"/>
      <c r="D1145" s="98" t="str">
        <f t="shared" ref="D1145:S1145" si="463">D1143</f>
        <v>Inadequate</v>
      </c>
      <c r="E1145" s="98" t="str">
        <f t="shared" si="463"/>
        <v>Salary</v>
      </c>
      <c r="F1145" s="98">
        <f t="shared" si="463"/>
        <v>1</v>
      </c>
      <c r="G1145" s="104">
        <f t="shared" si="463"/>
        <v>0</v>
      </c>
      <c r="H1145" s="104">
        <f t="shared" si="463"/>
        <v>0</v>
      </c>
      <c r="I1145" s="98" t="str">
        <f t="shared" si="463"/>
        <v>no</v>
      </c>
      <c r="J1145" s="98" t="str">
        <f t="shared" si="463"/>
        <v>no</v>
      </c>
      <c r="K1145" s="98" t="str">
        <f t="shared" si="463"/>
        <v>no</v>
      </c>
      <c r="L1145" s="98" t="str">
        <f t="shared" si="463"/>
        <v>no</v>
      </c>
      <c r="M1145" s="98" t="str">
        <f t="shared" si="463"/>
        <v>no</v>
      </c>
      <c r="N1145" s="98" t="str">
        <f t="shared" si="463"/>
        <v>no</v>
      </c>
      <c r="O1145" s="98" t="str">
        <f t="shared" si="463"/>
        <v>no</v>
      </c>
      <c r="P1145" s="98" t="str">
        <f t="shared" si="463"/>
        <v>no</v>
      </c>
      <c r="Q1145" s="98" t="str">
        <f t="shared" si="463"/>
        <v>no</v>
      </c>
      <c r="R1145" s="98" t="str">
        <f t="shared" si="463"/>
        <v>no</v>
      </c>
      <c r="S1145" s="98" t="str">
        <f t="shared" si="463"/>
        <v>no</v>
      </c>
      <c r="U1145" s="87"/>
    </row>
    <row r="1146" spans="1:21" hidden="1" outlineLevel="1" x14ac:dyDescent="0.25">
      <c r="A1146" s="115"/>
      <c r="B1146" s="199"/>
      <c r="C1146" s="104"/>
      <c r="D1146" s="98" t="str">
        <f t="shared" ref="D1146:S1146" si="464">D1143</f>
        <v>Inadequate</v>
      </c>
      <c r="E1146" s="98" t="str">
        <f t="shared" si="464"/>
        <v>Salary</v>
      </c>
      <c r="F1146" s="98">
        <f t="shared" si="464"/>
        <v>1</v>
      </c>
      <c r="G1146" s="104">
        <f t="shared" si="464"/>
        <v>0</v>
      </c>
      <c r="H1146" s="104">
        <f t="shared" si="464"/>
        <v>0</v>
      </c>
      <c r="I1146" s="98" t="str">
        <f t="shared" si="464"/>
        <v>no</v>
      </c>
      <c r="J1146" s="98" t="str">
        <f t="shared" si="464"/>
        <v>no</v>
      </c>
      <c r="K1146" s="98" t="str">
        <f t="shared" si="464"/>
        <v>no</v>
      </c>
      <c r="L1146" s="98" t="str">
        <f t="shared" si="464"/>
        <v>no</v>
      </c>
      <c r="M1146" s="98" t="str">
        <f t="shared" si="464"/>
        <v>no</v>
      </c>
      <c r="N1146" s="98" t="str">
        <f t="shared" si="464"/>
        <v>no</v>
      </c>
      <c r="O1146" s="98" t="str">
        <f t="shared" si="464"/>
        <v>no</v>
      </c>
      <c r="P1146" s="98" t="str">
        <f t="shared" si="464"/>
        <v>no</v>
      </c>
      <c r="Q1146" s="98" t="str">
        <f t="shared" si="464"/>
        <v>no</v>
      </c>
      <c r="R1146" s="98" t="str">
        <f t="shared" si="464"/>
        <v>no</v>
      </c>
      <c r="S1146" s="98" t="str">
        <f t="shared" si="464"/>
        <v>no</v>
      </c>
      <c r="U1146" s="87"/>
    </row>
    <row r="1147" spans="1:21" hidden="1" outlineLevel="1" x14ac:dyDescent="0.25">
      <c r="A1147" s="115"/>
      <c r="B1147" s="199"/>
      <c r="C1147" s="104"/>
      <c r="E1147" s="98"/>
      <c r="F1147" s="99"/>
      <c r="G1147" s="104"/>
      <c r="H1147" s="104"/>
      <c r="I1147" s="104"/>
      <c r="J1147" s="98"/>
      <c r="K1147" s="98"/>
      <c r="L1147" s="98"/>
      <c r="M1147" s="98"/>
      <c r="N1147" s="98"/>
      <c r="O1147" s="98"/>
      <c r="P1147" s="98"/>
      <c r="Q1147" s="98"/>
      <c r="R1147" s="98"/>
      <c r="S1147" s="98"/>
      <c r="U1147" s="87"/>
    </row>
    <row r="1148" spans="1:21" hidden="1" outlineLevel="1" x14ac:dyDescent="0.25">
      <c r="A1148" s="115"/>
      <c r="B1148" s="199"/>
      <c r="C1148" s="104"/>
      <c r="E1148" s="98"/>
      <c r="F1148" s="99"/>
      <c r="G1148" s="104"/>
      <c r="H1148" s="104"/>
      <c r="I1148" s="104"/>
      <c r="J1148" s="98"/>
      <c r="K1148" s="98"/>
      <c r="L1148" s="98"/>
      <c r="M1148" s="98"/>
      <c r="N1148" s="98"/>
      <c r="O1148" s="98"/>
      <c r="P1148" s="98"/>
      <c r="Q1148" s="98"/>
      <c r="R1148" s="98"/>
      <c r="S1148" s="98"/>
      <c r="U1148" s="87"/>
    </row>
    <row r="1149" spans="1:21" hidden="1" outlineLevel="1" x14ac:dyDescent="0.25">
      <c r="A1149" s="115"/>
      <c r="B1149" s="199"/>
      <c r="C1149" s="104"/>
      <c r="E1149" s="98"/>
      <c r="F1149" s="99"/>
      <c r="G1149" s="104"/>
      <c r="H1149" s="104"/>
      <c r="I1149" s="104"/>
      <c r="J1149" s="98"/>
      <c r="K1149" s="98"/>
      <c r="L1149" s="98"/>
      <c r="M1149" s="98"/>
      <c r="N1149" s="98"/>
      <c r="O1149" s="98"/>
      <c r="P1149" s="98"/>
      <c r="Q1149" s="98"/>
      <c r="R1149" s="98"/>
      <c r="S1149" s="98"/>
      <c r="U1149" s="87"/>
    </row>
    <row r="1150" spans="1:21" hidden="1" outlineLevel="1" x14ac:dyDescent="0.25">
      <c r="A1150" s="115"/>
      <c r="B1150" s="199"/>
      <c r="C1150" s="104"/>
      <c r="E1150" s="98"/>
      <c r="F1150" s="99"/>
      <c r="G1150" s="104"/>
      <c r="H1150" s="104"/>
      <c r="I1150" s="104"/>
      <c r="J1150" s="98"/>
      <c r="K1150" s="98"/>
      <c r="L1150" s="98"/>
      <c r="M1150" s="98"/>
      <c r="N1150" s="98"/>
      <c r="O1150" s="98"/>
      <c r="P1150" s="98"/>
      <c r="Q1150" s="98"/>
      <c r="R1150" s="98"/>
      <c r="S1150" s="98"/>
      <c r="U1150" s="87"/>
    </row>
    <row r="1151" spans="1:21" hidden="1" outlineLevel="1" x14ac:dyDescent="0.25">
      <c r="A1151" s="115"/>
      <c r="B1151" s="199"/>
      <c r="C1151" s="104"/>
      <c r="E1151" s="98"/>
      <c r="F1151" s="99"/>
      <c r="G1151" s="104"/>
      <c r="H1151" s="104"/>
      <c r="I1151" s="104"/>
      <c r="J1151" s="98"/>
      <c r="K1151" s="98"/>
      <c r="L1151" s="98"/>
      <c r="M1151" s="98"/>
      <c r="N1151" s="98"/>
      <c r="O1151" s="98"/>
      <c r="P1151" s="98"/>
      <c r="Q1151" s="98"/>
      <c r="R1151" s="98"/>
      <c r="S1151" s="98"/>
      <c r="U1151" s="87"/>
    </row>
    <row r="1152" spans="1:21" hidden="1" outlineLevel="1" x14ac:dyDescent="0.25">
      <c r="A1152" s="115"/>
      <c r="B1152" s="199"/>
      <c r="C1152" s="104"/>
      <c r="E1152" s="98"/>
      <c r="F1152" s="99"/>
      <c r="G1152" s="104"/>
      <c r="H1152" s="104"/>
      <c r="I1152" s="104"/>
      <c r="J1152" s="98"/>
      <c r="K1152" s="98"/>
      <c r="L1152" s="98"/>
      <c r="M1152" s="98"/>
      <c r="N1152" s="98"/>
      <c r="O1152" s="98"/>
      <c r="P1152" s="98"/>
      <c r="Q1152" s="98"/>
      <c r="R1152" s="98"/>
      <c r="S1152" s="98"/>
      <c r="U1152" s="87"/>
    </row>
    <row r="1153" spans="1:21" collapsed="1" x14ac:dyDescent="0.25">
      <c r="A1153" s="34"/>
      <c r="B1153" s="198"/>
      <c r="C1153" s="102"/>
      <c r="D1153" t="str">
        <f>'Caseload Assignments'!A1152</f>
        <v>Inadequate</v>
      </c>
      <c r="E1153" s="34" t="s">
        <v>104</v>
      </c>
      <c r="F1153" s="114">
        <v>1</v>
      </c>
      <c r="G1153" s="102">
        <v>0</v>
      </c>
      <c r="H1153" s="102"/>
      <c r="I1153" s="34" t="str">
        <f>J1153</f>
        <v>no</v>
      </c>
      <c r="J1153" s="34" t="s">
        <v>480</v>
      </c>
      <c r="K1153" s="34" t="s">
        <v>480</v>
      </c>
      <c r="L1153" s="34" t="s">
        <v>480</v>
      </c>
      <c r="M1153" s="34" t="s">
        <v>480</v>
      </c>
      <c r="N1153" s="34" t="s">
        <v>480</v>
      </c>
      <c r="O1153" s="34" t="s">
        <v>480</v>
      </c>
      <c r="P1153" s="34" t="s">
        <v>480</v>
      </c>
      <c r="Q1153" s="34" t="s">
        <v>480</v>
      </c>
      <c r="R1153" s="34" t="s">
        <v>480</v>
      </c>
      <c r="S1153" s="34" t="s">
        <v>480</v>
      </c>
      <c r="T1153" s="83">
        <f>IF('Financial Overview'!$B$9=1,'Caseload Assignments'!BK1155,(IF('Financial Overview'!$B$9=2,'Caseload Assignments'!BK1156,(IF('Financial Overview'!$B$9=3,'Caseload Assignments'!BK1157,(IF('Financial Overview'!$B$9=4,'Caseload Assignments'!BK1158)))))))</f>
        <v>0</v>
      </c>
      <c r="U1153" s="87">
        <f t="shared" ref="U1153" si="465">G1153+H1153-T1153</f>
        <v>0</v>
      </c>
    </row>
    <row r="1154" spans="1:21" hidden="1" outlineLevel="1" x14ac:dyDescent="0.25">
      <c r="A1154" s="115"/>
      <c r="B1154" s="199"/>
      <c r="C1154" s="104"/>
      <c r="D1154" s="98" t="str">
        <f t="shared" ref="D1154:S1164" si="466">D1153</f>
        <v>Inadequate</v>
      </c>
      <c r="E1154" s="98" t="str">
        <f t="shared" si="466"/>
        <v>Salary</v>
      </c>
      <c r="F1154" s="98">
        <f t="shared" si="466"/>
        <v>1</v>
      </c>
      <c r="G1154" s="104">
        <f t="shared" si="466"/>
        <v>0</v>
      </c>
      <c r="H1154" s="104">
        <f t="shared" si="466"/>
        <v>0</v>
      </c>
      <c r="I1154" s="98" t="str">
        <f t="shared" si="466"/>
        <v>no</v>
      </c>
      <c r="J1154" s="98" t="str">
        <f t="shared" si="466"/>
        <v>no</v>
      </c>
      <c r="K1154" s="98" t="str">
        <f t="shared" si="466"/>
        <v>no</v>
      </c>
      <c r="L1154" s="98" t="str">
        <f t="shared" si="466"/>
        <v>no</v>
      </c>
      <c r="M1154" s="98" t="str">
        <f t="shared" si="466"/>
        <v>no</v>
      </c>
      <c r="N1154" s="98" t="str">
        <f t="shared" si="466"/>
        <v>no</v>
      </c>
      <c r="O1154" s="98" t="str">
        <f t="shared" si="466"/>
        <v>no</v>
      </c>
      <c r="P1154" s="98" t="str">
        <f t="shared" si="466"/>
        <v>no</v>
      </c>
      <c r="Q1154" s="98" t="str">
        <f t="shared" si="466"/>
        <v>no</v>
      </c>
      <c r="R1154" s="98" t="str">
        <f t="shared" si="466"/>
        <v>no</v>
      </c>
      <c r="S1154" s="98" t="str">
        <f t="shared" si="466"/>
        <v>no</v>
      </c>
      <c r="U1154" s="87"/>
    </row>
    <row r="1155" spans="1:21" hidden="1" outlineLevel="1" x14ac:dyDescent="0.25">
      <c r="A1155" s="115"/>
      <c r="B1155" s="199"/>
      <c r="C1155" s="104"/>
      <c r="D1155" s="98" t="str">
        <f t="shared" ref="D1155:S1155" si="467">D1153</f>
        <v>Inadequate</v>
      </c>
      <c r="E1155" s="98" t="str">
        <f t="shared" si="467"/>
        <v>Salary</v>
      </c>
      <c r="F1155" s="98">
        <f t="shared" si="467"/>
        <v>1</v>
      </c>
      <c r="G1155" s="104">
        <f t="shared" si="467"/>
        <v>0</v>
      </c>
      <c r="H1155" s="104">
        <f t="shared" si="467"/>
        <v>0</v>
      </c>
      <c r="I1155" s="98" t="str">
        <f t="shared" si="467"/>
        <v>no</v>
      </c>
      <c r="J1155" s="98" t="str">
        <f t="shared" si="467"/>
        <v>no</v>
      </c>
      <c r="K1155" s="98" t="str">
        <f t="shared" si="467"/>
        <v>no</v>
      </c>
      <c r="L1155" s="98" t="str">
        <f t="shared" si="467"/>
        <v>no</v>
      </c>
      <c r="M1155" s="98" t="str">
        <f t="shared" si="467"/>
        <v>no</v>
      </c>
      <c r="N1155" s="98" t="str">
        <f t="shared" si="467"/>
        <v>no</v>
      </c>
      <c r="O1155" s="98" t="str">
        <f t="shared" si="467"/>
        <v>no</v>
      </c>
      <c r="P1155" s="98" t="str">
        <f t="shared" si="467"/>
        <v>no</v>
      </c>
      <c r="Q1155" s="98" t="str">
        <f t="shared" si="467"/>
        <v>no</v>
      </c>
      <c r="R1155" s="98" t="str">
        <f t="shared" si="467"/>
        <v>no</v>
      </c>
      <c r="S1155" s="98" t="str">
        <f t="shared" si="467"/>
        <v>no</v>
      </c>
      <c r="U1155" s="87"/>
    </row>
    <row r="1156" spans="1:21" hidden="1" outlineLevel="1" x14ac:dyDescent="0.25">
      <c r="A1156" s="115"/>
      <c r="B1156" s="199"/>
      <c r="C1156" s="104"/>
      <c r="D1156" s="98" t="str">
        <f t="shared" ref="D1156:S1156" si="468">D1153</f>
        <v>Inadequate</v>
      </c>
      <c r="E1156" s="98" t="str">
        <f t="shared" si="468"/>
        <v>Salary</v>
      </c>
      <c r="F1156" s="98">
        <f t="shared" si="468"/>
        <v>1</v>
      </c>
      <c r="G1156" s="104">
        <f t="shared" si="468"/>
        <v>0</v>
      </c>
      <c r="H1156" s="104">
        <f t="shared" si="468"/>
        <v>0</v>
      </c>
      <c r="I1156" s="98" t="str">
        <f t="shared" si="468"/>
        <v>no</v>
      </c>
      <c r="J1156" s="98" t="str">
        <f t="shared" si="468"/>
        <v>no</v>
      </c>
      <c r="K1156" s="98" t="str">
        <f t="shared" si="468"/>
        <v>no</v>
      </c>
      <c r="L1156" s="98" t="str">
        <f t="shared" si="468"/>
        <v>no</v>
      </c>
      <c r="M1156" s="98" t="str">
        <f t="shared" si="468"/>
        <v>no</v>
      </c>
      <c r="N1156" s="98" t="str">
        <f t="shared" si="468"/>
        <v>no</v>
      </c>
      <c r="O1156" s="98" t="str">
        <f t="shared" si="468"/>
        <v>no</v>
      </c>
      <c r="P1156" s="98" t="str">
        <f t="shared" si="468"/>
        <v>no</v>
      </c>
      <c r="Q1156" s="98" t="str">
        <f t="shared" si="468"/>
        <v>no</v>
      </c>
      <c r="R1156" s="98" t="str">
        <f t="shared" si="468"/>
        <v>no</v>
      </c>
      <c r="S1156" s="98" t="str">
        <f t="shared" si="468"/>
        <v>no</v>
      </c>
      <c r="U1156" s="87"/>
    </row>
    <row r="1157" spans="1:21" hidden="1" outlineLevel="1" x14ac:dyDescent="0.25">
      <c r="A1157" s="115"/>
      <c r="B1157" s="199"/>
      <c r="C1157" s="104"/>
      <c r="E1157" s="98"/>
      <c r="F1157" s="99"/>
      <c r="G1157" s="104"/>
      <c r="H1157" s="104"/>
      <c r="I1157" s="104"/>
      <c r="J1157" s="98"/>
      <c r="K1157" s="98"/>
      <c r="L1157" s="98"/>
      <c r="M1157" s="98"/>
      <c r="N1157" s="98"/>
      <c r="O1157" s="98"/>
      <c r="P1157" s="98"/>
      <c r="Q1157" s="98"/>
      <c r="R1157" s="98"/>
      <c r="S1157" s="98"/>
      <c r="U1157" s="87"/>
    </row>
    <row r="1158" spans="1:21" hidden="1" outlineLevel="1" x14ac:dyDescent="0.25">
      <c r="A1158" s="115"/>
      <c r="B1158" s="199"/>
      <c r="C1158" s="104"/>
      <c r="E1158" s="98"/>
      <c r="F1158" s="99"/>
      <c r="G1158" s="104"/>
      <c r="H1158" s="104"/>
      <c r="I1158" s="104"/>
      <c r="J1158" s="98"/>
      <c r="K1158" s="98"/>
      <c r="L1158" s="98"/>
      <c r="M1158" s="98"/>
      <c r="N1158" s="98"/>
      <c r="O1158" s="98"/>
      <c r="P1158" s="98"/>
      <c r="Q1158" s="98"/>
      <c r="R1158" s="98"/>
      <c r="S1158" s="98"/>
      <c r="U1158" s="87"/>
    </row>
    <row r="1159" spans="1:21" hidden="1" outlineLevel="1" x14ac:dyDescent="0.25">
      <c r="A1159" s="115"/>
      <c r="B1159" s="199"/>
      <c r="C1159" s="104"/>
      <c r="E1159" s="98"/>
      <c r="F1159" s="99"/>
      <c r="G1159" s="104"/>
      <c r="H1159" s="104"/>
      <c r="I1159" s="104"/>
      <c r="J1159" s="98"/>
      <c r="K1159" s="98"/>
      <c r="L1159" s="98"/>
      <c r="M1159" s="98"/>
      <c r="N1159" s="98"/>
      <c r="O1159" s="98"/>
      <c r="P1159" s="98"/>
      <c r="Q1159" s="98"/>
      <c r="R1159" s="98"/>
      <c r="S1159" s="98"/>
      <c r="U1159" s="87"/>
    </row>
    <row r="1160" spans="1:21" hidden="1" outlineLevel="1" x14ac:dyDescent="0.25">
      <c r="A1160" s="115"/>
      <c r="B1160" s="199"/>
      <c r="C1160" s="104"/>
      <c r="E1160" s="98"/>
      <c r="F1160" s="99"/>
      <c r="G1160" s="104"/>
      <c r="H1160" s="104"/>
      <c r="I1160" s="104"/>
      <c r="J1160" s="98"/>
      <c r="K1160" s="98"/>
      <c r="L1160" s="98"/>
      <c r="M1160" s="98"/>
      <c r="N1160" s="98"/>
      <c r="O1160" s="98"/>
      <c r="P1160" s="98"/>
      <c r="Q1160" s="98"/>
      <c r="R1160" s="98"/>
      <c r="S1160" s="98"/>
      <c r="U1160" s="87"/>
    </row>
    <row r="1161" spans="1:21" hidden="1" outlineLevel="1" x14ac:dyDescent="0.25">
      <c r="A1161" s="115"/>
      <c r="B1161" s="199"/>
      <c r="C1161" s="104"/>
      <c r="E1161" s="98"/>
      <c r="F1161" s="99"/>
      <c r="G1161" s="104"/>
      <c r="H1161" s="104"/>
      <c r="I1161" s="104"/>
      <c r="J1161" s="98"/>
      <c r="K1161" s="98"/>
      <c r="L1161" s="98"/>
      <c r="M1161" s="98"/>
      <c r="N1161" s="98"/>
      <c r="O1161" s="98"/>
      <c r="P1161" s="98"/>
      <c r="Q1161" s="98"/>
      <c r="R1161" s="98"/>
      <c r="S1161" s="98"/>
      <c r="U1161" s="87"/>
    </row>
    <row r="1162" spans="1:21" hidden="1" outlineLevel="1" x14ac:dyDescent="0.25">
      <c r="A1162" s="115"/>
      <c r="B1162" s="199"/>
      <c r="C1162" s="104"/>
      <c r="E1162" s="98"/>
      <c r="F1162" s="99"/>
      <c r="G1162" s="104"/>
      <c r="H1162" s="104"/>
      <c r="I1162" s="104"/>
      <c r="J1162" s="98"/>
      <c r="K1162" s="98"/>
      <c r="L1162" s="98"/>
      <c r="M1162" s="98"/>
      <c r="N1162" s="98"/>
      <c r="O1162" s="98"/>
      <c r="P1162" s="98"/>
      <c r="Q1162" s="98"/>
      <c r="R1162" s="98"/>
      <c r="S1162" s="98"/>
      <c r="U1162" s="87"/>
    </row>
    <row r="1163" spans="1:21" collapsed="1" x14ac:dyDescent="0.25">
      <c r="A1163" s="34"/>
      <c r="B1163" s="198"/>
      <c r="C1163" s="102"/>
      <c r="D1163" t="str">
        <f>'Caseload Assignments'!A1162</f>
        <v>Inadequate</v>
      </c>
      <c r="E1163" s="34" t="s">
        <v>104</v>
      </c>
      <c r="F1163" s="114">
        <v>1</v>
      </c>
      <c r="G1163" s="102">
        <v>0</v>
      </c>
      <c r="H1163" s="102"/>
      <c r="I1163" s="34" t="str">
        <f>J1163</f>
        <v>no</v>
      </c>
      <c r="J1163" s="34" t="s">
        <v>480</v>
      </c>
      <c r="K1163" s="34" t="s">
        <v>480</v>
      </c>
      <c r="L1163" s="34" t="s">
        <v>480</v>
      </c>
      <c r="M1163" s="34" t="s">
        <v>480</v>
      </c>
      <c r="N1163" s="34" t="s">
        <v>480</v>
      </c>
      <c r="O1163" s="34" t="s">
        <v>480</v>
      </c>
      <c r="P1163" s="34" t="s">
        <v>480</v>
      </c>
      <c r="Q1163" s="34" t="s">
        <v>480</v>
      </c>
      <c r="R1163" s="34" t="s">
        <v>480</v>
      </c>
      <c r="S1163" s="34" t="s">
        <v>480</v>
      </c>
      <c r="T1163" s="83">
        <f>IF('Financial Overview'!$B$9=1,'Caseload Assignments'!BK1165,(IF('Financial Overview'!$B$9=2,'Caseload Assignments'!BK1166,(IF('Financial Overview'!$B$9=3,'Caseload Assignments'!BK1167,(IF('Financial Overview'!$B$9=4,'Caseload Assignments'!BK1168)))))))</f>
        <v>0</v>
      </c>
      <c r="U1163" s="87">
        <f t="shared" ref="U1163" si="469">G1163+H1163-T1163</f>
        <v>0</v>
      </c>
    </row>
    <row r="1164" spans="1:21" hidden="1" outlineLevel="1" x14ac:dyDescent="0.25">
      <c r="A1164" s="115"/>
      <c r="B1164" s="199"/>
      <c r="C1164" s="104"/>
      <c r="D1164" s="98" t="str">
        <f t="shared" ref="D1164:I1164" si="470">D1163</f>
        <v>Inadequate</v>
      </c>
      <c r="E1164" s="98" t="str">
        <f t="shared" si="470"/>
        <v>Salary</v>
      </c>
      <c r="F1164" s="98">
        <f t="shared" si="470"/>
        <v>1</v>
      </c>
      <c r="G1164" s="104">
        <f t="shared" si="470"/>
        <v>0</v>
      </c>
      <c r="H1164" s="104">
        <f t="shared" si="470"/>
        <v>0</v>
      </c>
      <c r="I1164" s="98" t="str">
        <f t="shared" si="470"/>
        <v>no</v>
      </c>
      <c r="J1164" s="98" t="str">
        <f t="shared" si="466"/>
        <v>no</v>
      </c>
      <c r="K1164" s="98" t="str">
        <f t="shared" si="466"/>
        <v>no</v>
      </c>
      <c r="L1164" s="98" t="str">
        <f t="shared" si="466"/>
        <v>no</v>
      </c>
      <c r="M1164" s="98" t="str">
        <f t="shared" si="466"/>
        <v>no</v>
      </c>
      <c r="N1164" s="98" t="str">
        <f t="shared" si="466"/>
        <v>no</v>
      </c>
      <c r="O1164" s="98" t="str">
        <f t="shared" si="466"/>
        <v>no</v>
      </c>
      <c r="P1164" s="98" t="str">
        <f t="shared" si="466"/>
        <v>no</v>
      </c>
      <c r="Q1164" s="98" t="str">
        <f t="shared" si="466"/>
        <v>no</v>
      </c>
      <c r="R1164" s="98" t="str">
        <f t="shared" si="466"/>
        <v>no</v>
      </c>
      <c r="S1164" s="98" t="str">
        <f t="shared" si="466"/>
        <v>no</v>
      </c>
      <c r="U1164" s="87"/>
    </row>
    <row r="1165" spans="1:21" hidden="1" outlineLevel="1" x14ac:dyDescent="0.25">
      <c r="A1165" s="115"/>
      <c r="B1165" s="199"/>
      <c r="C1165" s="104"/>
      <c r="D1165" s="98" t="str">
        <f t="shared" ref="D1165:S1165" si="471">D1163</f>
        <v>Inadequate</v>
      </c>
      <c r="E1165" s="98" t="str">
        <f t="shared" si="471"/>
        <v>Salary</v>
      </c>
      <c r="F1165" s="98">
        <f t="shared" si="471"/>
        <v>1</v>
      </c>
      <c r="G1165" s="104">
        <f t="shared" si="471"/>
        <v>0</v>
      </c>
      <c r="H1165" s="104">
        <f t="shared" si="471"/>
        <v>0</v>
      </c>
      <c r="I1165" s="98" t="str">
        <f t="shared" si="471"/>
        <v>no</v>
      </c>
      <c r="J1165" s="98" t="str">
        <f t="shared" si="471"/>
        <v>no</v>
      </c>
      <c r="K1165" s="98" t="str">
        <f t="shared" si="471"/>
        <v>no</v>
      </c>
      <c r="L1165" s="98" t="str">
        <f t="shared" si="471"/>
        <v>no</v>
      </c>
      <c r="M1165" s="98" t="str">
        <f t="shared" si="471"/>
        <v>no</v>
      </c>
      <c r="N1165" s="98" t="str">
        <f t="shared" si="471"/>
        <v>no</v>
      </c>
      <c r="O1165" s="98" t="str">
        <f t="shared" si="471"/>
        <v>no</v>
      </c>
      <c r="P1165" s="98" t="str">
        <f t="shared" si="471"/>
        <v>no</v>
      </c>
      <c r="Q1165" s="98" t="str">
        <f t="shared" si="471"/>
        <v>no</v>
      </c>
      <c r="R1165" s="98" t="str">
        <f t="shared" si="471"/>
        <v>no</v>
      </c>
      <c r="S1165" s="98" t="str">
        <f t="shared" si="471"/>
        <v>no</v>
      </c>
      <c r="U1165" s="87"/>
    </row>
    <row r="1166" spans="1:21" hidden="1" outlineLevel="1" x14ac:dyDescent="0.25">
      <c r="A1166" s="115"/>
      <c r="B1166" s="199"/>
      <c r="C1166" s="104"/>
      <c r="D1166" s="98" t="str">
        <f t="shared" ref="D1166:S1166" si="472">D1163</f>
        <v>Inadequate</v>
      </c>
      <c r="E1166" s="98" t="str">
        <f t="shared" si="472"/>
        <v>Salary</v>
      </c>
      <c r="F1166" s="98">
        <f t="shared" si="472"/>
        <v>1</v>
      </c>
      <c r="G1166" s="104">
        <f t="shared" si="472"/>
        <v>0</v>
      </c>
      <c r="H1166" s="104">
        <f t="shared" si="472"/>
        <v>0</v>
      </c>
      <c r="I1166" s="98" t="str">
        <f t="shared" si="472"/>
        <v>no</v>
      </c>
      <c r="J1166" s="98" t="str">
        <f t="shared" si="472"/>
        <v>no</v>
      </c>
      <c r="K1166" s="98" t="str">
        <f t="shared" si="472"/>
        <v>no</v>
      </c>
      <c r="L1166" s="98" t="str">
        <f t="shared" si="472"/>
        <v>no</v>
      </c>
      <c r="M1166" s="98" t="str">
        <f t="shared" si="472"/>
        <v>no</v>
      </c>
      <c r="N1166" s="98" t="str">
        <f t="shared" si="472"/>
        <v>no</v>
      </c>
      <c r="O1166" s="98" t="str">
        <f t="shared" si="472"/>
        <v>no</v>
      </c>
      <c r="P1166" s="98" t="str">
        <f t="shared" si="472"/>
        <v>no</v>
      </c>
      <c r="Q1166" s="98" t="str">
        <f t="shared" si="472"/>
        <v>no</v>
      </c>
      <c r="R1166" s="98" t="str">
        <f t="shared" si="472"/>
        <v>no</v>
      </c>
      <c r="S1166" s="98" t="str">
        <f t="shared" si="472"/>
        <v>no</v>
      </c>
      <c r="U1166" s="87"/>
    </row>
    <row r="1167" spans="1:21" hidden="1" outlineLevel="1" x14ac:dyDescent="0.25">
      <c r="A1167" s="115"/>
      <c r="B1167" s="199"/>
      <c r="C1167" s="104"/>
      <c r="E1167" s="98"/>
      <c r="F1167" s="99"/>
      <c r="G1167" s="104"/>
      <c r="H1167" s="104"/>
      <c r="I1167" s="104"/>
      <c r="J1167" s="98"/>
      <c r="K1167" s="98"/>
      <c r="L1167" s="98"/>
      <c r="M1167" s="98"/>
      <c r="N1167" s="98"/>
      <c r="O1167" s="98"/>
      <c r="P1167" s="98"/>
      <c r="Q1167" s="98"/>
      <c r="R1167" s="98"/>
      <c r="S1167" s="98"/>
      <c r="U1167" s="87"/>
    </row>
    <row r="1168" spans="1:21" hidden="1" outlineLevel="1" x14ac:dyDescent="0.25">
      <c r="A1168" s="115"/>
      <c r="B1168" s="199"/>
      <c r="C1168" s="104"/>
      <c r="E1168" s="98"/>
      <c r="F1168" s="99"/>
      <c r="G1168" s="104"/>
      <c r="H1168" s="104"/>
      <c r="I1168" s="104"/>
      <c r="J1168" s="98"/>
      <c r="K1168" s="98"/>
      <c r="L1168" s="98"/>
      <c r="M1168" s="98"/>
      <c r="N1168" s="98"/>
      <c r="O1168" s="98"/>
      <c r="P1168" s="98"/>
      <c r="Q1168" s="98"/>
      <c r="R1168" s="98"/>
      <c r="S1168" s="98"/>
      <c r="U1168" s="87"/>
    </row>
    <row r="1169" spans="1:21" hidden="1" outlineLevel="1" x14ac:dyDescent="0.25">
      <c r="A1169" s="115"/>
      <c r="B1169" s="199"/>
      <c r="C1169" s="104"/>
      <c r="E1169" s="98"/>
      <c r="F1169" s="99"/>
      <c r="G1169" s="104"/>
      <c r="H1169" s="104"/>
      <c r="I1169" s="104"/>
      <c r="J1169" s="98"/>
      <c r="K1169" s="98"/>
      <c r="L1169" s="98"/>
      <c r="M1169" s="98"/>
      <c r="N1169" s="98"/>
      <c r="O1169" s="98"/>
      <c r="P1169" s="98"/>
      <c r="Q1169" s="98"/>
      <c r="R1169" s="98"/>
      <c r="S1169" s="98"/>
      <c r="U1169" s="87"/>
    </row>
    <row r="1170" spans="1:21" hidden="1" outlineLevel="1" x14ac:dyDescent="0.25">
      <c r="A1170" s="115"/>
      <c r="B1170" s="199"/>
      <c r="C1170" s="104"/>
      <c r="E1170" s="98"/>
      <c r="F1170" s="99"/>
      <c r="G1170" s="104"/>
      <c r="H1170" s="104"/>
      <c r="I1170" s="104"/>
      <c r="J1170" s="98"/>
      <c r="K1170" s="98"/>
      <c r="L1170" s="98"/>
      <c r="M1170" s="98"/>
      <c r="N1170" s="98"/>
      <c r="O1170" s="98"/>
      <c r="P1170" s="98"/>
      <c r="Q1170" s="98"/>
      <c r="R1170" s="98"/>
      <c r="S1170" s="98"/>
      <c r="U1170" s="87"/>
    </row>
    <row r="1171" spans="1:21" hidden="1" outlineLevel="1" x14ac:dyDescent="0.25">
      <c r="A1171" s="115"/>
      <c r="B1171" s="199"/>
      <c r="C1171" s="104"/>
      <c r="E1171" s="98"/>
      <c r="F1171" s="99"/>
      <c r="G1171" s="104"/>
      <c r="H1171" s="104"/>
      <c r="I1171" s="104"/>
      <c r="J1171" s="98"/>
      <c r="K1171" s="98"/>
      <c r="L1171" s="98"/>
      <c r="M1171" s="98"/>
      <c r="N1171" s="98"/>
      <c r="O1171" s="98"/>
      <c r="P1171" s="98"/>
      <c r="Q1171" s="98"/>
      <c r="R1171" s="98"/>
      <c r="S1171" s="98"/>
      <c r="U1171" s="87"/>
    </row>
    <row r="1172" spans="1:21" hidden="1" outlineLevel="1" x14ac:dyDescent="0.25">
      <c r="A1172" s="115"/>
      <c r="B1172" s="199"/>
      <c r="C1172" s="104"/>
      <c r="E1172" s="98"/>
      <c r="F1172" s="99"/>
      <c r="G1172" s="104"/>
      <c r="H1172" s="104"/>
      <c r="I1172" s="104"/>
      <c r="J1172" s="98"/>
      <c r="K1172" s="98"/>
      <c r="L1172" s="98"/>
      <c r="M1172" s="98"/>
      <c r="N1172" s="98"/>
      <c r="O1172" s="98"/>
      <c r="P1172" s="98"/>
      <c r="Q1172" s="98"/>
      <c r="R1172" s="98"/>
      <c r="S1172" s="98"/>
      <c r="U1172" s="87"/>
    </row>
    <row r="1173" spans="1:21" collapsed="1" x14ac:dyDescent="0.25">
      <c r="A1173" s="34"/>
      <c r="B1173" s="198"/>
      <c r="C1173" s="102"/>
      <c r="D1173" t="str">
        <f>'Caseload Assignments'!A1172</f>
        <v>Inadequate</v>
      </c>
      <c r="E1173" s="34" t="s">
        <v>104</v>
      </c>
      <c r="F1173" s="114">
        <v>1</v>
      </c>
      <c r="G1173" s="102">
        <v>0</v>
      </c>
      <c r="H1173" s="102"/>
      <c r="I1173" s="34" t="str">
        <f>J1173</f>
        <v>no</v>
      </c>
      <c r="J1173" s="34" t="s">
        <v>480</v>
      </c>
      <c r="K1173" s="34" t="s">
        <v>480</v>
      </c>
      <c r="L1173" s="34" t="s">
        <v>480</v>
      </c>
      <c r="M1173" s="34" t="s">
        <v>480</v>
      </c>
      <c r="N1173" s="34" t="s">
        <v>480</v>
      </c>
      <c r="O1173" s="34" t="s">
        <v>480</v>
      </c>
      <c r="P1173" s="34" t="s">
        <v>480</v>
      </c>
      <c r="Q1173" s="34" t="s">
        <v>480</v>
      </c>
      <c r="R1173" s="34" t="s">
        <v>480</v>
      </c>
      <c r="S1173" s="34" t="s">
        <v>480</v>
      </c>
      <c r="T1173" s="83">
        <f>IF('Financial Overview'!$B$9=1,'Caseload Assignments'!BK1175,(IF('Financial Overview'!$B$9=2,'Caseload Assignments'!BK1176,(IF('Financial Overview'!$B$9=3,'Caseload Assignments'!BK1177,(IF('Financial Overview'!$B$9=4,'Caseload Assignments'!BK1178)))))))</f>
        <v>0</v>
      </c>
      <c r="U1173" s="87">
        <f t="shared" ref="U1173" si="473">G1173+H1173-T1173</f>
        <v>0</v>
      </c>
    </row>
    <row r="1174" spans="1:21" hidden="1" outlineLevel="1" x14ac:dyDescent="0.25">
      <c r="A1174" s="115"/>
      <c r="B1174" s="199"/>
      <c r="C1174" s="104"/>
      <c r="D1174" s="98" t="str">
        <f t="shared" ref="D1174:S1184" si="474">D1173</f>
        <v>Inadequate</v>
      </c>
      <c r="E1174" s="98" t="str">
        <f t="shared" si="474"/>
        <v>Salary</v>
      </c>
      <c r="F1174" s="98">
        <f t="shared" si="474"/>
        <v>1</v>
      </c>
      <c r="G1174" s="104">
        <f t="shared" si="474"/>
        <v>0</v>
      </c>
      <c r="H1174" s="104">
        <f t="shared" si="474"/>
        <v>0</v>
      </c>
      <c r="I1174" s="98" t="str">
        <f t="shared" si="474"/>
        <v>no</v>
      </c>
      <c r="J1174" s="98" t="str">
        <f t="shared" si="474"/>
        <v>no</v>
      </c>
      <c r="K1174" s="98" t="str">
        <f t="shared" si="474"/>
        <v>no</v>
      </c>
      <c r="L1174" s="98" t="str">
        <f t="shared" si="474"/>
        <v>no</v>
      </c>
      <c r="M1174" s="98" t="str">
        <f t="shared" si="474"/>
        <v>no</v>
      </c>
      <c r="N1174" s="98" t="str">
        <f t="shared" si="474"/>
        <v>no</v>
      </c>
      <c r="O1174" s="98" t="str">
        <f t="shared" si="474"/>
        <v>no</v>
      </c>
      <c r="P1174" s="98" t="str">
        <f t="shared" si="474"/>
        <v>no</v>
      </c>
      <c r="Q1174" s="98" t="str">
        <f t="shared" si="474"/>
        <v>no</v>
      </c>
      <c r="R1174" s="98" t="str">
        <f t="shared" si="474"/>
        <v>no</v>
      </c>
      <c r="S1174" s="98" t="str">
        <f t="shared" si="474"/>
        <v>no</v>
      </c>
      <c r="U1174" s="87"/>
    </row>
    <row r="1175" spans="1:21" hidden="1" outlineLevel="1" x14ac:dyDescent="0.25">
      <c r="A1175" s="115"/>
      <c r="B1175" s="199"/>
      <c r="C1175" s="104"/>
      <c r="D1175" s="98" t="str">
        <f t="shared" ref="D1175:S1175" si="475">D1173</f>
        <v>Inadequate</v>
      </c>
      <c r="E1175" s="98" t="str">
        <f t="shared" si="475"/>
        <v>Salary</v>
      </c>
      <c r="F1175" s="98">
        <f t="shared" si="475"/>
        <v>1</v>
      </c>
      <c r="G1175" s="104">
        <f t="shared" si="475"/>
        <v>0</v>
      </c>
      <c r="H1175" s="104">
        <f t="shared" si="475"/>
        <v>0</v>
      </c>
      <c r="I1175" s="98" t="str">
        <f t="shared" si="475"/>
        <v>no</v>
      </c>
      <c r="J1175" s="98" t="str">
        <f t="shared" si="475"/>
        <v>no</v>
      </c>
      <c r="K1175" s="98" t="str">
        <f t="shared" si="475"/>
        <v>no</v>
      </c>
      <c r="L1175" s="98" t="str">
        <f t="shared" si="475"/>
        <v>no</v>
      </c>
      <c r="M1175" s="98" t="str">
        <f t="shared" si="475"/>
        <v>no</v>
      </c>
      <c r="N1175" s="98" t="str">
        <f t="shared" si="475"/>
        <v>no</v>
      </c>
      <c r="O1175" s="98" t="str">
        <f t="shared" si="475"/>
        <v>no</v>
      </c>
      <c r="P1175" s="98" t="str">
        <f t="shared" si="475"/>
        <v>no</v>
      </c>
      <c r="Q1175" s="98" t="str">
        <f t="shared" si="475"/>
        <v>no</v>
      </c>
      <c r="R1175" s="98" t="str">
        <f t="shared" si="475"/>
        <v>no</v>
      </c>
      <c r="S1175" s="98" t="str">
        <f t="shared" si="475"/>
        <v>no</v>
      </c>
      <c r="U1175" s="87"/>
    </row>
    <row r="1176" spans="1:21" hidden="1" outlineLevel="1" x14ac:dyDescent="0.25">
      <c r="A1176" s="115"/>
      <c r="B1176" s="199"/>
      <c r="C1176" s="104"/>
      <c r="D1176" s="98" t="str">
        <f t="shared" ref="D1176:S1176" si="476">D1173</f>
        <v>Inadequate</v>
      </c>
      <c r="E1176" s="98" t="str">
        <f t="shared" si="476"/>
        <v>Salary</v>
      </c>
      <c r="F1176" s="98">
        <f t="shared" si="476"/>
        <v>1</v>
      </c>
      <c r="G1176" s="104">
        <f t="shared" si="476"/>
        <v>0</v>
      </c>
      <c r="H1176" s="104">
        <f t="shared" si="476"/>
        <v>0</v>
      </c>
      <c r="I1176" s="98" t="str">
        <f t="shared" si="476"/>
        <v>no</v>
      </c>
      <c r="J1176" s="98" t="str">
        <f t="shared" si="476"/>
        <v>no</v>
      </c>
      <c r="K1176" s="98" t="str">
        <f t="shared" si="476"/>
        <v>no</v>
      </c>
      <c r="L1176" s="98" t="str">
        <f t="shared" si="476"/>
        <v>no</v>
      </c>
      <c r="M1176" s="98" t="str">
        <f t="shared" si="476"/>
        <v>no</v>
      </c>
      <c r="N1176" s="98" t="str">
        <f t="shared" si="476"/>
        <v>no</v>
      </c>
      <c r="O1176" s="98" t="str">
        <f t="shared" si="476"/>
        <v>no</v>
      </c>
      <c r="P1176" s="98" t="str">
        <f t="shared" si="476"/>
        <v>no</v>
      </c>
      <c r="Q1176" s="98" t="str">
        <f t="shared" si="476"/>
        <v>no</v>
      </c>
      <c r="R1176" s="98" t="str">
        <f t="shared" si="476"/>
        <v>no</v>
      </c>
      <c r="S1176" s="98" t="str">
        <f t="shared" si="476"/>
        <v>no</v>
      </c>
      <c r="U1176" s="87"/>
    </row>
    <row r="1177" spans="1:21" hidden="1" outlineLevel="1" x14ac:dyDescent="0.25">
      <c r="A1177" s="115"/>
      <c r="B1177" s="199"/>
      <c r="C1177" s="104"/>
      <c r="E1177" s="98"/>
      <c r="F1177" s="99"/>
      <c r="G1177" s="104"/>
      <c r="H1177" s="104"/>
      <c r="I1177" s="104"/>
      <c r="J1177" s="98"/>
      <c r="K1177" s="98"/>
      <c r="L1177" s="98"/>
      <c r="M1177" s="98"/>
      <c r="N1177" s="98"/>
      <c r="O1177" s="98"/>
      <c r="P1177" s="98"/>
      <c r="Q1177" s="98"/>
      <c r="R1177" s="98"/>
      <c r="S1177" s="98"/>
      <c r="U1177" s="87"/>
    </row>
    <row r="1178" spans="1:21" hidden="1" outlineLevel="1" x14ac:dyDescent="0.25">
      <c r="A1178" s="115"/>
      <c r="B1178" s="199"/>
      <c r="C1178" s="104"/>
      <c r="E1178" s="98"/>
      <c r="F1178" s="99"/>
      <c r="G1178" s="104"/>
      <c r="H1178" s="104"/>
      <c r="I1178" s="104"/>
      <c r="J1178" s="98"/>
      <c r="K1178" s="98"/>
      <c r="L1178" s="98"/>
      <c r="M1178" s="98"/>
      <c r="N1178" s="98"/>
      <c r="O1178" s="98"/>
      <c r="P1178" s="98"/>
      <c r="Q1178" s="98"/>
      <c r="R1178" s="98"/>
      <c r="S1178" s="98"/>
      <c r="U1178" s="87"/>
    </row>
    <row r="1179" spans="1:21" hidden="1" outlineLevel="1" x14ac:dyDescent="0.25">
      <c r="A1179" s="115"/>
      <c r="B1179" s="199"/>
      <c r="C1179" s="104"/>
      <c r="E1179" s="98"/>
      <c r="F1179" s="99"/>
      <c r="G1179" s="104"/>
      <c r="H1179" s="104"/>
      <c r="I1179" s="104"/>
      <c r="J1179" s="98"/>
      <c r="K1179" s="98"/>
      <c r="L1179" s="98"/>
      <c r="M1179" s="98"/>
      <c r="N1179" s="98"/>
      <c r="O1179" s="98"/>
      <c r="P1179" s="98"/>
      <c r="Q1179" s="98"/>
      <c r="R1179" s="98"/>
      <c r="S1179" s="98"/>
      <c r="U1179" s="87"/>
    </row>
    <row r="1180" spans="1:21" hidden="1" outlineLevel="1" x14ac:dyDescent="0.25">
      <c r="A1180" s="115"/>
      <c r="B1180" s="199"/>
      <c r="C1180" s="104"/>
      <c r="E1180" s="98"/>
      <c r="F1180" s="99"/>
      <c r="G1180" s="104"/>
      <c r="H1180" s="104"/>
      <c r="I1180" s="104"/>
      <c r="J1180" s="98"/>
      <c r="K1180" s="98"/>
      <c r="L1180" s="98"/>
      <c r="M1180" s="98"/>
      <c r="N1180" s="98"/>
      <c r="O1180" s="98"/>
      <c r="P1180" s="98"/>
      <c r="Q1180" s="98"/>
      <c r="R1180" s="98"/>
      <c r="S1180" s="98"/>
      <c r="U1180" s="87"/>
    </row>
    <row r="1181" spans="1:21" hidden="1" outlineLevel="1" x14ac:dyDescent="0.25">
      <c r="A1181" s="115"/>
      <c r="B1181" s="199"/>
      <c r="C1181" s="104"/>
      <c r="E1181" s="98"/>
      <c r="F1181" s="99"/>
      <c r="G1181" s="104"/>
      <c r="H1181" s="104"/>
      <c r="I1181" s="104"/>
      <c r="J1181" s="98"/>
      <c r="K1181" s="98"/>
      <c r="L1181" s="98"/>
      <c r="M1181" s="98"/>
      <c r="N1181" s="98"/>
      <c r="O1181" s="98"/>
      <c r="P1181" s="98"/>
      <c r="Q1181" s="98"/>
      <c r="R1181" s="98"/>
      <c r="S1181" s="98"/>
      <c r="U1181" s="87"/>
    </row>
    <row r="1182" spans="1:21" hidden="1" outlineLevel="1" x14ac:dyDescent="0.25">
      <c r="A1182" s="115"/>
      <c r="B1182" s="199"/>
      <c r="C1182" s="104"/>
      <c r="E1182" s="98"/>
      <c r="F1182" s="99"/>
      <c r="G1182" s="104"/>
      <c r="H1182" s="104"/>
      <c r="I1182" s="104"/>
      <c r="J1182" s="98"/>
      <c r="K1182" s="98"/>
      <c r="L1182" s="98"/>
      <c r="M1182" s="98"/>
      <c r="N1182" s="98"/>
      <c r="O1182" s="98"/>
      <c r="P1182" s="98"/>
      <c r="Q1182" s="98"/>
      <c r="R1182" s="98"/>
      <c r="S1182" s="98"/>
      <c r="U1182" s="87"/>
    </row>
    <row r="1183" spans="1:21" collapsed="1" x14ac:dyDescent="0.25">
      <c r="A1183" s="34"/>
      <c r="B1183" s="198"/>
      <c r="C1183" s="102"/>
      <c r="D1183" t="str">
        <f>'Caseload Assignments'!A1182</f>
        <v>Inadequate</v>
      </c>
      <c r="E1183" s="34" t="s">
        <v>104</v>
      </c>
      <c r="F1183" s="114">
        <v>1</v>
      </c>
      <c r="G1183" s="102">
        <v>0</v>
      </c>
      <c r="H1183" s="102"/>
      <c r="I1183" s="34" t="str">
        <f>J1183</f>
        <v>no</v>
      </c>
      <c r="J1183" s="34" t="s">
        <v>480</v>
      </c>
      <c r="K1183" s="34" t="s">
        <v>480</v>
      </c>
      <c r="L1183" s="34" t="s">
        <v>480</v>
      </c>
      <c r="M1183" s="34" t="s">
        <v>480</v>
      </c>
      <c r="N1183" s="34" t="s">
        <v>480</v>
      </c>
      <c r="O1183" s="34" t="s">
        <v>480</v>
      </c>
      <c r="P1183" s="34" t="s">
        <v>480</v>
      </c>
      <c r="Q1183" s="34" t="s">
        <v>480</v>
      </c>
      <c r="R1183" s="34" t="s">
        <v>480</v>
      </c>
      <c r="S1183" s="34" t="s">
        <v>480</v>
      </c>
      <c r="T1183" s="83">
        <f>IF('Financial Overview'!$B$9=1,'Caseload Assignments'!BK1185,(IF('Financial Overview'!$B$9=2,'Caseload Assignments'!BK1186,(IF('Financial Overview'!$B$9=3,'Caseload Assignments'!BK1187,(IF('Financial Overview'!$B$9=4,'Caseload Assignments'!BK1188)))))))</f>
        <v>0</v>
      </c>
      <c r="U1183" s="87">
        <f t="shared" ref="U1183" si="477">G1183+H1183-T1183</f>
        <v>0</v>
      </c>
    </row>
    <row r="1184" spans="1:21" hidden="1" outlineLevel="1" x14ac:dyDescent="0.25">
      <c r="A1184" s="115"/>
      <c r="B1184" s="199"/>
      <c r="C1184" s="104"/>
      <c r="D1184" s="98" t="str">
        <f t="shared" ref="D1184:I1184" si="478">D1183</f>
        <v>Inadequate</v>
      </c>
      <c r="E1184" s="98" t="str">
        <f t="shared" si="478"/>
        <v>Salary</v>
      </c>
      <c r="F1184" s="98">
        <f t="shared" si="478"/>
        <v>1</v>
      </c>
      <c r="G1184" s="104">
        <f t="shared" si="478"/>
        <v>0</v>
      </c>
      <c r="H1184" s="104">
        <f t="shared" si="478"/>
        <v>0</v>
      </c>
      <c r="I1184" s="98" t="str">
        <f t="shared" si="478"/>
        <v>no</v>
      </c>
      <c r="J1184" s="98" t="str">
        <f t="shared" si="474"/>
        <v>no</v>
      </c>
      <c r="K1184" s="98" t="str">
        <f t="shared" si="474"/>
        <v>no</v>
      </c>
      <c r="L1184" s="98" t="str">
        <f t="shared" si="474"/>
        <v>no</v>
      </c>
      <c r="M1184" s="98" t="str">
        <f t="shared" si="474"/>
        <v>no</v>
      </c>
      <c r="N1184" s="98" t="str">
        <f t="shared" si="474"/>
        <v>no</v>
      </c>
      <c r="O1184" s="98" t="str">
        <f t="shared" si="474"/>
        <v>no</v>
      </c>
      <c r="P1184" s="98" t="str">
        <f t="shared" si="474"/>
        <v>no</v>
      </c>
      <c r="Q1184" s="98" t="str">
        <f t="shared" si="474"/>
        <v>no</v>
      </c>
      <c r="R1184" s="98" t="str">
        <f t="shared" si="474"/>
        <v>no</v>
      </c>
      <c r="S1184" s="98" t="str">
        <f t="shared" si="474"/>
        <v>no</v>
      </c>
      <c r="U1184" s="87"/>
    </row>
    <row r="1185" spans="1:21" hidden="1" outlineLevel="1" x14ac:dyDescent="0.25">
      <c r="A1185" s="115"/>
      <c r="B1185" s="199"/>
      <c r="C1185" s="104"/>
      <c r="D1185" s="98" t="str">
        <f t="shared" ref="D1185:S1185" si="479">D1183</f>
        <v>Inadequate</v>
      </c>
      <c r="E1185" s="98" t="str">
        <f t="shared" si="479"/>
        <v>Salary</v>
      </c>
      <c r="F1185" s="98">
        <f t="shared" si="479"/>
        <v>1</v>
      </c>
      <c r="G1185" s="104">
        <f t="shared" si="479"/>
        <v>0</v>
      </c>
      <c r="H1185" s="104">
        <f t="shared" si="479"/>
        <v>0</v>
      </c>
      <c r="I1185" s="98" t="str">
        <f t="shared" si="479"/>
        <v>no</v>
      </c>
      <c r="J1185" s="98" t="str">
        <f t="shared" si="479"/>
        <v>no</v>
      </c>
      <c r="K1185" s="98" t="str">
        <f t="shared" si="479"/>
        <v>no</v>
      </c>
      <c r="L1185" s="98" t="str">
        <f t="shared" si="479"/>
        <v>no</v>
      </c>
      <c r="M1185" s="98" t="str">
        <f t="shared" si="479"/>
        <v>no</v>
      </c>
      <c r="N1185" s="98" t="str">
        <f t="shared" si="479"/>
        <v>no</v>
      </c>
      <c r="O1185" s="98" t="str">
        <f t="shared" si="479"/>
        <v>no</v>
      </c>
      <c r="P1185" s="98" t="str">
        <f t="shared" si="479"/>
        <v>no</v>
      </c>
      <c r="Q1185" s="98" t="str">
        <f t="shared" si="479"/>
        <v>no</v>
      </c>
      <c r="R1185" s="98" t="str">
        <f t="shared" si="479"/>
        <v>no</v>
      </c>
      <c r="S1185" s="98" t="str">
        <f t="shared" si="479"/>
        <v>no</v>
      </c>
      <c r="U1185" s="87"/>
    </row>
    <row r="1186" spans="1:21" hidden="1" outlineLevel="1" x14ac:dyDescent="0.25">
      <c r="A1186" s="115"/>
      <c r="B1186" s="199"/>
      <c r="C1186" s="104"/>
      <c r="D1186" s="98" t="str">
        <f t="shared" ref="D1186:S1186" si="480">D1183</f>
        <v>Inadequate</v>
      </c>
      <c r="E1186" s="98" t="str">
        <f t="shared" si="480"/>
        <v>Salary</v>
      </c>
      <c r="F1186" s="98">
        <f t="shared" si="480"/>
        <v>1</v>
      </c>
      <c r="G1186" s="104">
        <f t="shared" si="480"/>
        <v>0</v>
      </c>
      <c r="H1186" s="104">
        <f t="shared" si="480"/>
        <v>0</v>
      </c>
      <c r="I1186" s="98" t="str">
        <f t="shared" si="480"/>
        <v>no</v>
      </c>
      <c r="J1186" s="98" t="str">
        <f t="shared" si="480"/>
        <v>no</v>
      </c>
      <c r="K1186" s="98" t="str">
        <f t="shared" si="480"/>
        <v>no</v>
      </c>
      <c r="L1186" s="98" t="str">
        <f t="shared" si="480"/>
        <v>no</v>
      </c>
      <c r="M1186" s="98" t="str">
        <f t="shared" si="480"/>
        <v>no</v>
      </c>
      <c r="N1186" s="98" t="str">
        <f t="shared" si="480"/>
        <v>no</v>
      </c>
      <c r="O1186" s="98" t="str">
        <f t="shared" si="480"/>
        <v>no</v>
      </c>
      <c r="P1186" s="98" t="str">
        <f t="shared" si="480"/>
        <v>no</v>
      </c>
      <c r="Q1186" s="98" t="str">
        <f t="shared" si="480"/>
        <v>no</v>
      </c>
      <c r="R1186" s="98" t="str">
        <f t="shared" si="480"/>
        <v>no</v>
      </c>
      <c r="S1186" s="98" t="str">
        <f t="shared" si="480"/>
        <v>no</v>
      </c>
      <c r="U1186" s="87"/>
    </row>
    <row r="1187" spans="1:21" hidden="1" outlineLevel="1" x14ac:dyDescent="0.25">
      <c r="A1187" s="115"/>
      <c r="B1187" s="199"/>
      <c r="C1187" s="104"/>
      <c r="E1187" s="98"/>
      <c r="F1187" s="99"/>
      <c r="G1187" s="104"/>
      <c r="H1187" s="104"/>
      <c r="I1187" s="104"/>
      <c r="J1187" s="98"/>
      <c r="K1187" s="98"/>
      <c r="L1187" s="98"/>
      <c r="M1187" s="98"/>
      <c r="N1187" s="98"/>
      <c r="O1187" s="98"/>
      <c r="P1187" s="98"/>
      <c r="Q1187" s="98"/>
      <c r="R1187" s="98"/>
      <c r="S1187" s="98"/>
      <c r="U1187" s="87"/>
    </row>
    <row r="1188" spans="1:21" hidden="1" outlineLevel="1" x14ac:dyDescent="0.25">
      <c r="A1188" s="115"/>
      <c r="B1188" s="199"/>
      <c r="C1188" s="104"/>
      <c r="E1188" s="98"/>
      <c r="F1188" s="99"/>
      <c r="G1188" s="104"/>
      <c r="H1188" s="104"/>
      <c r="I1188" s="104"/>
      <c r="J1188" s="98"/>
      <c r="K1188" s="98"/>
      <c r="L1188" s="98"/>
      <c r="M1188" s="98"/>
      <c r="N1188" s="98"/>
      <c r="O1188" s="98"/>
      <c r="P1188" s="98"/>
      <c r="Q1188" s="98"/>
      <c r="R1188" s="98"/>
      <c r="S1188" s="98"/>
      <c r="U1188" s="87"/>
    </row>
    <row r="1189" spans="1:21" hidden="1" outlineLevel="1" x14ac:dyDescent="0.25">
      <c r="A1189" s="115"/>
      <c r="B1189" s="199"/>
      <c r="C1189" s="104"/>
      <c r="E1189" s="98"/>
      <c r="F1189" s="99"/>
      <c r="G1189" s="104"/>
      <c r="H1189" s="104"/>
      <c r="I1189" s="104"/>
      <c r="J1189" s="98"/>
      <c r="K1189" s="98"/>
      <c r="L1189" s="98"/>
      <c r="M1189" s="98"/>
      <c r="N1189" s="98"/>
      <c r="O1189" s="98"/>
      <c r="P1189" s="98"/>
      <c r="Q1189" s="98"/>
      <c r="R1189" s="98"/>
      <c r="S1189" s="98"/>
      <c r="U1189" s="87"/>
    </row>
    <row r="1190" spans="1:21" hidden="1" outlineLevel="1" x14ac:dyDescent="0.25">
      <c r="A1190" s="115"/>
      <c r="B1190" s="199"/>
      <c r="C1190" s="104"/>
      <c r="E1190" s="98"/>
      <c r="F1190" s="99"/>
      <c r="G1190" s="104"/>
      <c r="H1190" s="104"/>
      <c r="I1190" s="104"/>
      <c r="J1190" s="98"/>
      <c r="K1190" s="98"/>
      <c r="L1190" s="98"/>
      <c r="M1190" s="98"/>
      <c r="N1190" s="98"/>
      <c r="O1190" s="98"/>
      <c r="P1190" s="98"/>
      <c r="Q1190" s="98"/>
      <c r="R1190" s="98"/>
      <c r="S1190" s="98"/>
      <c r="U1190" s="87"/>
    </row>
    <row r="1191" spans="1:21" hidden="1" outlineLevel="1" x14ac:dyDescent="0.25">
      <c r="A1191" s="115"/>
      <c r="B1191" s="199"/>
      <c r="C1191" s="104"/>
      <c r="E1191" s="98"/>
      <c r="F1191" s="99"/>
      <c r="G1191" s="104"/>
      <c r="H1191" s="104"/>
      <c r="I1191" s="104"/>
      <c r="J1191" s="98"/>
      <c r="K1191" s="98"/>
      <c r="L1191" s="98"/>
      <c r="M1191" s="98"/>
      <c r="N1191" s="98"/>
      <c r="O1191" s="98"/>
      <c r="P1191" s="98"/>
      <c r="Q1191" s="98"/>
      <c r="R1191" s="98"/>
      <c r="S1191" s="98"/>
      <c r="U1191" s="87"/>
    </row>
    <row r="1192" spans="1:21" hidden="1" outlineLevel="1" x14ac:dyDescent="0.25">
      <c r="A1192" s="115"/>
      <c r="B1192" s="199"/>
      <c r="C1192" s="104"/>
      <c r="E1192" s="98"/>
      <c r="F1192" s="99"/>
      <c r="G1192" s="104"/>
      <c r="H1192" s="104"/>
      <c r="I1192" s="104"/>
      <c r="J1192" s="98"/>
      <c r="K1192" s="98"/>
      <c r="L1192" s="98"/>
      <c r="M1192" s="98"/>
      <c r="N1192" s="98"/>
      <c r="O1192" s="98"/>
      <c r="P1192" s="98"/>
      <c r="Q1192" s="98"/>
      <c r="R1192" s="98"/>
      <c r="S1192" s="98"/>
      <c r="U1192" s="87"/>
    </row>
    <row r="1193" spans="1:21" collapsed="1" x14ac:dyDescent="0.25">
      <c r="A1193" s="34"/>
      <c r="B1193" s="198"/>
      <c r="C1193" s="102"/>
      <c r="D1193" t="str">
        <f>'Caseload Assignments'!A1192</f>
        <v>Inadequate</v>
      </c>
      <c r="E1193" s="34" t="s">
        <v>104</v>
      </c>
      <c r="F1193" s="114">
        <v>1</v>
      </c>
      <c r="G1193" s="102">
        <v>0</v>
      </c>
      <c r="H1193" s="102"/>
      <c r="I1193" s="34" t="str">
        <f>J1193</f>
        <v>no</v>
      </c>
      <c r="J1193" s="34" t="s">
        <v>480</v>
      </c>
      <c r="K1193" s="34" t="s">
        <v>480</v>
      </c>
      <c r="L1193" s="34" t="s">
        <v>480</v>
      </c>
      <c r="M1193" s="34" t="s">
        <v>480</v>
      </c>
      <c r="N1193" s="34" t="s">
        <v>480</v>
      </c>
      <c r="O1193" s="34" t="s">
        <v>480</v>
      </c>
      <c r="P1193" s="34" t="s">
        <v>480</v>
      </c>
      <c r="Q1193" s="34" t="s">
        <v>480</v>
      </c>
      <c r="R1193" s="34" t="s">
        <v>480</v>
      </c>
      <c r="S1193" s="34" t="s">
        <v>480</v>
      </c>
      <c r="T1193" s="83">
        <f>IF('Financial Overview'!$B$9=1,'Caseload Assignments'!BK1195,(IF('Financial Overview'!$B$9=2,'Caseload Assignments'!BK1196,(IF('Financial Overview'!$B$9=3,'Caseload Assignments'!BK1197,(IF('Financial Overview'!$B$9=4,'Caseload Assignments'!BK1198)))))))</f>
        <v>0</v>
      </c>
      <c r="U1193" s="87">
        <f t="shared" ref="U1193" si="481">G1193+H1193-T1193</f>
        <v>0</v>
      </c>
    </row>
    <row r="1194" spans="1:21" hidden="1" outlineLevel="1" x14ac:dyDescent="0.25">
      <c r="A1194" s="115"/>
      <c r="B1194" s="199"/>
      <c r="C1194" s="104"/>
      <c r="D1194" s="98" t="str">
        <f t="shared" ref="D1194:S1204" si="482">D1193</f>
        <v>Inadequate</v>
      </c>
      <c r="E1194" s="98" t="str">
        <f t="shared" si="482"/>
        <v>Salary</v>
      </c>
      <c r="F1194" s="98">
        <f t="shared" si="482"/>
        <v>1</v>
      </c>
      <c r="G1194" s="104">
        <f t="shared" si="482"/>
        <v>0</v>
      </c>
      <c r="H1194" s="104">
        <f t="shared" si="482"/>
        <v>0</v>
      </c>
      <c r="I1194" s="98" t="str">
        <f t="shared" si="482"/>
        <v>no</v>
      </c>
      <c r="J1194" s="98" t="str">
        <f t="shared" si="482"/>
        <v>no</v>
      </c>
      <c r="K1194" s="98" t="str">
        <f t="shared" si="482"/>
        <v>no</v>
      </c>
      <c r="L1194" s="98" t="str">
        <f t="shared" si="482"/>
        <v>no</v>
      </c>
      <c r="M1194" s="98" t="str">
        <f t="shared" si="482"/>
        <v>no</v>
      </c>
      <c r="N1194" s="98" t="str">
        <f t="shared" si="482"/>
        <v>no</v>
      </c>
      <c r="O1194" s="98" t="str">
        <f t="shared" si="482"/>
        <v>no</v>
      </c>
      <c r="P1194" s="98" t="str">
        <f t="shared" si="482"/>
        <v>no</v>
      </c>
      <c r="Q1194" s="98" t="str">
        <f t="shared" si="482"/>
        <v>no</v>
      </c>
      <c r="R1194" s="98" t="str">
        <f t="shared" si="482"/>
        <v>no</v>
      </c>
      <c r="S1194" s="98" t="str">
        <f t="shared" si="482"/>
        <v>no</v>
      </c>
      <c r="U1194" s="87"/>
    </row>
    <row r="1195" spans="1:21" hidden="1" outlineLevel="1" x14ac:dyDescent="0.25">
      <c r="A1195" s="115"/>
      <c r="B1195" s="199"/>
      <c r="C1195" s="104"/>
      <c r="D1195" s="98" t="str">
        <f t="shared" ref="D1195:S1195" si="483">D1193</f>
        <v>Inadequate</v>
      </c>
      <c r="E1195" s="98" t="str">
        <f t="shared" si="483"/>
        <v>Salary</v>
      </c>
      <c r="F1195" s="98">
        <f t="shared" si="483"/>
        <v>1</v>
      </c>
      <c r="G1195" s="104">
        <f t="shared" si="483"/>
        <v>0</v>
      </c>
      <c r="H1195" s="104">
        <f t="shared" si="483"/>
        <v>0</v>
      </c>
      <c r="I1195" s="98" t="str">
        <f t="shared" si="483"/>
        <v>no</v>
      </c>
      <c r="J1195" s="98" t="str">
        <f t="shared" si="483"/>
        <v>no</v>
      </c>
      <c r="K1195" s="98" t="str">
        <f t="shared" si="483"/>
        <v>no</v>
      </c>
      <c r="L1195" s="98" t="str">
        <f t="shared" si="483"/>
        <v>no</v>
      </c>
      <c r="M1195" s="98" t="str">
        <f t="shared" si="483"/>
        <v>no</v>
      </c>
      <c r="N1195" s="98" t="str">
        <f t="shared" si="483"/>
        <v>no</v>
      </c>
      <c r="O1195" s="98" t="str">
        <f t="shared" si="483"/>
        <v>no</v>
      </c>
      <c r="P1195" s="98" t="str">
        <f t="shared" si="483"/>
        <v>no</v>
      </c>
      <c r="Q1195" s="98" t="str">
        <f t="shared" si="483"/>
        <v>no</v>
      </c>
      <c r="R1195" s="98" t="str">
        <f t="shared" si="483"/>
        <v>no</v>
      </c>
      <c r="S1195" s="98" t="str">
        <f t="shared" si="483"/>
        <v>no</v>
      </c>
      <c r="U1195" s="87"/>
    </row>
    <row r="1196" spans="1:21" hidden="1" outlineLevel="1" x14ac:dyDescent="0.25">
      <c r="A1196" s="115"/>
      <c r="B1196" s="199"/>
      <c r="C1196" s="104"/>
      <c r="D1196" s="98" t="str">
        <f t="shared" ref="D1196:S1196" si="484">D1193</f>
        <v>Inadequate</v>
      </c>
      <c r="E1196" s="98" t="str">
        <f t="shared" si="484"/>
        <v>Salary</v>
      </c>
      <c r="F1196" s="98">
        <f t="shared" si="484"/>
        <v>1</v>
      </c>
      <c r="G1196" s="104">
        <f t="shared" si="484"/>
        <v>0</v>
      </c>
      <c r="H1196" s="104">
        <f t="shared" si="484"/>
        <v>0</v>
      </c>
      <c r="I1196" s="98" t="str">
        <f t="shared" si="484"/>
        <v>no</v>
      </c>
      <c r="J1196" s="98" t="str">
        <f t="shared" si="484"/>
        <v>no</v>
      </c>
      <c r="K1196" s="98" t="str">
        <f t="shared" si="484"/>
        <v>no</v>
      </c>
      <c r="L1196" s="98" t="str">
        <f t="shared" si="484"/>
        <v>no</v>
      </c>
      <c r="M1196" s="98" t="str">
        <f t="shared" si="484"/>
        <v>no</v>
      </c>
      <c r="N1196" s="98" t="str">
        <f t="shared" si="484"/>
        <v>no</v>
      </c>
      <c r="O1196" s="98" t="str">
        <f t="shared" si="484"/>
        <v>no</v>
      </c>
      <c r="P1196" s="98" t="str">
        <f t="shared" si="484"/>
        <v>no</v>
      </c>
      <c r="Q1196" s="98" t="str">
        <f t="shared" si="484"/>
        <v>no</v>
      </c>
      <c r="R1196" s="98" t="str">
        <f t="shared" si="484"/>
        <v>no</v>
      </c>
      <c r="S1196" s="98" t="str">
        <f t="shared" si="484"/>
        <v>no</v>
      </c>
      <c r="U1196" s="87"/>
    </row>
    <row r="1197" spans="1:21" hidden="1" outlineLevel="1" x14ac:dyDescent="0.25">
      <c r="A1197" s="115"/>
      <c r="B1197" s="199"/>
      <c r="C1197" s="104"/>
      <c r="E1197" s="98"/>
      <c r="F1197" s="99"/>
      <c r="G1197" s="104"/>
      <c r="H1197" s="104"/>
      <c r="I1197" s="104"/>
      <c r="J1197" s="98"/>
      <c r="K1197" s="98"/>
      <c r="L1197" s="98"/>
      <c r="M1197" s="98"/>
      <c r="N1197" s="98"/>
      <c r="O1197" s="98"/>
      <c r="P1197" s="98"/>
      <c r="Q1197" s="98"/>
      <c r="R1197" s="98"/>
      <c r="S1197" s="98"/>
      <c r="U1197" s="87"/>
    </row>
    <row r="1198" spans="1:21" hidden="1" outlineLevel="1" x14ac:dyDescent="0.25">
      <c r="A1198" s="115"/>
      <c r="B1198" s="199"/>
      <c r="C1198" s="104"/>
      <c r="E1198" s="98"/>
      <c r="F1198" s="99"/>
      <c r="G1198" s="104"/>
      <c r="H1198" s="104"/>
      <c r="I1198" s="104"/>
      <c r="J1198" s="98"/>
      <c r="K1198" s="98"/>
      <c r="L1198" s="98"/>
      <c r="M1198" s="98"/>
      <c r="N1198" s="98"/>
      <c r="O1198" s="98"/>
      <c r="P1198" s="98"/>
      <c r="Q1198" s="98"/>
      <c r="R1198" s="98"/>
      <c r="S1198" s="98"/>
      <c r="U1198" s="87"/>
    </row>
    <row r="1199" spans="1:21" hidden="1" outlineLevel="1" x14ac:dyDescent="0.25">
      <c r="A1199" s="115"/>
      <c r="B1199" s="199"/>
      <c r="C1199" s="104"/>
      <c r="E1199" s="98"/>
      <c r="F1199" s="99"/>
      <c r="G1199" s="104"/>
      <c r="H1199" s="104"/>
      <c r="I1199" s="104"/>
      <c r="J1199" s="98"/>
      <c r="K1199" s="98"/>
      <c r="L1199" s="98"/>
      <c r="M1199" s="98"/>
      <c r="N1199" s="98"/>
      <c r="O1199" s="98"/>
      <c r="P1199" s="98"/>
      <c r="Q1199" s="98"/>
      <c r="R1199" s="98"/>
      <c r="S1199" s="98"/>
      <c r="U1199" s="87"/>
    </row>
    <row r="1200" spans="1:21" hidden="1" outlineLevel="1" x14ac:dyDescent="0.25">
      <c r="A1200" s="115"/>
      <c r="B1200" s="199"/>
      <c r="C1200" s="104"/>
      <c r="E1200" s="98"/>
      <c r="F1200" s="99"/>
      <c r="G1200" s="104"/>
      <c r="H1200" s="104"/>
      <c r="I1200" s="104"/>
      <c r="J1200" s="98"/>
      <c r="K1200" s="98"/>
      <c r="L1200" s="98"/>
      <c r="M1200" s="98"/>
      <c r="N1200" s="98"/>
      <c r="O1200" s="98"/>
      <c r="P1200" s="98"/>
      <c r="Q1200" s="98"/>
      <c r="R1200" s="98"/>
      <c r="S1200" s="98"/>
      <c r="U1200" s="87"/>
    </row>
    <row r="1201" spans="1:21" hidden="1" outlineLevel="1" x14ac:dyDescent="0.25">
      <c r="A1201" s="115"/>
      <c r="B1201" s="199"/>
      <c r="C1201" s="104"/>
      <c r="E1201" s="98"/>
      <c r="F1201" s="99"/>
      <c r="G1201" s="104"/>
      <c r="H1201" s="104"/>
      <c r="I1201" s="104"/>
      <c r="J1201" s="98"/>
      <c r="K1201" s="98"/>
      <c r="L1201" s="98"/>
      <c r="M1201" s="98"/>
      <c r="N1201" s="98"/>
      <c r="O1201" s="98"/>
      <c r="P1201" s="98"/>
      <c r="Q1201" s="98"/>
      <c r="R1201" s="98"/>
      <c r="S1201" s="98"/>
      <c r="U1201" s="87"/>
    </row>
    <row r="1202" spans="1:21" hidden="1" outlineLevel="1" x14ac:dyDescent="0.25">
      <c r="A1202" s="115"/>
      <c r="B1202" s="199"/>
      <c r="C1202" s="104"/>
      <c r="E1202" s="98"/>
      <c r="F1202" s="99"/>
      <c r="G1202" s="104"/>
      <c r="H1202" s="104"/>
      <c r="I1202" s="104"/>
      <c r="J1202" s="98"/>
      <c r="K1202" s="98"/>
      <c r="L1202" s="98"/>
      <c r="M1202" s="98"/>
      <c r="N1202" s="98"/>
      <c r="O1202" s="98"/>
      <c r="P1202" s="98"/>
      <c r="Q1202" s="98"/>
      <c r="R1202" s="98"/>
      <c r="S1202" s="98"/>
      <c r="U1202" s="87"/>
    </row>
    <row r="1203" spans="1:21" collapsed="1" x14ac:dyDescent="0.25">
      <c r="A1203" s="34"/>
      <c r="B1203" s="198"/>
      <c r="C1203" s="102"/>
      <c r="D1203" t="str">
        <f>'Caseload Assignments'!A1202</f>
        <v>Inadequate</v>
      </c>
      <c r="E1203" s="34" t="s">
        <v>104</v>
      </c>
      <c r="F1203" s="114">
        <v>1</v>
      </c>
      <c r="G1203" s="102">
        <v>0</v>
      </c>
      <c r="H1203" s="102"/>
      <c r="I1203" s="34" t="str">
        <f>J1203</f>
        <v>no</v>
      </c>
      <c r="J1203" s="34" t="s">
        <v>480</v>
      </c>
      <c r="K1203" s="34" t="s">
        <v>480</v>
      </c>
      <c r="L1203" s="34" t="s">
        <v>480</v>
      </c>
      <c r="M1203" s="34" t="s">
        <v>480</v>
      </c>
      <c r="N1203" s="34" t="s">
        <v>480</v>
      </c>
      <c r="O1203" s="34" t="s">
        <v>480</v>
      </c>
      <c r="P1203" s="34" t="s">
        <v>480</v>
      </c>
      <c r="Q1203" s="34" t="s">
        <v>480</v>
      </c>
      <c r="R1203" s="34" t="s">
        <v>480</v>
      </c>
      <c r="S1203" s="34" t="s">
        <v>480</v>
      </c>
      <c r="T1203" s="83">
        <f>IF('Financial Overview'!$B$9=1,'Caseload Assignments'!BK1205,(IF('Financial Overview'!$B$9=2,'Caseload Assignments'!BK1206,(IF('Financial Overview'!$B$9=3,'Caseload Assignments'!BK1207,(IF('Financial Overview'!$B$9=4,'Caseload Assignments'!BK1208)))))))</f>
        <v>0</v>
      </c>
      <c r="U1203" s="87">
        <f t="shared" ref="U1203" si="485">G1203+H1203-T1203</f>
        <v>0</v>
      </c>
    </row>
    <row r="1204" spans="1:21" hidden="1" outlineLevel="1" x14ac:dyDescent="0.25">
      <c r="A1204" s="115"/>
      <c r="B1204" s="199"/>
      <c r="C1204" s="104"/>
      <c r="D1204" s="98" t="str">
        <f t="shared" ref="D1204:I1204" si="486">D1203</f>
        <v>Inadequate</v>
      </c>
      <c r="E1204" s="98" t="str">
        <f t="shared" si="486"/>
        <v>Salary</v>
      </c>
      <c r="F1204" s="98">
        <f t="shared" si="486"/>
        <v>1</v>
      </c>
      <c r="G1204" s="104">
        <f t="shared" si="486"/>
        <v>0</v>
      </c>
      <c r="H1204" s="104">
        <f t="shared" si="486"/>
        <v>0</v>
      </c>
      <c r="I1204" s="98" t="str">
        <f t="shared" si="486"/>
        <v>no</v>
      </c>
      <c r="J1204" s="98" t="str">
        <f t="shared" si="482"/>
        <v>no</v>
      </c>
      <c r="K1204" s="98" t="str">
        <f t="shared" si="482"/>
        <v>no</v>
      </c>
      <c r="L1204" s="98" t="str">
        <f t="shared" si="482"/>
        <v>no</v>
      </c>
      <c r="M1204" s="98" t="str">
        <f t="shared" si="482"/>
        <v>no</v>
      </c>
      <c r="N1204" s="98" t="str">
        <f t="shared" si="482"/>
        <v>no</v>
      </c>
      <c r="O1204" s="98" t="str">
        <f t="shared" si="482"/>
        <v>no</v>
      </c>
      <c r="P1204" s="98" t="str">
        <f t="shared" si="482"/>
        <v>no</v>
      </c>
      <c r="Q1204" s="98" t="str">
        <f t="shared" si="482"/>
        <v>no</v>
      </c>
      <c r="R1204" s="98" t="str">
        <f t="shared" si="482"/>
        <v>no</v>
      </c>
      <c r="S1204" s="98" t="str">
        <f t="shared" si="482"/>
        <v>no</v>
      </c>
      <c r="U1204" s="87"/>
    </row>
    <row r="1205" spans="1:21" hidden="1" outlineLevel="1" x14ac:dyDescent="0.25">
      <c r="A1205" s="115"/>
      <c r="B1205" s="199"/>
      <c r="C1205" s="104"/>
      <c r="D1205" s="98" t="str">
        <f t="shared" ref="D1205:S1205" si="487">D1203</f>
        <v>Inadequate</v>
      </c>
      <c r="E1205" s="98" t="str">
        <f t="shared" si="487"/>
        <v>Salary</v>
      </c>
      <c r="F1205" s="98">
        <f t="shared" si="487"/>
        <v>1</v>
      </c>
      <c r="G1205" s="104">
        <f t="shared" si="487"/>
        <v>0</v>
      </c>
      <c r="H1205" s="104">
        <f t="shared" si="487"/>
        <v>0</v>
      </c>
      <c r="I1205" s="98" t="str">
        <f t="shared" si="487"/>
        <v>no</v>
      </c>
      <c r="J1205" s="98" t="str">
        <f t="shared" si="487"/>
        <v>no</v>
      </c>
      <c r="K1205" s="98" t="str">
        <f t="shared" si="487"/>
        <v>no</v>
      </c>
      <c r="L1205" s="98" t="str">
        <f t="shared" si="487"/>
        <v>no</v>
      </c>
      <c r="M1205" s="98" t="str">
        <f t="shared" si="487"/>
        <v>no</v>
      </c>
      <c r="N1205" s="98" t="str">
        <f t="shared" si="487"/>
        <v>no</v>
      </c>
      <c r="O1205" s="98" t="str">
        <f t="shared" si="487"/>
        <v>no</v>
      </c>
      <c r="P1205" s="98" t="str">
        <f t="shared" si="487"/>
        <v>no</v>
      </c>
      <c r="Q1205" s="98" t="str">
        <f t="shared" si="487"/>
        <v>no</v>
      </c>
      <c r="R1205" s="98" t="str">
        <f t="shared" si="487"/>
        <v>no</v>
      </c>
      <c r="S1205" s="98" t="str">
        <f t="shared" si="487"/>
        <v>no</v>
      </c>
      <c r="U1205" s="87"/>
    </row>
    <row r="1206" spans="1:21" hidden="1" outlineLevel="1" x14ac:dyDescent="0.25">
      <c r="A1206" s="115"/>
      <c r="B1206" s="199"/>
      <c r="C1206" s="104"/>
      <c r="D1206" s="98" t="str">
        <f t="shared" ref="D1206:S1206" si="488">D1203</f>
        <v>Inadequate</v>
      </c>
      <c r="E1206" s="98" t="str">
        <f t="shared" si="488"/>
        <v>Salary</v>
      </c>
      <c r="F1206" s="98">
        <f t="shared" si="488"/>
        <v>1</v>
      </c>
      <c r="G1206" s="104">
        <f t="shared" si="488"/>
        <v>0</v>
      </c>
      <c r="H1206" s="104">
        <f t="shared" si="488"/>
        <v>0</v>
      </c>
      <c r="I1206" s="98" t="str">
        <f t="shared" si="488"/>
        <v>no</v>
      </c>
      <c r="J1206" s="98" t="str">
        <f t="shared" si="488"/>
        <v>no</v>
      </c>
      <c r="K1206" s="98" t="str">
        <f t="shared" si="488"/>
        <v>no</v>
      </c>
      <c r="L1206" s="98" t="str">
        <f t="shared" si="488"/>
        <v>no</v>
      </c>
      <c r="M1206" s="98" t="str">
        <f t="shared" si="488"/>
        <v>no</v>
      </c>
      <c r="N1206" s="98" t="str">
        <f t="shared" si="488"/>
        <v>no</v>
      </c>
      <c r="O1206" s="98" t="str">
        <f t="shared" si="488"/>
        <v>no</v>
      </c>
      <c r="P1206" s="98" t="str">
        <f t="shared" si="488"/>
        <v>no</v>
      </c>
      <c r="Q1206" s="98" t="str">
        <f t="shared" si="488"/>
        <v>no</v>
      </c>
      <c r="R1206" s="98" t="str">
        <f t="shared" si="488"/>
        <v>no</v>
      </c>
      <c r="S1206" s="98" t="str">
        <f t="shared" si="488"/>
        <v>no</v>
      </c>
      <c r="U1206" s="87"/>
    </row>
    <row r="1207" spans="1:21" hidden="1" outlineLevel="1" x14ac:dyDescent="0.25">
      <c r="A1207" s="115"/>
      <c r="B1207" s="199"/>
      <c r="C1207" s="104"/>
      <c r="E1207" s="98"/>
      <c r="F1207" s="99"/>
      <c r="G1207" s="104"/>
      <c r="H1207" s="104"/>
      <c r="I1207" s="104"/>
      <c r="J1207" s="98"/>
      <c r="K1207" s="98"/>
      <c r="L1207" s="98"/>
      <c r="M1207" s="98"/>
      <c r="N1207" s="98"/>
      <c r="O1207" s="98"/>
      <c r="P1207" s="98"/>
      <c r="Q1207" s="98"/>
      <c r="R1207" s="98"/>
      <c r="S1207" s="98"/>
      <c r="U1207" s="87"/>
    </row>
    <row r="1208" spans="1:21" hidden="1" outlineLevel="1" x14ac:dyDescent="0.25">
      <c r="A1208" s="115"/>
      <c r="B1208" s="199"/>
      <c r="C1208" s="104"/>
      <c r="E1208" s="98"/>
      <c r="F1208" s="99"/>
      <c r="G1208" s="104"/>
      <c r="H1208" s="104"/>
      <c r="I1208" s="104"/>
      <c r="J1208" s="98"/>
      <c r="K1208" s="98"/>
      <c r="L1208" s="98"/>
      <c r="M1208" s="98"/>
      <c r="N1208" s="98"/>
      <c r="O1208" s="98"/>
      <c r="P1208" s="98"/>
      <c r="Q1208" s="98"/>
      <c r="R1208" s="98"/>
      <c r="S1208" s="98"/>
      <c r="U1208" s="87"/>
    </row>
    <row r="1209" spans="1:21" hidden="1" outlineLevel="1" x14ac:dyDescent="0.25">
      <c r="A1209" s="115"/>
      <c r="B1209" s="199"/>
      <c r="C1209" s="104"/>
      <c r="E1209" s="98"/>
      <c r="F1209" s="99"/>
      <c r="G1209" s="104"/>
      <c r="H1209" s="104"/>
      <c r="I1209" s="104"/>
      <c r="J1209" s="98"/>
      <c r="K1209" s="98"/>
      <c r="L1209" s="98"/>
      <c r="M1209" s="98"/>
      <c r="N1209" s="98"/>
      <c r="O1209" s="98"/>
      <c r="P1209" s="98"/>
      <c r="Q1209" s="98"/>
      <c r="R1209" s="98"/>
      <c r="S1209" s="98"/>
      <c r="U1209" s="87"/>
    </row>
    <row r="1210" spans="1:21" hidden="1" outlineLevel="1" x14ac:dyDescent="0.25">
      <c r="A1210" s="115"/>
      <c r="B1210" s="199"/>
      <c r="C1210" s="104"/>
      <c r="E1210" s="98"/>
      <c r="F1210" s="99"/>
      <c r="G1210" s="104"/>
      <c r="H1210" s="104"/>
      <c r="I1210" s="104"/>
      <c r="J1210" s="98"/>
      <c r="K1210" s="98"/>
      <c r="L1210" s="98"/>
      <c r="M1210" s="98"/>
      <c r="N1210" s="98"/>
      <c r="O1210" s="98"/>
      <c r="P1210" s="98"/>
      <c r="Q1210" s="98"/>
      <c r="R1210" s="98"/>
      <c r="S1210" s="98"/>
      <c r="U1210" s="87"/>
    </row>
    <row r="1211" spans="1:21" hidden="1" outlineLevel="1" x14ac:dyDescent="0.25">
      <c r="A1211" s="115"/>
      <c r="B1211" s="199"/>
      <c r="C1211" s="104"/>
      <c r="E1211" s="98"/>
      <c r="F1211" s="99"/>
      <c r="G1211" s="104"/>
      <c r="H1211" s="104"/>
      <c r="I1211" s="104"/>
      <c r="J1211" s="98"/>
      <c r="K1211" s="98"/>
      <c r="L1211" s="98"/>
      <c r="M1211" s="98"/>
      <c r="N1211" s="98"/>
      <c r="O1211" s="98"/>
      <c r="P1211" s="98"/>
      <c r="Q1211" s="98"/>
      <c r="R1211" s="98"/>
      <c r="S1211" s="98"/>
      <c r="U1211" s="87"/>
    </row>
    <row r="1212" spans="1:21" hidden="1" outlineLevel="1" x14ac:dyDescent="0.25">
      <c r="A1212" s="115"/>
      <c r="B1212" s="199"/>
      <c r="C1212" s="104"/>
      <c r="E1212" s="98"/>
      <c r="F1212" s="99"/>
      <c r="G1212" s="104"/>
      <c r="H1212" s="104"/>
      <c r="I1212" s="104"/>
      <c r="J1212" s="98"/>
      <c r="K1212" s="98"/>
      <c r="L1212" s="98"/>
      <c r="M1212" s="98"/>
      <c r="N1212" s="98"/>
      <c r="O1212" s="98"/>
      <c r="P1212" s="98"/>
      <c r="Q1212" s="98"/>
      <c r="R1212" s="98"/>
      <c r="S1212" s="98"/>
      <c r="U1212" s="87"/>
    </row>
    <row r="1213" spans="1:21" collapsed="1" x14ac:dyDescent="0.25">
      <c r="A1213" s="34"/>
      <c r="B1213" s="198"/>
      <c r="C1213" s="102"/>
      <c r="D1213" t="str">
        <f>'Caseload Assignments'!A1212</f>
        <v>Inadequate</v>
      </c>
      <c r="E1213" s="34" t="s">
        <v>104</v>
      </c>
      <c r="F1213" s="114">
        <v>1</v>
      </c>
      <c r="G1213" s="102">
        <v>0</v>
      </c>
      <c r="H1213" s="102"/>
      <c r="I1213" s="34" t="str">
        <f>J1213</f>
        <v>no</v>
      </c>
      <c r="J1213" s="34" t="s">
        <v>480</v>
      </c>
      <c r="K1213" s="34" t="s">
        <v>480</v>
      </c>
      <c r="L1213" s="34" t="s">
        <v>480</v>
      </c>
      <c r="M1213" s="34" t="s">
        <v>480</v>
      </c>
      <c r="N1213" s="34" t="s">
        <v>480</v>
      </c>
      <c r="O1213" s="34" t="s">
        <v>480</v>
      </c>
      <c r="P1213" s="34" t="s">
        <v>480</v>
      </c>
      <c r="Q1213" s="34" t="s">
        <v>480</v>
      </c>
      <c r="R1213" s="34" t="s">
        <v>480</v>
      </c>
      <c r="S1213" s="34" t="s">
        <v>480</v>
      </c>
      <c r="T1213" s="83">
        <f>IF('Financial Overview'!$B$9=1,'Caseload Assignments'!BK1215,(IF('Financial Overview'!$B$9=2,'Caseload Assignments'!BK1216,(IF('Financial Overview'!$B$9=3,'Caseload Assignments'!BK1217,(IF('Financial Overview'!$B$9=4,'Caseload Assignments'!BK1218)))))))</f>
        <v>0</v>
      </c>
      <c r="U1213" s="87">
        <f t="shared" ref="U1213" si="489">G1213+H1213-T1213</f>
        <v>0</v>
      </c>
    </row>
    <row r="1214" spans="1:21" hidden="1" outlineLevel="1" x14ac:dyDescent="0.25">
      <c r="A1214" s="115"/>
      <c r="B1214" s="199"/>
      <c r="C1214" s="104"/>
      <c r="D1214" s="98" t="str">
        <f t="shared" ref="D1214:S1224" si="490">D1213</f>
        <v>Inadequate</v>
      </c>
      <c r="E1214" s="98" t="str">
        <f t="shared" si="490"/>
        <v>Salary</v>
      </c>
      <c r="F1214" s="98">
        <f t="shared" si="490"/>
        <v>1</v>
      </c>
      <c r="G1214" s="104">
        <f t="shared" si="490"/>
        <v>0</v>
      </c>
      <c r="H1214" s="104">
        <f t="shared" si="490"/>
        <v>0</v>
      </c>
      <c r="I1214" s="98" t="str">
        <f t="shared" si="490"/>
        <v>no</v>
      </c>
      <c r="J1214" s="98" t="str">
        <f t="shared" si="490"/>
        <v>no</v>
      </c>
      <c r="K1214" s="98" t="str">
        <f t="shared" si="490"/>
        <v>no</v>
      </c>
      <c r="L1214" s="98" t="str">
        <f t="shared" si="490"/>
        <v>no</v>
      </c>
      <c r="M1214" s="98" t="str">
        <f t="shared" si="490"/>
        <v>no</v>
      </c>
      <c r="N1214" s="98" t="str">
        <f t="shared" si="490"/>
        <v>no</v>
      </c>
      <c r="O1214" s="98" t="str">
        <f t="shared" si="490"/>
        <v>no</v>
      </c>
      <c r="P1214" s="98" t="str">
        <f t="shared" si="490"/>
        <v>no</v>
      </c>
      <c r="Q1214" s="98" t="str">
        <f t="shared" si="490"/>
        <v>no</v>
      </c>
      <c r="R1214" s="98" t="str">
        <f t="shared" si="490"/>
        <v>no</v>
      </c>
      <c r="S1214" s="98" t="str">
        <f t="shared" si="490"/>
        <v>no</v>
      </c>
      <c r="U1214" s="87"/>
    </row>
    <row r="1215" spans="1:21" hidden="1" outlineLevel="1" x14ac:dyDescent="0.25">
      <c r="A1215" s="115"/>
      <c r="B1215" s="199"/>
      <c r="C1215" s="104"/>
      <c r="D1215" s="98" t="str">
        <f t="shared" ref="D1215:S1215" si="491">D1213</f>
        <v>Inadequate</v>
      </c>
      <c r="E1215" s="98" t="str">
        <f t="shared" si="491"/>
        <v>Salary</v>
      </c>
      <c r="F1215" s="98">
        <f t="shared" si="491"/>
        <v>1</v>
      </c>
      <c r="G1215" s="104">
        <f t="shared" si="491"/>
        <v>0</v>
      </c>
      <c r="H1215" s="104">
        <f t="shared" si="491"/>
        <v>0</v>
      </c>
      <c r="I1215" s="98" t="str">
        <f t="shared" si="491"/>
        <v>no</v>
      </c>
      <c r="J1215" s="98" t="str">
        <f t="shared" si="491"/>
        <v>no</v>
      </c>
      <c r="K1215" s="98" t="str">
        <f t="shared" si="491"/>
        <v>no</v>
      </c>
      <c r="L1215" s="98" t="str">
        <f t="shared" si="491"/>
        <v>no</v>
      </c>
      <c r="M1215" s="98" t="str">
        <f t="shared" si="491"/>
        <v>no</v>
      </c>
      <c r="N1215" s="98" t="str">
        <f t="shared" si="491"/>
        <v>no</v>
      </c>
      <c r="O1215" s="98" t="str">
        <f t="shared" si="491"/>
        <v>no</v>
      </c>
      <c r="P1215" s="98" t="str">
        <f t="shared" si="491"/>
        <v>no</v>
      </c>
      <c r="Q1215" s="98" t="str">
        <f t="shared" si="491"/>
        <v>no</v>
      </c>
      <c r="R1215" s="98" t="str">
        <f t="shared" si="491"/>
        <v>no</v>
      </c>
      <c r="S1215" s="98" t="str">
        <f t="shared" si="491"/>
        <v>no</v>
      </c>
      <c r="U1215" s="87"/>
    </row>
    <row r="1216" spans="1:21" hidden="1" outlineLevel="1" x14ac:dyDescent="0.25">
      <c r="A1216" s="115"/>
      <c r="B1216" s="199"/>
      <c r="C1216" s="104"/>
      <c r="D1216" s="98" t="str">
        <f t="shared" ref="D1216:S1216" si="492">D1213</f>
        <v>Inadequate</v>
      </c>
      <c r="E1216" s="98" t="str">
        <f t="shared" si="492"/>
        <v>Salary</v>
      </c>
      <c r="F1216" s="98">
        <f t="shared" si="492"/>
        <v>1</v>
      </c>
      <c r="G1216" s="104">
        <f t="shared" si="492"/>
        <v>0</v>
      </c>
      <c r="H1216" s="104">
        <f t="shared" si="492"/>
        <v>0</v>
      </c>
      <c r="I1216" s="98" t="str">
        <f t="shared" si="492"/>
        <v>no</v>
      </c>
      <c r="J1216" s="98" t="str">
        <f t="shared" si="492"/>
        <v>no</v>
      </c>
      <c r="K1216" s="98" t="str">
        <f t="shared" si="492"/>
        <v>no</v>
      </c>
      <c r="L1216" s="98" t="str">
        <f t="shared" si="492"/>
        <v>no</v>
      </c>
      <c r="M1216" s="98" t="str">
        <f t="shared" si="492"/>
        <v>no</v>
      </c>
      <c r="N1216" s="98" t="str">
        <f t="shared" si="492"/>
        <v>no</v>
      </c>
      <c r="O1216" s="98" t="str">
        <f t="shared" si="492"/>
        <v>no</v>
      </c>
      <c r="P1216" s="98" t="str">
        <f t="shared" si="492"/>
        <v>no</v>
      </c>
      <c r="Q1216" s="98" t="str">
        <f t="shared" si="492"/>
        <v>no</v>
      </c>
      <c r="R1216" s="98" t="str">
        <f t="shared" si="492"/>
        <v>no</v>
      </c>
      <c r="S1216" s="98" t="str">
        <f t="shared" si="492"/>
        <v>no</v>
      </c>
      <c r="U1216" s="87"/>
    </row>
    <row r="1217" spans="1:21" hidden="1" outlineLevel="1" x14ac:dyDescent="0.25">
      <c r="A1217" s="115"/>
      <c r="B1217" s="199"/>
      <c r="C1217" s="104"/>
      <c r="E1217" s="98"/>
      <c r="F1217" s="99"/>
      <c r="G1217" s="104"/>
      <c r="H1217" s="104"/>
      <c r="I1217" s="104"/>
      <c r="J1217" s="98"/>
      <c r="K1217" s="98"/>
      <c r="L1217" s="98"/>
      <c r="M1217" s="98"/>
      <c r="N1217" s="98"/>
      <c r="O1217" s="98"/>
      <c r="P1217" s="98"/>
      <c r="Q1217" s="98"/>
      <c r="R1217" s="98"/>
      <c r="S1217" s="98"/>
      <c r="U1217" s="87"/>
    </row>
    <row r="1218" spans="1:21" hidden="1" outlineLevel="1" x14ac:dyDescent="0.25">
      <c r="A1218" s="115"/>
      <c r="B1218" s="199"/>
      <c r="C1218" s="104"/>
      <c r="E1218" s="98"/>
      <c r="F1218" s="99"/>
      <c r="G1218" s="104"/>
      <c r="H1218" s="104"/>
      <c r="I1218" s="104"/>
      <c r="J1218" s="98"/>
      <c r="K1218" s="98"/>
      <c r="L1218" s="98"/>
      <c r="M1218" s="98"/>
      <c r="N1218" s="98"/>
      <c r="O1218" s="98"/>
      <c r="P1218" s="98"/>
      <c r="Q1218" s="98"/>
      <c r="R1218" s="98"/>
      <c r="S1218" s="98"/>
      <c r="U1218" s="87"/>
    </row>
    <row r="1219" spans="1:21" hidden="1" outlineLevel="1" x14ac:dyDescent="0.25">
      <c r="A1219" s="115"/>
      <c r="B1219" s="199"/>
      <c r="C1219" s="104"/>
      <c r="E1219" s="98"/>
      <c r="F1219" s="99"/>
      <c r="G1219" s="104"/>
      <c r="H1219" s="104"/>
      <c r="I1219" s="104"/>
      <c r="J1219" s="98"/>
      <c r="K1219" s="98"/>
      <c r="L1219" s="98"/>
      <c r="M1219" s="98"/>
      <c r="N1219" s="98"/>
      <c r="O1219" s="98"/>
      <c r="P1219" s="98"/>
      <c r="Q1219" s="98"/>
      <c r="R1219" s="98"/>
      <c r="S1219" s="98"/>
      <c r="U1219" s="87"/>
    </row>
    <row r="1220" spans="1:21" hidden="1" outlineLevel="1" x14ac:dyDescent="0.25">
      <c r="A1220" s="115"/>
      <c r="B1220" s="199"/>
      <c r="C1220" s="104"/>
      <c r="E1220" s="98"/>
      <c r="F1220" s="99"/>
      <c r="G1220" s="104"/>
      <c r="H1220" s="104"/>
      <c r="I1220" s="104"/>
      <c r="J1220" s="98"/>
      <c r="K1220" s="98"/>
      <c r="L1220" s="98"/>
      <c r="M1220" s="98"/>
      <c r="N1220" s="98"/>
      <c r="O1220" s="98"/>
      <c r="P1220" s="98"/>
      <c r="Q1220" s="98"/>
      <c r="R1220" s="98"/>
      <c r="S1220" s="98"/>
      <c r="U1220" s="87"/>
    </row>
    <row r="1221" spans="1:21" hidden="1" outlineLevel="1" x14ac:dyDescent="0.25">
      <c r="A1221" s="115"/>
      <c r="B1221" s="199"/>
      <c r="C1221" s="104"/>
      <c r="E1221" s="98"/>
      <c r="F1221" s="99"/>
      <c r="G1221" s="104"/>
      <c r="H1221" s="104"/>
      <c r="I1221" s="104"/>
      <c r="J1221" s="98"/>
      <c r="K1221" s="98"/>
      <c r="L1221" s="98"/>
      <c r="M1221" s="98"/>
      <c r="N1221" s="98"/>
      <c r="O1221" s="98"/>
      <c r="P1221" s="98"/>
      <c r="Q1221" s="98"/>
      <c r="R1221" s="98"/>
      <c r="S1221" s="98"/>
      <c r="U1221" s="87"/>
    </row>
    <row r="1222" spans="1:21" hidden="1" outlineLevel="1" x14ac:dyDescent="0.25">
      <c r="A1222" s="115"/>
      <c r="B1222" s="199"/>
      <c r="C1222" s="104"/>
      <c r="E1222" s="98"/>
      <c r="F1222" s="99"/>
      <c r="G1222" s="104"/>
      <c r="H1222" s="104"/>
      <c r="I1222" s="104"/>
      <c r="J1222" s="98"/>
      <c r="K1222" s="98"/>
      <c r="L1222" s="98"/>
      <c r="M1222" s="98"/>
      <c r="N1222" s="98"/>
      <c r="O1222" s="98"/>
      <c r="P1222" s="98"/>
      <c r="Q1222" s="98"/>
      <c r="R1222" s="98"/>
      <c r="S1222" s="98"/>
      <c r="U1222" s="87"/>
    </row>
    <row r="1223" spans="1:21" collapsed="1" x14ac:dyDescent="0.25">
      <c r="A1223" s="34"/>
      <c r="B1223" s="198"/>
      <c r="C1223" s="102"/>
      <c r="D1223" t="str">
        <f>'Caseload Assignments'!A1222</f>
        <v>Inadequate</v>
      </c>
      <c r="E1223" s="34" t="s">
        <v>104</v>
      </c>
      <c r="F1223" s="114">
        <v>1</v>
      </c>
      <c r="G1223" s="102">
        <v>0</v>
      </c>
      <c r="H1223" s="102"/>
      <c r="I1223" s="34" t="str">
        <f>J1223</f>
        <v>no</v>
      </c>
      <c r="J1223" s="34" t="s">
        <v>480</v>
      </c>
      <c r="K1223" s="34" t="s">
        <v>480</v>
      </c>
      <c r="L1223" s="34" t="s">
        <v>480</v>
      </c>
      <c r="M1223" s="34" t="s">
        <v>480</v>
      </c>
      <c r="N1223" s="34" t="s">
        <v>480</v>
      </c>
      <c r="O1223" s="34" t="s">
        <v>480</v>
      </c>
      <c r="P1223" s="34" t="s">
        <v>480</v>
      </c>
      <c r="Q1223" s="34" t="s">
        <v>480</v>
      </c>
      <c r="R1223" s="34" t="s">
        <v>480</v>
      </c>
      <c r="S1223" s="34" t="s">
        <v>480</v>
      </c>
      <c r="T1223" s="83">
        <f>IF('Financial Overview'!$B$9=1,'Caseload Assignments'!BK1225,(IF('Financial Overview'!$B$9=2,'Caseload Assignments'!BK1226,(IF('Financial Overview'!$B$9=3,'Caseload Assignments'!BK1227,(IF('Financial Overview'!$B$9=4,'Caseload Assignments'!BK1228)))))))</f>
        <v>0</v>
      </c>
      <c r="U1223" s="87">
        <f t="shared" ref="U1223" si="493">G1223+H1223-T1223</f>
        <v>0</v>
      </c>
    </row>
    <row r="1224" spans="1:21" hidden="1" outlineLevel="1" x14ac:dyDescent="0.25">
      <c r="A1224" s="115"/>
      <c r="B1224" s="199"/>
      <c r="C1224" s="104"/>
      <c r="D1224" s="98" t="str">
        <f t="shared" ref="D1224:I1224" si="494">D1223</f>
        <v>Inadequate</v>
      </c>
      <c r="E1224" s="98" t="str">
        <f t="shared" si="494"/>
        <v>Salary</v>
      </c>
      <c r="F1224" s="98">
        <f t="shared" si="494"/>
        <v>1</v>
      </c>
      <c r="G1224" s="104">
        <f t="shared" si="494"/>
        <v>0</v>
      </c>
      <c r="H1224" s="104">
        <f t="shared" si="494"/>
        <v>0</v>
      </c>
      <c r="I1224" s="98" t="str">
        <f t="shared" si="494"/>
        <v>no</v>
      </c>
      <c r="J1224" s="98" t="str">
        <f t="shared" si="490"/>
        <v>no</v>
      </c>
      <c r="K1224" s="98" t="str">
        <f t="shared" si="490"/>
        <v>no</v>
      </c>
      <c r="L1224" s="98" t="str">
        <f t="shared" si="490"/>
        <v>no</v>
      </c>
      <c r="M1224" s="98" t="str">
        <f t="shared" si="490"/>
        <v>no</v>
      </c>
      <c r="N1224" s="98" t="str">
        <f t="shared" si="490"/>
        <v>no</v>
      </c>
      <c r="O1224" s="98" t="str">
        <f t="shared" si="490"/>
        <v>no</v>
      </c>
      <c r="P1224" s="98" t="str">
        <f t="shared" si="490"/>
        <v>no</v>
      </c>
      <c r="Q1224" s="98" t="str">
        <f t="shared" si="490"/>
        <v>no</v>
      </c>
      <c r="R1224" s="98" t="str">
        <f t="shared" si="490"/>
        <v>no</v>
      </c>
      <c r="S1224" s="98" t="str">
        <f t="shared" si="490"/>
        <v>no</v>
      </c>
      <c r="U1224" s="87"/>
    </row>
    <row r="1225" spans="1:21" hidden="1" outlineLevel="1" x14ac:dyDescent="0.25">
      <c r="A1225" s="115"/>
      <c r="B1225" s="199"/>
      <c r="C1225" s="104"/>
      <c r="D1225" s="98" t="str">
        <f t="shared" ref="D1225:S1225" si="495">D1223</f>
        <v>Inadequate</v>
      </c>
      <c r="E1225" s="98" t="str">
        <f t="shared" si="495"/>
        <v>Salary</v>
      </c>
      <c r="F1225" s="98">
        <f t="shared" si="495"/>
        <v>1</v>
      </c>
      <c r="G1225" s="104">
        <f t="shared" si="495"/>
        <v>0</v>
      </c>
      <c r="H1225" s="104">
        <f t="shared" si="495"/>
        <v>0</v>
      </c>
      <c r="I1225" s="98" t="str">
        <f t="shared" si="495"/>
        <v>no</v>
      </c>
      <c r="J1225" s="98" t="str">
        <f t="shared" si="495"/>
        <v>no</v>
      </c>
      <c r="K1225" s="98" t="str">
        <f t="shared" si="495"/>
        <v>no</v>
      </c>
      <c r="L1225" s="98" t="str">
        <f t="shared" si="495"/>
        <v>no</v>
      </c>
      <c r="M1225" s="98" t="str">
        <f t="shared" si="495"/>
        <v>no</v>
      </c>
      <c r="N1225" s="98" t="str">
        <f t="shared" si="495"/>
        <v>no</v>
      </c>
      <c r="O1225" s="98" t="str">
        <f t="shared" si="495"/>
        <v>no</v>
      </c>
      <c r="P1225" s="98" t="str">
        <f t="shared" si="495"/>
        <v>no</v>
      </c>
      <c r="Q1225" s="98" t="str">
        <f t="shared" si="495"/>
        <v>no</v>
      </c>
      <c r="R1225" s="98" t="str">
        <f t="shared" si="495"/>
        <v>no</v>
      </c>
      <c r="S1225" s="98" t="str">
        <f t="shared" si="495"/>
        <v>no</v>
      </c>
      <c r="U1225" s="87"/>
    </row>
    <row r="1226" spans="1:21" hidden="1" outlineLevel="1" x14ac:dyDescent="0.25">
      <c r="A1226" s="115"/>
      <c r="B1226" s="199"/>
      <c r="C1226" s="104"/>
      <c r="D1226" s="98" t="str">
        <f t="shared" ref="D1226:S1226" si="496">D1223</f>
        <v>Inadequate</v>
      </c>
      <c r="E1226" s="98" t="str">
        <f t="shared" si="496"/>
        <v>Salary</v>
      </c>
      <c r="F1226" s="98">
        <f t="shared" si="496"/>
        <v>1</v>
      </c>
      <c r="G1226" s="104">
        <f t="shared" si="496"/>
        <v>0</v>
      </c>
      <c r="H1226" s="104">
        <f t="shared" si="496"/>
        <v>0</v>
      </c>
      <c r="I1226" s="98" t="str">
        <f t="shared" si="496"/>
        <v>no</v>
      </c>
      <c r="J1226" s="98" t="str">
        <f t="shared" si="496"/>
        <v>no</v>
      </c>
      <c r="K1226" s="98" t="str">
        <f t="shared" si="496"/>
        <v>no</v>
      </c>
      <c r="L1226" s="98" t="str">
        <f t="shared" si="496"/>
        <v>no</v>
      </c>
      <c r="M1226" s="98" t="str">
        <f t="shared" si="496"/>
        <v>no</v>
      </c>
      <c r="N1226" s="98" t="str">
        <f t="shared" si="496"/>
        <v>no</v>
      </c>
      <c r="O1226" s="98" t="str">
        <f t="shared" si="496"/>
        <v>no</v>
      </c>
      <c r="P1226" s="98" t="str">
        <f t="shared" si="496"/>
        <v>no</v>
      </c>
      <c r="Q1226" s="98" t="str">
        <f t="shared" si="496"/>
        <v>no</v>
      </c>
      <c r="R1226" s="98" t="str">
        <f t="shared" si="496"/>
        <v>no</v>
      </c>
      <c r="S1226" s="98" t="str">
        <f t="shared" si="496"/>
        <v>no</v>
      </c>
      <c r="U1226" s="87"/>
    </row>
    <row r="1227" spans="1:21" hidden="1" outlineLevel="1" x14ac:dyDescent="0.25">
      <c r="A1227" s="115"/>
      <c r="B1227" s="199"/>
      <c r="C1227" s="104"/>
      <c r="E1227" s="98"/>
      <c r="F1227" s="99"/>
      <c r="G1227" s="104"/>
      <c r="H1227" s="104"/>
      <c r="I1227" s="104"/>
      <c r="J1227" s="98"/>
      <c r="K1227" s="98"/>
      <c r="L1227" s="98"/>
      <c r="M1227" s="98"/>
      <c r="N1227" s="98"/>
      <c r="O1227" s="98"/>
      <c r="P1227" s="98"/>
      <c r="Q1227" s="98"/>
      <c r="R1227" s="98"/>
      <c r="S1227" s="98"/>
      <c r="U1227" s="87"/>
    </row>
    <row r="1228" spans="1:21" hidden="1" outlineLevel="1" x14ac:dyDescent="0.25">
      <c r="A1228" s="115"/>
      <c r="B1228" s="199"/>
      <c r="C1228" s="104"/>
      <c r="E1228" s="98"/>
      <c r="F1228" s="99"/>
      <c r="G1228" s="104"/>
      <c r="H1228" s="104"/>
      <c r="I1228" s="104"/>
      <c r="J1228" s="98"/>
      <c r="K1228" s="98"/>
      <c r="L1228" s="98"/>
      <c r="M1228" s="98"/>
      <c r="N1228" s="98"/>
      <c r="O1228" s="98"/>
      <c r="P1228" s="98"/>
      <c r="Q1228" s="98"/>
      <c r="R1228" s="98"/>
      <c r="S1228" s="98"/>
      <c r="U1228" s="87"/>
    </row>
    <row r="1229" spans="1:21" hidden="1" outlineLevel="1" x14ac:dyDescent="0.25">
      <c r="A1229" s="115"/>
      <c r="B1229" s="199"/>
      <c r="C1229" s="104"/>
      <c r="E1229" s="98"/>
      <c r="F1229" s="99"/>
      <c r="G1229" s="104"/>
      <c r="H1229" s="104"/>
      <c r="I1229" s="104"/>
      <c r="J1229" s="98"/>
      <c r="K1229" s="98"/>
      <c r="L1229" s="98"/>
      <c r="M1229" s="98"/>
      <c r="N1229" s="98"/>
      <c r="O1229" s="98"/>
      <c r="P1229" s="98"/>
      <c r="Q1229" s="98"/>
      <c r="R1229" s="98"/>
      <c r="S1229" s="98"/>
      <c r="U1229" s="87"/>
    </row>
    <row r="1230" spans="1:21" hidden="1" outlineLevel="1" x14ac:dyDescent="0.25">
      <c r="A1230" s="115"/>
      <c r="B1230" s="199"/>
      <c r="C1230" s="104"/>
      <c r="E1230" s="98"/>
      <c r="F1230" s="99"/>
      <c r="G1230" s="104"/>
      <c r="H1230" s="104"/>
      <c r="I1230" s="104"/>
      <c r="J1230" s="98"/>
      <c r="K1230" s="98"/>
      <c r="L1230" s="98"/>
      <c r="M1230" s="98"/>
      <c r="N1230" s="98"/>
      <c r="O1230" s="98"/>
      <c r="P1230" s="98"/>
      <c r="Q1230" s="98"/>
      <c r="R1230" s="98"/>
      <c r="S1230" s="98"/>
      <c r="U1230" s="87"/>
    </row>
    <row r="1231" spans="1:21" hidden="1" outlineLevel="1" x14ac:dyDescent="0.25">
      <c r="A1231" s="115"/>
      <c r="B1231" s="199"/>
      <c r="C1231" s="104"/>
      <c r="E1231" s="98"/>
      <c r="F1231" s="99"/>
      <c r="G1231" s="104"/>
      <c r="H1231" s="104"/>
      <c r="I1231" s="104"/>
      <c r="J1231" s="98"/>
      <c r="K1231" s="98"/>
      <c r="L1231" s="98"/>
      <c r="M1231" s="98"/>
      <c r="N1231" s="98"/>
      <c r="O1231" s="98"/>
      <c r="P1231" s="98"/>
      <c r="Q1231" s="98"/>
      <c r="R1231" s="98"/>
      <c r="S1231" s="98"/>
      <c r="U1231" s="87"/>
    </row>
    <row r="1232" spans="1:21" hidden="1" outlineLevel="1" x14ac:dyDescent="0.25">
      <c r="A1232" s="115"/>
      <c r="B1232" s="199"/>
      <c r="C1232" s="104"/>
      <c r="E1232" s="98"/>
      <c r="F1232" s="99"/>
      <c r="G1232" s="104"/>
      <c r="H1232" s="104"/>
      <c r="I1232" s="104"/>
      <c r="J1232" s="98"/>
      <c r="K1232" s="98"/>
      <c r="L1232" s="98"/>
      <c r="M1232" s="98"/>
      <c r="N1232" s="98"/>
      <c r="O1232" s="98"/>
      <c r="P1232" s="98"/>
      <c r="Q1232" s="98"/>
      <c r="R1232" s="98"/>
      <c r="S1232" s="98"/>
      <c r="U1232" s="87"/>
    </row>
    <row r="1233" spans="1:21" collapsed="1" x14ac:dyDescent="0.25">
      <c r="A1233" s="34"/>
      <c r="B1233" s="198"/>
      <c r="C1233" s="102"/>
      <c r="D1233" t="str">
        <f>'Caseload Assignments'!A1232</f>
        <v>Inadequate</v>
      </c>
      <c r="E1233" s="34" t="s">
        <v>104</v>
      </c>
      <c r="F1233" s="114">
        <v>1</v>
      </c>
      <c r="G1233" s="102">
        <v>0</v>
      </c>
      <c r="H1233" s="102"/>
      <c r="I1233" s="34" t="str">
        <f>J1233</f>
        <v>no</v>
      </c>
      <c r="J1233" s="34" t="s">
        <v>480</v>
      </c>
      <c r="K1233" s="34" t="s">
        <v>480</v>
      </c>
      <c r="L1233" s="34" t="s">
        <v>480</v>
      </c>
      <c r="M1233" s="34" t="s">
        <v>480</v>
      </c>
      <c r="N1233" s="34" t="s">
        <v>480</v>
      </c>
      <c r="O1233" s="34" t="s">
        <v>480</v>
      </c>
      <c r="P1233" s="34" t="s">
        <v>480</v>
      </c>
      <c r="Q1233" s="34" t="s">
        <v>480</v>
      </c>
      <c r="R1233" s="34" t="s">
        <v>480</v>
      </c>
      <c r="S1233" s="34" t="s">
        <v>480</v>
      </c>
      <c r="T1233" s="83">
        <f>IF('Financial Overview'!$B$9=1,'Caseload Assignments'!BK1235,(IF('Financial Overview'!$B$9=2,'Caseload Assignments'!BK1236,(IF('Financial Overview'!$B$9=3,'Caseload Assignments'!BK1237,(IF('Financial Overview'!$B$9=4,'Caseload Assignments'!BK1238)))))))</f>
        <v>0</v>
      </c>
      <c r="U1233" s="87">
        <f t="shared" ref="U1233" si="497">G1233+H1233-T1233</f>
        <v>0</v>
      </c>
    </row>
    <row r="1234" spans="1:21" hidden="1" outlineLevel="1" x14ac:dyDescent="0.25">
      <c r="A1234" s="115"/>
      <c r="B1234" s="199"/>
      <c r="C1234" s="104"/>
      <c r="D1234" s="98" t="str">
        <f t="shared" ref="D1234:S1244" si="498">D1233</f>
        <v>Inadequate</v>
      </c>
      <c r="E1234" s="98" t="str">
        <f t="shared" si="498"/>
        <v>Salary</v>
      </c>
      <c r="F1234" s="98">
        <f t="shared" si="498"/>
        <v>1</v>
      </c>
      <c r="G1234" s="104">
        <f t="shared" si="498"/>
        <v>0</v>
      </c>
      <c r="H1234" s="104">
        <f t="shared" si="498"/>
        <v>0</v>
      </c>
      <c r="I1234" s="98" t="str">
        <f t="shared" si="498"/>
        <v>no</v>
      </c>
      <c r="J1234" s="98" t="str">
        <f t="shared" si="498"/>
        <v>no</v>
      </c>
      <c r="K1234" s="98" t="str">
        <f t="shared" si="498"/>
        <v>no</v>
      </c>
      <c r="L1234" s="98" t="str">
        <f t="shared" si="498"/>
        <v>no</v>
      </c>
      <c r="M1234" s="98" t="str">
        <f t="shared" si="498"/>
        <v>no</v>
      </c>
      <c r="N1234" s="98" t="str">
        <f t="shared" si="498"/>
        <v>no</v>
      </c>
      <c r="O1234" s="98" t="str">
        <f t="shared" si="498"/>
        <v>no</v>
      </c>
      <c r="P1234" s="98" t="str">
        <f t="shared" si="498"/>
        <v>no</v>
      </c>
      <c r="Q1234" s="98" t="str">
        <f t="shared" si="498"/>
        <v>no</v>
      </c>
      <c r="R1234" s="98" t="str">
        <f t="shared" si="498"/>
        <v>no</v>
      </c>
      <c r="S1234" s="98" t="str">
        <f t="shared" si="498"/>
        <v>no</v>
      </c>
      <c r="U1234" s="87"/>
    </row>
    <row r="1235" spans="1:21" hidden="1" outlineLevel="1" x14ac:dyDescent="0.25">
      <c r="A1235" s="115"/>
      <c r="B1235" s="199"/>
      <c r="C1235" s="104"/>
      <c r="D1235" s="98" t="str">
        <f t="shared" ref="D1235:S1235" si="499">D1233</f>
        <v>Inadequate</v>
      </c>
      <c r="E1235" s="98" t="str">
        <f t="shared" si="499"/>
        <v>Salary</v>
      </c>
      <c r="F1235" s="98">
        <f t="shared" si="499"/>
        <v>1</v>
      </c>
      <c r="G1235" s="104">
        <f t="shared" si="499"/>
        <v>0</v>
      </c>
      <c r="H1235" s="104">
        <f t="shared" si="499"/>
        <v>0</v>
      </c>
      <c r="I1235" s="98" t="str">
        <f t="shared" si="499"/>
        <v>no</v>
      </c>
      <c r="J1235" s="98" t="str">
        <f t="shared" si="499"/>
        <v>no</v>
      </c>
      <c r="K1235" s="98" t="str">
        <f t="shared" si="499"/>
        <v>no</v>
      </c>
      <c r="L1235" s="98" t="str">
        <f t="shared" si="499"/>
        <v>no</v>
      </c>
      <c r="M1235" s="98" t="str">
        <f t="shared" si="499"/>
        <v>no</v>
      </c>
      <c r="N1235" s="98" t="str">
        <f t="shared" si="499"/>
        <v>no</v>
      </c>
      <c r="O1235" s="98" t="str">
        <f t="shared" si="499"/>
        <v>no</v>
      </c>
      <c r="P1235" s="98" t="str">
        <f t="shared" si="499"/>
        <v>no</v>
      </c>
      <c r="Q1235" s="98" t="str">
        <f t="shared" si="499"/>
        <v>no</v>
      </c>
      <c r="R1235" s="98" t="str">
        <f t="shared" si="499"/>
        <v>no</v>
      </c>
      <c r="S1235" s="98" t="str">
        <f t="shared" si="499"/>
        <v>no</v>
      </c>
      <c r="U1235" s="87"/>
    </row>
    <row r="1236" spans="1:21" hidden="1" outlineLevel="1" x14ac:dyDescent="0.25">
      <c r="A1236" s="115"/>
      <c r="B1236" s="199"/>
      <c r="C1236" s="104"/>
      <c r="D1236" s="98" t="str">
        <f t="shared" ref="D1236:S1236" si="500">D1233</f>
        <v>Inadequate</v>
      </c>
      <c r="E1236" s="98" t="str">
        <f t="shared" si="500"/>
        <v>Salary</v>
      </c>
      <c r="F1236" s="98">
        <f t="shared" si="500"/>
        <v>1</v>
      </c>
      <c r="G1236" s="104">
        <f t="shared" si="500"/>
        <v>0</v>
      </c>
      <c r="H1236" s="104">
        <f t="shared" si="500"/>
        <v>0</v>
      </c>
      <c r="I1236" s="98" t="str">
        <f t="shared" si="500"/>
        <v>no</v>
      </c>
      <c r="J1236" s="98" t="str">
        <f t="shared" si="500"/>
        <v>no</v>
      </c>
      <c r="K1236" s="98" t="str">
        <f t="shared" si="500"/>
        <v>no</v>
      </c>
      <c r="L1236" s="98" t="str">
        <f t="shared" si="500"/>
        <v>no</v>
      </c>
      <c r="M1236" s="98" t="str">
        <f t="shared" si="500"/>
        <v>no</v>
      </c>
      <c r="N1236" s="98" t="str">
        <f t="shared" si="500"/>
        <v>no</v>
      </c>
      <c r="O1236" s="98" t="str">
        <f t="shared" si="500"/>
        <v>no</v>
      </c>
      <c r="P1236" s="98" t="str">
        <f t="shared" si="500"/>
        <v>no</v>
      </c>
      <c r="Q1236" s="98" t="str">
        <f t="shared" si="500"/>
        <v>no</v>
      </c>
      <c r="R1236" s="98" t="str">
        <f t="shared" si="500"/>
        <v>no</v>
      </c>
      <c r="S1236" s="98" t="str">
        <f t="shared" si="500"/>
        <v>no</v>
      </c>
      <c r="U1236" s="87"/>
    </row>
    <row r="1237" spans="1:21" hidden="1" outlineLevel="1" x14ac:dyDescent="0.25">
      <c r="A1237" s="115"/>
      <c r="B1237" s="199"/>
      <c r="C1237" s="104"/>
      <c r="E1237" s="98"/>
      <c r="F1237" s="99"/>
      <c r="G1237" s="104"/>
      <c r="H1237" s="104"/>
      <c r="I1237" s="104"/>
      <c r="J1237" s="98"/>
      <c r="K1237" s="98"/>
      <c r="L1237" s="98"/>
      <c r="M1237" s="98"/>
      <c r="N1237" s="98"/>
      <c r="O1237" s="98"/>
      <c r="P1237" s="98"/>
      <c r="Q1237" s="98"/>
      <c r="R1237" s="98"/>
      <c r="S1237" s="98"/>
      <c r="U1237" s="87"/>
    </row>
    <row r="1238" spans="1:21" hidden="1" outlineLevel="1" x14ac:dyDescent="0.25">
      <c r="A1238" s="115"/>
      <c r="B1238" s="199"/>
      <c r="C1238" s="104"/>
      <c r="E1238" s="98"/>
      <c r="F1238" s="99"/>
      <c r="G1238" s="104"/>
      <c r="H1238" s="104"/>
      <c r="I1238" s="104"/>
      <c r="J1238" s="98"/>
      <c r="K1238" s="98"/>
      <c r="L1238" s="98"/>
      <c r="M1238" s="98"/>
      <c r="N1238" s="98"/>
      <c r="O1238" s="98"/>
      <c r="P1238" s="98"/>
      <c r="Q1238" s="98"/>
      <c r="R1238" s="98"/>
      <c r="S1238" s="98"/>
      <c r="U1238" s="87"/>
    </row>
    <row r="1239" spans="1:21" hidden="1" outlineLevel="1" x14ac:dyDescent="0.25">
      <c r="A1239" s="115"/>
      <c r="B1239" s="199"/>
      <c r="C1239" s="104"/>
      <c r="E1239" s="98"/>
      <c r="F1239" s="99"/>
      <c r="G1239" s="104"/>
      <c r="H1239" s="104"/>
      <c r="I1239" s="104"/>
      <c r="J1239" s="98"/>
      <c r="K1239" s="98"/>
      <c r="L1239" s="98"/>
      <c r="M1239" s="98"/>
      <c r="N1239" s="98"/>
      <c r="O1239" s="98"/>
      <c r="P1239" s="98"/>
      <c r="Q1239" s="98"/>
      <c r="R1239" s="98"/>
      <c r="S1239" s="98"/>
      <c r="U1239" s="87"/>
    </row>
    <row r="1240" spans="1:21" hidden="1" outlineLevel="1" x14ac:dyDescent="0.25">
      <c r="A1240" s="115"/>
      <c r="B1240" s="199"/>
      <c r="C1240" s="104"/>
      <c r="E1240" s="98"/>
      <c r="F1240" s="99"/>
      <c r="G1240" s="104"/>
      <c r="H1240" s="104"/>
      <c r="I1240" s="104"/>
      <c r="J1240" s="98"/>
      <c r="K1240" s="98"/>
      <c r="L1240" s="98"/>
      <c r="M1240" s="98"/>
      <c r="N1240" s="98"/>
      <c r="O1240" s="98"/>
      <c r="P1240" s="98"/>
      <c r="Q1240" s="98"/>
      <c r="R1240" s="98"/>
      <c r="S1240" s="98"/>
      <c r="U1240" s="87"/>
    </row>
    <row r="1241" spans="1:21" hidden="1" outlineLevel="1" x14ac:dyDescent="0.25">
      <c r="A1241" s="115"/>
      <c r="B1241" s="199"/>
      <c r="C1241" s="104"/>
      <c r="E1241" s="98"/>
      <c r="F1241" s="99"/>
      <c r="G1241" s="104"/>
      <c r="H1241" s="104"/>
      <c r="I1241" s="104"/>
      <c r="J1241" s="98"/>
      <c r="K1241" s="98"/>
      <c r="L1241" s="98"/>
      <c r="M1241" s="98"/>
      <c r="N1241" s="98"/>
      <c r="O1241" s="98"/>
      <c r="P1241" s="98"/>
      <c r="Q1241" s="98"/>
      <c r="R1241" s="98"/>
      <c r="S1241" s="98"/>
      <c r="U1241" s="87"/>
    </row>
    <row r="1242" spans="1:21" hidden="1" outlineLevel="1" x14ac:dyDescent="0.25">
      <c r="A1242" s="115"/>
      <c r="B1242" s="199"/>
      <c r="C1242" s="104"/>
      <c r="E1242" s="98"/>
      <c r="F1242" s="99"/>
      <c r="G1242" s="104"/>
      <c r="H1242" s="104"/>
      <c r="I1242" s="104"/>
      <c r="J1242" s="98"/>
      <c r="K1242" s="98"/>
      <c r="L1242" s="98"/>
      <c r="M1242" s="98"/>
      <c r="N1242" s="98"/>
      <c r="O1242" s="98"/>
      <c r="P1242" s="98"/>
      <c r="Q1242" s="98"/>
      <c r="R1242" s="98"/>
      <c r="S1242" s="98"/>
      <c r="U1242" s="87"/>
    </row>
    <row r="1243" spans="1:21" collapsed="1" x14ac:dyDescent="0.25">
      <c r="A1243" s="34"/>
      <c r="B1243" s="198"/>
      <c r="C1243" s="102"/>
      <c r="D1243" t="str">
        <f>'Caseload Assignments'!A1242</f>
        <v>Inadequate</v>
      </c>
      <c r="E1243" s="34" t="s">
        <v>104</v>
      </c>
      <c r="F1243" s="114">
        <v>1</v>
      </c>
      <c r="G1243" s="102">
        <v>0</v>
      </c>
      <c r="H1243" s="102"/>
      <c r="I1243" s="34" t="str">
        <f>J1243</f>
        <v>no</v>
      </c>
      <c r="J1243" s="34" t="s">
        <v>480</v>
      </c>
      <c r="K1243" s="34" t="s">
        <v>480</v>
      </c>
      <c r="L1243" s="34" t="s">
        <v>480</v>
      </c>
      <c r="M1243" s="34" t="s">
        <v>480</v>
      </c>
      <c r="N1243" s="34" t="s">
        <v>480</v>
      </c>
      <c r="O1243" s="34" t="s">
        <v>480</v>
      </c>
      <c r="P1243" s="34" t="s">
        <v>480</v>
      </c>
      <c r="Q1243" s="34" t="s">
        <v>480</v>
      </c>
      <c r="R1243" s="34" t="s">
        <v>480</v>
      </c>
      <c r="S1243" s="34" t="s">
        <v>480</v>
      </c>
      <c r="T1243" s="83">
        <f>IF('Financial Overview'!$B$9=1,'Caseload Assignments'!BK1245,(IF('Financial Overview'!$B$9=2,'Caseload Assignments'!BK1246,(IF('Financial Overview'!$B$9=3,'Caseload Assignments'!BK1247,(IF('Financial Overview'!$B$9=4,'Caseload Assignments'!BK1248)))))))</f>
        <v>0</v>
      </c>
      <c r="U1243" s="87">
        <f t="shared" ref="U1243" si="501">G1243+H1243-T1243</f>
        <v>0</v>
      </c>
    </row>
    <row r="1244" spans="1:21" hidden="1" outlineLevel="1" x14ac:dyDescent="0.25">
      <c r="A1244" s="115"/>
      <c r="B1244" s="199"/>
      <c r="C1244" s="104"/>
      <c r="D1244" s="98" t="str">
        <f t="shared" ref="D1244:I1244" si="502">D1243</f>
        <v>Inadequate</v>
      </c>
      <c r="E1244" s="98" t="str">
        <f t="shared" si="502"/>
        <v>Salary</v>
      </c>
      <c r="F1244" s="98">
        <f t="shared" si="502"/>
        <v>1</v>
      </c>
      <c r="G1244" s="104">
        <f t="shared" si="502"/>
        <v>0</v>
      </c>
      <c r="H1244" s="104">
        <f t="shared" si="502"/>
        <v>0</v>
      </c>
      <c r="I1244" s="98" t="str">
        <f t="shared" si="502"/>
        <v>no</v>
      </c>
      <c r="J1244" s="98" t="str">
        <f t="shared" si="498"/>
        <v>no</v>
      </c>
      <c r="K1244" s="98" t="str">
        <f t="shared" si="498"/>
        <v>no</v>
      </c>
      <c r="L1244" s="98" t="str">
        <f t="shared" si="498"/>
        <v>no</v>
      </c>
      <c r="M1244" s="98" t="str">
        <f t="shared" si="498"/>
        <v>no</v>
      </c>
      <c r="N1244" s="98" t="str">
        <f t="shared" si="498"/>
        <v>no</v>
      </c>
      <c r="O1244" s="98" t="str">
        <f t="shared" si="498"/>
        <v>no</v>
      </c>
      <c r="P1244" s="98" t="str">
        <f t="shared" si="498"/>
        <v>no</v>
      </c>
      <c r="Q1244" s="98" t="str">
        <f t="shared" si="498"/>
        <v>no</v>
      </c>
      <c r="R1244" s="98" t="str">
        <f t="shared" si="498"/>
        <v>no</v>
      </c>
      <c r="S1244" s="98" t="str">
        <f t="shared" si="498"/>
        <v>no</v>
      </c>
      <c r="U1244" s="87"/>
    </row>
    <row r="1245" spans="1:21" hidden="1" outlineLevel="1" x14ac:dyDescent="0.25">
      <c r="A1245" s="115"/>
      <c r="B1245" s="199"/>
      <c r="C1245" s="104"/>
      <c r="D1245" s="98" t="str">
        <f t="shared" ref="D1245:S1245" si="503">D1243</f>
        <v>Inadequate</v>
      </c>
      <c r="E1245" s="98" t="str">
        <f t="shared" si="503"/>
        <v>Salary</v>
      </c>
      <c r="F1245" s="98">
        <f t="shared" si="503"/>
        <v>1</v>
      </c>
      <c r="G1245" s="104">
        <f t="shared" si="503"/>
        <v>0</v>
      </c>
      <c r="H1245" s="104">
        <f t="shared" si="503"/>
        <v>0</v>
      </c>
      <c r="I1245" s="98" t="str">
        <f t="shared" si="503"/>
        <v>no</v>
      </c>
      <c r="J1245" s="98" t="str">
        <f t="shared" si="503"/>
        <v>no</v>
      </c>
      <c r="K1245" s="98" t="str">
        <f t="shared" si="503"/>
        <v>no</v>
      </c>
      <c r="L1245" s="98" t="str">
        <f t="shared" si="503"/>
        <v>no</v>
      </c>
      <c r="M1245" s="98" t="str">
        <f t="shared" si="503"/>
        <v>no</v>
      </c>
      <c r="N1245" s="98" t="str">
        <f t="shared" si="503"/>
        <v>no</v>
      </c>
      <c r="O1245" s="98" t="str">
        <f t="shared" si="503"/>
        <v>no</v>
      </c>
      <c r="P1245" s="98" t="str">
        <f t="shared" si="503"/>
        <v>no</v>
      </c>
      <c r="Q1245" s="98" t="str">
        <f t="shared" si="503"/>
        <v>no</v>
      </c>
      <c r="R1245" s="98" t="str">
        <f t="shared" si="503"/>
        <v>no</v>
      </c>
      <c r="S1245" s="98" t="str">
        <f t="shared" si="503"/>
        <v>no</v>
      </c>
      <c r="U1245" s="87"/>
    </row>
    <row r="1246" spans="1:21" hidden="1" outlineLevel="1" x14ac:dyDescent="0.25">
      <c r="A1246" s="115"/>
      <c r="B1246" s="199"/>
      <c r="C1246" s="104"/>
      <c r="D1246" s="98" t="str">
        <f t="shared" ref="D1246:S1246" si="504">D1243</f>
        <v>Inadequate</v>
      </c>
      <c r="E1246" s="98" t="str">
        <f t="shared" si="504"/>
        <v>Salary</v>
      </c>
      <c r="F1246" s="98">
        <f t="shared" si="504"/>
        <v>1</v>
      </c>
      <c r="G1246" s="104">
        <f t="shared" si="504"/>
        <v>0</v>
      </c>
      <c r="H1246" s="104">
        <f t="shared" si="504"/>
        <v>0</v>
      </c>
      <c r="I1246" s="98" t="str">
        <f t="shared" si="504"/>
        <v>no</v>
      </c>
      <c r="J1246" s="98" t="str">
        <f t="shared" si="504"/>
        <v>no</v>
      </c>
      <c r="K1246" s="98" t="str">
        <f t="shared" si="504"/>
        <v>no</v>
      </c>
      <c r="L1246" s="98" t="str">
        <f t="shared" si="504"/>
        <v>no</v>
      </c>
      <c r="M1246" s="98" t="str">
        <f t="shared" si="504"/>
        <v>no</v>
      </c>
      <c r="N1246" s="98" t="str">
        <f t="shared" si="504"/>
        <v>no</v>
      </c>
      <c r="O1246" s="98" t="str">
        <f t="shared" si="504"/>
        <v>no</v>
      </c>
      <c r="P1246" s="98" t="str">
        <f t="shared" si="504"/>
        <v>no</v>
      </c>
      <c r="Q1246" s="98" t="str">
        <f t="shared" si="504"/>
        <v>no</v>
      </c>
      <c r="R1246" s="98" t="str">
        <f t="shared" si="504"/>
        <v>no</v>
      </c>
      <c r="S1246" s="98" t="str">
        <f t="shared" si="504"/>
        <v>no</v>
      </c>
      <c r="U1246" s="87"/>
    </row>
    <row r="1247" spans="1:21" hidden="1" outlineLevel="1" x14ac:dyDescent="0.25">
      <c r="A1247" s="115"/>
      <c r="B1247" s="199"/>
      <c r="C1247" s="104"/>
      <c r="E1247" s="98"/>
      <c r="F1247" s="99"/>
      <c r="G1247" s="104"/>
      <c r="H1247" s="104"/>
      <c r="I1247" s="104"/>
      <c r="J1247" s="98"/>
      <c r="K1247" s="98"/>
      <c r="L1247" s="98"/>
      <c r="M1247" s="98"/>
      <c r="N1247" s="98"/>
      <c r="O1247" s="98"/>
      <c r="P1247" s="98"/>
      <c r="Q1247" s="98"/>
      <c r="R1247" s="98"/>
      <c r="S1247" s="98"/>
      <c r="U1247" s="87"/>
    </row>
    <row r="1248" spans="1:21" hidden="1" outlineLevel="1" x14ac:dyDescent="0.25">
      <c r="A1248" s="115"/>
      <c r="B1248" s="199"/>
      <c r="C1248" s="104"/>
      <c r="E1248" s="98"/>
      <c r="F1248" s="99"/>
      <c r="G1248" s="104"/>
      <c r="H1248" s="104"/>
      <c r="I1248" s="104"/>
      <c r="J1248" s="98"/>
      <c r="K1248" s="98"/>
      <c r="L1248" s="98"/>
      <c r="M1248" s="98"/>
      <c r="N1248" s="98"/>
      <c r="O1248" s="98"/>
      <c r="P1248" s="98"/>
      <c r="Q1248" s="98"/>
      <c r="R1248" s="98"/>
      <c r="S1248" s="98"/>
      <c r="U1248" s="87"/>
    </row>
    <row r="1249" spans="1:21" hidden="1" outlineLevel="1" x14ac:dyDescent="0.25">
      <c r="A1249" s="115"/>
      <c r="B1249" s="199"/>
      <c r="C1249" s="104"/>
      <c r="E1249" s="98"/>
      <c r="F1249" s="99"/>
      <c r="G1249" s="104"/>
      <c r="H1249" s="104"/>
      <c r="I1249" s="104"/>
      <c r="J1249" s="98"/>
      <c r="K1249" s="98"/>
      <c r="L1249" s="98"/>
      <c r="M1249" s="98"/>
      <c r="N1249" s="98"/>
      <c r="O1249" s="98"/>
      <c r="P1249" s="98"/>
      <c r="Q1249" s="98"/>
      <c r="R1249" s="98"/>
      <c r="S1249" s="98"/>
      <c r="U1249" s="87"/>
    </row>
    <row r="1250" spans="1:21" hidden="1" outlineLevel="1" x14ac:dyDescent="0.25">
      <c r="A1250" s="115"/>
      <c r="B1250" s="199"/>
      <c r="C1250" s="104"/>
      <c r="E1250" s="98"/>
      <c r="F1250" s="99"/>
      <c r="G1250" s="104"/>
      <c r="H1250" s="104"/>
      <c r="I1250" s="104"/>
      <c r="J1250" s="98"/>
      <c r="K1250" s="98"/>
      <c r="L1250" s="98"/>
      <c r="M1250" s="98"/>
      <c r="N1250" s="98"/>
      <c r="O1250" s="98"/>
      <c r="P1250" s="98"/>
      <c r="Q1250" s="98"/>
      <c r="R1250" s="98"/>
      <c r="S1250" s="98"/>
      <c r="U1250" s="87"/>
    </row>
    <row r="1251" spans="1:21" hidden="1" outlineLevel="1" x14ac:dyDescent="0.25">
      <c r="A1251" s="115"/>
      <c r="B1251" s="199"/>
      <c r="C1251" s="104"/>
      <c r="E1251" s="98"/>
      <c r="F1251" s="99"/>
      <c r="G1251" s="104"/>
      <c r="H1251" s="104"/>
      <c r="I1251" s="104"/>
      <c r="J1251" s="98"/>
      <c r="K1251" s="98"/>
      <c r="L1251" s="98"/>
      <c r="M1251" s="98"/>
      <c r="N1251" s="98"/>
      <c r="O1251" s="98"/>
      <c r="P1251" s="98"/>
      <c r="Q1251" s="98"/>
      <c r="R1251" s="98"/>
      <c r="S1251" s="98"/>
      <c r="U1251" s="87"/>
    </row>
    <row r="1252" spans="1:21" hidden="1" outlineLevel="1" x14ac:dyDescent="0.25">
      <c r="A1252" s="115"/>
      <c r="B1252" s="199"/>
      <c r="C1252" s="104"/>
      <c r="E1252" s="98"/>
      <c r="F1252" s="99"/>
      <c r="G1252" s="104"/>
      <c r="H1252" s="104"/>
      <c r="I1252" s="104"/>
      <c r="J1252" s="98"/>
      <c r="K1252" s="98"/>
      <c r="L1252" s="98"/>
      <c r="M1252" s="98"/>
      <c r="N1252" s="98"/>
      <c r="O1252" s="98"/>
      <c r="P1252" s="98"/>
      <c r="Q1252" s="98"/>
      <c r="R1252" s="98"/>
      <c r="S1252" s="98"/>
      <c r="U1252" s="87"/>
    </row>
    <row r="1253" spans="1:21" collapsed="1" x14ac:dyDescent="0.25">
      <c r="A1253" s="34"/>
      <c r="B1253" s="198"/>
      <c r="C1253" s="102"/>
      <c r="D1253" t="str">
        <f>'Caseload Assignments'!A1252</f>
        <v>Inadequate</v>
      </c>
      <c r="E1253" s="34" t="s">
        <v>104</v>
      </c>
      <c r="F1253" s="114">
        <v>1</v>
      </c>
      <c r="G1253" s="102">
        <v>0</v>
      </c>
      <c r="H1253" s="102"/>
      <c r="I1253" s="34" t="str">
        <f>J1253</f>
        <v>no</v>
      </c>
      <c r="J1253" s="34" t="s">
        <v>480</v>
      </c>
      <c r="K1253" s="34" t="s">
        <v>480</v>
      </c>
      <c r="L1253" s="34" t="s">
        <v>480</v>
      </c>
      <c r="M1253" s="34" t="s">
        <v>480</v>
      </c>
      <c r="N1253" s="34" t="s">
        <v>480</v>
      </c>
      <c r="O1253" s="34" t="s">
        <v>480</v>
      </c>
      <c r="P1253" s="34" t="s">
        <v>480</v>
      </c>
      <c r="Q1253" s="34" t="s">
        <v>480</v>
      </c>
      <c r="R1253" s="34" t="s">
        <v>480</v>
      </c>
      <c r="S1253" s="34" t="s">
        <v>480</v>
      </c>
      <c r="T1253" s="83">
        <f>IF('Financial Overview'!$B$9=1,'Caseload Assignments'!BK1255,(IF('Financial Overview'!$B$9=2,'Caseload Assignments'!BK1256,(IF('Financial Overview'!$B$9=3,'Caseload Assignments'!BK1257,(IF('Financial Overview'!$B$9=4,'Caseload Assignments'!BK1258)))))))</f>
        <v>0</v>
      </c>
      <c r="U1253" s="87">
        <f t="shared" ref="U1253" si="505">G1253+H1253-T1253</f>
        <v>0</v>
      </c>
    </row>
    <row r="1254" spans="1:21" hidden="1" outlineLevel="1" x14ac:dyDescent="0.25">
      <c r="A1254" s="115"/>
      <c r="B1254" s="199"/>
      <c r="C1254" s="104"/>
      <c r="D1254" s="98" t="str">
        <f t="shared" ref="D1254:S1264" si="506">D1253</f>
        <v>Inadequate</v>
      </c>
      <c r="E1254" s="98" t="str">
        <f t="shared" si="506"/>
        <v>Salary</v>
      </c>
      <c r="F1254" s="98">
        <f t="shared" si="506"/>
        <v>1</v>
      </c>
      <c r="G1254" s="104">
        <f t="shared" si="506"/>
        <v>0</v>
      </c>
      <c r="H1254" s="104">
        <f t="shared" si="506"/>
        <v>0</v>
      </c>
      <c r="I1254" s="98" t="str">
        <f t="shared" si="506"/>
        <v>no</v>
      </c>
      <c r="J1254" s="98" t="str">
        <f t="shared" si="506"/>
        <v>no</v>
      </c>
      <c r="K1254" s="98" t="str">
        <f t="shared" si="506"/>
        <v>no</v>
      </c>
      <c r="L1254" s="98" t="str">
        <f t="shared" si="506"/>
        <v>no</v>
      </c>
      <c r="M1254" s="98" t="str">
        <f t="shared" si="506"/>
        <v>no</v>
      </c>
      <c r="N1254" s="98" t="str">
        <f t="shared" si="506"/>
        <v>no</v>
      </c>
      <c r="O1254" s="98" t="str">
        <f t="shared" si="506"/>
        <v>no</v>
      </c>
      <c r="P1254" s="98" t="str">
        <f t="shared" si="506"/>
        <v>no</v>
      </c>
      <c r="Q1254" s="98" t="str">
        <f t="shared" si="506"/>
        <v>no</v>
      </c>
      <c r="R1254" s="98" t="str">
        <f t="shared" si="506"/>
        <v>no</v>
      </c>
      <c r="S1254" s="98" t="str">
        <f t="shared" si="506"/>
        <v>no</v>
      </c>
      <c r="U1254" s="87"/>
    </row>
    <row r="1255" spans="1:21" hidden="1" outlineLevel="1" x14ac:dyDescent="0.25">
      <c r="A1255" s="115"/>
      <c r="B1255" s="199"/>
      <c r="C1255" s="104"/>
      <c r="D1255" s="98" t="str">
        <f t="shared" ref="D1255:S1255" si="507">D1253</f>
        <v>Inadequate</v>
      </c>
      <c r="E1255" s="98" t="str">
        <f t="shared" si="507"/>
        <v>Salary</v>
      </c>
      <c r="F1255" s="98">
        <f t="shared" si="507"/>
        <v>1</v>
      </c>
      <c r="G1255" s="104">
        <f t="shared" si="507"/>
        <v>0</v>
      </c>
      <c r="H1255" s="104">
        <f t="shared" si="507"/>
        <v>0</v>
      </c>
      <c r="I1255" s="98" t="str">
        <f t="shared" si="507"/>
        <v>no</v>
      </c>
      <c r="J1255" s="98" t="str">
        <f t="shared" si="507"/>
        <v>no</v>
      </c>
      <c r="K1255" s="98" t="str">
        <f t="shared" si="507"/>
        <v>no</v>
      </c>
      <c r="L1255" s="98" t="str">
        <f t="shared" si="507"/>
        <v>no</v>
      </c>
      <c r="M1255" s="98" t="str">
        <f t="shared" si="507"/>
        <v>no</v>
      </c>
      <c r="N1255" s="98" t="str">
        <f t="shared" si="507"/>
        <v>no</v>
      </c>
      <c r="O1255" s="98" t="str">
        <f t="shared" si="507"/>
        <v>no</v>
      </c>
      <c r="P1255" s="98" t="str">
        <f t="shared" si="507"/>
        <v>no</v>
      </c>
      <c r="Q1255" s="98" t="str">
        <f t="shared" si="507"/>
        <v>no</v>
      </c>
      <c r="R1255" s="98" t="str">
        <f t="shared" si="507"/>
        <v>no</v>
      </c>
      <c r="S1255" s="98" t="str">
        <f t="shared" si="507"/>
        <v>no</v>
      </c>
      <c r="U1255" s="87"/>
    </row>
    <row r="1256" spans="1:21" hidden="1" outlineLevel="1" x14ac:dyDescent="0.25">
      <c r="A1256" s="115"/>
      <c r="B1256" s="199"/>
      <c r="C1256" s="104"/>
      <c r="D1256" s="98" t="str">
        <f t="shared" ref="D1256:S1256" si="508">D1253</f>
        <v>Inadequate</v>
      </c>
      <c r="E1256" s="98" t="str">
        <f t="shared" si="508"/>
        <v>Salary</v>
      </c>
      <c r="F1256" s="98">
        <f t="shared" si="508"/>
        <v>1</v>
      </c>
      <c r="G1256" s="104">
        <f t="shared" si="508"/>
        <v>0</v>
      </c>
      <c r="H1256" s="104">
        <f t="shared" si="508"/>
        <v>0</v>
      </c>
      <c r="I1256" s="98" t="str">
        <f t="shared" si="508"/>
        <v>no</v>
      </c>
      <c r="J1256" s="98" t="str">
        <f t="shared" si="508"/>
        <v>no</v>
      </c>
      <c r="K1256" s="98" t="str">
        <f t="shared" si="508"/>
        <v>no</v>
      </c>
      <c r="L1256" s="98" t="str">
        <f t="shared" si="508"/>
        <v>no</v>
      </c>
      <c r="M1256" s="98" t="str">
        <f t="shared" si="508"/>
        <v>no</v>
      </c>
      <c r="N1256" s="98" t="str">
        <f t="shared" si="508"/>
        <v>no</v>
      </c>
      <c r="O1256" s="98" t="str">
        <f t="shared" si="508"/>
        <v>no</v>
      </c>
      <c r="P1256" s="98" t="str">
        <f t="shared" si="508"/>
        <v>no</v>
      </c>
      <c r="Q1256" s="98" t="str">
        <f t="shared" si="508"/>
        <v>no</v>
      </c>
      <c r="R1256" s="98" t="str">
        <f t="shared" si="508"/>
        <v>no</v>
      </c>
      <c r="S1256" s="98" t="str">
        <f t="shared" si="508"/>
        <v>no</v>
      </c>
      <c r="U1256" s="87"/>
    </row>
    <row r="1257" spans="1:21" hidden="1" outlineLevel="1" x14ac:dyDescent="0.25">
      <c r="A1257" s="115"/>
      <c r="B1257" s="199"/>
      <c r="C1257" s="104"/>
      <c r="E1257" s="98"/>
      <c r="F1257" s="99"/>
      <c r="G1257" s="104"/>
      <c r="H1257" s="104"/>
      <c r="I1257" s="104"/>
      <c r="J1257" s="98"/>
      <c r="K1257" s="98"/>
      <c r="L1257" s="98"/>
      <c r="M1257" s="98"/>
      <c r="N1257" s="98"/>
      <c r="O1257" s="98"/>
      <c r="P1257" s="98"/>
      <c r="Q1257" s="98"/>
      <c r="R1257" s="98"/>
      <c r="S1257" s="98"/>
      <c r="U1257" s="87"/>
    </row>
    <row r="1258" spans="1:21" hidden="1" outlineLevel="1" x14ac:dyDescent="0.25">
      <c r="A1258" s="115"/>
      <c r="B1258" s="199"/>
      <c r="C1258" s="104"/>
      <c r="E1258" s="98"/>
      <c r="F1258" s="99"/>
      <c r="G1258" s="104"/>
      <c r="H1258" s="104"/>
      <c r="I1258" s="104"/>
      <c r="J1258" s="98"/>
      <c r="K1258" s="98"/>
      <c r="L1258" s="98"/>
      <c r="M1258" s="98"/>
      <c r="N1258" s="98"/>
      <c r="O1258" s="98"/>
      <c r="P1258" s="98"/>
      <c r="Q1258" s="98"/>
      <c r="R1258" s="98"/>
      <c r="S1258" s="98"/>
      <c r="U1258" s="87"/>
    </row>
    <row r="1259" spans="1:21" hidden="1" outlineLevel="1" x14ac:dyDescent="0.25">
      <c r="A1259" s="115"/>
      <c r="B1259" s="199"/>
      <c r="C1259" s="104"/>
      <c r="E1259" s="98"/>
      <c r="F1259" s="99"/>
      <c r="G1259" s="104"/>
      <c r="H1259" s="104"/>
      <c r="I1259" s="104"/>
      <c r="J1259" s="98"/>
      <c r="K1259" s="98"/>
      <c r="L1259" s="98"/>
      <c r="M1259" s="98"/>
      <c r="N1259" s="98"/>
      <c r="O1259" s="98"/>
      <c r="P1259" s="98"/>
      <c r="Q1259" s="98"/>
      <c r="R1259" s="98"/>
      <c r="S1259" s="98"/>
      <c r="U1259" s="87"/>
    </row>
    <row r="1260" spans="1:21" hidden="1" outlineLevel="1" x14ac:dyDescent="0.25">
      <c r="A1260" s="115"/>
      <c r="B1260" s="199"/>
      <c r="C1260" s="104"/>
      <c r="E1260" s="98"/>
      <c r="F1260" s="99"/>
      <c r="G1260" s="104"/>
      <c r="H1260" s="104"/>
      <c r="I1260" s="104"/>
      <c r="J1260" s="98"/>
      <c r="K1260" s="98"/>
      <c r="L1260" s="98"/>
      <c r="M1260" s="98"/>
      <c r="N1260" s="98"/>
      <c r="O1260" s="98"/>
      <c r="P1260" s="98"/>
      <c r="Q1260" s="98"/>
      <c r="R1260" s="98"/>
      <c r="S1260" s="98"/>
      <c r="U1260" s="87"/>
    </row>
    <row r="1261" spans="1:21" hidden="1" outlineLevel="1" x14ac:dyDescent="0.25">
      <c r="A1261" s="115"/>
      <c r="B1261" s="199"/>
      <c r="C1261" s="104"/>
      <c r="E1261" s="98"/>
      <c r="F1261" s="99"/>
      <c r="G1261" s="104"/>
      <c r="H1261" s="104"/>
      <c r="I1261" s="104"/>
      <c r="J1261" s="98"/>
      <c r="K1261" s="98"/>
      <c r="L1261" s="98"/>
      <c r="M1261" s="98"/>
      <c r="N1261" s="98"/>
      <c r="O1261" s="98"/>
      <c r="P1261" s="98"/>
      <c r="Q1261" s="98"/>
      <c r="R1261" s="98"/>
      <c r="S1261" s="98"/>
      <c r="U1261" s="87"/>
    </row>
    <row r="1262" spans="1:21" hidden="1" outlineLevel="1" x14ac:dyDescent="0.25">
      <c r="A1262" s="115"/>
      <c r="B1262" s="199"/>
      <c r="C1262" s="104"/>
      <c r="E1262" s="98"/>
      <c r="F1262" s="99"/>
      <c r="G1262" s="104"/>
      <c r="H1262" s="104"/>
      <c r="I1262" s="104"/>
      <c r="J1262" s="98"/>
      <c r="K1262" s="98"/>
      <c r="L1262" s="98"/>
      <c r="M1262" s="98"/>
      <c r="N1262" s="98"/>
      <c r="O1262" s="98"/>
      <c r="P1262" s="98"/>
      <c r="Q1262" s="98"/>
      <c r="R1262" s="98"/>
      <c r="S1262" s="98"/>
      <c r="U1262" s="87"/>
    </row>
    <row r="1263" spans="1:21" collapsed="1" x14ac:dyDescent="0.25">
      <c r="A1263" s="34"/>
      <c r="B1263" s="198"/>
      <c r="C1263" s="102"/>
      <c r="D1263" t="str">
        <f>'Caseload Assignments'!A1262</f>
        <v>Inadequate</v>
      </c>
      <c r="E1263" s="34" t="s">
        <v>104</v>
      </c>
      <c r="F1263" s="114">
        <v>1</v>
      </c>
      <c r="G1263" s="102">
        <v>0</v>
      </c>
      <c r="H1263" s="102"/>
      <c r="I1263" s="34" t="str">
        <f>J1263</f>
        <v>no</v>
      </c>
      <c r="J1263" s="34" t="s">
        <v>480</v>
      </c>
      <c r="K1263" s="34" t="s">
        <v>480</v>
      </c>
      <c r="L1263" s="34" t="s">
        <v>480</v>
      </c>
      <c r="M1263" s="34" t="s">
        <v>480</v>
      </c>
      <c r="N1263" s="34" t="s">
        <v>480</v>
      </c>
      <c r="O1263" s="34" t="s">
        <v>480</v>
      </c>
      <c r="P1263" s="34" t="s">
        <v>480</v>
      </c>
      <c r="Q1263" s="34" t="s">
        <v>480</v>
      </c>
      <c r="R1263" s="34" t="s">
        <v>480</v>
      </c>
      <c r="S1263" s="34" t="s">
        <v>480</v>
      </c>
      <c r="T1263" s="83">
        <f>IF('Financial Overview'!$B$9=1,'Caseload Assignments'!BK1265,(IF('Financial Overview'!$B$9=2,'Caseload Assignments'!BK1266,(IF('Financial Overview'!$B$9=3,'Caseload Assignments'!BK1267,(IF('Financial Overview'!$B$9=4,'Caseload Assignments'!BK1268)))))))</f>
        <v>0</v>
      </c>
      <c r="U1263" s="87">
        <f t="shared" ref="U1263" si="509">G1263+H1263-T1263</f>
        <v>0</v>
      </c>
    </row>
    <row r="1264" spans="1:21" hidden="1" outlineLevel="1" x14ac:dyDescent="0.25">
      <c r="A1264" s="115"/>
      <c r="B1264" s="199"/>
      <c r="C1264" s="104"/>
      <c r="D1264" s="98" t="str">
        <f t="shared" ref="D1264:I1264" si="510">D1263</f>
        <v>Inadequate</v>
      </c>
      <c r="E1264" s="98" t="str">
        <f t="shared" si="510"/>
        <v>Salary</v>
      </c>
      <c r="F1264" s="98">
        <f t="shared" si="510"/>
        <v>1</v>
      </c>
      <c r="G1264" s="104">
        <f t="shared" si="510"/>
        <v>0</v>
      </c>
      <c r="H1264" s="104">
        <f t="shared" si="510"/>
        <v>0</v>
      </c>
      <c r="I1264" s="98" t="str">
        <f t="shared" si="510"/>
        <v>no</v>
      </c>
      <c r="J1264" s="98" t="str">
        <f t="shared" si="506"/>
        <v>no</v>
      </c>
      <c r="K1264" s="98" t="str">
        <f t="shared" si="506"/>
        <v>no</v>
      </c>
      <c r="L1264" s="98" t="str">
        <f t="shared" si="506"/>
        <v>no</v>
      </c>
      <c r="M1264" s="98" t="str">
        <f t="shared" si="506"/>
        <v>no</v>
      </c>
      <c r="N1264" s="98" t="str">
        <f t="shared" si="506"/>
        <v>no</v>
      </c>
      <c r="O1264" s="98" t="str">
        <f t="shared" si="506"/>
        <v>no</v>
      </c>
      <c r="P1264" s="98" t="str">
        <f t="shared" si="506"/>
        <v>no</v>
      </c>
      <c r="Q1264" s="98" t="str">
        <f t="shared" si="506"/>
        <v>no</v>
      </c>
      <c r="R1264" s="98" t="str">
        <f t="shared" si="506"/>
        <v>no</v>
      </c>
      <c r="S1264" s="98" t="str">
        <f t="shared" si="506"/>
        <v>no</v>
      </c>
      <c r="U1264" s="87"/>
    </row>
    <row r="1265" spans="1:21" hidden="1" outlineLevel="1" x14ac:dyDescent="0.25">
      <c r="A1265" s="115"/>
      <c r="B1265" s="199"/>
      <c r="C1265" s="104"/>
      <c r="D1265" s="98" t="str">
        <f t="shared" ref="D1265:S1265" si="511">D1263</f>
        <v>Inadequate</v>
      </c>
      <c r="E1265" s="98" t="str">
        <f t="shared" si="511"/>
        <v>Salary</v>
      </c>
      <c r="F1265" s="98">
        <f t="shared" si="511"/>
        <v>1</v>
      </c>
      <c r="G1265" s="104">
        <f t="shared" si="511"/>
        <v>0</v>
      </c>
      <c r="H1265" s="104">
        <f t="shared" si="511"/>
        <v>0</v>
      </c>
      <c r="I1265" s="98" t="str">
        <f t="shared" si="511"/>
        <v>no</v>
      </c>
      <c r="J1265" s="98" t="str">
        <f t="shared" si="511"/>
        <v>no</v>
      </c>
      <c r="K1265" s="98" t="str">
        <f t="shared" si="511"/>
        <v>no</v>
      </c>
      <c r="L1265" s="98" t="str">
        <f t="shared" si="511"/>
        <v>no</v>
      </c>
      <c r="M1265" s="98" t="str">
        <f t="shared" si="511"/>
        <v>no</v>
      </c>
      <c r="N1265" s="98" t="str">
        <f t="shared" si="511"/>
        <v>no</v>
      </c>
      <c r="O1265" s="98" t="str">
        <f t="shared" si="511"/>
        <v>no</v>
      </c>
      <c r="P1265" s="98" t="str">
        <f t="shared" si="511"/>
        <v>no</v>
      </c>
      <c r="Q1265" s="98" t="str">
        <f t="shared" si="511"/>
        <v>no</v>
      </c>
      <c r="R1265" s="98" t="str">
        <f t="shared" si="511"/>
        <v>no</v>
      </c>
      <c r="S1265" s="98" t="str">
        <f t="shared" si="511"/>
        <v>no</v>
      </c>
      <c r="U1265" s="87"/>
    </row>
    <row r="1266" spans="1:21" hidden="1" outlineLevel="1" x14ac:dyDescent="0.25">
      <c r="A1266" s="115"/>
      <c r="B1266" s="199"/>
      <c r="C1266" s="104"/>
      <c r="D1266" s="98" t="str">
        <f t="shared" ref="D1266:S1266" si="512">D1263</f>
        <v>Inadequate</v>
      </c>
      <c r="E1266" s="98" t="str">
        <f t="shared" si="512"/>
        <v>Salary</v>
      </c>
      <c r="F1266" s="98">
        <f t="shared" si="512"/>
        <v>1</v>
      </c>
      <c r="G1266" s="104">
        <f t="shared" si="512"/>
        <v>0</v>
      </c>
      <c r="H1266" s="104">
        <f t="shared" si="512"/>
        <v>0</v>
      </c>
      <c r="I1266" s="98" t="str">
        <f t="shared" si="512"/>
        <v>no</v>
      </c>
      <c r="J1266" s="98" t="str">
        <f t="shared" si="512"/>
        <v>no</v>
      </c>
      <c r="K1266" s="98" t="str">
        <f t="shared" si="512"/>
        <v>no</v>
      </c>
      <c r="L1266" s="98" t="str">
        <f t="shared" si="512"/>
        <v>no</v>
      </c>
      <c r="M1266" s="98" t="str">
        <f t="shared" si="512"/>
        <v>no</v>
      </c>
      <c r="N1266" s="98" t="str">
        <f t="shared" si="512"/>
        <v>no</v>
      </c>
      <c r="O1266" s="98" t="str">
        <f t="shared" si="512"/>
        <v>no</v>
      </c>
      <c r="P1266" s="98" t="str">
        <f t="shared" si="512"/>
        <v>no</v>
      </c>
      <c r="Q1266" s="98" t="str">
        <f t="shared" si="512"/>
        <v>no</v>
      </c>
      <c r="R1266" s="98" t="str">
        <f t="shared" si="512"/>
        <v>no</v>
      </c>
      <c r="S1266" s="98" t="str">
        <f t="shared" si="512"/>
        <v>no</v>
      </c>
      <c r="U1266" s="87"/>
    </row>
    <row r="1267" spans="1:21" hidden="1" outlineLevel="1" x14ac:dyDescent="0.25">
      <c r="A1267" s="115"/>
      <c r="B1267" s="199"/>
      <c r="C1267" s="104"/>
      <c r="E1267" s="98"/>
      <c r="F1267" s="99"/>
      <c r="G1267" s="104"/>
      <c r="H1267" s="104"/>
      <c r="I1267" s="104"/>
      <c r="J1267" s="98"/>
      <c r="K1267" s="98"/>
      <c r="L1267" s="98"/>
      <c r="M1267" s="98"/>
      <c r="N1267" s="98"/>
      <c r="O1267" s="98"/>
      <c r="P1267" s="98"/>
      <c r="Q1267" s="98"/>
      <c r="R1267" s="98"/>
      <c r="S1267" s="98"/>
      <c r="U1267" s="87"/>
    </row>
    <row r="1268" spans="1:21" hidden="1" outlineLevel="1" x14ac:dyDescent="0.25">
      <c r="A1268" s="115"/>
      <c r="B1268" s="199"/>
      <c r="C1268" s="104"/>
      <c r="E1268" s="98"/>
      <c r="F1268" s="99"/>
      <c r="G1268" s="104"/>
      <c r="H1268" s="104"/>
      <c r="I1268" s="104"/>
      <c r="J1268" s="98"/>
      <c r="K1268" s="98"/>
      <c r="L1268" s="98"/>
      <c r="M1268" s="98"/>
      <c r="N1268" s="98"/>
      <c r="O1268" s="98"/>
      <c r="P1268" s="98"/>
      <c r="Q1268" s="98"/>
      <c r="R1268" s="98"/>
      <c r="S1268" s="98"/>
      <c r="U1268" s="87"/>
    </row>
    <row r="1269" spans="1:21" hidden="1" outlineLevel="1" x14ac:dyDescent="0.25">
      <c r="A1269" s="115"/>
      <c r="B1269" s="199"/>
      <c r="C1269" s="104"/>
      <c r="E1269" s="98"/>
      <c r="F1269" s="99"/>
      <c r="G1269" s="104"/>
      <c r="H1269" s="104"/>
      <c r="I1269" s="104"/>
      <c r="J1269" s="98"/>
      <c r="K1269" s="98"/>
      <c r="L1269" s="98"/>
      <c r="M1269" s="98"/>
      <c r="N1269" s="98"/>
      <c r="O1269" s="98"/>
      <c r="P1269" s="98"/>
      <c r="Q1269" s="98"/>
      <c r="R1269" s="98"/>
      <c r="S1269" s="98"/>
      <c r="U1269" s="87"/>
    </row>
    <row r="1270" spans="1:21" hidden="1" outlineLevel="1" x14ac:dyDescent="0.25">
      <c r="A1270" s="115"/>
      <c r="B1270" s="199"/>
      <c r="C1270" s="104"/>
      <c r="E1270" s="98"/>
      <c r="F1270" s="99"/>
      <c r="G1270" s="104"/>
      <c r="H1270" s="104"/>
      <c r="I1270" s="104"/>
      <c r="J1270" s="98"/>
      <c r="K1270" s="98"/>
      <c r="L1270" s="98"/>
      <c r="M1270" s="98"/>
      <c r="N1270" s="98"/>
      <c r="O1270" s="98"/>
      <c r="P1270" s="98"/>
      <c r="Q1270" s="98"/>
      <c r="R1270" s="98"/>
      <c r="S1270" s="98"/>
      <c r="U1270" s="87"/>
    </row>
    <row r="1271" spans="1:21" hidden="1" outlineLevel="1" x14ac:dyDescent="0.25">
      <c r="A1271" s="115"/>
      <c r="B1271" s="199"/>
      <c r="C1271" s="104"/>
      <c r="E1271" s="98"/>
      <c r="F1271" s="99"/>
      <c r="G1271" s="104"/>
      <c r="H1271" s="104"/>
      <c r="I1271" s="104"/>
      <c r="J1271" s="98"/>
      <c r="K1271" s="98"/>
      <c r="L1271" s="98"/>
      <c r="M1271" s="98"/>
      <c r="N1271" s="98"/>
      <c r="O1271" s="98"/>
      <c r="P1271" s="98"/>
      <c r="Q1271" s="98"/>
      <c r="R1271" s="98"/>
      <c r="S1271" s="98"/>
      <c r="U1271" s="87"/>
    </row>
    <row r="1272" spans="1:21" hidden="1" outlineLevel="1" x14ac:dyDescent="0.25">
      <c r="A1272" s="115"/>
      <c r="B1272" s="199"/>
      <c r="C1272" s="104"/>
      <c r="E1272" s="98"/>
      <c r="F1272" s="99"/>
      <c r="G1272" s="104"/>
      <c r="H1272" s="104"/>
      <c r="I1272" s="104"/>
      <c r="J1272" s="98"/>
      <c r="K1272" s="98"/>
      <c r="L1272" s="98"/>
      <c r="M1272" s="98"/>
      <c r="N1272" s="98"/>
      <c r="O1272" s="98"/>
      <c r="P1272" s="98"/>
      <c r="Q1272" s="98"/>
      <c r="R1272" s="98"/>
      <c r="S1272" s="98"/>
      <c r="U1272" s="87"/>
    </row>
    <row r="1273" spans="1:21" collapsed="1" x14ac:dyDescent="0.25">
      <c r="A1273" s="34"/>
      <c r="B1273" s="198"/>
      <c r="C1273" s="102"/>
      <c r="D1273" t="str">
        <f>'Caseload Assignments'!A1272</f>
        <v>Inadequate</v>
      </c>
      <c r="E1273" s="34" t="s">
        <v>104</v>
      </c>
      <c r="F1273" s="114">
        <v>1</v>
      </c>
      <c r="G1273" s="102">
        <v>0</v>
      </c>
      <c r="H1273" s="102"/>
      <c r="I1273" s="34" t="str">
        <f>J1273</f>
        <v>no</v>
      </c>
      <c r="J1273" s="34" t="s">
        <v>480</v>
      </c>
      <c r="K1273" s="34" t="s">
        <v>480</v>
      </c>
      <c r="L1273" s="34" t="s">
        <v>480</v>
      </c>
      <c r="M1273" s="34" t="s">
        <v>480</v>
      </c>
      <c r="N1273" s="34" t="s">
        <v>480</v>
      </c>
      <c r="O1273" s="34" t="s">
        <v>480</v>
      </c>
      <c r="P1273" s="34" t="s">
        <v>480</v>
      </c>
      <c r="Q1273" s="34" t="s">
        <v>480</v>
      </c>
      <c r="R1273" s="34" t="s">
        <v>480</v>
      </c>
      <c r="S1273" s="34" t="s">
        <v>480</v>
      </c>
      <c r="T1273" s="83">
        <f>IF('Financial Overview'!$B$9=1,'Caseload Assignments'!BK1275,(IF('Financial Overview'!$B$9=2,'Caseload Assignments'!BK1276,(IF('Financial Overview'!$B$9=3,'Caseload Assignments'!BK1277,(IF('Financial Overview'!$B$9=4,'Caseload Assignments'!BK1278)))))))</f>
        <v>0</v>
      </c>
      <c r="U1273" s="87">
        <f t="shared" ref="U1273" si="513">G1273+H1273-T1273</f>
        <v>0</v>
      </c>
    </row>
    <row r="1274" spans="1:21" hidden="1" outlineLevel="1" x14ac:dyDescent="0.25">
      <c r="A1274" s="115"/>
      <c r="B1274" s="199"/>
      <c r="C1274" s="104"/>
      <c r="D1274" s="98" t="str">
        <f t="shared" ref="D1274:S1284" si="514">D1273</f>
        <v>Inadequate</v>
      </c>
      <c r="E1274" s="98" t="str">
        <f t="shared" si="514"/>
        <v>Salary</v>
      </c>
      <c r="F1274" s="98">
        <f t="shared" si="514"/>
        <v>1</v>
      </c>
      <c r="G1274" s="104">
        <f t="shared" si="514"/>
        <v>0</v>
      </c>
      <c r="H1274" s="104">
        <f t="shared" si="514"/>
        <v>0</v>
      </c>
      <c r="I1274" s="98" t="str">
        <f t="shared" si="514"/>
        <v>no</v>
      </c>
      <c r="J1274" s="98" t="str">
        <f t="shared" si="514"/>
        <v>no</v>
      </c>
      <c r="K1274" s="98" t="str">
        <f t="shared" si="514"/>
        <v>no</v>
      </c>
      <c r="L1274" s="98" t="str">
        <f t="shared" si="514"/>
        <v>no</v>
      </c>
      <c r="M1274" s="98" t="str">
        <f t="shared" si="514"/>
        <v>no</v>
      </c>
      <c r="N1274" s="98" t="str">
        <f t="shared" si="514"/>
        <v>no</v>
      </c>
      <c r="O1274" s="98" t="str">
        <f t="shared" si="514"/>
        <v>no</v>
      </c>
      <c r="P1274" s="98" t="str">
        <f t="shared" si="514"/>
        <v>no</v>
      </c>
      <c r="Q1274" s="98" t="str">
        <f t="shared" si="514"/>
        <v>no</v>
      </c>
      <c r="R1274" s="98" t="str">
        <f t="shared" si="514"/>
        <v>no</v>
      </c>
      <c r="S1274" s="98" t="str">
        <f t="shared" si="514"/>
        <v>no</v>
      </c>
      <c r="U1274" s="87"/>
    </row>
    <row r="1275" spans="1:21" hidden="1" outlineLevel="1" x14ac:dyDescent="0.25">
      <c r="A1275" s="115"/>
      <c r="B1275" s="199"/>
      <c r="C1275" s="104"/>
      <c r="D1275" s="98" t="str">
        <f t="shared" ref="D1275:S1275" si="515">D1273</f>
        <v>Inadequate</v>
      </c>
      <c r="E1275" s="98" t="str">
        <f t="shared" si="515"/>
        <v>Salary</v>
      </c>
      <c r="F1275" s="98">
        <f t="shared" si="515"/>
        <v>1</v>
      </c>
      <c r="G1275" s="104">
        <f t="shared" si="515"/>
        <v>0</v>
      </c>
      <c r="H1275" s="104">
        <f t="shared" si="515"/>
        <v>0</v>
      </c>
      <c r="I1275" s="98" t="str">
        <f t="shared" si="515"/>
        <v>no</v>
      </c>
      <c r="J1275" s="98" t="str">
        <f t="shared" si="515"/>
        <v>no</v>
      </c>
      <c r="K1275" s="98" t="str">
        <f t="shared" si="515"/>
        <v>no</v>
      </c>
      <c r="L1275" s="98" t="str">
        <f t="shared" si="515"/>
        <v>no</v>
      </c>
      <c r="M1275" s="98" t="str">
        <f t="shared" si="515"/>
        <v>no</v>
      </c>
      <c r="N1275" s="98" t="str">
        <f t="shared" si="515"/>
        <v>no</v>
      </c>
      <c r="O1275" s="98" t="str">
        <f t="shared" si="515"/>
        <v>no</v>
      </c>
      <c r="P1275" s="98" t="str">
        <f t="shared" si="515"/>
        <v>no</v>
      </c>
      <c r="Q1275" s="98" t="str">
        <f t="shared" si="515"/>
        <v>no</v>
      </c>
      <c r="R1275" s="98" t="str">
        <f t="shared" si="515"/>
        <v>no</v>
      </c>
      <c r="S1275" s="98" t="str">
        <f t="shared" si="515"/>
        <v>no</v>
      </c>
      <c r="U1275" s="87"/>
    </row>
    <row r="1276" spans="1:21" hidden="1" outlineLevel="1" x14ac:dyDescent="0.25">
      <c r="A1276" s="115"/>
      <c r="B1276" s="199"/>
      <c r="C1276" s="104"/>
      <c r="D1276" s="98" t="str">
        <f t="shared" ref="D1276:S1276" si="516">D1273</f>
        <v>Inadequate</v>
      </c>
      <c r="E1276" s="98" t="str">
        <f t="shared" si="516"/>
        <v>Salary</v>
      </c>
      <c r="F1276" s="98">
        <f t="shared" si="516"/>
        <v>1</v>
      </c>
      <c r="G1276" s="104">
        <f t="shared" si="516"/>
        <v>0</v>
      </c>
      <c r="H1276" s="104">
        <f t="shared" si="516"/>
        <v>0</v>
      </c>
      <c r="I1276" s="98" t="str">
        <f t="shared" si="516"/>
        <v>no</v>
      </c>
      <c r="J1276" s="98" t="str">
        <f t="shared" si="516"/>
        <v>no</v>
      </c>
      <c r="K1276" s="98" t="str">
        <f t="shared" si="516"/>
        <v>no</v>
      </c>
      <c r="L1276" s="98" t="str">
        <f t="shared" si="516"/>
        <v>no</v>
      </c>
      <c r="M1276" s="98" t="str">
        <f t="shared" si="516"/>
        <v>no</v>
      </c>
      <c r="N1276" s="98" t="str">
        <f t="shared" si="516"/>
        <v>no</v>
      </c>
      <c r="O1276" s="98" t="str">
        <f t="shared" si="516"/>
        <v>no</v>
      </c>
      <c r="P1276" s="98" t="str">
        <f t="shared" si="516"/>
        <v>no</v>
      </c>
      <c r="Q1276" s="98" t="str">
        <f t="shared" si="516"/>
        <v>no</v>
      </c>
      <c r="R1276" s="98" t="str">
        <f t="shared" si="516"/>
        <v>no</v>
      </c>
      <c r="S1276" s="98" t="str">
        <f t="shared" si="516"/>
        <v>no</v>
      </c>
      <c r="U1276" s="87"/>
    </row>
    <row r="1277" spans="1:21" hidden="1" outlineLevel="1" x14ac:dyDescent="0.25">
      <c r="A1277" s="115"/>
      <c r="B1277" s="199"/>
      <c r="C1277" s="104"/>
      <c r="E1277" s="98"/>
      <c r="F1277" s="99"/>
      <c r="G1277" s="104"/>
      <c r="H1277" s="104"/>
      <c r="I1277" s="104"/>
      <c r="J1277" s="98"/>
      <c r="K1277" s="98"/>
      <c r="L1277" s="98"/>
      <c r="M1277" s="98"/>
      <c r="N1277" s="98"/>
      <c r="O1277" s="98"/>
      <c r="P1277" s="98"/>
      <c r="Q1277" s="98"/>
      <c r="R1277" s="98"/>
      <c r="S1277" s="98"/>
      <c r="U1277" s="87"/>
    </row>
    <row r="1278" spans="1:21" hidden="1" outlineLevel="1" x14ac:dyDescent="0.25">
      <c r="A1278" s="115"/>
      <c r="B1278" s="199"/>
      <c r="C1278" s="104"/>
      <c r="E1278" s="98"/>
      <c r="F1278" s="99"/>
      <c r="G1278" s="104"/>
      <c r="H1278" s="104"/>
      <c r="I1278" s="104"/>
      <c r="J1278" s="98"/>
      <c r="K1278" s="98"/>
      <c r="L1278" s="98"/>
      <c r="M1278" s="98"/>
      <c r="N1278" s="98"/>
      <c r="O1278" s="98"/>
      <c r="P1278" s="98"/>
      <c r="Q1278" s="98"/>
      <c r="R1278" s="98"/>
      <c r="S1278" s="98"/>
      <c r="U1278" s="87"/>
    </row>
    <row r="1279" spans="1:21" hidden="1" outlineLevel="1" x14ac:dyDescent="0.25">
      <c r="A1279" s="115"/>
      <c r="B1279" s="199"/>
      <c r="C1279" s="104"/>
      <c r="E1279" s="98"/>
      <c r="F1279" s="99"/>
      <c r="G1279" s="104"/>
      <c r="H1279" s="104"/>
      <c r="I1279" s="104"/>
      <c r="J1279" s="98"/>
      <c r="K1279" s="98"/>
      <c r="L1279" s="98"/>
      <c r="M1279" s="98"/>
      <c r="N1279" s="98"/>
      <c r="O1279" s="98"/>
      <c r="P1279" s="98"/>
      <c r="Q1279" s="98"/>
      <c r="R1279" s="98"/>
      <c r="S1279" s="98"/>
      <c r="U1279" s="87"/>
    </row>
    <row r="1280" spans="1:21" hidden="1" outlineLevel="1" x14ac:dyDescent="0.25">
      <c r="A1280" s="115"/>
      <c r="B1280" s="199"/>
      <c r="C1280" s="104"/>
      <c r="E1280" s="98"/>
      <c r="F1280" s="99"/>
      <c r="G1280" s="104"/>
      <c r="H1280" s="104"/>
      <c r="I1280" s="104"/>
      <c r="J1280" s="98"/>
      <c r="K1280" s="98"/>
      <c r="L1280" s="98"/>
      <c r="M1280" s="98"/>
      <c r="N1280" s="98"/>
      <c r="O1280" s="98"/>
      <c r="P1280" s="98"/>
      <c r="Q1280" s="98"/>
      <c r="R1280" s="98"/>
      <c r="S1280" s="98"/>
      <c r="U1280" s="87"/>
    </row>
    <row r="1281" spans="1:21" hidden="1" outlineLevel="1" x14ac:dyDescent="0.25">
      <c r="A1281" s="115"/>
      <c r="B1281" s="199"/>
      <c r="C1281" s="104"/>
      <c r="E1281" s="98"/>
      <c r="F1281" s="99"/>
      <c r="G1281" s="104"/>
      <c r="H1281" s="104"/>
      <c r="I1281" s="104"/>
      <c r="J1281" s="98"/>
      <c r="K1281" s="98"/>
      <c r="L1281" s="98"/>
      <c r="M1281" s="98"/>
      <c r="N1281" s="98"/>
      <c r="O1281" s="98"/>
      <c r="P1281" s="98"/>
      <c r="Q1281" s="98"/>
      <c r="R1281" s="98"/>
      <c r="S1281" s="98"/>
      <c r="U1281" s="87"/>
    </row>
    <row r="1282" spans="1:21" hidden="1" outlineLevel="1" x14ac:dyDescent="0.25">
      <c r="A1282" s="115"/>
      <c r="B1282" s="199"/>
      <c r="C1282" s="104"/>
      <c r="E1282" s="98"/>
      <c r="F1282" s="99"/>
      <c r="G1282" s="104"/>
      <c r="H1282" s="104"/>
      <c r="I1282" s="104"/>
      <c r="J1282" s="98"/>
      <c r="K1282" s="98"/>
      <c r="L1282" s="98"/>
      <c r="M1282" s="98"/>
      <c r="N1282" s="98"/>
      <c r="O1282" s="98"/>
      <c r="P1282" s="98"/>
      <c r="Q1282" s="98"/>
      <c r="R1282" s="98"/>
      <c r="S1282" s="98"/>
      <c r="U1282" s="87"/>
    </row>
    <row r="1283" spans="1:21" collapsed="1" x14ac:dyDescent="0.25">
      <c r="A1283" s="34"/>
      <c r="B1283" s="198"/>
      <c r="C1283" s="102"/>
      <c r="D1283" t="str">
        <f>'Caseload Assignments'!A1282</f>
        <v>Inadequate</v>
      </c>
      <c r="E1283" s="34" t="s">
        <v>104</v>
      </c>
      <c r="F1283" s="114">
        <v>1</v>
      </c>
      <c r="G1283" s="102">
        <v>0</v>
      </c>
      <c r="H1283" s="102"/>
      <c r="I1283" s="34" t="str">
        <f>J1283</f>
        <v>no</v>
      </c>
      <c r="J1283" s="34" t="s">
        <v>480</v>
      </c>
      <c r="K1283" s="34" t="s">
        <v>480</v>
      </c>
      <c r="L1283" s="34" t="s">
        <v>480</v>
      </c>
      <c r="M1283" s="34" t="s">
        <v>480</v>
      </c>
      <c r="N1283" s="34" t="s">
        <v>480</v>
      </c>
      <c r="O1283" s="34" t="s">
        <v>480</v>
      </c>
      <c r="P1283" s="34" t="s">
        <v>480</v>
      </c>
      <c r="Q1283" s="34" t="s">
        <v>480</v>
      </c>
      <c r="R1283" s="34" t="s">
        <v>480</v>
      </c>
      <c r="S1283" s="34" t="s">
        <v>480</v>
      </c>
      <c r="T1283" s="83">
        <f>IF('Financial Overview'!$B$9=1,'Caseload Assignments'!BK1285,(IF('Financial Overview'!$B$9=2,'Caseload Assignments'!BK1286,(IF('Financial Overview'!$B$9=3,'Caseload Assignments'!BK1287,(IF('Financial Overview'!$B$9=4,'Caseload Assignments'!BK1288)))))))</f>
        <v>0</v>
      </c>
      <c r="U1283" s="87">
        <f t="shared" ref="U1283" si="517">G1283+H1283-T1283</f>
        <v>0</v>
      </c>
    </row>
    <row r="1284" spans="1:21" hidden="1" outlineLevel="1" x14ac:dyDescent="0.25">
      <c r="A1284" s="115"/>
      <c r="B1284" s="199"/>
      <c r="C1284" s="104"/>
      <c r="D1284" s="98" t="str">
        <f t="shared" ref="D1284:I1284" si="518">D1283</f>
        <v>Inadequate</v>
      </c>
      <c r="E1284" s="98" t="str">
        <f t="shared" si="518"/>
        <v>Salary</v>
      </c>
      <c r="F1284" s="98">
        <f t="shared" si="518"/>
        <v>1</v>
      </c>
      <c r="G1284" s="104">
        <f t="shared" si="518"/>
        <v>0</v>
      </c>
      <c r="H1284" s="104">
        <f t="shared" si="518"/>
        <v>0</v>
      </c>
      <c r="I1284" s="98" t="str">
        <f t="shared" si="518"/>
        <v>no</v>
      </c>
      <c r="J1284" s="98" t="str">
        <f t="shared" si="514"/>
        <v>no</v>
      </c>
      <c r="K1284" s="98" t="str">
        <f t="shared" si="514"/>
        <v>no</v>
      </c>
      <c r="L1284" s="98" t="str">
        <f t="shared" si="514"/>
        <v>no</v>
      </c>
      <c r="M1284" s="98" t="str">
        <f t="shared" si="514"/>
        <v>no</v>
      </c>
      <c r="N1284" s="98" t="str">
        <f t="shared" si="514"/>
        <v>no</v>
      </c>
      <c r="O1284" s="98" t="str">
        <f t="shared" si="514"/>
        <v>no</v>
      </c>
      <c r="P1284" s="98" t="str">
        <f t="shared" si="514"/>
        <v>no</v>
      </c>
      <c r="Q1284" s="98" t="str">
        <f t="shared" si="514"/>
        <v>no</v>
      </c>
      <c r="R1284" s="98" t="str">
        <f t="shared" si="514"/>
        <v>no</v>
      </c>
      <c r="S1284" s="98" t="str">
        <f t="shared" si="514"/>
        <v>no</v>
      </c>
      <c r="U1284" s="87"/>
    </row>
    <row r="1285" spans="1:21" hidden="1" outlineLevel="1" x14ac:dyDescent="0.25">
      <c r="A1285" s="115"/>
      <c r="B1285" s="199"/>
      <c r="C1285" s="104"/>
      <c r="D1285" s="98" t="str">
        <f t="shared" ref="D1285:S1285" si="519">D1283</f>
        <v>Inadequate</v>
      </c>
      <c r="E1285" s="98" t="str">
        <f t="shared" si="519"/>
        <v>Salary</v>
      </c>
      <c r="F1285" s="98">
        <f t="shared" si="519"/>
        <v>1</v>
      </c>
      <c r="G1285" s="104">
        <f t="shared" si="519"/>
        <v>0</v>
      </c>
      <c r="H1285" s="104">
        <f t="shared" si="519"/>
        <v>0</v>
      </c>
      <c r="I1285" s="98" t="str">
        <f t="shared" si="519"/>
        <v>no</v>
      </c>
      <c r="J1285" s="98" t="str">
        <f t="shared" si="519"/>
        <v>no</v>
      </c>
      <c r="K1285" s="98" t="str">
        <f t="shared" si="519"/>
        <v>no</v>
      </c>
      <c r="L1285" s="98" t="str">
        <f t="shared" si="519"/>
        <v>no</v>
      </c>
      <c r="M1285" s="98" t="str">
        <f t="shared" si="519"/>
        <v>no</v>
      </c>
      <c r="N1285" s="98" t="str">
        <f t="shared" si="519"/>
        <v>no</v>
      </c>
      <c r="O1285" s="98" t="str">
        <f t="shared" si="519"/>
        <v>no</v>
      </c>
      <c r="P1285" s="98" t="str">
        <f t="shared" si="519"/>
        <v>no</v>
      </c>
      <c r="Q1285" s="98" t="str">
        <f t="shared" si="519"/>
        <v>no</v>
      </c>
      <c r="R1285" s="98" t="str">
        <f t="shared" si="519"/>
        <v>no</v>
      </c>
      <c r="S1285" s="98" t="str">
        <f t="shared" si="519"/>
        <v>no</v>
      </c>
      <c r="U1285" s="87"/>
    </row>
    <row r="1286" spans="1:21" hidden="1" outlineLevel="1" x14ac:dyDescent="0.25">
      <c r="A1286" s="115"/>
      <c r="B1286" s="199"/>
      <c r="C1286" s="104"/>
      <c r="D1286" s="98" t="str">
        <f t="shared" ref="D1286:S1286" si="520">D1283</f>
        <v>Inadequate</v>
      </c>
      <c r="E1286" s="98" t="str">
        <f t="shared" si="520"/>
        <v>Salary</v>
      </c>
      <c r="F1286" s="98">
        <f t="shared" si="520"/>
        <v>1</v>
      </c>
      <c r="G1286" s="104">
        <f t="shared" si="520"/>
        <v>0</v>
      </c>
      <c r="H1286" s="104">
        <f t="shared" si="520"/>
        <v>0</v>
      </c>
      <c r="I1286" s="98" t="str">
        <f t="shared" si="520"/>
        <v>no</v>
      </c>
      <c r="J1286" s="98" t="str">
        <f t="shared" si="520"/>
        <v>no</v>
      </c>
      <c r="K1286" s="98" t="str">
        <f t="shared" si="520"/>
        <v>no</v>
      </c>
      <c r="L1286" s="98" t="str">
        <f t="shared" si="520"/>
        <v>no</v>
      </c>
      <c r="M1286" s="98" t="str">
        <f t="shared" si="520"/>
        <v>no</v>
      </c>
      <c r="N1286" s="98" t="str">
        <f t="shared" si="520"/>
        <v>no</v>
      </c>
      <c r="O1286" s="98" t="str">
        <f t="shared" si="520"/>
        <v>no</v>
      </c>
      <c r="P1286" s="98" t="str">
        <f t="shared" si="520"/>
        <v>no</v>
      </c>
      <c r="Q1286" s="98" t="str">
        <f t="shared" si="520"/>
        <v>no</v>
      </c>
      <c r="R1286" s="98" t="str">
        <f t="shared" si="520"/>
        <v>no</v>
      </c>
      <c r="S1286" s="98" t="str">
        <f t="shared" si="520"/>
        <v>no</v>
      </c>
      <c r="U1286" s="87"/>
    </row>
    <row r="1287" spans="1:21" hidden="1" outlineLevel="1" x14ac:dyDescent="0.25">
      <c r="A1287" s="115"/>
      <c r="B1287" s="199"/>
      <c r="C1287" s="104"/>
      <c r="E1287" s="98"/>
      <c r="F1287" s="99"/>
      <c r="G1287" s="104"/>
      <c r="H1287" s="104"/>
      <c r="I1287" s="104"/>
      <c r="J1287" s="98"/>
      <c r="K1287" s="98"/>
      <c r="L1287" s="98"/>
      <c r="M1287" s="98"/>
      <c r="N1287" s="98"/>
      <c r="O1287" s="98"/>
      <c r="P1287" s="98"/>
      <c r="Q1287" s="98"/>
      <c r="R1287" s="98"/>
      <c r="S1287" s="98"/>
      <c r="U1287" s="87"/>
    </row>
    <row r="1288" spans="1:21" hidden="1" outlineLevel="1" x14ac:dyDescent="0.25">
      <c r="A1288" s="115"/>
      <c r="B1288" s="199"/>
      <c r="C1288" s="104"/>
      <c r="E1288" s="98"/>
      <c r="F1288" s="99"/>
      <c r="G1288" s="104"/>
      <c r="H1288" s="104"/>
      <c r="I1288" s="104"/>
      <c r="J1288" s="98"/>
      <c r="K1288" s="98"/>
      <c r="L1288" s="98"/>
      <c r="M1288" s="98"/>
      <c r="N1288" s="98"/>
      <c r="O1288" s="98"/>
      <c r="P1288" s="98"/>
      <c r="Q1288" s="98"/>
      <c r="R1288" s="98"/>
      <c r="S1288" s="98"/>
      <c r="U1288" s="87"/>
    </row>
    <row r="1289" spans="1:21" hidden="1" outlineLevel="1" x14ac:dyDescent="0.25">
      <c r="A1289" s="115"/>
      <c r="B1289" s="199"/>
      <c r="C1289" s="104"/>
      <c r="E1289" s="98"/>
      <c r="F1289" s="99"/>
      <c r="G1289" s="104"/>
      <c r="H1289" s="104"/>
      <c r="I1289" s="104"/>
      <c r="J1289" s="98"/>
      <c r="K1289" s="98"/>
      <c r="L1289" s="98"/>
      <c r="M1289" s="98"/>
      <c r="N1289" s="98"/>
      <c r="O1289" s="98"/>
      <c r="P1289" s="98"/>
      <c r="Q1289" s="98"/>
      <c r="R1289" s="98"/>
      <c r="S1289" s="98"/>
      <c r="U1289" s="87"/>
    </row>
    <row r="1290" spans="1:21" hidden="1" outlineLevel="1" x14ac:dyDescent="0.25">
      <c r="A1290" s="115"/>
      <c r="B1290" s="199"/>
      <c r="C1290" s="104"/>
      <c r="E1290" s="98"/>
      <c r="F1290" s="99"/>
      <c r="G1290" s="104"/>
      <c r="H1290" s="104"/>
      <c r="I1290" s="104"/>
      <c r="J1290" s="98"/>
      <c r="K1290" s="98"/>
      <c r="L1290" s="98"/>
      <c r="M1290" s="98"/>
      <c r="N1290" s="98"/>
      <c r="O1290" s="98"/>
      <c r="P1290" s="98"/>
      <c r="Q1290" s="98"/>
      <c r="R1290" s="98"/>
      <c r="S1290" s="98"/>
      <c r="U1290" s="87"/>
    </row>
    <row r="1291" spans="1:21" hidden="1" outlineLevel="1" x14ac:dyDescent="0.25">
      <c r="A1291" s="115"/>
      <c r="B1291" s="199"/>
      <c r="C1291" s="104"/>
      <c r="E1291" s="98"/>
      <c r="F1291" s="99"/>
      <c r="G1291" s="104"/>
      <c r="H1291" s="104"/>
      <c r="I1291" s="104"/>
      <c r="J1291" s="98"/>
      <c r="K1291" s="98"/>
      <c r="L1291" s="98"/>
      <c r="M1291" s="98"/>
      <c r="N1291" s="98"/>
      <c r="O1291" s="98"/>
      <c r="P1291" s="98"/>
      <c r="Q1291" s="98"/>
      <c r="R1291" s="98"/>
      <c r="S1291" s="98"/>
      <c r="U1291" s="87"/>
    </row>
    <row r="1292" spans="1:21" hidden="1" outlineLevel="1" x14ac:dyDescent="0.25">
      <c r="A1292" s="115"/>
      <c r="B1292" s="199"/>
      <c r="C1292" s="104"/>
      <c r="E1292" s="98"/>
      <c r="F1292" s="99"/>
      <c r="G1292" s="104"/>
      <c r="H1292" s="104"/>
      <c r="I1292" s="104"/>
      <c r="J1292" s="98"/>
      <c r="K1292" s="98"/>
      <c r="L1292" s="98"/>
      <c r="M1292" s="98"/>
      <c r="N1292" s="98"/>
      <c r="O1292" s="98"/>
      <c r="P1292" s="98"/>
      <c r="Q1292" s="98"/>
      <c r="R1292" s="98"/>
      <c r="S1292" s="98"/>
      <c r="U1292" s="87"/>
    </row>
    <row r="1293" spans="1:21" collapsed="1" x14ac:dyDescent="0.25">
      <c r="A1293" s="34"/>
      <c r="B1293" s="198"/>
      <c r="C1293" s="102"/>
      <c r="D1293" t="str">
        <f>'Caseload Assignments'!A1292</f>
        <v>Inadequate</v>
      </c>
      <c r="E1293" s="34" t="s">
        <v>104</v>
      </c>
      <c r="F1293" s="114">
        <v>1</v>
      </c>
      <c r="G1293" s="102">
        <v>0</v>
      </c>
      <c r="H1293" s="102"/>
      <c r="I1293" s="34" t="str">
        <f>J1293</f>
        <v>no</v>
      </c>
      <c r="J1293" s="34" t="s">
        <v>480</v>
      </c>
      <c r="K1293" s="34" t="s">
        <v>480</v>
      </c>
      <c r="L1293" s="34" t="s">
        <v>480</v>
      </c>
      <c r="M1293" s="34" t="s">
        <v>480</v>
      </c>
      <c r="N1293" s="34" t="s">
        <v>480</v>
      </c>
      <c r="O1293" s="34" t="s">
        <v>480</v>
      </c>
      <c r="P1293" s="34" t="s">
        <v>480</v>
      </c>
      <c r="Q1293" s="34" t="s">
        <v>480</v>
      </c>
      <c r="R1293" s="34" t="s">
        <v>480</v>
      </c>
      <c r="S1293" s="34" t="s">
        <v>480</v>
      </c>
      <c r="T1293" s="83">
        <f>IF('Financial Overview'!$B$9=1,'Caseload Assignments'!BK1295,(IF('Financial Overview'!$B$9=2,'Caseload Assignments'!BK1296,(IF('Financial Overview'!$B$9=3,'Caseload Assignments'!BK1297,(IF('Financial Overview'!$B$9=4,'Caseload Assignments'!BK1298)))))))</f>
        <v>0</v>
      </c>
      <c r="U1293" s="87">
        <f t="shared" ref="U1293" si="521">G1293+H1293-T1293</f>
        <v>0</v>
      </c>
    </row>
    <row r="1294" spans="1:21" hidden="1" outlineLevel="1" x14ac:dyDescent="0.25">
      <c r="A1294" s="115"/>
      <c r="B1294" s="199"/>
      <c r="C1294" s="104"/>
      <c r="D1294" s="98" t="str">
        <f t="shared" ref="D1294:S1304" si="522">D1293</f>
        <v>Inadequate</v>
      </c>
      <c r="E1294" s="98" t="str">
        <f t="shared" si="522"/>
        <v>Salary</v>
      </c>
      <c r="F1294" s="98">
        <f t="shared" si="522"/>
        <v>1</v>
      </c>
      <c r="G1294" s="104">
        <f t="shared" si="522"/>
        <v>0</v>
      </c>
      <c r="H1294" s="104">
        <f t="shared" si="522"/>
        <v>0</v>
      </c>
      <c r="I1294" s="98" t="str">
        <f t="shared" si="522"/>
        <v>no</v>
      </c>
      <c r="J1294" s="98" t="str">
        <f t="shared" si="522"/>
        <v>no</v>
      </c>
      <c r="K1294" s="98" t="str">
        <f t="shared" si="522"/>
        <v>no</v>
      </c>
      <c r="L1294" s="98" t="str">
        <f t="shared" si="522"/>
        <v>no</v>
      </c>
      <c r="M1294" s="98" t="str">
        <f t="shared" si="522"/>
        <v>no</v>
      </c>
      <c r="N1294" s="98" t="str">
        <f t="shared" si="522"/>
        <v>no</v>
      </c>
      <c r="O1294" s="98" t="str">
        <f t="shared" si="522"/>
        <v>no</v>
      </c>
      <c r="P1294" s="98" t="str">
        <f t="shared" si="522"/>
        <v>no</v>
      </c>
      <c r="Q1294" s="98" t="str">
        <f t="shared" si="522"/>
        <v>no</v>
      </c>
      <c r="R1294" s="98" t="str">
        <f t="shared" si="522"/>
        <v>no</v>
      </c>
      <c r="S1294" s="98" t="str">
        <f t="shared" si="522"/>
        <v>no</v>
      </c>
      <c r="U1294" s="87"/>
    </row>
    <row r="1295" spans="1:21" hidden="1" outlineLevel="1" x14ac:dyDescent="0.25">
      <c r="A1295" s="115"/>
      <c r="B1295" s="199"/>
      <c r="C1295" s="104"/>
      <c r="D1295" s="98" t="str">
        <f t="shared" ref="D1295:S1295" si="523">D1293</f>
        <v>Inadequate</v>
      </c>
      <c r="E1295" s="98" t="str">
        <f t="shared" si="523"/>
        <v>Salary</v>
      </c>
      <c r="F1295" s="98">
        <f t="shared" si="523"/>
        <v>1</v>
      </c>
      <c r="G1295" s="104">
        <f t="shared" si="523"/>
        <v>0</v>
      </c>
      <c r="H1295" s="104">
        <f t="shared" si="523"/>
        <v>0</v>
      </c>
      <c r="I1295" s="98" t="str">
        <f t="shared" si="523"/>
        <v>no</v>
      </c>
      <c r="J1295" s="98" t="str">
        <f t="shared" si="523"/>
        <v>no</v>
      </c>
      <c r="K1295" s="98" t="str">
        <f t="shared" si="523"/>
        <v>no</v>
      </c>
      <c r="L1295" s="98" t="str">
        <f t="shared" si="523"/>
        <v>no</v>
      </c>
      <c r="M1295" s="98" t="str">
        <f t="shared" si="523"/>
        <v>no</v>
      </c>
      <c r="N1295" s="98" t="str">
        <f t="shared" si="523"/>
        <v>no</v>
      </c>
      <c r="O1295" s="98" t="str">
        <f t="shared" si="523"/>
        <v>no</v>
      </c>
      <c r="P1295" s="98" t="str">
        <f t="shared" si="523"/>
        <v>no</v>
      </c>
      <c r="Q1295" s="98" t="str">
        <f t="shared" si="523"/>
        <v>no</v>
      </c>
      <c r="R1295" s="98" t="str">
        <f t="shared" si="523"/>
        <v>no</v>
      </c>
      <c r="S1295" s="98" t="str">
        <f t="shared" si="523"/>
        <v>no</v>
      </c>
      <c r="U1295" s="87"/>
    </row>
    <row r="1296" spans="1:21" hidden="1" outlineLevel="1" x14ac:dyDescent="0.25">
      <c r="A1296" s="115"/>
      <c r="B1296" s="199"/>
      <c r="C1296" s="104"/>
      <c r="D1296" s="98" t="str">
        <f t="shared" ref="D1296:S1296" si="524">D1293</f>
        <v>Inadequate</v>
      </c>
      <c r="E1296" s="98" t="str">
        <f t="shared" si="524"/>
        <v>Salary</v>
      </c>
      <c r="F1296" s="98">
        <f t="shared" si="524"/>
        <v>1</v>
      </c>
      <c r="G1296" s="104">
        <f t="shared" si="524"/>
        <v>0</v>
      </c>
      <c r="H1296" s="104">
        <f t="shared" si="524"/>
        <v>0</v>
      </c>
      <c r="I1296" s="98" t="str">
        <f t="shared" si="524"/>
        <v>no</v>
      </c>
      <c r="J1296" s="98" t="str">
        <f t="shared" si="524"/>
        <v>no</v>
      </c>
      <c r="K1296" s="98" t="str">
        <f t="shared" si="524"/>
        <v>no</v>
      </c>
      <c r="L1296" s="98" t="str">
        <f t="shared" si="524"/>
        <v>no</v>
      </c>
      <c r="M1296" s="98" t="str">
        <f t="shared" si="524"/>
        <v>no</v>
      </c>
      <c r="N1296" s="98" t="str">
        <f t="shared" si="524"/>
        <v>no</v>
      </c>
      <c r="O1296" s="98" t="str">
        <f t="shared" si="524"/>
        <v>no</v>
      </c>
      <c r="P1296" s="98" t="str">
        <f t="shared" si="524"/>
        <v>no</v>
      </c>
      <c r="Q1296" s="98" t="str">
        <f t="shared" si="524"/>
        <v>no</v>
      </c>
      <c r="R1296" s="98" t="str">
        <f t="shared" si="524"/>
        <v>no</v>
      </c>
      <c r="S1296" s="98" t="str">
        <f t="shared" si="524"/>
        <v>no</v>
      </c>
      <c r="U1296" s="87"/>
    </row>
    <row r="1297" spans="1:21" hidden="1" outlineLevel="1" x14ac:dyDescent="0.25">
      <c r="A1297" s="115"/>
      <c r="B1297" s="199"/>
      <c r="C1297" s="104"/>
      <c r="E1297" s="98"/>
      <c r="F1297" s="99"/>
      <c r="G1297" s="104"/>
      <c r="H1297" s="104"/>
      <c r="I1297" s="104"/>
      <c r="J1297" s="98"/>
      <c r="K1297" s="98"/>
      <c r="L1297" s="98"/>
      <c r="M1297" s="98"/>
      <c r="N1297" s="98"/>
      <c r="O1297" s="98"/>
      <c r="P1297" s="98"/>
      <c r="Q1297" s="98"/>
      <c r="R1297" s="98"/>
      <c r="S1297" s="98"/>
      <c r="U1297" s="87"/>
    </row>
    <row r="1298" spans="1:21" hidden="1" outlineLevel="1" x14ac:dyDescent="0.25">
      <c r="A1298" s="115"/>
      <c r="B1298" s="199"/>
      <c r="C1298" s="104"/>
      <c r="E1298" s="98"/>
      <c r="F1298" s="99"/>
      <c r="G1298" s="104"/>
      <c r="H1298" s="104"/>
      <c r="I1298" s="104"/>
      <c r="J1298" s="98"/>
      <c r="K1298" s="98"/>
      <c r="L1298" s="98"/>
      <c r="M1298" s="98"/>
      <c r="N1298" s="98"/>
      <c r="O1298" s="98"/>
      <c r="P1298" s="98"/>
      <c r="Q1298" s="98"/>
      <c r="R1298" s="98"/>
      <c r="S1298" s="98"/>
      <c r="U1298" s="87"/>
    </row>
    <row r="1299" spans="1:21" hidden="1" outlineLevel="1" x14ac:dyDescent="0.25">
      <c r="A1299" s="115"/>
      <c r="B1299" s="199"/>
      <c r="C1299" s="104"/>
      <c r="E1299" s="98"/>
      <c r="F1299" s="99"/>
      <c r="G1299" s="104"/>
      <c r="H1299" s="104"/>
      <c r="I1299" s="104"/>
      <c r="J1299" s="98"/>
      <c r="K1299" s="98"/>
      <c r="L1299" s="98"/>
      <c r="M1299" s="98"/>
      <c r="N1299" s="98"/>
      <c r="O1299" s="98"/>
      <c r="P1299" s="98"/>
      <c r="Q1299" s="98"/>
      <c r="R1299" s="98"/>
      <c r="S1299" s="98"/>
      <c r="U1299" s="87"/>
    </row>
    <row r="1300" spans="1:21" hidden="1" outlineLevel="1" x14ac:dyDescent="0.25">
      <c r="A1300" s="115"/>
      <c r="B1300" s="199"/>
      <c r="C1300" s="104"/>
      <c r="E1300" s="98"/>
      <c r="F1300" s="99"/>
      <c r="G1300" s="104"/>
      <c r="H1300" s="104"/>
      <c r="I1300" s="104"/>
      <c r="J1300" s="98"/>
      <c r="K1300" s="98"/>
      <c r="L1300" s="98"/>
      <c r="M1300" s="98"/>
      <c r="N1300" s="98"/>
      <c r="O1300" s="98"/>
      <c r="P1300" s="98"/>
      <c r="Q1300" s="98"/>
      <c r="R1300" s="98"/>
      <c r="S1300" s="98"/>
      <c r="U1300" s="87"/>
    </row>
    <row r="1301" spans="1:21" hidden="1" outlineLevel="1" x14ac:dyDescent="0.25">
      <c r="A1301" s="115"/>
      <c r="B1301" s="199"/>
      <c r="C1301" s="104"/>
      <c r="E1301" s="98"/>
      <c r="F1301" s="99"/>
      <c r="G1301" s="104"/>
      <c r="H1301" s="104"/>
      <c r="I1301" s="104"/>
      <c r="J1301" s="98"/>
      <c r="K1301" s="98"/>
      <c r="L1301" s="98"/>
      <c r="M1301" s="98"/>
      <c r="N1301" s="98"/>
      <c r="O1301" s="98"/>
      <c r="P1301" s="98"/>
      <c r="Q1301" s="98"/>
      <c r="R1301" s="98"/>
      <c r="S1301" s="98"/>
      <c r="U1301" s="87"/>
    </row>
    <row r="1302" spans="1:21" hidden="1" outlineLevel="1" x14ac:dyDescent="0.25">
      <c r="A1302" s="115"/>
      <c r="B1302" s="199"/>
      <c r="C1302" s="104"/>
      <c r="E1302" s="98"/>
      <c r="F1302" s="99"/>
      <c r="G1302" s="104"/>
      <c r="H1302" s="104"/>
      <c r="I1302" s="104"/>
      <c r="J1302" s="98"/>
      <c r="K1302" s="98"/>
      <c r="L1302" s="98"/>
      <c r="M1302" s="98"/>
      <c r="N1302" s="98"/>
      <c r="O1302" s="98"/>
      <c r="P1302" s="98"/>
      <c r="Q1302" s="98"/>
      <c r="R1302" s="98"/>
      <c r="S1302" s="98"/>
      <c r="U1302" s="87"/>
    </row>
    <row r="1303" spans="1:21" collapsed="1" x14ac:dyDescent="0.25">
      <c r="A1303" s="34"/>
      <c r="B1303" s="198"/>
      <c r="C1303" s="102"/>
      <c r="D1303" t="str">
        <f>'Caseload Assignments'!A1302</f>
        <v>Inadequate</v>
      </c>
      <c r="E1303" s="34" t="s">
        <v>104</v>
      </c>
      <c r="F1303" s="114">
        <v>1</v>
      </c>
      <c r="G1303" s="102">
        <v>0</v>
      </c>
      <c r="H1303" s="102"/>
      <c r="I1303" s="34" t="str">
        <f>J1303</f>
        <v>no</v>
      </c>
      <c r="J1303" s="34" t="s">
        <v>480</v>
      </c>
      <c r="K1303" s="34" t="s">
        <v>480</v>
      </c>
      <c r="L1303" s="34" t="s">
        <v>480</v>
      </c>
      <c r="M1303" s="34" t="s">
        <v>480</v>
      </c>
      <c r="N1303" s="34" t="s">
        <v>480</v>
      </c>
      <c r="O1303" s="34" t="s">
        <v>480</v>
      </c>
      <c r="P1303" s="34" t="s">
        <v>480</v>
      </c>
      <c r="Q1303" s="34" t="s">
        <v>480</v>
      </c>
      <c r="R1303" s="34" t="s">
        <v>480</v>
      </c>
      <c r="S1303" s="34" t="s">
        <v>480</v>
      </c>
      <c r="T1303" s="83">
        <f>IF('Financial Overview'!$B$9=1,'Caseload Assignments'!BK1305,(IF('Financial Overview'!$B$9=2,'Caseload Assignments'!BK1306,(IF('Financial Overview'!$B$9=3,'Caseload Assignments'!BK1307,(IF('Financial Overview'!$B$9=4,'Caseload Assignments'!BK1308)))))))</f>
        <v>0</v>
      </c>
      <c r="U1303" s="87">
        <f t="shared" ref="U1303" si="525">G1303+H1303-T1303</f>
        <v>0</v>
      </c>
    </row>
    <row r="1304" spans="1:21" hidden="1" outlineLevel="1" x14ac:dyDescent="0.25">
      <c r="A1304" s="115"/>
      <c r="B1304" s="199"/>
      <c r="C1304" s="104"/>
      <c r="D1304" s="98" t="str">
        <f t="shared" ref="D1304:I1304" si="526">D1303</f>
        <v>Inadequate</v>
      </c>
      <c r="E1304" s="98" t="str">
        <f t="shared" si="526"/>
        <v>Salary</v>
      </c>
      <c r="F1304" s="98">
        <f t="shared" si="526"/>
        <v>1</v>
      </c>
      <c r="G1304" s="104">
        <f t="shared" si="526"/>
        <v>0</v>
      </c>
      <c r="H1304" s="104">
        <f t="shared" si="526"/>
        <v>0</v>
      </c>
      <c r="I1304" s="98" t="str">
        <f t="shared" si="526"/>
        <v>no</v>
      </c>
      <c r="J1304" s="98" t="str">
        <f t="shared" si="522"/>
        <v>no</v>
      </c>
      <c r="K1304" s="98" t="str">
        <f t="shared" si="522"/>
        <v>no</v>
      </c>
      <c r="L1304" s="98" t="str">
        <f t="shared" si="522"/>
        <v>no</v>
      </c>
      <c r="M1304" s="98" t="str">
        <f t="shared" si="522"/>
        <v>no</v>
      </c>
      <c r="N1304" s="98" t="str">
        <f t="shared" si="522"/>
        <v>no</v>
      </c>
      <c r="O1304" s="98" t="str">
        <f t="shared" si="522"/>
        <v>no</v>
      </c>
      <c r="P1304" s="98" t="str">
        <f t="shared" si="522"/>
        <v>no</v>
      </c>
      <c r="Q1304" s="98" t="str">
        <f t="shared" si="522"/>
        <v>no</v>
      </c>
      <c r="R1304" s="98" t="str">
        <f t="shared" si="522"/>
        <v>no</v>
      </c>
      <c r="S1304" s="98" t="str">
        <f t="shared" si="522"/>
        <v>no</v>
      </c>
      <c r="U1304" s="87"/>
    </row>
    <row r="1305" spans="1:21" hidden="1" outlineLevel="1" x14ac:dyDescent="0.25">
      <c r="A1305" s="115"/>
      <c r="B1305" s="199"/>
      <c r="C1305" s="104"/>
      <c r="D1305" s="98" t="str">
        <f t="shared" ref="D1305:S1305" si="527">D1303</f>
        <v>Inadequate</v>
      </c>
      <c r="E1305" s="98" t="str">
        <f t="shared" si="527"/>
        <v>Salary</v>
      </c>
      <c r="F1305" s="98">
        <f t="shared" si="527"/>
        <v>1</v>
      </c>
      <c r="G1305" s="104">
        <f t="shared" si="527"/>
        <v>0</v>
      </c>
      <c r="H1305" s="104">
        <f t="shared" si="527"/>
        <v>0</v>
      </c>
      <c r="I1305" s="98" t="str">
        <f t="shared" si="527"/>
        <v>no</v>
      </c>
      <c r="J1305" s="98" t="str">
        <f t="shared" si="527"/>
        <v>no</v>
      </c>
      <c r="K1305" s="98" t="str">
        <f t="shared" si="527"/>
        <v>no</v>
      </c>
      <c r="L1305" s="98" t="str">
        <f t="shared" si="527"/>
        <v>no</v>
      </c>
      <c r="M1305" s="98" t="str">
        <f t="shared" si="527"/>
        <v>no</v>
      </c>
      <c r="N1305" s="98" t="str">
        <f t="shared" si="527"/>
        <v>no</v>
      </c>
      <c r="O1305" s="98" t="str">
        <f t="shared" si="527"/>
        <v>no</v>
      </c>
      <c r="P1305" s="98" t="str">
        <f t="shared" si="527"/>
        <v>no</v>
      </c>
      <c r="Q1305" s="98" t="str">
        <f t="shared" si="527"/>
        <v>no</v>
      </c>
      <c r="R1305" s="98" t="str">
        <f t="shared" si="527"/>
        <v>no</v>
      </c>
      <c r="S1305" s="98" t="str">
        <f t="shared" si="527"/>
        <v>no</v>
      </c>
      <c r="U1305" s="87"/>
    </row>
    <row r="1306" spans="1:21" hidden="1" outlineLevel="1" x14ac:dyDescent="0.25">
      <c r="A1306" s="115"/>
      <c r="B1306" s="199"/>
      <c r="C1306" s="104"/>
      <c r="D1306" s="98" t="str">
        <f t="shared" ref="D1306:S1306" si="528">D1303</f>
        <v>Inadequate</v>
      </c>
      <c r="E1306" s="98" t="str">
        <f t="shared" si="528"/>
        <v>Salary</v>
      </c>
      <c r="F1306" s="98">
        <f t="shared" si="528"/>
        <v>1</v>
      </c>
      <c r="G1306" s="104">
        <f t="shared" si="528"/>
        <v>0</v>
      </c>
      <c r="H1306" s="104">
        <f t="shared" si="528"/>
        <v>0</v>
      </c>
      <c r="I1306" s="98" t="str">
        <f t="shared" si="528"/>
        <v>no</v>
      </c>
      <c r="J1306" s="98" t="str">
        <f t="shared" si="528"/>
        <v>no</v>
      </c>
      <c r="K1306" s="98" t="str">
        <f t="shared" si="528"/>
        <v>no</v>
      </c>
      <c r="L1306" s="98" t="str">
        <f t="shared" si="528"/>
        <v>no</v>
      </c>
      <c r="M1306" s="98" t="str">
        <f t="shared" si="528"/>
        <v>no</v>
      </c>
      <c r="N1306" s="98" t="str">
        <f t="shared" si="528"/>
        <v>no</v>
      </c>
      <c r="O1306" s="98" t="str">
        <f t="shared" si="528"/>
        <v>no</v>
      </c>
      <c r="P1306" s="98" t="str">
        <f t="shared" si="528"/>
        <v>no</v>
      </c>
      <c r="Q1306" s="98" t="str">
        <f t="shared" si="528"/>
        <v>no</v>
      </c>
      <c r="R1306" s="98" t="str">
        <f t="shared" si="528"/>
        <v>no</v>
      </c>
      <c r="S1306" s="98" t="str">
        <f t="shared" si="528"/>
        <v>no</v>
      </c>
      <c r="U1306" s="87"/>
    </row>
    <row r="1307" spans="1:21" hidden="1" outlineLevel="1" x14ac:dyDescent="0.25">
      <c r="A1307" s="115"/>
      <c r="B1307" s="199"/>
      <c r="C1307" s="104"/>
      <c r="E1307" s="98"/>
      <c r="F1307" s="99"/>
      <c r="G1307" s="104"/>
      <c r="H1307" s="104"/>
      <c r="I1307" s="104"/>
      <c r="J1307" s="98"/>
      <c r="K1307" s="98"/>
      <c r="L1307" s="98"/>
      <c r="M1307" s="98"/>
      <c r="N1307" s="98"/>
      <c r="O1307" s="98"/>
      <c r="P1307" s="98"/>
      <c r="Q1307" s="98"/>
      <c r="R1307" s="98"/>
      <c r="S1307" s="98"/>
      <c r="U1307" s="87"/>
    </row>
    <row r="1308" spans="1:21" hidden="1" outlineLevel="1" x14ac:dyDescent="0.25">
      <c r="A1308" s="115"/>
      <c r="B1308" s="199"/>
      <c r="C1308" s="104"/>
      <c r="E1308" s="98"/>
      <c r="F1308" s="99"/>
      <c r="G1308" s="104"/>
      <c r="H1308" s="104"/>
      <c r="I1308" s="104"/>
      <c r="J1308" s="98"/>
      <c r="K1308" s="98"/>
      <c r="L1308" s="98"/>
      <c r="M1308" s="98"/>
      <c r="N1308" s="98"/>
      <c r="O1308" s="98"/>
      <c r="P1308" s="98"/>
      <c r="Q1308" s="98"/>
      <c r="R1308" s="98"/>
      <c r="S1308" s="98"/>
      <c r="U1308" s="87"/>
    </row>
    <row r="1309" spans="1:21" hidden="1" outlineLevel="1" x14ac:dyDescent="0.25">
      <c r="A1309" s="115"/>
      <c r="B1309" s="199"/>
      <c r="C1309" s="104"/>
      <c r="E1309" s="98"/>
      <c r="F1309" s="99"/>
      <c r="G1309" s="104"/>
      <c r="H1309" s="104"/>
      <c r="I1309" s="104"/>
      <c r="J1309" s="98"/>
      <c r="K1309" s="98"/>
      <c r="L1309" s="98"/>
      <c r="M1309" s="98"/>
      <c r="N1309" s="98"/>
      <c r="O1309" s="98"/>
      <c r="P1309" s="98"/>
      <c r="Q1309" s="98"/>
      <c r="R1309" s="98"/>
      <c r="S1309" s="98"/>
      <c r="U1309" s="87"/>
    </row>
    <row r="1310" spans="1:21" hidden="1" outlineLevel="1" x14ac:dyDescent="0.25">
      <c r="A1310" s="115"/>
      <c r="B1310" s="199"/>
      <c r="C1310" s="104"/>
      <c r="E1310" s="98"/>
      <c r="F1310" s="99"/>
      <c r="G1310" s="104"/>
      <c r="H1310" s="104"/>
      <c r="I1310" s="104"/>
      <c r="J1310" s="98"/>
      <c r="K1310" s="98"/>
      <c r="L1310" s="98"/>
      <c r="M1310" s="98"/>
      <c r="N1310" s="98"/>
      <c r="O1310" s="98"/>
      <c r="P1310" s="98"/>
      <c r="Q1310" s="98"/>
      <c r="R1310" s="98"/>
      <c r="S1310" s="98"/>
      <c r="U1310" s="87"/>
    </row>
    <row r="1311" spans="1:21" hidden="1" outlineLevel="1" x14ac:dyDescent="0.25">
      <c r="A1311" s="115"/>
      <c r="B1311" s="199"/>
      <c r="C1311" s="104"/>
      <c r="E1311" s="98"/>
      <c r="F1311" s="99"/>
      <c r="G1311" s="104"/>
      <c r="H1311" s="104"/>
      <c r="I1311" s="104"/>
      <c r="J1311" s="98"/>
      <c r="K1311" s="98"/>
      <c r="L1311" s="98"/>
      <c r="M1311" s="98"/>
      <c r="N1311" s="98"/>
      <c r="O1311" s="98"/>
      <c r="P1311" s="98"/>
      <c r="Q1311" s="98"/>
      <c r="R1311" s="98"/>
      <c r="S1311" s="98"/>
      <c r="U1311" s="87"/>
    </row>
    <row r="1312" spans="1:21" hidden="1" outlineLevel="1" x14ac:dyDescent="0.25">
      <c r="A1312" s="115"/>
      <c r="B1312" s="199"/>
      <c r="C1312" s="104"/>
      <c r="E1312" s="98"/>
      <c r="F1312" s="99"/>
      <c r="G1312" s="104"/>
      <c r="H1312" s="104"/>
      <c r="I1312" s="104"/>
      <c r="J1312" s="98"/>
      <c r="K1312" s="98"/>
      <c r="L1312" s="98"/>
      <c r="M1312" s="98"/>
      <c r="N1312" s="98"/>
      <c r="O1312" s="98"/>
      <c r="P1312" s="98"/>
      <c r="Q1312" s="98"/>
      <c r="R1312" s="98"/>
      <c r="S1312" s="98"/>
      <c r="U1312" s="87"/>
    </row>
    <row r="1313" spans="1:21" collapsed="1" x14ac:dyDescent="0.25">
      <c r="A1313" s="34"/>
      <c r="B1313" s="198"/>
      <c r="C1313" s="102"/>
      <c r="D1313" t="str">
        <f>'Caseload Assignments'!A1312</f>
        <v>Inadequate</v>
      </c>
      <c r="E1313" s="34" t="s">
        <v>104</v>
      </c>
      <c r="F1313" s="114">
        <v>1</v>
      </c>
      <c r="G1313" s="102">
        <v>0</v>
      </c>
      <c r="H1313" s="102"/>
      <c r="I1313" s="34" t="str">
        <f>J1313</f>
        <v>no</v>
      </c>
      <c r="J1313" s="34" t="s">
        <v>480</v>
      </c>
      <c r="K1313" s="34" t="s">
        <v>480</v>
      </c>
      <c r="L1313" s="34" t="s">
        <v>480</v>
      </c>
      <c r="M1313" s="34" t="s">
        <v>480</v>
      </c>
      <c r="N1313" s="34" t="s">
        <v>480</v>
      </c>
      <c r="O1313" s="34" t="s">
        <v>480</v>
      </c>
      <c r="P1313" s="34" t="s">
        <v>480</v>
      </c>
      <c r="Q1313" s="34" t="s">
        <v>480</v>
      </c>
      <c r="R1313" s="34" t="s">
        <v>480</v>
      </c>
      <c r="S1313" s="34" t="s">
        <v>480</v>
      </c>
      <c r="T1313" s="83">
        <f>IF('Financial Overview'!$B$9=1,'Caseload Assignments'!BK1315,(IF('Financial Overview'!$B$9=2,'Caseload Assignments'!BK1316,(IF('Financial Overview'!$B$9=3,'Caseload Assignments'!BK1317,(IF('Financial Overview'!$B$9=4,'Caseload Assignments'!BK1318)))))))</f>
        <v>0</v>
      </c>
      <c r="U1313" s="87">
        <f t="shared" ref="U1313" si="529">G1313+H1313-T1313</f>
        <v>0</v>
      </c>
    </row>
    <row r="1314" spans="1:21" hidden="1" outlineLevel="1" x14ac:dyDescent="0.25">
      <c r="A1314" s="115"/>
      <c r="B1314" s="199"/>
      <c r="C1314" s="104"/>
      <c r="D1314" s="98" t="str">
        <f t="shared" ref="D1314:S1324" si="530">D1313</f>
        <v>Inadequate</v>
      </c>
      <c r="E1314" s="98" t="str">
        <f t="shared" si="530"/>
        <v>Salary</v>
      </c>
      <c r="F1314" s="98">
        <f t="shared" si="530"/>
        <v>1</v>
      </c>
      <c r="G1314" s="104">
        <f t="shared" si="530"/>
        <v>0</v>
      </c>
      <c r="H1314" s="104">
        <f t="shared" si="530"/>
        <v>0</v>
      </c>
      <c r="I1314" s="98" t="str">
        <f t="shared" si="530"/>
        <v>no</v>
      </c>
      <c r="J1314" s="98" t="str">
        <f t="shared" si="530"/>
        <v>no</v>
      </c>
      <c r="K1314" s="98" t="str">
        <f t="shared" si="530"/>
        <v>no</v>
      </c>
      <c r="L1314" s="98" t="str">
        <f t="shared" si="530"/>
        <v>no</v>
      </c>
      <c r="M1314" s="98" t="str">
        <f t="shared" si="530"/>
        <v>no</v>
      </c>
      <c r="N1314" s="98" t="str">
        <f t="shared" si="530"/>
        <v>no</v>
      </c>
      <c r="O1314" s="98" t="str">
        <f t="shared" si="530"/>
        <v>no</v>
      </c>
      <c r="P1314" s="98" t="str">
        <f t="shared" si="530"/>
        <v>no</v>
      </c>
      <c r="Q1314" s="98" t="str">
        <f t="shared" si="530"/>
        <v>no</v>
      </c>
      <c r="R1314" s="98" t="str">
        <f t="shared" si="530"/>
        <v>no</v>
      </c>
      <c r="S1314" s="98" t="str">
        <f t="shared" si="530"/>
        <v>no</v>
      </c>
      <c r="U1314" s="87"/>
    </row>
    <row r="1315" spans="1:21" hidden="1" outlineLevel="1" x14ac:dyDescent="0.25">
      <c r="A1315" s="115"/>
      <c r="B1315" s="199"/>
      <c r="C1315" s="104"/>
      <c r="D1315" s="98" t="str">
        <f t="shared" ref="D1315:S1315" si="531">D1313</f>
        <v>Inadequate</v>
      </c>
      <c r="E1315" s="98" t="str">
        <f t="shared" si="531"/>
        <v>Salary</v>
      </c>
      <c r="F1315" s="98">
        <f t="shared" si="531"/>
        <v>1</v>
      </c>
      <c r="G1315" s="104">
        <f t="shared" si="531"/>
        <v>0</v>
      </c>
      <c r="H1315" s="104">
        <f t="shared" si="531"/>
        <v>0</v>
      </c>
      <c r="I1315" s="98" t="str">
        <f t="shared" si="531"/>
        <v>no</v>
      </c>
      <c r="J1315" s="98" t="str">
        <f t="shared" si="531"/>
        <v>no</v>
      </c>
      <c r="K1315" s="98" t="str">
        <f t="shared" si="531"/>
        <v>no</v>
      </c>
      <c r="L1315" s="98" t="str">
        <f t="shared" si="531"/>
        <v>no</v>
      </c>
      <c r="M1315" s="98" t="str">
        <f t="shared" si="531"/>
        <v>no</v>
      </c>
      <c r="N1315" s="98" t="str">
        <f t="shared" si="531"/>
        <v>no</v>
      </c>
      <c r="O1315" s="98" t="str">
        <f t="shared" si="531"/>
        <v>no</v>
      </c>
      <c r="P1315" s="98" t="str">
        <f t="shared" si="531"/>
        <v>no</v>
      </c>
      <c r="Q1315" s="98" t="str">
        <f t="shared" si="531"/>
        <v>no</v>
      </c>
      <c r="R1315" s="98" t="str">
        <f t="shared" si="531"/>
        <v>no</v>
      </c>
      <c r="S1315" s="98" t="str">
        <f t="shared" si="531"/>
        <v>no</v>
      </c>
      <c r="U1315" s="87"/>
    </row>
    <row r="1316" spans="1:21" hidden="1" outlineLevel="1" x14ac:dyDescent="0.25">
      <c r="A1316" s="115"/>
      <c r="B1316" s="199"/>
      <c r="C1316" s="104"/>
      <c r="D1316" s="98" t="str">
        <f t="shared" ref="D1316:S1316" si="532">D1313</f>
        <v>Inadequate</v>
      </c>
      <c r="E1316" s="98" t="str">
        <f t="shared" si="532"/>
        <v>Salary</v>
      </c>
      <c r="F1316" s="98">
        <f t="shared" si="532"/>
        <v>1</v>
      </c>
      <c r="G1316" s="104">
        <f t="shared" si="532"/>
        <v>0</v>
      </c>
      <c r="H1316" s="104">
        <f t="shared" si="532"/>
        <v>0</v>
      </c>
      <c r="I1316" s="98" t="str">
        <f t="shared" si="532"/>
        <v>no</v>
      </c>
      <c r="J1316" s="98" t="str">
        <f t="shared" si="532"/>
        <v>no</v>
      </c>
      <c r="K1316" s="98" t="str">
        <f t="shared" si="532"/>
        <v>no</v>
      </c>
      <c r="L1316" s="98" t="str">
        <f t="shared" si="532"/>
        <v>no</v>
      </c>
      <c r="M1316" s="98" t="str">
        <f t="shared" si="532"/>
        <v>no</v>
      </c>
      <c r="N1316" s="98" t="str">
        <f t="shared" si="532"/>
        <v>no</v>
      </c>
      <c r="O1316" s="98" t="str">
        <f t="shared" si="532"/>
        <v>no</v>
      </c>
      <c r="P1316" s="98" t="str">
        <f t="shared" si="532"/>
        <v>no</v>
      </c>
      <c r="Q1316" s="98" t="str">
        <f t="shared" si="532"/>
        <v>no</v>
      </c>
      <c r="R1316" s="98" t="str">
        <f t="shared" si="532"/>
        <v>no</v>
      </c>
      <c r="S1316" s="98" t="str">
        <f t="shared" si="532"/>
        <v>no</v>
      </c>
      <c r="U1316" s="87"/>
    </row>
    <row r="1317" spans="1:21" hidden="1" outlineLevel="1" x14ac:dyDescent="0.25">
      <c r="A1317" s="115"/>
      <c r="B1317" s="199"/>
      <c r="C1317" s="104"/>
      <c r="E1317" s="98"/>
      <c r="F1317" s="99"/>
      <c r="G1317" s="104"/>
      <c r="H1317" s="104"/>
      <c r="I1317" s="104"/>
      <c r="J1317" s="98"/>
      <c r="K1317" s="98"/>
      <c r="L1317" s="98"/>
      <c r="M1317" s="98"/>
      <c r="N1317" s="98"/>
      <c r="O1317" s="98"/>
      <c r="P1317" s="98"/>
      <c r="Q1317" s="98"/>
      <c r="R1317" s="98"/>
      <c r="S1317" s="98"/>
      <c r="U1317" s="87"/>
    </row>
    <row r="1318" spans="1:21" hidden="1" outlineLevel="1" x14ac:dyDescent="0.25">
      <c r="A1318" s="115"/>
      <c r="B1318" s="199"/>
      <c r="C1318" s="104"/>
      <c r="E1318" s="98"/>
      <c r="F1318" s="99"/>
      <c r="G1318" s="104"/>
      <c r="H1318" s="104"/>
      <c r="I1318" s="104"/>
      <c r="J1318" s="98"/>
      <c r="K1318" s="98"/>
      <c r="L1318" s="98"/>
      <c r="M1318" s="98"/>
      <c r="N1318" s="98"/>
      <c r="O1318" s="98"/>
      <c r="P1318" s="98"/>
      <c r="Q1318" s="98"/>
      <c r="R1318" s="98"/>
      <c r="S1318" s="98"/>
      <c r="U1318" s="87"/>
    </row>
    <row r="1319" spans="1:21" hidden="1" outlineLevel="1" x14ac:dyDescent="0.25">
      <c r="A1319" s="115"/>
      <c r="B1319" s="199"/>
      <c r="C1319" s="104"/>
      <c r="E1319" s="98"/>
      <c r="F1319" s="99"/>
      <c r="G1319" s="104"/>
      <c r="H1319" s="104"/>
      <c r="I1319" s="104"/>
      <c r="J1319" s="98"/>
      <c r="K1319" s="98"/>
      <c r="L1319" s="98"/>
      <c r="M1319" s="98"/>
      <c r="N1319" s="98"/>
      <c r="O1319" s="98"/>
      <c r="P1319" s="98"/>
      <c r="Q1319" s="98"/>
      <c r="R1319" s="98"/>
      <c r="S1319" s="98"/>
      <c r="U1319" s="87"/>
    </row>
    <row r="1320" spans="1:21" hidden="1" outlineLevel="1" x14ac:dyDescent="0.25">
      <c r="A1320" s="115"/>
      <c r="B1320" s="199"/>
      <c r="C1320" s="104"/>
      <c r="E1320" s="98"/>
      <c r="F1320" s="99"/>
      <c r="G1320" s="104"/>
      <c r="H1320" s="104"/>
      <c r="I1320" s="104"/>
      <c r="J1320" s="98"/>
      <c r="K1320" s="98"/>
      <c r="L1320" s="98"/>
      <c r="M1320" s="98"/>
      <c r="N1320" s="98"/>
      <c r="O1320" s="98"/>
      <c r="P1320" s="98"/>
      <c r="Q1320" s="98"/>
      <c r="R1320" s="98"/>
      <c r="S1320" s="98"/>
      <c r="U1320" s="87"/>
    </row>
    <row r="1321" spans="1:21" hidden="1" outlineLevel="1" x14ac:dyDescent="0.25">
      <c r="A1321" s="115"/>
      <c r="B1321" s="199"/>
      <c r="C1321" s="104"/>
      <c r="E1321" s="98"/>
      <c r="F1321" s="99"/>
      <c r="G1321" s="104"/>
      <c r="H1321" s="104"/>
      <c r="I1321" s="104"/>
      <c r="J1321" s="98"/>
      <c r="K1321" s="98"/>
      <c r="L1321" s="98"/>
      <c r="M1321" s="98"/>
      <c r="N1321" s="98"/>
      <c r="O1321" s="98"/>
      <c r="P1321" s="98"/>
      <c r="Q1321" s="98"/>
      <c r="R1321" s="98"/>
      <c r="S1321" s="98"/>
      <c r="U1321" s="87"/>
    </row>
    <row r="1322" spans="1:21" hidden="1" outlineLevel="1" x14ac:dyDescent="0.25">
      <c r="A1322" s="115"/>
      <c r="B1322" s="199"/>
      <c r="C1322" s="104"/>
      <c r="E1322" s="98"/>
      <c r="F1322" s="99"/>
      <c r="G1322" s="104"/>
      <c r="H1322" s="104"/>
      <c r="I1322" s="104"/>
      <c r="J1322" s="98"/>
      <c r="K1322" s="98"/>
      <c r="L1322" s="98"/>
      <c r="M1322" s="98"/>
      <c r="N1322" s="98"/>
      <c r="O1322" s="98"/>
      <c r="P1322" s="98"/>
      <c r="Q1322" s="98"/>
      <c r="R1322" s="98"/>
      <c r="S1322" s="98"/>
      <c r="U1322" s="87"/>
    </row>
    <row r="1323" spans="1:21" collapsed="1" x14ac:dyDescent="0.25">
      <c r="A1323" s="34"/>
      <c r="B1323" s="198"/>
      <c r="C1323" s="102"/>
      <c r="D1323" t="str">
        <f>'Caseload Assignments'!A1322</f>
        <v>Inadequate</v>
      </c>
      <c r="E1323" s="34" t="s">
        <v>104</v>
      </c>
      <c r="F1323" s="114">
        <v>1</v>
      </c>
      <c r="G1323" s="102">
        <v>0</v>
      </c>
      <c r="H1323" s="102"/>
      <c r="I1323" s="34" t="str">
        <f>J1323</f>
        <v>no</v>
      </c>
      <c r="J1323" s="34" t="s">
        <v>480</v>
      </c>
      <c r="K1323" s="34" t="s">
        <v>480</v>
      </c>
      <c r="L1323" s="34" t="s">
        <v>480</v>
      </c>
      <c r="M1323" s="34" t="s">
        <v>480</v>
      </c>
      <c r="N1323" s="34" t="s">
        <v>480</v>
      </c>
      <c r="O1323" s="34" t="s">
        <v>480</v>
      </c>
      <c r="P1323" s="34" t="s">
        <v>480</v>
      </c>
      <c r="Q1323" s="34" t="s">
        <v>480</v>
      </c>
      <c r="R1323" s="34" t="s">
        <v>480</v>
      </c>
      <c r="S1323" s="34" t="s">
        <v>480</v>
      </c>
      <c r="T1323" s="83">
        <f>IF('Financial Overview'!$B$9=1,'Caseload Assignments'!BK1325,(IF('Financial Overview'!$B$9=2,'Caseload Assignments'!BK1326,(IF('Financial Overview'!$B$9=3,'Caseload Assignments'!BK1327,(IF('Financial Overview'!$B$9=4,'Caseload Assignments'!BK1328)))))))</f>
        <v>0</v>
      </c>
      <c r="U1323" s="87">
        <f t="shared" ref="U1323" si="533">G1323+H1323-T1323</f>
        <v>0</v>
      </c>
    </row>
    <row r="1324" spans="1:21" hidden="1" outlineLevel="1" x14ac:dyDescent="0.25">
      <c r="A1324" s="115"/>
      <c r="B1324" s="199"/>
      <c r="C1324" s="104"/>
      <c r="D1324" s="98" t="str">
        <f t="shared" ref="D1324:I1324" si="534">D1323</f>
        <v>Inadequate</v>
      </c>
      <c r="E1324" s="98" t="str">
        <f t="shared" si="534"/>
        <v>Salary</v>
      </c>
      <c r="F1324" s="98">
        <f t="shared" si="534"/>
        <v>1</v>
      </c>
      <c r="G1324" s="104">
        <f t="shared" si="534"/>
        <v>0</v>
      </c>
      <c r="H1324" s="104">
        <f t="shared" si="534"/>
        <v>0</v>
      </c>
      <c r="I1324" s="98" t="str">
        <f t="shared" si="534"/>
        <v>no</v>
      </c>
      <c r="J1324" s="98" t="str">
        <f t="shared" si="530"/>
        <v>no</v>
      </c>
      <c r="K1324" s="98" t="str">
        <f t="shared" si="530"/>
        <v>no</v>
      </c>
      <c r="L1324" s="98" t="str">
        <f t="shared" si="530"/>
        <v>no</v>
      </c>
      <c r="M1324" s="98" t="str">
        <f t="shared" si="530"/>
        <v>no</v>
      </c>
      <c r="N1324" s="98" t="str">
        <f t="shared" si="530"/>
        <v>no</v>
      </c>
      <c r="O1324" s="98" t="str">
        <f t="shared" si="530"/>
        <v>no</v>
      </c>
      <c r="P1324" s="98" t="str">
        <f t="shared" si="530"/>
        <v>no</v>
      </c>
      <c r="Q1324" s="98" t="str">
        <f t="shared" si="530"/>
        <v>no</v>
      </c>
      <c r="R1324" s="98" t="str">
        <f t="shared" si="530"/>
        <v>no</v>
      </c>
      <c r="S1324" s="98" t="str">
        <f t="shared" si="530"/>
        <v>no</v>
      </c>
      <c r="U1324" s="87"/>
    </row>
    <row r="1325" spans="1:21" hidden="1" outlineLevel="1" x14ac:dyDescent="0.25">
      <c r="A1325" s="115"/>
      <c r="B1325" s="199"/>
      <c r="C1325" s="104"/>
      <c r="D1325" s="98" t="str">
        <f t="shared" ref="D1325:S1325" si="535">D1323</f>
        <v>Inadequate</v>
      </c>
      <c r="E1325" s="98" t="str">
        <f t="shared" si="535"/>
        <v>Salary</v>
      </c>
      <c r="F1325" s="98">
        <f t="shared" si="535"/>
        <v>1</v>
      </c>
      <c r="G1325" s="104">
        <f t="shared" si="535"/>
        <v>0</v>
      </c>
      <c r="H1325" s="104">
        <f t="shared" si="535"/>
        <v>0</v>
      </c>
      <c r="I1325" s="98" t="str">
        <f t="shared" si="535"/>
        <v>no</v>
      </c>
      <c r="J1325" s="98" t="str">
        <f t="shared" si="535"/>
        <v>no</v>
      </c>
      <c r="K1325" s="98" t="str">
        <f t="shared" si="535"/>
        <v>no</v>
      </c>
      <c r="L1325" s="98" t="str">
        <f t="shared" si="535"/>
        <v>no</v>
      </c>
      <c r="M1325" s="98" t="str">
        <f t="shared" si="535"/>
        <v>no</v>
      </c>
      <c r="N1325" s="98" t="str">
        <f t="shared" si="535"/>
        <v>no</v>
      </c>
      <c r="O1325" s="98" t="str">
        <f t="shared" si="535"/>
        <v>no</v>
      </c>
      <c r="P1325" s="98" t="str">
        <f t="shared" si="535"/>
        <v>no</v>
      </c>
      <c r="Q1325" s="98" t="str">
        <f t="shared" si="535"/>
        <v>no</v>
      </c>
      <c r="R1325" s="98" t="str">
        <f t="shared" si="535"/>
        <v>no</v>
      </c>
      <c r="S1325" s="98" t="str">
        <f t="shared" si="535"/>
        <v>no</v>
      </c>
      <c r="U1325" s="87"/>
    </row>
    <row r="1326" spans="1:21" hidden="1" outlineLevel="1" x14ac:dyDescent="0.25">
      <c r="A1326" s="115"/>
      <c r="B1326" s="199"/>
      <c r="C1326" s="104"/>
      <c r="D1326" s="98" t="str">
        <f t="shared" ref="D1326:S1326" si="536">D1323</f>
        <v>Inadequate</v>
      </c>
      <c r="E1326" s="98" t="str">
        <f t="shared" si="536"/>
        <v>Salary</v>
      </c>
      <c r="F1326" s="98">
        <f t="shared" si="536"/>
        <v>1</v>
      </c>
      <c r="G1326" s="104">
        <f t="shared" si="536"/>
        <v>0</v>
      </c>
      <c r="H1326" s="104">
        <f t="shared" si="536"/>
        <v>0</v>
      </c>
      <c r="I1326" s="98" t="str">
        <f t="shared" si="536"/>
        <v>no</v>
      </c>
      <c r="J1326" s="98" t="str">
        <f t="shared" si="536"/>
        <v>no</v>
      </c>
      <c r="K1326" s="98" t="str">
        <f t="shared" si="536"/>
        <v>no</v>
      </c>
      <c r="L1326" s="98" t="str">
        <f t="shared" si="536"/>
        <v>no</v>
      </c>
      <c r="M1326" s="98" t="str">
        <f t="shared" si="536"/>
        <v>no</v>
      </c>
      <c r="N1326" s="98" t="str">
        <f t="shared" si="536"/>
        <v>no</v>
      </c>
      <c r="O1326" s="98" t="str">
        <f t="shared" si="536"/>
        <v>no</v>
      </c>
      <c r="P1326" s="98" t="str">
        <f t="shared" si="536"/>
        <v>no</v>
      </c>
      <c r="Q1326" s="98" t="str">
        <f t="shared" si="536"/>
        <v>no</v>
      </c>
      <c r="R1326" s="98" t="str">
        <f t="shared" si="536"/>
        <v>no</v>
      </c>
      <c r="S1326" s="98" t="str">
        <f t="shared" si="536"/>
        <v>no</v>
      </c>
      <c r="U1326" s="87"/>
    </row>
    <row r="1327" spans="1:21" hidden="1" outlineLevel="1" x14ac:dyDescent="0.25">
      <c r="A1327" s="115"/>
      <c r="B1327" s="199"/>
      <c r="C1327" s="104"/>
      <c r="E1327" s="98"/>
      <c r="F1327" s="99"/>
      <c r="G1327" s="104"/>
      <c r="H1327" s="104"/>
      <c r="I1327" s="104"/>
      <c r="J1327" s="98"/>
      <c r="K1327" s="98"/>
      <c r="L1327" s="98"/>
      <c r="M1327" s="98"/>
      <c r="N1327" s="98"/>
      <c r="O1327" s="98"/>
      <c r="P1327" s="98"/>
      <c r="Q1327" s="98"/>
      <c r="R1327" s="98"/>
      <c r="S1327" s="98"/>
      <c r="U1327" s="87"/>
    </row>
    <row r="1328" spans="1:21" hidden="1" outlineLevel="1" x14ac:dyDescent="0.25">
      <c r="A1328" s="115"/>
      <c r="B1328" s="199"/>
      <c r="C1328" s="104"/>
      <c r="E1328" s="98"/>
      <c r="F1328" s="99"/>
      <c r="G1328" s="104"/>
      <c r="H1328" s="104"/>
      <c r="I1328" s="104"/>
      <c r="J1328" s="98"/>
      <c r="K1328" s="98"/>
      <c r="L1328" s="98"/>
      <c r="M1328" s="98"/>
      <c r="N1328" s="98"/>
      <c r="O1328" s="98"/>
      <c r="P1328" s="98"/>
      <c r="Q1328" s="98"/>
      <c r="R1328" s="98"/>
      <c r="S1328" s="98"/>
      <c r="U1328" s="87"/>
    </row>
    <row r="1329" spans="1:21" hidden="1" outlineLevel="1" x14ac:dyDescent="0.25">
      <c r="A1329" s="115"/>
      <c r="B1329" s="199"/>
      <c r="C1329" s="104"/>
      <c r="E1329" s="98"/>
      <c r="F1329" s="99"/>
      <c r="G1329" s="104"/>
      <c r="H1329" s="104"/>
      <c r="I1329" s="104"/>
      <c r="J1329" s="98"/>
      <c r="K1329" s="98"/>
      <c r="L1329" s="98"/>
      <c r="M1329" s="98"/>
      <c r="N1329" s="98"/>
      <c r="O1329" s="98"/>
      <c r="P1329" s="98"/>
      <c r="Q1329" s="98"/>
      <c r="R1329" s="98"/>
      <c r="S1329" s="98"/>
      <c r="U1329" s="87"/>
    </row>
    <row r="1330" spans="1:21" hidden="1" outlineLevel="1" x14ac:dyDescent="0.25">
      <c r="A1330" s="115"/>
      <c r="B1330" s="199"/>
      <c r="C1330" s="104"/>
      <c r="E1330" s="98"/>
      <c r="F1330" s="99"/>
      <c r="G1330" s="104"/>
      <c r="H1330" s="104"/>
      <c r="I1330" s="104"/>
      <c r="J1330" s="98"/>
      <c r="K1330" s="98"/>
      <c r="L1330" s="98"/>
      <c r="M1330" s="98"/>
      <c r="N1330" s="98"/>
      <c r="O1330" s="98"/>
      <c r="P1330" s="98"/>
      <c r="Q1330" s="98"/>
      <c r="R1330" s="98"/>
      <c r="S1330" s="98"/>
      <c r="U1330" s="87"/>
    </row>
    <row r="1331" spans="1:21" hidden="1" outlineLevel="1" x14ac:dyDescent="0.25">
      <c r="A1331" s="115"/>
      <c r="B1331" s="199"/>
      <c r="C1331" s="104"/>
      <c r="E1331" s="98"/>
      <c r="F1331" s="99"/>
      <c r="G1331" s="104"/>
      <c r="H1331" s="104"/>
      <c r="I1331" s="104"/>
      <c r="J1331" s="98"/>
      <c r="K1331" s="98"/>
      <c r="L1331" s="98"/>
      <c r="M1331" s="98"/>
      <c r="N1331" s="98"/>
      <c r="O1331" s="98"/>
      <c r="P1331" s="98"/>
      <c r="Q1331" s="98"/>
      <c r="R1331" s="98"/>
      <c r="S1331" s="98"/>
      <c r="U1331" s="87"/>
    </row>
    <row r="1332" spans="1:21" hidden="1" outlineLevel="1" x14ac:dyDescent="0.25">
      <c r="A1332" s="115"/>
      <c r="B1332" s="199"/>
      <c r="C1332" s="104"/>
      <c r="E1332" s="98"/>
      <c r="F1332" s="99"/>
      <c r="G1332" s="104"/>
      <c r="H1332" s="104"/>
      <c r="I1332" s="104"/>
      <c r="J1332" s="98"/>
      <c r="K1332" s="98"/>
      <c r="L1332" s="98"/>
      <c r="M1332" s="98"/>
      <c r="N1332" s="98"/>
      <c r="O1332" s="98"/>
      <c r="P1332" s="98"/>
      <c r="Q1332" s="98"/>
      <c r="R1332" s="98"/>
      <c r="S1332" s="98"/>
      <c r="U1332" s="87"/>
    </row>
    <row r="1333" spans="1:21" collapsed="1" x14ac:dyDescent="0.25">
      <c r="A1333" s="34"/>
      <c r="B1333" s="198"/>
      <c r="C1333" s="102"/>
      <c r="D1333" t="str">
        <f>'Caseload Assignments'!A1332</f>
        <v>Inadequate</v>
      </c>
      <c r="E1333" s="34" t="s">
        <v>104</v>
      </c>
      <c r="F1333" s="114">
        <v>1</v>
      </c>
      <c r="G1333" s="102">
        <v>0</v>
      </c>
      <c r="H1333" s="102"/>
      <c r="I1333" s="34" t="str">
        <f>J1333</f>
        <v>no</v>
      </c>
      <c r="J1333" s="34" t="s">
        <v>480</v>
      </c>
      <c r="K1333" s="34" t="s">
        <v>480</v>
      </c>
      <c r="L1333" s="34" t="s">
        <v>480</v>
      </c>
      <c r="M1333" s="34" t="s">
        <v>480</v>
      </c>
      <c r="N1333" s="34" t="s">
        <v>480</v>
      </c>
      <c r="O1333" s="34" t="s">
        <v>480</v>
      </c>
      <c r="P1333" s="34" t="s">
        <v>480</v>
      </c>
      <c r="Q1333" s="34" t="s">
        <v>480</v>
      </c>
      <c r="R1333" s="34" t="s">
        <v>480</v>
      </c>
      <c r="S1333" s="34" t="s">
        <v>480</v>
      </c>
      <c r="T1333" s="83">
        <f>IF('Financial Overview'!$B$9=1,'Caseload Assignments'!BK1335,(IF('Financial Overview'!$B$9=2,'Caseload Assignments'!BK1336,(IF('Financial Overview'!$B$9=3,'Caseload Assignments'!BK1337,(IF('Financial Overview'!$B$9=4,'Caseload Assignments'!BK1338)))))))</f>
        <v>0</v>
      </c>
      <c r="U1333" s="87">
        <f t="shared" ref="U1333" si="537">G1333+H1333-T1333</f>
        <v>0</v>
      </c>
    </row>
    <row r="1334" spans="1:21" hidden="1" outlineLevel="1" x14ac:dyDescent="0.25">
      <c r="A1334" s="115"/>
      <c r="B1334" s="199"/>
      <c r="C1334" s="104"/>
      <c r="D1334" s="98" t="str">
        <f t="shared" ref="D1334:S1344" si="538">D1333</f>
        <v>Inadequate</v>
      </c>
      <c r="E1334" s="98" t="str">
        <f t="shared" si="538"/>
        <v>Salary</v>
      </c>
      <c r="F1334" s="98">
        <f t="shared" si="538"/>
        <v>1</v>
      </c>
      <c r="G1334" s="104">
        <f t="shared" si="538"/>
        <v>0</v>
      </c>
      <c r="H1334" s="104">
        <f t="shared" si="538"/>
        <v>0</v>
      </c>
      <c r="I1334" s="98" t="str">
        <f t="shared" si="538"/>
        <v>no</v>
      </c>
      <c r="J1334" s="98" t="str">
        <f t="shared" si="538"/>
        <v>no</v>
      </c>
      <c r="K1334" s="98" t="str">
        <f t="shared" si="538"/>
        <v>no</v>
      </c>
      <c r="L1334" s="98" t="str">
        <f t="shared" si="538"/>
        <v>no</v>
      </c>
      <c r="M1334" s="98" t="str">
        <f t="shared" si="538"/>
        <v>no</v>
      </c>
      <c r="N1334" s="98" t="str">
        <f t="shared" si="538"/>
        <v>no</v>
      </c>
      <c r="O1334" s="98" t="str">
        <f t="shared" si="538"/>
        <v>no</v>
      </c>
      <c r="P1334" s="98" t="str">
        <f t="shared" si="538"/>
        <v>no</v>
      </c>
      <c r="Q1334" s="98" t="str">
        <f t="shared" si="538"/>
        <v>no</v>
      </c>
      <c r="R1334" s="98" t="str">
        <f t="shared" si="538"/>
        <v>no</v>
      </c>
      <c r="S1334" s="98" t="str">
        <f t="shared" si="538"/>
        <v>no</v>
      </c>
      <c r="U1334" s="87"/>
    </row>
    <row r="1335" spans="1:21" hidden="1" outlineLevel="1" x14ac:dyDescent="0.25">
      <c r="A1335" s="115"/>
      <c r="B1335" s="199"/>
      <c r="C1335" s="104"/>
      <c r="D1335" s="98" t="str">
        <f t="shared" ref="D1335:S1335" si="539">D1333</f>
        <v>Inadequate</v>
      </c>
      <c r="E1335" s="98" t="str">
        <f t="shared" si="539"/>
        <v>Salary</v>
      </c>
      <c r="F1335" s="98">
        <f t="shared" si="539"/>
        <v>1</v>
      </c>
      <c r="G1335" s="104">
        <f t="shared" si="539"/>
        <v>0</v>
      </c>
      <c r="H1335" s="104">
        <f t="shared" si="539"/>
        <v>0</v>
      </c>
      <c r="I1335" s="98" t="str">
        <f t="shared" si="539"/>
        <v>no</v>
      </c>
      <c r="J1335" s="98" t="str">
        <f t="shared" si="539"/>
        <v>no</v>
      </c>
      <c r="K1335" s="98" t="str">
        <f t="shared" si="539"/>
        <v>no</v>
      </c>
      <c r="L1335" s="98" t="str">
        <f t="shared" si="539"/>
        <v>no</v>
      </c>
      <c r="M1335" s="98" t="str">
        <f t="shared" si="539"/>
        <v>no</v>
      </c>
      <c r="N1335" s="98" t="str">
        <f t="shared" si="539"/>
        <v>no</v>
      </c>
      <c r="O1335" s="98" t="str">
        <f t="shared" si="539"/>
        <v>no</v>
      </c>
      <c r="P1335" s="98" t="str">
        <f t="shared" si="539"/>
        <v>no</v>
      </c>
      <c r="Q1335" s="98" t="str">
        <f t="shared" si="539"/>
        <v>no</v>
      </c>
      <c r="R1335" s="98" t="str">
        <f t="shared" si="539"/>
        <v>no</v>
      </c>
      <c r="S1335" s="98" t="str">
        <f t="shared" si="539"/>
        <v>no</v>
      </c>
      <c r="U1335" s="87"/>
    </row>
    <row r="1336" spans="1:21" hidden="1" outlineLevel="1" x14ac:dyDescent="0.25">
      <c r="A1336" s="115"/>
      <c r="B1336" s="199"/>
      <c r="C1336" s="104"/>
      <c r="D1336" s="98" t="str">
        <f t="shared" ref="D1336:S1336" si="540">D1333</f>
        <v>Inadequate</v>
      </c>
      <c r="E1336" s="98" t="str">
        <f t="shared" si="540"/>
        <v>Salary</v>
      </c>
      <c r="F1336" s="98">
        <f t="shared" si="540"/>
        <v>1</v>
      </c>
      <c r="G1336" s="104">
        <f t="shared" si="540"/>
        <v>0</v>
      </c>
      <c r="H1336" s="104">
        <f t="shared" si="540"/>
        <v>0</v>
      </c>
      <c r="I1336" s="98" t="str">
        <f t="shared" si="540"/>
        <v>no</v>
      </c>
      <c r="J1336" s="98" t="str">
        <f t="shared" si="540"/>
        <v>no</v>
      </c>
      <c r="K1336" s="98" t="str">
        <f t="shared" si="540"/>
        <v>no</v>
      </c>
      <c r="L1336" s="98" t="str">
        <f t="shared" si="540"/>
        <v>no</v>
      </c>
      <c r="M1336" s="98" t="str">
        <f t="shared" si="540"/>
        <v>no</v>
      </c>
      <c r="N1336" s="98" t="str">
        <f t="shared" si="540"/>
        <v>no</v>
      </c>
      <c r="O1336" s="98" t="str">
        <f t="shared" si="540"/>
        <v>no</v>
      </c>
      <c r="P1336" s="98" t="str">
        <f t="shared" si="540"/>
        <v>no</v>
      </c>
      <c r="Q1336" s="98" t="str">
        <f t="shared" si="540"/>
        <v>no</v>
      </c>
      <c r="R1336" s="98" t="str">
        <f t="shared" si="540"/>
        <v>no</v>
      </c>
      <c r="S1336" s="98" t="str">
        <f t="shared" si="540"/>
        <v>no</v>
      </c>
      <c r="U1336" s="87"/>
    </row>
    <row r="1337" spans="1:21" hidden="1" outlineLevel="1" x14ac:dyDescent="0.25">
      <c r="A1337" s="115"/>
      <c r="B1337" s="199"/>
      <c r="C1337" s="104"/>
      <c r="E1337" s="98"/>
      <c r="F1337" s="99"/>
      <c r="G1337" s="104"/>
      <c r="H1337" s="104"/>
      <c r="I1337" s="104"/>
      <c r="J1337" s="98"/>
      <c r="K1337" s="98"/>
      <c r="L1337" s="98"/>
      <c r="M1337" s="98"/>
      <c r="N1337" s="98"/>
      <c r="O1337" s="98"/>
      <c r="P1337" s="98"/>
      <c r="Q1337" s="98"/>
      <c r="R1337" s="98"/>
      <c r="S1337" s="98"/>
      <c r="U1337" s="87"/>
    </row>
    <row r="1338" spans="1:21" hidden="1" outlineLevel="1" x14ac:dyDescent="0.25">
      <c r="A1338" s="115"/>
      <c r="B1338" s="199"/>
      <c r="C1338" s="104"/>
      <c r="E1338" s="98"/>
      <c r="F1338" s="99"/>
      <c r="G1338" s="104"/>
      <c r="H1338" s="104"/>
      <c r="I1338" s="104"/>
      <c r="J1338" s="98"/>
      <c r="K1338" s="98"/>
      <c r="L1338" s="98"/>
      <c r="M1338" s="98"/>
      <c r="N1338" s="98"/>
      <c r="O1338" s="98"/>
      <c r="P1338" s="98"/>
      <c r="Q1338" s="98"/>
      <c r="R1338" s="98"/>
      <c r="S1338" s="98"/>
      <c r="U1338" s="87"/>
    </row>
    <row r="1339" spans="1:21" hidden="1" outlineLevel="1" x14ac:dyDescent="0.25">
      <c r="A1339" s="115"/>
      <c r="B1339" s="199"/>
      <c r="C1339" s="104"/>
      <c r="E1339" s="98"/>
      <c r="F1339" s="99"/>
      <c r="G1339" s="104"/>
      <c r="H1339" s="104"/>
      <c r="I1339" s="104"/>
      <c r="J1339" s="98"/>
      <c r="K1339" s="98"/>
      <c r="L1339" s="98"/>
      <c r="M1339" s="98"/>
      <c r="N1339" s="98"/>
      <c r="O1339" s="98"/>
      <c r="P1339" s="98"/>
      <c r="Q1339" s="98"/>
      <c r="R1339" s="98"/>
      <c r="S1339" s="98"/>
      <c r="U1339" s="87"/>
    </row>
    <row r="1340" spans="1:21" hidden="1" outlineLevel="1" x14ac:dyDescent="0.25">
      <c r="A1340" s="115"/>
      <c r="B1340" s="199"/>
      <c r="C1340" s="104"/>
      <c r="E1340" s="98"/>
      <c r="F1340" s="99"/>
      <c r="G1340" s="104"/>
      <c r="H1340" s="104"/>
      <c r="I1340" s="104"/>
      <c r="J1340" s="98"/>
      <c r="K1340" s="98"/>
      <c r="L1340" s="98"/>
      <c r="M1340" s="98"/>
      <c r="N1340" s="98"/>
      <c r="O1340" s="98"/>
      <c r="P1340" s="98"/>
      <c r="Q1340" s="98"/>
      <c r="R1340" s="98"/>
      <c r="S1340" s="98"/>
      <c r="U1340" s="87"/>
    </row>
    <row r="1341" spans="1:21" hidden="1" outlineLevel="1" x14ac:dyDescent="0.25">
      <c r="A1341" s="115"/>
      <c r="B1341" s="199"/>
      <c r="C1341" s="104"/>
      <c r="E1341" s="98"/>
      <c r="F1341" s="99"/>
      <c r="G1341" s="104"/>
      <c r="H1341" s="104"/>
      <c r="I1341" s="104"/>
      <c r="J1341" s="98"/>
      <c r="K1341" s="98"/>
      <c r="L1341" s="98"/>
      <c r="M1341" s="98"/>
      <c r="N1341" s="98"/>
      <c r="O1341" s="98"/>
      <c r="P1341" s="98"/>
      <c r="Q1341" s="98"/>
      <c r="R1341" s="98"/>
      <c r="S1341" s="98"/>
      <c r="U1341" s="87"/>
    </row>
    <row r="1342" spans="1:21" hidden="1" outlineLevel="1" x14ac:dyDescent="0.25">
      <c r="A1342" s="115"/>
      <c r="B1342" s="199"/>
      <c r="C1342" s="104"/>
      <c r="E1342" s="98"/>
      <c r="F1342" s="99"/>
      <c r="G1342" s="104"/>
      <c r="H1342" s="104"/>
      <c r="I1342" s="104"/>
      <c r="J1342" s="98"/>
      <c r="K1342" s="98"/>
      <c r="L1342" s="98"/>
      <c r="M1342" s="98"/>
      <c r="N1342" s="98"/>
      <c r="O1342" s="98"/>
      <c r="P1342" s="98"/>
      <c r="Q1342" s="98"/>
      <c r="R1342" s="98"/>
      <c r="S1342" s="98"/>
      <c r="U1342" s="87"/>
    </row>
    <row r="1343" spans="1:21" collapsed="1" x14ac:dyDescent="0.25">
      <c r="A1343" s="34"/>
      <c r="B1343" s="198"/>
      <c r="C1343" s="102"/>
      <c r="D1343" t="str">
        <f>'Caseload Assignments'!A1342</f>
        <v>Inadequate</v>
      </c>
      <c r="E1343" s="34" t="s">
        <v>104</v>
      </c>
      <c r="F1343" s="114">
        <v>1</v>
      </c>
      <c r="G1343" s="102">
        <v>0</v>
      </c>
      <c r="H1343" s="102"/>
      <c r="I1343" s="34" t="str">
        <f>J1343</f>
        <v>no</v>
      </c>
      <c r="J1343" s="34" t="s">
        <v>480</v>
      </c>
      <c r="K1343" s="34" t="s">
        <v>480</v>
      </c>
      <c r="L1343" s="34" t="s">
        <v>480</v>
      </c>
      <c r="M1343" s="34" t="s">
        <v>480</v>
      </c>
      <c r="N1343" s="34" t="s">
        <v>480</v>
      </c>
      <c r="O1343" s="34" t="s">
        <v>480</v>
      </c>
      <c r="P1343" s="34" t="s">
        <v>480</v>
      </c>
      <c r="Q1343" s="34" t="s">
        <v>480</v>
      </c>
      <c r="R1343" s="34" t="s">
        <v>480</v>
      </c>
      <c r="S1343" s="34" t="s">
        <v>480</v>
      </c>
      <c r="T1343" s="83">
        <f>IF('Financial Overview'!$B$9=1,'Caseload Assignments'!BK1345,(IF('Financial Overview'!$B$9=2,'Caseload Assignments'!BK1346,(IF('Financial Overview'!$B$9=3,'Caseload Assignments'!BK1347,(IF('Financial Overview'!$B$9=4,'Caseload Assignments'!BK1348)))))))</f>
        <v>0</v>
      </c>
      <c r="U1343" s="87">
        <f t="shared" ref="U1343" si="541">G1343+H1343-T1343</f>
        <v>0</v>
      </c>
    </row>
    <row r="1344" spans="1:21" hidden="1" outlineLevel="1" x14ac:dyDescent="0.25">
      <c r="A1344" s="115"/>
      <c r="B1344" s="199"/>
      <c r="C1344" s="104"/>
      <c r="D1344" s="98" t="str">
        <f t="shared" ref="D1344:I1344" si="542">D1343</f>
        <v>Inadequate</v>
      </c>
      <c r="E1344" s="98" t="str">
        <f t="shared" si="542"/>
        <v>Salary</v>
      </c>
      <c r="F1344" s="98">
        <f t="shared" si="542"/>
        <v>1</v>
      </c>
      <c r="G1344" s="104">
        <f t="shared" si="542"/>
        <v>0</v>
      </c>
      <c r="H1344" s="104">
        <f t="shared" si="542"/>
        <v>0</v>
      </c>
      <c r="I1344" s="98" t="str">
        <f t="shared" si="542"/>
        <v>no</v>
      </c>
      <c r="J1344" s="98" t="str">
        <f t="shared" si="538"/>
        <v>no</v>
      </c>
      <c r="K1344" s="98" t="str">
        <f t="shared" si="538"/>
        <v>no</v>
      </c>
      <c r="L1344" s="98" t="str">
        <f t="shared" si="538"/>
        <v>no</v>
      </c>
      <c r="M1344" s="98" t="str">
        <f t="shared" si="538"/>
        <v>no</v>
      </c>
      <c r="N1344" s="98" t="str">
        <f t="shared" si="538"/>
        <v>no</v>
      </c>
      <c r="O1344" s="98" t="str">
        <f t="shared" si="538"/>
        <v>no</v>
      </c>
      <c r="P1344" s="98" t="str">
        <f t="shared" si="538"/>
        <v>no</v>
      </c>
      <c r="Q1344" s="98" t="str">
        <f t="shared" si="538"/>
        <v>no</v>
      </c>
      <c r="R1344" s="98" t="str">
        <f t="shared" si="538"/>
        <v>no</v>
      </c>
      <c r="S1344" s="98" t="str">
        <f t="shared" si="538"/>
        <v>no</v>
      </c>
      <c r="U1344" s="87"/>
    </row>
    <row r="1345" spans="1:21" hidden="1" outlineLevel="1" x14ac:dyDescent="0.25">
      <c r="A1345" s="115"/>
      <c r="B1345" s="199"/>
      <c r="C1345" s="104"/>
      <c r="D1345" s="98" t="str">
        <f t="shared" ref="D1345:S1345" si="543">D1343</f>
        <v>Inadequate</v>
      </c>
      <c r="E1345" s="98" t="str">
        <f t="shared" si="543"/>
        <v>Salary</v>
      </c>
      <c r="F1345" s="98">
        <f t="shared" si="543"/>
        <v>1</v>
      </c>
      <c r="G1345" s="104">
        <f t="shared" si="543"/>
        <v>0</v>
      </c>
      <c r="H1345" s="104">
        <f t="shared" si="543"/>
        <v>0</v>
      </c>
      <c r="I1345" s="98" t="str">
        <f t="shared" si="543"/>
        <v>no</v>
      </c>
      <c r="J1345" s="98" t="str">
        <f t="shared" si="543"/>
        <v>no</v>
      </c>
      <c r="K1345" s="98" t="str">
        <f t="shared" si="543"/>
        <v>no</v>
      </c>
      <c r="L1345" s="98" t="str">
        <f t="shared" si="543"/>
        <v>no</v>
      </c>
      <c r="M1345" s="98" t="str">
        <f t="shared" si="543"/>
        <v>no</v>
      </c>
      <c r="N1345" s="98" t="str">
        <f t="shared" si="543"/>
        <v>no</v>
      </c>
      <c r="O1345" s="98" t="str">
        <f t="shared" si="543"/>
        <v>no</v>
      </c>
      <c r="P1345" s="98" t="str">
        <f t="shared" si="543"/>
        <v>no</v>
      </c>
      <c r="Q1345" s="98" t="str">
        <f t="shared" si="543"/>
        <v>no</v>
      </c>
      <c r="R1345" s="98" t="str">
        <f t="shared" si="543"/>
        <v>no</v>
      </c>
      <c r="S1345" s="98" t="str">
        <f t="shared" si="543"/>
        <v>no</v>
      </c>
      <c r="U1345" s="87"/>
    </row>
    <row r="1346" spans="1:21" hidden="1" outlineLevel="1" x14ac:dyDescent="0.25">
      <c r="A1346" s="115"/>
      <c r="B1346" s="199"/>
      <c r="C1346" s="104"/>
      <c r="D1346" s="98" t="str">
        <f t="shared" ref="D1346:S1346" si="544">D1343</f>
        <v>Inadequate</v>
      </c>
      <c r="E1346" s="98" t="str">
        <f t="shared" si="544"/>
        <v>Salary</v>
      </c>
      <c r="F1346" s="98">
        <f t="shared" si="544"/>
        <v>1</v>
      </c>
      <c r="G1346" s="104">
        <f t="shared" si="544"/>
        <v>0</v>
      </c>
      <c r="H1346" s="104">
        <f t="shared" si="544"/>
        <v>0</v>
      </c>
      <c r="I1346" s="98" t="str">
        <f t="shared" si="544"/>
        <v>no</v>
      </c>
      <c r="J1346" s="98" t="str">
        <f t="shared" si="544"/>
        <v>no</v>
      </c>
      <c r="K1346" s="98" t="str">
        <f t="shared" si="544"/>
        <v>no</v>
      </c>
      <c r="L1346" s="98" t="str">
        <f t="shared" si="544"/>
        <v>no</v>
      </c>
      <c r="M1346" s="98" t="str">
        <f t="shared" si="544"/>
        <v>no</v>
      </c>
      <c r="N1346" s="98" t="str">
        <f t="shared" si="544"/>
        <v>no</v>
      </c>
      <c r="O1346" s="98" t="str">
        <f t="shared" si="544"/>
        <v>no</v>
      </c>
      <c r="P1346" s="98" t="str">
        <f t="shared" si="544"/>
        <v>no</v>
      </c>
      <c r="Q1346" s="98" t="str">
        <f t="shared" si="544"/>
        <v>no</v>
      </c>
      <c r="R1346" s="98" t="str">
        <f t="shared" si="544"/>
        <v>no</v>
      </c>
      <c r="S1346" s="98" t="str">
        <f t="shared" si="544"/>
        <v>no</v>
      </c>
      <c r="U1346" s="87"/>
    </row>
    <row r="1347" spans="1:21" hidden="1" outlineLevel="1" x14ac:dyDescent="0.25">
      <c r="A1347" s="115"/>
      <c r="B1347" s="199"/>
      <c r="C1347" s="104"/>
      <c r="E1347" s="98"/>
      <c r="F1347" s="99"/>
      <c r="G1347" s="104"/>
      <c r="H1347" s="104"/>
      <c r="I1347" s="104"/>
      <c r="J1347" s="98"/>
      <c r="K1347" s="98"/>
      <c r="L1347" s="98"/>
      <c r="M1347" s="98"/>
      <c r="N1347" s="98"/>
      <c r="O1347" s="98"/>
      <c r="P1347" s="98"/>
      <c r="Q1347" s="98"/>
      <c r="R1347" s="98"/>
      <c r="S1347" s="98"/>
      <c r="U1347" s="87"/>
    </row>
    <row r="1348" spans="1:21" hidden="1" outlineLevel="1" x14ac:dyDescent="0.25">
      <c r="A1348" s="115"/>
      <c r="B1348" s="199"/>
      <c r="C1348" s="104"/>
      <c r="E1348" s="98"/>
      <c r="F1348" s="99"/>
      <c r="G1348" s="104"/>
      <c r="H1348" s="104"/>
      <c r="I1348" s="104"/>
      <c r="J1348" s="98"/>
      <c r="K1348" s="98"/>
      <c r="L1348" s="98"/>
      <c r="M1348" s="98"/>
      <c r="N1348" s="98"/>
      <c r="O1348" s="98"/>
      <c r="P1348" s="98"/>
      <c r="Q1348" s="98"/>
      <c r="R1348" s="98"/>
      <c r="S1348" s="98"/>
      <c r="U1348" s="87"/>
    </row>
    <row r="1349" spans="1:21" hidden="1" outlineLevel="1" x14ac:dyDescent="0.25">
      <c r="A1349" s="115"/>
      <c r="B1349" s="199"/>
      <c r="C1349" s="104"/>
      <c r="E1349" s="98"/>
      <c r="F1349" s="99"/>
      <c r="G1349" s="104"/>
      <c r="H1349" s="104"/>
      <c r="I1349" s="104"/>
      <c r="J1349" s="98"/>
      <c r="K1349" s="98"/>
      <c r="L1349" s="98"/>
      <c r="M1349" s="98"/>
      <c r="N1349" s="98"/>
      <c r="O1349" s="98"/>
      <c r="P1349" s="98"/>
      <c r="Q1349" s="98"/>
      <c r="R1349" s="98"/>
      <c r="S1349" s="98"/>
      <c r="U1349" s="87"/>
    </row>
    <row r="1350" spans="1:21" hidden="1" outlineLevel="1" x14ac:dyDescent="0.25">
      <c r="A1350" s="115"/>
      <c r="B1350" s="199"/>
      <c r="C1350" s="104"/>
      <c r="E1350" s="98"/>
      <c r="F1350" s="99"/>
      <c r="G1350" s="104"/>
      <c r="H1350" s="104"/>
      <c r="I1350" s="104"/>
      <c r="J1350" s="98"/>
      <c r="K1350" s="98"/>
      <c r="L1350" s="98"/>
      <c r="M1350" s="98"/>
      <c r="N1350" s="98"/>
      <c r="O1350" s="98"/>
      <c r="P1350" s="98"/>
      <c r="Q1350" s="98"/>
      <c r="R1350" s="98"/>
      <c r="S1350" s="98"/>
      <c r="U1350" s="87"/>
    </row>
    <row r="1351" spans="1:21" hidden="1" outlineLevel="1" x14ac:dyDescent="0.25">
      <c r="A1351" s="115"/>
      <c r="B1351" s="199"/>
      <c r="C1351" s="104"/>
      <c r="E1351" s="98"/>
      <c r="F1351" s="99"/>
      <c r="G1351" s="104"/>
      <c r="H1351" s="104"/>
      <c r="I1351" s="104"/>
      <c r="J1351" s="98"/>
      <c r="K1351" s="98"/>
      <c r="L1351" s="98"/>
      <c r="M1351" s="98"/>
      <c r="N1351" s="98"/>
      <c r="O1351" s="98"/>
      <c r="P1351" s="98"/>
      <c r="Q1351" s="98"/>
      <c r="R1351" s="98"/>
      <c r="S1351" s="98"/>
      <c r="U1351" s="87"/>
    </row>
    <row r="1352" spans="1:21" hidden="1" outlineLevel="1" x14ac:dyDescent="0.25">
      <c r="A1352" s="115"/>
      <c r="B1352" s="199"/>
      <c r="C1352" s="104"/>
      <c r="E1352" s="98"/>
      <c r="F1352" s="99"/>
      <c r="G1352" s="104"/>
      <c r="H1352" s="104"/>
      <c r="I1352" s="104"/>
      <c r="J1352" s="98"/>
      <c r="K1352" s="98"/>
      <c r="L1352" s="98"/>
      <c r="M1352" s="98"/>
      <c r="N1352" s="98"/>
      <c r="O1352" s="98"/>
      <c r="P1352" s="98"/>
      <c r="Q1352" s="98"/>
      <c r="R1352" s="98"/>
      <c r="S1352" s="98"/>
      <c r="U1352" s="87"/>
    </row>
    <row r="1353" spans="1:21" collapsed="1" x14ac:dyDescent="0.25">
      <c r="A1353" s="34"/>
      <c r="B1353" s="198"/>
      <c r="C1353" s="102"/>
      <c r="D1353" t="str">
        <f>'Caseload Assignments'!A1352</f>
        <v>Inadequate</v>
      </c>
      <c r="E1353" s="34" t="s">
        <v>104</v>
      </c>
      <c r="F1353" s="114">
        <v>1</v>
      </c>
      <c r="G1353" s="102">
        <v>0</v>
      </c>
      <c r="H1353" s="102"/>
      <c r="I1353" s="34" t="str">
        <f>J1353</f>
        <v>no</v>
      </c>
      <c r="J1353" s="34" t="s">
        <v>480</v>
      </c>
      <c r="K1353" s="34" t="s">
        <v>480</v>
      </c>
      <c r="L1353" s="34" t="s">
        <v>480</v>
      </c>
      <c r="M1353" s="34" t="s">
        <v>480</v>
      </c>
      <c r="N1353" s="34" t="s">
        <v>480</v>
      </c>
      <c r="O1353" s="34" t="s">
        <v>480</v>
      </c>
      <c r="P1353" s="34" t="s">
        <v>480</v>
      </c>
      <c r="Q1353" s="34" t="s">
        <v>480</v>
      </c>
      <c r="R1353" s="34" t="s">
        <v>480</v>
      </c>
      <c r="S1353" s="34" t="s">
        <v>480</v>
      </c>
      <c r="T1353" s="83">
        <f>IF('Financial Overview'!$B$9=1,'Caseload Assignments'!BK1355,(IF('Financial Overview'!$B$9=2,'Caseload Assignments'!BK1356,(IF('Financial Overview'!$B$9=3,'Caseload Assignments'!BK1357,(IF('Financial Overview'!$B$9=4,'Caseload Assignments'!BK1358)))))))</f>
        <v>0</v>
      </c>
      <c r="U1353" s="87">
        <f t="shared" ref="U1353" si="545">G1353+H1353-T1353</f>
        <v>0</v>
      </c>
    </row>
    <row r="1354" spans="1:21" hidden="1" outlineLevel="1" x14ac:dyDescent="0.25">
      <c r="A1354" s="115"/>
      <c r="B1354" s="199"/>
      <c r="C1354" s="104"/>
      <c r="D1354" s="98" t="str">
        <f t="shared" ref="D1354:S1364" si="546">D1353</f>
        <v>Inadequate</v>
      </c>
      <c r="E1354" s="98" t="str">
        <f t="shared" si="546"/>
        <v>Salary</v>
      </c>
      <c r="F1354" s="98">
        <f t="shared" si="546"/>
        <v>1</v>
      </c>
      <c r="G1354" s="104">
        <f t="shared" si="546"/>
        <v>0</v>
      </c>
      <c r="H1354" s="104">
        <f t="shared" si="546"/>
        <v>0</v>
      </c>
      <c r="I1354" s="98" t="str">
        <f t="shared" si="546"/>
        <v>no</v>
      </c>
      <c r="J1354" s="98" t="str">
        <f t="shared" si="546"/>
        <v>no</v>
      </c>
      <c r="K1354" s="98" t="str">
        <f t="shared" si="546"/>
        <v>no</v>
      </c>
      <c r="L1354" s="98" t="str">
        <f t="shared" si="546"/>
        <v>no</v>
      </c>
      <c r="M1354" s="98" t="str">
        <f t="shared" si="546"/>
        <v>no</v>
      </c>
      <c r="N1354" s="98" t="str">
        <f t="shared" si="546"/>
        <v>no</v>
      </c>
      <c r="O1354" s="98" t="str">
        <f t="shared" si="546"/>
        <v>no</v>
      </c>
      <c r="P1354" s="98" t="str">
        <f t="shared" si="546"/>
        <v>no</v>
      </c>
      <c r="Q1354" s="98" t="str">
        <f t="shared" si="546"/>
        <v>no</v>
      </c>
      <c r="R1354" s="98" t="str">
        <f t="shared" si="546"/>
        <v>no</v>
      </c>
      <c r="S1354" s="98" t="str">
        <f t="shared" si="546"/>
        <v>no</v>
      </c>
      <c r="U1354" s="87"/>
    </row>
    <row r="1355" spans="1:21" hidden="1" outlineLevel="1" x14ac:dyDescent="0.25">
      <c r="A1355" s="115"/>
      <c r="B1355" s="199"/>
      <c r="C1355" s="104"/>
      <c r="D1355" s="98" t="str">
        <f t="shared" ref="D1355:S1355" si="547">D1353</f>
        <v>Inadequate</v>
      </c>
      <c r="E1355" s="98" t="str">
        <f t="shared" si="547"/>
        <v>Salary</v>
      </c>
      <c r="F1355" s="98">
        <f t="shared" si="547"/>
        <v>1</v>
      </c>
      <c r="G1355" s="104">
        <f t="shared" si="547"/>
        <v>0</v>
      </c>
      <c r="H1355" s="104">
        <f t="shared" si="547"/>
        <v>0</v>
      </c>
      <c r="I1355" s="98" t="str">
        <f t="shared" si="547"/>
        <v>no</v>
      </c>
      <c r="J1355" s="98" t="str">
        <f t="shared" si="547"/>
        <v>no</v>
      </c>
      <c r="K1355" s="98" t="str">
        <f t="shared" si="547"/>
        <v>no</v>
      </c>
      <c r="L1355" s="98" t="str">
        <f t="shared" si="547"/>
        <v>no</v>
      </c>
      <c r="M1355" s="98" t="str">
        <f t="shared" si="547"/>
        <v>no</v>
      </c>
      <c r="N1355" s="98" t="str">
        <f t="shared" si="547"/>
        <v>no</v>
      </c>
      <c r="O1355" s="98" t="str">
        <f t="shared" si="547"/>
        <v>no</v>
      </c>
      <c r="P1355" s="98" t="str">
        <f t="shared" si="547"/>
        <v>no</v>
      </c>
      <c r="Q1355" s="98" t="str">
        <f t="shared" si="547"/>
        <v>no</v>
      </c>
      <c r="R1355" s="98" t="str">
        <f t="shared" si="547"/>
        <v>no</v>
      </c>
      <c r="S1355" s="98" t="str">
        <f t="shared" si="547"/>
        <v>no</v>
      </c>
      <c r="U1355" s="87"/>
    </row>
    <row r="1356" spans="1:21" hidden="1" outlineLevel="1" x14ac:dyDescent="0.25">
      <c r="A1356" s="115"/>
      <c r="B1356" s="199"/>
      <c r="C1356" s="104"/>
      <c r="D1356" s="98" t="str">
        <f t="shared" ref="D1356:S1356" si="548">D1353</f>
        <v>Inadequate</v>
      </c>
      <c r="E1356" s="98" t="str">
        <f t="shared" si="548"/>
        <v>Salary</v>
      </c>
      <c r="F1356" s="98">
        <f t="shared" si="548"/>
        <v>1</v>
      </c>
      <c r="G1356" s="104">
        <f t="shared" si="548"/>
        <v>0</v>
      </c>
      <c r="H1356" s="104">
        <f t="shared" si="548"/>
        <v>0</v>
      </c>
      <c r="I1356" s="98" t="str">
        <f t="shared" si="548"/>
        <v>no</v>
      </c>
      <c r="J1356" s="98" t="str">
        <f t="shared" si="548"/>
        <v>no</v>
      </c>
      <c r="K1356" s="98" t="str">
        <f t="shared" si="548"/>
        <v>no</v>
      </c>
      <c r="L1356" s="98" t="str">
        <f t="shared" si="548"/>
        <v>no</v>
      </c>
      <c r="M1356" s="98" t="str">
        <f t="shared" si="548"/>
        <v>no</v>
      </c>
      <c r="N1356" s="98" t="str">
        <f t="shared" si="548"/>
        <v>no</v>
      </c>
      <c r="O1356" s="98" t="str">
        <f t="shared" si="548"/>
        <v>no</v>
      </c>
      <c r="P1356" s="98" t="str">
        <f t="shared" si="548"/>
        <v>no</v>
      </c>
      <c r="Q1356" s="98" t="str">
        <f t="shared" si="548"/>
        <v>no</v>
      </c>
      <c r="R1356" s="98" t="str">
        <f t="shared" si="548"/>
        <v>no</v>
      </c>
      <c r="S1356" s="98" t="str">
        <f t="shared" si="548"/>
        <v>no</v>
      </c>
      <c r="U1356" s="87"/>
    </row>
    <row r="1357" spans="1:21" hidden="1" outlineLevel="1" x14ac:dyDescent="0.25">
      <c r="A1357" s="115"/>
      <c r="B1357" s="199"/>
      <c r="C1357" s="104"/>
      <c r="E1357" s="98"/>
      <c r="F1357" s="99"/>
      <c r="G1357" s="104"/>
      <c r="H1357" s="104"/>
      <c r="I1357" s="104"/>
      <c r="J1357" s="98"/>
      <c r="K1357" s="98"/>
      <c r="L1357" s="98"/>
      <c r="M1357" s="98"/>
      <c r="N1357" s="98"/>
      <c r="O1357" s="98"/>
      <c r="P1357" s="98"/>
      <c r="Q1357" s="98"/>
      <c r="R1357" s="98"/>
      <c r="S1357" s="98"/>
      <c r="U1357" s="87"/>
    </row>
    <row r="1358" spans="1:21" hidden="1" outlineLevel="1" x14ac:dyDescent="0.25">
      <c r="A1358" s="115"/>
      <c r="B1358" s="199"/>
      <c r="C1358" s="104"/>
      <c r="E1358" s="98"/>
      <c r="F1358" s="99"/>
      <c r="G1358" s="104"/>
      <c r="H1358" s="104"/>
      <c r="I1358" s="104"/>
      <c r="J1358" s="98"/>
      <c r="K1358" s="98"/>
      <c r="L1358" s="98"/>
      <c r="M1358" s="98"/>
      <c r="N1358" s="98"/>
      <c r="O1358" s="98"/>
      <c r="P1358" s="98"/>
      <c r="Q1358" s="98"/>
      <c r="R1358" s="98"/>
      <c r="S1358" s="98"/>
      <c r="U1358" s="87"/>
    </row>
    <row r="1359" spans="1:21" hidden="1" outlineLevel="1" x14ac:dyDescent="0.25">
      <c r="A1359" s="115"/>
      <c r="B1359" s="199"/>
      <c r="C1359" s="104"/>
      <c r="E1359" s="98"/>
      <c r="F1359" s="99"/>
      <c r="G1359" s="104"/>
      <c r="H1359" s="104"/>
      <c r="I1359" s="104"/>
      <c r="J1359" s="98"/>
      <c r="K1359" s="98"/>
      <c r="L1359" s="98"/>
      <c r="M1359" s="98"/>
      <c r="N1359" s="98"/>
      <c r="O1359" s="98"/>
      <c r="P1359" s="98"/>
      <c r="Q1359" s="98"/>
      <c r="R1359" s="98"/>
      <c r="S1359" s="98"/>
      <c r="U1359" s="87"/>
    </row>
    <row r="1360" spans="1:21" hidden="1" outlineLevel="1" x14ac:dyDescent="0.25">
      <c r="A1360" s="115"/>
      <c r="B1360" s="199"/>
      <c r="C1360" s="104"/>
      <c r="E1360" s="98"/>
      <c r="F1360" s="99"/>
      <c r="G1360" s="104"/>
      <c r="H1360" s="104"/>
      <c r="I1360" s="104"/>
      <c r="J1360" s="98"/>
      <c r="K1360" s="98"/>
      <c r="L1360" s="98"/>
      <c r="M1360" s="98"/>
      <c r="N1360" s="98"/>
      <c r="O1360" s="98"/>
      <c r="P1360" s="98"/>
      <c r="Q1360" s="98"/>
      <c r="R1360" s="98"/>
      <c r="S1360" s="98"/>
      <c r="U1360" s="87"/>
    </row>
    <row r="1361" spans="1:21" hidden="1" outlineLevel="1" x14ac:dyDescent="0.25">
      <c r="A1361" s="115"/>
      <c r="B1361" s="199"/>
      <c r="C1361" s="104"/>
      <c r="E1361" s="98"/>
      <c r="F1361" s="99"/>
      <c r="G1361" s="104"/>
      <c r="H1361" s="104"/>
      <c r="I1361" s="104"/>
      <c r="J1361" s="98"/>
      <c r="K1361" s="98"/>
      <c r="L1361" s="98"/>
      <c r="M1361" s="98"/>
      <c r="N1361" s="98"/>
      <c r="O1361" s="98"/>
      <c r="P1361" s="98"/>
      <c r="Q1361" s="98"/>
      <c r="R1361" s="98"/>
      <c r="S1361" s="98"/>
      <c r="U1361" s="87"/>
    </row>
    <row r="1362" spans="1:21" hidden="1" outlineLevel="1" x14ac:dyDescent="0.25">
      <c r="A1362" s="115"/>
      <c r="B1362" s="199"/>
      <c r="C1362" s="104"/>
      <c r="E1362" s="98"/>
      <c r="F1362" s="99"/>
      <c r="G1362" s="104"/>
      <c r="H1362" s="104"/>
      <c r="I1362" s="104"/>
      <c r="J1362" s="98"/>
      <c r="K1362" s="98"/>
      <c r="L1362" s="98"/>
      <c r="M1362" s="98"/>
      <c r="N1362" s="98"/>
      <c r="O1362" s="98"/>
      <c r="P1362" s="98"/>
      <c r="Q1362" s="98"/>
      <c r="R1362" s="98"/>
      <c r="S1362" s="98"/>
      <c r="U1362" s="87"/>
    </row>
    <row r="1363" spans="1:21" collapsed="1" x14ac:dyDescent="0.25">
      <c r="A1363" s="34"/>
      <c r="B1363" s="198"/>
      <c r="C1363" s="102"/>
      <c r="D1363" t="str">
        <f>'Caseload Assignments'!A1362</f>
        <v>Inadequate</v>
      </c>
      <c r="E1363" s="34" t="s">
        <v>104</v>
      </c>
      <c r="F1363" s="114">
        <v>1</v>
      </c>
      <c r="G1363" s="102">
        <v>0</v>
      </c>
      <c r="H1363" s="102"/>
      <c r="I1363" s="34" t="str">
        <f>J1363</f>
        <v>no</v>
      </c>
      <c r="J1363" s="34" t="s">
        <v>480</v>
      </c>
      <c r="K1363" s="34" t="s">
        <v>480</v>
      </c>
      <c r="L1363" s="34" t="s">
        <v>480</v>
      </c>
      <c r="M1363" s="34" t="s">
        <v>480</v>
      </c>
      <c r="N1363" s="34" t="s">
        <v>480</v>
      </c>
      <c r="O1363" s="34" t="s">
        <v>480</v>
      </c>
      <c r="P1363" s="34" t="s">
        <v>480</v>
      </c>
      <c r="Q1363" s="34" t="s">
        <v>480</v>
      </c>
      <c r="R1363" s="34" t="s">
        <v>480</v>
      </c>
      <c r="S1363" s="34" t="s">
        <v>480</v>
      </c>
      <c r="T1363" s="83">
        <f>IF('Financial Overview'!$B$9=1,'Caseload Assignments'!BK1365,(IF('Financial Overview'!$B$9=2,'Caseload Assignments'!BK1366,(IF('Financial Overview'!$B$9=3,'Caseload Assignments'!BK1367,(IF('Financial Overview'!$B$9=4,'Caseload Assignments'!BK1368)))))))</f>
        <v>0</v>
      </c>
      <c r="U1363" s="87">
        <f t="shared" ref="U1363" si="549">G1363+H1363-T1363</f>
        <v>0</v>
      </c>
    </row>
    <row r="1364" spans="1:21" hidden="1" outlineLevel="1" x14ac:dyDescent="0.25">
      <c r="A1364" s="115"/>
      <c r="B1364" s="199"/>
      <c r="C1364" s="104"/>
      <c r="D1364" s="98" t="str">
        <f t="shared" ref="D1364:I1364" si="550">D1363</f>
        <v>Inadequate</v>
      </c>
      <c r="E1364" s="98" t="str">
        <f t="shared" si="550"/>
        <v>Salary</v>
      </c>
      <c r="F1364" s="98">
        <f t="shared" si="550"/>
        <v>1</v>
      </c>
      <c r="G1364" s="104">
        <f t="shared" si="550"/>
        <v>0</v>
      </c>
      <c r="H1364" s="104">
        <f t="shared" si="550"/>
        <v>0</v>
      </c>
      <c r="I1364" s="98" t="str">
        <f t="shared" si="550"/>
        <v>no</v>
      </c>
      <c r="J1364" s="98" t="str">
        <f t="shared" si="546"/>
        <v>no</v>
      </c>
      <c r="K1364" s="98" t="str">
        <f t="shared" si="546"/>
        <v>no</v>
      </c>
      <c r="L1364" s="98" t="str">
        <f t="shared" si="546"/>
        <v>no</v>
      </c>
      <c r="M1364" s="98" t="str">
        <f t="shared" si="546"/>
        <v>no</v>
      </c>
      <c r="N1364" s="98" t="str">
        <f t="shared" si="546"/>
        <v>no</v>
      </c>
      <c r="O1364" s="98" t="str">
        <f t="shared" si="546"/>
        <v>no</v>
      </c>
      <c r="P1364" s="98" t="str">
        <f t="shared" si="546"/>
        <v>no</v>
      </c>
      <c r="Q1364" s="98" t="str">
        <f t="shared" si="546"/>
        <v>no</v>
      </c>
      <c r="R1364" s="98" t="str">
        <f t="shared" si="546"/>
        <v>no</v>
      </c>
      <c r="S1364" s="98" t="str">
        <f t="shared" si="546"/>
        <v>no</v>
      </c>
      <c r="U1364" s="87"/>
    </row>
    <row r="1365" spans="1:21" hidden="1" outlineLevel="1" x14ac:dyDescent="0.25">
      <c r="A1365" s="115"/>
      <c r="B1365" s="199"/>
      <c r="C1365" s="104"/>
      <c r="D1365" s="98" t="str">
        <f t="shared" ref="D1365:S1365" si="551">D1363</f>
        <v>Inadequate</v>
      </c>
      <c r="E1365" s="98" t="str">
        <f t="shared" si="551"/>
        <v>Salary</v>
      </c>
      <c r="F1365" s="98">
        <f t="shared" si="551"/>
        <v>1</v>
      </c>
      <c r="G1365" s="104">
        <f t="shared" si="551"/>
        <v>0</v>
      </c>
      <c r="H1365" s="104">
        <f t="shared" si="551"/>
        <v>0</v>
      </c>
      <c r="I1365" s="98" t="str">
        <f t="shared" si="551"/>
        <v>no</v>
      </c>
      <c r="J1365" s="98" t="str">
        <f t="shared" si="551"/>
        <v>no</v>
      </c>
      <c r="K1365" s="98" t="str">
        <f t="shared" si="551"/>
        <v>no</v>
      </c>
      <c r="L1365" s="98" t="str">
        <f t="shared" si="551"/>
        <v>no</v>
      </c>
      <c r="M1365" s="98" t="str">
        <f t="shared" si="551"/>
        <v>no</v>
      </c>
      <c r="N1365" s="98" t="str">
        <f t="shared" si="551"/>
        <v>no</v>
      </c>
      <c r="O1365" s="98" t="str">
        <f t="shared" si="551"/>
        <v>no</v>
      </c>
      <c r="P1365" s="98" t="str">
        <f t="shared" si="551"/>
        <v>no</v>
      </c>
      <c r="Q1365" s="98" t="str">
        <f t="shared" si="551"/>
        <v>no</v>
      </c>
      <c r="R1365" s="98" t="str">
        <f t="shared" si="551"/>
        <v>no</v>
      </c>
      <c r="S1365" s="98" t="str">
        <f t="shared" si="551"/>
        <v>no</v>
      </c>
      <c r="U1365" s="87"/>
    </row>
    <row r="1366" spans="1:21" hidden="1" outlineLevel="1" x14ac:dyDescent="0.25">
      <c r="A1366" s="115"/>
      <c r="B1366" s="199"/>
      <c r="C1366" s="104"/>
      <c r="D1366" s="98" t="str">
        <f t="shared" ref="D1366:S1366" si="552">D1363</f>
        <v>Inadequate</v>
      </c>
      <c r="E1366" s="98" t="str">
        <f t="shared" si="552"/>
        <v>Salary</v>
      </c>
      <c r="F1366" s="98">
        <f t="shared" si="552"/>
        <v>1</v>
      </c>
      <c r="G1366" s="104">
        <f t="shared" si="552"/>
        <v>0</v>
      </c>
      <c r="H1366" s="104">
        <f t="shared" si="552"/>
        <v>0</v>
      </c>
      <c r="I1366" s="98" t="str">
        <f t="shared" si="552"/>
        <v>no</v>
      </c>
      <c r="J1366" s="98" t="str">
        <f t="shared" si="552"/>
        <v>no</v>
      </c>
      <c r="K1366" s="98" t="str">
        <f t="shared" si="552"/>
        <v>no</v>
      </c>
      <c r="L1366" s="98" t="str">
        <f t="shared" si="552"/>
        <v>no</v>
      </c>
      <c r="M1366" s="98" t="str">
        <f t="shared" si="552"/>
        <v>no</v>
      </c>
      <c r="N1366" s="98" t="str">
        <f t="shared" si="552"/>
        <v>no</v>
      </c>
      <c r="O1366" s="98" t="str">
        <f t="shared" si="552"/>
        <v>no</v>
      </c>
      <c r="P1366" s="98" t="str">
        <f t="shared" si="552"/>
        <v>no</v>
      </c>
      <c r="Q1366" s="98" t="str">
        <f t="shared" si="552"/>
        <v>no</v>
      </c>
      <c r="R1366" s="98" t="str">
        <f t="shared" si="552"/>
        <v>no</v>
      </c>
      <c r="S1366" s="98" t="str">
        <f t="shared" si="552"/>
        <v>no</v>
      </c>
      <c r="U1366" s="87"/>
    </row>
    <row r="1367" spans="1:21" hidden="1" outlineLevel="1" x14ac:dyDescent="0.25">
      <c r="A1367" s="115"/>
      <c r="B1367" s="199"/>
      <c r="C1367" s="104"/>
      <c r="E1367" s="98"/>
      <c r="F1367" s="99"/>
      <c r="G1367" s="104"/>
      <c r="H1367" s="104"/>
      <c r="I1367" s="104"/>
      <c r="J1367" s="98"/>
      <c r="K1367" s="98"/>
      <c r="L1367" s="98"/>
      <c r="M1367" s="98"/>
      <c r="N1367" s="98"/>
      <c r="O1367" s="98"/>
      <c r="P1367" s="98"/>
      <c r="Q1367" s="98"/>
      <c r="R1367" s="98"/>
      <c r="S1367" s="98"/>
      <c r="U1367" s="87"/>
    </row>
    <row r="1368" spans="1:21" hidden="1" outlineLevel="1" x14ac:dyDescent="0.25">
      <c r="A1368" s="115"/>
      <c r="B1368" s="199"/>
      <c r="C1368" s="104"/>
      <c r="E1368" s="98"/>
      <c r="F1368" s="99"/>
      <c r="G1368" s="104"/>
      <c r="H1368" s="104"/>
      <c r="I1368" s="104"/>
      <c r="J1368" s="98"/>
      <c r="K1368" s="98"/>
      <c r="L1368" s="98"/>
      <c r="M1368" s="98"/>
      <c r="N1368" s="98"/>
      <c r="O1368" s="98"/>
      <c r="P1368" s="98"/>
      <c r="Q1368" s="98"/>
      <c r="R1368" s="98"/>
      <c r="S1368" s="98"/>
      <c r="U1368" s="87"/>
    </row>
    <row r="1369" spans="1:21" hidden="1" outlineLevel="1" x14ac:dyDescent="0.25">
      <c r="A1369" s="115"/>
      <c r="B1369" s="199"/>
      <c r="C1369" s="104"/>
      <c r="E1369" s="98"/>
      <c r="F1369" s="99"/>
      <c r="G1369" s="104"/>
      <c r="H1369" s="104"/>
      <c r="I1369" s="104"/>
      <c r="J1369" s="98"/>
      <c r="K1369" s="98"/>
      <c r="L1369" s="98"/>
      <c r="M1369" s="98"/>
      <c r="N1369" s="98"/>
      <c r="O1369" s="98"/>
      <c r="P1369" s="98"/>
      <c r="Q1369" s="98"/>
      <c r="R1369" s="98"/>
      <c r="S1369" s="98"/>
      <c r="U1369" s="87"/>
    </row>
    <row r="1370" spans="1:21" hidden="1" outlineLevel="1" x14ac:dyDescent="0.25">
      <c r="A1370" s="115"/>
      <c r="B1370" s="199"/>
      <c r="C1370" s="104"/>
      <c r="E1370" s="98"/>
      <c r="F1370" s="99"/>
      <c r="G1370" s="104"/>
      <c r="H1370" s="104"/>
      <c r="I1370" s="104"/>
      <c r="J1370" s="98"/>
      <c r="K1370" s="98"/>
      <c r="L1370" s="98"/>
      <c r="M1370" s="98"/>
      <c r="N1370" s="98"/>
      <c r="O1370" s="98"/>
      <c r="P1370" s="98"/>
      <c r="Q1370" s="98"/>
      <c r="R1370" s="98"/>
      <c r="S1370" s="98"/>
      <c r="U1370" s="87"/>
    </row>
    <row r="1371" spans="1:21" hidden="1" outlineLevel="1" x14ac:dyDescent="0.25">
      <c r="A1371" s="115"/>
      <c r="B1371" s="199"/>
      <c r="C1371" s="104"/>
      <c r="E1371" s="98"/>
      <c r="F1371" s="99"/>
      <c r="G1371" s="104"/>
      <c r="H1371" s="104"/>
      <c r="I1371" s="104"/>
      <c r="J1371" s="98"/>
      <c r="K1371" s="98"/>
      <c r="L1371" s="98"/>
      <c r="M1371" s="98"/>
      <c r="N1371" s="98"/>
      <c r="O1371" s="98"/>
      <c r="P1371" s="98"/>
      <c r="Q1371" s="98"/>
      <c r="R1371" s="98"/>
      <c r="S1371" s="98"/>
      <c r="U1371" s="87"/>
    </row>
    <row r="1372" spans="1:21" hidden="1" outlineLevel="1" x14ac:dyDescent="0.25">
      <c r="A1372" s="115"/>
      <c r="B1372" s="199"/>
      <c r="C1372" s="104"/>
      <c r="E1372" s="98"/>
      <c r="F1372" s="99"/>
      <c r="G1372" s="104"/>
      <c r="H1372" s="104"/>
      <c r="I1372" s="104"/>
      <c r="J1372" s="98"/>
      <c r="K1372" s="98"/>
      <c r="L1372" s="98"/>
      <c r="M1372" s="98"/>
      <c r="N1372" s="98"/>
      <c r="O1372" s="98"/>
      <c r="P1372" s="98"/>
      <c r="Q1372" s="98"/>
      <c r="R1372" s="98"/>
      <c r="S1372" s="98"/>
      <c r="U1372" s="87"/>
    </row>
    <row r="1373" spans="1:21" collapsed="1" x14ac:dyDescent="0.25">
      <c r="A1373" s="34"/>
      <c r="B1373" s="198"/>
      <c r="C1373" s="102"/>
      <c r="D1373" t="str">
        <f>'Caseload Assignments'!A1372</f>
        <v>Inadequate</v>
      </c>
      <c r="E1373" s="34" t="s">
        <v>104</v>
      </c>
      <c r="F1373" s="114">
        <v>1</v>
      </c>
      <c r="G1373" s="102">
        <v>0</v>
      </c>
      <c r="H1373" s="102"/>
      <c r="I1373" s="34" t="str">
        <f>J1373</f>
        <v>no</v>
      </c>
      <c r="J1373" s="34" t="s">
        <v>480</v>
      </c>
      <c r="K1373" s="34" t="s">
        <v>480</v>
      </c>
      <c r="L1373" s="34" t="s">
        <v>480</v>
      </c>
      <c r="M1373" s="34" t="s">
        <v>480</v>
      </c>
      <c r="N1373" s="34" t="s">
        <v>480</v>
      </c>
      <c r="O1373" s="34" t="s">
        <v>480</v>
      </c>
      <c r="P1373" s="34" t="s">
        <v>480</v>
      </c>
      <c r="Q1373" s="34" t="s">
        <v>480</v>
      </c>
      <c r="R1373" s="34" t="s">
        <v>480</v>
      </c>
      <c r="S1373" s="34" t="s">
        <v>480</v>
      </c>
      <c r="T1373" s="83">
        <f>IF('Financial Overview'!$B$9=1,'Caseload Assignments'!BK1375,(IF('Financial Overview'!$B$9=2,'Caseload Assignments'!BK1376,(IF('Financial Overview'!$B$9=3,'Caseload Assignments'!BK1377,(IF('Financial Overview'!$B$9=4,'Caseload Assignments'!BK1378)))))))</f>
        <v>0</v>
      </c>
      <c r="U1373" s="87">
        <f t="shared" ref="U1373" si="553">G1373+H1373-T1373</f>
        <v>0</v>
      </c>
    </row>
    <row r="1374" spans="1:21" hidden="1" outlineLevel="1" x14ac:dyDescent="0.25">
      <c r="A1374" s="115"/>
      <c r="B1374" s="199"/>
      <c r="C1374" s="104"/>
      <c r="D1374" s="98" t="str">
        <f t="shared" ref="D1374:S1384" si="554">D1373</f>
        <v>Inadequate</v>
      </c>
      <c r="E1374" s="98" t="str">
        <f t="shared" si="554"/>
        <v>Salary</v>
      </c>
      <c r="F1374" s="98">
        <f t="shared" si="554"/>
        <v>1</v>
      </c>
      <c r="G1374" s="104">
        <f t="shared" si="554"/>
        <v>0</v>
      </c>
      <c r="H1374" s="104">
        <f t="shared" si="554"/>
        <v>0</v>
      </c>
      <c r="I1374" s="98" t="str">
        <f t="shared" si="554"/>
        <v>no</v>
      </c>
      <c r="J1374" s="98" t="str">
        <f t="shared" si="554"/>
        <v>no</v>
      </c>
      <c r="K1374" s="98" t="str">
        <f t="shared" si="554"/>
        <v>no</v>
      </c>
      <c r="L1374" s="98" t="str">
        <f t="shared" si="554"/>
        <v>no</v>
      </c>
      <c r="M1374" s="98" t="str">
        <f t="shared" si="554"/>
        <v>no</v>
      </c>
      <c r="N1374" s="98" t="str">
        <f t="shared" si="554"/>
        <v>no</v>
      </c>
      <c r="O1374" s="98" t="str">
        <f t="shared" si="554"/>
        <v>no</v>
      </c>
      <c r="P1374" s="98" t="str">
        <f t="shared" si="554"/>
        <v>no</v>
      </c>
      <c r="Q1374" s="98" t="str">
        <f t="shared" si="554"/>
        <v>no</v>
      </c>
      <c r="R1374" s="98" t="str">
        <f t="shared" si="554"/>
        <v>no</v>
      </c>
      <c r="S1374" s="98" t="str">
        <f t="shared" si="554"/>
        <v>no</v>
      </c>
      <c r="U1374" s="87"/>
    </row>
    <row r="1375" spans="1:21" hidden="1" outlineLevel="1" x14ac:dyDescent="0.25">
      <c r="A1375" s="115"/>
      <c r="B1375" s="199"/>
      <c r="C1375" s="104"/>
      <c r="D1375" s="98" t="str">
        <f t="shared" ref="D1375:S1375" si="555">D1373</f>
        <v>Inadequate</v>
      </c>
      <c r="E1375" s="98" t="str">
        <f t="shared" si="555"/>
        <v>Salary</v>
      </c>
      <c r="F1375" s="98">
        <f t="shared" si="555"/>
        <v>1</v>
      </c>
      <c r="G1375" s="104">
        <f t="shared" si="555"/>
        <v>0</v>
      </c>
      <c r="H1375" s="104">
        <f t="shared" si="555"/>
        <v>0</v>
      </c>
      <c r="I1375" s="98" t="str">
        <f t="shared" si="555"/>
        <v>no</v>
      </c>
      <c r="J1375" s="98" t="str">
        <f t="shared" si="555"/>
        <v>no</v>
      </c>
      <c r="K1375" s="98" t="str">
        <f t="shared" si="555"/>
        <v>no</v>
      </c>
      <c r="L1375" s="98" t="str">
        <f t="shared" si="555"/>
        <v>no</v>
      </c>
      <c r="M1375" s="98" t="str">
        <f t="shared" si="555"/>
        <v>no</v>
      </c>
      <c r="N1375" s="98" t="str">
        <f t="shared" si="555"/>
        <v>no</v>
      </c>
      <c r="O1375" s="98" t="str">
        <f t="shared" si="555"/>
        <v>no</v>
      </c>
      <c r="P1375" s="98" t="str">
        <f t="shared" si="555"/>
        <v>no</v>
      </c>
      <c r="Q1375" s="98" t="str">
        <f t="shared" si="555"/>
        <v>no</v>
      </c>
      <c r="R1375" s="98" t="str">
        <f t="shared" si="555"/>
        <v>no</v>
      </c>
      <c r="S1375" s="98" t="str">
        <f t="shared" si="555"/>
        <v>no</v>
      </c>
      <c r="U1375" s="87"/>
    </row>
    <row r="1376" spans="1:21" hidden="1" outlineLevel="1" x14ac:dyDescent="0.25">
      <c r="A1376" s="115"/>
      <c r="B1376" s="199"/>
      <c r="C1376" s="104"/>
      <c r="D1376" s="98" t="str">
        <f t="shared" ref="D1376:S1376" si="556">D1373</f>
        <v>Inadequate</v>
      </c>
      <c r="E1376" s="98" t="str">
        <f t="shared" si="556"/>
        <v>Salary</v>
      </c>
      <c r="F1376" s="98">
        <f t="shared" si="556"/>
        <v>1</v>
      </c>
      <c r="G1376" s="104">
        <f t="shared" si="556"/>
        <v>0</v>
      </c>
      <c r="H1376" s="104">
        <f t="shared" si="556"/>
        <v>0</v>
      </c>
      <c r="I1376" s="98" t="str">
        <f t="shared" si="556"/>
        <v>no</v>
      </c>
      <c r="J1376" s="98" t="str">
        <f t="shared" si="556"/>
        <v>no</v>
      </c>
      <c r="K1376" s="98" t="str">
        <f t="shared" si="556"/>
        <v>no</v>
      </c>
      <c r="L1376" s="98" t="str">
        <f t="shared" si="556"/>
        <v>no</v>
      </c>
      <c r="M1376" s="98" t="str">
        <f t="shared" si="556"/>
        <v>no</v>
      </c>
      <c r="N1376" s="98" t="str">
        <f t="shared" si="556"/>
        <v>no</v>
      </c>
      <c r="O1376" s="98" t="str">
        <f t="shared" si="556"/>
        <v>no</v>
      </c>
      <c r="P1376" s="98" t="str">
        <f t="shared" si="556"/>
        <v>no</v>
      </c>
      <c r="Q1376" s="98" t="str">
        <f t="shared" si="556"/>
        <v>no</v>
      </c>
      <c r="R1376" s="98" t="str">
        <f t="shared" si="556"/>
        <v>no</v>
      </c>
      <c r="S1376" s="98" t="str">
        <f t="shared" si="556"/>
        <v>no</v>
      </c>
      <c r="U1376" s="87"/>
    </row>
    <row r="1377" spans="1:21" hidden="1" outlineLevel="1" x14ac:dyDescent="0.25">
      <c r="A1377" s="115"/>
      <c r="B1377" s="199"/>
      <c r="C1377" s="104"/>
      <c r="E1377" s="98"/>
      <c r="F1377" s="99"/>
      <c r="G1377" s="104"/>
      <c r="H1377" s="104"/>
      <c r="I1377" s="104"/>
      <c r="J1377" s="98"/>
      <c r="K1377" s="98"/>
      <c r="L1377" s="98"/>
      <c r="M1377" s="98"/>
      <c r="N1377" s="98"/>
      <c r="O1377" s="98"/>
      <c r="P1377" s="98"/>
      <c r="Q1377" s="98"/>
      <c r="R1377" s="98"/>
      <c r="S1377" s="98"/>
      <c r="U1377" s="87"/>
    </row>
    <row r="1378" spans="1:21" hidden="1" outlineLevel="1" x14ac:dyDescent="0.25">
      <c r="A1378" s="115"/>
      <c r="B1378" s="199"/>
      <c r="C1378" s="104"/>
      <c r="E1378" s="98"/>
      <c r="F1378" s="99"/>
      <c r="G1378" s="104"/>
      <c r="H1378" s="104"/>
      <c r="I1378" s="104"/>
      <c r="J1378" s="98"/>
      <c r="K1378" s="98"/>
      <c r="L1378" s="98"/>
      <c r="M1378" s="98"/>
      <c r="N1378" s="98"/>
      <c r="O1378" s="98"/>
      <c r="P1378" s="98"/>
      <c r="Q1378" s="98"/>
      <c r="R1378" s="98"/>
      <c r="S1378" s="98"/>
      <c r="U1378" s="87"/>
    </row>
    <row r="1379" spans="1:21" hidden="1" outlineLevel="1" x14ac:dyDescent="0.25">
      <c r="A1379" s="115"/>
      <c r="B1379" s="199"/>
      <c r="C1379" s="104"/>
      <c r="E1379" s="98"/>
      <c r="F1379" s="99"/>
      <c r="G1379" s="104"/>
      <c r="H1379" s="104"/>
      <c r="I1379" s="104"/>
      <c r="J1379" s="98"/>
      <c r="K1379" s="98"/>
      <c r="L1379" s="98"/>
      <c r="M1379" s="98"/>
      <c r="N1379" s="98"/>
      <c r="O1379" s="98"/>
      <c r="P1379" s="98"/>
      <c r="Q1379" s="98"/>
      <c r="R1379" s="98"/>
      <c r="S1379" s="98"/>
      <c r="U1379" s="87"/>
    </row>
    <row r="1380" spans="1:21" hidden="1" outlineLevel="1" x14ac:dyDescent="0.25">
      <c r="A1380" s="115"/>
      <c r="B1380" s="199"/>
      <c r="C1380" s="104"/>
      <c r="E1380" s="98"/>
      <c r="F1380" s="99"/>
      <c r="G1380" s="104"/>
      <c r="H1380" s="104"/>
      <c r="I1380" s="104"/>
      <c r="J1380" s="98"/>
      <c r="K1380" s="98"/>
      <c r="L1380" s="98"/>
      <c r="M1380" s="98"/>
      <c r="N1380" s="98"/>
      <c r="O1380" s="98"/>
      <c r="P1380" s="98"/>
      <c r="Q1380" s="98"/>
      <c r="R1380" s="98"/>
      <c r="S1380" s="98"/>
      <c r="U1380" s="87"/>
    </row>
    <row r="1381" spans="1:21" hidden="1" outlineLevel="1" x14ac:dyDescent="0.25">
      <c r="A1381" s="115"/>
      <c r="B1381" s="199"/>
      <c r="C1381" s="104"/>
      <c r="E1381" s="98"/>
      <c r="F1381" s="99"/>
      <c r="G1381" s="104"/>
      <c r="H1381" s="104"/>
      <c r="I1381" s="104"/>
      <c r="J1381" s="98"/>
      <c r="K1381" s="98"/>
      <c r="L1381" s="98"/>
      <c r="M1381" s="98"/>
      <c r="N1381" s="98"/>
      <c r="O1381" s="98"/>
      <c r="P1381" s="98"/>
      <c r="Q1381" s="98"/>
      <c r="R1381" s="98"/>
      <c r="S1381" s="98"/>
      <c r="U1381" s="87"/>
    </row>
    <row r="1382" spans="1:21" hidden="1" outlineLevel="1" x14ac:dyDescent="0.25">
      <c r="A1382" s="115"/>
      <c r="B1382" s="199"/>
      <c r="C1382" s="104"/>
      <c r="E1382" s="98"/>
      <c r="F1382" s="99"/>
      <c r="G1382" s="104"/>
      <c r="H1382" s="104"/>
      <c r="I1382" s="104"/>
      <c r="J1382" s="98"/>
      <c r="K1382" s="98"/>
      <c r="L1382" s="98"/>
      <c r="M1382" s="98"/>
      <c r="N1382" s="98"/>
      <c r="O1382" s="98"/>
      <c r="P1382" s="98"/>
      <c r="Q1382" s="98"/>
      <c r="R1382" s="98"/>
      <c r="S1382" s="98"/>
      <c r="U1382" s="87"/>
    </row>
    <row r="1383" spans="1:21" collapsed="1" x14ac:dyDescent="0.25">
      <c r="A1383" s="34"/>
      <c r="B1383" s="198"/>
      <c r="C1383" s="102"/>
      <c r="D1383" t="str">
        <f>'Caseload Assignments'!A1382</f>
        <v>Inadequate</v>
      </c>
      <c r="E1383" s="34" t="s">
        <v>104</v>
      </c>
      <c r="F1383" s="114">
        <v>1</v>
      </c>
      <c r="G1383" s="102">
        <v>0</v>
      </c>
      <c r="H1383" s="102"/>
      <c r="I1383" s="34" t="str">
        <f>J1383</f>
        <v>no</v>
      </c>
      <c r="J1383" s="34" t="s">
        <v>480</v>
      </c>
      <c r="K1383" s="34" t="s">
        <v>480</v>
      </c>
      <c r="L1383" s="34" t="s">
        <v>480</v>
      </c>
      <c r="M1383" s="34" t="s">
        <v>480</v>
      </c>
      <c r="N1383" s="34" t="s">
        <v>480</v>
      </c>
      <c r="O1383" s="34" t="s">
        <v>480</v>
      </c>
      <c r="P1383" s="34" t="s">
        <v>480</v>
      </c>
      <c r="Q1383" s="34" t="s">
        <v>480</v>
      </c>
      <c r="R1383" s="34" t="s">
        <v>480</v>
      </c>
      <c r="S1383" s="34" t="s">
        <v>480</v>
      </c>
      <c r="T1383" s="83">
        <f>IF('Financial Overview'!$B$9=1,'Caseload Assignments'!BK1385,(IF('Financial Overview'!$B$9=2,'Caseload Assignments'!BK1386,(IF('Financial Overview'!$B$9=3,'Caseload Assignments'!BK1387,(IF('Financial Overview'!$B$9=4,'Caseload Assignments'!BK1388)))))))</f>
        <v>0</v>
      </c>
      <c r="U1383" s="87">
        <f t="shared" ref="U1383" si="557">G1383+H1383-T1383</f>
        <v>0</v>
      </c>
    </row>
    <row r="1384" spans="1:21" hidden="1" outlineLevel="1" x14ac:dyDescent="0.25">
      <c r="A1384" s="115"/>
      <c r="B1384" s="199"/>
      <c r="C1384" s="104"/>
      <c r="D1384" s="98" t="str">
        <f t="shared" ref="D1384:I1384" si="558">D1383</f>
        <v>Inadequate</v>
      </c>
      <c r="E1384" s="98" t="str">
        <f t="shared" si="558"/>
        <v>Salary</v>
      </c>
      <c r="F1384" s="98">
        <f t="shared" si="558"/>
        <v>1</v>
      </c>
      <c r="G1384" s="104">
        <f t="shared" si="558"/>
        <v>0</v>
      </c>
      <c r="H1384" s="104">
        <f t="shared" si="558"/>
        <v>0</v>
      </c>
      <c r="I1384" s="98" t="str">
        <f t="shared" si="558"/>
        <v>no</v>
      </c>
      <c r="J1384" s="98" t="str">
        <f t="shared" si="554"/>
        <v>no</v>
      </c>
      <c r="K1384" s="98" t="str">
        <f t="shared" si="554"/>
        <v>no</v>
      </c>
      <c r="L1384" s="98" t="str">
        <f t="shared" si="554"/>
        <v>no</v>
      </c>
      <c r="M1384" s="98" t="str">
        <f t="shared" si="554"/>
        <v>no</v>
      </c>
      <c r="N1384" s="98" t="str">
        <f t="shared" si="554"/>
        <v>no</v>
      </c>
      <c r="O1384" s="98" t="str">
        <f t="shared" si="554"/>
        <v>no</v>
      </c>
      <c r="P1384" s="98" t="str">
        <f t="shared" si="554"/>
        <v>no</v>
      </c>
      <c r="Q1384" s="98" t="str">
        <f t="shared" si="554"/>
        <v>no</v>
      </c>
      <c r="R1384" s="98" t="str">
        <f t="shared" si="554"/>
        <v>no</v>
      </c>
      <c r="S1384" s="98" t="str">
        <f t="shared" si="554"/>
        <v>no</v>
      </c>
      <c r="U1384" s="87"/>
    </row>
    <row r="1385" spans="1:21" hidden="1" outlineLevel="1" x14ac:dyDescent="0.25">
      <c r="A1385" s="115"/>
      <c r="B1385" s="199"/>
      <c r="C1385" s="104"/>
      <c r="D1385" s="98" t="str">
        <f t="shared" ref="D1385:S1385" si="559">D1383</f>
        <v>Inadequate</v>
      </c>
      <c r="E1385" s="98" t="str">
        <f t="shared" si="559"/>
        <v>Salary</v>
      </c>
      <c r="F1385" s="98">
        <f t="shared" si="559"/>
        <v>1</v>
      </c>
      <c r="G1385" s="104">
        <f t="shared" si="559"/>
        <v>0</v>
      </c>
      <c r="H1385" s="104">
        <f t="shared" si="559"/>
        <v>0</v>
      </c>
      <c r="I1385" s="98" t="str">
        <f t="shared" si="559"/>
        <v>no</v>
      </c>
      <c r="J1385" s="98" t="str">
        <f t="shared" si="559"/>
        <v>no</v>
      </c>
      <c r="K1385" s="98" t="str">
        <f t="shared" si="559"/>
        <v>no</v>
      </c>
      <c r="L1385" s="98" t="str">
        <f t="shared" si="559"/>
        <v>no</v>
      </c>
      <c r="M1385" s="98" t="str">
        <f t="shared" si="559"/>
        <v>no</v>
      </c>
      <c r="N1385" s="98" t="str">
        <f t="shared" si="559"/>
        <v>no</v>
      </c>
      <c r="O1385" s="98" t="str">
        <f t="shared" si="559"/>
        <v>no</v>
      </c>
      <c r="P1385" s="98" t="str">
        <f t="shared" si="559"/>
        <v>no</v>
      </c>
      <c r="Q1385" s="98" t="str">
        <f t="shared" si="559"/>
        <v>no</v>
      </c>
      <c r="R1385" s="98" t="str">
        <f t="shared" si="559"/>
        <v>no</v>
      </c>
      <c r="S1385" s="98" t="str">
        <f t="shared" si="559"/>
        <v>no</v>
      </c>
      <c r="U1385" s="87"/>
    </row>
    <row r="1386" spans="1:21" hidden="1" outlineLevel="1" x14ac:dyDescent="0.25">
      <c r="A1386" s="115"/>
      <c r="B1386" s="199"/>
      <c r="C1386" s="104"/>
      <c r="D1386" s="98" t="str">
        <f t="shared" ref="D1386:S1386" si="560">D1383</f>
        <v>Inadequate</v>
      </c>
      <c r="E1386" s="98" t="str">
        <f t="shared" si="560"/>
        <v>Salary</v>
      </c>
      <c r="F1386" s="98">
        <f t="shared" si="560"/>
        <v>1</v>
      </c>
      <c r="G1386" s="104">
        <f t="shared" si="560"/>
        <v>0</v>
      </c>
      <c r="H1386" s="104">
        <f t="shared" si="560"/>
        <v>0</v>
      </c>
      <c r="I1386" s="98" t="str">
        <f t="shared" si="560"/>
        <v>no</v>
      </c>
      <c r="J1386" s="98" t="str">
        <f t="shared" si="560"/>
        <v>no</v>
      </c>
      <c r="K1386" s="98" t="str">
        <f t="shared" si="560"/>
        <v>no</v>
      </c>
      <c r="L1386" s="98" t="str">
        <f t="shared" si="560"/>
        <v>no</v>
      </c>
      <c r="M1386" s="98" t="str">
        <f t="shared" si="560"/>
        <v>no</v>
      </c>
      <c r="N1386" s="98" t="str">
        <f t="shared" si="560"/>
        <v>no</v>
      </c>
      <c r="O1386" s="98" t="str">
        <f t="shared" si="560"/>
        <v>no</v>
      </c>
      <c r="P1386" s="98" t="str">
        <f t="shared" si="560"/>
        <v>no</v>
      </c>
      <c r="Q1386" s="98" t="str">
        <f t="shared" si="560"/>
        <v>no</v>
      </c>
      <c r="R1386" s="98" t="str">
        <f t="shared" si="560"/>
        <v>no</v>
      </c>
      <c r="S1386" s="98" t="str">
        <f t="shared" si="560"/>
        <v>no</v>
      </c>
      <c r="U1386" s="87"/>
    </row>
    <row r="1387" spans="1:21" hidden="1" outlineLevel="1" x14ac:dyDescent="0.25">
      <c r="A1387" s="115"/>
      <c r="B1387" s="199"/>
      <c r="C1387" s="104"/>
      <c r="E1387" s="98"/>
      <c r="F1387" s="99"/>
      <c r="G1387" s="104"/>
      <c r="H1387" s="104"/>
      <c r="I1387" s="104"/>
      <c r="J1387" s="98"/>
      <c r="K1387" s="98"/>
      <c r="L1387" s="98"/>
      <c r="M1387" s="98"/>
      <c r="N1387" s="98"/>
      <c r="O1387" s="98"/>
      <c r="P1387" s="98"/>
      <c r="Q1387" s="98"/>
      <c r="R1387" s="98"/>
      <c r="S1387" s="98"/>
      <c r="U1387" s="87"/>
    </row>
    <row r="1388" spans="1:21" hidden="1" outlineLevel="1" x14ac:dyDescent="0.25">
      <c r="A1388" s="115"/>
      <c r="B1388" s="199"/>
      <c r="C1388" s="104"/>
      <c r="E1388" s="98"/>
      <c r="F1388" s="99"/>
      <c r="G1388" s="104"/>
      <c r="H1388" s="104"/>
      <c r="I1388" s="104"/>
      <c r="J1388" s="98"/>
      <c r="K1388" s="98"/>
      <c r="L1388" s="98"/>
      <c r="M1388" s="98"/>
      <c r="N1388" s="98"/>
      <c r="O1388" s="98"/>
      <c r="P1388" s="98"/>
      <c r="Q1388" s="98"/>
      <c r="R1388" s="98"/>
      <c r="S1388" s="98"/>
      <c r="U1388" s="87"/>
    </row>
    <row r="1389" spans="1:21" hidden="1" outlineLevel="1" x14ac:dyDescent="0.25">
      <c r="A1389" s="115"/>
      <c r="B1389" s="199"/>
      <c r="C1389" s="104"/>
      <c r="E1389" s="98"/>
      <c r="F1389" s="99"/>
      <c r="G1389" s="104"/>
      <c r="H1389" s="104"/>
      <c r="I1389" s="104"/>
      <c r="J1389" s="98"/>
      <c r="K1389" s="98"/>
      <c r="L1389" s="98"/>
      <c r="M1389" s="98"/>
      <c r="N1389" s="98"/>
      <c r="O1389" s="98"/>
      <c r="P1389" s="98"/>
      <c r="Q1389" s="98"/>
      <c r="R1389" s="98"/>
      <c r="S1389" s="98"/>
      <c r="U1389" s="87"/>
    </row>
    <row r="1390" spans="1:21" hidden="1" outlineLevel="1" x14ac:dyDescent="0.25">
      <c r="A1390" s="115"/>
      <c r="B1390" s="199"/>
      <c r="C1390" s="104"/>
      <c r="E1390" s="98"/>
      <c r="F1390" s="99"/>
      <c r="G1390" s="104"/>
      <c r="H1390" s="104"/>
      <c r="I1390" s="104"/>
      <c r="J1390" s="98"/>
      <c r="K1390" s="98"/>
      <c r="L1390" s="98"/>
      <c r="M1390" s="98"/>
      <c r="N1390" s="98"/>
      <c r="O1390" s="98"/>
      <c r="P1390" s="98"/>
      <c r="Q1390" s="98"/>
      <c r="R1390" s="98"/>
      <c r="S1390" s="98"/>
      <c r="U1390" s="87"/>
    </row>
    <row r="1391" spans="1:21" hidden="1" outlineLevel="1" x14ac:dyDescent="0.25">
      <c r="A1391" s="115"/>
      <c r="B1391" s="199"/>
      <c r="C1391" s="104"/>
      <c r="E1391" s="98"/>
      <c r="F1391" s="99"/>
      <c r="G1391" s="104"/>
      <c r="H1391" s="104"/>
      <c r="I1391" s="104"/>
      <c r="J1391" s="98"/>
      <c r="K1391" s="98"/>
      <c r="L1391" s="98"/>
      <c r="M1391" s="98"/>
      <c r="N1391" s="98"/>
      <c r="O1391" s="98"/>
      <c r="P1391" s="98"/>
      <c r="Q1391" s="98"/>
      <c r="R1391" s="98"/>
      <c r="S1391" s="98"/>
      <c r="U1391" s="87"/>
    </row>
    <row r="1392" spans="1:21" hidden="1" outlineLevel="1" x14ac:dyDescent="0.25">
      <c r="A1392" s="115"/>
      <c r="B1392" s="199"/>
      <c r="C1392" s="104"/>
      <c r="E1392" s="98"/>
      <c r="F1392" s="99"/>
      <c r="G1392" s="104"/>
      <c r="H1392" s="104"/>
      <c r="I1392" s="104"/>
      <c r="J1392" s="98"/>
      <c r="K1392" s="98"/>
      <c r="L1392" s="98"/>
      <c r="M1392" s="98"/>
      <c r="N1392" s="98"/>
      <c r="O1392" s="98"/>
      <c r="P1392" s="98"/>
      <c r="Q1392" s="98"/>
      <c r="R1392" s="98"/>
      <c r="S1392" s="98"/>
      <c r="U1392" s="87"/>
    </row>
    <row r="1393" spans="1:21" collapsed="1" x14ac:dyDescent="0.25">
      <c r="A1393" s="34"/>
      <c r="B1393" s="198"/>
      <c r="C1393" s="102"/>
      <c r="D1393" t="str">
        <f>'Caseload Assignments'!A1392</f>
        <v>Inadequate</v>
      </c>
      <c r="E1393" s="34" t="s">
        <v>104</v>
      </c>
      <c r="F1393" s="114">
        <v>1</v>
      </c>
      <c r="G1393" s="102">
        <v>0</v>
      </c>
      <c r="H1393" s="102"/>
      <c r="I1393" s="34" t="str">
        <f>J1393</f>
        <v>no</v>
      </c>
      <c r="J1393" s="34" t="s">
        <v>480</v>
      </c>
      <c r="K1393" s="34" t="s">
        <v>480</v>
      </c>
      <c r="L1393" s="34" t="s">
        <v>480</v>
      </c>
      <c r="M1393" s="34" t="s">
        <v>480</v>
      </c>
      <c r="N1393" s="34" t="s">
        <v>480</v>
      </c>
      <c r="O1393" s="34" t="s">
        <v>480</v>
      </c>
      <c r="P1393" s="34" t="s">
        <v>480</v>
      </c>
      <c r="Q1393" s="34" t="s">
        <v>480</v>
      </c>
      <c r="R1393" s="34" t="s">
        <v>480</v>
      </c>
      <c r="S1393" s="34" t="s">
        <v>480</v>
      </c>
      <c r="T1393" s="83">
        <f>IF('Financial Overview'!$B$9=1,'Caseload Assignments'!BK1395,(IF('Financial Overview'!$B$9=2,'Caseload Assignments'!BK1396,(IF('Financial Overview'!$B$9=3,'Caseload Assignments'!BK1397,(IF('Financial Overview'!$B$9=4,'Caseload Assignments'!BK1398)))))))</f>
        <v>0</v>
      </c>
      <c r="U1393" s="87">
        <f t="shared" ref="U1393" si="561">G1393+H1393-T1393</f>
        <v>0</v>
      </c>
    </row>
    <row r="1394" spans="1:21" hidden="1" outlineLevel="1" x14ac:dyDescent="0.25">
      <c r="A1394" s="115"/>
      <c r="B1394" s="199"/>
      <c r="C1394" s="104"/>
      <c r="D1394" s="98" t="str">
        <f t="shared" ref="D1394:S1404" si="562">D1393</f>
        <v>Inadequate</v>
      </c>
      <c r="E1394" s="98" t="str">
        <f t="shared" si="562"/>
        <v>Salary</v>
      </c>
      <c r="F1394" s="98">
        <f t="shared" si="562"/>
        <v>1</v>
      </c>
      <c r="G1394" s="104">
        <f t="shared" si="562"/>
        <v>0</v>
      </c>
      <c r="H1394" s="104">
        <f t="shared" si="562"/>
        <v>0</v>
      </c>
      <c r="I1394" s="98" t="str">
        <f t="shared" si="562"/>
        <v>no</v>
      </c>
      <c r="J1394" s="98" t="str">
        <f t="shared" si="562"/>
        <v>no</v>
      </c>
      <c r="K1394" s="98" t="str">
        <f t="shared" si="562"/>
        <v>no</v>
      </c>
      <c r="L1394" s="98" t="str">
        <f t="shared" si="562"/>
        <v>no</v>
      </c>
      <c r="M1394" s="98" t="str">
        <f t="shared" si="562"/>
        <v>no</v>
      </c>
      <c r="N1394" s="98" t="str">
        <f t="shared" si="562"/>
        <v>no</v>
      </c>
      <c r="O1394" s="98" t="str">
        <f t="shared" si="562"/>
        <v>no</v>
      </c>
      <c r="P1394" s="98" t="str">
        <f t="shared" si="562"/>
        <v>no</v>
      </c>
      <c r="Q1394" s="98" t="str">
        <f t="shared" si="562"/>
        <v>no</v>
      </c>
      <c r="R1394" s="98" t="str">
        <f t="shared" si="562"/>
        <v>no</v>
      </c>
      <c r="S1394" s="98" t="str">
        <f t="shared" si="562"/>
        <v>no</v>
      </c>
      <c r="U1394" s="87"/>
    </row>
    <row r="1395" spans="1:21" hidden="1" outlineLevel="1" x14ac:dyDescent="0.25">
      <c r="A1395" s="115"/>
      <c r="B1395" s="199"/>
      <c r="C1395" s="104"/>
      <c r="D1395" s="98" t="str">
        <f t="shared" ref="D1395:S1395" si="563">D1393</f>
        <v>Inadequate</v>
      </c>
      <c r="E1395" s="98" t="str">
        <f t="shared" si="563"/>
        <v>Salary</v>
      </c>
      <c r="F1395" s="98">
        <f t="shared" si="563"/>
        <v>1</v>
      </c>
      <c r="G1395" s="104">
        <f t="shared" si="563"/>
        <v>0</v>
      </c>
      <c r="H1395" s="104">
        <f t="shared" si="563"/>
        <v>0</v>
      </c>
      <c r="I1395" s="98" t="str">
        <f t="shared" si="563"/>
        <v>no</v>
      </c>
      <c r="J1395" s="98" t="str">
        <f t="shared" si="563"/>
        <v>no</v>
      </c>
      <c r="K1395" s="98" t="str">
        <f t="shared" si="563"/>
        <v>no</v>
      </c>
      <c r="L1395" s="98" t="str">
        <f t="shared" si="563"/>
        <v>no</v>
      </c>
      <c r="M1395" s="98" t="str">
        <f t="shared" si="563"/>
        <v>no</v>
      </c>
      <c r="N1395" s="98" t="str">
        <f t="shared" si="563"/>
        <v>no</v>
      </c>
      <c r="O1395" s="98" t="str">
        <f t="shared" si="563"/>
        <v>no</v>
      </c>
      <c r="P1395" s="98" t="str">
        <f t="shared" si="563"/>
        <v>no</v>
      </c>
      <c r="Q1395" s="98" t="str">
        <f t="shared" si="563"/>
        <v>no</v>
      </c>
      <c r="R1395" s="98" t="str">
        <f t="shared" si="563"/>
        <v>no</v>
      </c>
      <c r="S1395" s="98" t="str">
        <f t="shared" si="563"/>
        <v>no</v>
      </c>
      <c r="U1395" s="87"/>
    </row>
    <row r="1396" spans="1:21" hidden="1" outlineLevel="1" x14ac:dyDescent="0.25">
      <c r="A1396" s="115"/>
      <c r="B1396" s="199"/>
      <c r="C1396" s="104"/>
      <c r="D1396" s="98" t="str">
        <f t="shared" ref="D1396:S1396" si="564">D1393</f>
        <v>Inadequate</v>
      </c>
      <c r="E1396" s="98" t="str">
        <f t="shared" si="564"/>
        <v>Salary</v>
      </c>
      <c r="F1396" s="98">
        <f t="shared" si="564"/>
        <v>1</v>
      </c>
      <c r="G1396" s="104">
        <f t="shared" si="564"/>
        <v>0</v>
      </c>
      <c r="H1396" s="104">
        <f t="shared" si="564"/>
        <v>0</v>
      </c>
      <c r="I1396" s="98" t="str">
        <f t="shared" si="564"/>
        <v>no</v>
      </c>
      <c r="J1396" s="98" t="str">
        <f t="shared" si="564"/>
        <v>no</v>
      </c>
      <c r="K1396" s="98" t="str">
        <f t="shared" si="564"/>
        <v>no</v>
      </c>
      <c r="L1396" s="98" t="str">
        <f t="shared" si="564"/>
        <v>no</v>
      </c>
      <c r="M1396" s="98" t="str">
        <f t="shared" si="564"/>
        <v>no</v>
      </c>
      <c r="N1396" s="98" t="str">
        <f t="shared" si="564"/>
        <v>no</v>
      </c>
      <c r="O1396" s="98" t="str">
        <f t="shared" si="564"/>
        <v>no</v>
      </c>
      <c r="P1396" s="98" t="str">
        <f t="shared" si="564"/>
        <v>no</v>
      </c>
      <c r="Q1396" s="98" t="str">
        <f t="shared" si="564"/>
        <v>no</v>
      </c>
      <c r="R1396" s="98" t="str">
        <f t="shared" si="564"/>
        <v>no</v>
      </c>
      <c r="S1396" s="98" t="str">
        <f t="shared" si="564"/>
        <v>no</v>
      </c>
      <c r="U1396" s="87"/>
    </row>
    <row r="1397" spans="1:21" hidden="1" outlineLevel="1" x14ac:dyDescent="0.25">
      <c r="A1397" s="115"/>
      <c r="B1397" s="199"/>
      <c r="C1397" s="104"/>
      <c r="E1397" s="98"/>
      <c r="F1397" s="99"/>
      <c r="G1397" s="104"/>
      <c r="H1397" s="104"/>
      <c r="I1397" s="104"/>
      <c r="J1397" s="98"/>
      <c r="K1397" s="98"/>
      <c r="L1397" s="98"/>
      <c r="M1397" s="98"/>
      <c r="N1397" s="98"/>
      <c r="O1397" s="98"/>
      <c r="P1397" s="98"/>
      <c r="Q1397" s="98"/>
      <c r="R1397" s="98"/>
      <c r="S1397" s="98"/>
      <c r="U1397" s="87"/>
    </row>
    <row r="1398" spans="1:21" hidden="1" outlineLevel="1" x14ac:dyDescent="0.25">
      <c r="A1398" s="115"/>
      <c r="B1398" s="199"/>
      <c r="C1398" s="104"/>
      <c r="E1398" s="98"/>
      <c r="F1398" s="99"/>
      <c r="G1398" s="104"/>
      <c r="H1398" s="104"/>
      <c r="I1398" s="104"/>
      <c r="J1398" s="98"/>
      <c r="K1398" s="98"/>
      <c r="L1398" s="98"/>
      <c r="M1398" s="98"/>
      <c r="N1398" s="98"/>
      <c r="O1398" s="98"/>
      <c r="P1398" s="98"/>
      <c r="Q1398" s="98"/>
      <c r="R1398" s="98"/>
      <c r="S1398" s="98"/>
      <c r="U1398" s="87"/>
    </row>
    <row r="1399" spans="1:21" hidden="1" outlineLevel="1" x14ac:dyDescent="0.25">
      <c r="A1399" s="115"/>
      <c r="B1399" s="199"/>
      <c r="C1399" s="104"/>
      <c r="E1399" s="98"/>
      <c r="F1399" s="99"/>
      <c r="G1399" s="104"/>
      <c r="H1399" s="104"/>
      <c r="I1399" s="104"/>
      <c r="J1399" s="98"/>
      <c r="K1399" s="98"/>
      <c r="L1399" s="98"/>
      <c r="M1399" s="98"/>
      <c r="N1399" s="98"/>
      <c r="O1399" s="98"/>
      <c r="P1399" s="98"/>
      <c r="Q1399" s="98"/>
      <c r="R1399" s="98"/>
      <c r="S1399" s="98"/>
      <c r="U1399" s="87"/>
    </row>
    <row r="1400" spans="1:21" hidden="1" outlineLevel="1" x14ac:dyDescent="0.25">
      <c r="A1400" s="115"/>
      <c r="B1400" s="199"/>
      <c r="C1400" s="104"/>
      <c r="E1400" s="98"/>
      <c r="F1400" s="99"/>
      <c r="G1400" s="104"/>
      <c r="H1400" s="104"/>
      <c r="I1400" s="104"/>
      <c r="J1400" s="98"/>
      <c r="K1400" s="98"/>
      <c r="L1400" s="98"/>
      <c r="M1400" s="98"/>
      <c r="N1400" s="98"/>
      <c r="O1400" s="98"/>
      <c r="P1400" s="98"/>
      <c r="Q1400" s="98"/>
      <c r="R1400" s="98"/>
      <c r="S1400" s="98"/>
      <c r="U1400" s="87"/>
    </row>
    <row r="1401" spans="1:21" hidden="1" outlineLevel="1" x14ac:dyDescent="0.25">
      <c r="A1401" s="115"/>
      <c r="B1401" s="199"/>
      <c r="C1401" s="104"/>
      <c r="E1401" s="98"/>
      <c r="F1401" s="99"/>
      <c r="G1401" s="104"/>
      <c r="H1401" s="104"/>
      <c r="I1401" s="104"/>
      <c r="J1401" s="98"/>
      <c r="K1401" s="98"/>
      <c r="L1401" s="98"/>
      <c r="M1401" s="98"/>
      <c r="N1401" s="98"/>
      <c r="O1401" s="98"/>
      <c r="P1401" s="98"/>
      <c r="Q1401" s="98"/>
      <c r="R1401" s="98"/>
      <c r="S1401" s="98"/>
      <c r="U1401" s="87"/>
    </row>
    <row r="1402" spans="1:21" hidden="1" outlineLevel="1" x14ac:dyDescent="0.25">
      <c r="A1402" s="115"/>
      <c r="B1402" s="199"/>
      <c r="C1402" s="104"/>
      <c r="E1402" s="98"/>
      <c r="F1402" s="99"/>
      <c r="G1402" s="104"/>
      <c r="H1402" s="104"/>
      <c r="I1402" s="104"/>
      <c r="J1402" s="98"/>
      <c r="K1402" s="98"/>
      <c r="L1402" s="98"/>
      <c r="M1402" s="98"/>
      <c r="N1402" s="98"/>
      <c r="O1402" s="98"/>
      <c r="P1402" s="98"/>
      <c r="Q1402" s="98"/>
      <c r="R1402" s="98"/>
      <c r="S1402" s="98"/>
      <c r="U1402" s="87"/>
    </row>
    <row r="1403" spans="1:21" collapsed="1" x14ac:dyDescent="0.25">
      <c r="A1403" s="34"/>
      <c r="B1403" s="198"/>
      <c r="C1403" s="102"/>
      <c r="D1403" t="str">
        <f>'Caseload Assignments'!A1402</f>
        <v>Inadequate</v>
      </c>
      <c r="E1403" s="34" t="s">
        <v>104</v>
      </c>
      <c r="F1403" s="114">
        <v>1</v>
      </c>
      <c r="G1403" s="102">
        <v>0</v>
      </c>
      <c r="H1403" s="102"/>
      <c r="I1403" s="34" t="str">
        <f>J1403</f>
        <v>no</v>
      </c>
      <c r="J1403" s="34" t="s">
        <v>480</v>
      </c>
      <c r="K1403" s="34" t="s">
        <v>480</v>
      </c>
      <c r="L1403" s="34" t="s">
        <v>480</v>
      </c>
      <c r="M1403" s="34" t="s">
        <v>480</v>
      </c>
      <c r="N1403" s="34" t="s">
        <v>480</v>
      </c>
      <c r="O1403" s="34" t="s">
        <v>480</v>
      </c>
      <c r="P1403" s="34" t="s">
        <v>480</v>
      </c>
      <c r="Q1403" s="34" t="s">
        <v>480</v>
      </c>
      <c r="R1403" s="34" t="s">
        <v>480</v>
      </c>
      <c r="S1403" s="34" t="s">
        <v>480</v>
      </c>
      <c r="T1403" s="83">
        <f>IF('Financial Overview'!$B$9=1,'Caseload Assignments'!BK1405,(IF('Financial Overview'!$B$9=2,'Caseload Assignments'!BK1406,(IF('Financial Overview'!$B$9=3,'Caseload Assignments'!BK1407,(IF('Financial Overview'!$B$9=4,'Caseload Assignments'!BK1408)))))))</f>
        <v>0</v>
      </c>
      <c r="U1403" s="87">
        <f t="shared" ref="U1403" si="565">G1403+H1403-T1403</f>
        <v>0</v>
      </c>
    </row>
    <row r="1404" spans="1:21" hidden="1" outlineLevel="1" x14ac:dyDescent="0.25">
      <c r="A1404" s="115"/>
      <c r="B1404" s="199"/>
      <c r="C1404" s="104"/>
      <c r="D1404" s="98" t="str">
        <f t="shared" ref="D1404:I1404" si="566">D1403</f>
        <v>Inadequate</v>
      </c>
      <c r="E1404" s="98" t="str">
        <f t="shared" si="566"/>
        <v>Salary</v>
      </c>
      <c r="F1404" s="98">
        <f t="shared" si="566"/>
        <v>1</v>
      </c>
      <c r="G1404" s="104">
        <f t="shared" si="566"/>
        <v>0</v>
      </c>
      <c r="H1404" s="104">
        <f t="shared" si="566"/>
        <v>0</v>
      </c>
      <c r="I1404" s="98" t="str">
        <f t="shared" si="566"/>
        <v>no</v>
      </c>
      <c r="J1404" s="98" t="str">
        <f t="shared" si="562"/>
        <v>no</v>
      </c>
      <c r="K1404" s="98" t="str">
        <f t="shared" si="562"/>
        <v>no</v>
      </c>
      <c r="L1404" s="98" t="str">
        <f t="shared" si="562"/>
        <v>no</v>
      </c>
      <c r="M1404" s="98" t="str">
        <f t="shared" si="562"/>
        <v>no</v>
      </c>
      <c r="N1404" s="98" t="str">
        <f t="shared" si="562"/>
        <v>no</v>
      </c>
      <c r="O1404" s="98" t="str">
        <f t="shared" si="562"/>
        <v>no</v>
      </c>
      <c r="P1404" s="98" t="str">
        <f t="shared" si="562"/>
        <v>no</v>
      </c>
      <c r="Q1404" s="98" t="str">
        <f t="shared" si="562"/>
        <v>no</v>
      </c>
      <c r="R1404" s="98" t="str">
        <f t="shared" si="562"/>
        <v>no</v>
      </c>
      <c r="S1404" s="98" t="str">
        <f t="shared" si="562"/>
        <v>no</v>
      </c>
      <c r="U1404" s="87"/>
    </row>
    <row r="1405" spans="1:21" hidden="1" outlineLevel="1" x14ac:dyDescent="0.25">
      <c r="A1405" s="115"/>
      <c r="B1405" s="199"/>
      <c r="C1405" s="104"/>
      <c r="D1405" s="98" t="str">
        <f t="shared" ref="D1405:S1405" si="567">D1403</f>
        <v>Inadequate</v>
      </c>
      <c r="E1405" s="98" t="str">
        <f t="shared" si="567"/>
        <v>Salary</v>
      </c>
      <c r="F1405" s="98">
        <f t="shared" si="567"/>
        <v>1</v>
      </c>
      <c r="G1405" s="104">
        <f t="shared" si="567"/>
        <v>0</v>
      </c>
      <c r="H1405" s="104">
        <f t="shared" si="567"/>
        <v>0</v>
      </c>
      <c r="I1405" s="98" t="str">
        <f t="shared" si="567"/>
        <v>no</v>
      </c>
      <c r="J1405" s="98" t="str">
        <f t="shared" si="567"/>
        <v>no</v>
      </c>
      <c r="K1405" s="98" t="str">
        <f t="shared" si="567"/>
        <v>no</v>
      </c>
      <c r="L1405" s="98" t="str">
        <f t="shared" si="567"/>
        <v>no</v>
      </c>
      <c r="M1405" s="98" t="str">
        <f t="shared" si="567"/>
        <v>no</v>
      </c>
      <c r="N1405" s="98" t="str">
        <f t="shared" si="567"/>
        <v>no</v>
      </c>
      <c r="O1405" s="98" t="str">
        <f t="shared" si="567"/>
        <v>no</v>
      </c>
      <c r="P1405" s="98" t="str">
        <f t="shared" si="567"/>
        <v>no</v>
      </c>
      <c r="Q1405" s="98" t="str">
        <f t="shared" si="567"/>
        <v>no</v>
      </c>
      <c r="R1405" s="98" t="str">
        <f t="shared" si="567"/>
        <v>no</v>
      </c>
      <c r="S1405" s="98" t="str">
        <f t="shared" si="567"/>
        <v>no</v>
      </c>
      <c r="U1405" s="87"/>
    </row>
    <row r="1406" spans="1:21" hidden="1" outlineLevel="1" x14ac:dyDescent="0.25">
      <c r="A1406" s="115"/>
      <c r="B1406" s="199"/>
      <c r="C1406" s="104"/>
      <c r="D1406" s="98" t="str">
        <f t="shared" ref="D1406:S1406" si="568">D1403</f>
        <v>Inadequate</v>
      </c>
      <c r="E1406" s="98" t="str">
        <f t="shared" si="568"/>
        <v>Salary</v>
      </c>
      <c r="F1406" s="98">
        <f t="shared" si="568"/>
        <v>1</v>
      </c>
      <c r="G1406" s="104">
        <f t="shared" si="568"/>
        <v>0</v>
      </c>
      <c r="H1406" s="104">
        <f t="shared" si="568"/>
        <v>0</v>
      </c>
      <c r="I1406" s="98" t="str">
        <f t="shared" si="568"/>
        <v>no</v>
      </c>
      <c r="J1406" s="98" t="str">
        <f t="shared" si="568"/>
        <v>no</v>
      </c>
      <c r="K1406" s="98" t="str">
        <f t="shared" si="568"/>
        <v>no</v>
      </c>
      <c r="L1406" s="98" t="str">
        <f t="shared" si="568"/>
        <v>no</v>
      </c>
      <c r="M1406" s="98" t="str">
        <f t="shared" si="568"/>
        <v>no</v>
      </c>
      <c r="N1406" s="98" t="str">
        <f t="shared" si="568"/>
        <v>no</v>
      </c>
      <c r="O1406" s="98" t="str">
        <f t="shared" si="568"/>
        <v>no</v>
      </c>
      <c r="P1406" s="98" t="str">
        <f t="shared" si="568"/>
        <v>no</v>
      </c>
      <c r="Q1406" s="98" t="str">
        <f t="shared" si="568"/>
        <v>no</v>
      </c>
      <c r="R1406" s="98" t="str">
        <f t="shared" si="568"/>
        <v>no</v>
      </c>
      <c r="S1406" s="98" t="str">
        <f t="shared" si="568"/>
        <v>no</v>
      </c>
      <c r="U1406" s="87"/>
    </row>
    <row r="1407" spans="1:21" hidden="1" outlineLevel="1" x14ac:dyDescent="0.25">
      <c r="A1407" s="115"/>
      <c r="B1407" s="199"/>
      <c r="C1407" s="104"/>
      <c r="E1407" s="98"/>
      <c r="F1407" s="99"/>
      <c r="G1407" s="104"/>
      <c r="H1407" s="104"/>
      <c r="I1407" s="104"/>
      <c r="J1407" s="98"/>
      <c r="K1407" s="98"/>
      <c r="L1407" s="98"/>
      <c r="M1407" s="98"/>
      <c r="N1407" s="98"/>
      <c r="O1407" s="98"/>
      <c r="P1407" s="98"/>
      <c r="Q1407" s="98"/>
      <c r="R1407" s="98"/>
      <c r="S1407" s="98"/>
      <c r="U1407" s="87"/>
    </row>
    <row r="1408" spans="1:21" hidden="1" outlineLevel="1" x14ac:dyDescent="0.25">
      <c r="A1408" s="115"/>
      <c r="B1408" s="199"/>
      <c r="C1408" s="104"/>
      <c r="E1408" s="98"/>
      <c r="F1408" s="99"/>
      <c r="G1408" s="104"/>
      <c r="H1408" s="104"/>
      <c r="I1408" s="104"/>
      <c r="J1408" s="98"/>
      <c r="K1408" s="98"/>
      <c r="L1408" s="98"/>
      <c r="M1408" s="98"/>
      <c r="N1408" s="98"/>
      <c r="O1408" s="98"/>
      <c r="P1408" s="98"/>
      <c r="Q1408" s="98"/>
      <c r="R1408" s="98"/>
      <c r="S1408" s="98"/>
      <c r="U1408" s="87"/>
    </row>
    <row r="1409" spans="1:21" hidden="1" outlineLevel="1" x14ac:dyDescent="0.25">
      <c r="A1409" s="115"/>
      <c r="B1409" s="199"/>
      <c r="C1409" s="104"/>
      <c r="E1409" s="98"/>
      <c r="F1409" s="99"/>
      <c r="G1409" s="104"/>
      <c r="H1409" s="104"/>
      <c r="I1409" s="104"/>
      <c r="J1409" s="98"/>
      <c r="K1409" s="98"/>
      <c r="L1409" s="98"/>
      <c r="M1409" s="98"/>
      <c r="N1409" s="98"/>
      <c r="O1409" s="98"/>
      <c r="P1409" s="98"/>
      <c r="Q1409" s="98"/>
      <c r="R1409" s="98"/>
      <c r="S1409" s="98"/>
      <c r="U1409" s="87"/>
    </row>
    <row r="1410" spans="1:21" hidden="1" outlineLevel="1" x14ac:dyDescent="0.25">
      <c r="A1410" s="115"/>
      <c r="B1410" s="199"/>
      <c r="C1410" s="104"/>
      <c r="E1410" s="98"/>
      <c r="F1410" s="99"/>
      <c r="G1410" s="104"/>
      <c r="H1410" s="104"/>
      <c r="I1410" s="104"/>
      <c r="J1410" s="98"/>
      <c r="K1410" s="98"/>
      <c r="L1410" s="98"/>
      <c r="M1410" s="98"/>
      <c r="N1410" s="98"/>
      <c r="O1410" s="98"/>
      <c r="P1410" s="98"/>
      <c r="Q1410" s="98"/>
      <c r="R1410" s="98"/>
      <c r="S1410" s="98"/>
      <c r="U1410" s="87"/>
    </row>
    <row r="1411" spans="1:21" hidden="1" outlineLevel="1" x14ac:dyDescent="0.25">
      <c r="A1411" s="115"/>
      <c r="B1411" s="199"/>
      <c r="C1411" s="104"/>
      <c r="E1411" s="98"/>
      <c r="F1411" s="99"/>
      <c r="G1411" s="104"/>
      <c r="H1411" s="104"/>
      <c r="I1411" s="104"/>
      <c r="J1411" s="98"/>
      <c r="K1411" s="98"/>
      <c r="L1411" s="98"/>
      <c r="M1411" s="98"/>
      <c r="N1411" s="98"/>
      <c r="O1411" s="98"/>
      <c r="P1411" s="98"/>
      <c r="Q1411" s="98"/>
      <c r="R1411" s="98"/>
      <c r="S1411" s="98"/>
      <c r="U1411" s="87"/>
    </row>
    <row r="1412" spans="1:21" hidden="1" outlineLevel="1" x14ac:dyDescent="0.25">
      <c r="A1412" s="115"/>
      <c r="B1412" s="199"/>
      <c r="C1412" s="104"/>
      <c r="E1412" s="98"/>
      <c r="F1412" s="99"/>
      <c r="G1412" s="104"/>
      <c r="H1412" s="104"/>
      <c r="I1412" s="104"/>
      <c r="J1412" s="98"/>
      <c r="K1412" s="98"/>
      <c r="L1412" s="98"/>
      <c r="M1412" s="98"/>
      <c r="N1412" s="98"/>
      <c r="O1412" s="98"/>
      <c r="P1412" s="98"/>
      <c r="Q1412" s="98"/>
      <c r="R1412" s="98"/>
      <c r="S1412" s="98"/>
      <c r="U1412" s="87"/>
    </row>
    <row r="1413" spans="1:21" collapsed="1" x14ac:dyDescent="0.25">
      <c r="A1413" s="34"/>
      <c r="B1413" s="198"/>
      <c r="C1413" s="102"/>
      <c r="D1413" t="str">
        <f>'Caseload Assignments'!A1412</f>
        <v>Inadequate</v>
      </c>
      <c r="E1413" s="34" t="s">
        <v>104</v>
      </c>
      <c r="F1413" s="114">
        <v>1</v>
      </c>
      <c r="G1413" s="102">
        <v>0</v>
      </c>
      <c r="H1413" s="102"/>
      <c r="I1413" s="34" t="str">
        <f>J1413</f>
        <v>no</v>
      </c>
      <c r="J1413" s="34" t="s">
        <v>480</v>
      </c>
      <c r="K1413" s="34" t="s">
        <v>480</v>
      </c>
      <c r="L1413" s="34" t="s">
        <v>480</v>
      </c>
      <c r="M1413" s="34" t="s">
        <v>480</v>
      </c>
      <c r="N1413" s="34" t="s">
        <v>480</v>
      </c>
      <c r="O1413" s="34" t="s">
        <v>480</v>
      </c>
      <c r="P1413" s="34" t="s">
        <v>480</v>
      </c>
      <c r="Q1413" s="34" t="s">
        <v>480</v>
      </c>
      <c r="R1413" s="34" t="s">
        <v>480</v>
      </c>
      <c r="S1413" s="34" t="s">
        <v>480</v>
      </c>
      <c r="T1413" s="83">
        <f>IF('Financial Overview'!$B$9=1,'Caseload Assignments'!BK1415,(IF('Financial Overview'!$B$9=2,'Caseload Assignments'!BK1416,(IF('Financial Overview'!$B$9=3,'Caseload Assignments'!BK1417,(IF('Financial Overview'!$B$9=4,'Caseload Assignments'!BK1418)))))))</f>
        <v>0</v>
      </c>
      <c r="U1413" s="87">
        <f t="shared" ref="U1413" si="569">G1413+H1413-T1413</f>
        <v>0</v>
      </c>
    </row>
    <row r="1414" spans="1:21" hidden="1" outlineLevel="1" x14ac:dyDescent="0.25">
      <c r="A1414" s="115"/>
      <c r="B1414" s="199"/>
      <c r="C1414" s="104"/>
      <c r="D1414" s="98" t="str">
        <f t="shared" ref="D1414:S1424" si="570">D1413</f>
        <v>Inadequate</v>
      </c>
      <c r="E1414" s="98" t="str">
        <f t="shared" si="570"/>
        <v>Salary</v>
      </c>
      <c r="F1414" s="98">
        <f t="shared" si="570"/>
        <v>1</v>
      </c>
      <c r="G1414" s="104">
        <f t="shared" si="570"/>
        <v>0</v>
      </c>
      <c r="H1414" s="104">
        <f t="shared" si="570"/>
        <v>0</v>
      </c>
      <c r="I1414" s="98" t="str">
        <f t="shared" si="570"/>
        <v>no</v>
      </c>
      <c r="J1414" s="98" t="str">
        <f t="shared" si="570"/>
        <v>no</v>
      </c>
      <c r="K1414" s="98" t="str">
        <f t="shared" si="570"/>
        <v>no</v>
      </c>
      <c r="L1414" s="98" t="str">
        <f t="shared" si="570"/>
        <v>no</v>
      </c>
      <c r="M1414" s="98" t="str">
        <f t="shared" si="570"/>
        <v>no</v>
      </c>
      <c r="N1414" s="98" t="str">
        <f t="shared" si="570"/>
        <v>no</v>
      </c>
      <c r="O1414" s="98" t="str">
        <f t="shared" si="570"/>
        <v>no</v>
      </c>
      <c r="P1414" s="98" t="str">
        <f t="shared" si="570"/>
        <v>no</v>
      </c>
      <c r="Q1414" s="98" t="str">
        <f t="shared" si="570"/>
        <v>no</v>
      </c>
      <c r="R1414" s="98" t="str">
        <f t="shared" si="570"/>
        <v>no</v>
      </c>
      <c r="S1414" s="98" t="str">
        <f t="shared" si="570"/>
        <v>no</v>
      </c>
      <c r="U1414" s="87"/>
    </row>
    <row r="1415" spans="1:21" hidden="1" outlineLevel="1" x14ac:dyDescent="0.25">
      <c r="A1415" s="115"/>
      <c r="B1415" s="199"/>
      <c r="C1415" s="104"/>
      <c r="D1415" s="98" t="str">
        <f t="shared" ref="D1415:S1415" si="571">D1413</f>
        <v>Inadequate</v>
      </c>
      <c r="E1415" s="98" t="str">
        <f t="shared" si="571"/>
        <v>Salary</v>
      </c>
      <c r="F1415" s="98">
        <f t="shared" si="571"/>
        <v>1</v>
      </c>
      <c r="G1415" s="104">
        <f t="shared" si="571"/>
        <v>0</v>
      </c>
      <c r="H1415" s="104">
        <f t="shared" si="571"/>
        <v>0</v>
      </c>
      <c r="I1415" s="98" t="str">
        <f t="shared" si="571"/>
        <v>no</v>
      </c>
      <c r="J1415" s="98" t="str">
        <f t="shared" si="571"/>
        <v>no</v>
      </c>
      <c r="K1415" s="98" t="str">
        <f t="shared" si="571"/>
        <v>no</v>
      </c>
      <c r="L1415" s="98" t="str">
        <f t="shared" si="571"/>
        <v>no</v>
      </c>
      <c r="M1415" s="98" t="str">
        <f t="shared" si="571"/>
        <v>no</v>
      </c>
      <c r="N1415" s="98" t="str">
        <f t="shared" si="571"/>
        <v>no</v>
      </c>
      <c r="O1415" s="98" t="str">
        <f t="shared" si="571"/>
        <v>no</v>
      </c>
      <c r="P1415" s="98" t="str">
        <f t="shared" si="571"/>
        <v>no</v>
      </c>
      <c r="Q1415" s="98" t="str">
        <f t="shared" si="571"/>
        <v>no</v>
      </c>
      <c r="R1415" s="98" t="str">
        <f t="shared" si="571"/>
        <v>no</v>
      </c>
      <c r="S1415" s="98" t="str">
        <f t="shared" si="571"/>
        <v>no</v>
      </c>
      <c r="U1415" s="87"/>
    </row>
    <row r="1416" spans="1:21" hidden="1" outlineLevel="1" x14ac:dyDescent="0.25">
      <c r="A1416" s="115"/>
      <c r="B1416" s="199"/>
      <c r="C1416" s="104"/>
      <c r="D1416" s="98" t="str">
        <f t="shared" ref="D1416:S1416" si="572">D1413</f>
        <v>Inadequate</v>
      </c>
      <c r="E1416" s="98" t="str">
        <f t="shared" si="572"/>
        <v>Salary</v>
      </c>
      <c r="F1416" s="98">
        <f t="shared" si="572"/>
        <v>1</v>
      </c>
      <c r="G1416" s="104">
        <f t="shared" si="572"/>
        <v>0</v>
      </c>
      <c r="H1416" s="104">
        <f t="shared" si="572"/>
        <v>0</v>
      </c>
      <c r="I1416" s="98" t="str">
        <f t="shared" si="572"/>
        <v>no</v>
      </c>
      <c r="J1416" s="98" t="str">
        <f t="shared" si="572"/>
        <v>no</v>
      </c>
      <c r="K1416" s="98" t="str">
        <f t="shared" si="572"/>
        <v>no</v>
      </c>
      <c r="L1416" s="98" t="str">
        <f t="shared" si="572"/>
        <v>no</v>
      </c>
      <c r="M1416" s="98" t="str">
        <f t="shared" si="572"/>
        <v>no</v>
      </c>
      <c r="N1416" s="98" t="str">
        <f t="shared" si="572"/>
        <v>no</v>
      </c>
      <c r="O1416" s="98" t="str">
        <f t="shared" si="572"/>
        <v>no</v>
      </c>
      <c r="P1416" s="98" t="str">
        <f t="shared" si="572"/>
        <v>no</v>
      </c>
      <c r="Q1416" s="98" t="str">
        <f t="shared" si="572"/>
        <v>no</v>
      </c>
      <c r="R1416" s="98" t="str">
        <f t="shared" si="572"/>
        <v>no</v>
      </c>
      <c r="S1416" s="98" t="str">
        <f t="shared" si="572"/>
        <v>no</v>
      </c>
      <c r="U1416" s="87"/>
    </row>
    <row r="1417" spans="1:21" hidden="1" outlineLevel="1" x14ac:dyDescent="0.25">
      <c r="A1417" s="115"/>
      <c r="B1417" s="199"/>
      <c r="C1417" s="104"/>
      <c r="E1417" s="98"/>
      <c r="F1417" s="99"/>
      <c r="G1417" s="104"/>
      <c r="H1417" s="104"/>
      <c r="I1417" s="104"/>
      <c r="J1417" s="98"/>
      <c r="K1417" s="98"/>
      <c r="L1417" s="98"/>
      <c r="M1417" s="98"/>
      <c r="N1417" s="98"/>
      <c r="O1417" s="98"/>
      <c r="P1417" s="98"/>
      <c r="Q1417" s="98"/>
      <c r="R1417" s="98"/>
      <c r="S1417" s="98"/>
      <c r="U1417" s="87"/>
    </row>
    <row r="1418" spans="1:21" hidden="1" outlineLevel="1" x14ac:dyDescent="0.25">
      <c r="A1418" s="115"/>
      <c r="B1418" s="199"/>
      <c r="C1418" s="104"/>
      <c r="E1418" s="98"/>
      <c r="F1418" s="99"/>
      <c r="G1418" s="104"/>
      <c r="H1418" s="104"/>
      <c r="I1418" s="104"/>
      <c r="J1418" s="98"/>
      <c r="K1418" s="98"/>
      <c r="L1418" s="98"/>
      <c r="M1418" s="98"/>
      <c r="N1418" s="98"/>
      <c r="O1418" s="98"/>
      <c r="P1418" s="98"/>
      <c r="Q1418" s="98"/>
      <c r="R1418" s="98"/>
      <c r="S1418" s="98"/>
      <c r="U1418" s="87"/>
    </row>
    <row r="1419" spans="1:21" hidden="1" outlineLevel="1" x14ac:dyDescent="0.25">
      <c r="A1419" s="115"/>
      <c r="B1419" s="199"/>
      <c r="C1419" s="104"/>
      <c r="E1419" s="98"/>
      <c r="F1419" s="99"/>
      <c r="G1419" s="104"/>
      <c r="H1419" s="104"/>
      <c r="I1419" s="104"/>
      <c r="J1419" s="98"/>
      <c r="K1419" s="98"/>
      <c r="L1419" s="98"/>
      <c r="M1419" s="98"/>
      <c r="N1419" s="98"/>
      <c r="O1419" s="98"/>
      <c r="P1419" s="98"/>
      <c r="Q1419" s="98"/>
      <c r="R1419" s="98"/>
      <c r="S1419" s="98"/>
      <c r="U1419" s="87"/>
    </row>
    <row r="1420" spans="1:21" hidden="1" outlineLevel="1" x14ac:dyDescent="0.25">
      <c r="A1420" s="115"/>
      <c r="B1420" s="199"/>
      <c r="C1420" s="104"/>
      <c r="E1420" s="98"/>
      <c r="F1420" s="99"/>
      <c r="G1420" s="104"/>
      <c r="H1420" s="104"/>
      <c r="I1420" s="104"/>
      <c r="J1420" s="98"/>
      <c r="K1420" s="98"/>
      <c r="L1420" s="98"/>
      <c r="M1420" s="98"/>
      <c r="N1420" s="98"/>
      <c r="O1420" s="98"/>
      <c r="P1420" s="98"/>
      <c r="Q1420" s="98"/>
      <c r="R1420" s="98"/>
      <c r="S1420" s="98"/>
      <c r="U1420" s="87"/>
    </row>
    <row r="1421" spans="1:21" hidden="1" outlineLevel="1" x14ac:dyDescent="0.25">
      <c r="A1421" s="115"/>
      <c r="B1421" s="199"/>
      <c r="C1421" s="104"/>
      <c r="E1421" s="98"/>
      <c r="F1421" s="99"/>
      <c r="G1421" s="104"/>
      <c r="H1421" s="104"/>
      <c r="I1421" s="104"/>
      <c r="J1421" s="98"/>
      <c r="K1421" s="98"/>
      <c r="L1421" s="98"/>
      <c r="M1421" s="98"/>
      <c r="N1421" s="98"/>
      <c r="O1421" s="98"/>
      <c r="P1421" s="98"/>
      <c r="Q1421" s="98"/>
      <c r="R1421" s="98"/>
      <c r="S1421" s="98"/>
      <c r="U1421" s="87"/>
    </row>
    <row r="1422" spans="1:21" hidden="1" outlineLevel="1" x14ac:dyDescent="0.25">
      <c r="A1422" s="115"/>
      <c r="B1422" s="199"/>
      <c r="C1422" s="104"/>
      <c r="E1422" s="98"/>
      <c r="F1422" s="99"/>
      <c r="G1422" s="104"/>
      <c r="H1422" s="104"/>
      <c r="I1422" s="104"/>
      <c r="J1422" s="98"/>
      <c r="K1422" s="98"/>
      <c r="L1422" s="98"/>
      <c r="M1422" s="98"/>
      <c r="N1422" s="98"/>
      <c r="O1422" s="98"/>
      <c r="P1422" s="98"/>
      <c r="Q1422" s="98"/>
      <c r="R1422" s="98"/>
      <c r="S1422" s="98"/>
      <c r="U1422" s="87"/>
    </row>
    <row r="1423" spans="1:21" collapsed="1" x14ac:dyDescent="0.25">
      <c r="A1423" s="34"/>
      <c r="B1423" s="198"/>
      <c r="C1423" s="102"/>
      <c r="D1423" t="str">
        <f>'Caseload Assignments'!A1422</f>
        <v>Inadequate</v>
      </c>
      <c r="E1423" s="34" t="s">
        <v>104</v>
      </c>
      <c r="F1423" s="114">
        <v>1</v>
      </c>
      <c r="G1423" s="102">
        <v>0</v>
      </c>
      <c r="H1423" s="102"/>
      <c r="I1423" s="34" t="str">
        <f>J1423</f>
        <v>no</v>
      </c>
      <c r="J1423" s="34" t="s">
        <v>480</v>
      </c>
      <c r="K1423" s="34" t="s">
        <v>480</v>
      </c>
      <c r="L1423" s="34" t="s">
        <v>480</v>
      </c>
      <c r="M1423" s="34" t="s">
        <v>480</v>
      </c>
      <c r="N1423" s="34" t="s">
        <v>480</v>
      </c>
      <c r="O1423" s="34" t="s">
        <v>480</v>
      </c>
      <c r="P1423" s="34" t="s">
        <v>480</v>
      </c>
      <c r="Q1423" s="34" t="s">
        <v>480</v>
      </c>
      <c r="R1423" s="34" t="s">
        <v>480</v>
      </c>
      <c r="S1423" s="34" t="s">
        <v>480</v>
      </c>
      <c r="T1423" s="83">
        <f>IF('Financial Overview'!$B$9=1,'Caseload Assignments'!BK1425,(IF('Financial Overview'!$B$9=2,'Caseload Assignments'!BK1426,(IF('Financial Overview'!$B$9=3,'Caseload Assignments'!BK1427,(IF('Financial Overview'!$B$9=4,'Caseload Assignments'!BK1428)))))))</f>
        <v>0</v>
      </c>
      <c r="U1423" s="87">
        <f t="shared" ref="U1423" si="573">G1423+H1423-T1423</f>
        <v>0</v>
      </c>
    </row>
    <row r="1424" spans="1:21" hidden="1" outlineLevel="1" x14ac:dyDescent="0.25">
      <c r="A1424" s="115"/>
      <c r="B1424" s="199"/>
      <c r="C1424" s="104"/>
      <c r="D1424" s="98" t="str">
        <f t="shared" ref="D1424:I1424" si="574">D1423</f>
        <v>Inadequate</v>
      </c>
      <c r="E1424" s="98" t="str">
        <f t="shared" si="574"/>
        <v>Salary</v>
      </c>
      <c r="F1424" s="98">
        <f t="shared" si="574"/>
        <v>1</v>
      </c>
      <c r="G1424" s="104">
        <f t="shared" si="574"/>
        <v>0</v>
      </c>
      <c r="H1424" s="104">
        <f t="shared" si="574"/>
        <v>0</v>
      </c>
      <c r="I1424" s="98" t="str">
        <f t="shared" si="574"/>
        <v>no</v>
      </c>
      <c r="J1424" s="98" t="str">
        <f t="shared" si="570"/>
        <v>no</v>
      </c>
      <c r="K1424" s="98" t="str">
        <f t="shared" si="570"/>
        <v>no</v>
      </c>
      <c r="L1424" s="98" t="str">
        <f t="shared" si="570"/>
        <v>no</v>
      </c>
      <c r="M1424" s="98" t="str">
        <f t="shared" si="570"/>
        <v>no</v>
      </c>
      <c r="N1424" s="98" t="str">
        <f t="shared" si="570"/>
        <v>no</v>
      </c>
      <c r="O1424" s="98" t="str">
        <f t="shared" si="570"/>
        <v>no</v>
      </c>
      <c r="P1424" s="98" t="str">
        <f t="shared" si="570"/>
        <v>no</v>
      </c>
      <c r="Q1424" s="98" t="str">
        <f t="shared" si="570"/>
        <v>no</v>
      </c>
      <c r="R1424" s="98" t="str">
        <f t="shared" si="570"/>
        <v>no</v>
      </c>
      <c r="S1424" s="98" t="str">
        <f t="shared" si="570"/>
        <v>no</v>
      </c>
      <c r="U1424" s="87"/>
    </row>
    <row r="1425" spans="1:21" hidden="1" outlineLevel="1" x14ac:dyDescent="0.25">
      <c r="A1425" s="115"/>
      <c r="B1425" s="199"/>
      <c r="C1425" s="104"/>
      <c r="D1425" s="98" t="str">
        <f t="shared" ref="D1425:S1425" si="575">D1423</f>
        <v>Inadequate</v>
      </c>
      <c r="E1425" s="98" t="str">
        <f t="shared" si="575"/>
        <v>Salary</v>
      </c>
      <c r="F1425" s="98">
        <f t="shared" si="575"/>
        <v>1</v>
      </c>
      <c r="G1425" s="104">
        <f t="shared" si="575"/>
        <v>0</v>
      </c>
      <c r="H1425" s="104">
        <f t="shared" si="575"/>
        <v>0</v>
      </c>
      <c r="I1425" s="98" t="str">
        <f t="shared" si="575"/>
        <v>no</v>
      </c>
      <c r="J1425" s="98" t="str">
        <f t="shared" si="575"/>
        <v>no</v>
      </c>
      <c r="K1425" s="98" t="str">
        <f t="shared" si="575"/>
        <v>no</v>
      </c>
      <c r="L1425" s="98" t="str">
        <f t="shared" si="575"/>
        <v>no</v>
      </c>
      <c r="M1425" s="98" t="str">
        <f t="shared" si="575"/>
        <v>no</v>
      </c>
      <c r="N1425" s="98" t="str">
        <f t="shared" si="575"/>
        <v>no</v>
      </c>
      <c r="O1425" s="98" t="str">
        <f t="shared" si="575"/>
        <v>no</v>
      </c>
      <c r="P1425" s="98" t="str">
        <f t="shared" si="575"/>
        <v>no</v>
      </c>
      <c r="Q1425" s="98" t="str">
        <f t="shared" si="575"/>
        <v>no</v>
      </c>
      <c r="R1425" s="98" t="str">
        <f t="shared" si="575"/>
        <v>no</v>
      </c>
      <c r="S1425" s="98" t="str">
        <f t="shared" si="575"/>
        <v>no</v>
      </c>
      <c r="U1425" s="87"/>
    </row>
    <row r="1426" spans="1:21" hidden="1" outlineLevel="1" x14ac:dyDescent="0.25">
      <c r="A1426" s="115"/>
      <c r="B1426" s="199"/>
      <c r="C1426" s="104"/>
      <c r="D1426" s="98" t="str">
        <f t="shared" ref="D1426:S1426" si="576">D1423</f>
        <v>Inadequate</v>
      </c>
      <c r="E1426" s="98" t="str">
        <f t="shared" si="576"/>
        <v>Salary</v>
      </c>
      <c r="F1426" s="98">
        <f t="shared" si="576"/>
        <v>1</v>
      </c>
      <c r="G1426" s="104">
        <f t="shared" si="576"/>
        <v>0</v>
      </c>
      <c r="H1426" s="104">
        <f t="shared" si="576"/>
        <v>0</v>
      </c>
      <c r="I1426" s="98" t="str">
        <f t="shared" si="576"/>
        <v>no</v>
      </c>
      <c r="J1426" s="98" t="str">
        <f t="shared" si="576"/>
        <v>no</v>
      </c>
      <c r="K1426" s="98" t="str">
        <f t="shared" si="576"/>
        <v>no</v>
      </c>
      <c r="L1426" s="98" t="str">
        <f t="shared" si="576"/>
        <v>no</v>
      </c>
      <c r="M1426" s="98" t="str">
        <f t="shared" si="576"/>
        <v>no</v>
      </c>
      <c r="N1426" s="98" t="str">
        <f t="shared" si="576"/>
        <v>no</v>
      </c>
      <c r="O1426" s="98" t="str">
        <f t="shared" si="576"/>
        <v>no</v>
      </c>
      <c r="P1426" s="98" t="str">
        <f t="shared" si="576"/>
        <v>no</v>
      </c>
      <c r="Q1426" s="98" t="str">
        <f t="shared" si="576"/>
        <v>no</v>
      </c>
      <c r="R1426" s="98" t="str">
        <f t="shared" si="576"/>
        <v>no</v>
      </c>
      <c r="S1426" s="98" t="str">
        <f t="shared" si="576"/>
        <v>no</v>
      </c>
      <c r="U1426" s="87"/>
    </row>
    <row r="1427" spans="1:21" hidden="1" outlineLevel="1" x14ac:dyDescent="0.25">
      <c r="A1427" s="115"/>
      <c r="B1427" s="199"/>
      <c r="C1427" s="104"/>
      <c r="E1427" s="98"/>
      <c r="F1427" s="99"/>
      <c r="G1427" s="104"/>
      <c r="H1427" s="104"/>
      <c r="I1427" s="104"/>
      <c r="J1427" s="98"/>
      <c r="K1427" s="98"/>
      <c r="L1427" s="98"/>
      <c r="M1427" s="98"/>
      <c r="N1427" s="98"/>
      <c r="O1427" s="98"/>
      <c r="P1427" s="98"/>
      <c r="Q1427" s="98"/>
      <c r="R1427" s="98"/>
      <c r="S1427" s="98"/>
      <c r="U1427" s="87"/>
    </row>
    <row r="1428" spans="1:21" hidden="1" outlineLevel="1" x14ac:dyDescent="0.25">
      <c r="A1428" s="115"/>
      <c r="B1428" s="199"/>
      <c r="C1428" s="104"/>
      <c r="E1428" s="98"/>
      <c r="F1428" s="99"/>
      <c r="G1428" s="104"/>
      <c r="H1428" s="104"/>
      <c r="I1428" s="104"/>
      <c r="J1428" s="98"/>
      <c r="K1428" s="98"/>
      <c r="L1428" s="98"/>
      <c r="M1428" s="98"/>
      <c r="N1428" s="98"/>
      <c r="O1428" s="98"/>
      <c r="P1428" s="98"/>
      <c r="Q1428" s="98"/>
      <c r="R1428" s="98"/>
      <c r="S1428" s="98"/>
      <c r="U1428" s="87"/>
    </row>
    <row r="1429" spans="1:21" hidden="1" outlineLevel="1" x14ac:dyDescent="0.25">
      <c r="A1429" s="115"/>
      <c r="B1429" s="199"/>
      <c r="C1429" s="104"/>
      <c r="E1429" s="98"/>
      <c r="F1429" s="99"/>
      <c r="G1429" s="104"/>
      <c r="H1429" s="104"/>
      <c r="I1429" s="104"/>
      <c r="J1429" s="98"/>
      <c r="K1429" s="98"/>
      <c r="L1429" s="98"/>
      <c r="M1429" s="98"/>
      <c r="N1429" s="98"/>
      <c r="O1429" s="98"/>
      <c r="P1429" s="98"/>
      <c r="Q1429" s="98"/>
      <c r="R1429" s="98"/>
      <c r="S1429" s="98"/>
      <c r="U1429" s="87"/>
    </row>
    <row r="1430" spans="1:21" hidden="1" outlineLevel="1" x14ac:dyDescent="0.25">
      <c r="A1430" s="115"/>
      <c r="B1430" s="199"/>
      <c r="C1430" s="104"/>
      <c r="E1430" s="98"/>
      <c r="F1430" s="99"/>
      <c r="G1430" s="104"/>
      <c r="H1430" s="104"/>
      <c r="I1430" s="104"/>
      <c r="J1430" s="98"/>
      <c r="K1430" s="98"/>
      <c r="L1430" s="98"/>
      <c r="M1430" s="98"/>
      <c r="N1430" s="98"/>
      <c r="O1430" s="98"/>
      <c r="P1430" s="98"/>
      <c r="Q1430" s="98"/>
      <c r="R1430" s="98"/>
      <c r="S1430" s="98"/>
      <c r="U1430" s="87"/>
    </row>
    <row r="1431" spans="1:21" hidden="1" outlineLevel="1" x14ac:dyDescent="0.25">
      <c r="A1431" s="115"/>
      <c r="B1431" s="199"/>
      <c r="C1431" s="104"/>
      <c r="E1431" s="98"/>
      <c r="F1431" s="99"/>
      <c r="G1431" s="104"/>
      <c r="H1431" s="104"/>
      <c r="I1431" s="104"/>
      <c r="J1431" s="98"/>
      <c r="K1431" s="98"/>
      <c r="L1431" s="98"/>
      <c r="M1431" s="98"/>
      <c r="N1431" s="98"/>
      <c r="O1431" s="98"/>
      <c r="P1431" s="98"/>
      <c r="Q1431" s="98"/>
      <c r="R1431" s="98"/>
      <c r="S1431" s="98"/>
      <c r="U1431" s="87"/>
    </row>
    <row r="1432" spans="1:21" hidden="1" outlineLevel="1" x14ac:dyDescent="0.25">
      <c r="A1432" s="115"/>
      <c r="B1432" s="199"/>
      <c r="C1432" s="104"/>
      <c r="E1432" s="98"/>
      <c r="F1432" s="99"/>
      <c r="G1432" s="104"/>
      <c r="H1432" s="104"/>
      <c r="I1432" s="104"/>
      <c r="J1432" s="98"/>
      <c r="K1432" s="98"/>
      <c r="L1432" s="98"/>
      <c r="M1432" s="98"/>
      <c r="N1432" s="98"/>
      <c r="O1432" s="98"/>
      <c r="P1432" s="98"/>
      <c r="Q1432" s="98"/>
      <c r="R1432" s="98"/>
      <c r="S1432" s="98"/>
      <c r="U1432" s="87"/>
    </row>
    <row r="1433" spans="1:21" collapsed="1" x14ac:dyDescent="0.25">
      <c r="A1433" s="34"/>
      <c r="B1433" s="198"/>
      <c r="C1433" s="102"/>
      <c r="D1433" t="str">
        <f>'Caseload Assignments'!A1432</f>
        <v>Inadequate</v>
      </c>
      <c r="E1433" s="34" t="s">
        <v>104</v>
      </c>
      <c r="F1433" s="114">
        <v>1</v>
      </c>
      <c r="G1433" s="102">
        <v>0</v>
      </c>
      <c r="H1433" s="102"/>
      <c r="I1433" s="34" t="str">
        <f>J1433</f>
        <v>no</v>
      </c>
      <c r="J1433" s="34" t="s">
        <v>480</v>
      </c>
      <c r="K1433" s="34" t="s">
        <v>480</v>
      </c>
      <c r="L1433" s="34" t="s">
        <v>480</v>
      </c>
      <c r="M1433" s="34" t="s">
        <v>480</v>
      </c>
      <c r="N1433" s="34" t="s">
        <v>480</v>
      </c>
      <c r="O1433" s="34" t="s">
        <v>480</v>
      </c>
      <c r="P1433" s="34" t="s">
        <v>480</v>
      </c>
      <c r="Q1433" s="34" t="s">
        <v>480</v>
      </c>
      <c r="R1433" s="34" t="s">
        <v>480</v>
      </c>
      <c r="S1433" s="34" t="s">
        <v>480</v>
      </c>
      <c r="T1433" s="83">
        <f>IF('Financial Overview'!$B$9=1,'Caseload Assignments'!BK1435,(IF('Financial Overview'!$B$9=2,'Caseload Assignments'!BK1436,(IF('Financial Overview'!$B$9=3,'Caseload Assignments'!BK1437,(IF('Financial Overview'!$B$9=4,'Caseload Assignments'!BK1438)))))))</f>
        <v>0</v>
      </c>
      <c r="U1433" s="87">
        <f t="shared" ref="U1433" si="577">G1433+H1433-T1433</f>
        <v>0</v>
      </c>
    </row>
    <row r="1434" spans="1:21" hidden="1" outlineLevel="1" x14ac:dyDescent="0.25">
      <c r="A1434" s="115"/>
      <c r="B1434" s="199"/>
      <c r="C1434" s="104"/>
      <c r="D1434" s="98" t="str">
        <f t="shared" ref="D1434:S1444" si="578">D1433</f>
        <v>Inadequate</v>
      </c>
      <c r="E1434" s="98" t="str">
        <f t="shared" si="578"/>
        <v>Salary</v>
      </c>
      <c r="F1434" s="98">
        <f t="shared" si="578"/>
        <v>1</v>
      </c>
      <c r="G1434" s="104">
        <f t="shared" si="578"/>
        <v>0</v>
      </c>
      <c r="H1434" s="104">
        <f t="shared" si="578"/>
        <v>0</v>
      </c>
      <c r="I1434" s="98" t="str">
        <f t="shared" si="578"/>
        <v>no</v>
      </c>
      <c r="J1434" s="98" t="str">
        <f t="shared" si="578"/>
        <v>no</v>
      </c>
      <c r="K1434" s="98" t="str">
        <f t="shared" si="578"/>
        <v>no</v>
      </c>
      <c r="L1434" s="98" t="str">
        <f t="shared" si="578"/>
        <v>no</v>
      </c>
      <c r="M1434" s="98" t="str">
        <f t="shared" si="578"/>
        <v>no</v>
      </c>
      <c r="N1434" s="98" t="str">
        <f t="shared" si="578"/>
        <v>no</v>
      </c>
      <c r="O1434" s="98" t="str">
        <f t="shared" si="578"/>
        <v>no</v>
      </c>
      <c r="P1434" s="98" t="str">
        <f t="shared" si="578"/>
        <v>no</v>
      </c>
      <c r="Q1434" s="98" t="str">
        <f t="shared" si="578"/>
        <v>no</v>
      </c>
      <c r="R1434" s="98" t="str">
        <f t="shared" si="578"/>
        <v>no</v>
      </c>
      <c r="S1434" s="98" t="str">
        <f t="shared" si="578"/>
        <v>no</v>
      </c>
      <c r="U1434" s="87"/>
    </row>
    <row r="1435" spans="1:21" hidden="1" outlineLevel="1" x14ac:dyDescent="0.25">
      <c r="A1435" s="115"/>
      <c r="B1435" s="199"/>
      <c r="C1435" s="104"/>
      <c r="D1435" s="98" t="str">
        <f t="shared" ref="D1435:S1435" si="579">D1433</f>
        <v>Inadequate</v>
      </c>
      <c r="E1435" s="98" t="str">
        <f t="shared" si="579"/>
        <v>Salary</v>
      </c>
      <c r="F1435" s="98">
        <f t="shared" si="579"/>
        <v>1</v>
      </c>
      <c r="G1435" s="104">
        <f t="shared" si="579"/>
        <v>0</v>
      </c>
      <c r="H1435" s="104">
        <f t="shared" si="579"/>
        <v>0</v>
      </c>
      <c r="I1435" s="98" t="str">
        <f t="shared" si="579"/>
        <v>no</v>
      </c>
      <c r="J1435" s="98" t="str">
        <f t="shared" si="579"/>
        <v>no</v>
      </c>
      <c r="K1435" s="98" t="str">
        <f t="shared" si="579"/>
        <v>no</v>
      </c>
      <c r="L1435" s="98" t="str">
        <f t="shared" si="579"/>
        <v>no</v>
      </c>
      <c r="M1435" s="98" t="str">
        <f t="shared" si="579"/>
        <v>no</v>
      </c>
      <c r="N1435" s="98" t="str">
        <f t="shared" si="579"/>
        <v>no</v>
      </c>
      <c r="O1435" s="98" t="str">
        <f t="shared" si="579"/>
        <v>no</v>
      </c>
      <c r="P1435" s="98" t="str">
        <f t="shared" si="579"/>
        <v>no</v>
      </c>
      <c r="Q1435" s="98" t="str">
        <f t="shared" si="579"/>
        <v>no</v>
      </c>
      <c r="R1435" s="98" t="str">
        <f t="shared" si="579"/>
        <v>no</v>
      </c>
      <c r="S1435" s="98" t="str">
        <f t="shared" si="579"/>
        <v>no</v>
      </c>
      <c r="U1435" s="87"/>
    </row>
    <row r="1436" spans="1:21" hidden="1" outlineLevel="1" x14ac:dyDescent="0.25">
      <c r="A1436" s="115"/>
      <c r="B1436" s="199"/>
      <c r="C1436" s="104"/>
      <c r="D1436" s="98" t="str">
        <f t="shared" ref="D1436:S1436" si="580">D1433</f>
        <v>Inadequate</v>
      </c>
      <c r="E1436" s="98" t="str">
        <f t="shared" si="580"/>
        <v>Salary</v>
      </c>
      <c r="F1436" s="98">
        <f t="shared" si="580"/>
        <v>1</v>
      </c>
      <c r="G1436" s="104">
        <f t="shared" si="580"/>
        <v>0</v>
      </c>
      <c r="H1436" s="104">
        <f t="shared" si="580"/>
        <v>0</v>
      </c>
      <c r="I1436" s="98" t="str">
        <f t="shared" si="580"/>
        <v>no</v>
      </c>
      <c r="J1436" s="98" t="str">
        <f t="shared" si="580"/>
        <v>no</v>
      </c>
      <c r="K1436" s="98" t="str">
        <f t="shared" si="580"/>
        <v>no</v>
      </c>
      <c r="L1436" s="98" t="str">
        <f t="shared" si="580"/>
        <v>no</v>
      </c>
      <c r="M1436" s="98" t="str">
        <f t="shared" si="580"/>
        <v>no</v>
      </c>
      <c r="N1436" s="98" t="str">
        <f t="shared" si="580"/>
        <v>no</v>
      </c>
      <c r="O1436" s="98" t="str">
        <f t="shared" si="580"/>
        <v>no</v>
      </c>
      <c r="P1436" s="98" t="str">
        <f t="shared" si="580"/>
        <v>no</v>
      </c>
      <c r="Q1436" s="98" t="str">
        <f t="shared" si="580"/>
        <v>no</v>
      </c>
      <c r="R1436" s="98" t="str">
        <f t="shared" si="580"/>
        <v>no</v>
      </c>
      <c r="S1436" s="98" t="str">
        <f t="shared" si="580"/>
        <v>no</v>
      </c>
      <c r="U1436" s="87"/>
    </row>
    <row r="1437" spans="1:21" hidden="1" outlineLevel="1" x14ac:dyDescent="0.25">
      <c r="A1437" s="115"/>
      <c r="B1437" s="199"/>
      <c r="C1437" s="104"/>
      <c r="E1437" s="98"/>
      <c r="F1437" s="99"/>
      <c r="G1437" s="104"/>
      <c r="H1437" s="104"/>
      <c r="I1437" s="104"/>
      <c r="J1437" s="98"/>
      <c r="K1437" s="98"/>
      <c r="L1437" s="98"/>
      <c r="M1437" s="98"/>
      <c r="N1437" s="98"/>
      <c r="O1437" s="98"/>
      <c r="P1437" s="98"/>
      <c r="Q1437" s="98"/>
      <c r="R1437" s="98"/>
      <c r="S1437" s="98"/>
      <c r="U1437" s="87"/>
    </row>
    <row r="1438" spans="1:21" hidden="1" outlineLevel="1" x14ac:dyDescent="0.25">
      <c r="A1438" s="115"/>
      <c r="B1438" s="199"/>
      <c r="C1438" s="104"/>
      <c r="E1438" s="98"/>
      <c r="F1438" s="99"/>
      <c r="G1438" s="104"/>
      <c r="H1438" s="104"/>
      <c r="I1438" s="104"/>
      <c r="J1438" s="98"/>
      <c r="K1438" s="98"/>
      <c r="L1438" s="98"/>
      <c r="M1438" s="98"/>
      <c r="N1438" s="98"/>
      <c r="O1438" s="98"/>
      <c r="P1438" s="98"/>
      <c r="Q1438" s="98"/>
      <c r="R1438" s="98"/>
      <c r="S1438" s="98"/>
      <c r="U1438" s="87"/>
    </row>
    <row r="1439" spans="1:21" hidden="1" outlineLevel="1" x14ac:dyDescent="0.25">
      <c r="A1439" s="115"/>
      <c r="B1439" s="199"/>
      <c r="C1439" s="104"/>
      <c r="E1439" s="98"/>
      <c r="F1439" s="99"/>
      <c r="G1439" s="104"/>
      <c r="H1439" s="104"/>
      <c r="I1439" s="104"/>
      <c r="J1439" s="98"/>
      <c r="K1439" s="98"/>
      <c r="L1439" s="98"/>
      <c r="M1439" s="98"/>
      <c r="N1439" s="98"/>
      <c r="O1439" s="98"/>
      <c r="P1439" s="98"/>
      <c r="Q1439" s="98"/>
      <c r="R1439" s="98"/>
      <c r="S1439" s="98"/>
      <c r="U1439" s="87"/>
    </row>
    <row r="1440" spans="1:21" hidden="1" outlineLevel="1" x14ac:dyDescent="0.25">
      <c r="A1440" s="115"/>
      <c r="B1440" s="199"/>
      <c r="C1440" s="104"/>
      <c r="E1440" s="98"/>
      <c r="F1440" s="99"/>
      <c r="G1440" s="104"/>
      <c r="H1440" s="104"/>
      <c r="I1440" s="104"/>
      <c r="J1440" s="98"/>
      <c r="K1440" s="98"/>
      <c r="L1440" s="98"/>
      <c r="M1440" s="98"/>
      <c r="N1440" s="98"/>
      <c r="O1440" s="98"/>
      <c r="P1440" s="98"/>
      <c r="Q1440" s="98"/>
      <c r="R1440" s="98"/>
      <c r="S1440" s="98"/>
      <c r="U1440" s="87"/>
    </row>
    <row r="1441" spans="1:21" hidden="1" outlineLevel="1" x14ac:dyDescent="0.25">
      <c r="A1441" s="115"/>
      <c r="B1441" s="199"/>
      <c r="C1441" s="104"/>
      <c r="E1441" s="98"/>
      <c r="F1441" s="99"/>
      <c r="G1441" s="104"/>
      <c r="H1441" s="104"/>
      <c r="I1441" s="104"/>
      <c r="J1441" s="98"/>
      <c r="K1441" s="98"/>
      <c r="L1441" s="98"/>
      <c r="M1441" s="98"/>
      <c r="N1441" s="98"/>
      <c r="O1441" s="98"/>
      <c r="P1441" s="98"/>
      <c r="Q1441" s="98"/>
      <c r="R1441" s="98"/>
      <c r="S1441" s="98"/>
      <c r="U1441" s="87"/>
    </row>
    <row r="1442" spans="1:21" hidden="1" outlineLevel="1" x14ac:dyDescent="0.25">
      <c r="A1442" s="115"/>
      <c r="B1442" s="199"/>
      <c r="C1442" s="104"/>
      <c r="E1442" s="98"/>
      <c r="F1442" s="99"/>
      <c r="G1442" s="104"/>
      <c r="H1442" s="104"/>
      <c r="I1442" s="104"/>
      <c r="J1442" s="98"/>
      <c r="K1442" s="98"/>
      <c r="L1442" s="98"/>
      <c r="M1442" s="98"/>
      <c r="N1442" s="98"/>
      <c r="O1442" s="98"/>
      <c r="P1442" s="98"/>
      <c r="Q1442" s="98"/>
      <c r="R1442" s="98"/>
      <c r="S1442" s="98"/>
      <c r="U1442" s="87"/>
    </row>
    <row r="1443" spans="1:21" collapsed="1" x14ac:dyDescent="0.25">
      <c r="A1443" s="34"/>
      <c r="B1443" s="198"/>
      <c r="C1443" s="102"/>
      <c r="D1443" t="str">
        <f>'Caseload Assignments'!A1442</f>
        <v>Inadequate</v>
      </c>
      <c r="E1443" s="34" t="s">
        <v>104</v>
      </c>
      <c r="F1443" s="114">
        <v>1</v>
      </c>
      <c r="G1443" s="102">
        <v>0</v>
      </c>
      <c r="H1443" s="102"/>
      <c r="I1443" s="34" t="str">
        <f>J1443</f>
        <v>no</v>
      </c>
      <c r="J1443" s="34" t="s">
        <v>480</v>
      </c>
      <c r="K1443" s="34" t="s">
        <v>480</v>
      </c>
      <c r="L1443" s="34" t="s">
        <v>480</v>
      </c>
      <c r="M1443" s="34" t="s">
        <v>480</v>
      </c>
      <c r="N1443" s="34" t="s">
        <v>480</v>
      </c>
      <c r="O1443" s="34" t="s">
        <v>480</v>
      </c>
      <c r="P1443" s="34" t="s">
        <v>480</v>
      </c>
      <c r="Q1443" s="34" t="s">
        <v>480</v>
      </c>
      <c r="R1443" s="34" t="s">
        <v>480</v>
      </c>
      <c r="S1443" s="34" t="s">
        <v>480</v>
      </c>
      <c r="T1443" s="83">
        <f>IF('Financial Overview'!$B$9=1,'Caseload Assignments'!BK1445,(IF('Financial Overview'!$B$9=2,'Caseload Assignments'!BK1446,(IF('Financial Overview'!$B$9=3,'Caseload Assignments'!BK1447,(IF('Financial Overview'!$B$9=4,'Caseload Assignments'!BK1448)))))))</f>
        <v>0</v>
      </c>
      <c r="U1443" s="87">
        <f t="shared" ref="U1443" si="581">G1443+H1443-T1443</f>
        <v>0</v>
      </c>
    </row>
    <row r="1444" spans="1:21" hidden="1" outlineLevel="1" x14ac:dyDescent="0.25">
      <c r="A1444" s="115"/>
      <c r="B1444" s="199"/>
      <c r="C1444" s="104"/>
      <c r="D1444" s="98" t="str">
        <f t="shared" ref="D1444:I1444" si="582">D1443</f>
        <v>Inadequate</v>
      </c>
      <c r="E1444" s="98" t="str">
        <f t="shared" si="582"/>
        <v>Salary</v>
      </c>
      <c r="F1444" s="98">
        <f t="shared" si="582"/>
        <v>1</v>
      </c>
      <c r="G1444" s="104">
        <f t="shared" si="582"/>
        <v>0</v>
      </c>
      <c r="H1444" s="104">
        <f t="shared" si="582"/>
        <v>0</v>
      </c>
      <c r="I1444" s="98" t="str">
        <f t="shared" si="582"/>
        <v>no</v>
      </c>
      <c r="J1444" s="98" t="str">
        <f t="shared" si="578"/>
        <v>no</v>
      </c>
      <c r="K1444" s="98" t="str">
        <f t="shared" si="578"/>
        <v>no</v>
      </c>
      <c r="L1444" s="98" t="str">
        <f t="shared" si="578"/>
        <v>no</v>
      </c>
      <c r="M1444" s="98" t="str">
        <f t="shared" si="578"/>
        <v>no</v>
      </c>
      <c r="N1444" s="98" t="str">
        <f t="shared" si="578"/>
        <v>no</v>
      </c>
      <c r="O1444" s="98" t="str">
        <f t="shared" si="578"/>
        <v>no</v>
      </c>
      <c r="P1444" s="98" t="str">
        <f t="shared" si="578"/>
        <v>no</v>
      </c>
      <c r="Q1444" s="98" t="str">
        <f t="shared" si="578"/>
        <v>no</v>
      </c>
      <c r="R1444" s="98" t="str">
        <f t="shared" si="578"/>
        <v>no</v>
      </c>
      <c r="S1444" s="98" t="str">
        <f t="shared" si="578"/>
        <v>no</v>
      </c>
      <c r="U1444" s="87"/>
    </row>
    <row r="1445" spans="1:21" hidden="1" outlineLevel="1" x14ac:dyDescent="0.25">
      <c r="A1445" s="115"/>
      <c r="B1445" s="199"/>
      <c r="C1445" s="104"/>
      <c r="D1445" s="98" t="str">
        <f t="shared" ref="D1445:S1445" si="583">D1443</f>
        <v>Inadequate</v>
      </c>
      <c r="E1445" s="98" t="str">
        <f t="shared" si="583"/>
        <v>Salary</v>
      </c>
      <c r="F1445" s="98">
        <f t="shared" si="583"/>
        <v>1</v>
      </c>
      <c r="G1445" s="104">
        <f t="shared" si="583"/>
        <v>0</v>
      </c>
      <c r="H1445" s="104">
        <f t="shared" si="583"/>
        <v>0</v>
      </c>
      <c r="I1445" s="98" t="str">
        <f t="shared" si="583"/>
        <v>no</v>
      </c>
      <c r="J1445" s="98" t="str">
        <f t="shared" si="583"/>
        <v>no</v>
      </c>
      <c r="K1445" s="98" t="str">
        <f t="shared" si="583"/>
        <v>no</v>
      </c>
      <c r="L1445" s="98" t="str">
        <f t="shared" si="583"/>
        <v>no</v>
      </c>
      <c r="M1445" s="98" t="str">
        <f t="shared" si="583"/>
        <v>no</v>
      </c>
      <c r="N1445" s="98" t="str">
        <f t="shared" si="583"/>
        <v>no</v>
      </c>
      <c r="O1445" s="98" t="str">
        <f t="shared" si="583"/>
        <v>no</v>
      </c>
      <c r="P1445" s="98" t="str">
        <f t="shared" si="583"/>
        <v>no</v>
      </c>
      <c r="Q1445" s="98" t="str">
        <f t="shared" si="583"/>
        <v>no</v>
      </c>
      <c r="R1445" s="98" t="str">
        <f t="shared" si="583"/>
        <v>no</v>
      </c>
      <c r="S1445" s="98" t="str">
        <f t="shared" si="583"/>
        <v>no</v>
      </c>
      <c r="U1445" s="87"/>
    </row>
    <row r="1446" spans="1:21" hidden="1" outlineLevel="1" x14ac:dyDescent="0.25">
      <c r="A1446" s="115"/>
      <c r="B1446" s="199"/>
      <c r="C1446" s="104"/>
      <c r="D1446" s="98" t="str">
        <f t="shared" ref="D1446:S1446" si="584">D1443</f>
        <v>Inadequate</v>
      </c>
      <c r="E1446" s="98" t="str">
        <f t="shared" si="584"/>
        <v>Salary</v>
      </c>
      <c r="F1446" s="98">
        <f t="shared" si="584"/>
        <v>1</v>
      </c>
      <c r="G1446" s="104">
        <f t="shared" si="584"/>
        <v>0</v>
      </c>
      <c r="H1446" s="104">
        <f t="shared" si="584"/>
        <v>0</v>
      </c>
      <c r="I1446" s="98" t="str">
        <f t="shared" si="584"/>
        <v>no</v>
      </c>
      <c r="J1446" s="98" t="str">
        <f t="shared" si="584"/>
        <v>no</v>
      </c>
      <c r="K1446" s="98" t="str">
        <f t="shared" si="584"/>
        <v>no</v>
      </c>
      <c r="L1446" s="98" t="str">
        <f t="shared" si="584"/>
        <v>no</v>
      </c>
      <c r="M1446" s="98" t="str">
        <f t="shared" si="584"/>
        <v>no</v>
      </c>
      <c r="N1446" s="98" t="str">
        <f t="shared" si="584"/>
        <v>no</v>
      </c>
      <c r="O1446" s="98" t="str">
        <f t="shared" si="584"/>
        <v>no</v>
      </c>
      <c r="P1446" s="98" t="str">
        <f t="shared" si="584"/>
        <v>no</v>
      </c>
      <c r="Q1446" s="98" t="str">
        <f t="shared" si="584"/>
        <v>no</v>
      </c>
      <c r="R1446" s="98" t="str">
        <f t="shared" si="584"/>
        <v>no</v>
      </c>
      <c r="S1446" s="98" t="str">
        <f t="shared" si="584"/>
        <v>no</v>
      </c>
      <c r="U1446" s="87"/>
    </row>
    <row r="1447" spans="1:21" hidden="1" outlineLevel="1" x14ac:dyDescent="0.25">
      <c r="A1447" s="115"/>
      <c r="B1447" s="199"/>
      <c r="C1447" s="104"/>
      <c r="E1447" s="98"/>
      <c r="F1447" s="99"/>
      <c r="G1447" s="104"/>
      <c r="H1447" s="104"/>
      <c r="I1447" s="104"/>
      <c r="J1447" s="98"/>
      <c r="K1447" s="98"/>
      <c r="L1447" s="98"/>
      <c r="M1447" s="98"/>
      <c r="N1447" s="98"/>
      <c r="O1447" s="98"/>
      <c r="P1447" s="98"/>
      <c r="Q1447" s="98"/>
      <c r="R1447" s="98"/>
      <c r="S1447" s="98"/>
      <c r="U1447" s="87"/>
    </row>
    <row r="1448" spans="1:21" hidden="1" outlineLevel="1" x14ac:dyDescent="0.25">
      <c r="A1448" s="115"/>
      <c r="B1448" s="199"/>
      <c r="C1448" s="104"/>
      <c r="E1448" s="98"/>
      <c r="F1448" s="99"/>
      <c r="G1448" s="104"/>
      <c r="H1448" s="104"/>
      <c r="I1448" s="104"/>
      <c r="J1448" s="98"/>
      <c r="K1448" s="98"/>
      <c r="L1448" s="98"/>
      <c r="M1448" s="98"/>
      <c r="N1448" s="98"/>
      <c r="O1448" s="98"/>
      <c r="P1448" s="98"/>
      <c r="Q1448" s="98"/>
      <c r="R1448" s="98"/>
      <c r="S1448" s="98"/>
      <c r="U1448" s="87"/>
    </row>
    <row r="1449" spans="1:21" hidden="1" outlineLevel="1" x14ac:dyDescent="0.25">
      <c r="A1449" s="115"/>
      <c r="B1449" s="199"/>
      <c r="C1449" s="104"/>
      <c r="E1449" s="98"/>
      <c r="F1449" s="99"/>
      <c r="G1449" s="104"/>
      <c r="H1449" s="104"/>
      <c r="I1449" s="104"/>
      <c r="J1449" s="98"/>
      <c r="K1449" s="98"/>
      <c r="L1449" s="98"/>
      <c r="M1449" s="98"/>
      <c r="N1449" s="98"/>
      <c r="O1449" s="98"/>
      <c r="P1449" s="98"/>
      <c r="Q1449" s="98"/>
      <c r="R1449" s="98"/>
      <c r="S1449" s="98"/>
      <c r="U1449" s="87"/>
    </row>
    <row r="1450" spans="1:21" hidden="1" outlineLevel="1" x14ac:dyDescent="0.25">
      <c r="A1450" s="115"/>
      <c r="B1450" s="199"/>
      <c r="C1450" s="104"/>
      <c r="E1450" s="98"/>
      <c r="F1450" s="99"/>
      <c r="G1450" s="104"/>
      <c r="H1450" s="104"/>
      <c r="I1450" s="104"/>
      <c r="J1450" s="98"/>
      <c r="K1450" s="98"/>
      <c r="L1450" s="98"/>
      <c r="M1450" s="98"/>
      <c r="N1450" s="98"/>
      <c r="O1450" s="98"/>
      <c r="P1450" s="98"/>
      <c r="Q1450" s="98"/>
      <c r="R1450" s="98"/>
      <c r="S1450" s="98"/>
      <c r="U1450" s="87"/>
    </row>
    <row r="1451" spans="1:21" hidden="1" outlineLevel="1" x14ac:dyDescent="0.25">
      <c r="A1451" s="115"/>
      <c r="B1451" s="199"/>
      <c r="C1451" s="104"/>
      <c r="E1451" s="98"/>
      <c r="F1451" s="99"/>
      <c r="G1451" s="104"/>
      <c r="H1451" s="104"/>
      <c r="I1451" s="104"/>
      <c r="J1451" s="98"/>
      <c r="K1451" s="98"/>
      <c r="L1451" s="98"/>
      <c r="M1451" s="98"/>
      <c r="N1451" s="98"/>
      <c r="O1451" s="98"/>
      <c r="P1451" s="98"/>
      <c r="Q1451" s="98"/>
      <c r="R1451" s="98"/>
      <c r="S1451" s="98"/>
      <c r="U1451" s="87"/>
    </row>
    <row r="1452" spans="1:21" hidden="1" outlineLevel="1" x14ac:dyDescent="0.25">
      <c r="A1452" s="115"/>
      <c r="B1452" s="199"/>
      <c r="C1452" s="104"/>
      <c r="E1452" s="98"/>
      <c r="F1452" s="99"/>
      <c r="G1452" s="104"/>
      <c r="H1452" s="104"/>
      <c r="I1452" s="104"/>
      <c r="J1452" s="98"/>
      <c r="K1452" s="98"/>
      <c r="L1452" s="98"/>
      <c r="M1452" s="98"/>
      <c r="N1452" s="98"/>
      <c r="O1452" s="98"/>
      <c r="P1452" s="98"/>
      <c r="Q1452" s="98"/>
      <c r="R1452" s="98"/>
      <c r="S1452" s="98"/>
      <c r="U1452" s="87"/>
    </row>
    <row r="1453" spans="1:21" collapsed="1" x14ac:dyDescent="0.25">
      <c r="A1453" s="34"/>
      <c r="B1453" s="198"/>
      <c r="C1453" s="102"/>
      <c r="D1453" t="str">
        <f>'Caseload Assignments'!A1452</f>
        <v>Inadequate</v>
      </c>
      <c r="E1453" s="34" t="s">
        <v>104</v>
      </c>
      <c r="F1453" s="114">
        <v>1</v>
      </c>
      <c r="G1453" s="102">
        <v>0</v>
      </c>
      <c r="H1453" s="102"/>
      <c r="I1453" s="34" t="str">
        <f>J1453</f>
        <v>no</v>
      </c>
      <c r="J1453" s="34" t="s">
        <v>480</v>
      </c>
      <c r="K1453" s="34" t="s">
        <v>480</v>
      </c>
      <c r="L1453" s="34" t="s">
        <v>480</v>
      </c>
      <c r="M1453" s="34" t="s">
        <v>480</v>
      </c>
      <c r="N1453" s="34" t="s">
        <v>480</v>
      </c>
      <c r="O1453" s="34" t="s">
        <v>480</v>
      </c>
      <c r="P1453" s="34" t="s">
        <v>480</v>
      </c>
      <c r="Q1453" s="34" t="s">
        <v>480</v>
      </c>
      <c r="R1453" s="34" t="s">
        <v>480</v>
      </c>
      <c r="S1453" s="34" t="s">
        <v>480</v>
      </c>
      <c r="T1453" s="83">
        <f>IF('Financial Overview'!$B$9=1,'Caseload Assignments'!BK1455,(IF('Financial Overview'!$B$9=2,'Caseload Assignments'!BK1456,(IF('Financial Overview'!$B$9=3,'Caseload Assignments'!BK1457,(IF('Financial Overview'!$B$9=4,'Caseload Assignments'!BK1458)))))))</f>
        <v>0</v>
      </c>
      <c r="U1453" s="87">
        <f t="shared" ref="U1453" si="585">G1453+H1453-T1453</f>
        <v>0</v>
      </c>
    </row>
    <row r="1454" spans="1:21" hidden="1" outlineLevel="1" x14ac:dyDescent="0.25">
      <c r="A1454" s="115"/>
      <c r="B1454" s="199"/>
      <c r="C1454" s="104"/>
      <c r="D1454" s="98" t="str">
        <f t="shared" ref="D1454:S1464" si="586">D1453</f>
        <v>Inadequate</v>
      </c>
      <c r="E1454" s="98" t="str">
        <f t="shared" si="586"/>
        <v>Salary</v>
      </c>
      <c r="F1454" s="98">
        <f t="shared" si="586"/>
        <v>1</v>
      </c>
      <c r="G1454" s="104">
        <f t="shared" si="586"/>
        <v>0</v>
      </c>
      <c r="H1454" s="104">
        <f t="shared" si="586"/>
        <v>0</v>
      </c>
      <c r="I1454" s="98" t="str">
        <f t="shared" si="586"/>
        <v>no</v>
      </c>
      <c r="J1454" s="98" t="str">
        <f t="shared" si="586"/>
        <v>no</v>
      </c>
      <c r="K1454" s="98" t="str">
        <f t="shared" si="586"/>
        <v>no</v>
      </c>
      <c r="L1454" s="98" t="str">
        <f t="shared" si="586"/>
        <v>no</v>
      </c>
      <c r="M1454" s="98" t="str">
        <f t="shared" si="586"/>
        <v>no</v>
      </c>
      <c r="N1454" s="98" t="str">
        <f t="shared" si="586"/>
        <v>no</v>
      </c>
      <c r="O1454" s="98" t="str">
        <f t="shared" si="586"/>
        <v>no</v>
      </c>
      <c r="P1454" s="98" t="str">
        <f t="shared" si="586"/>
        <v>no</v>
      </c>
      <c r="Q1454" s="98" t="str">
        <f t="shared" si="586"/>
        <v>no</v>
      </c>
      <c r="R1454" s="98" t="str">
        <f t="shared" si="586"/>
        <v>no</v>
      </c>
      <c r="S1454" s="98" t="str">
        <f t="shared" si="586"/>
        <v>no</v>
      </c>
      <c r="U1454" s="87"/>
    </row>
    <row r="1455" spans="1:21" hidden="1" outlineLevel="1" x14ac:dyDescent="0.25">
      <c r="A1455" s="115"/>
      <c r="B1455" s="199"/>
      <c r="C1455" s="104"/>
      <c r="D1455" s="98" t="str">
        <f t="shared" ref="D1455:S1455" si="587">D1453</f>
        <v>Inadequate</v>
      </c>
      <c r="E1455" s="98" t="str">
        <f t="shared" si="587"/>
        <v>Salary</v>
      </c>
      <c r="F1455" s="98">
        <f t="shared" si="587"/>
        <v>1</v>
      </c>
      <c r="G1455" s="104">
        <f t="shared" si="587"/>
        <v>0</v>
      </c>
      <c r="H1455" s="104">
        <f t="shared" si="587"/>
        <v>0</v>
      </c>
      <c r="I1455" s="98" t="str">
        <f t="shared" si="587"/>
        <v>no</v>
      </c>
      <c r="J1455" s="98" t="str">
        <f t="shared" si="587"/>
        <v>no</v>
      </c>
      <c r="K1455" s="98" t="str">
        <f t="shared" si="587"/>
        <v>no</v>
      </c>
      <c r="L1455" s="98" t="str">
        <f t="shared" si="587"/>
        <v>no</v>
      </c>
      <c r="M1455" s="98" t="str">
        <f t="shared" si="587"/>
        <v>no</v>
      </c>
      <c r="N1455" s="98" t="str">
        <f t="shared" si="587"/>
        <v>no</v>
      </c>
      <c r="O1455" s="98" t="str">
        <f t="shared" si="587"/>
        <v>no</v>
      </c>
      <c r="P1455" s="98" t="str">
        <f t="shared" si="587"/>
        <v>no</v>
      </c>
      <c r="Q1455" s="98" t="str">
        <f t="shared" si="587"/>
        <v>no</v>
      </c>
      <c r="R1455" s="98" t="str">
        <f t="shared" si="587"/>
        <v>no</v>
      </c>
      <c r="S1455" s="98" t="str">
        <f t="shared" si="587"/>
        <v>no</v>
      </c>
      <c r="U1455" s="87"/>
    </row>
    <row r="1456" spans="1:21" hidden="1" outlineLevel="1" x14ac:dyDescent="0.25">
      <c r="A1456" s="115"/>
      <c r="B1456" s="199"/>
      <c r="C1456" s="104"/>
      <c r="D1456" s="98" t="str">
        <f t="shared" ref="D1456:S1456" si="588">D1453</f>
        <v>Inadequate</v>
      </c>
      <c r="E1456" s="98" t="str">
        <f t="shared" si="588"/>
        <v>Salary</v>
      </c>
      <c r="F1456" s="98">
        <f t="shared" si="588"/>
        <v>1</v>
      </c>
      <c r="G1456" s="104">
        <f t="shared" si="588"/>
        <v>0</v>
      </c>
      <c r="H1456" s="104">
        <f t="shared" si="588"/>
        <v>0</v>
      </c>
      <c r="I1456" s="98" t="str">
        <f t="shared" si="588"/>
        <v>no</v>
      </c>
      <c r="J1456" s="98" t="str">
        <f t="shared" si="588"/>
        <v>no</v>
      </c>
      <c r="K1456" s="98" t="str">
        <f t="shared" si="588"/>
        <v>no</v>
      </c>
      <c r="L1456" s="98" t="str">
        <f t="shared" si="588"/>
        <v>no</v>
      </c>
      <c r="M1456" s="98" t="str">
        <f t="shared" si="588"/>
        <v>no</v>
      </c>
      <c r="N1456" s="98" t="str">
        <f t="shared" si="588"/>
        <v>no</v>
      </c>
      <c r="O1456" s="98" t="str">
        <f t="shared" si="588"/>
        <v>no</v>
      </c>
      <c r="P1456" s="98" t="str">
        <f t="shared" si="588"/>
        <v>no</v>
      </c>
      <c r="Q1456" s="98" t="str">
        <f t="shared" si="588"/>
        <v>no</v>
      </c>
      <c r="R1456" s="98" t="str">
        <f t="shared" si="588"/>
        <v>no</v>
      </c>
      <c r="S1456" s="98" t="str">
        <f t="shared" si="588"/>
        <v>no</v>
      </c>
      <c r="U1456" s="87"/>
    </row>
    <row r="1457" spans="1:21" hidden="1" outlineLevel="1" x14ac:dyDescent="0.25">
      <c r="A1457" s="115"/>
      <c r="B1457" s="199"/>
      <c r="C1457" s="104"/>
      <c r="E1457" s="98"/>
      <c r="F1457" s="99"/>
      <c r="G1457" s="104"/>
      <c r="H1457" s="104"/>
      <c r="I1457" s="104"/>
      <c r="J1457" s="98"/>
      <c r="K1457" s="98"/>
      <c r="L1457" s="98"/>
      <c r="M1457" s="98"/>
      <c r="N1457" s="98"/>
      <c r="O1457" s="98"/>
      <c r="P1457" s="98"/>
      <c r="Q1457" s="98"/>
      <c r="R1457" s="98"/>
      <c r="S1457" s="98"/>
      <c r="U1457" s="87"/>
    </row>
    <row r="1458" spans="1:21" hidden="1" outlineLevel="1" x14ac:dyDescent="0.25">
      <c r="A1458" s="115"/>
      <c r="B1458" s="199"/>
      <c r="C1458" s="104"/>
      <c r="E1458" s="98"/>
      <c r="F1458" s="99"/>
      <c r="G1458" s="104"/>
      <c r="H1458" s="104"/>
      <c r="I1458" s="104"/>
      <c r="J1458" s="98"/>
      <c r="K1458" s="98"/>
      <c r="L1458" s="98"/>
      <c r="M1458" s="98"/>
      <c r="N1458" s="98"/>
      <c r="O1458" s="98"/>
      <c r="P1458" s="98"/>
      <c r="Q1458" s="98"/>
      <c r="R1458" s="98"/>
      <c r="S1458" s="98"/>
      <c r="U1458" s="87"/>
    </row>
    <row r="1459" spans="1:21" hidden="1" outlineLevel="1" x14ac:dyDescent="0.25">
      <c r="A1459" s="115"/>
      <c r="B1459" s="199"/>
      <c r="C1459" s="104"/>
      <c r="E1459" s="98"/>
      <c r="F1459" s="99"/>
      <c r="G1459" s="104"/>
      <c r="H1459" s="104"/>
      <c r="I1459" s="104"/>
      <c r="J1459" s="98"/>
      <c r="K1459" s="98"/>
      <c r="L1459" s="98"/>
      <c r="M1459" s="98"/>
      <c r="N1459" s="98"/>
      <c r="O1459" s="98"/>
      <c r="P1459" s="98"/>
      <c r="Q1459" s="98"/>
      <c r="R1459" s="98"/>
      <c r="S1459" s="98"/>
      <c r="U1459" s="87"/>
    </row>
    <row r="1460" spans="1:21" hidden="1" outlineLevel="1" x14ac:dyDescent="0.25">
      <c r="A1460" s="115"/>
      <c r="B1460" s="199"/>
      <c r="C1460" s="104"/>
      <c r="E1460" s="98"/>
      <c r="F1460" s="99"/>
      <c r="G1460" s="104"/>
      <c r="H1460" s="104"/>
      <c r="I1460" s="104"/>
      <c r="J1460" s="98"/>
      <c r="K1460" s="98"/>
      <c r="L1460" s="98"/>
      <c r="M1460" s="98"/>
      <c r="N1460" s="98"/>
      <c r="O1460" s="98"/>
      <c r="P1460" s="98"/>
      <c r="Q1460" s="98"/>
      <c r="R1460" s="98"/>
      <c r="S1460" s="98"/>
      <c r="U1460" s="87"/>
    </row>
    <row r="1461" spans="1:21" hidden="1" outlineLevel="1" x14ac:dyDescent="0.25">
      <c r="A1461" s="115"/>
      <c r="B1461" s="199"/>
      <c r="C1461" s="104"/>
      <c r="E1461" s="98"/>
      <c r="F1461" s="99"/>
      <c r="G1461" s="104"/>
      <c r="H1461" s="104"/>
      <c r="I1461" s="104"/>
      <c r="J1461" s="98"/>
      <c r="K1461" s="98"/>
      <c r="L1461" s="98"/>
      <c r="M1461" s="98"/>
      <c r="N1461" s="98"/>
      <c r="O1461" s="98"/>
      <c r="P1461" s="98"/>
      <c r="Q1461" s="98"/>
      <c r="R1461" s="98"/>
      <c r="S1461" s="98"/>
      <c r="U1461" s="87"/>
    </row>
    <row r="1462" spans="1:21" hidden="1" outlineLevel="1" x14ac:dyDescent="0.25">
      <c r="A1462" s="115"/>
      <c r="B1462" s="199"/>
      <c r="C1462" s="104"/>
      <c r="E1462" s="98"/>
      <c r="F1462" s="99"/>
      <c r="G1462" s="104"/>
      <c r="H1462" s="104"/>
      <c r="I1462" s="104"/>
      <c r="J1462" s="98"/>
      <c r="K1462" s="98"/>
      <c r="L1462" s="98"/>
      <c r="M1462" s="98"/>
      <c r="N1462" s="98"/>
      <c r="O1462" s="98"/>
      <c r="P1462" s="98"/>
      <c r="Q1462" s="98"/>
      <c r="R1462" s="98"/>
      <c r="S1462" s="98"/>
      <c r="U1462" s="87"/>
    </row>
    <row r="1463" spans="1:21" collapsed="1" x14ac:dyDescent="0.25">
      <c r="A1463" s="34"/>
      <c r="B1463" s="198"/>
      <c r="C1463" s="102"/>
      <c r="D1463" t="str">
        <f>'Caseload Assignments'!A1462</f>
        <v>Inadequate</v>
      </c>
      <c r="E1463" s="34" t="s">
        <v>104</v>
      </c>
      <c r="F1463" s="114">
        <v>1</v>
      </c>
      <c r="G1463" s="102">
        <v>0</v>
      </c>
      <c r="H1463" s="102"/>
      <c r="I1463" s="34" t="str">
        <f>J1463</f>
        <v>no</v>
      </c>
      <c r="J1463" s="34" t="s">
        <v>480</v>
      </c>
      <c r="K1463" s="34" t="s">
        <v>480</v>
      </c>
      <c r="L1463" s="34" t="s">
        <v>480</v>
      </c>
      <c r="M1463" s="34" t="s">
        <v>480</v>
      </c>
      <c r="N1463" s="34" t="s">
        <v>480</v>
      </c>
      <c r="O1463" s="34" t="s">
        <v>480</v>
      </c>
      <c r="P1463" s="34" t="s">
        <v>480</v>
      </c>
      <c r="Q1463" s="34" t="s">
        <v>480</v>
      </c>
      <c r="R1463" s="34" t="s">
        <v>480</v>
      </c>
      <c r="S1463" s="34" t="s">
        <v>480</v>
      </c>
      <c r="T1463" s="83">
        <f>IF('Financial Overview'!$B$9=1,'Caseload Assignments'!BK1465,(IF('Financial Overview'!$B$9=2,'Caseload Assignments'!BK1466,(IF('Financial Overview'!$B$9=3,'Caseload Assignments'!BK1467,(IF('Financial Overview'!$B$9=4,'Caseload Assignments'!BK1468)))))))</f>
        <v>0</v>
      </c>
      <c r="U1463" s="87">
        <f t="shared" ref="U1463" si="589">G1463+H1463-T1463</f>
        <v>0</v>
      </c>
    </row>
    <row r="1464" spans="1:21" hidden="1" outlineLevel="1" x14ac:dyDescent="0.25">
      <c r="A1464" s="115"/>
      <c r="B1464" s="199"/>
      <c r="C1464" s="104"/>
      <c r="D1464" s="98" t="str">
        <f t="shared" ref="D1464:H1464" si="590">D1463</f>
        <v>Inadequate</v>
      </c>
      <c r="E1464" s="98" t="str">
        <f t="shared" si="590"/>
        <v>Salary</v>
      </c>
      <c r="F1464" s="98">
        <f t="shared" si="590"/>
        <v>1</v>
      </c>
      <c r="G1464" s="104">
        <f t="shared" si="590"/>
        <v>0</v>
      </c>
      <c r="H1464" s="104">
        <f t="shared" si="590"/>
        <v>0</v>
      </c>
      <c r="I1464" s="98" t="str">
        <f t="shared" si="586"/>
        <v>no</v>
      </c>
      <c r="J1464" s="98" t="str">
        <f t="shared" si="586"/>
        <v>no</v>
      </c>
      <c r="K1464" s="98" t="str">
        <f t="shared" si="586"/>
        <v>no</v>
      </c>
      <c r="L1464" s="98" t="str">
        <f t="shared" si="586"/>
        <v>no</v>
      </c>
      <c r="M1464" s="98" t="str">
        <f t="shared" si="586"/>
        <v>no</v>
      </c>
      <c r="N1464" s="98" t="str">
        <f t="shared" si="586"/>
        <v>no</v>
      </c>
      <c r="O1464" s="98" t="str">
        <f t="shared" si="586"/>
        <v>no</v>
      </c>
      <c r="P1464" s="98" t="str">
        <f t="shared" si="586"/>
        <v>no</v>
      </c>
      <c r="Q1464" s="98" t="str">
        <f t="shared" si="586"/>
        <v>no</v>
      </c>
      <c r="R1464" s="98" t="str">
        <f t="shared" si="586"/>
        <v>no</v>
      </c>
      <c r="S1464" s="98" t="str">
        <f t="shared" si="586"/>
        <v>no</v>
      </c>
      <c r="U1464" s="87"/>
    </row>
    <row r="1465" spans="1:21" hidden="1" outlineLevel="1" x14ac:dyDescent="0.25">
      <c r="A1465" s="115"/>
      <c r="B1465" s="199"/>
      <c r="C1465" s="104"/>
      <c r="D1465" s="98" t="str">
        <f t="shared" ref="D1465:S1465" si="591">D1463</f>
        <v>Inadequate</v>
      </c>
      <c r="E1465" s="98" t="str">
        <f t="shared" si="591"/>
        <v>Salary</v>
      </c>
      <c r="F1465" s="98">
        <f t="shared" si="591"/>
        <v>1</v>
      </c>
      <c r="G1465" s="104">
        <f t="shared" si="591"/>
        <v>0</v>
      </c>
      <c r="H1465" s="104">
        <f t="shared" si="591"/>
        <v>0</v>
      </c>
      <c r="I1465" s="98" t="str">
        <f t="shared" si="591"/>
        <v>no</v>
      </c>
      <c r="J1465" s="98" t="str">
        <f t="shared" si="591"/>
        <v>no</v>
      </c>
      <c r="K1465" s="98" t="str">
        <f t="shared" si="591"/>
        <v>no</v>
      </c>
      <c r="L1465" s="98" t="str">
        <f t="shared" si="591"/>
        <v>no</v>
      </c>
      <c r="M1465" s="98" t="str">
        <f t="shared" si="591"/>
        <v>no</v>
      </c>
      <c r="N1465" s="98" t="str">
        <f t="shared" si="591"/>
        <v>no</v>
      </c>
      <c r="O1465" s="98" t="str">
        <f t="shared" si="591"/>
        <v>no</v>
      </c>
      <c r="P1465" s="98" t="str">
        <f t="shared" si="591"/>
        <v>no</v>
      </c>
      <c r="Q1465" s="98" t="str">
        <f t="shared" si="591"/>
        <v>no</v>
      </c>
      <c r="R1465" s="98" t="str">
        <f t="shared" si="591"/>
        <v>no</v>
      </c>
      <c r="S1465" s="98" t="str">
        <f t="shared" si="591"/>
        <v>no</v>
      </c>
      <c r="U1465" s="87"/>
    </row>
    <row r="1466" spans="1:21" hidden="1" outlineLevel="1" x14ac:dyDescent="0.25">
      <c r="A1466" s="115"/>
      <c r="B1466" s="199"/>
      <c r="C1466" s="104"/>
      <c r="D1466" s="98" t="str">
        <f t="shared" ref="D1466:S1466" si="592">D1463</f>
        <v>Inadequate</v>
      </c>
      <c r="E1466" s="98" t="str">
        <f t="shared" si="592"/>
        <v>Salary</v>
      </c>
      <c r="F1466" s="98">
        <f t="shared" si="592"/>
        <v>1</v>
      </c>
      <c r="G1466" s="104">
        <f t="shared" si="592"/>
        <v>0</v>
      </c>
      <c r="H1466" s="104">
        <f t="shared" si="592"/>
        <v>0</v>
      </c>
      <c r="I1466" s="98" t="str">
        <f t="shared" si="592"/>
        <v>no</v>
      </c>
      <c r="J1466" s="98" t="str">
        <f t="shared" si="592"/>
        <v>no</v>
      </c>
      <c r="K1466" s="98" t="str">
        <f t="shared" si="592"/>
        <v>no</v>
      </c>
      <c r="L1466" s="98" t="str">
        <f t="shared" si="592"/>
        <v>no</v>
      </c>
      <c r="M1466" s="98" t="str">
        <f t="shared" si="592"/>
        <v>no</v>
      </c>
      <c r="N1466" s="98" t="str">
        <f t="shared" si="592"/>
        <v>no</v>
      </c>
      <c r="O1466" s="98" t="str">
        <f t="shared" si="592"/>
        <v>no</v>
      </c>
      <c r="P1466" s="98" t="str">
        <f t="shared" si="592"/>
        <v>no</v>
      </c>
      <c r="Q1466" s="98" t="str">
        <f t="shared" si="592"/>
        <v>no</v>
      </c>
      <c r="R1466" s="98" t="str">
        <f t="shared" si="592"/>
        <v>no</v>
      </c>
      <c r="S1466" s="98" t="str">
        <f t="shared" si="592"/>
        <v>no</v>
      </c>
      <c r="U1466" s="87"/>
    </row>
    <row r="1467" spans="1:21" hidden="1" outlineLevel="1" x14ac:dyDescent="0.25">
      <c r="A1467" s="115"/>
      <c r="B1467" s="199"/>
      <c r="C1467" s="104"/>
      <c r="E1467" s="98"/>
      <c r="F1467" s="99"/>
      <c r="G1467" s="104"/>
      <c r="H1467" s="104"/>
      <c r="I1467" s="104"/>
      <c r="J1467" s="98"/>
      <c r="K1467" s="98"/>
      <c r="L1467" s="98"/>
      <c r="M1467" s="98"/>
      <c r="N1467" s="98"/>
      <c r="O1467" s="98"/>
      <c r="P1467" s="98"/>
      <c r="Q1467" s="98"/>
      <c r="R1467" s="98"/>
      <c r="S1467" s="98"/>
      <c r="U1467" s="87"/>
    </row>
    <row r="1468" spans="1:21" hidden="1" outlineLevel="1" x14ac:dyDescent="0.25">
      <c r="A1468" s="115"/>
      <c r="B1468" s="199"/>
      <c r="C1468" s="104"/>
      <c r="E1468" s="98"/>
      <c r="F1468" s="99"/>
      <c r="G1468" s="104"/>
      <c r="H1468" s="104"/>
      <c r="I1468" s="104"/>
      <c r="J1468" s="98"/>
      <c r="K1468" s="98"/>
      <c r="L1468" s="98"/>
      <c r="M1468" s="98"/>
      <c r="N1468" s="98"/>
      <c r="O1468" s="98"/>
      <c r="P1468" s="98"/>
      <c r="Q1468" s="98"/>
      <c r="R1468" s="98"/>
      <c r="S1468" s="98"/>
      <c r="U1468" s="87"/>
    </row>
    <row r="1469" spans="1:21" hidden="1" outlineLevel="1" x14ac:dyDescent="0.25">
      <c r="A1469" s="115"/>
      <c r="B1469" s="199"/>
      <c r="C1469" s="104"/>
      <c r="E1469" s="98"/>
      <c r="F1469" s="99"/>
      <c r="G1469" s="104"/>
      <c r="H1469" s="104"/>
      <c r="I1469" s="104"/>
      <c r="J1469" s="98"/>
      <c r="K1469" s="98"/>
      <c r="L1469" s="98"/>
      <c r="M1469" s="98"/>
      <c r="N1469" s="98"/>
      <c r="O1469" s="98"/>
      <c r="P1469" s="98"/>
      <c r="Q1469" s="98"/>
      <c r="R1469" s="98"/>
      <c r="S1469" s="98"/>
      <c r="U1469" s="87"/>
    </row>
    <row r="1470" spans="1:21" hidden="1" outlineLevel="1" x14ac:dyDescent="0.25">
      <c r="A1470" s="115"/>
      <c r="B1470" s="199"/>
      <c r="C1470" s="104"/>
      <c r="E1470" s="98"/>
      <c r="F1470" s="99"/>
      <c r="G1470" s="104"/>
      <c r="H1470" s="104"/>
      <c r="I1470" s="104"/>
      <c r="J1470" s="98"/>
      <c r="K1470" s="98"/>
      <c r="L1470" s="98"/>
      <c r="M1470" s="98"/>
      <c r="N1470" s="98"/>
      <c r="O1470" s="98"/>
      <c r="P1470" s="98"/>
      <c r="Q1470" s="98"/>
      <c r="R1470" s="98"/>
      <c r="S1470" s="98"/>
      <c r="U1470" s="87"/>
    </row>
    <row r="1471" spans="1:21" hidden="1" outlineLevel="1" x14ac:dyDescent="0.25">
      <c r="A1471" s="115"/>
      <c r="B1471" s="199"/>
      <c r="C1471" s="104"/>
      <c r="E1471" s="98"/>
      <c r="F1471" s="99"/>
      <c r="G1471" s="104"/>
      <c r="H1471" s="104"/>
      <c r="I1471" s="104"/>
      <c r="J1471" s="98"/>
      <c r="K1471" s="98"/>
      <c r="L1471" s="98"/>
      <c r="M1471" s="98"/>
      <c r="N1471" s="98"/>
      <c r="O1471" s="98"/>
      <c r="P1471" s="98"/>
      <c r="Q1471" s="98"/>
      <c r="R1471" s="98"/>
      <c r="S1471" s="98"/>
      <c r="U1471" s="87"/>
    </row>
    <row r="1472" spans="1:21" hidden="1" outlineLevel="1" x14ac:dyDescent="0.25">
      <c r="A1472" s="115"/>
      <c r="B1472" s="199"/>
      <c r="C1472" s="104"/>
      <c r="E1472" s="98"/>
      <c r="F1472" s="99"/>
      <c r="G1472" s="104"/>
      <c r="H1472" s="104"/>
      <c r="I1472" s="104"/>
      <c r="J1472" s="98"/>
      <c r="K1472" s="98"/>
      <c r="L1472" s="98"/>
      <c r="M1472" s="98"/>
      <c r="N1472" s="98"/>
      <c r="O1472" s="98"/>
      <c r="P1472" s="98"/>
      <c r="Q1472" s="98"/>
      <c r="R1472" s="98"/>
      <c r="S1472" s="98"/>
      <c r="U1472" s="87"/>
    </row>
    <row r="1473" spans="1:21" collapsed="1" x14ac:dyDescent="0.25">
      <c r="A1473" s="34"/>
      <c r="B1473" s="198"/>
      <c r="C1473" s="102"/>
      <c r="D1473" t="str">
        <f>'Caseload Assignments'!A1472</f>
        <v>Inadequate</v>
      </c>
      <c r="E1473" s="34" t="s">
        <v>104</v>
      </c>
      <c r="F1473" s="114">
        <v>1</v>
      </c>
      <c r="G1473" s="102">
        <v>0</v>
      </c>
      <c r="H1473" s="102"/>
      <c r="I1473" s="34" t="str">
        <f>J1473</f>
        <v>no</v>
      </c>
      <c r="J1473" s="34" t="s">
        <v>480</v>
      </c>
      <c r="K1473" s="34" t="s">
        <v>480</v>
      </c>
      <c r="L1473" s="34" t="s">
        <v>480</v>
      </c>
      <c r="M1473" s="34" t="s">
        <v>480</v>
      </c>
      <c r="N1473" s="34" t="s">
        <v>480</v>
      </c>
      <c r="O1473" s="34" t="s">
        <v>480</v>
      </c>
      <c r="P1473" s="34" t="s">
        <v>480</v>
      </c>
      <c r="Q1473" s="34" t="s">
        <v>480</v>
      </c>
      <c r="R1473" s="34" t="s">
        <v>480</v>
      </c>
      <c r="S1473" s="34" t="s">
        <v>480</v>
      </c>
      <c r="T1473" s="83">
        <f>IF('Financial Overview'!$B$9=1,'Caseload Assignments'!BK1475,(IF('Financial Overview'!$B$9=2,'Caseload Assignments'!BK1476,(IF('Financial Overview'!$B$9=3,'Caseload Assignments'!BK1477,(IF('Financial Overview'!$B$9=4,'Caseload Assignments'!BK1478)))))))</f>
        <v>0</v>
      </c>
      <c r="U1473" s="87">
        <f t="shared" ref="U1473" si="593">G1473+H1473-T1473</f>
        <v>0</v>
      </c>
    </row>
    <row r="1474" spans="1:21" hidden="1" outlineLevel="1" x14ac:dyDescent="0.25">
      <c r="A1474" s="115"/>
      <c r="B1474" s="199"/>
      <c r="C1474" s="104"/>
      <c r="D1474" s="98" t="str">
        <f t="shared" ref="D1474:S1484" si="594">D1473</f>
        <v>Inadequate</v>
      </c>
      <c r="E1474" s="98" t="str">
        <f t="shared" si="594"/>
        <v>Salary</v>
      </c>
      <c r="F1474" s="98">
        <f t="shared" si="594"/>
        <v>1</v>
      </c>
      <c r="G1474" s="104">
        <f t="shared" si="594"/>
        <v>0</v>
      </c>
      <c r="H1474" s="104">
        <f t="shared" si="594"/>
        <v>0</v>
      </c>
      <c r="I1474" s="98" t="str">
        <f t="shared" si="594"/>
        <v>no</v>
      </c>
      <c r="J1474" s="98" t="str">
        <f t="shared" si="594"/>
        <v>no</v>
      </c>
      <c r="K1474" s="98" t="str">
        <f t="shared" si="594"/>
        <v>no</v>
      </c>
      <c r="L1474" s="98" t="str">
        <f t="shared" si="594"/>
        <v>no</v>
      </c>
      <c r="M1474" s="98" t="str">
        <f t="shared" si="594"/>
        <v>no</v>
      </c>
      <c r="N1474" s="98" t="str">
        <f t="shared" si="594"/>
        <v>no</v>
      </c>
      <c r="O1474" s="98" t="str">
        <f t="shared" si="594"/>
        <v>no</v>
      </c>
      <c r="P1474" s="98" t="str">
        <f t="shared" si="594"/>
        <v>no</v>
      </c>
      <c r="Q1474" s="98" t="str">
        <f t="shared" si="594"/>
        <v>no</v>
      </c>
      <c r="R1474" s="98" t="str">
        <f t="shared" si="594"/>
        <v>no</v>
      </c>
      <c r="S1474" s="98" t="str">
        <f t="shared" si="594"/>
        <v>no</v>
      </c>
      <c r="U1474" s="87"/>
    </row>
    <row r="1475" spans="1:21" hidden="1" outlineLevel="1" x14ac:dyDescent="0.25">
      <c r="A1475" s="115"/>
      <c r="B1475" s="199"/>
      <c r="C1475" s="104"/>
      <c r="D1475" s="98" t="str">
        <f t="shared" ref="D1475:S1475" si="595">D1473</f>
        <v>Inadequate</v>
      </c>
      <c r="E1475" s="98" t="str">
        <f t="shared" si="595"/>
        <v>Salary</v>
      </c>
      <c r="F1475" s="98">
        <f t="shared" si="595"/>
        <v>1</v>
      </c>
      <c r="G1475" s="104">
        <f t="shared" si="595"/>
        <v>0</v>
      </c>
      <c r="H1475" s="104">
        <f t="shared" si="595"/>
        <v>0</v>
      </c>
      <c r="I1475" s="98" t="str">
        <f t="shared" si="595"/>
        <v>no</v>
      </c>
      <c r="J1475" s="98" t="str">
        <f t="shared" si="595"/>
        <v>no</v>
      </c>
      <c r="K1475" s="98" t="str">
        <f t="shared" si="595"/>
        <v>no</v>
      </c>
      <c r="L1475" s="98" t="str">
        <f t="shared" si="595"/>
        <v>no</v>
      </c>
      <c r="M1475" s="98" t="str">
        <f t="shared" si="595"/>
        <v>no</v>
      </c>
      <c r="N1475" s="98" t="str">
        <f t="shared" si="595"/>
        <v>no</v>
      </c>
      <c r="O1475" s="98" t="str">
        <f t="shared" si="595"/>
        <v>no</v>
      </c>
      <c r="P1475" s="98" t="str">
        <f t="shared" si="595"/>
        <v>no</v>
      </c>
      <c r="Q1475" s="98" t="str">
        <f t="shared" si="595"/>
        <v>no</v>
      </c>
      <c r="R1475" s="98" t="str">
        <f t="shared" si="595"/>
        <v>no</v>
      </c>
      <c r="S1475" s="98" t="str">
        <f t="shared" si="595"/>
        <v>no</v>
      </c>
      <c r="U1475" s="87"/>
    </row>
    <row r="1476" spans="1:21" hidden="1" outlineLevel="1" x14ac:dyDescent="0.25">
      <c r="A1476" s="115"/>
      <c r="B1476" s="199"/>
      <c r="C1476" s="104"/>
      <c r="D1476" s="98" t="str">
        <f t="shared" ref="D1476:S1476" si="596">D1473</f>
        <v>Inadequate</v>
      </c>
      <c r="E1476" s="98" t="str">
        <f t="shared" si="596"/>
        <v>Salary</v>
      </c>
      <c r="F1476" s="98">
        <f t="shared" si="596"/>
        <v>1</v>
      </c>
      <c r="G1476" s="104">
        <f t="shared" si="596"/>
        <v>0</v>
      </c>
      <c r="H1476" s="104">
        <f t="shared" si="596"/>
        <v>0</v>
      </c>
      <c r="I1476" s="98" t="str">
        <f t="shared" si="596"/>
        <v>no</v>
      </c>
      <c r="J1476" s="98" t="str">
        <f t="shared" si="596"/>
        <v>no</v>
      </c>
      <c r="K1476" s="98" t="str">
        <f t="shared" si="596"/>
        <v>no</v>
      </c>
      <c r="L1476" s="98" t="str">
        <f t="shared" si="596"/>
        <v>no</v>
      </c>
      <c r="M1476" s="98" t="str">
        <f t="shared" si="596"/>
        <v>no</v>
      </c>
      <c r="N1476" s="98" t="str">
        <f t="shared" si="596"/>
        <v>no</v>
      </c>
      <c r="O1476" s="98" t="str">
        <f t="shared" si="596"/>
        <v>no</v>
      </c>
      <c r="P1476" s="98" t="str">
        <f t="shared" si="596"/>
        <v>no</v>
      </c>
      <c r="Q1476" s="98" t="str">
        <f t="shared" si="596"/>
        <v>no</v>
      </c>
      <c r="R1476" s="98" t="str">
        <f t="shared" si="596"/>
        <v>no</v>
      </c>
      <c r="S1476" s="98" t="str">
        <f t="shared" si="596"/>
        <v>no</v>
      </c>
      <c r="U1476" s="87"/>
    </row>
    <row r="1477" spans="1:21" hidden="1" outlineLevel="1" x14ac:dyDescent="0.25">
      <c r="A1477" s="115"/>
      <c r="B1477" s="199"/>
      <c r="C1477" s="104"/>
      <c r="E1477" s="98"/>
      <c r="F1477" s="99"/>
      <c r="G1477" s="104"/>
      <c r="H1477" s="104"/>
      <c r="I1477" s="104"/>
      <c r="J1477" s="98"/>
      <c r="K1477" s="98"/>
      <c r="L1477" s="98"/>
      <c r="M1477" s="98"/>
      <c r="N1477" s="98"/>
      <c r="O1477" s="98"/>
      <c r="P1477" s="98"/>
      <c r="Q1477" s="98"/>
      <c r="R1477" s="98"/>
      <c r="S1477" s="98"/>
      <c r="U1477" s="87"/>
    </row>
    <row r="1478" spans="1:21" hidden="1" outlineLevel="1" x14ac:dyDescent="0.25">
      <c r="A1478" s="115"/>
      <c r="B1478" s="199"/>
      <c r="C1478" s="104"/>
      <c r="E1478" s="98"/>
      <c r="F1478" s="99"/>
      <c r="G1478" s="104"/>
      <c r="H1478" s="104"/>
      <c r="I1478" s="104"/>
      <c r="J1478" s="98"/>
      <c r="K1478" s="98"/>
      <c r="L1478" s="98"/>
      <c r="M1478" s="98"/>
      <c r="N1478" s="98"/>
      <c r="O1478" s="98"/>
      <c r="P1478" s="98"/>
      <c r="Q1478" s="98"/>
      <c r="R1478" s="98"/>
      <c r="S1478" s="98"/>
      <c r="U1478" s="87"/>
    </row>
    <row r="1479" spans="1:21" hidden="1" outlineLevel="1" x14ac:dyDescent="0.25">
      <c r="A1479" s="115"/>
      <c r="B1479" s="199"/>
      <c r="C1479" s="104"/>
      <c r="E1479" s="98"/>
      <c r="F1479" s="99"/>
      <c r="G1479" s="104"/>
      <c r="H1479" s="104"/>
      <c r="I1479" s="104"/>
      <c r="J1479" s="98"/>
      <c r="K1479" s="98"/>
      <c r="L1479" s="98"/>
      <c r="M1479" s="98"/>
      <c r="N1479" s="98"/>
      <c r="O1479" s="98"/>
      <c r="P1479" s="98"/>
      <c r="Q1479" s="98"/>
      <c r="R1479" s="98"/>
      <c r="S1479" s="98"/>
      <c r="U1479" s="87"/>
    </row>
    <row r="1480" spans="1:21" hidden="1" outlineLevel="1" x14ac:dyDescent="0.25">
      <c r="A1480" s="115"/>
      <c r="B1480" s="199"/>
      <c r="C1480" s="104"/>
      <c r="E1480" s="98"/>
      <c r="F1480" s="99"/>
      <c r="G1480" s="104"/>
      <c r="H1480" s="104"/>
      <c r="I1480" s="104"/>
      <c r="J1480" s="98"/>
      <c r="K1480" s="98"/>
      <c r="L1480" s="98"/>
      <c r="M1480" s="98"/>
      <c r="N1480" s="98"/>
      <c r="O1480" s="98"/>
      <c r="P1480" s="98"/>
      <c r="Q1480" s="98"/>
      <c r="R1480" s="98"/>
      <c r="S1480" s="98"/>
      <c r="U1480" s="87"/>
    </row>
    <row r="1481" spans="1:21" hidden="1" outlineLevel="1" x14ac:dyDescent="0.25">
      <c r="A1481" s="115"/>
      <c r="B1481" s="199"/>
      <c r="C1481" s="104"/>
      <c r="E1481" s="98"/>
      <c r="F1481" s="99"/>
      <c r="G1481" s="104"/>
      <c r="H1481" s="104"/>
      <c r="I1481" s="104"/>
      <c r="J1481" s="98"/>
      <c r="K1481" s="98"/>
      <c r="L1481" s="98"/>
      <c r="M1481" s="98"/>
      <c r="N1481" s="98"/>
      <c r="O1481" s="98"/>
      <c r="P1481" s="98"/>
      <c r="Q1481" s="98"/>
      <c r="R1481" s="98"/>
      <c r="S1481" s="98"/>
      <c r="U1481" s="87"/>
    </row>
    <row r="1482" spans="1:21" hidden="1" outlineLevel="1" x14ac:dyDescent="0.25">
      <c r="A1482" s="115"/>
      <c r="B1482" s="199"/>
      <c r="C1482" s="104"/>
      <c r="E1482" s="98"/>
      <c r="F1482" s="99"/>
      <c r="G1482" s="104"/>
      <c r="H1482" s="104"/>
      <c r="I1482" s="104"/>
      <c r="J1482" s="98"/>
      <c r="K1482" s="98"/>
      <c r="L1482" s="98"/>
      <c r="M1482" s="98"/>
      <c r="N1482" s="98"/>
      <c r="O1482" s="98"/>
      <c r="P1482" s="98"/>
      <c r="Q1482" s="98"/>
      <c r="R1482" s="98"/>
      <c r="S1482" s="98"/>
      <c r="U1482" s="87"/>
    </row>
    <row r="1483" spans="1:21" collapsed="1" x14ac:dyDescent="0.25">
      <c r="A1483" s="34"/>
      <c r="B1483" s="198"/>
      <c r="C1483" s="102"/>
      <c r="D1483" t="str">
        <f>'Caseload Assignments'!A1482</f>
        <v>Inadequate</v>
      </c>
      <c r="E1483" s="34" t="s">
        <v>104</v>
      </c>
      <c r="F1483" s="114">
        <v>1</v>
      </c>
      <c r="G1483" s="102">
        <v>0</v>
      </c>
      <c r="H1483" s="102"/>
      <c r="I1483" s="34" t="str">
        <f>J1483</f>
        <v>no</v>
      </c>
      <c r="J1483" s="34" t="s">
        <v>480</v>
      </c>
      <c r="K1483" s="34" t="s">
        <v>480</v>
      </c>
      <c r="L1483" s="34" t="s">
        <v>480</v>
      </c>
      <c r="M1483" s="34" t="s">
        <v>480</v>
      </c>
      <c r="N1483" s="34" t="s">
        <v>480</v>
      </c>
      <c r="O1483" s="34" t="s">
        <v>480</v>
      </c>
      <c r="P1483" s="34" t="s">
        <v>480</v>
      </c>
      <c r="Q1483" s="34" t="s">
        <v>480</v>
      </c>
      <c r="R1483" s="34" t="s">
        <v>480</v>
      </c>
      <c r="S1483" s="34" t="s">
        <v>480</v>
      </c>
      <c r="T1483" s="83">
        <f>IF('Financial Overview'!$B$9=1,'Caseload Assignments'!BK1485,(IF('Financial Overview'!$B$9=2,'Caseload Assignments'!BK1486,(IF('Financial Overview'!$B$9=3,'Caseload Assignments'!BK1487,(IF('Financial Overview'!$B$9=4,'Caseload Assignments'!BK1488)))))))</f>
        <v>0</v>
      </c>
      <c r="U1483" s="87">
        <f t="shared" ref="U1483" si="597">G1483+H1483-T1483</f>
        <v>0</v>
      </c>
    </row>
    <row r="1484" spans="1:21" hidden="1" outlineLevel="1" x14ac:dyDescent="0.25">
      <c r="A1484" s="115"/>
      <c r="B1484" s="199"/>
      <c r="C1484" s="104"/>
      <c r="D1484" s="98" t="str">
        <f t="shared" ref="D1484:H1484" si="598">D1483</f>
        <v>Inadequate</v>
      </c>
      <c r="E1484" s="98" t="str">
        <f t="shared" si="598"/>
        <v>Salary</v>
      </c>
      <c r="F1484" s="98">
        <f t="shared" si="598"/>
        <v>1</v>
      </c>
      <c r="G1484" s="104">
        <f t="shared" si="598"/>
        <v>0</v>
      </c>
      <c r="H1484" s="104">
        <f t="shared" si="598"/>
        <v>0</v>
      </c>
      <c r="I1484" s="98" t="str">
        <f t="shared" si="594"/>
        <v>no</v>
      </c>
      <c r="J1484" s="98" t="str">
        <f t="shared" si="594"/>
        <v>no</v>
      </c>
      <c r="K1484" s="98" t="str">
        <f t="shared" si="594"/>
        <v>no</v>
      </c>
      <c r="L1484" s="98" t="str">
        <f t="shared" si="594"/>
        <v>no</v>
      </c>
      <c r="M1484" s="98" t="str">
        <f t="shared" si="594"/>
        <v>no</v>
      </c>
      <c r="N1484" s="98" t="str">
        <f t="shared" si="594"/>
        <v>no</v>
      </c>
      <c r="O1484" s="98" t="str">
        <f t="shared" si="594"/>
        <v>no</v>
      </c>
      <c r="P1484" s="98" t="str">
        <f t="shared" si="594"/>
        <v>no</v>
      </c>
      <c r="Q1484" s="98" t="str">
        <f t="shared" si="594"/>
        <v>no</v>
      </c>
      <c r="R1484" s="98" t="str">
        <f t="shared" si="594"/>
        <v>no</v>
      </c>
      <c r="S1484" s="98" t="str">
        <f t="shared" si="594"/>
        <v>no</v>
      </c>
      <c r="U1484" s="87"/>
    </row>
    <row r="1485" spans="1:21" hidden="1" outlineLevel="1" x14ac:dyDescent="0.25">
      <c r="A1485" s="115"/>
      <c r="B1485" s="199"/>
      <c r="C1485" s="104"/>
      <c r="D1485" s="98" t="str">
        <f t="shared" ref="D1485:S1485" si="599">D1483</f>
        <v>Inadequate</v>
      </c>
      <c r="E1485" s="98" t="str">
        <f t="shared" si="599"/>
        <v>Salary</v>
      </c>
      <c r="F1485" s="98">
        <f t="shared" si="599"/>
        <v>1</v>
      </c>
      <c r="G1485" s="104">
        <f t="shared" si="599"/>
        <v>0</v>
      </c>
      <c r="H1485" s="104">
        <f t="shared" si="599"/>
        <v>0</v>
      </c>
      <c r="I1485" s="98" t="str">
        <f t="shared" si="599"/>
        <v>no</v>
      </c>
      <c r="J1485" s="98" t="str">
        <f t="shared" si="599"/>
        <v>no</v>
      </c>
      <c r="K1485" s="98" t="str">
        <f t="shared" si="599"/>
        <v>no</v>
      </c>
      <c r="L1485" s="98" t="str">
        <f t="shared" si="599"/>
        <v>no</v>
      </c>
      <c r="M1485" s="98" t="str">
        <f t="shared" si="599"/>
        <v>no</v>
      </c>
      <c r="N1485" s="98" t="str">
        <f t="shared" si="599"/>
        <v>no</v>
      </c>
      <c r="O1485" s="98" t="str">
        <f t="shared" si="599"/>
        <v>no</v>
      </c>
      <c r="P1485" s="98" t="str">
        <f t="shared" si="599"/>
        <v>no</v>
      </c>
      <c r="Q1485" s="98" t="str">
        <f t="shared" si="599"/>
        <v>no</v>
      </c>
      <c r="R1485" s="98" t="str">
        <f t="shared" si="599"/>
        <v>no</v>
      </c>
      <c r="S1485" s="98" t="str">
        <f t="shared" si="599"/>
        <v>no</v>
      </c>
      <c r="U1485" s="87"/>
    </row>
    <row r="1486" spans="1:21" hidden="1" outlineLevel="1" x14ac:dyDescent="0.25">
      <c r="A1486" s="115"/>
      <c r="B1486" s="199"/>
      <c r="C1486" s="104"/>
      <c r="D1486" s="98" t="str">
        <f t="shared" ref="D1486:S1486" si="600">D1483</f>
        <v>Inadequate</v>
      </c>
      <c r="E1486" s="98" t="str">
        <f t="shared" si="600"/>
        <v>Salary</v>
      </c>
      <c r="F1486" s="98">
        <f t="shared" si="600"/>
        <v>1</v>
      </c>
      <c r="G1486" s="104">
        <f t="shared" si="600"/>
        <v>0</v>
      </c>
      <c r="H1486" s="104">
        <f t="shared" si="600"/>
        <v>0</v>
      </c>
      <c r="I1486" s="98" t="str">
        <f t="shared" si="600"/>
        <v>no</v>
      </c>
      <c r="J1486" s="98" t="str">
        <f t="shared" si="600"/>
        <v>no</v>
      </c>
      <c r="K1486" s="98" t="str">
        <f t="shared" si="600"/>
        <v>no</v>
      </c>
      <c r="L1486" s="98" t="str">
        <f t="shared" si="600"/>
        <v>no</v>
      </c>
      <c r="M1486" s="98" t="str">
        <f t="shared" si="600"/>
        <v>no</v>
      </c>
      <c r="N1486" s="98" t="str">
        <f t="shared" si="600"/>
        <v>no</v>
      </c>
      <c r="O1486" s="98" t="str">
        <f t="shared" si="600"/>
        <v>no</v>
      </c>
      <c r="P1486" s="98" t="str">
        <f t="shared" si="600"/>
        <v>no</v>
      </c>
      <c r="Q1486" s="98" t="str">
        <f t="shared" si="600"/>
        <v>no</v>
      </c>
      <c r="R1486" s="98" t="str">
        <f t="shared" si="600"/>
        <v>no</v>
      </c>
      <c r="S1486" s="98" t="str">
        <f t="shared" si="600"/>
        <v>no</v>
      </c>
      <c r="U1486" s="87"/>
    </row>
    <row r="1487" spans="1:21" hidden="1" outlineLevel="1" x14ac:dyDescent="0.25">
      <c r="A1487" s="115"/>
      <c r="B1487" s="199"/>
      <c r="C1487" s="104"/>
      <c r="E1487" s="98"/>
      <c r="F1487" s="99"/>
      <c r="G1487" s="104"/>
      <c r="H1487" s="104"/>
      <c r="I1487" s="104"/>
      <c r="J1487" s="98"/>
      <c r="K1487" s="98"/>
      <c r="L1487" s="98"/>
      <c r="M1487" s="98"/>
      <c r="N1487" s="98"/>
      <c r="O1487" s="98"/>
      <c r="P1487" s="98"/>
      <c r="Q1487" s="98"/>
      <c r="R1487" s="98"/>
      <c r="S1487" s="98"/>
      <c r="U1487" s="87"/>
    </row>
    <row r="1488" spans="1:21" hidden="1" outlineLevel="1" x14ac:dyDescent="0.25">
      <c r="A1488" s="115"/>
      <c r="B1488" s="199"/>
      <c r="C1488" s="104"/>
      <c r="E1488" s="98"/>
      <c r="F1488" s="99"/>
      <c r="G1488" s="104"/>
      <c r="H1488" s="104"/>
      <c r="I1488" s="104"/>
      <c r="J1488" s="98"/>
      <c r="K1488" s="98"/>
      <c r="L1488" s="98"/>
      <c r="M1488" s="98"/>
      <c r="N1488" s="98"/>
      <c r="O1488" s="98"/>
      <c r="P1488" s="98"/>
      <c r="Q1488" s="98"/>
      <c r="R1488" s="98"/>
      <c r="S1488" s="98"/>
      <c r="U1488" s="87"/>
    </row>
    <row r="1489" spans="1:21" hidden="1" outlineLevel="1" x14ac:dyDescent="0.25">
      <c r="A1489" s="115"/>
      <c r="B1489" s="199"/>
      <c r="C1489" s="104"/>
      <c r="E1489" s="98"/>
      <c r="F1489" s="99"/>
      <c r="G1489" s="104"/>
      <c r="H1489" s="104"/>
      <c r="I1489" s="104"/>
      <c r="J1489" s="98"/>
      <c r="K1489" s="98"/>
      <c r="L1489" s="98"/>
      <c r="M1489" s="98"/>
      <c r="N1489" s="98"/>
      <c r="O1489" s="98"/>
      <c r="P1489" s="98"/>
      <c r="Q1489" s="98"/>
      <c r="R1489" s="98"/>
      <c r="S1489" s="98"/>
      <c r="U1489" s="87"/>
    </row>
    <row r="1490" spans="1:21" hidden="1" outlineLevel="1" x14ac:dyDescent="0.25">
      <c r="A1490" s="115"/>
      <c r="B1490" s="199"/>
      <c r="C1490" s="104"/>
      <c r="E1490" s="98"/>
      <c r="F1490" s="99"/>
      <c r="G1490" s="104"/>
      <c r="H1490" s="104"/>
      <c r="I1490" s="104"/>
      <c r="J1490" s="98"/>
      <c r="K1490" s="98"/>
      <c r="L1490" s="98"/>
      <c r="M1490" s="98"/>
      <c r="N1490" s="98"/>
      <c r="O1490" s="98"/>
      <c r="P1490" s="98"/>
      <c r="Q1490" s="98"/>
      <c r="R1490" s="98"/>
      <c r="S1490" s="98"/>
      <c r="U1490" s="87"/>
    </row>
    <row r="1491" spans="1:21" hidden="1" outlineLevel="1" x14ac:dyDescent="0.25">
      <c r="A1491" s="115"/>
      <c r="B1491" s="199"/>
      <c r="C1491" s="104"/>
      <c r="E1491" s="98"/>
      <c r="F1491" s="99"/>
      <c r="G1491" s="104"/>
      <c r="H1491" s="104"/>
      <c r="I1491" s="104"/>
      <c r="J1491" s="98"/>
      <c r="K1491" s="98"/>
      <c r="L1491" s="98"/>
      <c r="M1491" s="98"/>
      <c r="N1491" s="98"/>
      <c r="O1491" s="98"/>
      <c r="P1491" s="98"/>
      <c r="Q1491" s="98"/>
      <c r="R1491" s="98"/>
      <c r="S1491" s="98"/>
      <c r="U1491" s="87"/>
    </row>
    <row r="1492" spans="1:21" hidden="1" outlineLevel="1" x14ac:dyDescent="0.25">
      <c r="A1492" s="115"/>
      <c r="B1492" s="199"/>
      <c r="C1492" s="104"/>
      <c r="E1492" s="98"/>
      <c r="F1492" s="99"/>
      <c r="G1492" s="104"/>
      <c r="H1492" s="104"/>
      <c r="I1492" s="104"/>
      <c r="J1492" s="98"/>
      <c r="K1492" s="98"/>
      <c r="L1492" s="98"/>
      <c r="M1492" s="98"/>
      <c r="N1492" s="98"/>
      <c r="O1492" s="98"/>
      <c r="P1492" s="98"/>
      <c r="Q1492" s="98"/>
      <c r="R1492" s="98"/>
      <c r="S1492" s="98"/>
      <c r="U1492" s="87"/>
    </row>
    <row r="1493" spans="1:21" collapsed="1" x14ac:dyDescent="0.25">
      <c r="A1493" s="34"/>
      <c r="B1493" s="198"/>
      <c r="C1493" s="102"/>
      <c r="D1493" t="str">
        <f>'Caseload Assignments'!A1492</f>
        <v>Inadequate</v>
      </c>
      <c r="E1493" s="34" t="s">
        <v>104</v>
      </c>
      <c r="F1493" s="114">
        <v>1</v>
      </c>
      <c r="G1493" s="102">
        <v>0</v>
      </c>
      <c r="H1493" s="102"/>
      <c r="I1493" s="34" t="str">
        <f>J1493</f>
        <v>no</v>
      </c>
      <c r="J1493" s="34" t="s">
        <v>480</v>
      </c>
      <c r="K1493" s="34" t="s">
        <v>480</v>
      </c>
      <c r="L1493" s="34" t="s">
        <v>480</v>
      </c>
      <c r="M1493" s="34" t="s">
        <v>480</v>
      </c>
      <c r="N1493" s="34" t="s">
        <v>480</v>
      </c>
      <c r="O1493" s="34" t="s">
        <v>480</v>
      </c>
      <c r="P1493" s="34" t="s">
        <v>480</v>
      </c>
      <c r="Q1493" s="34" t="s">
        <v>480</v>
      </c>
      <c r="R1493" s="34" t="s">
        <v>480</v>
      </c>
      <c r="S1493" s="34" t="s">
        <v>480</v>
      </c>
      <c r="T1493" s="83">
        <f>IF('Financial Overview'!$B$9=1,'Caseload Assignments'!BK1495,(IF('Financial Overview'!$B$9=2,'Caseload Assignments'!BK1496,(IF('Financial Overview'!$B$9=3,'Caseload Assignments'!BK1497,(IF('Financial Overview'!$B$9=4,'Caseload Assignments'!BK1498)))))))</f>
        <v>0</v>
      </c>
      <c r="U1493" s="87">
        <f t="shared" ref="U1493" si="601">G1493+H1493-T1493</f>
        <v>0</v>
      </c>
    </row>
    <row r="1494" spans="1:21" hidden="1" outlineLevel="1" x14ac:dyDescent="0.25">
      <c r="A1494" s="115"/>
      <c r="B1494" s="199"/>
      <c r="C1494" s="104"/>
      <c r="D1494" s="98" t="str">
        <f t="shared" ref="D1494:S1494" si="602">D1493</f>
        <v>Inadequate</v>
      </c>
      <c r="E1494" s="98" t="str">
        <f t="shared" si="602"/>
        <v>Salary</v>
      </c>
      <c r="F1494" s="98">
        <f t="shared" si="602"/>
        <v>1</v>
      </c>
      <c r="G1494" s="104">
        <f t="shared" si="602"/>
        <v>0</v>
      </c>
      <c r="H1494" s="104">
        <f t="shared" si="602"/>
        <v>0</v>
      </c>
      <c r="I1494" s="98" t="str">
        <f t="shared" si="602"/>
        <v>no</v>
      </c>
      <c r="J1494" s="98" t="str">
        <f t="shared" si="602"/>
        <v>no</v>
      </c>
      <c r="K1494" s="98" t="str">
        <f t="shared" si="602"/>
        <v>no</v>
      </c>
      <c r="L1494" s="98" t="str">
        <f t="shared" si="602"/>
        <v>no</v>
      </c>
      <c r="M1494" s="98" t="str">
        <f t="shared" si="602"/>
        <v>no</v>
      </c>
      <c r="N1494" s="98" t="str">
        <f t="shared" si="602"/>
        <v>no</v>
      </c>
      <c r="O1494" s="98" t="str">
        <f t="shared" si="602"/>
        <v>no</v>
      </c>
      <c r="P1494" s="98" t="str">
        <f t="shared" si="602"/>
        <v>no</v>
      </c>
      <c r="Q1494" s="98" t="str">
        <f t="shared" si="602"/>
        <v>no</v>
      </c>
      <c r="R1494" s="98" t="str">
        <f t="shared" si="602"/>
        <v>no</v>
      </c>
      <c r="S1494" s="98" t="str">
        <f t="shared" si="602"/>
        <v>no</v>
      </c>
      <c r="U1494" s="87"/>
    </row>
    <row r="1495" spans="1:21" hidden="1" outlineLevel="1" x14ac:dyDescent="0.25">
      <c r="A1495" s="115"/>
      <c r="B1495" s="199"/>
      <c r="C1495" s="104"/>
      <c r="D1495" s="98" t="str">
        <f t="shared" ref="D1495:S1495" si="603">D1493</f>
        <v>Inadequate</v>
      </c>
      <c r="E1495" s="98" t="str">
        <f t="shared" si="603"/>
        <v>Salary</v>
      </c>
      <c r="F1495" s="98">
        <f t="shared" si="603"/>
        <v>1</v>
      </c>
      <c r="G1495" s="104">
        <f t="shared" si="603"/>
        <v>0</v>
      </c>
      <c r="H1495" s="104">
        <f t="shared" si="603"/>
        <v>0</v>
      </c>
      <c r="I1495" s="98" t="str">
        <f t="shared" si="603"/>
        <v>no</v>
      </c>
      <c r="J1495" s="98" t="str">
        <f t="shared" si="603"/>
        <v>no</v>
      </c>
      <c r="K1495" s="98" t="str">
        <f t="shared" si="603"/>
        <v>no</v>
      </c>
      <c r="L1495" s="98" t="str">
        <f t="shared" si="603"/>
        <v>no</v>
      </c>
      <c r="M1495" s="98" t="str">
        <f t="shared" si="603"/>
        <v>no</v>
      </c>
      <c r="N1495" s="98" t="str">
        <f t="shared" si="603"/>
        <v>no</v>
      </c>
      <c r="O1495" s="98" t="str">
        <f t="shared" si="603"/>
        <v>no</v>
      </c>
      <c r="P1495" s="98" t="str">
        <f t="shared" si="603"/>
        <v>no</v>
      </c>
      <c r="Q1495" s="98" t="str">
        <f t="shared" si="603"/>
        <v>no</v>
      </c>
      <c r="R1495" s="98" t="str">
        <f t="shared" si="603"/>
        <v>no</v>
      </c>
      <c r="S1495" s="98" t="str">
        <f t="shared" si="603"/>
        <v>no</v>
      </c>
      <c r="U1495" s="87"/>
    </row>
    <row r="1496" spans="1:21" hidden="1" outlineLevel="1" x14ac:dyDescent="0.25">
      <c r="A1496" s="115"/>
      <c r="B1496" s="199"/>
      <c r="C1496" s="104"/>
      <c r="D1496" s="98" t="str">
        <f t="shared" ref="D1496:S1496" si="604">D1493</f>
        <v>Inadequate</v>
      </c>
      <c r="E1496" s="98" t="str">
        <f t="shared" si="604"/>
        <v>Salary</v>
      </c>
      <c r="F1496" s="98">
        <f t="shared" si="604"/>
        <v>1</v>
      </c>
      <c r="G1496" s="104">
        <f t="shared" si="604"/>
        <v>0</v>
      </c>
      <c r="H1496" s="104">
        <f t="shared" si="604"/>
        <v>0</v>
      </c>
      <c r="I1496" s="98" t="str">
        <f t="shared" si="604"/>
        <v>no</v>
      </c>
      <c r="J1496" s="98" t="str">
        <f t="shared" si="604"/>
        <v>no</v>
      </c>
      <c r="K1496" s="98" t="str">
        <f t="shared" si="604"/>
        <v>no</v>
      </c>
      <c r="L1496" s="98" t="str">
        <f t="shared" si="604"/>
        <v>no</v>
      </c>
      <c r="M1496" s="98" t="str">
        <f t="shared" si="604"/>
        <v>no</v>
      </c>
      <c r="N1496" s="98" t="str">
        <f t="shared" si="604"/>
        <v>no</v>
      </c>
      <c r="O1496" s="98" t="str">
        <f t="shared" si="604"/>
        <v>no</v>
      </c>
      <c r="P1496" s="98" t="str">
        <f t="shared" si="604"/>
        <v>no</v>
      </c>
      <c r="Q1496" s="98" t="str">
        <f t="shared" si="604"/>
        <v>no</v>
      </c>
      <c r="R1496" s="98" t="str">
        <f t="shared" si="604"/>
        <v>no</v>
      </c>
      <c r="S1496" s="98" t="str">
        <f t="shared" si="604"/>
        <v>no</v>
      </c>
      <c r="U1496" s="87"/>
    </row>
    <row r="1497" spans="1:21" hidden="1" outlineLevel="1" x14ac:dyDescent="0.25">
      <c r="A1497" s="115"/>
      <c r="B1497" s="199"/>
      <c r="C1497" s="104"/>
      <c r="E1497" s="98"/>
      <c r="F1497" s="99"/>
      <c r="G1497" s="104"/>
      <c r="H1497" s="104"/>
      <c r="I1497" s="104"/>
      <c r="J1497" s="98"/>
      <c r="K1497" s="98"/>
      <c r="L1497" s="98"/>
      <c r="M1497" s="98"/>
      <c r="N1497" s="98"/>
      <c r="O1497" s="98"/>
      <c r="P1497" s="98"/>
      <c r="Q1497" s="98"/>
      <c r="R1497" s="98"/>
      <c r="S1497" s="98"/>
      <c r="U1497" s="87"/>
    </row>
    <row r="1498" spans="1:21" hidden="1" outlineLevel="1" x14ac:dyDescent="0.25">
      <c r="A1498" s="115"/>
      <c r="B1498" s="199"/>
      <c r="C1498" s="104"/>
      <c r="E1498" s="98"/>
      <c r="F1498" s="99"/>
      <c r="G1498" s="104"/>
      <c r="H1498" s="104"/>
      <c r="I1498" s="104"/>
      <c r="J1498" s="98"/>
      <c r="K1498" s="98"/>
      <c r="L1498" s="98"/>
      <c r="M1498" s="98"/>
      <c r="N1498" s="98"/>
      <c r="O1498" s="98"/>
      <c r="P1498" s="98"/>
      <c r="Q1498" s="98"/>
      <c r="R1498" s="98"/>
      <c r="S1498" s="98"/>
      <c r="U1498" s="87"/>
    </row>
    <row r="1499" spans="1:21" hidden="1" outlineLevel="1" x14ac:dyDescent="0.25">
      <c r="A1499" s="115"/>
      <c r="B1499" s="199"/>
      <c r="C1499" s="104"/>
      <c r="E1499" s="98"/>
      <c r="F1499" s="99"/>
      <c r="G1499" s="104"/>
      <c r="H1499" s="104"/>
      <c r="I1499" s="104"/>
      <c r="J1499" s="98"/>
      <c r="K1499" s="98"/>
      <c r="L1499" s="98"/>
      <c r="M1499" s="98"/>
      <c r="N1499" s="98"/>
      <c r="O1499" s="98"/>
      <c r="P1499" s="98"/>
      <c r="Q1499" s="98"/>
      <c r="R1499" s="98"/>
      <c r="S1499" s="98"/>
      <c r="U1499" s="87"/>
    </row>
    <row r="1500" spans="1:21" hidden="1" outlineLevel="1" x14ac:dyDescent="0.25">
      <c r="A1500" s="115"/>
      <c r="B1500" s="199"/>
      <c r="C1500" s="104"/>
      <c r="E1500" s="98"/>
      <c r="F1500" s="99"/>
      <c r="G1500" s="104"/>
      <c r="H1500" s="104"/>
      <c r="I1500" s="104"/>
      <c r="J1500" s="98"/>
      <c r="K1500" s="98"/>
      <c r="L1500" s="98"/>
      <c r="M1500" s="98"/>
      <c r="N1500" s="98"/>
      <c r="O1500" s="98"/>
      <c r="P1500" s="98"/>
      <c r="Q1500" s="98"/>
      <c r="R1500" s="98"/>
      <c r="S1500" s="98"/>
      <c r="U1500" s="87"/>
    </row>
    <row r="1501" spans="1:21" hidden="1" outlineLevel="1" x14ac:dyDescent="0.25">
      <c r="A1501" s="115"/>
      <c r="B1501" s="199"/>
      <c r="C1501" s="104"/>
      <c r="E1501" s="98"/>
      <c r="F1501" s="99"/>
      <c r="G1501" s="104"/>
      <c r="H1501" s="104"/>
      <c r="I1501" s="104"/>
      <c r="J1501" s="98"/>
      <c r="K1501" s="98"/>
      <c r="L1501" s="98"/>
      <c r="M1501" s="98"/>
      <c r="N1501" s="98"/>
      <c r="O1501" s="98"/>
      <c r="P1501" s="98"/>
      <c r="Q1501" s="98"/>
      <c r="R1501" s="98"/>
      <c r="S1501" s="98"/>
      <c r="U1501" s="87"/>
    </row>
    <row r="1502" spans="1:21" hidden="1" outlineLevel="1" x14ac:dyDescent="0.25">
      <c r="A1502" s="115"/>
      <c r="B1502" s="199"/>
      <c r="C1502" s="104"/>
      <c r="E1502" s="98"/>
      <c r="F1502" s="99"/>
      <c r="G1502" s="104"/>
      <c r="H1502" s="104"/>
      <c r="I1502" s="104"/>
      <c r="J1502" s="98"/>
      <c r="K1502" s="98"/>
      <c r="L1502" s="98"/>
      <c r="M1502" s="98"/>
      <c r="N1502" s="98"/>
      <c r="O1502" s="98"/>
      <c r="P1502" s="98"/>
      <c r="Q1502" s="98"/>
      <c r="R1502" s="98"/>
      <c r="S1502" s="98"/>
      <c r="U1502" s="87"/>
    </row>
    <row r="1503" spans="1:21" collapsed="1" x14ac:dyDescent="0.25"/>
  </sheetData>
  <sheetProtection algorithmName="SHA-512" hashValue="8r6sJ3bX7etVojAYssFWdBqkAqJLBWWliTsxOTP2R2YHeQuC85fRV4tdTAqp0fJa89oHdpsmOl0WXh7xXIpJpA==" saltValue="isEWDSBwc1vCjaD1OHe4mA==" spinCount="100000" sheet="1" objects="1" scenarios="1"/>
  <dataValidations count="5">
    <dataValidation type="list" allowBlank="1" showInputMessage="1" showErrorMessage="1" sqref="I3:I6 J3:S1502 D1464:E1466 D1474:E1476 I873:I876 I503:I506 I393:I396 I553:I556 I763:I766 I923:I926 I53:I56 I93:I96 I773:I776 I823:I826 I783:I786 I793:I796 I803:I806 I833:I836 I103:I106 I153:I156 I113:I116 I193:I196 I123:I126 I403:I406 I453:I456 I413:I416 I423:I426 I433:I436 I463:I466 I473:I476 I443:I446 I293:I296 I483:I486 I513:I516 I13:I16 I523:I526 I533:I536 I563:I566 I573:I576 I23:I26 B1134:B1136 I543:I546 I33:I36 I133:I136 I163:I166 I173:I176 I63:I66 I73:I76 I143:I146 I43:I46 I83:I86 I493:I496 I183:I186 I203:I206 I253:I256 I213:I216 I223:I226 I233:I236 I263:I266 I273:I276 I243:I246 I593:I596 I283:I286 I303:I306 I353:I356 I313:I316 I323:I326 I333:I336 I363:I366 I373:I376 I343:I346 I693:I696 I383:I386 B1144:B1146 B1154:B1156 B1164:B1166 B1174:B1176 B1184:B1186 B1194:B1196 B1204:B1206 B1214:B1216 B1224:B1226 B1234:B1236 B1244:B1246 B1254:B1256 B1264:B1266 B1274:B1276 B1284:B1286 B1294:B1296 B1304:B1306 B1314:B1316 B1324:B1326 B1434:B1436 B1444:B1446 B1454:B1456 B1464:B1466 B1474:B1476 B1334:B1336 I1483:I1486 B1344:B1346 I843:I846 I813:I816 I853:I856 I883:I886 I893:I896 I903:I906 I933:I936 I943:I946 I913:I916 I863:I866 I963:I966 I723:I726 I703:I706 I733:I736 I743:I746 I603:I606 I653:I656 I613:I616 I623:I626 I633:I636 I663:I666 I713:I716 I673:I676 I643:I646 I1063:I1066 I683:I686 I753:I756 I973:I976 I1023:I1026 I983:I986 B1354:B1356 B1364:B1366 B1374:B1376 B1384:B1386 B1394:B1396 B1404:B1406 B1414:B1416 B1424:B1426 I993:I996 I1003:I1006 I1033:I1036 I1043:I1046 I1013:I1016 I1053:I1056 I1433:I1436 I953:I956 I1423:I1426 I1463:I1466 I1323:I1326 I1453:I1456 I1473:I1476 I583:I586 D1454:E1456 D1444:E1446 D1434:E1436 D1424:E1426 D1414:E1416 D1404:E1406 D1394:E1396 D1384:E1386 D1374:E1376 D1364:E1366 D1354:E1356 D1344:E1346 D1334:E1336 D1324:E1326 D1314:E1316 D1304:E1306 D1294:E1296 D1284:E1286 D1274:E1276 D1264:E1266 D1254:E1256 D1244:E1246 D1234:E1236 D1224:E1226 D1214:E1216 D1204:E1206 D1194:E1196 D1184:E1186 D1174:E1176 D1164:E1166 D1154:E1156 D1144:E1146 D1134:E1136 D1124:E1126 D1114:E1116 D1104:E1106 D1094:E1096 D1084:E1086 D1074:E1076 D1064:E1066 D1054:E1056 D1044:E1046 D1034:E1036 D1024:E1026 D1014:E1016 D1004:E1006 D994:E996 D984:E986 D974:E976 D964:E966 D954:E956 D944:E946 D934:E936 D924:E926 D914:E916 D904:E906 D894:E896 D884:E886 D874:E876 D864:E866 D854:E856 D844:E846 D834:E836 D824:E826 D814:E816 D804:E806 D794:E796 D784:E786 D774:E776 D764:E766 D754:E756 D744:E746 D734:E736 D724:E726 D714:E716 D704:E706 D694:E696 D684:E686 D674:E676 D664:E666 D654:E656 D644:E646 D634:E636 D624:E626 D614:E616 D604:E606 D594:E596 D584:E586 D574:E576 D564:E566 D554:E556 D544:E546 D534:E536 D524:E526 D514:E516 D504:E506 D494:E496 D484:E486 D474:E476 D464:E466 D454:E456 D444:E446 D434:E436 D424:E426 D414:E416 D404:E406 D394:E396 D384:E386 D374:E376 D364:E366 D354:E356 D344:E346 D334:E336 D324:E326 D314:E316 D304:E306 D294:E296 D284:E286 D274:E276 D264:E266 D254:E256 D244:E246 D234:E236 D224:E226 D214:E216 D204:E206 D194:E196 D184:E186 D174:E176 D164:E166 D154:E156 D144:E146 D134:E136 D124:E126 D114:E116 D104:E106 D94:E96 D84:E86 D74:E76 D64:E66 D54:E56 D44:E46 D34:E36 D24:E26 D14:E16 D4:E6 D1484:E1486 G1494:H1496 B1494:E1496 B1484:B1486 B4:B6 B14:B16 B24:B26 B34:B36 B44:B46 B54:B56 B64:B66 B74:B76 B84:B86 B94:B96 B104:B106 B114:B116 B124:B126 B134:B136 B144:B146 B154:B156 B164:B166 B174:B176 B184:B186 B194:B196 B204:B206 B214:B216 B224:B226 B234:B236 B244:B246 B254:B256 B264:B266 B274:B276 B284:B286 B294:B296 B304:B306 B314:B316 B324:B326 B334:B336 B344:B346 B354:B356 B364:B366 B374:B376 B384:B386 B394:B396 B404:B406 B414:B416 B424:B426 B434:B436 B444:B446 B454:B456 B464:B466 B474:B476 B484:B486 B494:B496 B504:B506 B514:B516 B524:B526 B534:B536 B544:B546 B554:B556 B564:B566 B574:B576 B584:B586 B594:B596 B604:B606 B614:B616 B624:B626 B634:B636 B644:B646 B654:B656 B664:B666 B674:B676 B684:B686 B694:B696 B704:B706 B714:B716 B724:B726 B734:B736 B744:B746 B754:B756 B764:B766 B774:B776 B784:B786 B794:B796 B804:B806 B814:B816 B824:B826 B834:B836 B844:B846 B854:B856 B864:B866 B874:B876 B884:B886 B894:B896 B904:B906 B914:B916 B924:B926 B934:B936 B944:B946 B954:B956 B964:B966 B974:B976 B984:B986 B994:B996 B1004:B1006 B1014:B1016 B1024:B1026 B1034:B1036 B1044:B1046 B1054:B1056 B1064:B1066 B1074:B1076 B1084:B1086 B1094:B1096 B1104:B1106 B1114:B1116 B1124:B1126 I1243:I1246 I1133:I1136 I1293:I1296 I1143:I1146 I1193:I1196 I1153:I1156 I1163:I1166 I1173:I1176 I1203:I1206 I1213:I1216 I1183:I1186 I1223:I1226 I1253:I1256 I1263:I1266 I1273:I1276 I1303:I1306 I1313:I1316 I1283:I1286 I1233:I1236 I1333:I1336 I1093:I1096 I1073:I1076 I1103:I1106 I1113:I1116 I1083:I1086 I1123:I1126 I1343:I1346 I1393:I1396 I1353:I1356 I1363:I1366 I1373:I1376 I1403:I1406 I1413:I1416 I1383:I1386 I1443:I1446 I1493:I1496" xr:uid="{00000000-0002-0000-0100-000000000000}">
      <formula1>"yes,no"</formula1>
    </dataValidation>
    <dataValidation type="list" allowBlank="1" showInputMessage="1" showErrorMessage="1" sqref="E3 E7:E13 E17:E23 E27:E33 E37:E43 E47:E53 E57:E63 E67:E73 E77:E83 E87:E93 E97:E103 E107:E113 E117:E123 E127:E133 E137:E143 E147:E153 E157:E163 E167:E173 E177:E183 E187:E193 E197:E203 E207:E213 E217:E223 E227:E233 E237:E243 E247:E253 E257:E263 E267:E273 E277:E283 E287:E293 E297:E303 E307:E313 E317:E323 E327:E333 E337:E343 E347:E353 E357:E363 E367:E373 E377:E383 E387:E393 E397:E403 E407:E413 E417:E423 E427:E433 E437:E443 E447:E453 E457:E463 E467:E473 E477:E483 E487:E493 E497:E503 E507:E513 E517:E523 E527:E533 E537:E543 E547:E553 E557:E563 E567:E573 E577:E583 E587:E593 E597:E603 E607:E613 E617:E623 E627:E633 E637:E643 E647:E653 E657:E663 E667:E673 E677:E683 E687:E693 E697:E703 E707:E713 E717:E723 E727:E733 E737:E743 E747:E753 E757:E763 E767:E773 E777:E783 E787:E793 E797:E803 E807:E813 E817:E823 E827:E833 E837:E843 E847:E853 E857:E863 E867:E873 E877:E883 E887:E893 E897:E903 E907:E913 E917:E923 E927:E933 E937:E943 E947:E953 E957:E963 E967:E973 E977:E983 E987:E993 E997:E1003 E1007:E1013 E1017:E1023 E1027:E1033 E1037:E1043 E1047:E1053 E1057:E1063 E1067:E1073 E1077:E1083 E1087:E1093 E1097:E1103 E1107:E1113 E1117:E1123 E1127:E1133 E1137:E1143 E1147:E1153 E1157:E1163 E1167:E1173 E1177:E1183 E1187:E1193 E1197:E1203 E1207:E1213 E1217:E1223 E1227:E1233 E1237:E1243 E1247:E1253 E1257:E1263 E1267:E1273 E1277:E1283 E1287:E1293 E1297:E1303 E1307:E1313 E1317:E1323 E1327:E1333 E1337:E1343 E1347:E1353 E1357:E1363 E1367:E1373 E1377:E1383 E1387:E1393 E1397:E1403 E1407:E1413 E1417:E1423 E1427:E1433 E1437:E1443 E1447:E1453 E1457:E1463 E1467:E1473 E1477:E1483 E1487:E1493 E1497:E1502" xr:uid="{00000000-0002-0000-0100-000001000000}">
      <formula1>"Salary, Contract, Hourly"</formula1>
    </dataValidation>
    <dataValidation type="decimal" allowBlank="1" showInputMessage="1" showErrorMessage="1" sqref="F2 F1494:F1048576" xr:uid="{E6E1772F-D261-4B29-B255-8511B7D78537}">
      <formula1>0.01</formula1>
      <formula2>1</formula2>
    </dataValidation>
    <dataValidation type="decimal" allowBlank="1" showInputMessage="1" showErrorMessage="1" errorTitle="number" error="Please enter a numerical value" sqref="G3:H1493 C3:C1493" xr:uid="{F85031DD-51ED-4B14-AF3A-7C0F317CFF2E}">
      <formula1>0</formula1>
      <formula2>1000000000</formula2>
    </dataValidation>
    <dataValidation type="decimal" allowBlank="1" showInputMessage="1" showErrorMessage="1" errorTitle="Number Only" error="Enter a value between .01 and 1.0" sqref="F3:F1493" xr:uid="{C0D0A497-CB4E-4E5B-A3B4-B0D74F8085AE}">
      <formula1>0.01</formula1>
      <formula2>1</formula2>
    </dataValidation>
  </dataValidations>
  <pageMargins left="0.25" right="0.25" top="0.75" bottom="0.75" header="0.3" footer="0.3"/>
  <pageSetup scale="55"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L1500"/>
  <sheetViews>
    <sheetView zoomScaleNormal="100" workbookViewId="0">
      <pane xSplit="1" topLeftCell="B1" activePane="topRight" state="frozen"/>
      <selection pane="topRight" activeCell="CZ9" sqref="CZ9"/>
    </sheetView>
  </sheetViews>
  <sheetFormatPr defaultColWidth="8.7109375" defaultRowHeight="15" outlineLevelCol="1" x14ac:dyDescent="0.25"/>
  <cols>
    <col min="1" max="1" width="21" customWidth="1"/>
    <col min="2" max="2" width="4.140625" customWidth="1"/>
    <col min="3" max="3" width="5.7109375" customWidth="1"/>
    <col min="4" max="4" width="6.28515625" bestFit="1" customWidth="1"/>
    <col min="5" max="5" width="5.7109375" customWidth="1"/>
    <col min="6" max="6" width="6.28515625" bestFit="1" customWidth="1"/>
    <col min="7" max="13" width="5.7109375" customWidth="1"/>
    <col min="14" max="14" width="6.28515625" bestFit="1" customWidth="1"/>
    <col min="15" max="15" width="5.7109375" customWidth="1"/>
    <col min="16" max="16" width="6.28515625" bestFit="1" customWidth="1"/>
    <col min="17" max="35" width="5.7109375" customWidth="1"/>
    <col min="36" max="36" width="7.28515625" customWidth="1"/>
    <col min="37" max="47" width="5.7109375" customWidth="1"/>
    <col min="48" max="48" width="8.7109375" style="111" bestFit="1" customWidth="1"/>
    <col min="49" max="51" width="11.42578125" style="90" hidden="1" customWidth="1" outlineLevel="1"/>
    <col min="52" max="52" width="11" style="90" hidden="1" customWidth="1" outlineLevel="1"/>
    <col min="53" max="53" width="11.140625" style="90" hidden="1" customWidth="1" outlineLevel="1"/>
    <col min="54" max="54" width="12.140625" style="90" hidden="1" customWidth="1" outlineLevel="1"/>
    <col min="55" max="55" width="12" style="90" hidden="1" customWidth="1" outlineLevel="1"/>
    <col min="56" max="56" width="14.42578125" style="90" hidden="1" customWidth="1" outlineLevel="1"/>
    <col min="57" max="57" width="12" style="90" hidden="1" customWidth="1" outlineLevel="1"/>
    <col min="58" max="58" width="12.42578125" style="90" hidden="1" customWidth="1" outlineLevel="1"/>
    <col min="59" max="59" width="15.42578125" style="90" hidden="1" customWidth="1" outlineLevel="1"/>
    <col min="60" max="60" width="12.85546875" style="90" hidden="1" customWidth="1" outlineLevel="1"/>
    <col min="61" max="63" width="14.7109375" style="90" hidden="1" customWidth="1" outlineLevel="1"/>
    <col min="64" max="64" width="27.140625" style="90" hidden="1" customWidth="1" outlineLevel="1"/>
    <col min="65" max="65" width="5.7109375" style="90" hidden="1" customWidth="1" outlineLevel="1"/>
    <col min="66" max="66" width="4" style="90" hidden="1" customWidth="1" outlineLevel="1"/>
    <col min="67" max="67" width="4.42578125" style="90" hidden="1" customWidth="1" outlineLevel="1"/>
    <col min="68" max="69" width="4.7109375" style="90" hidden="1" customWidth="1" outlineLevel="1"/>
    <col min="70" max="70" width="8.7109375" style="90" hidden="1" customWidth="1" outlineLevel="1"/>
    <col min="71" max="71" width="7.7109375" style="90" hidden="1" customWidth="1" outlineLevel="1"/>
    <col min="72" max="75" width="8.7109375" style="90" hidden="1" customWidth="1" outlineLevel="1"/>
    <col min="76" max="76" width="8.42578125" style="90" hidden="1" customWidth="1" outlineLevel="1"/>
    <col min="77" max="77" width="8.7109375" style="90" hidden="1" customWidth="1" outlineLevel="1"/>
    <col min="78" max="79" width="4.7109375" style="90" hidden="1" customWidth="1" outlineLevel="1"/>
    <col min="80" max="80" width="10.140625" style="90" hidden="1" customWidth="1" outlineLevel="1"/>
    <col min="81" max="83" width="11.140625" style="90" hidden="1" customWidth="1" outlineLevel="1"/>
    <col min="84" max="85" width="7.7109375" style="90" hidden="1" customWidth="1" outlineLevel="1"/>
    <col min="86" max="86" width="19.28515625" hidden="1" customWidth="1" outlineLevel="1"/>
    <col min="87" max="87" width="9.140625" hidden="1" customWidth="1" outlineLevel="1" collapsed="1"/>
    <col min="88" max="88" width="8.7109375" hidden="1" customWidth="1" outlineLevel="1"/>
    <col min="89" max="89" width="0" hidden="1" customWidth="1" outlineLevel="1"/>
    <col min="90" max="90" width="8.7109375" collapsed="1"/>
  </cols>
  <sheetData>
    <row r="1" spans="1:89" ht="40.9" customHeight="1" x14ac:dyDescent="0.25">
      <c r="A1" s="76"/>
      <c r="B1" s="66" t="s">
        <v>21</v>
      </c>
      <c r="C1" s="225" t="s">
        <v>442</v>
      </c>
      <c r="D1" s="226"/>
      <c r="E1" s="225" t="s">
        <v>96</v>
      </c>
      <c r="F1" s="226"/>
      <c r="G1" s="232" t="s">
        <v>99</v>
      </c>
      <c r="H1" s="226"/>
      <c r="I1" s="232" t="s">
        <v>100</v>
      </c>
      <c r="J1" s="226"/>
      <c r="K1" s="225" t="s">
        <v>97</v>
      </c>
      <c r="L1" s="226"/>
      <c r="M1" s="225" t="s">
        <v>98</v>
      </c>
      <c r="N1" s="226"/>
      <c r="O1" s="225" t="s">
        <v>22</v>
      </c>
      <c r="P1" s="226"/>
      <c r="Q1" s="225" t="s">
        <v>489</v>
      </c>
      <c r="R1" s="226"/>
      <c r="S1" s="225" t="s">
        <v>488</v>
      </c>
      <c r="T1" s="226"/>
      <c r="U1" s="232" t="s">
        <v>422</v>
      </c>
      <c r="V1" s="226"/>
      <c r="W1" s="232" t="s">
        <v>436</v>
      </c>
      <c r="X1" s="226"/>
      <c r="Y1" s="232" t="s">
        <v>423</v>
      </c>
      <c r="Z1" s="226"/>
      <c r="AA1" s="225" t="s">
        <v>484</v>
      </c>
      <c r="AB1" s="226"/>
      <c r="AC1" s="225" t="s">
        <v>93</v>
      </c>
      <c r="AD1" s="226"/>
      <c r="AE1" s="225" t="s">
        <v>94</v>
      </c>
      <c r="AF1" s="226"/>
      <c r="AG1" s="225" t="s">
        <v>485</v>
      </c>
      <c r="AH1" s="226"/>
      <c r="AI1" s="225" t="s">
        <v>424</v>
      </c>
      <c r="AJ1" s="226"/>
      <c r="AK1" s="225" t="s">
        <v>425</v>
      </c>
      <c r="AL1" s="226"/>
      <c r="AM1" s="225" t="s">
        <v>437</v>
      </c>
      <c r="AN1" s="226"/>
      <c r="AO1" s="225" t="s">
        <v>500</v>
      </c>
      <c r="AP1" s="226"/>
      <c r="AQ1" s="225" t="s">
        <v>426</v>
      </c>
      <c r="AR1" s="226"/>
      <c r="AS1" s="225" t="s">
        <v>447</v>
      </c>
      <c r="AT1" s="226"/>
      <c r="AU1" s="225" t="s">
        <v>23</v>
      </c>
      <c r="AV1" s="226"/>
      <c r="AW1" s="89" t="s">
        <v>442</v>
      </c>
      <c r="AX1" s="89" t="s">
        <v>96</v>
      </c>
      <c r="AY1" s="195" t="s">
        <v>109</v>
      </c>
      <c r="AZ1" s="105" t="s">
        <v>97</v>
      </c>
      <c r="BA1" s="105" t="s">
        <v>443</v>
      </c>
      <c r="BB1" s="90" t="s">
        <v>434</v>
      </c>
      <c r="BC1" s="106" t="s">
        <v>110</v>
      </c>
      <c r="BD1" s="90" t="s">
        <v>435</v>
      </c>
      <c r="BE1" s="90" t="s">
        <v>93</v>
      </c>
      <c r="BF1" s="90" t="s">
        <v>94</v>
      </c>
      <c r="BG1" s="90" t="s">
        <v>31</v>
      </c>
      <c r="BH1" s="90" t="s">
        <v>444</v>
      </c>
      <c r="BI1" s="91" t="s">
        <v>445</v>
      </c>
      <c r="BJ1" s="91" t="s">
        <v>446</v>
      </c>
      <c r="BK1" s="91" t="s">
        <v>448</v>
      </c>
      <c r="BM1" s="90" t="s">
        <v>442</v>
      </c>
      <c r="BN1" s="95" t="s">
        <v>95</v>
      </c>
      <c r="BO1" s="95" t="s">
        <v>101</v>
      </c>
      <c r="BP1" s="95" t="s">
        <v>102</v>
      </c>
      <c r="BQ1" s="95" t="s">
        <v>103</v>
      </c>
      <c r="BR1" s="95" t="s">
        <v>443</v>
      </c>
      <c r="BS1" s="95" t="s">
        <v>22</v>
      </c>
      <c r="BT1" s="95" t="s">
        <v>427</v>
      </c>
      <c r="BU1" s="95" t="s">
        <v>421</v>
      </c>
      <c r="BV1" s="95" t="s">
        <v>110</v>
      </c>
      <c r="BW1" s="95" t="s">
        <v>438</v>
      </c>
      <c r="BX1" s="95" t="s">
        <v>423</v>
      </c>
      <c r="BY1" s="95" t="s">
        <v>428</v>
      </c>
      <c r="BZ1" s="95" t="s">
        <v>91</v>
      </c>
      <c r="CA1" s="95" t="s">
        <v>92</v>
      </c>
      <c r="CB1" s="95" t="s">
        <v>429</v>
      </c>
      <c r="CC1" s="95" t="s">
        <v>430</v>
      </c>
      <c r="CD1" s="95" t="s">
        <v>431</v>
      </c>
      <c r="CE1" s="95" t="s">
        <v>439</v>
      </c>
      <c r="CF1" s="95" t="s">
        <v>440</v>
      </c>
      <c r="CG1" s="95" t="s">
        <v>432</v>
      </c>
      <c r="CH1" s="97" t="s">
        <v>433</v>
      </c>
      <c r="CI1">
        <f>'Financial Overview'!$B$9</f>
        <v>3</v>
      </c>
      <c r="CK1" s="219" t="s">
        <v>502</v>
      </c>
    </row>
    <row r="2" spans="1:89" ht="12" customHeight="1" x14ac:dyDescent="0.25">
      <c r="A2" s="38" t="s">
        <v>107</v>
      </c>
      <c r="B2" s="67"/>
      <c r="C2" s="67"/>
      <c r="D2" s="68"/>
      <c r="E2" s="67"/>
      <c r="F2" s="68"/>
      <c r="G2" s="67"/>
      <c r="H2" s="68"/>
      <c r="I2" s="67"/>
      <c r="J2" s="68"/>
      <c r="K2" s="67"/>
      <c r="L2" s="68"/>
      <c r="M2" s="69"/>
      <c r="N2" s="68"/>
      <c r="O2" s="67"/>
      <c r="P2" s="68"/>
      <c r="Q2" s="67"/>
      <c r="R2" s="68"/>
      <c r="S2" s="67"/>
      <c r="T2" s="68"/>
      <c r="U2" s="67"/>
      <c r="V2" s="68"/>
      <c r="W2" s="67"/>
      <c r="X2" s="68"/>
      <c r="Y2" s="67"/>
      <c r="Z2" s="68"/>
      <c r="AA2" s="67"/>
      <c r="AB2" s="68"/>
      <c r="AC2" s="69"/>
      <c r="AD2" s="69"/>
      <c r="AE2" s="67"/>
      <c r="AF2" s="68"/>
      <c r="AG2" s="67"/>
      <c r="AH2" s="68"/>
      <c r="AI2" s="67"/>
      <c r="AJ2" s="68"/>
      <c r="AK2" s="227"/>
      <c r="AL2" s="228"/>
      <c r="AM2" s="227"/>
      <c r="AN2" s="228"/>
      <c r="AO2" s="112"/>
      <c r="AP2" s="113"/>
      <c r="AQ2" s="112"/>
      <c r="AR2" s="113"/>
      <c r="AS2" s="112"/>
      <c r="AT2" s="113"/>
      <c r="AU2" s="67"/>
      <c r="AV2" s="110"/>
      <c r="AW2" s="89"/>
      <c r="AX2" s="89"/>
      <c r="AY2" s="89"/>
      <c r="AZ2" s="89"/>
      <c r="BA2" s="89"/>
      <c r="BL2" s="90" t="s">
        <v>108</v>
      </c>
      <c r="BM2" s="90">
        <v>20</v>
      </c>
      <c r="BN2" s="90">
        <v>20</v>
      </c>
      <c r="BO2" s="90">
        <v>65</v>
      </c>
      <c r="BP2" s="90">
        <v>100</v>
      </c>
      <c r="BQ2" s="90">
        <v>120</v>
      </c>
      <c r="BR2" s="90">
        <v>200</v>
      </c>
      <c r="BS2" s="90">
        <v>400</v>
      </c>
      <c r="BT2" s="90">
        <v>20</v>
      </c>
      <c r="BU2" s="90">
        <v>65</v>
      </c>
      <c r="BV2" s="90">
        <v>120</v>
      </c>
      <c r="BW2" s="90">
        <v>275</v>
      </c>
      <c r="BX2" s="90">
        <v>375</v>
      </c>
      <c r="BY2" s="90">
        <v>500</v>
      </c>
      <c r="BZ2" s="90">
        <v>150</v>
      </c>
      <c r="CA2" s="90">
        <v>150</v>
      </c>
      <c r="CB2" s="90">
        <v>400</v>
      </c>
      <c r="CC2" s="90">
        <v>400</v>
      </c>
      <c r="CD2" s="90">
        <v>15</v>
      </c>
      <c r="CE2" s="90">
        <v>50</v>
      </c>
      <c r="CF2" s="90">
        <v>50</v>
      </c>
      <c r="CG2" s="90">
        <v>50</v>
      </c>
      <c r="CH2" s="213">
        <v>10000000000</v>
      </c>
    </row>
    <row r="3" spans="1:89" x14ac:dyDescent="0.25">
      <c r="A3" s="77"/>
      <c r="B3" s="70"/>
      <c r="C3" s="223">
        <f>(VLOOKUP(A2,$BL$2:$CH$5,2,FALSE))*'Attorney Detail'!F3</f>
        <v>7.5</v>
      </c>
      <c r="D3" s="224"/>
      <c r="E3" s="223">
        <f>(VLOOKUP(A2,$BL$2:$CH$5,3,FALSE))*'Attorney Detail'!F3</f>
        <v>7.5</v>
      </c>
      <c r="F3" s="224"/>
      <c r="G3" s="223">
        <f>VLOOKUP(A2,$BL$2:$CI$5,4,FALSE)*'Attorney Detail'!F3</f>
        <v>25</v>
      </c>
      <c r="H3" s="224"/>
      <c r="I3" s="223">
        <f>VLOOKUP(A2,$BL$2:$CI$5,5,FALSE)*'Attorney Detail'!F3</f>
        <v>40</v>
      </c>
      <c r="J3" s="224"/>
      <c r="K3" s="223">
        <f>VLOOKUP(A2,$BL$2:$CI$5,6,FALSE)*'Attorney Detail'!F3</f>
        <v>50</v>
      </c>
      <c r="L3" s="224"/>
      <c r="M3" s="234">
        <f>VLOOKUP(A2,$BL$2:$CI$5,7,FALSE)*'Attorney Detail'!F3</f>
        <v>75</v>
      </c>
      <c r="N3" s="224"/>
      <c r="O3" s="223">
        <f>VLOOKUP(A2,$BL$2:$CI$5,8,FALSE)*'Attorney Detail'!F3</f>
        <v>150</v>
      </c>
      <c r="P3" s="224"/>
      <c r="Q3" s="223">
        <f>VLOOKUP(A2,$BL$2:$CI$5,9,FALSE)*'Attorney Detail'!F3</f>
        <v>7.5</v>
      </c>
      <c r="R3" s="224"/>
      <c r="S3" s="223">
        <f>VLOOKUP(A2,$BL$2:$CI$5,10,FALSE)*'Attorney Detail'!F3</f>
        <v>25</v>
      </c>
      <c r="T3" s="224"/>
      <c r="U3" s="223">
        <f>VLOOKUP(A2,$BL$2:$CI$5,11,FALSE)*'Attorney Detail'!F3</f>
        <v>50</v>
      </c>
      <c r="V3" s="224"/>
      <c r="W3" s="223">
        <f>VLOOKUP(A2,$BL$2:$CI$5,12,FALSE)*'Attorney Detail'!F3</f>
        <v>110</v>
      </c>
      <c r="X3" s="224"/>
      <c r="Y3" s="223">
        <f>VLOOKUP(A2,$BL$2:$CI$5,13,FALSE)*'Attorney Detail'!F3</f>
        <v>150</v>
      </c>
      <c r="Z3" s="224"/>
      <c r="AA3" s="229">
        <f>VLOOKUP(A2,$BL$2:$CI$5,14,FALSE)*'Attorney Detail'!F3</f>
        <v>200</v>
      </c>
      <c r="AB3" s="230"/>
      <c r="AC3" s="229">
        <f>VLOOKUP(A2,$BL$2:$CI$5,15,FALSE)*'Attorney Detail'!F3</f>
        <v>60</v>
      </c>
      <c r="AD3" s="231"/>
      <c r="AE3" s="229">
        <f>VLOOKUP(A2,$BL$2:$CI$5,16,FALSE)*'Attorney Detail'!F3</f>
        <v>60</v>
      </c>
      <c r="AF3" s="230"/>
      <c r="AG3" s="229">
        <f>VLOOKUP(A2,$BL$2:$CI$5,17,FALSE)*'Attorney Detail'!F3</f>
        <v>150</v>
      </c>
      <c r="AH3" s="230"/>
      <c r="AI3" s="223">
        <f>VLOOKUP(A2,$BL$2:$CI$5,18,FALSE)*'Attorney Detail'!F3</f>
        <v>150</v>
      </c>
      <c r="AJ3" s="224"/>
      <c r="AK3" s="223">
        <f>VLOOKUP(A2,$BL$2:$CI$5,19,FALSE)*'Attorney Detail'!F3</f>
        <v>7.5</v>
      </c>
      <c r="AL3" s="224"/>
      <c r="AM3" s="223">
        <f>VLOOKUP(A2,$BL$2:$CI$5,20,FALSE)*'Attorney Detail'!F3</f>
        <v>20</v>
      </c>
      <c r="AN3" s="224"/>
      <c r="AO3" s="223">
        <f>VLOOKUP(A2,$BL$2:$CI$5,21,FALSE)*'Attorney Detail'!F3</f>
        <v>20</v>
      </c>
      <c r="AP3" s="224"/>
      <c r="AQ3" s="223">
        <f>VLOOKUP(A2,$BL$2:$CI$5,22,FALSE)*'Attorney Detail'!F3</f>
        <v>20</v>
      </c>
      <c r="AR3" s="224"/>
      <c r="AS3" s="235">
        <f>VLOOKUP(A2,$BL$2:$CI$5,23,FALSE)*'Attorney Detail'!F3</f>
        <v>5000000000</v>
      </c>
      <c r="AT3" s="236"/>
      <c r="AU3" s="237"/>
      <c r="AV3" s="238"/>
      <c r="BL3" s="90" t="s">
        <v>107</v>
      </c>
      <c r="BM3" s="90">
        <v>15</v>
      </c>
      <c r="BN3" s="90">
        <v>15</v>
      </c>
      <c r="BO3" s="90">
        <v>50</v>
      </c>
      <c r="BP3" s="90">
        <v>80</v>
      </c>
      <c r="BQ3" s="90">
        <v>100</v>
      </c>
      <c r="BR3" s="90">
        <v>150</v>
      </c>
      <c r="BS3" s="90">
        <v>300</v>
      </c>
      <c r="BT3" s="90">
        <v>15</v>
      </c>
      <c r="BU3" s="90">
        <v>50</v>
      </c>
      <c r="BV3" s="90">
        <v>100</v>
      </c>
      <c r="BW3" s="90">
        <v>220</v>
      </c>
      <c r="BX3" s="90">
        <v>300</v>
      </c>
      <c r="BY3" s="90">
        <v>400</v>
      </c>
      <c r="BZ3" s="90">
        <v>120</v>
      </c>
      <c r="CA3" s="90">
        <v>120</v>
      </c>
      <c r="CB3" s="90">
        <v>300</v>
      </c>
      <c r="CC3" s="90">
        <v>300</v>
      </c>
      <c r="CD3" s="90">
        <v>15</v>
      </c>
      <c r="CE3" s="90">
        <v>40</v>
      </c>
      <c r="CF3" s="90">
        <v>40</v>
      </c>
      <c r="CG3" s="90">
        <v>40</v>
      </c>
      <c r="CH3" s="213">
        <v>10000000000</v>
      </c>
    </row>
    <row r="4" spans="1:89" s="19" customFormat="1" ht="15.75" thickBot="1" x14ac:dyDescent="0.3">
      <c r="A4" s="37" t="str">
        <f>'Attorney Detail'!A3&amp;""</f>
        <v/>
      </c>
      <c r="B4" s="78" t="s">
        <v>24</v>
      </c>
      <c r="C4" s="78" t="s">
        <v>24</v>
      </c>
      <c r="D4" s="78" t="s">
        <v>112</v>
      </c>
      <c r="E4" s="78" t="s">
        <v>24</v>
      </c>
      <c r="F4" s="78" t="s">
        <v>112</v>
      </c>
      <c r="G4" s="78" t="s">
        <v>24</v>
      </c>
      <c r="H4" s="78" t="s">
        <v>112</v>
      </c>
      <c r="I4" s="78" t="s">
        <v>24</v>
      </c>
      <c r="J4" s="78" t="s">
        <v>112</v>
      </c>
      <c r="K4" s="78" t="s">
        <v>24</v>
      </c>
      <c r="L4" s="78" t="s">
        <v>112</v>
      </c>
      <c r="M4" s="78" t="s">
        <v>24</v>
      </c>
      <c r="N4" s="78" t="s">
        <v>112</v>
      </c>
      <c r="O4" s="78" t="s">
        <v>24</v>
      </c>
      <c r="P4" s="78" t="s">
        <v>112</v>
      </c>
      <c r="Q4" s="78" t="s">
        <v>24</v>
      </c>
      <c r="R4" s="78" t="s">
        <v>112</v>
      </c>
      <c r="S4" s="78" t="s">
        <v>24</v>
      </c>
      <c r="T4" s="78" t="s">
        <v>112</v>
      </c>
      <c r="U4" s="78" t="s">
        <v>24</v>
      </c>
      <c r="V4" s="78" t="s">
        <v>112</v>
      </c>
      <c r="W4" s="78" t="s">
        <v>24</v>
      </c>
      <c r="X4" s="78" t="s">
        <v>112</v>
      </c>
      <c r="Y4" s="78" t="s">
        <v>24</v>
      </c>
      <c r="Z4" s="78" t="s">
        <v>112</v>
      </c>
      <c r="AA4" s="78" t="s">
        <v>24</v>
      </c>
      <c r="AB4" s="78" t="s">
        <v>112</v>
      </c>
      <c r="AC4" s="78" t="s">
        <v>24</v>
      </c>
      <c r="AD4" s="78" t="s">
        <v>112</v>
      </c>
      <c r="AE4" s="78" t="s">
        <v>24</v>
      </c>
      <c r="AF4" s="78" t="s">
        <v>112</v>
      </c>
      <c r="AG4" s="78" t="s">
        <v>24</v>
      </c>
      <c r="AH4" s="79" t="s">
        <v>112</v>
      </c>
      <c r="AI4" s="78" t="s">
        <v>24</v>
      </c>
      <c r="AJ4" s="78" t="s">
        <v>112</v>
      </c>
      <c r="AK4" s="78" t="s">
        <v>24</v>
      </c>
      <c r="AL4" s="78" t="s">
        <v>112</v>
      </c>
      <c r="AM4" s="78" t="s">
        <v>24</v>
      </c>
      <c r="AN4" s="78" t="s">
        <v>112</v>
      </c>
      <c r="AO4" s="78" t="s">
        <v>24</v>
      </c>
      <c r="AP4" s="78" t="s">
        <v>112</v>
      </c>
      <c r="AQ4" s="78" t="s">
        <v>24</v>
      </c>
      <c r="AR4" s="78" t="s">
        <v>112</v>
      </c>
      <c r="AS4" s="78" t="s">
        <v>24</v>
      </c>
      <c r="AT4" s="78" t="s">
        <v>112</v>
      </c>
      <c r="AU4" s="78" t="s">
        <v>24</v>
      </c>
      <c r="AV4" s="154" t="s">
        <v>112</v>
      </c>
      <c r="AW4" s="90"/>
      <c r="AX4" s="90"/>
      <c r="AY4" s="90"/>
      <c r="AZ4" s="90"/>
      <c r="BA4" s="90"/>
      <c r="BB4" s="90"/>
      <c r="BC4" s="90"/>
      <c r="BD4" s="90"/>
      <c r="BE4" s="90"/>
      <c r="BF4" s="90"/>
      <c r="BG4" s="90"/>
      <c r="BH4" s="90"/>
      <c r="BI4" s="90"/>
      <c r="BJ4" s="90"/>
      <c r="BK4" s="90"/>
      <c r="BL4" s="92"/>
      <c r="BM4" s="90"/>
      <c r="BN4" s="90"/>
      <c r="BO4" s="90"/>
      <c r="BP4" s="90"/>
      <c r="BQ4" s="90"/>
      <c r="BR4" s="90"/>
      <c r="BS4" s="90"/>
      <c r="BT4" s="90"/>
      <c r="BU4" s="90"/>
      <c r="BV4" s="90"/>
      <c r="BW4" s="90"/>
      <c r="BX4" s="90"/>
      <c r="BY4" s="90"/>
      <c r="BZ4" s="90"/>
      <c r="CA4" s="90"/>
      <c r="CB4" s="90"/>
      <c r="CC4" s="90"/>
      <c r="CD4" s="90"/>
      <c r="CE4" s="90"/>
      <c r="CF4" s="90"/>
      <c r="CG4" s="90"/>
      <c r="CH4" s="213"/>
    </row>
    <row r="5" spans="1:89" s="19" customFormat="1" ht="16.5" thickTop="1" thickBot="1" x14ac:dyDescent="0.3">
      <c r="A5" s="20" t="s">
        <v>25</v>
      </c>
      <c r="B5" s="21"/>
      <c r="C5" s="21"/>
      <c r="D5" s="75">
        <f>C5/C3</f>
        <v>0</v>
      </c>
      <c r="E5" s="21"/>
      <c r="F5" s="75">
        <f>E5/E3</f>
        <v>0</v>
      </c>
      <c r="G5" s="21">
        <v>0</v>
      </c>
      <c r="H5" s="75">
        <f>G5/G3</f>
        <v>0</v>
      </c>
      <c r="I5" s="21"/>
      <c r="J5" s="75">
        <f>I5/I3</f>
        <v>0</v>
      </c>
      <c r="K5" s="21">
        <v>0</v>
      </c>
      <c r="L5" s="75">
        <f>K5/K3</f>
        <v>0</v>
      </c>
      <c r="M5" s="21"/>
      <c r="N5" s="75">
        <f>M5/M3</f>
        <v>0</v>
      </c>
      <c r="O5" s="21">
        <v>0</v>
      </c>
      <c r="P5" s="75">
        <f>O5/O3</f>
        <v>0</v>
      </c>
      <c r="Q5" s="21"/>
      <c r="R5" s="75">
        <f>Q5/Q3</f>
        <v>0</v>
      </c>
      <c r="S5" s="21"/>
      <c r="T5" s="75">
        <f>S5/S3</f>
        <v>0</v>
      </c>
      <c r="U5" s="21"/>
      <c r="V5" s="75">
        <f>U5/U3</f>
        <v>0</v>
      </c>
      <c r="W5" s="21"/>
      <c r="X5" s="75">
        <f>W5/W3</f>
        <v>0</v>
      </c>
      <c r="Y5" s="21">
        <v>0</v>
      </c>
      <c r="Z5" s="75">
        <f>Y5/Y3</f>
        <v>0</v>
      </c>
      <c r="AA5" s="21"/>
      <c r="AB5" s="75">
        <f>AA5/AA3</f>
        <v>0</v>
      </c>
      <c r="AC5" s="21">
        <v>0</v>
      </c>
      <c r="AD5" s="75">
        <f>AC5/AC3</f>
        <v>0</v>
      </c>
      <c r="AE5" s="21"/>
      <c r="AF5" s="75">
        <f>AE5/AE3</f>
        <v>0</v>
      </c>
      <c r="AG5" s="21">
        <v>0</v>
      </c>
      <c r="AH5" s="75">
        <f>AG5/AG3</f>
        <v>0</v>
      </c>
      <c r="AI5" s="21"/>
      <c r="AJ5" s="75">
        <f>AI5/AI3</f>
        <v>0</v>
      </c>
      <c r="AK5" s="21">
        <v>0</v>
      </c>
      <c r="AL5" s="75">
        <f>AK5/AK3</f>
        <v>0</v>
      </c>
      <c r="AM5" s="21">
        <v>0</v>
      </c>
      <c r="AN5" s="75">
        <f>AM5/AM3</f>
        <v>0</v>
      </c>
      <c r="AO5" s="21">
        <v>0</v>
      </c>
      <c r="AP5" s="75">
        <f>AO5/AO3</f>
        <v>0</v>
      </c>
      <c r="AQ5" s="21">
        <v>0</v>
      </c>
      <c r="AR5" s="75">
        <f>AQ5/AQ3</f>
        <v>0</v>
      </c>
      <c r="AS5" s="21">
        <v>0</v>
      </c>
      <c r="AT5" s="75">
        <f>AS5/AS3</f>
        <v>0</v>
      </c>
      <c r="AU5" s="100">
        <f>E5+M5+O5+Q5+W5+Y5+AA5+AE5+AG5+AI5+AO5+AS5+G5+K5+I5+AC5+S5+U5+AQ5+AK5+AM5+C5</f>
        <v>0</v>
      </c>
      <c r="AV5" s="155">
        <f>F5+N5+P5+R5+X5+Z5+AB5+AF5+AH5+AJ5+AP5+AT5+AD5+H5+L5+J5+T5+V5+AR5+AL5+AN5+D5</f>
        <v>0</v>
      </c>
      <c r="AW5" s="93">
        <f>IF(D5=0,0,(IF('Attorney Detail'!I3="yes",(D5/AV5)*('Attorney Detail'!G3+'Attorney Detail'!H3),0)))</f>
        <v>0</v>
      </c>
      <c r="AX5" s="93">
        <f>IF(F5=0,0,(IF('Attorney Detail'!J3="yes",(F5/AV5)*('Attorney Detail'!G3+'Attorney Detail'!H3),0)))</f>
        <v>0</v>
      </c>
      <c r="AY5" s="93">
        <f>IF(H5+J5=0,0,(IF('Attorney Detail'!K3="yes",((H5+J5)/AV5)*('Attorney Detail'!G3+'Attorney Detail'!H3),0)))</f>
        <v>0</v>
      </c>
      <c r="AZ5" s="93">
        <f>IF(L5=0,0,(IF('Attorney Detail'!L3="yes",(L5/AV5)*('Attorney Detail'!G3+'Attorney Detail'!H3),0)))</f>
        <v>0</v>
      </c>
      <c r="BA5" s="93">
        <f>IF(N5=0,0,(N5/AV5)*('Attorney Detail'!G3+'Attorney Detail'!H3))</f>
        <v>0</v>
      </c>
      <c r="BB5" s="93">
        <f>IF(R5+T5=0,0,(IF('Attorney Detail'!M3="yes",((R5+T5)/AV5)*('Attorney Detail'!G3+'Attorney Detail'!H3),0)))</f>
        <v>0</v>
      </c>
      <c r="BC5" s="93">
        <f>IF(V5=0,0,(IF('Attorney Detail'!N3="yes",(((V5)/AV5)*('Attorney Detail'!G3+'Attorney Detail'!H3)),0)))</f>
        <v>0</v>
      </c>
      <c r="BD5" s="93">
        <f>IF(X5+Z5+AB5=0,0,(IF('Attorney Detail'!O3="yes",((X5+Z5+AB5)/AV5)*('Attorney Detail'!G3+'Attorney Detail'!H3),0)))</f>
        <v>0</v>
      </c>
      <c r="BE5" s="93">
        <f>IF(AD5=0,0,(IF('Attorney Detail'!P3="yes",(AD5/AV5)*('Attorney Detail'!G3+'Attorney Detail'!H3),0)))</f>
        <v>0</v>
      </c>
      <c r="BF5" s="93">
        <f>IF(AF5=0,0,(IF('Attorney Detail'!Q3="yes",(AF5/AV5)*('Attorney Detail'!G3+'Attorney Detail'!H3),0)))</f>
        <v>0</v>
      </c>
      <c r="BG5" s="93">
        <f>IF(AH5=0,0,(AH5/AV5)*('Attorney Detail'!G3+'Attorney Detail'!H3))</f>
        <v>0</v>
      </c>
      <c r="BH5" s="93">
        <f>IF(AK5+AM5=0,0,(IF('Attorney Detail'!R3="yes",((AL5+AN5)/AV5)*('Attorney Detail'!G3+'Attorney Detail'!H3),0)))</f>
        <v>0</v>
      </c>
      <c r="BI5" s="91">
        <f>IF(AP5=0,0,(IF('Attorney Detail'!S3="yes",(AP5/AV5)*('Attorney Detail'!G3+'Attorney Detail'!H3),0)))</f>
        <v>0</v>
      </c>
      <c r="BJ5" s="91">
        <f>IF(AT5=0,0,(AT5/AV5)*('Attorney Detail'!G3+'Attorney Detail'!H3))</f>
        <v>0</v>
      </c>
      <c r="BK5" s="91">
        <f>IF((AU5)=0,('Attorney Detail'!G3+'Attorney Detail'!H3),SUM(AW5:BJ5))</f>
        <v>0</v>
      </c>
      <c r="BL5" s="211"/>
      <c r="BM5" s="90"/>
      <c r="BN5" s="90"/>
      <c r="BO5" s="90"/>
      <c r="BP5" s="90"/>
      <c r="BQ5" s="90"/>
      <c r="BR5" s="90"/>
      <c r="BS5" s="90"/>
      <c r="BT5" s="90"/>
      <c r="BU5" s="90"/>
      <c r="BV5" s="90"/>
      <c r="BW5" s="90"/>
      <c r="BX5" s="90"/>
      <c r="BY5" s="90"/>
      <c r="BZ5" s="90"/>
      <c r="CA5" s="90"/>
      <c r="CB5" s="90"/>
      <c r="CC5" s="90"/>
      <c r="CD5" s="90"/>
      <c r="CE5" s="90"/>
      <c r="CF5" s="90"/>
      <c r="CG5" s="90"/>
      <c r="CH5" s="213"/>
      <c r="CK5" s="19">
        <f>AV5*'Attorney Detail'!F3</f>
        <v>0</v>
      </c>
    </row>
    <row r="6" spans="1:89" s="19" customFormat="1" ht="16.5" thickTop="1" thickBot="1" x14ac:dyDescent="0.3">
      <c r="A6" s="22" t="s">
        <v>26</v>
      </c>
      <c r="B6" s="23"/>
      <c r="C6" s="88"/>
      <c r="D6" s="75">
        <f>C6/C3</f>
        <v>0</v>
      </c>
      <c r="E6" s="88"/>
      <c r="F6" s="75">
        <f>E6/E3</f>
        <v>0</v>
      </c>
      <c r="G6" s="88">
        <v>0</v>
      </c>
      <c r="H6" s="75">
        <f>G6/G3</f>
        <v>0</v>
      </c>
      <c r="I6" s="88">
        <v>0</v>
      </c>
      <c r="J6" s="75">
        <f>I6/I3</f>
        <v>0</v>
      </c>
      <c r="K6" s="88">
        <v>0</v>
      </c>
      <c r="L6" s="75">
        <f>K6/K3</f>
        <v>0</v>
      </c>
      <c r="M6" s="88"/>
      <c r="N6" s="75">
        <f>M6/M3</f>
        <v>0</v>
      </c>
      <c r="O6" s="88">
        <v>0</v>
      </c>
      <c r="P6" s="75">
        <f>O6/O3</f>
        <v>0</v>
      </c>
      <c r="Q6" s="88"/>
      <c r="R6" s="75">
        <f>Q6/Q3</f>
        <v>0</v>
      </c>
      <c r="S6" s="88"/>
      <c r="T6" s="75">
        <f>S6/S3</f>
        <v>0</v>
      </c>
      <c r="U6" s="88"/>
      <c r="V6" s="75">
        <f>U6/U3</f>
        <v>0</v>
      </c>
      <c r="W6" s="88"/>
      <c r="X6" s="75">
        <f>W6/W3</f>
        <v>0</v>
      </c>
      <c r="Y6" s="88">
        <v>0</v>
      </c>
      <c r="Z6" s="75">
        <f>Y6/Y3</f>
        <v>0</v>
      </c>
      <c r="AA6" s="88"/>
      <c r="AB6" s="75">
        <f>AA6/AA3</f>
        <v>0</v>
      </c>
      <c r="AC6" s="88"/>
      <c r="AD6" s="75">
        <f>AC6/AC3</f>
        <v>0</v>
      </c>
      <c r="AE6" s="88"/>
      <c r="AF6" s="75">
        <f>AE6/AE3</f>
        <v>0</v>
      </c>
      <c r="AG6" s="88">
        <v>0</v>
      </c>
      <c r="AH6" s="75">
        <f>AG6/AG3</f>
        <v>0</v>
      </c>
      <c r="AI6" s="88"/>
      <c r="AJ6" s="75">
        <f>AI6/AI3</f>
        <v>0</v>
      </c>
      <c r="AK6" s="88">
        <v>0</v>
      </c>
      <c r="AL6" s="75">
        <f>AK6/AK3</f>
        <v>0</v>
      </c>
      <c r="AM6" s="88">
        <v>0</v>
      </c>
      <c r="AN6" s="75">
        <f>AM6/AM3</f>
        <v>0</v>
      </c>
      <c r="AO6" s="88"/>
      <c r="AP6" s="75">
        <f>AO6/AO3</f>
        <v>0</v>
      </c>
      <c r="AQ6" s="88"/>
      <c r="AR6" s="75">
        <f>AQ6/AQ3</f>
        <v>0</v>
      </c>
      <c r="AS6" s="88"/>
      <c r="AT6" s="75">
        <f>AS6/AS3</f>
        <v>0</v>
      </c>
      <c r="AU6" s="107">
        <f>E6+M6+O6+Q6+W6+Y6+AA6+AE6+AG6+AI6+AO6+AS6+G6+K6+I6+AC6+S6+U6+AQ6+AK6+AM6+C6</f>
        <v>0</v>
      </c>
      <c r="AV6" s="155">
        <f>F6+N6+P6+R6+X6+Z6+AB6+AF6+AH6+AJ6+AP6+AT6+AD6+H6+L6+J6+T6+V6+AR6+AL6+AN6+D6</f>
        <v>0</v>
      </c>
      <c r="AW6" s="93">
        <f>IF(D6=0,0,(IF('Attorney Detail'!I4="yes",(D6/AV6)*('Attorney Detail'!G4+'Attorney Detail'!H4),0)))</f>
        <v>0</v>
      </c>
      <c r="AX6" s="93">
        <f>IF(F6=0,0,(IF('Attorney Detail'!J4="yes",(F6/AV6)*('Attorney Detail'!G4+'Attorney Detail'!H4),0)))</f>
        <v>0</v>
      </c>
      <c r="AY6" s="93">
        <f>IF(H6+J6=0,0,(IF('Attorney Detail'!K4="yes",((H6+J6)/AV6)*('Attorney Detail'!G4+'Attorney Detail'!H4),0)))</f>
        <v>0</v>
      </c>
      <c r="AZ6" s="93">
        <f>IF(L6=0,0,(IF('Attorney Detail'!L4="yes",(L6/AV6)*('Attorney Detail'!G4+'Attorney Detail'!H4),0)))</f>
        <v>0</v>
      </c>
      <c r="BA6" s="93">
        <f>IF(N6=0,0,(N6/AV6)*('Attorney Detail'!G4+'Attorney Detail'!H4))</f>
        <v>0</v>
      </c>
      <c r="BB6" s="93">
        <f>IF(R6+T6=0,0,(IF('Attorney Detail'!M4="yes",((R6+T6)/AV6)*('Attorney Detail'!G4+'Attorney Detail'!H4),0)))</f>
        <v>0</v>
      </c>
      <c r="BC6" s="93">
        <f>IF(V6=0,0,(IF('Attorney Detail'!N4="yes",(((V6)/AV6)*('Attorney Detail'!G4+'Attorney Detail'!H4)),0)))</f>
        <v>0</v>
      </c>
      <c r="BD6" s="93">
        <f>IF(X6+Z6+AB6=0,0,(IF('Attorney Detail'!O4="yes",((X6+Z6+AB6)/AV6)*('Attorney Detail'!G4+'Attorney Detail'!H4),0)))</f>
        <v>0</v>
      </c>
      <c r="BE6" s="93">
        <f>IF(AD6=0,0,(IF('Attorney Detail'!P4="yes",(AD6/AV6)*('Attorney Detail'!G4+'Attorney Detail'!H4),0)))</f>
        <v>0</v>
      </c>
      <c r="BF6" s="93">
        <f>IF(AF6=0,0,(IF('Attorney Detail'!Q4="yes",(AF6/AV6)*('Attorney Detail'!G4+'Attorney Detail'!H4),0)))</f>
        <v>0</v>
      </c>
      <c r="BG6" s="93">
        <f>IF(AH6=0,0,(AH6/AV6)*('Attorney Detail'!G4+'Attorney Detail'!H4))</f>
        <v>0</v>
      </c>
      <c r="BH6" s="93">
        <f>IF(AK6+AM6=0,0,(IF('Attorney Detail'!R4="yes",((AL6+AN6)/AV6)*('Attorney Detail'!G4+'Attorney Detail'!H4),0)))</f>
        <v>0</v>
      </c>
      <c r="BI6" s="91">
        <f>IF(AP6=0,0,(IF('Attorney Detail'!S4="yes",(AP6/AV6)*('Attorney Detail'!G4+'Attorney Detail'!H4),0)))</f>
        <v>0</v>
      </c>
      <c r="BJ6" s="91">
        <f>IF(AT6=0,0,(AT6/AV6)*('Attorney Detail'!G4+'Attorney Detail'!H4))</f>
        <v>0</v>
      </c>
      <c r="BK6" s="91">
        <f>IF((AU6)=0,('Attorney Detail'!G4+'Attorney Detail'!H4),SUM(AW6:BJ6))</f>
        <v>0</v>
      </c>
      <c r="BL6" s="96"/>
      <c r="BM6" s="96"/>
      <c r="BN6" s="96"/>
      <c r="BO6" s="96"/>
      <c r="BP6" s="96"/>
      <c r="BQ6" s="96"/>
      <c r="BR6" s="96"/>
      <c r="BS6" s="96"/>
      <c r="BT6" s="96"/>
      <c r="BU6" s="96"/>
      <c r="BV6" s="96"/>
      <c r="BW6" s="96"/>
      <c r="BX6" s="96"/>
      <c r="BY6" s="96"/>
      <c r="BZ6" s="96"/>
      <c r="CA6" s="96"/>
      <c r="CB6" s="96"/>
      <c r="CC6" s="96"/>
      <c r="CD6" s="96"/>
      <c r="CE6" s="96"/>
      <c r="CF6" s="96"/>
      <c r="CG6" s="96"/>
      <c r="CK6" s="19">
        <f>AV6*'Attorney Detail'!F4</f>
        <v>0</v>
      </c>
    </row>
    <row r="7" spans="1:89" s="19" customFormat="1" ht="16.5" thickTop="1" thickBot="1" x14ac:dyDescent="0.3">
      <c r="A7" s="22" t="s">
        <v>27</v>
      </c>
      <c r="B7" s="23"/>
      <c r="C7" s="88"/>
      <c r="D7" s="75">
        <f>C7/C3</f>
        <v>0</v>
      </c>
      <c r="E7" s="88"/>
      <c r="F7" s="75">
        <f>E7/E3</f>
        <v>0</v>
      </c>
      <c r="G7" s="88">
        <v>0</v>
      </c>
      <c r="H7" s="75">
        <f>G7/G3</f>
        <v>0</v>
      </c>
      <c r="I7" s="88">
        <v>0</v>
      </c>
      <c r="J7" s="75">
        <f>I7/I3</f>
        <v>0</v>
      </c>
      <c r="K7" s="88"/>
      <c r="L7" s="75">
        <f>K7/K3</f>
        <v>0</v>
      </c>
      <c r="M7" s="88"/>
      <c r="N7" s="75">
        <f>M7/M3</f>
        <v>0</v>
      </c>
      <c r="O7" s="88">
        <v>0</v>
      </c>
      <c r="P7" s="75">
        <f>O7/O3</f>
        <v>0</v>
      </c>
      <c r="Q7" s="88"/>
      <c r="R7" s="75">
        <f>Q7/Q3</f>
        <v>0</v>
      </c>
      <c r="S7" s="88"/>
      <c r="T7" s="75">
        <f>S7/S3</f>
        <v>0</v>
      </c>
      <c r="U7" s="88"/>
      <c r="V7" s="75">
        <f>U7/U3</f>
        <v>0</v>
      </c>
      <c r="W7" s="88"/>
      <c r="X7" s="75">
        <f>W7/W3</f>
        <v>0</v>
      </c>
      <c r="Y7" s="88"/>
      <c r="Z7" s="75">
        <f>Y7/Y3</f>
        <v>0</v>
      </c>
      <c r="AA7" s="88"/>
      <c r="AB7" s="75">
        <f>AA7/AA3</f>
        <v>0</v>
      </c>
      <c r="AC7" s="88"/>
      <c r="AD7" s="75">
        <f>AC7/AC3</f>
        <v>0</v>
      </c>
      <c r="AE7" s="88"/>
      <c r="AF7" s="75">
        <f>AE7/AE3</f>
        <v>0</v>
      </c>
      <c r="AG7" s="88">
        <v>0</v>
      </c>
      <c r="AH7" s="75">
        <f>AG7/AG3</f>
        <v>0</v>
      </c>
      <c r="AI7" s="88"/>
      <c r="AJ7" s="75">
        <f>AI7/AI3</f>
        <v>0</v>
      </c>
      <c r="AK7" s="88">
        <v>0</v>
      </c>
      <c r="AL7" s="75">
        <f>AK7/AK3</f>
        <v>0</v>
      </c>
      <c r="AM7" s="88">
        <v>0</v>
      </c>
      <c r="AN7" s="75">
        <f>AM7/AM3</f>
        <v>0</v>
      </c>
      <c r="AO7" s="88"/>
      <c r="AP7" s="75">
        <f>AO7/AO3</f>
        <v>0</v>
      </c>
      <c r="AQ7" s="88"/>
      <c r="AR7" s="75">
        <f>AQ7/AQ3</f>
        <v>0</v>
      </c>
      <c r="AS7" s="88"/>
      <c r="AT7" s="75">
        <f>AS7/AS3</f>
        <v>0</v>
      </c>
      <c r="AU7" s="107">
        <f>E7+M7+O7+Q7+W7+Y7+AA7+AE7+AG7+AI7+AO7+AS7+G7+K7+I7+AC7+S7+U7+AQ7+AK7+AM7+C7</f>
        <v>0</v>
      </c>
      <c r="AV7" s="155">
        <f>F7+N7+P7+R7+X7+Z7+AB7+AF7+AH7+AJ7+AP7+AT7+AD7+H7+L7+J7+T7+V7+AR7+AL7+AN7+D7</f>
        <v>0</v>
      </c>
      <c r="AW7" s="93">
        <f>IF(D7=0,0,(IF('Attorney Detail'!I5="yes",(D7/AV7)*('Attorney Detail'!G5+'Attorney Detail'!H5),0)))</f>
        <v>0</v>
      </c>
      <c r="AX7" s="93">
        <f>IF(F7=0,0,(IF('Attorney Detail'!J5="yes",(F7/AV7)*('Attorney Detail'!G5+'Attorney Detail'!H5),0)))</f>
        <v>0</v>
      </c>
      <c r="AY7" s="93">
        <f>IF(H7+J7=0,0,(IF('Attorney Detail'!K5="yes",((H7+J7)/AV7)*('Attorney Detail'!G5+'Attorney Detail'!H5),0)))</f>
        <v>0</v>
      </c>
      <c r="AZ7" s="93">
        <f>IF(L7=0,0,(IF('Attorney Detail'!L5="yes",(L7/AV7)*('Attorney Detail'!G5+'Attorney Detail'!H5),0)))</f>
        <v>0</v>
      </c>
      <c r="BA7" s="93">
        <f>IF(N7=0,0,(N7/AV7)*('Attorney Detail'!G5+'Attorney Detail'!H5))</f>
        <v>0</v>
      </c>
      <c r="BB7" s="93">
        <f>IF(R7+T7=0,0,(IF('Attorney Detail'!M5="yes",((R7+T7)/AV7)*('Attorney Detail'!G5+'Attorney Detail'!H5),0)))</f>
        <v>0</v>
      </c>
      <c r="BC7" s="93">
        <f>IF(V7=0,0,(IF('Attorney Detail'!N5="yes",(((V7)/AV7)*('Attorney Detail'!G5+'Attorney Detail'!H5)),0)))</f>
        <v>0</v>
      </c>
      <c r="BD7" s="93">
        <f>IF(X7+Z7+AB7=0,0,(IF('Attorney Detail'!O5="yes",((X7+Z7+AB7)/AV7)*('Attorney Detail'!G5+'Attorney Detail'!H5),0)))</f>
        <v>0</v>
      </c>
      <c r="BE7" s="93">
        <f>IF(AD7=0,0,(IF('Attorney Detail'!P5="yes",(AD7/AV7)*('Attorney Detail'!G5+'Attorney Detail'!H5),0)))</f>
        <v>0</v>
      </c>
      <c r="BF7" s="93">
        <f>IF(AF7=0,0,(IF('Attorney Detail'!Q5="yes",(AF7/AV7)*('Attorney Detail'!G5+'Attorney Detail'!H5),0)))</f>
        <v>0</v>
      </c>
      <c r="BG7" s="93">
        <f>IF(AH7=0,0,(AH7/AV7)*('Attorney Detail'!G5+'Attorney Detail'!H5))</f>
        <v>0</v>
      </c>
      <c r="BH7" s="93">
        <f>IF(AK7+AM7=0,0,(IF('Attorney Detail'!R5="yes",((AL7+AN7)/AV7)*('Attorney Detail'!G5+'Attorney Detail'!H5),0)))</f>
        <v>0</v>
      </c>
      <c r="BI7" s="91">
        <f>IF(AP7=0,0,(IF('Attorney Detail'!S5="yes",(AP7/AV7)*('Attorney Detail'!G5+'Attorney Detail'!H5),0)))</f>
        <v>0</v>
      </c>
      <c r="BJ7" s="91">
        <f>IF(AT7=0,0,(AT7/AV7)*('Attorney Detail'!G5+'Attorney Detail'!H5))</f>
        <v>0</v>
      </c>
      <c r="BK7" s="91">
        <f>IF((AU7)=0,('Attorney Detail'!G5+'Attorney Detail'!H5),SUM(AW7:BJ7))</f>
        <v>0</v>
      </c>
      <c r="BL7" s="96"/>
      <c r="BM7" s="96"/>
      <c r="BN7" s="96"/>
      <c r="BO7" s="96"/>
      <c r="BP7" s="96"/>
      <c r="BQ7" s="96"/>
      <c r="BR7" s="96"/>
      <c r="BS7" s="96"/>
      <c r="BT7" s="96"/>
      <c r="BU7" s="96"/>
      <c r="BV7" s="96"/>
      <c r="BW7" s="96"/>
      <c r="BX7" s="96"/>
      <c r="BY7" s="96"/>
      <c r="BZ7" s="96"/>
      <c r="CA7" s="96"/>
      <c r="CB7" s="96"/>
      <c r="CC7" s="96"/>
      <c r="CD7" s="96"/>
      <c r="CE7" s="96"/>
      <c r="CF7" s="96"/>
      <c r="CG7" s="96"/>
      <c r="CK7" s="19">
        <f>AV7*'Attorney Detail'!F5</f>
        <v>0</v>
      </c>
    </row>
    <row r="8" spans="1:89" s="19" customFormat="1" ht="16.5" thickTop="1" thickBot="1" x14ac:dyDescent="0.3">
      <c r="A8" s="24" t="s">
        <v>28</v>
      </c>
      <c r="B8" s="25"/>
      <c r="C8" s="25"/>
      <c r="D8" s="75">
        <f>C8/C3</f>
        <v>0</v>
      </c>
      <c r="E8" s="25"/>
      <c r="F8" s="75">
        <f>E8/E3</f>
        <v>0</v>
      </c>
      <c r="G8" s="25">
        <v>0</v>
      </c>
      <c r="H8" s="75">
        <f>G8/G3</f>
        <v>0</v>
      </c>
      <c r="I8" s="25">
        <v>0</v>
      </c>
      <c r="J8" s="75">
        <f>I8/I3</f>
        <v>0</v>
      </c>
      <c r="K8" s="25">
        <v>0</v>
      </c>
      <c r="L8" s="75">
        <f>K8/K3</f>
        <v>0</v>
      </c>
      <c r="M8" s="25">
        <v>0</v>
      </c>
      <c r="N8" s="75">
        <f>M8/M3</f>
        <v>0</v>
      </c>
      <c r="O8" s="25">
        <v>0</v>
      </c>
      <c r="P8" s="75">
        <f>O8/O3</f>
        <v>0</v>
      </c>
      <c r="Q8" s="25">
        <v>0</v>
      </c>
      <c r="R8" s="75">
        <f>Q8/Q3</f>
        <v>0</v>
      </c>
      <c r="S8" s="25"/>
      <c r="T8" s="75">
        <f>S8/S3</f>
        <v>0</v>
      </c>
      <c r="U8" s="25"/>
      <c r="V8" s="75">
        <f>U8/U3</f>
        <v>0</v>
      </c>
      <c r="W8" s="25"/>
      <c r="X8" s="75">
        <f>W8/W3</f>
        <v>0</v>
      </c>
      <c r="Y8" s="25"/>
      <c r="Z8" s="75">
        <f>Y8/Y3</f>
        <v>0</v>
      </c>
      <c r="AA8" s="25"/>
      <c r="AB8" s="75">
        <f>AA8/AA3</f>
        <v>0</v>
      </c>
      <c r="AC8" s="25">
        <v>0</v>
      </c>
      <c r="AD8" s="75">
        <f>AC8/AC3</f>
        <v>0</v>
      </c>
      <c r="AE8" s="25">
        <v>0</v>
      </c>
      <c r="AF8" s="75">
        <f>AE8/AE3</f>
        <v>0</v>
      </c>
      <c r="AG8" s="25">
        <v>0</v>
      </c>
      <c r="AH8" s="75">
        <f>AG8/AG3</f>
        <v>0</v>
      </c>
      <c r="AI8" s="25"/>
      <c r="AJ8" s="75">
        <f>AI8/AI3</f>
        <v>0</v>
      </c>
      <c r="AK8" s="25">
        <v>0</v>
      </c>
      <c r="AL8" s="75">
        <f>AK8/AK3</f>
        <v>0</v>
      </c>
      <c r="AM8" s="25">
        <v>0</v>
      </c>
      <c r="AN8" s="75">
        <f>AM8/AM3</f>
        <v>0</v>
      </c>
      <c r="AO8" s="25"/>
      <c r="AP8" s="75">
        <f>AO8/AO3</f>
        <v>0</v>
      </c>
      <c r="AQ8" s="25"/>
      <c r="AR8" s="75">
        <f>AQ8/AQ3</f>
        <v>0</v>
      </c>
      <c r="AS8" s="25"/>
      <c r="AT8" s="75">
        <f>AS8/AS3</f>
        <v>0</v>
      </c>
      <c r="AU8" s="108">
        <f>E8+M8+O8+Q8+W8+Y8+AA8+AE8+AG8+AI8+AO8+AS8+G8+K8+I8+AC8+S8+U8+AQ8+AK8+AM8+C8</f>
        <v>0</v>
      </c>
      <c r="AV8" s="155">
        <f>F8+N8+P8+R8+X8+Z8+AB8+AF8+AH8+AJ8+AP8+AT8+AD8+H8+L8+J8+T8+V8+AR8+AL8+AN8+D8</f>
        <v>0</v>
      </c>
      <c r="AW8" s="93">
        <f>IF(D8=0,0,(IF('Attorney Detail'!I6="yes",(D8/AV8)*('Attorney Detail'!G6+'Attorney Detail'!H6),0)))</f>
        <v>0</v>
      </c>
      <c r="AX8" s="93">
        <f>IF(F8=0,0,(IF('Attorney Detail'!J6="yes",(F8/AV8)*('Attorney Detail'!G6+'Attorney Detail'!H6),0)))</f>
        <v>0</v>
      </c>
      <c r="AY8" s="93">
        <f>IF(H8+J8=0,0,(IF('Attorney Detail'!K6="yes",((H8+J8)/AV8)*('Attorney Detail'!G6+'Attorney Detail'!H6),0)))</f>
        <v>0</v>
      </c>
      <c r="AZ8" s="93">
        <f>IF(L8=0,0,(IF('Attorney Detail'!L6="yes",(L8/AV8)*('Attorney Detail'!G6+'Attorney Detail'!H6),0)))</f>
        <v>0</v>
      </c>
      <c r="BA8" s="93">
        <f>IF(N8=0,0,(N8/AV8)*('Attorney Detail'!G6+'Attorney Detail'!H6))</f>
        <v>0</v>
      </c>
      <c r="BB8" s="93">
        <f>IF(R8+T8=0,0,(IF('Attorney Detail'!M6="yes",((R8+T8)/AV8)*('Attorney Detail'!G6+'Attorney Detail'!H6),0)))</f>
        <v>0</v>
      </c>
      <c r="BC8" s="93">
        <f>IF(V8=0,0,(IF('Attorney Detail'!N6="yes",(((V8)/AV8)*('Attorney Detail'!G6+'Attorney Detail'!H6)),0)))</f>
        <v>0</v>
      </c>
      <c r="BD8" s="93">
        <f>IF(X8+Z8+AB8=0,0,(IF('Attorney Detail'!O6="yes",((X8+Z8+AB8)/AV8)*('Attorney Detail'!G6+'Attorney Detail'!H6),0)))</f>
        <v>0</v>
      </c>
      <c r="BE8" s="93">
        <f>IF(AD8=0,0,(IF('Attorney Detail'!P6="yes",(AD8/AV8)*('Attorney Detail'!G6+'Attorney Detail'!H6),0)))</f>
        <v>0</v>
      </c>
      <c r="BF8" s="93">
        <f>IF(AF8=0,0,(IF('Attorney Detail'!Q6="yes",(AF8/AV8)*('Attorney Detail'!G6+'Attorney Detail'!H6),0)))</f>
        <v>0</v>
      </c>
      <c r="BG8" s="93">
        <f>IF(AH8=0,0,(AH8/AV8)*('Attorney Detail'!G6+'Attorney Detail'!H6))</f>
        <v>0</v>
      </c>
      <c r="BH8" s="93">
        <f>IF(AK8+AM8=0,0,(IF('Attorney Detail'!R6="yes",((AL8+AN8)/AV8)*('Attorney Detail'!G6+'Attorney Detail'!H6),0)))</f>
        <v>0</v>
      </c>
      <c r="BI8" s="91">
        <f>IF(AP8=0,0,(IF('Attorney Detail'!S6="yes",(AP8/AV8)*('Attorney Detail'!G6+'Attorney Detail'!H6),0)))</f>
        <v>0</v>
      </c>
      <c r="BJ8" s="91">
        <f>IF(AT8=0,0,(AT8/AV8)*('Attorney Detail'!G6+'Attorney Detail'!H6))</f>
        <v>0</v>
      </c>
      <c r="BK8" s="91">
        <f>IF((AU8)=0,('Attorney Detail'!G6+'Attorney Detail'!H6),SUM(AW8:BJ8))</f>
        <v>0</v>
      </c>
      <c r="BL8" s="96"/>
      <c r="BM8" s="96"/>
      <c r="BN8" s="96"/>
      <c r="BO8" s="96"/>
      <c r="BP8" s="96"/>
      <c r="BQ8" s="96"/>
      <c r="BR8" s="96"/>
      <c r="BS8" s="96"/>
      <c r="BT8" s="96"/>
      <c r="BU8" s="96"/>
      <c r="BV8" s="96"/>
      <c r="BW8" s="96"/>
      <c r="BX8" s="96"/>
      <c r="BY8" s="96"/>
      <c r="BZ8" s="96"/>
      <c r="CA8" s="96"/>
      <c r="CB8" s="96"/>
      <c r="CC8" s="96"/>
      <c r="CD8" s="96"/>
      <c r="CE8" s="96"/>
      <c r="CF8" s="96"/>
      <c r="CG8" s="96"/>
      <c r="CK8" s="19">
        <f>AV8*'Attorney Detail'!F6</f>
        <v>0</v>
      </c>
    </row>
    <row r="9" spans="1:89" s="26" customFormat="1" ht="16.5" thickTop="1" thickBot="1" x14ac:dyDescent="0.3">
      <c r="A9" s="72" t="s">
        <v>29</v>
      </c>
      <c r="B9" s="73"/>
      <c r="C9" s="73">
        <f>SUM(C5:C8)</f>
        <v>0</v>
      </c>
      <c r="D9" s="74">
        <f>C9/C3</f>
        <v>0</v>
      </c>
      <c r="E9" s="73">
        <f>SUM(E5:E8)</f>
        <v>0</v>
      </c>
      <c r="F9" s="74">
        <f>E9/E3</f>
        <v>0</v>
      </c>
      <c r="G9" s="73">
        <f>SUM(G5:G8)</f>
        <v>0</v>
      </c>
      <c r="H9" s="75">
        <f>G9/G3</f>
        <v>0</v>
      </c>
      <c r="I9" s="73">
        <f>SUM(I5:I8)</f>
        <v>0</v>
      </c>
      <c r="J9" s="75">
        <f>I9/I3</f>
        <v>0</v>
      </c>
      <c r="K9" s="73">
        <f>SUM(K5:K8)</f>
        <v>0</v>
      </c>
      <c r="L9" s="75">
        <f>K9/K3</f>
        <v>0</v>
      </c>
      <c r="M9" s="73">
        <f>SUM(M5:M8)</f>
        <v>0</v>
      </c>
      <c r="N9" s="74">
        <f>M9/M3</f>
        <v>0</v>
      </c>
      <c r="O9" s="73">
        <f>SUM(O5:O8)</f>
        <v>0</v>
      </c>
      <c r="P9" s="74">
        <f>O9/O3</f>
        <v>0</v>
      </c>
      <c r="Q9" s="73">
        <f>SUM(Q5:Q8)</f>
        <v>0</v>
      </c>
      <c r="R9" s="75">
        <f>Q9/Q3</f>
        <v>0</v>
      </c>
      <c r="S9" s="73">
        <f>SUM(S5:S8)</f>
        <v>0</v>
      </c>
      <c r="T9" s="75">
        <f>S9/S3</f>
        <v>0</v>
      </c>
      <c r="U9" s="73">
        <f>SUM(U5:U8)</f>
        <v>0</v>
      </c>
      <c r="V9" s="75">
        <f>U9/U3</f>
        <v>0</v>
      </c>
      <c r="W9" s="73">
        <f>SUM(W5:W8)</f>
        <v>0</v>
      </c>
      <c r="X9" s="75">
        <f>W9/W3</f>
        <v>0</v>
      </c>
      <c r="Y9" s="73">
        <f>SUM(Y5:Y8)</f>
        <v>0</v>
      </c>
      <c r="Z9" s="75">
        <f>Y9/Y3</f>
        <v>0</v>
      </c>
      <c r="AA9" s="73">
        <f>SUM(AA5:AA8)</f>
        <v>0</v>
      </c>
      <c r="AB9" s="75">
        <f>AA9/AA3</f>
        <v>0</v>
      </c>
      <c r="AC9" s="73">
        <f>SUM(AC5:AC8)</f>
        <v>0</v>
      </c>
      <c r="AD9" s="75">
        <f>AC9/AC3</f>
        <v>0</v>
      </c>
      <c r="AE9" s="73">
        <f>SUM(AE5:AE8)</f>
        <v>0</v>
      </c>
      <c r="AF9" s="75">
        <f>AE9/AE3</f>
        <v>0</v>
      </c>
      <c r="AG9" s="73">
        <f>SUM(AG5:AG8)</f>
        <v>0</v>
      </c>
      <c r="AH9" s="75">
        <f>AG9/AG3</f>
        <v>0</v>
      </c>
      <c r="AI9" s="73">
        <f>SUM(AI5:AI8)</f>
        <v>0</v>
      </c>
      <c r="AJ9" s="75">
        <f>AI9/AI3</f>
        <v>0</v>
      </c>
      <c r="AK9" s="73">
        <f>SUM(AK5:AK8)</f>
        <v>0</v>
      </c>
      <c r="AL9" s="75">
        <f>AK9/AK3</f>
        <v>0</v>
      </c>
      <c r="AM9" s="73">
        <f>SUM(AM5:AM8)</f>
        <v>0</v>
      </c>
      <c r="AN9" s="75">
        <f>AM9/AM3</f>
        <v>0</v>
      </c>
      <c r="AO9" s="73">
        <f>SUM(AO5:AO8)</f>
        <v>0</v>
      </c>
      <c r="AP9" s="75">
        <f>AO9/AO3</f>
        <v>0</v>
      </c>
      <c r="AQ9" s="73">
        <f>SUM(AQ5:AQ8)</f>
        <v>0</v>
      </c>
      <c r="AR9" s="75">
        <f>AQ9/AQ3</f>
        <v>0</v>
      </c>
      <c r="AS9" s="73">
        <f>SUM(AS5:AS8)</f>
        <v>0</v>
      </c>
      <c r="AT9" s="75">
        <f>AS9/AS3</f>
        <v>0</v>
      </c>
      <c r="AU9" s="71">
        <f>E9+M9+O9+Q9+W9+Y9+AA9+AE9+AG9+AI9+AO9+AS9+G9+K9+I9+AC9+S9+U9+AQ9+AK9+AM9+C9</f>
        <v>0</v>
      </c>
      <c r="AV9" s="155">
        <f>F9+N9+P9+R9+X9+Z9+AB9+AF9+AH9+AJ9+AP9+AT9+AD9+H9+L9+J9+T9+V9+AR9+AL9+AN9+D9</f>
        <v>0</v>
      </c>
      <c r="AW9" s="94"/>
      <c r="AX9" s="94"/>
      <c r="AY9" s="94"/>
      <c r="AZ9" s="94"/>
      <c r="BA9" s="94"/>
      <c r="BB9" s="94"/>
      <c r="BC9" s="94"/>
      <c r="BD9" s="94"/>
      <c r="BE9" s="94"/>
      <c r="BF9" s="94"/>
      <c r="BG9" s="94"/>
      <c r="BH9" s="94"/>
      <c r="BI9" s="94"/>
      <c r="BJ9" s="94"/>
      <c r="BK9" s="94"/>
      <c r="BL9" s="96"/>
      <c r="BM9" s="96"/>
      <c r="BN9" s="96"/>
      <c r="BO9" s="96"/>
      <c r="BP9" s="96"/>
      <c r="BQ9" s="96"/>
      <c r="BR9" s="96"/>
      <c r="BS9" s="96"/>
      <c r="BT9" s="96"/>
      <c r="BU9" s="96"/>
      <c r="BV9" s="96"/>
      <c r="BW9" s="96"/>
      <c r="BX9" s="96"/>
      <c r="BY9" s="96"/>
      <c r="BZ9" s="96"/>
      <c r="CA9" s="96"/>
      <c r="CB9" s="96"/>
      <c r="CC9" s="96"/>
      <c r="CD9" s="96"/>
      <c r="CE9" s="96"/>
      <c r="CF9" s="96"/>
      <c r="CG9" s="96"/>
      <c r="CK9" s="26">
        <f>SUM(CK5:CK8)</f>
        <v>0</v>
      </c>
    </row>
    <row r="10" spans="1:89" ht="16.5" thickTop="1" x14ac:dyDescent="0.25">
      <c r="A10" s="233" t="s">
        <v>497</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row>
    <row r="11" spans="1:89" ht="45" x14ac:dyDescent="0.25">
      <c r="A11" s="76"/>
      <c r="B11" s="66" t="s">
        <v>21</v>
      </c>
      <c r="C11" s="225" t="s">
        <v>442</v>
      </c>
      <c r="D11" s="226"/>
      <c r="E11" s="225" t="s">
        <v>96</v>
      </c>
      <c r="F11" s="226"/>
      <c r="G11" s="232" t="s">
        <v>99</v>
      </c>
      <c r="H11" s="226"/>
      <c r="I11" s="232" t="s">
        <v>100</v>
      </c>
      <c r="J11" s="226"/>
      <c r="K11" s="225" t="s">
        <v>97</v>
      </c>
      <c r="L11" s="226"/>
      <c r="M11" s="225" t="s">
        <v>98</v>
      </c>
      <c r="N11" s="226"/>
      <c r="O11" s="225" t="s">
        <v>22</v>
      </c>
      <c r="P11" s="226"/>
      <c r="Q11" s="225" t="s">
        <v>489</v>
      </c>
      <c r="R11" s="226"/>
      <c r="S11" s="225" t="s">
        <v>488</v>
      </c>
      <c r="T11" s="226"/>
      <c r="U11" s="232" t="s">
        <v>422</v>
      </c>
      <c r="V11" s="226"/>
      <c r="W11" s="232" t="s">
        <v>436</v>
      </c>
      <c r="X11" s="226"/>
      <c r="Y11" s="232" t="s">
        <v>423</v>
      </c>
      <c r="Z11" s="226"/>
      <c r="AA11" s="225" t="s">
        <v>484</v>
      </c>
      <c r="AB11" s="226"/>
      <c r="AC11" s="225" t="s">
        <v>93</v>
      </c>
      <c r="AD11" s="226"/>
      <c r="AE11" s="225" t="s">
        <v>94</v>
      </c>
      <c r="AF11" s="226"/>
      <c r="AG11" s="225" t="s">
        <v>485</v>
      </c>
      <c r="AH11" s="226"/>
      <c r="AI11" s="225" t="s">
        <v>424</v>
      </c>
      <c r="AJ11" s="226"/>
      <c r="AK11" s="225" t="s">
        <v>425</v>
      </c>
      <c r="AL11" s="226"/>
      <c r="AM11" s="225" t="s">
        <v>437</v>
      </c>
      <c r="AN11" s="226"/>
      <c r="AO11" s="225" t="s">
        <v>500</v>
      </c>
      <c r="AP11" s="226"/>
      <c r="AQ11" s="225" t="s">
        <v>426</v>
      </c>
      <c r="AR11" s="226"/>
      <c r="AS11" s="225" t="s">
        <v>447</v>
      </c>
      <c r="AT11" s="226"/>
      <c r="AU11" s="225" t="s">
        <v>23</v>
      </c>
      <c r="AV11" s="226"/>
      <c r="AW11" s="89" t="s">
        <v>442</v>
      </c>
      <c r="AX11" s="89" t="s">
        <v>96</v>
      </c>
      <c r="AY11" s="195" t="s">
        <v>141</v>
      </c>
      <c r="AZ11" s="105" t="s">
        <v>97</v>
      </c>
      <c r="BA11" s="105" t="s">
        <v>443</v>
      </c>
      <c r="BB11" s="90" t="s">
        <v>434</v>
      </c>
      <c r="BC11" s="106" t="s">
        <v>142</v>
      </c>
      <c r="BD11" s="90" t="s">
        <v>435</v>
      </c>
      <c r="BE11" s="90" t="s">
        <v>93</v>
      </c>
      <c r="BF11" s="90" t="s">
        <v>94</v>
      </c>
      <c r="BG11" s="90" t="s">
        <v>31</v>
      </c>
      <c r="BH11" s="90" t="s">
        <v>444</v>
      </c>
      <c r="BI11" s="91" t="s">
        <v>445</v>
      </c>
      <c r="BJ11" s="91" t="s">
        <v>446</v>
      </c>
      <c r="BK11" s="91" t="s">
        <v>448</v>
      </c>
      <c r="BM11" s="95"/>
      <c r="BN11" s="95"/>
      <c r="BO11" s="95"/>
      <c r="BP11" s="95"/>
      <c r="BQ11" s="95"/>
      <c r="BR11" s="95"/>
      <c r="BS11" s="95"/>
      <c r="BT11" s="95"/>
      <c r="BU11" s="95"/>
      <c r="BV11" s="95"/>
      <c r="BW11" s="95"/>
      <c r="BX11" s="95"/>
      <c r="BY11" s="95"/>
      <c r="BZ11" s="95"/>
      <c r="CA11" s="95"/>
      <c r="CB11" s="95"/>
      <c r="CC11" s="95"/>
      <c r="CD11" s="95"/>
      <c r="CE11" s="95"/>
      <c r="CF11" s="95"/>
      <c r="CG11" s="97"/>
      <c r="CK11" s="219" t="s">
        <v>502</v>
      </c>
    </row>
    <row r="12" spans="1:89" x14ac:dyDescent="0.25">
      <c r="A12" s="38" t="s">
        <v>107</v>
      </c>
      <c r="B12" s="67"/>
      <c r="C12" s="67"/>
      <c r="D12" s="68"/>
      <c r="E12" s="67"/>
      <c r="F12" s="68"/>
      <c r="G12" s="67"/>
      <c r="H12" s="68"/>
      <c r="I12" s="67"/>
      <c r="J12" s="68"/>
      <c r="K12" s="67"/>
      <c r="L12" s="68"/>
      <c r="M12" s="69"/>
      <c r="N12" s="68"/>
      <c r="O12" s="67"/>
      <c r="P12" s="68"/>
      <c r="Q12" s="67"/>
      <c r="R12" s="68"/>
      <c r="S12" s="67"/>
      <c r="T12" s="68"/>
      <c r="U12" s="67"/>
      <c r="V12" s="68"/>
      <c r="W12" s="67"/>
      <c r="X12" s="68"/>
      <c r="Y12" s="67"/>
      <c r="Z12" s="68"/>
      <c r="AA12" s="67"/>
      <c r="AB12" s="68"/>
      <c r="AC12" s="69"/>
      <c r="AD12" s="69"/>
      <c r="AE12" s="67"/>
      <c r="AF12" s="68"/>
      <c r="AG12" s="67"/>
      <c r="AH12" s="68"/>
      <c r="AI12" s="67"/>
      <c r="AJ12" s="68"/>
      <c r="AK12" s="227"/>
      <c r="AL12" s="228"/>
      <c r="AM12" s="227"/>
      <c r="AN12" s="228"/>
      <c r="AO12" s="112"/>
      <c r="AP12" s="113"/>
      <c r="AQ12" s="112"/>
      <c r="AR12" s="113"/>
      <c r="AS12" s="112"/>
      <c r="AT12" s="113"/>
      <c r="AU12" s="67"/>
      <c r="AV12" s="110"/>
      <c r="AW12" s="89"/>
      <c r="AX12" s="89"/>
      <c r="AY12" s="89"/>
      <c r="AZ12" s="89"/>
      <c r="BA12" s="89"/>
    </row>
    <row r="13" spans="1:89" x14ac:dyDescent="0.25">
      <c r="A13" s="77"/>
      <c r="B13" s="70"/>
      <c r="C13" s="223">
        <f>(VLOOKUP(A12,$BL$2:$CH$5,2,FALSE))*'Attorney Detail'!F13</f>
        <v>7.5</v>
      </c>
      <c r="D13" s="224"/>
      <c r="E13" s="223">
        <f>(VLOOKUP(A12,$BL$2:$CH$5,3,FALSE))*'Attorney Detail'!F13</f>
        <v>7.5</v>
      </c>
      <c r="F13" s="224"/>
      <c r="G13" s="223">
        <f>VLOOKUP(A12,$BL$2:$CI$5,4,FALSE)*'Attorney Detail'!F13</f>
        <v>25</v>
      </c>
      <c r="H13" s="224"/>
      <c r="I13" s="223">
        <f>VLOOKUP(A12,$BL$2:$CI$5,5,FALSE)*'Attorney Detail'!F13</f>
        <v>40</v>
      </c>
      <c r="J13" s="224"/>
      <c r="K13" s="223">
        <f>VLOOKUP(A12,$BL$2:$CI$5,6,FALSE)*'Attorney Detail'!F13</f>
        <v>50</v>
      </c>
      <c r="L13" s="224"/>
      <c r="M13" s="234">
        <f>VLOOKUP(A12,$BL$2:$CI$5,7,FALSE)*'Attorney Detail'!F13</f>
        <v>75</v>
      </c>
      <c r="N13" s="224"/>
      <c r="O13" s="223">
        <f>VLOOKUP(A12,$BL$2:$CI$5,8,FALSE)*'Attorney Detail'!F13</f>
        <v>150</v>
      </c>
      <c r="P13" s="224"/>
      <c r="Q13" s="223">
        <f>VLOOKUP(A12,$BL$2:$CI$5,9,FALSE)*'Attorney Detail'!F13</f>
        <v>7.5</v>
      </c>
      <c r="R13" s="224"/>
      <c r="S13" s="223">
        <f>VLOOKUP(A12,$BL$2:$CI$5,10,FALSE)*'Attorney Detail'!F13</f>
        <v>25</v>
      </c>
      <c r="T13" s="224"/>
      <c r="U13" s="223">
        <f>VLOOKUP(A12,$BL$2:$CI$5,11,FALSE)*'Attorney Detail'!F13</f>
        <v>50</v>
      </c>
      <c r="V13" s="224"/>
      <c r="W13" s="223">
        <f>VLOOKUP(A12,$BL$2:$CI$5,12,FALSE)*'Attorney Detail'!F13</f>
        <v>110</v>
      </c>
      <c r="X13" s="224"/>
      <c r="Y13" s="223">
        <f>VLOOKUP(A12,$BL$2:$CI$5,13,FALSE)*'Attorney Detail'!F13</f>
        <v>150</v>
      </c>
      <c r="Z13" s="224"/>
      <c r="AA13" s="229">
        <f>VLOOKUP(A12,$BL$2:$CI$5,14,FALSE)*'Attorney Detail'!F13</f>
        <v>200</v>
      </c>
      <c r="AB13" s="230"/>
      <c r="AC13" s="229">
        <f>VLOOKUP(A12,$BL$2:$CI$5,15,FALSE)*'Attorney Detail'!F13</f>
        <v>60</v>
      </c>
      <c r="AD13" s="231"/>
      <c r="AE13" s="229">
        <f>VLOOKUP(A12,$BL$2:$CI$5,16,FALSE)*'Attorney Detail'!F13</f>
        <v>60</v>
      </c>
      <c r="AF13" s="230"/>
      <c r="AG13" s="229">
        <f>VLOOKUP(A12,$BL$2:$CI$5,17,FALSE)*'Attorney Detail'!F13</f>
        <v>150</v>
      </c>
      <c r="AH13" s="230"/>
      <c r="AI13" s="223">
        <f>VLOOKUP(A12,$BL$2:$CI$5,18,FALSE)*'Attorney Detail'!F13</f>
        <v>150</v>
      </c>
      <c r="AJ13" s="224"/>
      <c r="AK13" s="223">
        <f>VLOOKUP(A12,$BL$2:$CI$5,19,FALSE)*'Attorney Detail'!F13</f>
        <v>7.5</v>
      </c>
      <c r="AL13" s="224"/>
      <c r="AM13" s="223">
        <f>VLOOKUP(A12,$BL$2:$CI$5,20,FALSE)*'Attorney Detail'!F13</f>
        <v>20</v>
      </c>
      <c r="AN13" s="224"/>
      <c r="AO13" s="223">
        <f>VLOOKUP(A12,$BL$2:$CI$5,21,FALSE)*'Attorney Detail'!F13</f>
        <v>20</v>
      </c>
      <c r="AP13" s="224"/>
      <c r="AQ13" s="223">
        <f>VLOOKUP(A12,$BL$2:$CI$5,22,FALSE)*'Attorney Detail'!F13</f>
        <v>20</v>
      </c>
      <c r="AR13" s="224"/>
      <c r="AS13" s="235">
        <f>VLOOKUP(A12,$BL$2:$CI$5,23,FALSE)*'Attorney Detail'!F13</f>
        <v>5000000000</v>
      </c>
      <c r="AT13" s="236"/>
      <c r="AU13" s="237"/>
      <c r="AV13" s="238"/>
    </row>
    <row r="14" spans="1:89" ht="15.75" thickBot="1" x14ac:dyDescent="0.3">
      <c r="A14" s="37" t="str">
        <f>'Attorney Detail'!A13&amp;""</f>
        <v/>
      </c>
      <c r="B14" s="78" t="s">
        <v>24</v>
      </c>
      <c r="C14" s="78" t="s">
        <v>24</v>
      </c>
      <c r="D14" s="78" t="s">
        <v>112</v>
      </c>
      <c r="E14" s="78" t="s">
        <v>24</v>
      </c>
      <c r="F14" s="78" t="s">
        <v>112</v>
      </c>
      <c r="G14" s="78" t="s">
        <v>24</v>
      </c>
      <c r="H14" s="78" t="s">
        <v>112</v>
      </c>
      <c r="I14" s="78" t="s">
        <v>24</v>
      </c>
      <c r="J14" s="78" t="s">
        <v>112</v>
      </c>
      <c r="K14" s="78" t="s">
        <v>24</v>
      </c>
      <c r="L14" s="78" t="s">
        <v>112</v>
      </c>
      <c r="M14" s="78" t="s">
        <v>24</v>
      </c>
      <c r="N14" s="78" t="s">
        <v>112</v>
      </c>
      <c r="O14" s="78" t="s">
        <v>24</v>
      </c>
      <c r="P14" s="78" t="s">
        <v>112</v>
      </c>
      <c r="Q14" s="78" t="s">
        <v>24</v>
      </c>
      <c r="R14" s="78" t="s">
        <v>112</v>
      </c>
      <c r="S14" s="78" t="s">
        <v>24</v>
      </c>
      <c r="T14" s="78" t="s">
        <v>112</v>
      </c>
      <c r="U14" s="78" t="s">
        <v>24</v>
      </c>
      <c r="V14" s="78" t="s">
        <v>112</v>
      </c>
      <c r="W14" s="78" t="s">
        <v>24</v>
      </c>
      <c r="X14" s="78" t="s">
        <v>112</v>
      </c>
      <c r="Y14" s="78" t="s">
        <v>24</v>
      </c>
      <c r="Z14" s="78" t="s">
        <v>112</v>
      </c>
      <c r="AA14" s="78" t="s">
        <v>24</v>
      </c>
      <c r="AB14" s="78" t="s">
        <v>112</v>
      </c>
      <c r="AC14" s="78" t="s">
        <v>24</v>
      </c>
      <c r="AD14" s="78" t="s">
        <v>112</v>
      </c>
      <c r="AE14" s="78" t="s">
        <v>24</v>
      </c>
      <c r="AF14" s="78" t="s">
        <v>112</v>
      </c>
      <c r="AG14" s="78" t="s">
        <v>24</v>
      </c>
      <c r="AH14" s="79" t="s">
        <v>112</v>
      </c>
      <c r="AI14" s="78" t="s">
        <v>24</v>
      </c>
      <c r="AJ14" s="78" t="s">
        <v>112</v>
      </c>
      <c r="AK14" s="78" t="s">
        <v>24</v>
      </c>
      <c r="AL14" s="78" t="s">
        <v>112</v>
      </c>
      <c r="AM14" s="78" t="s">
        <v>24</v>
      </c>
      <c r="AN14" s="78" t="s">
        <v>112</v>
      </c>
      <c r="AO14" s="78" t="s">
        <v>24</v>
      </c>
      <c r="AP14" s="78" t="s">
        <v>112</v>
      </c>
      <c r="AQ14" s="78" t="s">
        <v>24</v>
      </c>
      <c r="AR14" s="78" t="s">
        <v>112</v>
      </c>
      <c r="AS14" s="78" t="s">
        <v>24</v>
      </c>
      <c r="AT14" s="78" t="s">
        <v>112</v>
      </c>
      <c r="AU14" s="78" t="s">
        <v>24</v>
      </c>
      <c r="AV14" s="154" t="s">
        <v>112</v>
      </c>
      <c r="BL14" s="92"/>
      <c r="BM14" s="92"/>
      <c r="BN14" s="92"/>
      <c r="BO14" s="92"/>
      <c r="BP14" s="92"/>
      <c r="BQ14" s="92"/>
      <c r="BR14" s="92"/>
      <c r="BS14" s="92"/>
      <c r="BT14" s="92"/>
      <c r="BU14" s="92"/>
      <c r="BV14" s="92"/>
      <c r="BW14" s="92"/>
      <c r="BX14" s="92"/>
      <c r="BY14" s="92"/>
      <c r="BZ14" s="92"/>
      <c r="CA14" s="92"/>
      <c r="CB14" s="92"/>
      <c r="CC14" s="92"/>
      <c r="CD14" s="92"/>
      <c r="CE14" s="92"/>
      <c r="CF14" s="92"/>
      <c r="CG14" s="19"/>
      <c r="CK14" s="19"/>
    </row>
    <row r="15" spans="1:89" ht="16.5" thickTop="1" thickBot="1" x14ac:dyDescent="0.3">
      <c r="A15" s="20" t="s">
        <v>25</v>
      </c>
      <c r="B15" s="21"/>
      <c r="C15" s="21"/>
      <c r="D15" s="75">
        <f>C15/C13</f>
        <v>0</v>
      </c>
      <c r="E15" s="21"/>
      <c r="F15" s="75">
        <f>E15/E13</f>
        <v>0</v>
      </c>
      <c r="G15" s="21"/>
      <c r="H15" s="75">
        <f>G15/G13</f>
        <v>0</v>
      </c>
      <c r="I15" s="21"/>
      <c r="J15" s="75">
        <f>I15/I13</f>
        <v>0</v>
      </c>
      <c r="K15" s="21"/>
      <c r="L15" s="75">
        <f>K15/K13</f>
        <v>0</v>
      </c>
      <c r="M15" s="21"/>
      <c r="N15" s="75">
        <f>M15/M13</f>
        <v>0</v>
      </c>
      <c r="O15" s="21"/>
      <c r="P15" s="75">
        <f>O15/O13</f>
        <v>0</v>
      </c>
      <c r="Q15" s="21"/>
      <c r="R15" s="75">
        <f>Q15/Q13</f>
        <v>0</v>
      </c>
      <c r="S15" s="21"/>
      <c r="T15" s="75">
        <f>S15/S13</f>
        <v>0</v>
      </c>
      <c r="U15" s="21"/>
      <c r="V15" s="75">
        <f>U15/U13</f>
        <v>0</v>
      </c>
      <c r="W15" s="21"/>
      <c r="X15" s="75">
        <f>W15/W13</f>
        <v>0</v>
      </c>
      <c r="Y15" s="21"/>
      <c r="Z15" s="75">
        <f>Y15/Y13</f>
        <v>0</v>
      </c>
      <c r="AA15" s="21"/>
      <c r="AB15" s="75">
        <f>AA15/AA13</f>
        <v>0</v>
      </c>
      <c r="AC15" s="21"/>
      <c r="AD15" s="75">
        <f>AC15/AC13</f>
        <v>0</v>
      </c>
      <c r="AE15" s="21"/>
      <c r="AF15" s="75">
        <f>AE15/AE13</f>
        <v>0</v>
      </c>
      <c r="AG15" s="21"/>
      <c r="AH15" s="75">
        <f>AG15/AG13</f>
        <v>0</v>
      </c>
      <c r="AI15" s="21"/>
      <c r="AJ15" s="75">
        <f>AI15/AI13</f>
        <v>0</v>
      </c>
      <c r="AK15" s="21"/>
      <c r="AL15" s="75">
        <f>AK15/AK13</f>
        <v>0</v>
      </c>
      <c r="AM15" s="21">
        <v>0</v>
      </c>
      <c r="AN15" s="75">
        <f>AM15/AM13</f>
        <v>0</v>
      </c>
      <c r="AO15" s="21"/>
      <c r="AP15" s="75">
        <f>AO15/AO13</f>
        <v>0</v>
      </c>
      <c r="AQ15" s="21"/>
      <c r="AR15" s="75">
        <f>AQ15/AQ13</f>
        <v>0</v>
      </c>
      <c r="AS15" s="21"/>
      <c r="AT15" s="75">
        <f t="shared" ref="AT15" si="0">AS15/AS13</f>
        <v>0</v>
      </c>
      <c r="AU15" s="100">
        <f>E15+M15+O15+Q15+W15+Y15+AA15+AE15+AG15+AI15+AO15+AS15+G15+K15+I15+AC15+S15+U15+AQ15+AK15+AM15+C15</f>
        <v>0</v>
      </c>
      <c r="AV15" s="155">
        <f t="shared" ref="AV15:AV19" si="1">F15+N15+P15+R15+X15+Z15+AB15+AF15+AH15+AJ15+AP15+AT15+AD15+H15+L15+J15+T15+V15+AR15+AL15+AN15+D15</f>
        <v>0</v>
      </c>
      <c r="AW15" s="93">
        <f>IF(D15=0,0,(IF('Attorney Detail'!I13="yes",(D15/AV15)*('Attorney Detail'!G13+'Attorney Detail'!H13),0)))</f>
        <v>0</v>
      </c>
      <c r="AX15" s="93">
        <f>IF(F15=0,0,(IF('Attorney Detail'!J13="yes",(F15/AV15)*('Attorney Detail'!G13+'Attorney Detail'!H13),0)))</f>
        <v>0</v>
      </c>
      <c r="AY15" s="93">
        <f>IF(H15+J15=0,0,(IF('Attorney Detail'!K13="yes",((H15+J15)/AV15)*('Attorney Detail'!G13+'Attorney Detail'!H13),0)))</f>
        <v>0</v>
      </c>
      <c r="AZ15" s="93">
        <f>IF(L15=0,0,(IF('Attorney Detail'!L13="yes",(L15/AV15)*('Attorney Detail'!G13+'Attorney Detail'!H13),0)))</f>
        <v>0</v>
      </c>
      <c r="BA15" s="93">
        <f>IF(N15=0,0,(N15/AV15)*('Attorney Detail'!G13+'Attorney Detail'!H13))</f>
        <v>0</v>
      </c>
      <c r="BB15" s="93">
        <f>IF(R15+T15=0,0,(IF('Attorney Detail'!M13="yes",((R15+T15)/AV15)*('Attorney Detail'!G13+'Attorney Detail'!H13),0)))</f>
        <v>0</v>
      </c>
      <c r="BC15" s="93">
        <f>IF(V15=0,0,(IF('Attorney Detail'!N13="yes",(((V15)/AV15)*('Attorney Detail'!G13+'Attorney Detail'!H13)),0)))</f>
        <v>0</v>
      </c>
      <c r="BD15" s="93">
        <f>IF(X15+Z15+AB15=0,0,(IF('Attorney Detail'!O13="yes",((X15+Z15+AB15)/AV15)*('Attorney Detail'!G13+'Attorney Detail'!H13),0)))</f>
        <v>0</v>
      </c>
      <c r="BE15" s="93">
        <f>IF(AD15=0,0,(IF('Attorney Detail'!P13="yes",(AD15/AV15)*('Attorney Detail'!G13+'Attorney Detail'!H13),0)))</f>
        <v>0</v>
      </c>
      <c r="BF15" s="93">
        <f>IF(AF15=0,0,(IF('Attorney Detail'!Q13="yes",(AF15/AV15)*('Attorney Detail'!G13+'Attorney Detail'!H13),0)))</f>
        <v>0</v>
      </c>
      <c r="BG15" s="93">
        <f>IF(AH15=0,0,(AH15/AV15)*('Attorney Detail'!G13+'Attorney Detail'!H13))</f>
        <v>0</v>
      </c>
      <c r="BH15" s="93">
        <f>IF(AK15+AM15=0,0,(IF('Attorney Detail'!R13="yes",((AL15+AN15)/AV15)*('Attorney Detail'!G13+'Attorney Detail'!H13),0)))</f>
        <v>0</v>
      </c>
      <c r="BI15" s="91">
        <f>IF(AP15=0,0,(IF('Attorney Detail'!S13="yes",(AP15/AV15)*('Attorney Detail'!G13+'Attorney Detail'!H13),0)))</f>
        <v>0</v>
      </c>
      <c r="BJ15" s="91">
        <f>IF(AT15=0,0,(AT15/AV15)*('Attorney Detail'!G13+'Attorney Detail'!H13))</f>
        <v>0</v>
      </c>
      <c r="BK15" s="91">
        <f>IF((AU15)=0,('Attorney Detail'!G13+'Attorney Detail'!H13),SUM(AW15:BJ15))</f>
        <v>0</v>
      </c>
      <c r="BL15" s="211"/>
      <c r="BM15" s="212"/>
      <c r="BN15" s="212"/>
      <c r="BO15" s="212"/>
      <c r="BP15" s="212"/>
      <c r="BQ15" s="212"/>
      <c r="BR15" s="212"/>
      <c r="BS15" s="212"/>
      <c r="BT15" s="212"/>
      <c r="BU15" s="212"/>
      <c r="BV15" s="212"/>
      <c r="BW15" s="212"/>
      <c r="BX15" s="212"/>
      <c r="BY15" s="212"/>
      <c r="BZ15" s="212"/>
      <c r="CA15" s="212"/>
      <c r="CB15" s="212"/>
      <c r="CC15" s="212"/>
      <c r="CD15" s="212"/>
      <c r="CE15" s="212"/>
      <c r="CF15" s="212"/>
      <c r="CG15" s="19"/>
      <c r="CK15" s="19">
        <f>AV15*'Attorney Detail'!F13</f>
        <v>0</v>
      </c>
    </row>
    <row r="16" spans="1:89" ht="16.5" thickTop="1" thickBot="1" x14ac:dyDescent="0.3">
      <c r="A16" s="22" t="s">
        <v>26</v>
      </c>
      <c r="B16" s="23"/>
      <c r="C16" s="88"/>
      <c r="D16" s="75">
        <f>C16/C13</f>
        <v>0</v>
      </c>
      <c r="E16" s="88"/>
      <c r="F16" s="75">
        <f>E16/E13</f>
        <v>0</v>
      </c>
      <c r="G16" s="88"/>
      <c r="H16" s="75">
        <f>G16/G13</f>
        <v>0</v>
      </c>
      <c r="I16" s="88"/>
      <c r="J16" s="75">
        <f>I16/I13</f>
        <v>0</v>
      </c>
      <c r="K16" s="88"/>
      <c r="L16" s="75">
        <f>K16/K13</f>
        <v>0</v>
      </c>
      <c r="M16" s="88"/>
      <c r="N16" s="75">
        <f>M16/M13</f>
        <v>0</v>
      </c>
      <c r="O16" s="88"/>
      <c r="P16" s="75">
        <f>O16/O13</f>
        <v>0</v>
      </c>
      <c r="Q16" s="88"/>
      <c r="R16" s="75">
        <f>Q16/Q13</f>
        <v>0</v>
      </c>
      <c r="S16" s="88"/>
      <c r="T16" s="75">
        <f>S16/S13</f>
        <v>0</v>
      </c>
      <c r="U16" s="88"/>
      <c r="V16" s="75">
        <f>U16/U13</f>
        <v>0</v>
      </c>
      <c r="W16" s="88"/>
      <c r="X16" s="75">
        <f>W16/W13</f>
        <v>0</v>
      </c>
      <c r="Y16" s="88"/>
      <c r="Z16" s="75">
        <f>Y16/Y13</f>
        <v>0</v>
      </c>
      <c r="AA16" s="88"/>
      <c r="AB16" s="75">
        <f>AA16/AA13</f>
        <v>0</v>
      </c>
      <c r="AC16" s="88"/>
      <c r="AD16" s="75">
        <f>AC16/AC13</f>
        <v>0</v>
      </c>
      <c r="AE16" s="88"/>
      <c r="AF16" s="75">
        <f>AE16/AE13</f>
        <v>0</v>
      </c>
      <c r="AG16" s="88"/>
      <c r="AH16" s="75">
        <f>AG16/AG13</f>
        <v>0</v>
      </c>
      <c r="AI16" s="88"/>
      <c r="AJ16" s="75">
        <f>AI16/AI13</f>
        <v>0</v>
      </c>
      <c r="AK16" s="88">
        <v>0</v>
      </c>
      <c r="AL16" s="75">
        <f>AK16/AK13</f>
        <v>0</v>
      </c>
      <c r="AM16" s="88">
        <v>0</v>
      </c>
      <c r="AN16" s="75">
        <f>AM16/AM13</f>
        <v>0</v>
      </c>
      <c r="AO16" s="88"/>
      <c r="AP16" s="75">
        <f>AO16/AO13</f>
        <v>0</v>
      </c>
      <c r="AQ16" s="88"/>
      <c r="AR16" s="75">
        <f>AQ16/AQ13</f>
        <v>0</v>
      </c>
      <c r="AS16" s="88"/>
      <c r="AT16" s="75">
        <f t="shared" ref="AT16" si="2">AS16/AS13</f>
        <v>0</v>
      </c>
      <c r="AU16" s="107">
        <f>E16+M16+O16+Q16+W16+Y16+AA16+AE16+AG16+AI16+AO16+AS16+G16+K16+I16+AC16+S16+U16+AQ16+AK16+AM16+C16</f>
        <v>0</v>
      </c>
      <c r="AV16" s="155">
        <f t="shared" si="1"/>
        <v>0</v>
      </c>
      <c r="AW16" s="93">
        <f>IF(D16=0,0,(IF('Attorney Detail'!I14="yes",(D16/AV16)*('Attorney Detail'!G14+'Attorney Detail'!H14),0)))</f>
        <v>0</v>
      </c>
      <c r="AX16" s="93">
        <f>IF(F16=0,0,(IF('Attorney Detail'!J14="yes",(F16/AV16)*('Attorney Detail'!G14+'Attorney Detail'!H14),0)))</f>
        <v>0</v>
      </c>
      <c r="AY16" s="93">
        <f>IF(H16+J16=0,0,(IF('Attorney Detail'!K14="yes",((H16+J16)/AV16)*('Attorney Detail'!G14+'Attorney Detail'!H14),0)))</f>
        <v>0</v>
      </c>
      <c r="AZ16" s="93">
        <f>IF(L16=0,0,(IF('Attorney Detail'!L14="yes",(L16/AV16)*('Attorney Detail'!G14+'Attorney Detail'!H14),0)))</f>
        <v>0</v>
      </c>
      <c r="BA16" s="93">
        <f>IF(N16=0,0,(N16/AV16)*('Attorney Detail'!G14+'Attorney Detail'!H14))</f>
        <v>0</v>
      </c>
      <c r="BB16" s="93">
        <f>IF(R16+T16=0,0,(IF('Attorney Detail'!M14="yes",((R16+T16)/AV16)*('Attorney Detail'!G14+'Attorney Detail'!H14),0)))</f>
        <v>0</v>
      </c>
      <c r="BC16" s="93">
        <f>IF(V16=0,0,(IF('Attorney Detail'!N14="yes",(((V16)/AV16)*('Attorney Detail'!G14+'Attorney Detail'!H14)),0)))</f>
        <v>0</v>
      </c>
      <c r="BD16" s="93">
        <f>IF(X16+Z16+AB16=0,0,(IF('Attorney Detail'!O14="yes",((X16+Z16+AB16)/AV16)*('Attorney Detail'!G14+'Attorney Detail'!H14),0)))</f>
        <v>0</v>
      </c>
      <c r="BE16" s="93">
        <f>IF(AD16=0,0,(IF('Attorney Detail'!P14="yes",(AD16/AV16)*('Attorney Detail'!G14+'Attorney Detail'!H14),0)))</f>
        <v>0</v>
      </c>
      <c r="BF16" s="93">
        <f>IF(AF16=0,0,(IF('Attorney Detail'!Q14="yes",(AF16/AV16)*('Attorney Detail'!G14+'Attorney Detail'!H14),0)))</f>
        <v>0</v>
      </c>
      <c r="BG16" s="93">
        <f>IF(AH16=0,0,(AH16/AV16)*('Attorney Detail'!G14+'Attorney Detail'!H14))</f>
        <v>0</v>
      </c>
      <c r="BH16" s="93">
        <f>IF(AK16+AM16=0,0,(IF('Attorney Detail'!R14="yes",((AL16+AN16)/AV16)*('Attorney Detail'!G14+'Attorney Detail'!H14),0)))</f>
        <v>0</v>
      </c>
      <c r="BI16" s="91">
        <f>IF(AP16=0,0,(IF('Attorney Detail'!S14="yes",(AP16/AV16)*('Attorney Detail'!G14+'Attorney Detail'!H14),0)))</f>
        <v>0</v>
      </c>
      <c r="BJ16" s="91">
        <f>IF(AT16=0,0,(AT16/AV16)*('Attorney Detail'!G14+'Attorney Detail'!H14))</f>
        <v>0</v>
      </c>
      <c r="BK16" s="91">
        <f>IF((AU16)=0,('Attorney Detail'!G14+'Attorney Detail'!H14),SUM(AW16:BJ16))</f>
        <v>0</v>
      </c>
      <c r="CK16" s="19">
        <f>AV16*'Attorney Detail'!F14</f>
        <v>0</v>
      </c>
    </row>
    <row r="17" spans="1:89" ht="16.5" thickTop="1" thickBot="1" x14ac:dyDescent="0.3">
      <c r="A17" s="22" t="s">
        <v>27</v>
      </c>
      <c r="B17" s="23"/>
      <c r="C17" s="88"/>
      <c r="D17" s="75">
        <f>C17/C13</f>
        <v>0</v>
      </c>
      <c r="E17" s="88"/>
      <c r="F17" s="75">
        <f>E17/E13</f>
        <v>0</v>
      </c>
      <c r="G17" s="88"/>
      <c r="H17" s="75">
        <f>G17/G13</f>
        <v>0</v>
      </c>
      <c r="I17" s="88"/>
      <c r="J17" s="75">
        <f>I17/I13</f>
        <v>0</v>
      </c>
      <c r="K17" s="88"/>
      <c r="L17" s="75">
        <f>K17/K13</f>
        <v>0</v>
      </c>
      <c r="M17" s="88"/>
      <c r="N17" s="75">
        <f>M17/M13</f>
        <v>0</v>
      </c>
      <c r="O17" s="88"/>
      <c r="P17" s="75">
        <f>O17/O13</f>
        <v>0</v>
      </c>
      <c r="Q17" s="88"/>
      <c r="R17" s="75">
        <f>Q17/Q13</f>
        <v>0</v>
      </c>
      <c r="S17" s="88"/>
      <c r="T17" s="75">
        <f>S17/S13</f>
        <v>0</v>
      </c>
      <c r="U17" s="88"/>
      <c r="V17" s="75">
        <f>U17/U13</f>
        <v>0</v>
      </c>
      <c r="W17" s="88"/>
      <c r="X17" s="75">
        <f>W17/W13</f>
        <v>0</v>
      </c>
      <c r="Y17" s="88"/>
      <c r="Z17" s="75">
        <f>Y17/Y13</f>
        <v>0</v>
      </c>
      <c r="AA17" s="88"/>
      <c r="AB17" s="75">
        <f>AA17/AA13</f>
        <v>0</v>
      </c>
      <c r="AC17" s="88"/>
      <c r="AD17" s="75">
        <f>AC17/AC13</f>
        <v>0</v>
      </c>
      <c r="AE17" s="88"/>
      <c r="AF17" s="75">
        <f>AE17/AE13</f>
        <v>0</v>
      </c>
      <c r="AG17" s="88"/>
      <c r="AH17" s="75">
        <f>AG17/AG13</f>
        <v>0</v>
      </c>
      <c r="AI17" s="88"/>
      <c r="AJ17" s="75">
        <f>AI17/AI13</f>
        <v>0</v>
      </c>
      <c r="AK17" s="88">
        <v>0</v>
      </c>
      <c r="AL17" s="75">
        <f>AK17/AK13</f>
        <v>0</v>
      </c>
      <c r="AM17" s="88">
        <v>0</v>
      </c>
      <c r="AN17" s="75">
        <f>AM17/AM13</f>
        <v>0</v>
      </c>
      <c r="AO17" s="88"/>
      <c r="AP17" s="75">
        <f>AO17/AO13</f>
        <v>0</v>
      </c>
      <c r="AQ17" s="88"/>
      <c r="AR17" s="75">
        <f>AQ17/AQ13</f>
        <v>0</v>
      </c>
      <c r="AS17" s="88"/>
      <c r="AT17" s="75">
        <f t="shared" ref="AT17" si="3">AS17/AS13</f>
        <v>0</v>
      </c>
      <c r="AU17" s="107">
        <f>E17+M17+O17+Q17+W17+Y17+AA17+AE17+AG17+AI17+AO17+AS17+G17+K17+I17+AC17+S17+U17+AQ17+AK17+AM17+C17</f>
        <v>0</v>
      </c>
      <c r="AV17" s="155">
        <f t="shared" si="1"/>
        <v>0</v>
      </c>
      <c r="AW17" s="93">
        <f>IF(D17=0,0,(IF('Attorney Detail'!I15="yes",(D17/AV17)*('Attorney Detail'!G15+'Attorney Detail'!H15),0)))</f>
        <v>0</v>
      </c>
      <c r="AX17" s="93">
        <f>IF(F17=0,0,(IF('Attorney Detail'!J15="yes",(F17/AV17)*('Attorney Detail'!G15+'Attorney Detail'!H15),0)))</f>
        <v>0</v>
      </c>
      <c r="AY17" s="93">
        <f>IF(H17+J17=0,0,(IF('Attorney Detail'!K15="yes",((H17+J17)/AV17)*('Attorney Detail'!G15+'Attorney Detail'!H15),0)))</f>
        <v>0</v>
      </c>
      <c r="AZ17" s="93">
        <f>IF(L17=0,0,(IF('Attorney Detail'!L15="yes",(L17/AV17)*('Attorney Detail'!G15+'Attorney Detail'!H15),0)))</f>
        <v>0</v>
      </c>
      <c r="BA17" s="93">
        <f>IF(N17=0,0,(N17/AV17)*('Attorney Detail'!G15+'Attorney Detail'!H15))</f>
        <v>0</v>
      </c>
      <c r="BB17" s="93">
        <f>IF(R17+T17=0,0,(IF('Attorney Detail'!M15="yes",((R17+T17)/AV17)*('Attorney Detail'!G15+'Attorney Detail'!H15),0)))</f>
        <v>0</v>
      </c>
      <c r="BC17" s="93">
        <f>IF(V17=0,0,(IF('Attorney Detail'!N15="yes",(((V17)/AV17)*('Attorney Detail'!G15+'Attorney Detail'!H15)),0)))</f>
        <v>0</v>
      </c>
      <c r="BD17" s="93">
        <f>IF(X17+Z17+AB17=0,0,(IF('Attorney Detail'!O15="yes",((X17+Z17+AB17)/AV17)*('Attorney Detail'!G15+'Attorney Detail'!H15),0)))</f>
        <v>0</v>
      </c>
      <c r="BE17" s="93">
        <f>IF(AD17=0,0,(IF('Attorney Detail'!P15="yes",(AD17/AV17)*('Attorney Detail'!G15+'Attorney Detail'!H15),0)))</f>
        <v>0</v>
      </c>
      <c r="BF17" s="93">
        <f>IF(AF17=0,0,(IF('Attorney Detail'!Q15="yes",(AF17/AV17)*('Attorney Detail'!G15+'Attorney Detail'!H15),0)))</f>
        <v>0</v>
      </c>
      <c r="BG17" s="93">
        <f>IF(AH17=0,0,(AH17/AV17)*('Attorney Detail'!G15+'Attorney Detail'!H15))</f>
        <v>0</v>
      </c>
      <c r="BH17" s="93">
        <f>IF(AK17+AM17=0,0,(IF('Attorney Detail'!R15="yes",((AL17+AN17)/AV17)*('Attorney Detail'!G15+'Attorney Detail'!H15),0)))</f>
        <v>0</v>
      </c>
      <c r="BI17" s="91">
        <f>IF(AP17=0,0,(IF('Attorney Detail'!S15="yes",(AP17/AV17)*('Attorney Detail'!G15+'Attorney Detail'!H15),0)))</f>
        <v>0</v>
      </c>
      <c r="BJ17" s="91">
        <f>IF(AT17=0,0,(AT17/AV17)*('Attorney Detail'!G15+'Attorney Detail'!H15))</f>
        <v>0</v>
      </c>
      <c r="BK17" s="91">
        <f>IF((AU17)=0,('Attorney Detail'!G15+'Attorney Detail'!H15),SUM(AW17:BJ17))</f>
        <v>0</v>
      </c>
      <c r="CK17" s="19">
        <f>AV17*'Attorney Detail'!F15</f>
        <v>0</v>
      </c>
    </row>
    <row r="18" spans="1:89" ht="16.5" thickTop="1" thickBot="1" x14ac:dyDescent="0.3">
      <c r="A18" s="24" t="s">
        <v>28</v>
      </c>
      <c r="B18" s="25"/>
      <c r="C18" s="25"/>
      <c r="D18" s="75">
        <f>C18/C13</f>
        <v>0</v>
      </c>
      <c r="E18" s="25"/>
      <c r="F18" s="75">
        <f>E18/E13</f>
        <v>0</v>
      </c>
      <c r="G18" s="25"/>
      <c r="H18" s="75">
        <f>G18/G13</f>
        <v>0</v>
      </c>
      <c r="I18" s="25"/>
      <c r="J18" s="75">
        <f>I18/I13</f>
        <v>0</v>
      </c>
      <c r="K18" s="25"/>
      <c r="L18" s="75">
        <f>K18/K13</f>
        <v>0</v>
      </c>
      <c r="M18" s="25"/>
      <c r="N18" s="75">
        <f>M18/M13</f>
        <v>0</v>
      </c>
      <c r="O18" s="25"/>
      <c r="P18" s="75">
        <f>O18/O13</f>
        <v>0</v>
      </c>
      <c r="Q18" s="25"/>
      <c r="R18" s="75">
        <f>Q18/Q13</f>
        <v>0</v>
      </c>
      <c r="S18" s="25"/>
      <c r="T18" s="75">
        <f>S18/S13</f>
        <v>0</v>
      </c>
      <c r="U18" s="25"/>
      <c r="V18" s="75">
        <f>U18/U13</f>
        <v>0</v>
      </c>
      <c r="W18" s="25"/>
      <c r="X18" s="75">
        <f>W18/W13</f>
        <v>0</v>
      </c>
      <c r="Y18" s="25"/>
      <c r="Z18" s="75">
        <f>Y18/Y13</f>
        <v>0</v>
      </c>
      <c r="AA18" s="25"/>
      <c r="AB18" s="75">
        <f>AA18/AA13</f>
        <v>0</v>
      </c>
      <c r="AC18" s="25"/>
      <c r="AD18" s="75">
        <f>AC18/AC13</f>
        <v>0</v>
      </c>
      <c r="AE18" s="25"/>
      <c r="AF18" s="75">
        <f>AE18/AE13</f>
        <v>0</v>
      </c>
      <c r="AG18" s="25"/>
      <c r="AH18" s="75">
        <f>AG18/AG13</f>
        <v>0</v>
      </c>
      <c r="AI18" s="25"/>
      <c r="AJ18" s="75">
        <f>AI18/AI13</f>
        <v>0</v>
      </c>
      <c r="AK18" s="25">
        <v>0</v>
      </c>
      <c r="AL18" s="75">
        <f>AK18/AK13</f>
        <v>0</v>
      </c>
      <c r="AM18" s="25">
        <v>0</v>
      </c>
      <c r="AN18" s="75">
        <f>AM18/AM13</f>
        <v>0</v>
      </c>
      <c r="AO18" s="25"/>
      <c r="AP18" s="75">
        <f>AO18/AO13</f>
        <v>0</v>
      </c>
      <c r="AQ18" s="25"/>
      <c r="AR18" s="75">
        <f>AQ18/AQ13</f>
        <v>0</v>
      </c>
      <c r="AS18" s="25"/>
      <c r="AT18" s="75">
        <f t="shared" ref="AT18" si="4">AS18/AS13</f>
        <v>0</v>
      </c>
      <c r="AU18" s="108">
        <f>E18+M18+O18+Q18+W18+Y18+AA18+AE18+AG18+AI18+AO18+AS18+G18+K18+I18+AC18+S18+U18+AQ18+AK18+AM18+C18</f>
        <v>0</v>
      </c>
      <c r="AV18" s="155">
        <f t="shared" si="1"/>
        <v>0</v>
      </c>
      <c r="AW18" s="93">
        <f>IF(D18=0,0,(IF('Attorney Detail'!I16="yes",(D18/AV18)*('Attorney Detail'!G16+'Attorney Detail'!H16),0)))</f>
        <v>0</v>
      </c>
      <c r="AX18" s="93">
        <f>IF(F18=0,0,(IF('Attorney Detail'!J16="yes",(F18/AV18)*('Attorney Detail'!G16+'Attorney Detail'!H16),0)))</f>
        <v>0</v>
      </c>
      <c r="AY18" s="93">
        <f>IF(H18+J18=0,0,(IF('Attorney Detail'!K16="yes",((H18+J18)/AV18)*('Attorney Detail'!G16+'Attorney Detail'!H16),0)))</f>
        <v>0</v>
      </c>
      <c r="AZ18" s="93">
        <f>IF(L18=0,0,(IF('Attorney Detail'!L16="yes",(L18/AV18)*('Attorney Detail'!G16+'Attorney Detail'!H16),0)))</f>
        <v>0</v>
      </c>
      <c r="BA18" s="93">
        <f>IF(N18=0,0,(N18/AV18)*('Attorney Detail'!G16+'Attorney Detail'!H16))</f>
        <v>0</v>
      </c>
      <c r="BB18" s="93">
        <f>IF(R18+T18=0,0,(IF('Attorney Detail'!M16="yes",((R18+T18)/AV18)*('Attorney Detail'!G16+'Attorney Detail'!H16),0)))</f>
        <v>0</v>
      </c>
      <c r="BC18" s="93">
        <f>IF(V18=0,0,(IF('Attorney Detail'!N16="yes",(((V18)/AV18)*('Attorney Detail'!G16+'Attorney Detail'!H16)),0)))</f>
        <v>0</v>
      </c>
      <c r="BD18" s="93">
        <f>IF(X18+Z18+AB18=0,0,(IF('Attorney Detail'!O16="yes",((X18+Z18+AB18)/AV18)*('Attorney Detail'!G16+'Attorney Detail'!H16),0)))</f>
        <v>0</v>
      </c>
      <c r="BE18" s="93">
        <f>IF(AD18=0,0,(IF('Attorney Detail'!P16="yes",(AD18/AV18)*('Attorney Detail'!G16+'Attorney Detail'!H16),0)))</f>
        <v>0</v>
      </c>
      <c r="BF18" s="93">
        <f>IF(AF18=0,0,(IF('Attorney Detail'!Q16="yes",(AF18/AV18)*('Attorney Detail'!G16+'Attorney Detail'!H16),0)))</f>
        <v>0</v>
      </c>
      <c r="BG18" s="93">
        <f>IF(AH18=0,0,(AH18/AV18)*('Attorney Detail'!G16+'Attorney Detail'!H16))</f>
        <v>0</v>
      </c>
      <c r="BH18" s="93">
        <f>IF(AK18+AM18=0,0,(IF('Attorney Detail'!R16="yes",((AL18+AN18)/AV18)*('Attorney Detail'!G16+'Attorney Detail'!H16),0)))</f>
        <v>0</v>
      </c>
      <c r="BI18" s="91">
        <f>IF(AP18=0,0,(IF('Attorney Detail'!S16="yes",(AP18/AV18)*('Attorney Detail'!G16+'Attorney Detail'!H16),0)))</f>
        <v>0</v>
      </c>
      <c r="BJ18" s="91">
        <f>IF(AT18=0,0,(AT18/AV18)*('Attorney Detail'!G16+'Attorney Detail'!H16))</f>
        <v>0</v>
      </c>
      <c r="BK18" s="91">
        <f>IF((AU18)=0,('Attorney Detail'!G16+'Attorney Detail'!H16),SUM(AW18:BJ18))</f>
        <v>0</v>
      </c>
      <c r="CK18" s="19">
        <f>AV18*'Attorney Detail'!F16</f>
        <v>0</v>
      </c>
    </row>
    <row r="19" spans="1:89" ht="16.5" thickTop="1" thickBot="1" x14ac:dyDescent="0.3">
      <c r="A19" s="72" t="s">
        <v>29</v>
      </c>
      <c r="B19" s="73"/>
      <c r="C19" s="73">
        <f t="shared" ref="C19" si="5">SUM(C15:C18)</f>
        <v>0</v>
      </c>
      <c r="D19" s="74">
        <f t="shared" ref="D19" si="6">C19/C13</f>
        <v>0</v>
      </c>
      <c r="E19" s="73">
        <f t="shared" ref="E19" si="7">SUM(E15:E18)</f>
        <v>0</v>
      </c>
      <c r="F19" s="74">
        <f t="shared" ref="F19" si="8">E19/E13</f>
        <v>0</v>
      </c>
      <c r="G19" s="73">
        <f t="shared" ref="G19" si="9">SUM(G15:G18)</f>
        <v>0</v>
      </c>
      <c r="H19" s="75">
        <f t="shared" ref="H19" si="10">G19/G13</f>
        <v>0</v>
      </c>
      <c r="I19" s="73">
        <f t="shared" ref="I19" si="11">SUM(I15:I18)</f>
        <v>0</v>
      </c>
      <c r="J19" s="75">
        <f t="shared" ref="J19" si="12">I19/I13</f>
        <v>0</v>
      </c>
      <c r="K19" s="73">
        <f t="shared" ref="K19" si="13">SUM(K15:K18)</f>
        <v>0</v>
      </c>
      <c r="L19" s="75">
        <f t="shared" ref="L19" si="14">K19/K13</f>
        <v>0</v>
      </c>
      <c r="M19" s="73">
        <f t="shared" ref="M19" si="15">SUM(M15:M18)</f>
        <v>0</v>
      </c>
      <c r="N19" s="74">
        <f t="shared" ref="N19" si="16">M19/M13</f>
        <v>0</v>
      </c>
      <c r="O19" s="73">
        <f t="shared" ref="O19" si="17">SUM(O15:O18)</f>
        <v>0</v>
      </c>
      <c r="P19" s="74">
        <f t="shared" ref="P19" si="18">O19/O13</f>
        <v>0</v>
      </c>
      <c r="Q19" s="73">
        <f t="shared" ref="Q19" si="19">SUM(Q15:Q18)</f>
        <v>0</v>
      </c>
      <c r="R19" s="75">
        <f t="shared" ref="R19" si="20">Q19/Q13</f>
        <v>0</v>
      </c>
      <c r="S19" s="73">
        <f t="shared" ref="S19" si="21">SUM(S15:S18)</f>
        <v>0</v>
      </c>
      <c r="T19" s="75">
        <f t="shared" ref="T19" si="22">S19/S13</f>
        <v>0</v>
      </c>
      <c r="U19" s="73">
        <f t="shared" ref="U19" si="23">SUM(U15:U18)</f>
        <v>0</v>
      </c>
      <c r="V19" s="75">
        <f t="shared" ref="V19" si="24">U19/U13</f>
        <v>0</v>
      </c>
      <c r="W19" s="73">
        <f t="shared" ref="W19" si="25">SUM(W15:W18)</f>
        <v>0</v>
      </c>
      <c r="X19" s="75">
        <f t="shared" ref="X19" si="26">W19/W13</f>
        <v>0</v>
      </c>
      <c r="Y19" s="73">
        <f t="shared" ref="Y19" si="27">SUM(Y15:Y18)</f>
        <v>0</v>
      </c>
      <c r="Z19" s="75">
        <f t="shared" ref="Z19" si="28">Y19/Y13</f>
        <v>0</v>
      </c>
      <c r="AA19" s="73">
        <f t="shared" ref="AA19" si="29">SUM(AA15:AA18)</f>
        <v>0</v>
      </c>
      <c r="AB19" s="75">
        <f t="shared" ref="AB19" si="30">AA19/AA13</f>
        <v>0</v>
      </c>
      <c r="AC19" s="73">
        <f t="shared" ref="AC19" si="31">SUM(AC15:AC18)</f>
        <v>0</v>
      </c>
      <c r="AD19" s="75">
        <f t="shared" ref="AD19" si="32">AC19/AC13</f>
        <v>0</v>
      </c>
      <c r="AE19" s="73">
        <f t="shared" ref="AE19" si="33">SUM(AE15:AE18)</f>
        <v>0</v>
      </c>
      <c r="AF19" s="75">
        <f t="shared" ref="AF19" si="34">AE19/AE13</f>
        <v>0</v>
      </c>
      <c r="AG19" s="73">
        <f t="shared" ref="AG19" si="35">SUM(AG15:AG18)</f>
        <v>0</v>
      </c>
      <c r="AH19" s="75">
        <f t="shared" ref="AH19" si="36">AG19/AG13</f>
        <v>0</v>
      </c>
      <c r="AI19" s="73">
        <f t="shared" ref="AI19" si="37">SUM(AI15:AI18)</f>
        <v>0</v>
      </c>
      <c r="AJ19" s="75">
        <f t="shared" ref="AJ19" si="38">AI19/AI13</f>
        <v>0</v>
      </c>
      <c r="AK19" s="73">
        <f t="shared" ref="AK19" si="39">SUM(AK15:AK18)</f>
        <v>0</v>
      </c>
      <c r="AL19" s="75">
        <f t="shared" ref="AL19" si="40">AK19/AK13</f>
        <v>0</v>
      </c>
      <c r="AM19" s="73">
        <f t="shared" ref="AM19" si="41">SUM(AM15:AM18)</f>
        <v>0</v>
      </c>
      <c r="AN19" s="75">
        <f t="shared" ref="AN19" si="42">AM19/AM13</f>
        <v>0</v>
      </c>
      <c r="AO19" s="73">
        <f t="shared" ref="AO19" si="43">SUM(AO15:AO18)</f>
        <v>0</v>
      </c>
      <c r="AP19" s="75">
        <f t="shared" ref="AP19" si="44">AO19/AO13</f>
        <v>0</v>
      </c>
      <c r="AQ19" s="73">
        <f t="shared" ref="AQ19" si="45">SUM(AQ15:AQ18)</f>
        <v>0</v>
      </c>
      <c r="AR19" s="75">
        <f t="shared" ref="AR19" si="46">AQ19/AQ13</f>
        <v>0</v>
      </c>
      <c r="AS19" s="73">
        <f t="shared" ref="AS19" si="47">SUM(AS15:AS18)</f>
        <v>0</v>
      </c>
      <c r="AT19" s="75">
        <f t="shared" ref="AT19" si="48">AS19/AS13</f>
        <v>0</v>
      </c>
      <c r="AU19" s="71">
        <f>E19+M19+O19+Q19+W19+Y19+AA19+AE19+AG19+AI19+AO19+AS19+G19+K19+I19+AC19+S19+U19+AQ19+AK19+AM19+C19</f>
        <v>0</v>
      </c>
      <c r="AV19" s="155">
        <f t="shared" si="1"/>
        <v>0</v>
      </c>
      <c r="AW19" s="94"/>
      <c r="AX19" s="94"/>
      <c r="AY19" s="94"/>
      <c r="AZ19" s="94"/>
      <c r="BA19" s="94"/>
      <c r="BB19" s="94"/>
      <c r="BC19" s="94"/>
      <c r="BD19" s="94"/>
      <c r="BE19" s="94"/>
      <c r="BF19" s="94"/>
      <c r="BG19" s="94"/>
      <c r="BH19" s="94"/>
      <c r="BI19" s="94"/>
      <c r="BJ19" s="94"/>
      <c r="BK19" s="94"/>
      <c r="CK19" s="26">
        <f t="shared" ref="CK19" si="49">SUM(CK15:CK18)</f>
        <v>0</v>
      </c>
    </row>
    <row r="20" spans="1:89" ht="16.5" thickTop="1" x14ac:dyDescent="0.25">
      <c r="A20" s="233" t="s">
        <v>481</v>
      </c>
      <c r="B20" s="233"/>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row>
    <row r="21" spans="1:89" ht="45" x14ac:dyDescent="0.25">
      <c r="A21" s="76"/>
      <c r="B21" s="66" t="s">
        <v>21</v>
      </c>
      <c r="C21" s="225" t="s">
        <v>442</v>
      </c>
      <c r="D21" s="226"/>
      <c r="E21" s="225" t="s">
        <v>96</v>
      </c>
      <c r="F21" s="226"/>
      <c r="G21" s="232" t="s">
        <v>99</v>
      </c>
      <c r="H21" s="226"/>
      <c r="I21" s="232" t="s">
        <v>100</v>
      </c>
      <c r="J21" s="226"/>
      <c r="K21" s="225" t="s">
        <v>97</v>
      </c>
      <c r="L21" s="226"/>
      <c r="M21" s="225" t="s">
        <v>98</v>
      </c>
      <c r="N21" s="226"/>
      <c r="O21" s="225" t="s">
        <v>22</v>
      </c>
      <c r="P21" s="226"/>
      <c r="Q21" s="225" t="s">
        <v>489</v>
      </c>
      <c r="R21" s="226"/>
      <c r="S21" s="225" t="s">
        <v>488</v>
      </c>
      <c r="T21" s="226"/>
      <c r="U21" s="232" t="s">
        <v>422</v>
      </c>
      <c r="V21" s="226"/>
      <c r="W21" s="232" t="s">
        <v>436</v>
      </c>
      <c r="X21" s="226"/>
      <c r="Y21" s="232" t="s">
        <v>423</v>
      </c>
      <c r="Z21" s="226"/>
      <c r="AA21" s="225" t="s">
        <v>484</v>
      </c>
      <c r="AB21" s="226"/>
      <c r="AC21" s="225" t="s">
        <v>93</v>
      </c>
      <c r="AD21" s="226"/>
      <c r="AE21" s="225" t="s">
        <v>94</v>
      </c>
      <c r="AF21" s="226"/>
      <c r="AG21" s="225" t="s">
        <v>485</v>
      </c>
      <c r="AH21" s="226"/>
      <c r="AI21" s="225" t="s">
        <v>424</v>
      </c>
      <c r="AJ21" s="226"/>
      <c r="AK21" s="225" t="s">
        <v>425</v>
      </c>
      <c r="AL21" s="226"/>
      <c r="AM21" s="225" t="s">
        <v>437</v>
      </c>
      <c r="AN21" s="226"/>
      <c r="AO21" s="225" t="s">
        <v>500</v>
      </c>
      <c r="AP21" s="226"/>
      <c r="AQ21" s="225" t="s">
        <v>426</v>
      </c>
      <c r="AR21" s="226"/>
      <c r="AS21" s="225" t="s">
        <v>447</v>
      </c>
      <c r="AT21" s="226"/>
      <c r="AU21" s="225" t="s">
        <v>23</v>
      </c>
      <c r="AV21" s="226"/>
      <c r="AW21" s="89" t="s">
        <v>442</v>
      </c>
      <c r="AX21" s="89" t="s">
        <v>96</v>
      </c>
      <c r="AY21" s="195" t="s">
        <v>143</v>
      </c>
      <c r="AZ21" s="105" t="s">
        <v>97</v>
      </c>
      <c r="BA21" s="105" t="s">
        <v>443</v>
      </c>
      <c r="BB21" s="90" t="s">
        <v>434</v>
      </c>
      <c r="BC21" s="106" t="s">
        <v>144</v>
      </c>
      <c r="BD21" s="90" t="s">
        <v>435</v>
      </c>
      <c r="BE21" s="90" t="s">
        <v>93</v>
      </c>
      <c r="BF21" s="90" t="s">
        <v>94</v>
      </c>
      <c r="BG21" s="90" t="s">
        <v>31</v>
      </c>
      <c r="BH21" s="90" t="s">
        <v>444</v>
      </c>
      <c r="BI21" s="91" t="s">
        <v>445</v>
      </c>
      <c r="BJ21" s="91" t="s">
        <v>446</v>
      </c>
      <c r="BK21" s="91" t="s">
        <v>448</v>
      </c>
      <c r="CK21" s="219" t="s">
        <v>502</v>
      </c>
    </row>
    <row r="22" spans="1:89" x14ac:dyDescent="0.25">
      <c r="A22" s="38" t="s">
        <v>107</v>
      </c>
      <c r="B22" s="67"/>
      <c r="C22" s="67"/>
      <c r="D22" s="68"/>
      <c r="E22" s="67"/>
      <c r="F22" s="68"/>
      <c r="G22" s="67"/>
      <c r="H22" s="68"/>
      <c r="I22" s="67"/>
      <c r="J22" s="68"/>
      <c r="K22" s="67"/>
      <c r="L22" s="68"/>
      <c r="M22" s="69"/>
      <c r="N22" s="68"/>
      <c r="O22" s="67"/>
      <c r="P22" s="68"/>
      <c r="Q22" s="67"/>
      <c r="R22" s="68"/>
      <c r="S22" s="67"/>
      <c r="T22" s="68"/>
      <c r="U22" s="67"/>
      <c r="V22" s="68"/>
      <c r="W22" s="67"/>
      <c r="X22" s="68"/>
      <c r="Y22" s="67"/>
      <c r="Z22" s="68"/>
      <c r="AA22" s="67"/>
      <c r="AB22" s="68"/>
      <c r="AC22" s="69"/>
      <c r="AD22" s="69"/>
      <c r="AE22" s="67"/>
      <c r="AF22" s="68"/>
      <c r="AG22" s="67"/>
      <c r="AH22" s="68"/>
      <c r="AI22" s="67"/>
      <c r="AJ22" s="68"/>
      <c r="AK22" s="227"/>
      <c r="AL22" s="228"/>
      <c r="AM22" s="227"/>
      <c r="AN22" s="228"/>
      <c r="AO22" s="112"/>
      <c r="AP22" s="113"/>
      <c r="AQ22" s="112"/>
      <c r="AR22" s="113"/>
      <c r="AS22" s="112"/>
      <c r="AT22" s="113"/>
      <c r="AU22" s="67"/>
      <c r="AV22" s="110"/>
      <c r="AW22" s="89"/>
      <c r="AX22" s="89"/>
      <c r="AY22" s="89"/>
      <c r="AZ22" s="89"/>
      <c r="BA22" s="89"/>
    </row>
    <row r="23" spans="1:89" x14ac:dyDescent="0.25">
      <c r="A23" s="77"/>
      <c r="B23" s="70"/>
      <c r="C23" s="223">
        <f>(VLOOKUP(A22,$BL$2:$CH$5,2,FALSE))*'Attorney Detail'!F23</f>
        <v>7.5</v>
      </c>
      <c r="D23" s="224"/>
      <c r="E23" s="223">
        <f>(VLOOKUP(A22,$BL$2:$CH$5,3,FALSE))*'Attorney Detail'!F23</f>
        <v>7.5</v>
      </c>
      <c r="F23" s="224"/>
      <c r="G23" s="223">
        <f>VLOOKUP(A22,$BL$2:$CI$5,4,FALSE)*'Attorney Detail'!F23</f>
        <v>25</v>
      </c>
      <c r="H23" s="224"/>
      <c r="I23" s="223">
        <f>VLOOKUP(A22,$BL$2:$CI$5,5,FALSE)*'Attorney Detail'!F23</f>
        <v>40</v>
      </c>
      <c r="J23" s="224"/>
      <c r="K23" s="223">
        <f>VLOOKUP(A22,$BL$2:$CI$5,6,FALSE)*'Attorney Detail'!F23</f>
        <v>50</v>
      </c>
      <c r="L23" s="224"/>
      <c r="M23" s="234">
        <f>VLOOKUP(A22,$BL$2:$CI$5,7,FALSE)*'Attorney Detail'!F23</f>
        <v>75</v>
      </c>
      <c r="N23" s="224"/>
      <c r="O23" s="223">
        <f>VLOOKUP(A22,$BL$2:$CI$5,8,FALSE)*'Attorney Detail'!F23</f>
        <v>150</v>
      </c>
      <c r="P23" s="224"/>
      <c r="Q23" s="223">
        <f>VLOOKUP(A22,$BL$2:$CI$5,9,FALSE)*'Attorney Detail'!F23</f>
        <v>7.5</v>
      </c>
      <c r="R23" s="224"/>
      <c r="S23" s="223">
        <f>VLOOKUP(A22,$BL$2:$CI$5,10,FALSE)*'Attorney Detail'!F23</f>
        <v>25</v>
      </c>
      <c r="T23" s="224"/>
      <c r="U23" s="223">
        <f>VLOOKUP(A22,$BL$2:$CI$5,11,FALSE)*'Attorney Detail'!F23</f>
        <v>50</v>
      </c>
      <c r="V23" s="224"/>
      <c r="W23" s="223">
        <f>VLOOKUP(A22,$BL$2:$CI$5,12,FALSE)*'Attorney Detail'!F23</f>
        <v>110</v>
      </c>
      <c r="X23" s="224"/>
      <c r="Y23" s="223">
        <f>VLOOKUP(A22,$BL$2:$CI$5,13,FALSE)*'Attorney Detail'!F23</f>
        <v>150</v>
      </c>
      <c r="Z23" s="224"/>
      <c r="AA23" s="229">
        <f>VLOOKUP(A22,$BL$2:$CI$5,14,FALSE)*'Attorney Detail'!F23</f>
        <v>200</v>
      </c>
      <c r="AB23" s="230"/>
      <c r="AC23" s="229">
        <f>VLOOKUP(A22,$BL$2:$CI$5,15,FALSE)*'Attorney Detail'!F23</f>
        <v>60</v>
      </c>
      <c r="AD23" s="231"/>
      <c r="AE23" s="229">
        <f>VLOOKUP(A22,$BL$2:$CI$5,16,FALSE)*'Attorney Detail'!F23</f>
        <v>60</v>
      </c>
      <c r="AF23" s="230"/>
      <c r="AG23" s="229">
        <f>VLOOKUP(A22,$BL$2:$CI$5,17,FALSE)*'Attorney Detail'!F23</f>
        <v>150</v>
      </c>
      <c r="AH23" s="230"/>
      <c r="AI23" s="223">
        <f>VLOOKUP(A22,$BL$2:$CI$5,18,FALSE)*'Attorney Detail'!F23</f>
        <v>150</v>
      </c>
      <c r="AJ23" s="224"/>
      <c r="AK23" s="223">
        <f>VLOOKUP(A22,$BL$2:$CI$5,19,FALSE)*'Attorney Detail'!F23</f>
        <v>7.5</v>
      </c>
      <c r="AL23" s="224"/>
      <c r="AM23" s="223">
        <f>VLOOKUP(A22,$BL$2:$CI$5,20,FALSE)*'Attorney Detail'!F23</f>
        <v>20</v>
      </c>
      <c r="AN23" s="224"/>
      <c r="AO23" s="223">
        <f>VLOOKUP(A22,$BL$2:$CI$5,21,FALSE)*'Attorney Detail'!F23</f>
        <v>20</v>
      </c>
      <c r="AP23" s="224"/>
      <c r="AQ23" s="223">
        <f>VLOOKUP(A22,$BL$2:$CI$5,22,FALSE)*'Attorney Detail'!F23</f>
        <v>20</v>
      </c>
      <c r="AR23" s="224"/>
      <c r="AS23" s="235">
        <f>VLOOKUP(A22,$BL$2:$CI$5,23,FALSE)*'Attorney Detail'!F23</f>
        <v>5000000000</v>
      </c>
      <c r="AT23" s="236"/>
      <c r="AU23" s="237"/>
      <c r="AV23" s="238"/>
    </row>
    <row r="24" spans="1:89" ht="15.75" thickBot="1" x14ac:dyDescent="0.3">
      <c r="A24" s="37" t="str">
        <f>'Attorney Detail'!A23&amp;""</f>
        <v/>
      </c>
      <c r="B24" s="78" t="s">
        <v>24</v>
      </c>
      <c r="C24" s="78" t="s">
        <v>24</v>
      </c>
      <c r="D24" s="78" t="s">
        <v>112</v>
      </c>
      <c r="E24" s="78" t="s">
        <v>24</v>
      </c>
      <c r="F24" s="78" t="s">
        <v>112</v>
      </c>
      <c r="G24" s="78" t="s">
        <v>24</v>
      </c>
      <c r="H24" s="78" t="s">
        <v>112</v>
      </c>
      <c r="I24" s="78" t="s">
        <v>24</v>
      </c>
      <c r="J24" s="78" t="s">
        <v>112</v>
      </c>
      <c r="K24" s="78" t="s">
        <v>24</v>
      </c>
      <c r="L24" s="78" t="s">
        <v>112</v>
      </c>
      <c r="M24" s="78" t="s">
        <v>24</v>
      </c>
      <c r="N24" s="78" t="s">
        <v>112</v>
      </c>
      <c r="O24" s="78" t="s">
        <v>24</v>
      </c>
      <c r="P24" s="78" t="s">
        <v>112</v>
      </c>
      <c r="Q24" s="78" t="s">
        <v>24</v>
      </c>
      <c r="R24" s="78" t="s">
        <v>112</v>
      </c>
      <c r="S24" s="78" t="s">
        <v>24</v>
      </c>
      <c r="T24" s="78" t="s">
        <v>112</v>
      </c>
      <c r="U24" s="78" t="s">
        <v>24</v>
      </c>
      <c r="V24" s="78" t="s">
        <v>112</v>
      </c>
      <c r="W24" s="78" t="s">
        <v>24</v>
      </c>
      <c r="X24" s="78" t="s">
        <v>112</v>
      </c>
      <c r="Y24" s="78" t="s">
        <v>24</v>
      </c>
      <c r="Z24" s="78" t="s">
        <v>112</v>
      </c>
      <c r="AA24" s="78" t="s">
        <v>24</v>
      </c>
      <c r="AB24" s="78" t="s">
        <v>112</v>
      </c>
      <c r="AC24" s="78" t="s">
        <v>24</v>
      </c>
      <c r="AD24" s="78" t="s">
        <v>112</v>
      </c>
      <c r="AE24" s="78" t="s">
        <v>24</v>
      </c>
      <c r="AF24" s="78" t="s">
        <v>112</v>
      </c>
      <c r="AG24" s="78" t="s">
        <v>24</v>
      </c>
      <c r="AH24" s="79" t="s">
        <v>112</v>
      </c>
      <c r="AI24" s="78" t="s">
        <v>24</v>
      </c>
      <c r="AJ24" s="78" t="s">
        <v>112</v>
      </c>
      <c r="AK24" s="78" t="s">
        <v>24</v>
      </c>
      <c r="AL24" s="78" t="s">
        <v>112</v>
      </c>
      <c r="AM24" s="78" t="s">
        <v>24</v>
      </c>
      <c r="AN24" s="78" t="s">
        <v>112</v>
      </c>
      <c r="AO24" s="78" t="s">
        <v>24</v>
      </c>
      <c r="AP24" s="78" t="s">
        <v>112</v>
      </c>
      <c r="AQ24" s="78" t="s">
        <v>24</v>
      </c>
      <c r="AR24" s="78" t="s">
        <v>112</v>
      </c>
      <c r="AS24" s="78" t="s">
        <v>24</v>
      </c>
      <c r="AT24" s="78" t="s">
        <v>112</v>
      </c>
      <c r="AU24" s="78" t="s">
        <v>24</v>
      </c>
      <c r="AV24" s="154" t="s">
        <v>112</v>
      </c>
      <c r="CK24" s="19"/>
    </row>
    <row r="25" spans="1:89" ht="16.5" thickTop="1" thickBot="1" x14ac:dyDescent="0.3">
      <c r="A25" s="20" t="s">
        <v>25</v>
      </c>
      <c r="B25" s="21"/>
      <c r="C25" s="21"/>
      <c r="D25" s="75">
        <f>C25/C23</f>
        <v>0</v>
      </c>
      <c r="E25" s="21"/>
      <c r="F25" s="75">
        <f>E25/E23</f>
        <v>0</v>
      </c>
      <c r="G25" s="21"/>
      <c r="H25" s="75">
        <f>G25/G23</f>
        <v>0</v>
      </c>
      <c r="I25" s="21"/>
      <c r="J25" s="75">
        <f>I25/I23</f>
        <v>0</v>
      </c>
      <c r="K25" s="21"/>
      <c r="L25" s="75">
        <f>K25/K23</f>
        <v>0</v>
      </c>
      <c r="M25" s="21"/>
      <c r="N25" s="75">
        <f>M25/M23</f>
        <v>0</v>
      </c>
      <c r="O25" s="21"/>
      <c r="P25" s="75">
        <f>O25/O23</f>
        <v>0</v>
      </c>
      <c r="Q25" s="21"/>
      <c r="R25" s="75">
        <f>Q25/Q23</f>
        <v>0</v>
      </c>
      <c r="S25" s="21"/>
      <c r="T25" s="75">
        <f>S25/S23</f>
        <v>0</v>
      </c>
      <c r="U25" s="21"/>
      <c r="V25" s="75">
        <f>U25/U23</f>
        <v>0</v>
      </c>
      <c r="W25" s="21"/>
      <c r="X25" s="75">
        <f>W25/W23</f>
        <v>0</v>
      </c>
      <c r="Y25" s="21"/>
      <c r="Z25" s="75">
        <f>Y25/Y23</f>
        <v>0</v>
      </c>
      <c r="AA25" s="21"/>
      <c r="AB25" s="75">
        <f>AA25/AA23</f>
        <v>0</v>
      </c>
      <c r="AC25" s="21"/>
      <c r="AD25" s="75">
        <f>AC25/AC23</f>
        <v>0</v>
      </c>
      <c r="AE25" s="21"/>
      <c r="AF25" s="75">
        <f>AE25/AE23</f>
        <v>0</v>
      </c>
      <c r="AG25" s="21"/>
      <c r="AH25" s="75">
        <f>AG25/AG23</f>
        <v>0</v>
      </c>
      <c r="AI25" s="21"/>
      <c r="AJ25" s="75">
        <f>AI25/AI23</f>
        <v>0</v>
      </c>
      <c r="AK25" s="21"/>
      <c r="AL25" s="75">
        <f>AK25/AK23</f>
        <v>0</v>
      </c>
      <c r="AM25" s="21">
        <v>0</v>
      </c>
      <c r="AN25" s="75">
        <f>AM25/AM23</f>
        <v>0</v>
      </c>
      <c r="AO25" s="21"/>
      <c r="AP25" s="75">
        <f>AO25/AO23</f>
        <v>0</v>
      </c>
      <c r="AQ25" s="21"/>
      <c r="AR25" s="75">
        <f>AQ25/AQ23</f>
        <v>0</v>
      </c>
      <c r="AS25" s="21"/>
      <c r="AT25" s="75">
        <f>AS25/AS23</f>
        <v>0</v>
      </c>
      <c r="AU25" s="100">
        <f>E25+M25+O25+Q25+W25+Y25+AA25+AE25+AG25+AI25+AO25+AS25+G25+K25+I25+AC25+S25+U25+AQ25+AK25+AM25+C25</f>
        <v>0</v>
      </c>
      <c r="AV25" s="155">
        <f t="shared" ref="AV25:AV29" si="50">F25+N25+P25+R25+X25+Z25+AB25+AF25+AH25+AJ25+AP25+AT25+AD25+H25+L25+J25+T25+V25+AR25+AL25+AN25+D25</f>
        <v>0</v>
      </c>
      <c r="AW25" s="93">
        <f>IF(D25=0,0,(IF('Attorney Detail'!I23="yes",(D25/AV25)*('Attorney Detail'!G23+'Attorney Detail'!H23),0)))</f>
        <v>0</v>
      </c>
      <c r="AX25" s="93">
        <f>IF(F25=0,0,(IF('Attorney Detail'!J23="yes",(F25/AV25)*('Attorney Detail'!G23+'Attorney Detail'!H23),0)))</f>
        <v>0</v>
      </c>
      <c r="AY25" s="93">
        <f>IF(H25+J25=0,0,(IF('Attorney Detail'!K23="yes",((H25+J25)/AV25)*('Attorney Detail'!G23+'Attorney Detail'!H23),0)))</f>
        <v>0</v>
      </c>
      <c r="AZ25" s="93">
        <f>IF(L25=0,0,(IF('Attorney Detail'!L23="yes",(L25/AV25)*('Attorney Detail'!G23+'Attorney Detail'!H23),0)))</f>
        <v>0</v>
      </c>
      <c r="BA25" s="93">
        <f>IF(N25=0,0,(N25/AV25)*('Attorney Detail'!G23+'Attorney Detail'!H23))</f>
        <v>0</v>
      </c>
      <c r="BB25" s="93">
        <f>IF(R25+T25=0,0,(IF('Attorney Detail'!M23="yes",((R25+T25)/AV25)*('Attorney Detail'!G23+'Attorney Detail'!H23),0)))</f>
        <v>0</v>
      </c>
      <c r="BC25" s="93">
        <f>IF(V25=0,0,(IF('Attorney Detail'!N23="yes",(((V25)/AV25)*('Attorney Detail'!G23+'Attorney Detail'!H23)),0)))</f>
        <v>0</v>
      </c>
      <c r="BD25" s="93">
        <f>IF(X25+Z25+AB25=0,0,(IF('Attorney Detail'!O23="yes",((X25+Z25+AB25)/AV25)*('Attorney Detail'!G23+'Attorney Detail'!H23),0)))</f>
        <v>0</v>
      </c>
      <c r="BE25" s="93">
        <f>IF(AD25=0,0,(IF('Attorney Detail'!P23="yes",(AD25/AV25)*('Attorney Detail'!G23+'Attorney Detail'!H23),0)))</f>
        <v>0</v>
      </c>
      <c r="BF25" s="93">
        <f>IF(AF25=0,0,(IF('Attorney Detail'!Q23="yes",(AF25/AV25)*('Attorney Detail'!G23+'Attorney Detail'!H23),0)))</f>
        <v>0</v>
      </c>
      <c r="BG25" s="93">
        <f>IF(AH25=0,0,(AH25/AV25)*('Attorney Detail'!G23+'Attorney Detail'!H23))</f>
        <v>0</v>
      </c>
      <c r="BH25" s="93">
        <f>IF(AK25+AM25=0,0,(IF('Attorney Detail'!R23="yes",((AL25+AN25)/AV25)*('Attorney Detail'!G23+'Attorney Detail'!H23),0)))</f>
        <v>0</v>
      </c>
      <c r="BI25" s="91">
        <f>IF(AP25=0,0,(IF('Attorney Detail'!S23="yes",(AP25/AV25)*('Attorney Detail'!G23+'Attorney Detail'!H23),0)))</f>
        <v>0</v>
      </c>
      <c r="BJ25" s="91">
        <f>IF(AT25=0,0,(AT25/AV25)*('Attorney Detail'!G23+'Attorney Detail'!H23))</f>
        <v>0</v>
      </c>
      <c r="BK25" s="91">
        <f>IF((AU25)=0,('Attorney Detail'!G23+'Attorney Detail'!H23),SUM(AW25:BJ25))</f>
        <v>0</v>
      </c>
      <c r="CK25" s="19">
        <f>AV25*'Attorney Detail'!F23</f>
        <v>0</v>
      </c>
    </row>
    <row r="26" spans="1:89" ht="16.5" thickTop="1" thickBot="1" x14ac:dyDescent="0.3">
      <c r="A26" s="22" t="s">
        <v>26</v>
      </c>
      <c r="B26" s="23"/>
      <c r="C26" s="88"/>
      <c r="D26" s="75">
        <f>C26/C23</f>
        <v>0</v>
      </c>
      <c r="E26" s="88"/>
      <c r="F26" s="75">
        <f>E26/E23</f>
        <v>0</v>
      </c>
      <c r="G26" s="88"/>
      <c r="H26" s="75">
        <f>G26/G23</f>
        <v>0</v>
      </c>
      <c r="I26" s="88"/>
      <c r="J26" s="75">
        <f>I26/I23</f>
        <v>0</v>
      </c>
      <c r="K26" s="88"/>
      <c r="L26" s="75">
        <f>K26/K23</f>
        <v>0</v>
      </c>
      <c r="M26" s="88"/>
      <c r="N26" s="75">
        <f>M26/M23</f>
        <v>0</v>
      </c>
      <c r="O26" s="88"/>
      <c r="P26" s="75">
        <f>O26/O23</f>
        <v>0</v>
      </c>
      <c r="Q26" s="88"/>
      <c r="R26" s="75">
        <f>Q26/Q23</f>
        <v>0</v>
      </c>
      <c r="S26" s="88"/>
      <c r="T26" s="75">
        <f>S26/S23</f>
        <v>0</v>
      </c>
      <c r="U26" s="88"/>
      <c r="V26" s="75">
        <f>U26/U23</f>
        <v>0</v>
      </c>
      <c r="W26" s="88"/>
      <c r="X26" s="75">
        <f>W26/W23</f>
        <v>0</v>
      </c>
      <c r="Y26" s="88"/>
      <c r="Z26" s="75">
        <f>Y26/Y23</f>
        <v>0</v>
      </c>
      <c r="AA26" s="88"/>
      <c r="AB26" s="75">
        <f>AA26/AA23</f>
        <v>0</v>
      </c>
      <c r="AC26" s="88"/>
      <c r="AD26" s="75">
        <f>AC26/AC23</f>
        <v>0</v>
      </c>
      <c r="AE26" s="88"/>
      <c r="AF26" s="75">
        <f>AE26/AE23</f>
        <v>0</v>
      </c>
      <c r="AG26" s="88"/>
      <c r="AH26" s="75">
        <f>AG26/AG23</f>
        <v>0</v>
      </c>
      <c r="AI26" s="88"/>
      <c r="AJ26" s="75">
        <f>AI26/AI23</f>
        <v>0</v>
      </c>
      <c r="AK26" s="88">
        <v>0</v>
      </c>
      <c r="AL26" s="75">
        <f>AK26/AK23</f>
        <v>0</v>
      </c>
      <c r="AM26" s="88">
        <v>0</v>
      </c>
      <c r="AN26" s="75">
        <f>AM26/AM23</f>
        <v>0</v>
      </c>
      <c r="AO26" s="88"/>
      <c r="AP26" s="75">
        <f>AO26/AO23</f>
        <v>0</v>
      </c>
      <c r="AQ26" s="88"/>
      <c r="AR26" s="75">
        <f>AQ26/AQ23</f>
        <v>0</v>
      </c>
      <c r="AS26" s="88"/>
      <c r="AT26" s="75">
        <f>AS26/AS23</f>
        <v>0</v>
      </c>
      <c r="AU26" s="107">
        <f>E26+M26+O26+Q26+W26+Y26+AA26+AE26+AG26+AI26+AO26+AS26+G26+K26+I26+AC26+S26+U26+AQ26+AK26+AM26+C26</f>
        <v>0</v>
      </c>
      <c r="AV26" s="155">
        <f t="shared" si="50"/>
        <v>0</v>
      </c>
      <c r="AW26" s="93">
        <f>IF(D26=0,0,(IF('Attorney Detail'!I24="yes",(D26/AV26)*('Attorney Detail'!G24+'Attorney Detail'!H24),0)))</f>
        <v>0</v>
      </c>
      <c r="AX26" s="93">
        <f>IF(F26=0,0,(IF('Attorney Detail'!J24="yes",(F26/AV26)*('Attorney Detail'!G24+'Attorney Detail'!H24),0)))</f>
        <v>0</v>
      </c>
      <c r="AY26" s="93">
        <f>IF(H26+J26=0,0,(IF('Attorney Detail'!K24="yes",((H26+J26)/AV26)*('Attorney Detail'!G24+'Attorney Detail'!H24),0)))</f>
        <v>0</v>
      </c>
      <c r="AZ26" s="93">
        <f>IF(L26=0,0,(IF('Attorney Detail'!L24="yes",(L26/AV26)*('Attorney Detail'!G24+'Attorney Detail'!H24),0)))</f>
        <v>0</v>
      </c>
      <c r="BA26" s="93">
        <f>IF(N26=0,0,(N26/AV26)*('Attorney Detail'!G24+'Attorney Detail'!H24))</f>
        <v>0</v>
      </c>
      <c r="BB26" s="93">
        <f>IF(R26+T26=0,0,(IF('Attorney Detail'!M24="yes",((R26+T26)/AV26)*('Attorney Detail'!G24+'Attorney Detail'!H24),0)))</f>
        <v>0</v>
      </c>
      <c r="BC26" s="93">
        <f>IF(V26=0,0,(IF('Attorney Detail'!N24="yes",(((V26)/AV26)*('Attorney Detail'!G24+'Attorney Detail'!H24)),0)))</f>
        <v>0</v>
      </c>
      <c r="BD26" s="93">
        <f>IF(X26+Z26+AB26=0,0,(IF('Attorney Detail'!O24="yes",((X26+Z26+AB26)/AV26)*('Attorney Detail'!G24+'Attorney Detail'!H24),0)))</f>
        <v>0</v>
      </c>
      <c r="BE26" s="93">
        <f>IF(AD26=0,0,(IF('Attorney Detail'!P24="yes",(AD26/AV26)*('Attorney Detail'!G24+'Attorney Detail'!H24),0)))</f>
        <v>0</v>
      </c>
      <c r="BF26" s="93">
        <f>IF(AF26=0,0,(IF('Attorney Detail'!Q24="yes",(AF26/AV26)*('Attorney Detail'!G24+'Attorney Detail'!H24),0)))</f>
        <v>0</v>
      </c>
      <c r="BG26" s="93">
        <f>IF(AH26=0,0,(AH26/AV26)*('Attorney Detail'!G24+'Attorney Detail'!H24))</f>
        <v>0</v>
      </c>
      <c r="BH26" s="93">
        <f>IF(AK26+AM26=0,0,(IF('Attorney Detail'!R24="yes",((AL26+AN26)/AV26)*('Attorney Detail'!G24+'Attorney Detail'!H24),0)))</f>
        <v>0</v>
      </c>
      <c r="BI26" s="91">
        <f>IF(AP26=0,0,(IF('Attorney Detail'!S24="yes",(AP26/AV26)*('Attorney Detail'!G24+'Attorney Detail'!H24),0)))</f>
        <v>0</v>
      </c>
      <c r="BJ26" s="91">
        <f>IF(AT26=0,0,(AT26/AV26)*('Attorney Detail'!G24+'Attorney Detail'!H24))</f>
        <v>0</v>
      </c>
      <c r="BK26" s="91">
        <f>IF((AU26)=0,('Attorney Detail'!G24+'Attorney Detail'!H24),SUM(AW26:BJ26))</f>
        <v>0</v>
      </c>
      <c r="CK26" s="19">
        <f>AV26*'Attorney Detail'!F24</f>
        <v>0</v>
      </c>
    </row>
    <row r="27" spans="1:89" ht="16.5" thickTop="1" thickBot="1" x14ac:dyDescent="0.3">
      <c r="A27" s="22" t="s">
        <v>27</v>
      </c>
      <c r="B27" s="23"/>
      <c r="C27" s="88"/>
      <c r="D27" s="75">
        <f>C27/C23</f>
        <v>0</v>
      </c>
      <c r="E27" s="88"/>
      <c r="F27" s="75">
        <f>E27/E23</f>
        <v>0</v>
      </c>
      <c r="G27" s="88"/>
      <c r="H27" s="75">
        <f>G27/G23</f>
        <v>0</v>
      </c>
      <c r="I27" s="88"/>
      <c r="J27" s="75">
        <f>I27/I23</f>
        <v>0</v>
      </c>
      <c r="K27" s="88"/>
      <c r="L27" s="75">
        <f>K27/K23</f>
        <v>0</v>
      </c>
      <c r="M27" s="88"/>
      <c r="N27" s="75">
        <f>M27/M23</f>
        <v>0</v>
      </c>
      <c r="O27" s="88"/>
      <c r="P27" s="75">
        <f>O27/O23</f>
        <v>0</v>
      </c>
      <c r="Q27" s="88"/>
      <c r="R27" s="75">
        <f>Q27/Q23</f>
        <v>0</v>
      </c>
      <c r="S27" s="88"/>
      <c r="T27" s="75">
        <f>S27/S23</f>
        <v>0</v>
      </c>
      <c r="U27" s="88"/>
      <c r="V27" s="75">
        <f>U27/U23</f>
        <v>0</v>
      </c>
      <c r="W27" s="88"/>
      <c r="X27" s="75">
        <f>W27/W23</f>
        <v>0</v>
      </c>
      <c r="Y27" s="88"/>
      <c r="Z27" s="75">
        <f>Y27/Y23</f>
        <v>0</v>
      </c>
      <c r="AA27" s="88"/>
      <c r="AB27" s="75">
        <f>AA27/AA23</f>
        <v>0</v>
      </c>
      <c r="AC27" s="88"/>
      <c r="AD27" s="75">
        <f>AC27/AC23</f>
        <v>0</v>
      </c>
      <c r="AE27" s="88"/>
      <c r="AF27" s="75">
        <f>AE27/AE23</f>
        <v>0</v>
      </c>
      <c r="AG27" s="88"/>
      <c r="AH27" s="75">
        <f>AG27/AG23</f>
        <v>0</v>
      </c>
      <c r="AI27" s="88"/>
      <c r="AJ27" s="75">
        <f>AI27/AI23</f>
        <v>0</v>
      </c>
      <c r="AK27" s="88">
        <v>0</v>
      </c>
      <c r="AL27" s="75">
        <f>AK27/AK23</f>
        <v>0</v>
      </c>
      <c r="AM27" s="88">
        <v>0</v>
      </c>
      <c r="AN27" s="75">
        <f>AM27/AM23</f>
        <v>0</v>
      </c>
      <c r="AO27" s="88"/>
      <c r="AP27" s="75">
        <f>AO27/AO23</f>
        <v>0</v>
      </c>
      <c r="AQ27" s="88"/>
      <c r="AR27" s="75">
        <f>AQ27/AQ23</f>
        <v>0</v>
      </c>
      <c r="AS27" s="88"/>
      <c r="AT27" s="75">
        <f>AS27/AS23</f>
        <v>0</v>
      </c>
      <c r="AU27" s="107">
        <f>E27+M27+O27+Q27+W27+Y27+AA27+AE27+AG27+AI27+AO27+AS27+G27+K27+I27+AC27+S27+U27+AQ27+AK27+AM27+C27</f>
        <v>0</v>
      </c>
      <c r="AV27" s="155">
        <f t="shared" si="50"/>
        <v>0</v>
      </c>
      <c r="AW27" s="93">
        <f>IF(D27=0,0,(IF('Attorney Detail'!I25="yes",(D27/AV27)*('Attorney Detail'!G25+'Attorney Detail'!H25),0)))</f>
        <v>0</v>
      </c>
      <c r="AX27" s="93">
        <f>IF(F27=0,0,(IF('Attorney Detail'!J25="yes",(F27/AV27)*('Attorney Detail'!G25+'Attorney Detail'!H25),0)))</f>
        <v>0</v>
      </c>
      <c r="AY27" s="93">
        <f>IF(H27+J27=0,0,(IF('Attorney Detail'!K25="yes",((H27+J27)/AV27)*('Attorney Detail'!G25+'Attorney Detail'!H25),0)))</f>
        <v>0</v>
      </c>
      <c r="AZ27" s="93">
        <f>IF(L27=0,0,(IF('Attorney Detail'!L25="yes",(L27/AV27)*('Attorney Detail'!G25+'Attorney Detail'!H25),0)))</f>
        <v>0</v>
      </c>
      <c r="BA27" s="93">
        <f>IF(N27=0,0,(N27/AV27)*('Attorney Detail'!G25+'Attorney Detail'!H25))</f>
        <v>0</v>
      </c>
      <c r="BB27" s="93">
        <f>IF(R27+T27=0,0,(IF('Attorney Detail'!M25="yes",((R27+T27)/AV27)*('Attorney Detail'!G25+'Attorney Detail'!H25),0)))</f>
        <v>0</v>
      </c>
      <c r="BC27" s="93">
        <f>IF(V27=0,0,(IF('Attorney Detail'!N25="yes",(((V27)/AV27)*('Attorney Detail'!G25+'Attorney Detail'!H25)),0)))</f>
        <v>0</v>
      </c>
      <c r="BD27" s="93">
        <f>IF(X27+Z27+AB27=0,0,(IF('Attorney Detail'!O25="yes",((X27+Z27+AB27)/AV27)*('Attorney Detail'!G25+'Attorney Detail'!H25),0)))</f>
        <v>0</v>
      </c>
      <c r="BE27" s="93">
        <f>IF(AD27=0,0,(IF('Attorney Detail'!P25="yes",(AD27/AV27)*('Attorney Detail'!G25+'Attorney Detail'!H25),0)))</f>
        <v>0</v>
      </c>
      <c r="BF27" s="93">
        <f>IF(AF27=0,0,(IF('Attorney Detail'!Q25="yes",(AF27/AV27)*('Attorney Detail'!G25+'Attorney Detail'!H25),0)))</f>
        <v>0</v>
      </c>
      <c r="BG27" s="93">
        <f>IF(AH27=0,0,(AH27/AV27)*('Attorney Detail'!G25+'Attorney Detail'!H25))</f>
        <v>0</v>
      </c>
      <c r="BH27" s="93">
        <f>IF(AK27+AM27=0,0,(IF('Attorney Detail'!R25="yes",((AL27+AN27)/AV27)*('Attorney Detail'!G25+'Attorney Detail'!H25),0)))</f>
        <v>0</v>
      </c>
      <c r="BI27" s="91">
        <f>IF(AP27=0,0,(IF('Attorney Detail'!S25="yes",(AP27/AV27)*('Attorney Detail'!G25+'Attorney Detail'!H25),0)))</f>
        <v>0</v>
      </c>
      <c r="BJ27" s="91">
        <f>IF(AT27=0,0,(AT27/AV27)*('Attorney Detail'!G25+'Attorney Detail'!H25))</f>
        <v>0</v>
      </c>
      <c r="BK27" s="91">
        <f>IF((AU27)=0,('Attorney Detail'!G25+'Attorney Detail'!H25),SUM(AW27:BJ27))</f>
        <v>0</v>
      </c>
      <c r="CK27" s="19">
        <f>AV27*'Attorney Detail'!F25</f>
        <v>0</v>
      </c>
    </row>
    <row r="28" spans="1:89" ht="16.5" thickTop="1" thickBot="1" x14ac:dyDescent="0.3">
      <c r="A28" s="24" t="s">
        <v>28</v>
      </c>
      <c r="B28" s="25"/>
      <c r="C28" s="25"/>
      <c r="D28" s="75">
        <f>C28/C23</f>
        <v>0</v>
      </c>
      <c r="E28" s="25"/>
      <c r="F28" s="75">
        <f>E28/E23</f>
        <v>0</v>
      </c>
      <c r="G28" s="25"/>
      <c r="H28" s="75">
        <f>G28/G23</f>
        <v>0</v>
      </c>
      <c r="I28" s="25"/>
      <c r="J28" s="75">
        <f>I28/I23</f>
        <v>0</v>
      </c>
      <c r="K28" s="25"/>
      <c r="L28" s="75">
        <f>K28/K23</f>
        <v>0</v>
      </c>
      <c r="M28" s="25"/>
      <c r="N28" s="75">
        <f>M28/M23</f>
        <v>0</v>
      </c>
      <c r="O28" s="25"/>
      <c r="P28" s="75">
        <f>O28/O23</f>
        <v>0</v>
      </c>
      <c r="Q28" s="25"/>
      <c r="R28" s="75">
        <f>Q28/Q23</f>
        <v>0</v>
      </c>
      <c r="S28" s="25"/>
      <c r="T28" s="75">
        <f>S28/S23</f>
        <v>0</v>
      </c>
      <c r="U28" s="25"/>
      <c r="V28" s="75">
        <f>U28/U23</f>
        <v>0</v>
      </c>
      <c r="W28" s="25"/>
      <c r="X28" s="75">
        <f>W28/W23</f>
        <v>0</v>
      </c>
      <c r="Y28" s="25"/>
      <c r="Z28" s="75">
        <f>Y28/Y23</f>
        <v>0</v>
      </c>
      <c r="AA28" s="25"/>
      <c r="AB28" s="75">
        <f>AA28/AA23</f>
        <v>0</v>
      </c>
      <c r="AC28" s="25"/>
      <c r="AD28" s="75">
        <f>AC28/AC23</f>
        <v>0</v>
      </c>
      <c r="AE28" s="25"/>
      <c r="AF28" s="75">
        <f>AE28/AE23</f>
        <v>0</v>
      </c>
      <c r="AG28" s="25"/>
      <c r="AH28" s="75">
        <f>AG28/AG23</f>
        <v>0</v>
      </c>
      <c r="AI28" s="25"/>
      <c r="AJ28" s="75">
        <f>AI28/AI23</f>
        <v>0</v>
      </c>
      <c r="AK28" s="25">
        <v>0</v>
      </c>
      <c r="AL28" s="75">
        <f>AK28/AK23</f>
        <v>0</v>
      </c>
      <c r="AM28" s="25">
        <v>0</v>
      </c>
      <c r="AN28" s="75">
        <f>AM28/AM23</f>
        <v>0</v>
      </c>
      <c r="AO28" s="25"/>
      <c r="AP28" s="75">
        <f>AO28/AO23</f>
        <v>0</v>
      </c>
      <c r="AQ28" s="25"/>
      <c r="AR28" s="75">
        <f>AQ28/AQ23</f>
        <v>0</v>
      </c>
      <c r="AS28" s="25"/>
      <c r="AT28" s="75">
        <f>AS28/AS23</f>
        <v>0</v>
      </c>
      <c r="AU28" s="108">
        <f>E28+M28+O28+Q28+W28+Y28+AA28+AE28+AG28+AI28+AO28+AS28+G28+K28+I28+AC28+S28+U28+AQ28+AK28+AM28+C28</f>
        <v>0</v>
      </c>
      <c r="AV28" s="155">
        <f t="shared" si="50"/>
        <v>0</v>
      </c>
      <c r="AW28" s="93">
        <f>IF(D28=0,0,(IF('Attorney Detail'!I26="yes",(D28/AV28)*('Attorney Detail'!G26+'Attorney Detail'!H26),0)))</f>
        <v>0</v>
      </c>
      <c r="AX28" s="93">
        <f>IF(F28=0,0,(IF('Attorney Detail'!J26="yes",(F28/AV28)*('Attorney Detail'!G26+'Attorney Detail'!H26),0)))</f>
        <v>0</v>
      </c>
      <c r="AY28" s="93">
        <f>IF(H28+J28=0,0,(IF('Attorney Detail'!K26="yes",((H28+J28)/AV28)*('Attorney Detail'!G26+'Attorney Detail'!H26),0)))</f>
        <v>0</v>
      </c>
      <c r="AZ28" s="93">
        <f>IF(L28=0,0,(IF('Attorney Detail'!L26="yes",(L28/AV28)*('Attorney Detail'!G26+'Attorney Detail'!H26),0)))</f>
        <v>0</v>
      </c>
      <c r="BA28" s="93">
        <f>IF(N28=0,0,(N28/AV28)*('Attorney Detail'!G26+'Attorney Detail'!H26))</f>
        <v>0</v>
      </c>
      <c r="BB28" s="93">
        <f>IF(R28+T28=0,0,(IF('Attorney Detail'!M26="yes",((R28+T28)/AV28)*('Attorney Detail'!G26+'Attorney Detail'!H26),0)))</f>
        <v>0</v>
      </c>
      <c r="BC28" s="93">
        <f>IF(V28=0,0,(IF('Attorney Detail'!N26="yes",(((V28)/AV28)*('Attorney Detail'!G26+'Attorney Detail'!H26)),0)))</f>
        <v>0</v>
      </c>
      <c r="BD28" s="93">
        <f>IF(X28+Z28+AB28=0,0,(IF('Attorney Detail'!O26="yes",((X28+Z28+AB28)/AV28)*('Attorney Detail'!G26+'Attorney Detail'!H26),0)))</f>
        <v>0</v>
      </c>
      <c r="BE28" s="93">
        <f>IF(AD28=0,0,(IF('Attorney Detail'!P26="yes",(AD28/AV28)*('Attorney Detail'!G26+'Attorney Detail'!H26),0)))</f>
        <v>0</v>
      </c>
      <c r="BF28" s="93">
        <f>IF(AF28=0,0,(IF('Attorney Detail'!Q26="yes",(AF28/AV28)*('Attorney Detail'!G26+'Attorney Detail'!H26),0)))</f>
        <v>0</v>
      </c>
      <c r="BG28" s="93">
        <f>IF(AH28=0,0,(AH28/AV28)*('Attorney Detail'!G26+'Attorney Detail'!H26))</f>
        <v>0</v>
      </c>
      <c r="BH28" s="93">
        <f>IF(AK28+AM28=0,0,(IF('Attorney Detail'!R26="yes",((AL28+AN28)/AV28)*('Attorney Detail'!G26+'Attorney Detail'!H26),0)))</f>
        <v>0</v>
      </c>
      <c r="BI28" s="91">
        <f>IF(AP28=0,0,(IF('Attorney Detail'!S26="yes",(AP28/AV28)*('Attorney Detail'!G26+'Attorney Detail'!H26),0)))</f>
        <v>0</v>
      </c>
      <c r="BJ28" s="91">
        <f>IF(AT28=0,0,(AT28/AV28)*('Attorney Detail'!G26+'Attorney Detail'!H26))</f>
        <v>0</v>
      </c>
      <c r="BK28" s="91">
        <f>IF((AU28)=0,('Attorney Detail'!G26+'Attorney Detail'!H26),SUM(AW28:BJ28))</f>
        <v>0</v>
      </c>
      <c r="CK28" s="19">
        <f>AV28*'Attorney Detail'!F26</f>
        <v>0</v>
      </c>
    </row>
    <row r="29" spans="1:89" ht="16.5" thickTop="1" thickBot="1" x14ac:dyDescent="0.3">
      <c r="A29" s="72" t="s">
        <v>29</v>
      </c>
      <c r="B29" s="73"/>
      <c r="C29" s="73">
        <f t="shared" ref="C29" si="51">SUM(C25:C28)</f>
        <v>0</v>
      </c>
      <c r="D29" s="74">
        <f t="shared" ref="D29" si="52">C29/C23</f>
        <v>0</v>
      </c>
      <c r="E29" s="73">
        <f t="shared" ref="E29" si="53">SUM(E25:E28)</f>
        <v>0</v>
      </c>
      <c r="F29" s="74">
        <f t="shared" ref="F29" si="54">E29/E23</f>
        <v>0</v>
      </c>
      <c r="G29" s="73">
        <f t="shared" ref="G29" si="55">SUM(G25:G28)</f>
        <v>0</v>
      </c>
      <c r="H29" s="75">
        <f t="shared" ref="H29" si="56">G29/G23</f>
        <v>0</v>
      </c>
      <c r="I29" s="73">
        <f t="shared" ref="I29" si="57">SUM(I25:I28)</f>
        <v>0</v>
      </c>
      <c r="J29" s="75">
        <f t="shared" ref="J29" si="58">I29/I23</f>
        <v>0</v>
      </c>
      <c r="K29" s="73">
        <f t="shared" ref="K29" si="59">SUM(K25:K28)</f>
        <v>0</v>
      </c>
      <c r="L29" s="75">
        <f t="shared" ref="L29" si="60">K29/K23</f>
        <v>0</v>
      </c>
      <c r="M29" s="73">
        <f t="shared" ref="M29" si="61">SUM(M25:M28)</f>
        <v>0</v>
      </c>
      <c r="N29" s="74">
        <f t="shared" ref="N29" si="62">M29/M23</f>
        <v>0</v>
      </c>
      <c r="O29" s="73">
        <f t="shared" ref="O29" si="63">SUM(O25:O28)</f>
        <v>0</v>
      </c>
      <c r="P29" s="74">
        <f t="shared" ref="P29" si="64">O29/O23</f>
        <v>0</v>
      </c>
      <c r="Q29" s="73">
        <f t="shared" ref="Q29" si="65">SUM(Q25:Q28)</f>
        <v>0</v>
      </c>
      <c r="R29" s="75">
        <f t="shared" ref="R29" si="66">Q29/Q23</f>
        <v>0</v>
      </c>
      <c r="S29" s="73">
        <f t="shared" ref="S29" si="67">SUM(S25:S28)</f>
        <v>0</v>
      </c>
      <c r="T29" s="75">
        <f t="shared" ref="T29" si="68">S29/S23</f>
        <v>0</v>
      </c>
      <c r="U29" s="73">
        <f t="shared" ref="U29" si="69">SUM(U25:U28)</f>
        <v>0</v>
      </c>
      <c r="V29" s="75">
        <f t="shared" ref="V29" si="70">U29/U23</f>
        <v>0</v>
      </c>
      <c r="W29" s="73">
        <f t="shared" ref="W29" si="71">SUM(W25:W28)</f>
        <v>0</v>
      </c>
      <c r="X29" s="75">
        <f t="shared" ref="X29" si="72">W29/W23</f>
        <v>0</v>
      </c>
      <c r="Y29" s="73">
        <f t="shared" ref="Y29" si="73">SUM(Y25:Y28)</f>
        <v>0</v>
      </c>
      <c r="Z29" s="75">
        <f t="shared" ref="Z29" si="74">Y29/Y23</f>
        <v>0</v>
      </c>
      <c r="AA29" s="73">
        <f t="shared" ref="AA29" si="75">SUM(AA25:AA28)</f>
        <v>0</v>
      </c>
      <c r="AB29" s="75">
        <f t="shared" ref="AB29" si="76">AA29/AA23</f>
        <v>0</v>
      </c>
      <c r="AC29" s="73">
        <f t="shared" ref="AC29" si="77">SUM(AC25:AC28)</f>
        <v>0</v>
      </c>
      <c r="AD29" s="75">
        <f t="shared" ref="AD29" si="78">AC29/AC23</f>
        <v>0</v>
      </c>
      <c r="AE29" s="73">
        <f t="shared" ref="AE29" si="79">SUM(AE25:AE28)</f>
        <v>0</v>
      </c>
      <c r="AF29" s="75">
        <f t="shared" ref="AF29" si="80">AE29/AE23</f>
        <v>0</v>
      </c>
      <c r="AG29" s="73">
        <f t="shared" ref="AG29" si="81">SUM(AG25:AG28)</f>
        <v>0</v>
      </c>
      <c r="AH29" s="75">
        <f t="shared" ref="AH29" si="82">AG29/AG23</f>
        <v>0</v>
      </c>
      <c r="AI29" s="73">
        <f t="shared" ref="AI29" si="83">SUM(AI25:AI28)</f>
        <v>0</v>
      </c>
      <c r="AJ29" s="75">
        <f t="shared" ref="AJ29" si="84">AI29/AI23</f>
        <v>0</v>
      </c>
      <c r="AK29" s="73">
        <f t="shared" ref="AK29" si="85">SUM(AK25:AK28)</f>
        <v>0</v>
      </c>
      <c r="AL29" s="75">
        <f t="shared" ref="AL29" si="86">AK29/AK23</f>
        <v>0</v>
      </c>
      <c r="AM29" s="73">
        <f t="shared" ref="AM29" si="87">SUM(AM25:AM28)</f>
        <v>0</v>
      </c>
      <c r="AN29" s="75">
        <f t="shared" ref="AN29" si="88">AM29/AM23</f>
        <v>0</v>
      </c>
      <c r="AO29" s="73">
        <f t="shared" ref="AO29" si="89">SUM(AO25:AO28)</f>
        <v>0</v>
      </c>
      <c r="AP29" s="75">
        <f t="shared" ref="AP29" si="90">AO29/AO23</f>
        <v>0</v>
      </c>
      <c r="AQ29" s="73">
        <f t="shared" ref="AQ29" si="91">SUM(AQ25:AQ28)</f>
        <v>0</v>
      </c>
      <c r="AR29" s="75">
        <f t="shared" ref="AR29" si="92">AQ29/AQ23</f>
        <v>0</v>
      </c>
      <c r="AS29" s="73">
        <f t="shared" ref="AS29" si="93">SUM(AS25:AS28)</f>
        <v>0</v>
      </c>
      <c r="AT29" s="75">
        <f t="shared" ref="AT29" si="94">AS29/AS23</f>
        <v>0</v>
      </c>
      <c r="AU29" s="71">
        <f>E29+M29+O29+Q29+W29+Y29+AA29+AE29+AG29+AI29+AO29+AS29+G29+K29+I29+AC29+S29+U29+AQ29+AK29+AM29+C29</f>
        <v>0</v>
      </c>
      <c r="AV29" s="155">
        <f t="shared" si="50"/>
        <v>0</v>
      </c>
      <c r="AW29" s="94"/>
      <c r="AX29" s="94"/>
      <c r="AY29" s="94"/>
      <c r="AZ29" s="94"/>
      <c r="BA29" s="94"/>
      <c r="BB29" s="94"/>
      <c r="BC29" s="94"/>
      <c r="BD29" s="94"/>
      <c r="BE29" s="94"/>
      <c r="BF29" s="94"/>
      <c r="BG29" s="94"/>
      <c r="BH29" s="94"/>
      <c r="BI29" s="94"/>
      <c r="BJ29" s="94"/>
      <c r="BK29" s="94"/>
      <c r="CK29" s="26">
        <f t="shared" ref="CK29" si="95">SUM(CK25:CK28)</f>
        <v>0</v>
      </c>
    </row>
    <row r="30" spans="1:89" ht="16.5" thickTop="1" x14ac:dyDescent="0.25">
      <c r="A30" s="233" t="s">
        <v>481</v>
      </c>
      <c r="B30" s="233"/>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row>
    <row r="31" spans="1:89" ht="45" x14ac:dyDescent="0.25">
      <c r="A31" s="76"/>
      <c r="B31" s="66" t="s">
        <v>21</v>
      </c>
      <c r="C31" s="225" t="s">
        <v>442</v>
      </c>
      <c r="D31" s="226"/>
      <c r="E31" s="225" t="s">
        <v>96</v>
      </c>
      <c r="F31" s="226"/>
      <c r="G31" s="232" t="s">
        <v>99</v>
      </c>
      <c r="H31" s="226"/>
      <c r="I31" s="232" t="s">
        <v>100</v>
      </c>
      <c r="J31" s="226"/>
      <c r="K31" s="225" t="s">
        <v>97</v>
      </c>
      <c r="L31" s="226"/>
      <c r="M31" s="225" t="s">
        <v>98</v>
      </c>
      <c r="N31" s="226"/>
      <c r="O31" s="225" t="s">
        <v>22</v>
      </c>
      <c r="P31" s="226"/>
      <c r="Q31" s="225" t="s">
        <v>489</v>
      </c>
      <c r="R31" s="226"/>
      <c r="S31" s="225" t="s">
        <v>488</v>
      </c>
      <c r="T31" s="226"/>
      <c r="U31" s="232" t="s">
        <v>422</v>
      </c>
      <c r="V31" s="226"/>
      <c r="W31" s="232" t="s">
        <v>436</v>
      </c>
      <c r="X31" s="226"/>
      <c r="Y31" s="232" t="s">
        <v>423</v>
      </c>
      <c r="Z31" s="226"/>
      <c r="AA31" s="225" t="s">
        <v>484</v>
      </c>
      <c r="AB31" s="226"/>
      <c r="AC31" s="225" t="s">
        <v>93</v>
      </c>
      <c r="AD31" s="226"/>
      <c r="AE31" s="225" t="s">
        <v>94</v>
      </c>
      <c r="AF31" s="226"/>
      <c r="AG31" s="225" t="s">
        <v>485</v>
      </c>
      <c r="AH31" s="226"/>
      <c r="AI31" s="225" t="s">
        <v>424</v>
      </c>
      <c r="AJ31" s="226"/>
      <c r="AK31" s="225" t="s">
        <v>425</v>
      </c>
      <c r="AL31" s="226"/>
      <c r="AM31" s="225" t="s">
        <v>437</v>
      </c>
      <c r="AN31" s="226"/>
      <c r="AO31" s="225" t="s">
        <v>500</v>
      </c>
      <c r="AP31" s="226"/>
      <c r="AQ31" s="225" t="s">
        <v>426</v>
      </c>
      <c r="AR31" s="226"/>
      <c r="AS31" s="225" t="s">
        <v>447</v>
      </c>
      <c r="AT31" s="226"/>
      <c r="AU31" s="225" t="s">
        <v>23</v>
      </c>
      <c r="AV31" s="226"/>
      <c r="AW31" s="89" t="s">
        <v>442</v>
      </c>
      <c r="AX31" s="89" t="s">
        <v>96</v>
      </c>
      <c r="AY31" s="195" t="s">
        <v>145</v>
      </c>
      <c r="AZ31" s="105" t="s">
        <v>97</v>
      </c>
      <c r="BA31" s="105" t="s">
        <v>443</v>
      </c>
      <c r="BB31" s="90" t="s">
        <v>434</v>
      </c>
      <c r="BC31" s="106" t="s">
        <v>146</v>
      </c>
      <c r="BD31" s="90" t="s">
        <v>435</v>
      </c>
      <c r="BE31" s="90" t="s">
        <v>93</v>
      </c>
      <c r="BF31" s="90" t="s">
        <v>94</v>
      </c>
      <c r="BG31" s="90" t="s">
        <v>31</v>
      </c>
      <c r="BH31" s="90" t="s">
        <v>444</v>
      </c>
      <c r="BI31" s="91" t="s">
        <v>445</v>
      </c>
      <c r="BJ31" s="91" t="s">
        <v>446</v>
      </c>
      <c r="BK31" s="91" t="s">
        <v>448</v>
      </c>
      <c r="CK31" s="219" t="s">
        <v>502</v>
      </c>
    </row>
    <row r="32" spans="1:89" x14ac:dyDescent="0.25">
      <c r="A32" s="38" t="s">
        <v>107</v>
      </c>
      <c r="B32" s="67"/>
      <c r="C32" s="67"/>
      <c r="D32" s="68"/>
      <c r="E32" s="67"/>
      <c r="F32" s="68"/>
      <c r="G32" s="67"/>
      <c r="H32" s="68"/>
      <c r="I32" s="67"/>
      <c r="J32" s="68"/>
      <c r="K32" s="67"/>
      <c r="L32" s="68"/>
      <c r="M32" s="69"/>
      <c r="N32" s="68"/>
      <c r="O32" s="67"/>
      <c r="P32" s="68"/>
      <c r="Q32" s="67"/>
      <c r="R32" s="68"/>
      <c r="S32" s="67"/>
      <c r="T32" s="68"/>
      <c r="U32" s="67"/>
      <c r="V32" s="68"/>
      <c r="W32" s="67"/>
      <c r="X32" s="68"/>
      <c r="Y32" s="67"/>
      <c r="Z32" s="68"/>
      <c r="AA32" s="67"/>
      <c r="AB32" s="68"/>
      <c r="AC32" s="69"/>
      <c r="AD32" s="69"/>
      <c r="AE32" s="67"/>
      <c r="AF32" s="68"/>
      <c r="AG32" s="67"/>
      <c r="AH32" s="68"/>
      <c r="AI32" s="67"/>
      <c r="AJ32" s="68"/>
      <c r="AK32" s="227"/>
      <c r="AL32" s="228"/>
      <c r="AM32" s="227"/>
      <c r="AN32" s="228"/>
      <c r="AO32" s="112"/>
      <c r="AP32" s="113"/>
      <c r="AQ32" s="112"/>
      <c r="AR32" s="113"/>
      <c r="AS32" s="112"/>
      <c r="AT32" s="113"/>
      <c r="AU32" s="67"/>
      <c r="AV32" s="110"/>
      <c r="AW32" s="89"/>
      <c r="AX32" s="89"/>
      <c r="AY32" s="89"/>
      <c r="AZ32" s="89"/>
      <c r="BA32" s="89"/>
    </row>
    <row r="33" spans="1:89" x14ac:dyDescent="0.25">
      <c r="A33" s="77"/>
      <c r="B33" s="70"/>
      <c r="C33" s="223">
        <f>(VLOOKUP(A32,$BL$2:$CH$5,2,FALSE))*'Attorney Detail'!F33</f>
        <v>15</v>
      </c>
      <c r="D33" s="224"/>
      <c r="E33" s="223">
        <f>(VLOOKUP(A32,$BL$2:$CH$5,3,FALSE))*'Attorney Detail'!F33</f>
        <v>15</v>
      </c>
      <c r="F33" s="224"/>
      <c r="G33" s="223">
        <f>VLOOKUP(A32,$BL$2:$CI$5,4,FALSE)*'Attorney Detail'!F33</f>
        <v>50</v>
      </c>
      <c r="H33" s="224"/>
      <c r="I33" s="223">
        <f>VLOOKUP(A32,$BL$2:$CI$5,5,FALSE)*'Attorney Detail'!F33</f>
        <v>80</v>
      </c>
      <c r="J33" s="224"/>
      <c r="K33" s="223">
        <f>VLOOKUP(A32,$BL$2:$CI$5,6,FALSE)*'Attorney Detail'!F33</f>
        <v>100</v>
      </c>
      <c r="L33" s="224"/>
      <c r="M33" s="234">
        <f>VLOOKUP(A32,$BL$2:$CI$5,7,FALSE)*'Attorney Detail'!F33</f>
        <v>150</v>
      </c>
      <c r="N33" s="224"/>
      <c r="O33" s="223">
        <f>VLOOKUP(A32,$BL$2:$CI$5,8,FALSE)*'Attorney Detail'!F33</f>
        <v>300</v>
      </c>
      <c r="P33" s="224"/>
      <c r="Q33" s="223">
        <f>VLOOKUP(A32,$BL$2:$CI$5,9,FALSE)*'Attorney Detail'!F33</f>
        <v>15</v>
      </c>
      <c r="R33" s="224"/>
      <c r="S33" s="223">
        <f>VLOOKUP(A32,$BL$2:$CI$5,10,FALSE)*'Attorney Detail'!F33</f>
        <v>50</v>
      </c>
      <c r="T33" s="224"/>
      <c r="U33" s="223">
        <f>VLOOKUP(A32,$BL$2:$CI$5,11,FALSE)*'Attorney Detail'!F33</f>
        <v>100</v>
      </c>
      <c r="V33" s="224"/>
      <c r="W33" s="223">
        <f>VLOOKUP(A32,$BL$2:$CI$5,12,FALSE)*'Attorney Detail'!F33</f>
        <v>220</v>
      </c>
      <c r="X33" s="224"/>
      <c r="Y33" s="223">
        <f>VLOOKUP(A32,$BL$2:$CI$5,13,FALSE)*'Attorney Detail'!F33</f>
        <v>300</v>
      </c>
      <c r="Z33" s="224"/>
      <c r="AA33" s="229">
        <f>VLOOKUP(A32,$BL$2:$CI$5,14,FALSE)*'Attorney Detail'!F33</f>
        <v>400</v>
      </c>
      <c r="AB33" s="230"/>
      <c r="AC33" s="229">
        <f>VLOOKUP(A32,$BL$2:$CI$5,15,FALSE)*'Attorney Detail'!F33</f>
        <v>120</v>
      </c>
      <c r="AD33" s="231"/>
      <c r="AE33" s="229">
        <f>VLOOKUP(A32,$BL$2:$CI$5,16,FALSE)*'Attorney Detail'!F33</f>
        <v>120</v>
      </c>
      <c r="AF33" s="230"/>
      <c r="AG33" s="229">
        <f>VLOOKUP(A32,$BL$2:$CI$5,17,FALSE)*'Attorney Detail'!F33</f>
        <v>300</v>
      </c>
      <c r="AH33" s="230"/>
      <c r="AI33" s="223">
        <f>VLOOKUP(A32,$BL$2:$CI$5,18,FALSE)*'Attorney Detail'!F33</f>
        <v>300</v>
      </c>
      <c r="AJ33" s="224"/>
      <c r="AK33" s="223">
        <f>VLOOKUP(A32,$BL$2:$CI$5,19,FALSE)*'Attorney Detail'!F33</f>
        <v>15</v>
      </c>
      <c r="AL33" s="224"/>
      <c r="AM33" s="223">
        <f>VLOOKUP(A32,$BL$2:$CI$5,20,FALSE)*'Attorney Detail'!F33</f>
        <v>40</v>
      </c>
      <c r="AN33" s="224"/>
      <c r="AO33" s="223">
        <f>VLOOKUP(A32,$BL$2:$CI$5,21,FALSE)*'Attorney Detail'!F33</f>
        <v>40</v>
      </c>
      <c r="AP33" s="224"/>
      <c r="AQ33" s="223">
        <f>VLOOKUP(A32,$BL$2:$CI$5,22,FALSE)*'Attorney Detail'!F33</f>
        <v>40</v>
      </c>
      <c r="AR33" s="224"/>
      <c r="AS33" s="235">
        <f>VLOOKUP(A32,$BL$2:$CI$5,23,FALSE)*'Attorney Detail'!F33</f>
        <v>10000000000</v>
      </c>
      <c r="AT33" s="236"/>
      <c r="AU33" s="237"/>
      <c r="AV33" s="238"/>
    </row>
    <row r="34" spans="1:89" ht="15.75" thickBot="1" x14ac:dyDescent="0.3">
      <c r="A34" s="37" t="str">
        <f>'Attorney Detail'!A33&amp;""</f>
        <v/>
      </c>
      <c r="B34" s="78" t="s">
        <v>24</v>
      </c>
      <c r="C34" s="78" t="s">
        <v>24</v>
      </c>
      <c r="D34" s="78" t="s">
        <v>112</v>
      </c>
      <c r="E34" s="78" t="s">
        <v>24</v>
      </c>
      <c r="F34" s="78" t="s">
        <v>112</v>
      </c>
      <c r="G34" s="78" t="s">
        <v>24</v>
      </c>
      <c r="H34" s="78" t="s">
        <v>112</v>
      </c>
      <c r="I34" s="78" t="s">
        <v>24</v>
      </c>
      <c r="J34" s="78" t="s">
        <v>112</v>
      </c>
      <c r="K34" s="78" t="s">
        <v>24</v>
      </c>
      <c r="L34" s="78" t="s">
        <v>112</v>
      </c>
      <c r="M34" s="78" t="s">
        <v>24</v>
      </c>
      <c r="N34" s="78" t="s">
        <v>112</v>
      </c>
      <c r="O34" s="78" t="s">
        <v>24</v>
      </c>
      <c r="P34" s="78" t="s">
        <v>112</v>
      </c>
      <c r="Q34" s="78" t="s">
        <v>24</v>
      </c>
      <c r="R34" s="78" t="s">
        <v>112</v>
      </c>
      <c r="S34" s="78" t="s">
        <v>24</v>
      </c>
      <c r="T34" s="78" t="s">
        <v>112</v>
      </c>
      <c r="U34" s="78" t="s">
        <v>24</v>
      </c>
      <c r="V34" s="78" t="s">
        <v>112</v>
      </c>
      <c r="W34" s="78" t="s">
        <v>24</v>
      </c>
      <c r="X34" s="78" t="s">
        <v>112</v>
      </c>
      <c r="Y34" s="78" t="s">
        <v>24</v>
      </c>
      <c r="Z34" s="78" t="s">
        <v>112</v>
      </c>
      <c r="AA34" s="78" t="s">
        <v>24</v>
      </c>
      <c r="AB34" s="78" t="s">
        <v>112</v>
      </c>
      <c r="AC34" s="78" t="s">
        <v>24</v>
      </c>
      <c r="AD34" s="78" t="s">
        <v>112</v>
      </c>
      <c r="AE34" s="78" t="s">
        <v>24</v>
      </c>
      <c r="AF34" s="78" t="s">
        <v>112</v>
      </c>
      <c r="AG34" s="78" t="s">
        <v>24</v>
      </c>
      <c r="AH34" s="79" t="s">
        <v>112</v>
      </c>
      <c r="AI34" s="78" t="s">
        <v>24</v>
      </c>
      <c r="AJ34" s="78" t="s">
        <v>112</v>
      </c>
      <c r="AK34" s="78" t="s">
        <v>24</v>
      </c>
      <c r="AL34" s="78" t="s">
        <v>112</v>
      </c>
      <c r="AM34" s="78" t="s">
        <v>24</v>
      </c>
      <c r="AN34" s="78" t="s">
        <v>112</v>
      </c>
      <c r="AO34" s="78" t="s">
        <v>24</v>
      </c>
      <c r="AP34" s="78" t="s">
        <v>112</v>
      </c>
      <c r="AQ34" s="78" t="s">
        <v>24</v>
      </c>
      <c r="AR34" s="78" t="s">
        <v>112</v>
      </c>
      <c r="AS34" s="78" t="s">
        <v>24</v>
      </c>
      <c r="AT34" s="78" t="s">
        <v>112</v>
      </c>
      <c r="AU34" s="78" t="s">
        <v>24</v>
      </c>
      <c r="AV34" s="154" t="s">
        <v>112</v>
      </c>
      <c r="CK34" s="19"/>
    </row>
    <row r="35" spans="1:89" ht="16.5" thickTop="1" thickBot="1" x14ac:dyDescent="0.3">
      <c r="A35" s="20" t="s">
        <v>25</v>
      </c>
      <c r="B35" s="21"/>
      <c r="C35" s="21"/>
      <c r="D35" s="75">
        <f>C35/C33</f>
        <v>0</v>
      </c>
      <c r="E35" s="21"/>
      <c r="F35" s="75">
        <f>E35/E33</f>
        <v>0</v>
      </c>
      <c r="G35" s="21"/>
      <c r="H35" s="75">
        <f>G35/G33</f>
        <v>0</v>
      </c>
      <c r="I35" s="21"/>
      <c r="J35" s="75">
        <f>I35/I33</f>
        <v>0</v>
      </c>
      <c r="K35" s="21"/>
      <c r="L35" s="75">
        <f>K35/K33</f>
        <v>0</v>
      </c>
      <c r="M35" s="21"/>
      <c r="N35" s="75">
        <f>M35/M33</f>
        <v>0</v>
      </c>
      <c r="O35" s="21"/>
      <c r="P35" s="75">
        <f>O35/O33</f>
        <v>0</v>
      </c>
      <c r="Q35" s="21"/>
      <c r="R35" s="75">
        <f>Q35/Q33</f>
        <v>0</v>
      </c>
      <c r="S35" s="21"/>
      <c r="T35" s="75">
        <f>S35/S33</f>
        <v>0</v>
      </c>
      <c r="U35" s="21"/>
      <c r="V35" s="75">
        <f>U35/U33</f>
        <v>0</v>
      </c>
      <c r="W35" s="21"/>
      <c r="X35" s="75">
        <f>W35/W33</f>
        <v>0</v>
      </c>
      <c r="Y35" s="21"/>
      <c r="Z35" s="75">
        <f>Y35/Y33</f>
        <v>0</v>
      </c>
      <c r="AA35" s="21"/>
      <c r="AB35" s="75">
        <f>AA35/AA33</f>
        <v>0</v>
      </c>
      <c r="AC35" s="21"/>
      <c r="AD35" s="75">
        <f>AC35/AC33</f>
        <v>0</v>
      </c>
      <c r="AE35" s="21"/>
      <c r="AF35" s="75">
        <f>AE35/AE33</f>
        <v>0</v>
      </c>
      <c r="AG35" s="21"/>
      <c r="AH35" s="75">
        <f>AG35/AG33</f>
        <v>0</v>
      </c>
      <c r="AI35" s="21"/>
      <c r="AJ35" s="75">
        <f>AI35/AI33</f>
        <v>0</v>
      </c>
      <c r="AK35" s="21"/>
      <c r="AL35" s="75">
        <f>AK35/AK33</f>
        <v>0</v>
      </c>
      <c r="AM35" s="21">
        <v>0</v>
      </c>
      <c r="AN35" s="75">
        <f>AM35/AM33</f>
        <v>0</v>
      </c>
      <c r="AO35" s="21"/>
      <c r="AP35" s="75">
        <f>AO35/AO33</f>
        <v>0</v>
      </c>
      <c r="AQ35" s="21"/>
      <c r="AR35" s="75">
        <f>AQ35/AQ33</f>
        <v>0</v>
      </c>
      <c r="AS35" s="21"/>
      <c r="AT35" s="75">
        <f>AS35/AS33</f>
        <v>0</v>
      </c>
      <c r="AU35" s="100">
        <f>E35+M35+O35+Q35+W35+Y35+AA35+AE35+AG35+AI35+AO35+AS35+G35+K35+I35+AC35+S35+U35+AQ35+AK35+AM35+C35</f>
        <v>0</v>
      </c>
      <c r="AV35" s="155">
        <f t="shared" ref="AV35:AV39" si="96">F35+N35+P35+R35+X35+Z35+AB35+AF35+AH35+AJ35+AP35+AT35+AD35+H35+L35+J35+T35+V35+AR35+AL35+AN35+D35</f>
        <v>0</v>
      </c>
      <c r="AW35" s="93">
        <f>IF(D35=0,0,(IF('Attorney Detail'!I33="yes",(D35/AV35)*('Attorney Detail'!G33+'Attorney Detail'!H33),0)))</f>
        <v>0</v>
      </c>
      <c r="AX35" s="93">
        <f>IF(F35=0,0,(IF('Attorney Detail'!J33="yes",(F35/AV35)*('Attorney Detail'!G33+'Attorney Detail'!H33),0)))</f>
        <v>0</v>
      </c>
      <c r="AY35" s="93">
        <f>IF(H35+J35=0,0,(IF('Attorney Detail'!K33="yes",((H35+J35)/AV35)*('Attorney Detail'!G33+'Attorney Detail'!H33),0)))</f>
        <v>0</v>
      </c>
      <c r="AZ35" s="93">
        <f>IF(L35=0,0,(IF('Attorney Detail'!L33="yes",(L35/AV35)*('Attorney Detail'!G33+'Attorney Detail'!H33),0)))</f>
        <v>0</v>
      </c>
      <c r="BA35" s="93">
        <f>IF(N35=0,0,(N35/AV35)*('Attorney Detail'!G33+'Attorney Detail'!H33))</f>
        <v>0</v>
      </c>
      <c r="BB35" s="93">
        <f>IF(R35+T35=0,0,(IF('Attorney Detail'!M33="yes",((R35+T35)/AV35)*('Attorney Detail'!G33+'Attorney Detail'!H33),0)))</f>
        <v>0</v>
      </c>
      <c r="BC35" s="93">
        <f>IF(V35=0,0,(IF('Attorney Detail'!N33="yes",(((V35)/AV35)*('Attorney Detail'!G33+'Attorney Detail'!H33)),0)))</f>
        <v>0</v>
      </c>
      <c r="BD35" s="93">
        <f>IF(X35+Z35+AB35=0,0,(IF('Attorney Detail'!O33="yes",((X35+Z35+AB35)/AV35)*('Attorney Detail'!G33+'Attorney Detail'!H33),0)))</f>
        <v>0</v>
      </c>
      <c r="BE35" s="93">
        <f>IF(AD35=0,0,(IF('Attorney Detail'!P33="yes",(AD35/AV35)*('Attorney Detail'!G33+'Attorney Detail'!H33),0)))</f>
        <v>0</v>
      </c>
      <c r="BF35" s="93">
        <f>IF(AF35=0,0,(IF('Attorney Detail'!Q33="yes",(AF35/AV35)*('Attorney Detail'!G33+'Attorney Detail'!H33),0)))</f>
        <v>0</v>
      </c>
      <c r="BG35" s="93">
        <f>IF(AH35=0,0,(AH35/AV35)*('Attorney Detail'!G33+'Attorney Detail'!H33))</f>
        <v>0</v>
      </c>
      <c r="BH35" s="93">
        <f>IF(AK35+AM35=0,0,(IF('Attorney Detail'!R33="yes",((AL35+AN35)/AV35)*('Attorney Detail'!G33+'Attorney Detail'!H33),0)))</f>
        <v>0</v>
      </c>
      <c r="BI35" s="91">
        <f>IF(AP35=0,0,(IF('Attorney Detail'!S33="yes",(AP35/AV35)*('Attorney Detail'!G33+'Attorney Detail'!H33),0)))</f>
        <v>0</v>
      </c>
      <c r="BJ35" s="91">
        <f>IF(AT35=0,0,(AT35/AV35)*('Attorney Detail'!G33+'Attorney Detail'!H33))</f>
        <v>0</v>
      </c>
      <c r="BK35" s="91">
        <f>IF((AU35)=0,('Attorney Detail'!G33+'Attorney Detail'!H33),SUM(AW35:BJ35))</f>
        <v>0</v>
      </c>
      <c r="CK35" s="19">
        <f>AV35*'Attorney Detail'!F33</f>
        <v>0</v>
      </c>
    </row>
    <row r="36" spans="1:89" ht="16.5" thickTop="1" thickBot="1" x14ac:dyDescent="0.3">
      <c r="A36" s="22" t="s">
        <v>26</v>
      </c>
      <c r="B36" s="23"/>
      <c r="C36" s="88"/>
      <c r="D36" s="75">
        <f>C36/C33</f>
        <v>0</v>
      </c>
      <c r="E36" s="88"/>
      <c r="F36" s="75">
        <f>E36/E33</f>
        <v>0</v>
      </c>
      <c r="G36" s="88"/>
      <c r="H36" s="75">
        <f>G36/G33</f>
        <v>0</v>
      </c>
      <c r="I36" s="88"/>
      <c r="J36" s="75">
        <f>I36/I33</f>
        <v>0</v>
      </c>
      <c r="K36" s="88"/>
      <c r="L36" s="75">
        <f>K36/K33</f>
        <v>0</v>
      </c>
      <c r="M36" s="88"/>
      <c r="N36" s="75">
        <f>M36/M33</f>
        <v>0</v>
      </c>
      <c r="O36" s="88"/>
      <c r="P36" s="75">
        <f>O36/O33</f>
        <v>0</v>
      </c>
      <c r="Q36" s="88"/>
      <c r="R36" s="75">
        <f>Q36/Q33</f>
        <v>0</v>
      </c>
      <c r="S36" s="88"/>
      <c r="T36" s="75">
        <f>S36/S33</f>
        <v>0</v>
      </c>
      <c r="U36" s="88"/>
      <c r="V36" s="75">
        <f>U36/U33</f>
        <v>0</v>
      </c>
      <c r="W36" s="88"/>
      <c r="X36" s="75">
        <f>W36/W33</f>
        <v>0</v>
      </c>
      <c r="Y36" s="88"/>
      <c r="Z36" s="75">
        <f>Y36/Y33</f>
        <v>0</v>
      </c>
      <c r="AA36" s="88"/>
      <c r="AB36" s="75">
        <f>AA36/AA33</f>
        <v>0</v>
      </c>
      <c r="AC36" s="88"/>
      <c r="AD36" s="75">
        <f>AC36/AC33</f>
        <v>0</v>
      </c>
      <c r="AE36" s="88"/>
      <c r="AF36" s="75">
        <f>AE36/AE33</f>
        <v>0</v>
      </c>
      <c r="AG36" s="88"/>
      <c r="AH36" s="75">
        <f>AG36/AG33</f>
        <v>0</v>
      </c>
      <c r="AI36" s="88"/>
      <c r="AJ36" s="75">
        <f>AI36/AI33</f>
        <v>0</v>
      </c>
      <c r="AK36" s="88">
        <v>0</v>
      </c>
      <c r="AL36" s="75">
        <f>AK36/AK33</f>
        <v>0</v>
      </c>
      <c r="AM36" s="88">
        <v>0</v>
      </c>
      <c r="AN36" s="75">
        <f>AM36/AM33</f>
        <v>0</v>
      </c>
      <c r="AO36" s="88"/>
      <c r="AP36" s="75">
        <f>AO36/AO33</f>
        <v>0</v>
      </c>
      <c r="AQ36" s="88"/>
      <c r="AR36" s="75">
        <f>AQ36/AQ33</f>
        <v>0</v>
      </c>
      <c r="AS36" s="88"/>
      <c r="AT36" s="75">
        <f>AS36/AS33</f>
        <v>0</v>
      </c>
      <c r="AU36" s="107">
        <f>E36+M36+O36+Q36+W36+Y36+AA36+AE36+AG36+AI36+AO36+AS36+G36+K36+I36+AC36+S36+U36+AQ36+AK36+AM36+C36</f>
        <v>0</v>
      </c>
      <c r="AV36" s="155">
        <f t="shared" si="96"/>
        <v>0</v>
      </c>
      <c r="AW36" s="93">
        <f>IF(D36=0,0,(IF('Attorney Detail'!I34="yes",(D36/AV36)*('Attorney Detail'!G34+'Attorney Detail'!H34),0)))</f>
        <v>0</v>
      </c>
      <c r="AX36" s="93">
        <f>IF(F36=0,0,(IF('Attorney Detail'!J34="yes",(F36/AV36)*('Attorney Detail'!G34+'Attorney Detail'!H34),0)))</f>
        <v>0</v>
      </c>
      <c r="AY36" s="93">
        <f>IF(H36+J36=0,0,(IF('Attorney Detail'!K34="yes",((H36+J36)/AV36)*('Attorney Detail'!G34+'Attorney Detail'!H34),0)))</f>
        <v>0</v>
      </c>
      <c r="AZ36" s="93">
        <f>IF(L36=0,0,(IF('Attorney Detail'!L34="yes",(L36/AV36)*('Attorney Detail'!G34+'Attorney Detail'!H34),0)))</f>
        <v>0</v>
      </c>
      <c r="BA36" s="93">
        <f>IF(N36=0,0,(N36/AV36)*('Attorney Detail'!G34+'Attorney Detail'!H34))</f>
        <v>0</v>
      </c>
      <c r="BB36" s="93">
        <f>IF(R36+T36=0,0,(IF('Attorney Detail'!M34="yes",((R36+T36)/AV36)*('Attorney Detail'!G34+'Attorney Detail'!H34),0)))</f>
        <v>0</v>
      </c>
      <c r="BC36" s="93">
        <f>IF(V36=0,0,(IF('Attorney Detail'!N34="yes",(((V36)/AV36)*('Attorney Detail'!G34+'Attorney Detail'!H34)),0)))</f>
        <v>0</v>
      </c>
      <c r="BD36" s="93">
        <f>IF(X36+Z36+AB36=0,0,(IF('Attorney Detail'!O34="yes",((X36+Z36+AB36)/AV36)*('Attorney Detail'!G34+'Attorney Detail'!H34),0)))</f>
        <v>0</v>
      </c>
      <c r="BE36" s="93">
        <f>IF(AD36=0,0,(IF('Attorney Detail'!P34="yes",(AD36/AV36)*('Attorney Detail'!G34+'Attorney Detail'!H34),0)))</f>
        <v>0</v>
      </c>
      <c r="BF36" s="93">
        <f>IF(AF36=0,0,(IF('Attorney Detail'!Q34="yes",(AF36/AV36)*('Attorney Detail'!G34+'Attorney Detail'!H34),0)))</f>
        <v>0</v>
      </c>
      <c r="BG36" s="93">
        <f>IF(AH36=0,0,(AH36/AV36)*('Attorney Detail'!G34+'Attorney Detail'!H34))</f>
        <v>0</v>
      </c>
      <c r="BH36" s="93">
        <f>IF(AK36+AM36=0,0,(IF('Attorney Detail'!R34="yes",((AL36+AN36)/AV36)*('Attorney Detail'!G34+'Attorney Detail'!H34),0)))</f>
        <v>0</v>
      </c>
      <c r="BI36" s="91">
        <f>IF(AP36=0,0,(IF('Attorney Detail'!S34="yes",(AP36/AV36)*('Attorney Detail'!G34+'Attorney Detail'!H34),0)))</f>
        <v>0</v>
      </c>
      <c r="BJ36" s="91">
        <f>IF(AT36=0,0,(AT36/AV36)*('Attorney Detail'!G34+'Attorney Detail'!H34))</f>
        <v>0</v>
      </c>
      <c r="BK36" s="91">
        <f>IF((AU36)=0,('Attorney Detail'!G34+'Attorney Detail'!H34),SUM(AW36:BJ36))</f>
        <v>0</v>
      </c>
      <c r="CK36" s="19">
        <f>AV36*'Attorney Detail'!F34</f>
        <v>0</v>
      </c>
    </row>
    <row r="37" spans="1:89" ht="16.5" thickTop="1" thickBot="1" x14ac:dyDescent="0.3">
      <c r="A37" s="22" t="s">
        <v>27</v>
      </c>
      <c r="B37" s="23"/>
      <c r="C37" s="88"/>
      <c r="D37" s="75">
        <f>C37/C33</f>
        <v>0</v>
      </c>
      <c r="E37" s="88"/>
      <c r="F37" s="75">
        <f>E37/E33</f>
        <v>0</v>
      </c>
      <c r="G37" s="88"/>
      <c r="H37" s="75">
        <f>G37/G33</f>
        <v>0</v>
      </c>
      <c r="I37" s="88"/>
      <c r="J37" s="75">
        <f>I37/I33</f>
        <v>0</v>
      </c>
      <c r="K37" s="88"/>
      <c r="L37" s="75">
        <f>K37/K33</f>
        <v>0</v>
      </c>
      <c r="M37" s="88"/>
      <c r="N37" s="75">
        <f>M37/M33</f>
        <v>0</v>
      </c>
      <c r="O37" s="88"/>
      <c r="P37" s="75">
        <f>O37/O33</f>
        <v>0</v>
      </c>
      <c r="Q37" s="88"/>
      <c r="R37" s="75">
        <f>Q37/Q33</f>
        <v>0</v>
      </c>
      <c r="S37" s="88"/>
      <c r="T37" s="75">
        <f>S37/S33</f>
        <v>0</v>
      </c>
      <c r="U37" s="88"/>
      <c r="V37" s="75">
        <f>U37/U33</f>
        <v>0</v>
      </c>
      <c r="W37" s="88"/>
      <c r="X37" s="75">
        <f>W37/W33</f>
        <v>0</v>
      </c>
      <c r="Y37" s="88"/>
      <c r="Z37" s="75">
        <f>Y37/Y33</f>
        <v>0</v>
      </c>
      <c r="AA37" s="88"/>
      <c r="AB37" s="75">
        <f>AA37/AA33</f>
        <v>0</v>
      </c>
      <c r="AC37" s="88"/>
      <c r="AD37" s="75">
        <f>AC37/AC33</f>
        <v>0</v>
      </c>
      <c r="AE37" s="88"/>
      <c r="AF37" s="75">
        <f>AE37/AE33</f>
        <v>0</v>
      </c>
      <c r="AG37" s="88"/>
      <c r="AH37" s="75">
        <f>AG37/AG33</f>
        <v>0</v>
      </c>
      <c r="AI37" s="88"/>
      <c r="AJ37" s="75">
        <f>AI37/AI33</f>
        <v>0</v>
      </c>
      <c r="AK37" s="88">
        <v>0</v>
      </c>
      <c r="AL37" s="75">
        <f>AK37/AK33</f>
        <v>0</v>
      </c>
      <c r="AM37" s="88">
        <v>0</v>
      </c>
      <c r="AN37" s="75">
        <f>AM37/AM33</f>
        <v>0</v>
      </c>
      <c r="AO37" s="88"/>
      <c r="AP37" s="75">
        <f>AO37/AO33</f>
        <v>0</v>
      </c>
      <c r="AQ37" s="88"/>
      <c r="AR37" s="75">
        <f>AQ37/AQ33</f>
        <v>0</v>
      </c>
      <c r="AS37" s="88"/>
      <c r="AT37" s="75">
        <f>AS37/AS33</f>
        <v>0</v>
      </c>
      <c r="AU37" s="107">
        <f>E37+M37+O37+Q37+W37+Y37+AA37+AE37+AG37+AI37+AO37+AS37+G37+K37+I37+AC37+S37+U37+AQ37+AK37+AM37+C37</f>
        <v>0</v>
      </c>
      <c r="AV37" s="155">
        <f t="shared" si="96"/>
        <v>0</v>
      </c>
      <c r="AW37" s="93">
        <f>IF(D37=0,0,(IF('Attorney Detail'!I35="yes",(D37/AV37)*('Attorney Detail'!G35+'Attorney Detail'!H35),0)))</f>
        <v>0</v>
      </c>
      <c r="AX37" s="93">
        <f>IF(F37=0,0,(IF('Attorney Detail'!J35="yes",(F37/AV37)*('Attorney Detail'!G35+'Attorney Detail'!H35),0)))</f>
        <v>0</v>
      </c>
      <c r="AY37" s="93">
        <f>IF(H37+J37=0,0,(IF('Attorney Detail'!K35="yes",((H37+J37)/AV37)*('Attorney Detail'!G35+'Attorney Detail'!H35),0)))</f>
        <v>0</v>
      </c>
      <c r="AZ37" s="93">
        <f>IF(L37=0,0,(IF('Attorney Detail'!L35="yes",(L37/AV37)*('Attorney Detail'!G35+'Attorney Detail'!H35),0)))</f>
        <v>0</v>
      </c>
      <c r="BA37" s="93">
        <f>IF(N37=0,0,(N37/AV37)*('Attorney Detail'!G35+'Attorney Detail'!H35))</f>
        <v>0</v>
      </c>
      <c r="BB37" s="93">
        <f>IF(R37+T37=0,0,(IF('Attorney Detail'!M35="yes",((R37+T37)/AV37)*('Attorney Detail'!G35+'Attorney Detail'!H35),0)))</f>
        <v>0</v>
      </c>
      <c r="BC37" s="93">
        <f>IF(V37=0,0,(IF('Attorney Detail'!N35="yes",(((V37)/AV37)*('Attorney Detail'!G35+'Attorney Detail'!H35)),0)))</f>
        <v>0</v>
      </c>
      <c r="BD37" s="93">
        <f>IF(X37+Z37+AB37=0,0,(IF('Attorney Detail'!O35="yes",((X37+Z37+AB37)/AV37)*('Attorney Detail'!G35+'Attorney Detail'!H35),0)))</f>
        <v>0</v>
      </c>
      <c r="BE37" s="93">
        <f>IF(AD37=0,0,(IF('Attorney Detail'!P35="yes",(AD37/AV37)*('Attorney Detail'!G35+'Attorney Detail'!H35),0)))</f>
        <v>0</v>
      </c>
      <c r="BF37" s="93">
        <f>IF(AF37=0,0,(IF('Attorney Detail'!Q35="yes",(AF37/AV37)*('Attorney Detail'!G35+'Attorney Detail'!H35),0)))</f>
        <v>0</v>
      </c>
      <c r="BG37" s="93">
        <f>IF(AH37=0,0,(AH37/AV37)*('Attorney Detail'!G35+'Attorney Detail'!H35))</f>
        <v>0</v>
      </c>
      <c r="BH37" s="93">
        <f>IF(AK37+AM37=0,0,(IF('Attorney Detail'!R35="yes",((AL37+AN37)/AV37)*('Attorney Detail'!G35+'Attorney Detail'!H35),0)))</f>
        <v>0</v>
      </c>
      <c r="BI37" s="91">
        <f>IF(AP37=0,0,(IF('Attorney Detail'!S35="yes",(AP37/AV37)*('Attorney Detail'!G35+'Attorney Detail'!H35),0)))</f>
        <v>0</v>
      </c>
      <c r="BJ37" s="91">
        <f>IF(AT37=0,0,(AT37/AV37)*('Attorney Detail'!G35+'Attorney Detail'!H35))</f>
        <v>0</v>
      </c>
      <c r="BK37" s="91">
        <f>IF((AU37)=0,('Attorney Detail'!G35+'Attorney Detail'!H35),SUM(AW37:BJ37))</f>
        <v>0</v>
      </c>
      <c r="CK37" s="19">
        <f>AV37*'Attorney Detail'!F35</f>
        <v>0</v>
      </c>
    </row>
    <row r="38" spans="1:89" ht="16.5" thickTop="1" thickBot="1" x14ac:dyDescent="0.3">
      <c r="A38" s="24" t="s">
        <v>28</v>
      </c>
      <c r="B38" s="25"/>
      <c r="C38" s="25"/>
      <c r="D38" s="75">
        <f>C38/C33</f>
        <v>0</v>
      </c>
      <c r="E38" s="25"/>
      <c r="F38" s="75">
        <f>E38/E33</f>
        <v>0</v>
      </c>
      <c r="G38" s="25"/>
      <c r="H38" s="75">
        <f>G38/G33</f>
        <v>0</v>
      </c>
      <c r="I38" s="25"/>
      <c r="J38" s="75">
        <f>I38/I33</f>
        <v>0</v>
      </c>
      <c r="K38" s="25"/>
      <c r="L38" s="75">
        <f>K38/K33</f>
        <v>0</v>
      </c>
      <c r="M38" s="25"/>
      <c r="N38" s="75">
        <f>M38/M33</f>
        <v>0</v>
      </c>
      <c r="O38" s="25"/>
      <c r="P38" s="75">
        <f>O38/O33</f>
        <v>0</v>
      </c>
      <c r="Q38" s="25"/>
      <c r="R38" s="75">
        <f>Q38/Q33</f>
        <v>0</v>
      </c>
      <c r="S38" s="25"/>
      <c r="T38" s="75">
        <f>S38/S33</f>
        <v>0</v>
      </c>
      <c r="U38" s="25"/>
      <c r="V38" s="75">
        <f>U38/U33</f>
        <v>0</v>
      </c>
      <c r="W38" s="25"/>
      <c r="X38" s="75">
        <f>W38/W33</f>
        <v>0</v>
      </c>
      <c r="Y38" s="25"/>
      <c r="Z38" s="75">
        <f>Y38/Y33</f>
        <v>0</v>
      </c>
      <c r="AA38" s="25"/>
      <c r="AB38" s="75">
        <f>AA38/AA33</f>
        <v>0</v>
      </c>
      <c r="AC38" s="25"/>
      <c r="AD38" s="75">
        <f>AC38/AC33</f>
        <v>0</v>
      </c>
      <c r="AE38" s="25"/>
      <c r="AF38" s="75">
        <f>AE38/AE33</f>
        <v>0</v>
      </c>
      <c r="AG38" s="25"/>
      <c r="AH38" s="75">
        <f>AG38/AG33</f>
        <v>0</v>
      </c>
      <c r="AI38" s="25"/>
      <c r="AJ38" s="75">
        <f>AI38/AI33</f>
        <v>0</v>
      </c>
      <c r="AK38" s="25">
        <v>0</v>
      </c>
      <c r="AL38" s="75">
        <f>AK38/AK33</f>
        <v>0</v>
      </c>
      <c r="AM38" s="25">
        <v>0</v>
      </c>
      <c r="AN38" s="75">
        <f>AM38/AM33</f>
        <v>0</v>
      </c>
      <c r="AO38" s="25"/>
      <c r="AP38" s="75">
        <f>AO38/AO33</f>
        <v>0</v>
      </c>
      <c r="AQ38" s="25"/>
      <c r="AR38" s="75">
        <f>AQ38/AQ33</f>
        <v>0</v>
      </c>
      <c r="AS38" s="25"/>
      <c r="AT38" s="75">
        <f>AS38/AS33</f>
        <v>0</v>
      </c>
      <c r="AU38" s="108">
        <f>E38+M38+O38+Q38+W38+Y38+AA38+AE38+AG38+AI38+AO38+AS38+G38+K38+I38+AC38+S38+U38+AQ38+AK38+AM38+C38</f>
        <v>0</v>
      </c>
      <c r="AV38" s="155">
        <f t="shared" si="96"/>
        <v>0</v>
      </c>
      <c r="AW38" s="93">
        <f>IF(D38=0,0,(IF('Attorney Detail'!I36="yes",(D38/AV38)*('Attorney Detail'!G36+'Attorney Detail'!H36),0)))</f>
        <v>0</v>
      </c>
      <c r="AX38" s="93">
        <f>IF(F38=0,0,(IF('Attorney Detail'!J36="yes",(F38/AV38)*('Attorney Detail'!G36+'Attorney Detail'!H36),0)))</f>
        <v>0</v>
      </c>
      <c r="AY38" s="93">
        <f>IF(H38+J38=0,0,(IF('Attorney Detail'!K36="yes",((H38+J38)/AV38)*('Attorney Detail'!G36+'Attorney Detail'!H36),0)))</f>
        <v>0</v>
      </c>
      <c r="AZ38" s="93">
        <f>IF(L38=0,0,(IF('Attorney Detail'!L36="yes",(L38/AV38)*('Attorney Detail'!G36+'Attorney Detail'!H36),0)))</f>
        <v>0</v>
      </c>
      <c r="BA38" s="93">
        <f>IF(N38=0,0,(N38/AV38)*('Attorney Detail'!G36+'Attorney Detail'!H36))</f>
        <v>0</v>
      </c>
      <c r="BB38" s="93">
        <f>IF(R38+T38=0,0,(IF('Attorney Detail'!M36="yes",((R38+T38)/AV38)*('Attorney Detail'!G36+'Attorney Detail'!H36),0)))</f>
        <v>0</v>
      </c>
      <c r="BC38" s="93">
        <f>IF(V38=0,0,(IF('Attorney Detail'!N36="yes",(((V38)/AV38)*('Attorney Detail'!G36+'Attorney Detail'!H36)),0)))</f>
        <v>0</v>
      </c>
      <c r="BD38" s="93">
        <f>IF(X38+Z38+AB38=0,0,(IF('Attorney Detail'!O36="yes",((X38+Z38+AB38)/AV38)*('Attorney Detail'!G36+'Attorney Detail'!H36),0)))</f>
        <v>0</v>
      </c>
      <c r="BE38" s="93">
        <f>IF(AD38=0,0,(IF('Attorney Detail'!P36="yes",(AD38/AV38)*('Attorney Detail'!G36+'Attorney Detail'!H36),0)))</f>
        <v>0</v>
      </c>
      <c r="BF38" s="93">
        <f>IF(AF38=0,0,(IF('Attorney Detail'!Q36="yes",(AF38/AV38)*('Attorney Detail'!G36+'Attorney Detail'!H36),0)))</f>
        <v>0</v>
      </c>
      <c r="BG38" s="93">
        <f>IF(AH38=0,0,(AH38/AV38)*('Attorney Detail'!G36+'Attorney Detail'!H36))</f>
        <v>0</v>
      </c>
      <c r="BH38" s="93">
        <f>IF(AK38+AM38=0,0,(IF('Attorney Detail'!R36="yes",((AL38+AN38)/AV38)*('Attorney Detail'!G36+'Attorney Detail'!H36),0)))</f>
        <v>0</v>
      </c>
      <c r="BI38" s="91">
        <f>IF(AP38=0,0,(IF('Attorney Detail'!S36="yes",(AP38/AV38)*('Attorney Detail'!G36+'Attorney Detail'!H36),0)))</f>
        <v>0</v>
      </c>
      <c r="BJ38" s="91">
        <f>IF(AT38=0,0,(AT38/AV38)*('Attorney Detail'!G36+'Attorney Detail'!H36))</f>
        <v>0</v>
      </c>
      <c r="BK38" s="91">
        <f>IF((AU38)=0,('Attorney Detail'!G36+'Attorney Detail'!H36),SUM(AW38:BJ38))</f>
        <v>0</v>
      </c>
      <c r="CK38" s="19">
        <f>AV38*'Attorney Detail'!F36</f>
        <v>0</v>
      </c>
    </row>
    <row r="39" spans="1:89" ht="16.5" thickTop="1" thickBot="1" x14ac:dyDescent="0.3">
      <c r="A39" s="72" t="s">
        <v>29</v>
      </c>
      <c r="B39" s="73"/>
      <c r="C39" s="73">
        <f t="shared" ref="C39" si="97">SUM(C35:C38)</f>
        <v>0</v>
      </c>
      <c r="D39" s="74">
        <f t="shared" ref="D39" si="98">C39/C33</f>
        <v>0</v>
      </c>
      <c r="E39" s="73">
        <f t="shared" ref="E39" si="99">SUM(E35:E38)</f>
        <v>0</v>
      </c>
      <c r="F39" s="74">
        <f t="shared" ref="F39" si="100">E39/E33</f>
        <v>0</v>
      </c>
      <c r="G39" s="73">
        <f t="shared" ref="G39" si="101">SUM(G35:G38)</f>
        <v>0</v>
      </c>
      <c r="H39" s="75">
        <f t="shared" ref="H39" si="102">G39/G33</f>
        <v>0</v>
      </c>
      <c r="I39" s="73">
        <f t="shared" ref="I39" si="103">SUM(I35:I38)</f>
        <v>0</v>
      </c>
      <c r="J39" s="75">
        <f t="shared" ref="J39" si="104">I39/I33</f>
        <v>0</v>
      </c>
      <c r="K39" s="73">
        <f t="shared" ref="K39" si="105">SUM(K35:K38)</f>
        <v>0</v>
      </c>
      <c r="L39" s="75">
        <f t="shared" ref="L39" si="106">K39/K33</f>
        <v>0</v>
      </c>
      <c r="M39" s="73">
        <f t="shared" ref="M39" si="107">SUM(M35:M38)</f>
        <v>0</v>
      </c>
      <c r="N39" s="74">
        <f t="shared" ref="N39" si="108">M39/M33</f>
        <v>0</v>
      </c>
      <c r="O39" s="73">
        <f t="shared" ref="O39" si="109">SUM(O35:O38)</f>
        <v>0</v>
      </c>
      <c r="P39" s="74">
        <f t="shared" ref="P39" si="110">O39/O33</f>
        <v>0</v>
      </c>
      <c r="Q39" s="73">
        <f t="shared" ref="Q39" si="111">SUM(Q35:Q38)</f>
        <v>0</v>
      </c>
      <c r="R39" s="75">
        <f t="shared" ref="R39" si="112">Q39/Q33</f>
        <v>0</v>
      </c>
      <c r="S39" s="73">
        <f t="shared" ref="S39" si="113">SUM(S35:S38)</f>
        <v>0</v>
      </c>
      <c r="T39" s="75">
        <f t="shared" ref="T39" si="114">S39/S33</f>
        <v>0</v>
      </c>
      <c r="U39" s="73">
        <f t="shared" ref="U39" si="115">SUM(U35:U38)</f>
        <v>0</v>
      </c>
      <c r="V39" s="75">
        <f t="shared" ref="V39" si="116">U39/U33</f>
        <v>0</v>
      </c>
      <c r="W39" s="73">
        <f t="shared" ref="W39" si="117">SUM(W35:W38)</f>
        <v>0</v>
      </c>
      <c r="X39" s="75">
        <f t="shared" ref="X39" si="118">W39/W33</f>
        <v>0</v>
      </c>
      <c r="Y39" s="73">
        <f t="shared" ref="Y39" si="119">SUM(Y35:Y38)</f>
        <v>0</v>
      </c>
      <c r="Z39" s="75">
        <f t="shared" ref="Z39" si="120">Y39/Y33</f>
        <v>0</v>
      </c>
      <c r="AA39" s="73">
        <f t="shared" ref="AA39" si="121">SUM(AA35:AA38)</f>
        <v>0</v>
      </c>
      <c r="AB39" s="75">
        <f t="shared" ref="AB39" si="122">AA39/AA33</f>
        <v>0</v>
      </c>
      <c r="AC39" s="73">
        <f t="shared" ref="AC39" si="123">SUM(AC35:AC38)</f>
        <v>0</v>
      </c>
      <c r="AD39" s="75">
        <f t="shared" ref="AD39" si="124">AC39/AC33</f>
        <v>0</v>
      </c>
      <c r="AE39" s="73">
        <f t="shared" ref="AE39" si="125">SUM(AE35:AE38)</f>
        <v>0</v>
      </c>
      <c r="AF39" s="75">
        <f t="shared" ref="AF39" si="126">AE39/AE33</f>
        <v>0</v>
      </c>
      <c r="AG39" s="73">
        <f t="shared" ref="AG39" si="127">SUM(AG35:AG38)</f>
        <v>0</v>
      </c>
      <c r="AH39" s="75">
        <f t="shared" ref="AH39" si="128">AG39/AG33</f>
        <v>0</v>
      </c>
      <c r="AI39" s="73">
        <f t="shared" ref="AI39" si="129">SUM(AI35:AI38)</f>
        <v>0</v>
      </c>
      <c r="AJ39" s="75">
        <f t="shared" ref="AJ39" si="130">AI39/AI33</f>
        <v>0</v>
      </c>
      <c r="AK39" s="73">
        <f t="shared" ref="AK39" si="131">SUM(AK35:AK38)</f>
        <v>0</v>
      </c>
      <c r="AL39" s="75">
        <f t="shared" ref="AL39" si="132">AK39/AK33</f>
        <v>0</v>
      </c>
      <c r="AM39" s="73">
        <f t="shared" ref="AM39" si="133">SUM(AM35:AM38)</f>
        <v>0</v>
      </c>
      <c r="AN39" s="75">
        <f t="shared" ref="AN39" si="134">AM39/AM33</f>
        <v>0</v>
      </c>
      <c r="AO39" s="73">
        <f t="shared" ref="AO39" si="135">SUM(AO35:AO38)</f>
        <v>0</v>
      </c>
      <c r="AP39" s="75">
        <f t="shared" ref="AP39" si="136">AO39/AO33</f>
        <v>0</v>
      </c>
      <c r="AQ39" s="73">
        <f t="shared" ref="AQ39" si="137">SUM(AQ35:AQ38)</f>
        <v>0</v>
      </c>
      <c r="AR39" s="75">
        <f t="shared" ref="AR39" si="138">AQ39/AQ33</f>
        <v>0</v>
      </c>
      <c r="AS39" s="73">
        <f t="shared" ref="AS39" si="139">SUM(AS35:AS38)</f>
        <v>0</v>
      </c>
      <c r="AT39" s="75">
        <f t="shared" ref="AT39" si="140">AS39/AS33</f>
        <v>0</v>
      </c>
      <c r="AU39" s="71">
        <f>E39+M39+O39+Q39+W39+Y39+AA39+AE39+AG39+AI39+AO39+AS39+G39+K39+I39+AC39+S39+U39+AQ39+AK39+AM39+C39</f>
        <v>0</v>
      </c>
      <c r="AV39" s="155">
        <f t="shared" si="96"/>
        <v>0</v>
      </c>
      <c r="AW39" s="94"/>
      <c r="AX39" s="94"/>
      <c r="AY39" s="94"/>
      <c r="AZ39" s="94"/>
      <c r="BA39" s="94"/>
      <c r="BB39" s="94"/>
      <c r="BC39" s="94"/>
      <c r="BD39" s="94"/>
      <c r="BE39" s="94"/>
      <c r="BF39" s="94"/>
      <c r="BG39" s="94"/>
      <c r="BH39" s="94"/>
      <c r="BI39" s="94"/>
      <c r="BJ39" s="94"/>
      <c r="BK39" s="94"/>
      <c r="CK39" s="26">
        <f t="shared" ref="CK39" si="141">SUM(CK35:CK38)</f>
        <v>0</v>
      </c>
    </row>
    <row r="40" spans="1:89" ht="16.5" thickTop="1" x14ac:dyDescent="0.25">
      <c r="A40" s="233" t="s">
        <v>481</v>
      </c>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row>
    <row r="41" spans="1:89" ht="45" x14ac:dyDescent="0.25">
      <c r="A41" s="76"/>
      <c r="B41" s="66" t="s">
        <v>21</v>
      </c>
      <c r="C41" s="225" t="s">
        <v>442</v>
      </c>
      <c r="D41" s="226"/>
      <c r="E41" s="225" t="s">
        <v>96</v>
      </c>
      <c r="F41" s="226"/>
      <c r="G41" s="232" t="s">
        <v>99</v>
      </c>
      <c r="H41" s="226"/>
      <c r="I41" s="232" t="s">
        <v>100</v>
      </c>
      <c r="J41" s="226"/>
      <c r="K41" s="225" t="s">
        <v>97</v>
      </c>
      <c r="L41" s="226"/>
      <c r="M41" s="225" t="s">
        <v>98</v>
      </c>
      <c r="N41" s="226"/>
      <c r="O41" s="225" t="s">
        <v>22</v>
      </c>
      <c r="P41" s="226"/>
      <c r="Q41" s="225" t="s">
        <v>489</v>
      </c>
      <c r="R41" s="226"/>
      <c r="S41" s="225" t="s">
        <v>488</v>
      </c>
      <c r="T41" s="226"/>
      <c r="U41" s="232" t="s">
        <v>422</v>
      </c>
      <c r="V41" s="226"/>
      <c r="W41" s="232" t="s">
        <v>436</v>
      </c>
      <c r="X41" s="226"/>
      <c r="Y41" s="232" t="s">
        <v>423</v>
      </c>
      <c r="Z41" s="226"/>
      <c r="AA41" s="225" t="s">
        <v>484</v>
      </c>
      <c r="AB41" s="226"/>
      <c r="AC41" s="225" t="s">
        <v>93</v>
      </c>
      <c r="AD41" s="226"/>
      <c r="AE41" s="225" t="s">
        <v>94</v>
      </c>
      <c r="AF41" s="226"/>
      <c r="AG41" s="225" t="s">
        <v>485</v>
      </c>
      <c r="AH41" s="226"/>
      <c r="AI41" s="225" t="s">
        <v>424</v>
      </c>
      <c r="AJ41" s="226"/>
      <c r="AK41" s="225" t="s">
        <v>425</v>
      </c>
      <c r="AL41" s="226"/>
      <c r="AM41" s="225" t="s">
        <v>437</v>
      </c>
      <c r="AN41" s="226"/>
      <c r="AO41" s="225" t="s">
        <v>500</v>
      </c>
      <c r="AP41" s="226"/>
      <c r="AQ41" s="225" t="s">
        <v>426</v>
      </c>
      <c r="AR41" s="226"/>
      <c r="AS41" s="225" t="s">
        <v>447</v>
      </c>
      <c r="AT41" s="226"/>
      <c r="AU41" s="225" t="s">
        <v>23</v>
      </c>
      <c r="AV41" s="226"/>
      <c r="AW41" s="89" t="s">
        <v>442</v>
      </c>
      <c r="AX41" s="89" t="s">
        <v>96</v>
      </c>
      <c r="AY41" s="195" t="s">
        <v>147</v>
      </c>
      <c r="AZ41" s="105" t="s">
        <v>97</v>
      </c>
      <c r="BA41" s="105" t="s">
        <v>443</v>
      </c>
      <c r="BB41" s="90" t="s">
        <v>434</v>
      </c>
      <c r="BC41" s="106" t="s">
        <v>148</v>
      </c>
      <c r="BD41" s="90" t="s">
        <v>435</v>
      </c>
      <c r="BE41" s="90" t="s">
        <v>93</v>
      </c>
      <c r="BF41" s="90" t="s">
        <v>94</v>
      </c>
      <c r="BG41" s="90" t="s">
        <v>31</v>
      </c>
      <c r="BH41" s="90" t="s">
        <v>444</v>
      </c>
      <c r="BI41" s="91" t="s">
        <v>445</v>
      </c>
      <c r="BJ41" s="91" t="s">
        <v>446</v>
      </c>
      <c r="BK41" s="91" t="s">
        <v>448</v>
      </c>
      <c r="CK41" s="219" t="s">
        <v>502</v>
      </c>
    </row>
    <row r="42" spans="1:89" x14ac:dyDescent="0.25">
      <c r="A42" s="38" t="s">
        <v>107</v>
      </c>
      <c r="B42" s="67"/>
      <c r="C42" s="67"/>
      <c r="D42" s="68"/>
      <c r="E42" s="67"/>
      <c r="F42" s="68"/>
      <c r="G42" s="67"/>
      <c r="H42" s="68"/>
      <c r="I42" s="67"/>
      <c r="J42" s="68"/>
      <c r="K42" s="67"/>
      <c r="L42" s="68"/>
      <c r="M42" s="69"/>
      <c r="N42" s="68"/>
      <c r="O42" s="67"/>
      <c r="P42" s="68"/>
      <c r="Q42" s="67"/>
      <c r="R42" s="68"/>
      <c r="S42" s="67"/>
      <c r="T42" s="68"/>
      <c r="U42" s="67"/>
      <c r="V42" s="68"/>
      <c r="W42" s="67"/>
      <c r="X42" s="68"/>
      <c r="Y42" s="67"/>
      <c r="Z42" s="68"/>
      <c r="AA42" s="67"/>
      <c r="AB42" s="68"/>
      <c r="AC42" s="69"/>
      <c r="AD42" s="69"/>
      <c r="AE42" s="67"/>
      <c r="AF42" s="68"/>
      <c r="AG42" s="67"/>
      <c r="AH42" s="68"/>
      <c r="AI42" s="67"/>
      <c r="AJ42" s="68"/>
      <c r="AK42" s="227"/>
      <c r="AL42" s="228"/>
      <c r="AM42" s="227"/>
      <c r="AN42" s="228"/>
      <c r="AO42" s="112"/>
      <c r="AP42" s="113"/>
      <c r="AQ42" s="112"/>
      <c r="AR42" s="113"/>
      <c r="AS42" s="112"/>
      <c r="AT42" s="113"/>
      <c r="AU42" s="67"/>
      <c r="AV42" s="110"/>
      <c r="AW42" s="89"/>
      <c r="AX42" s="89"/>
      <c r="AY42" s="89"/>
      <c r="AZ42" s="89"/>
      <c r="BA42" s="89"/>
    </row>
    <row r="43" spans="1:89" x14ac:dyDescent="0.25">
      <c r="A43" s="77"/>
      <c r="B43" s="70"/>
      <c r="C43" s="223">
        <f>(VLOOKUP(A42,$BL$2:$CH$5,2,FALSE))*'Attorney Detail'!F43</f>
        <v>15</v>
      </c>
      <c r="D43" s="224"/>
      <c r="E43" s="223">
        <f>(VLOOKUP(A42,$BL$2:$CH$5,3,FALSE))*'Attorney Detail'!F43</f>
        <v>15</v>
      </c>
      <c r="F43" s="224"/>
      <c r="G43" s="223">
        <f>VLOOKUP(A42,$BL$2:$CI$5,4,FALSE)*'Attorney Detail'!F43</f>
        <v>50</v>
      </c>
      <c r="H43" s="224"/>
      <c r="I43" s="223">
        <f>VLOOKUP(A42,$BL$2:$CI$5,5,FALSE)*'Attorney Detail'!F43</f>
        <v>80</v>
      </c>
      <c r="J43" s="224"/>
      <c r="K43" s="223">
        <f>VLOOKUP(A42,$BL$2:$CI$5,6,FALSE)*'Attorney Detail'!F43</f>
        <v>100</v>
      </c>
      <c r="L43" s="224"/>
      <c r="M43" s="234">
        <f>VLOOKUP(A42,$BL$2:$CI$5,7,FALSE)*'Attorney Detail'!F43</f>
        <v>150</v>
      </c>
      <c r="N43" s="224"/>
      <c r="O43" s="223">
        <f>VLOOKUP(A42,$BL$2:$CI$5,8,FALSE)*'Attorney Detail'!F43</f>
        <v>300</v>
      </c>
      <c r="P43" s="224"/>
      <c r="Q43" s="223">
        <f>VLOOKUP(A42,$BL$2:$CI$5,9,FALSE)*'Attorney Detail'!F43</f>
        <v>15</v>
      </c>
      <c r="R43" s="224"/>
      <c r="S43" s="223">
        <f>VLOOKUP(A42,$BL$2:$CI$5,10,FALSE)*'Attorney Detail'!F43</f>
        <v>50</v>
      </c>
      <c r="T43" s="224"/>
      <c r="U43" s="223">
        <f>VLOOKUP(A42,$BL$2:$CI$5,11,FALSE)*'Attorney Detail'!F43</f>
        <v>100</v>
      </c>
      <c r="V43" s="224"/>
      <c r="W43" s="223">
        <f>VLOOKUP(A42,$BL$2:$CI$5,12,FALSE)*'Attorney Detail'!F43</f>
        <v>220</v>
      </c>
      <c r="X43" s="224"/>
      <c r="Y43" s="223">
        <f>VLOOKUP(A42,$BL$2:$CI$5,13,FALSE)*'Attorney Detail'!F43</f>
        <v>300</v>
      </c>
      <c r="Z43" s="224"/>
      <c r="AA43" s="229">
        <f>VLOOKUP(A42,$BL$2:$CI$5,14,FALSE)*'Attorney Detail'!F43</f>
        <v>400</v>
      </c>
      <c r="AB43" s="230"/>
      <c r="AC43" s="229">
        <f>VLOOKUP(A42,$BL$2:$CI$5,15,FALSE)*'Attorney Detail'!F43</f>
        <v>120</v>
      </c>
      <c r="AD43" s="231"/>
      <c r="AE43" s="229">
        <f>VLOOKUP(A42,$BL$2:$CI$5,16,FALSE)*'Attorney Detail'!F43</f>
        <v>120</v>
      </c>
      <c r="AF43" s="230"/>
      <c r="AG43" s="229">
        <f>VLOOKUP(A42,$BL$2:$CI$5,17,FALSE)*'Attorney Detail'!F43</f>
        <v>300</v>
      </c>
      <c r="AH43" s="230"/>
      <c r="AI43" s="223">
        <f>VLOOKUP(A42,$BL$2:$CI$5,18,FALSE)*'Attorney Detail'!F43</f>
        <v>300</v>
      </c>
      <c r="AJ43" s="224"/>
      <c r="AK43" s="223">
        <f>VLOOKUP(A42,$BL$2:$CI$5,19,FALSE)*'Attorney Detail'!F43</f>
        <v>15</v>
      </c>
      <c r="AL43" s="224"/>
      <c r="AM43" s="223">
        <f>VLOOKUP(A42,$BL$2:$CI$5,20,FALSE)*'Attorney Detail'!F43</f>
        <v>40</v>
      </c>
      <c r="AN43" s="224"/>
      <c r="AO43" s="223">
        <f>VLOOKUP(A42,$BL$2:$CI$5,21,FALSE)*'Attorney Detail'!F43</f>
        <v>40</v>
      </c>
      <c r="AP43" s="224"/>
      <c r="AQ43" s="223">
        <f>VLOOKUP(A42,$BL$2:$CI$5,22,FALSE)*'Attorney Detail'!F43</f>
        <v>40</v>
      </c>
      <c r="AR43" s="224"/>
      <c r="AS43" s="235">
        <f>VLOOKUP(A42,$BL$2:$CI$5,23,FALSE)*'Attorney Detail'!F43</f>
        <v>10000000000</v>
      </c>
      <c r="AT43" s="236"/>
      <c r="AU43" s="237"/>
      <c r="AV43" s="238"/>
    </row>
    <row r="44" spans="1:89" ht="15.75" thickBot="1" x14ac:dyDescent="0.3">
      <c r="A44" s="37" t="str">
        <f>'Attorney Detail'!A43&amp;""</f>
        <v/>
      </c>
      <c r="B44" s="78" t="s">
        <v>24</v>
      </c>
      <c r="C44" s="78" t="s">
        <v>24</v>
      </c>
      <c r="D44" s="78" t="s">
        <v>112</v>
      </c>
      <c r="E44" s="78" t="s">
        <v>24</v>
      </c>
      <c r="F44" s="78" t="s">
        <v>112</v>
      </c>
      <c r="G44" s="78" t="s">
        <v>24</v>
      </c>
      <c r="H44" s="78" t="s">
        <v>112</v>
      </c>
      <c r="I44" s="78" t="s">
        <v>24</v>
      </c>
      <c r="J44" s="78" t="s">
        <v>112</v>
      </c>
      <c r="K44" s="78" t="s">
        <v>24</v>
      </c>
      <c r="L44" s="78" t="s">
        <v>112</v>
      </c>
      <c r="M44" s="78" t="s">
        <v>24</v>
      </c>
      <c r="N44" s="78" t="s">
        <v>112</v>
      </c>
      <c r="O44" s="78" t="s">
        <v>24</v>
      </c>
      <c r="P44" s="78" t="s">
        <v>112</v>
      </c>
      <c r="Q44" s="78" t="s">
        <v>24</v>
      </c>
      <c r="R44" s="78" t="s">
        <v>112</v>
      </c>
      <c r="S44" s="78" t="s">
        <v>24</v>
      </c>
      <c r="T44" s="78" t="s">
        <v>112</v>
      </c>
      <c r="U44" s="78" t="s">
        <v>24</v>
      </c>
      <c r="V44" s="78" t="s">
        <v>112</v>
      </c>
      <c r="W44" s="78" t="s">
        <v>24</v>
      </c>
      <c r="X44" s="78" t="s">
        <v>112</v>
      </c>
      <c r="Y44" s="78" t="s">
        <v>24</v>
      </c>
      <c r="Z44" s="78" t="s">
        <v>112</v>
      </c>
      <c r="AA44" s="78" t="s">
        <v>24</v>
      </c>
      <c r="AB44" s="78" t="s">
        <v>112</v>
      </c>
      <c r="AC44" s="78" t="s">
        <v>24</v>
      </c>
      <c r="AD44" s="78" t="s">
        <v>112</v>
      </c>
      <c r="AE44" s="78" t="s">
        <v>24</v>
      </c>
      <c r="AF44" s="78" t="s">
        <v>112</v>
      </c>
      <c r="AG44" s="78" t="s">
        <v>24</v>
      </c>
      <c r="AH44" s="79" t="s">
        <v>112</v>
      </c>
      <c r="AI44" s="78" t="s">
        <v>24</v>
      </c>
      <c r="AJ44" s="78" t="s">
        <v>112</v>
      </c>
      <c r="AK44" s="78" t="s">
        <v>24</v>
      </c>
      <c r="AL44" s="78" t="s">
        <v>112</v>
      </c>
      <c r="AM44" s="78" t="s">
        <v>24</v>
      </c>
      <c r="AN44" s="78" t="s">
        <v>112</v>
      </c>
      <c r="AO44" s="78" t="s">
        <v>24</v>
      </c>
      <c r="AP44" s="78" t="s">
        <v>112</v>
      </c>
      <c r="AQ44" s="78" t="s">
        <v>24</v>
      </c>
      <c r="AR44" s="78" t="s">
        <v>112</v>
      </c>
      <c r="AS44" s="78" t="s">
        <v>24</v>
      </c>
      <c r="AT44" s="78" t="s">
        <v>112</v>
      </c>
      <c r="AU44" s="78" t="s">
        <v>24</v>
      </c>
      <c r="AV44" s="154" t="s">
        <v>112</v>
      </c>
      <c r="CK44" s="19"/>
    </row>
    <row r="45" spans="1:89" ht="16.5" thickTop="1" thickBot="1" x14ac:dyDescent="0.3">
      <c r="A45" s="20" t="s">
        <v>25</v>
      </c>
      <c r="B45" s="21"/>
      <c r="C45" s="21"/>
      <c r="D45" s="75">
        <f>C45/C43</f>
        <v>0</v>
      </c>
      <c r="E45" s="21"/>
      <c r="F45" s="75">
        <f>E45/E43</f>
        <v>0</v>
      </c>
      <c r="G45" s="21"/>
      <c r="H45" s="75">
        <f>G45/G43</f>
        <v>0</v>
      </c>
      <c r="I45" s="21"/>
      <c r="J45" s="75">
        <f>I45/I43</f>
        <v>0</v>
      </c>
      <c r="K45" s="21"/>
      <c r="L45" s="75">
        <f>K45/K43</f>
        <v>0</v>
      </c>
      <c r="M45" s="21"/>
      <c r="N45" s="75">
        <f>M45/M43</f>
        <v>0</v>
      </c>
      <c r="O45" s="21"/>
      <c r="P45" s="75">
        <f>O45/O43</f>
        <v>0</v>
      </c>
      <c r="Q45" s="21"/>
      <c r="R45" s="75">
        <f>Q45/Q43</f>
        <v>0</v>
      </c>
      <c r="S45" s="21"/>
      <c r="T45" s="75">
        <f>S45/S43</f>
        <v>0</v>
      </c>
      <c r="U45" s="21"/>
      <c r="V45" s="75">
        <f>U45/U43</f>
        <v>0</v>
      </c>
      <c r="W45" s="21"/>
      <c r="X45" s="75">
        <f>W45/W43</f>
        <v>0</v>
      </c>
      <c r="Y45" s="21"/>
      <c r="Z45" s="75">
        <f>Y45/Y43</f>
        <v>0</v>
      </c>
      <c r="AA45" s="21"/>
      <c r="AB45" s="75">
        <f>AA45/AA43</f>
        <v>0</v>
      </c>
      <c r="AC45" s="21"/>
      <c r="AD45" s="75">
        <f>AC45/AC43</f>
        <v>0</v>
      </c>
      <c r="AE45" s="21"/>
      <c r="AF45" s="75">
        <f>AE45/AE43</f>
        <v>0</v>
      </c>
      <c r="AG45" s="21"/>
      <c r="AH45" s="75">
        <f>AG45/AG43</f>
        <v>0</v>
      </c>
      <c r="AI45" s="21"/>
      <c r="AJ45" s="75">
        <f>AI45/AI43</f>
        <v>0</v>
      </c>
      <c r="AK45" s="21"/>
      <c r="AL45" s="75">
        <f>AK45/AK43</f>
        <v>0</v>
      </c>
      <c r="AM45" s="21">
        <v>0</v>
      </c>
      <c r="AN45" s="75">
        <f>AM45/AM43</f>
        <v>0</v>
      </c>
      <c r="AO45" s="21"/>
      <c r="AP45" s="75">
        <f>AO45/AO43</f>
        <v>0</v>
      </c>
      <c r="AQ45" s="21"/>
      <c r="AR45" s="75">
        <f>AQ45/AQ43</f>
        <v>0</v>
      </c>
      <c r="AS45" s="21"/>
      <c r="AT45" s="75">
        <f>AS45/AS43</f>
        <v>0</v>
      </c>
      <c r="AU45" s="100">
        <f>E45+M45+O45+Q45+W45+Y45+AA45+AE45+AG45+AI45+AO45+AS45+G45+K45+I45+AC45+S45+U45+AQ45+AK45+AM45+C45</f>
        <v>0</v>
      </c>
      <c r="AV45" s="155">
        <f t="shared" ref="AV45:AV49" si="142">F45+N45+P45+R45+X45+Z45+AB45+AF45+AH45+AJ45+AP45+AT45+AD45+H45+L45+J45+T45+V45+AR45+AL45+AN45+D45</f>
        <v>0</v>
      </c>
      <c r="AW45" s="93">
        <f>IF(D45=0,0,(IF('Attorney Detail'!I43="yes",(D45/AV45)*('Attorney Detail'!G43+'Attorney Detail'!H43),0)))</f>
        <v>0</v>
      </c>
      <c r="AX45" s="93">
        <f>IF(F45=0,0,(IF('Attorney Detail'!J43="yes",(F45/AV45)*('Attorney Detail'!G43+'Attorney Detail'!H43),0)))</f>
        <v>0</v>
      </c>
      <c r="AY45" s="93">
        <f>IF(H45+J45=0,0,(IF('Attorney Detail'!K43="yes",((H45+J45)/AV45)*('Attorney Detail'!G43+'Attorney Detail'!H43),0)))</f>
        <v>0</v>
      </c>
      <c r="AZ45" s="93">
        <f>IF(L45=0,0,(IF('Attorney Detail'!L43="yes",(L45/AV45)*('Attorney Detail'!G43+'Attorney Detail'!H43),0)))</f>
        <v>0</v>
      </c>
      <c r="BA45" s="93">
        <f>IF(N45=0,0,(N45/AV45)*('Attorney Detail'!G43+'Attorney Detail'!H43))</f>
        <v>0</v>
      </c>
      <c r="BB45" s="93">
        <f>IF(R45+T45=0,0,(IF('Attorney Detail'!M43="yes",((R45+T45)/AV45)*('Attorney Detail'!G43+'Attorney Detail'!H43),0)))</f>
        <v>0</v>
      </c>
      <c r="BC45" s="93">
        <f>IF(V45=0,0,(IF('Attorney Detail'!N43="yes",(((V45)/AV45)*('Attorney Detail'!G43+'Attorney Detail'!H43)),0)))</f>
        <v>0</v>
      </c>
      <c r="BD45" s="93">
        <f>IF(X45+Z45+AB45=0,0,(IF('Attorney Detail'!O43="yes",((X45+Z45+AB45)/AV45)*('Attorney Detail'!G43+'Attorney Detail'!H43),0)))</f>
        <v>0</v>
      </c>
      <c r="BE45" s="93">
        <f>IF(AD45=0,0,(IF('Attorney Detail'!P43="yes",(AD45/AV45)*('Attorney Detail'!G43+'Attorney Detail'!H43),0)))</f>
        <v>0</v>
      </c>
      <c r="BF45" s="93">
        <f>IF(AF45=0,0,(IF('Attorney Detail'!Q43="yes",(AF45/AV45)*('Attorney Detail'!G43+'Attorney Detail'!H43),0)))</f>
        <v>0</v>
      </c>
      <c r="BG45" s="93">
        <f>IF(AH45=0,0,(AH45/AV45)*('Attorney Detail'!G43+'Attorney Detail'!H43))</f>
        <v>0</v>
      </c>
      <c r="BH45" s="93">
        <f>IF(AK45+AM45=0,0,(IF('Attorney Detail'!R43="yes",((AL45+AN45)/AV45)*('Attorney Detail'!G43+'Attorney Detail'!H43),0)))</f>
        <v>0</v>
      </c>
      <c r="BI45" s="91">
        <f>IF(AP45=0,0,(IF('Attorney Detail'!S43="yes",(AP45/AV45)*('Attorney Detail'!G43+'Attorney Detail'!H43),0)))</f>
        <v>0</v>
      </c>
      <c r="BJ45" s="91">
        <f>IF(AT45=0,0,(AT45/AV45)*('Attorney Detail'!G43+'Attorney Detail'!H43))</f>
        <v>0</v>
      </c>
      <c r="BK45" s="91">
        <f>IF((AU45)=0,('Attorney Detail'!G43+'Attorney Detail'!H43),SUM(AW45:BJ45))</f>
        <v>0</v>
      </c>
      <c r="CK45" s="19">
        <f>AV45*'Attorney Detail'!F43</f>
        <v>0</v>
      </c>
    </row>
    <row r="46" spans="1:89" ht="16.5" thickTop="1" thickBot="1" x14ac:dyDescent="0.3">
      <c r="A46" s="22" t="s">
        <v>26</v>
      </c>
      <c r="B46" s="23"/>
      <c r="C46" s="88"/>
      <c r="D46" s="75">
        <f>C46/C43</f>
        <v>0</v>
      </c>
      <c r="E46" s="88"/>
      <c r="F46" s="75">
        <f>E46/E43</f>
        <v>0</v>
      </c>
      <c r="G46" s="88"/>
      <c r="H46" s="75">
        <f>G46/G43</f>
        <v>0</v>
      </c>
      <c r="I46" s="88"/>
      <c r="J46" s="75">
        <f>I46/I43</f>
        <v>0</v>
      </c>
      <c r="K46" s="88"/>
      <c r="L46" s="75">
        <f>K46/K43</f>
        <v>0</v>
      </c>
      <c r="M46" s="88"/>
      <c r="N46" s="75">
        <f>M46/M43</f>
        <v>0</v>
      </c>
      <c r="O46" s="88"/>
      <c r="P46" s="75">
        <f>O46/O43</f>
        <v>0</v>
      </c>
      <c r="Q46" s="88"/>
      <c r="R46" s="75">
        <f>Q46/Q43</f>
        <v>0</v>
      </c>
      <c r="S46" s="88"/>
      <c r="T46" s="75">
        <f>S46/S43</f>
        <v>0</v>
      </c>
      <c r="U46" s="88"/>
      <c r="V46" s="75">
        <f>U46/U43</f>
        <v>0</v>
      </c>
      <c r="W46" s="88"/>
      <c r="X46" s="75">
        <f>W46/W43</f>
        <v>0</v>
      </c>
      <c r="Y46" s="88"/>
      <c r="Z46" s="75">
        <f>Y46/Y43</f>
        <v>0</v>
      </c>
      <c r="AA46" s="88"/>
      <c r="AB46" s="75">
        <f>AA46/AA43</f>
        <v>0</v>
      </c>
      <c r="AC46" s="88"/>
      <c r="AD46" s="75">
        <f>AC46/AC43</f>
        <v>0</v>
      </c>
      <c r="AE46" s="88"/>
      <c r="AF46" s="75">
        <f>AE46/AE43</f>
        <v>0</v>
      </c>
      <c r="AG46" s="88"/>
      <c r="AH46" s="75">
        <f>AG46/AG43</f>
        <v>0</v>
      </c>
      <c r="AI46" s="88"/>
      <c r="AJ46" s="75">
        <f>AI46/AI43</f>
        <v>0</v>
      </c>
      <c r="AK46" s="88">
        <v>0</v>
      </c>
      <c r="AL46" s="75">
        <f>AK46/AK43</f>
        <v>0</v>
      </c>
      <c r="AM46" s="88">
        <v>0</v>
      </c>
      <c r="AN46" s="75">
        <f>AM46/AM43</f>
        <v>0</v>
      </c>
      <c r="AO46" s="88"/>
      <c r="AP46" s="75">
        <f>AO46/AO43</f>
        <v>0</v>
      </c>
      <c r="AQ46" s="88"/>
      <c r="AR46" s="75">
        <f>AQ46/AQ43</f>
        <v>0</v>
      </c>
      <c r="AS46" s="88"/>
      <c r="AT46" s="75">
        <f>AS46/AS43</f>
        <v>0</v>
      </c>
      <c r="AU46" s="107">
        <f>E46+M46+O46+Q46+W46+Y46+AA46+AE46+AG46+AI46+AO46+AS46+G46+K46+I46+AC46+S46+U46+AQ46+AK46+AM46+C46</f>
        <v>0</v>
      </c>
      <c r="AV46" s="155">
        <f t="shared" si="142"/>
        <v>0</v>
      </c>
      <c r="AW46" s="93">
        <f>IF(D46=0,0,(IF('Attorney Detail'!I44="yes",(D46/AV46)*('Attorney Detail'!G44+'Attorney Detail'!H44),0)))</f>
        <v>0</v>
      </c>
      <c r="AX46" s="93">
        <f>IF(F46=0,0,(IF('Attorney Detail'!J44="yes",(F46/AV46)*('Attorney Detail'!G44+'Attorney Detail'!H44),0)))</f>
        <v>0</v>
      </c>
      <c r="AY46" s="93">
        <f>IF(H46+J46=0,0,(IF('Attorney Detail'!K44="yes",((H46+J46)/AV46)*('Attorney Detail'!G44+'Attorney Detail'!H44),0)))</f>
        <v>0</v>
      </c>
      <c r="AZ46" s="93">
        <f>IF(L46=0,0,(IF('Attorney Detail'!L44="yes",(L46/AV46)*('Attorney Detail'!G44+'Attorney Detail'!H44),0)))</f>
        <v>0</v>
      </c>
      <c r="BA46" s="93">
        <f>IF(N46=0,0,(N46/AV46)*('Attorney Detail'!G44+'Attorney Detail'!H44))</f>
        <v>0</v>
      </c>
      <c r="BB46" s="93">
        <f>IF(R46+T46=0,0,(IF('Attorney Detail'!M44="yes",((R46+T46)/AV46)*('Attorney Detail'!G44+'Attorney Detail'!H44),0)))</f>
        <v>0</v>
      </c>
      <c r="BC46" s="93">
        <f>IF(V46=0,0,(IF('Attorney Detail'!N44="yes",(((V46)/AV46)*('Attorney Detail'!G44+'Attorney Detail'!H44)),0)))</f>
        <v>0</v>
      </c>
      <c r="BD46" s="93">
        <f>IF(X46+Z46+AB46=0,0,(IF('Attorney Detail'!O44="yes",((X46+Z46+AB46)/AV46)*('Attorney Detail'!G44+'Attorney Detail'!H44),0)))</f>
        <v>0</v>
      </c>
      <c r="BE46" s="93">
        <f>IF(AD46=0,0,(IF('Attorney Detail'!P44="yes",(AD46/AV46)*('Attorney Detail'!G44+'Attorney Detail'!H44),0)))</f>
        <v>0</v>
      </c>
      <c r="BF46" s="93">
        <f>IF(AF46=0,0,(IF('Attorney Detail'!Q44="yes",(AF46/AV46)*('Attorney Detail'!G44+'Attorney Detail'!H44),0)))</f>
        <v>0</v>
      </c>
      <c r="BG46" s="93">
        <f>IF(AH46=0,0,(AH46/AV46)*('Attorney Detail'!G44+'Attorney Detail'!H44))</f>
        <v>0</v>
      </c>
      <c r="BH46" s="93">
        <f>IF(AK46+AM46=0,0,(IF('Attorney Detail'!R44="yes",((AL46+AN46)/AV46)*('Attorney Detail'!G44+'Attorney Detail'!H44),0)))</f>
        <v>0</v>
      </c>
      <c r="BI46" s="91">
        <f>IF(AP46=0,0,(IF('Attorney Detail'!S44="yes",(AP46/AV46)*('Attorney Detail'!G44+'Attorney Detail'!H44),0)))</f>
        <v>0</v>
      </c>
      <c r="BJ46" s="91">
        <f>IF(AT46=0,0,(AT46/AV46)*('Attorney Detail'!G44+'Attorney Detail'!H44))</f>
        <v>0</v>
      </c>
      <c r="BK46" s="91">
        <f>IF((AU46)=0,('Attorney Detail'!G44+'Attorney Detail'!H44),SUM(AW46:BJ46))</f>
        <v>0</v>
      </c>
      <c r="CK46" s="19">
        <f>AV46*'Attorney Detail'!F44</f>
        <v>0</v>
      </c>
    </row>
    <row r="47" spans="1:89" ht="16.5" thickTop="1" thickBot="1" x14ac:dyDescent="0.3">
      <c r="A47" s="22" t="s">
        <v>27</v>
      </c>
      <c r="B47" s="23"/>
      <c r="C47" s="88"/>
      <c r="D47" s="75">
        <f>C47/C43</f>
        <v>0</v>
      </c>
      <c r="E47" s="88"/>
      <c r="F47" s="75">
        <f>E47/E43</f>
        <v>0</v>
      </c>
      <c r="G47" s="88"/>
      <c r="H47" s="75">
        <f>G47/G43</f>
        <v>0</v>
      </c>
      <c r="I47" s="88"/>
      <c r="J47" s="75">
        <f>I47/I43</f>
        <v>0</v>
      </c>
      <c r="K47" s="88"/>
      <c r="L47" s="75">
        <f>K47/K43</f>
        <v>0</v>
      </c>
      <c r="M47" s="88"/>
      <c r="N47" s="75">
        <f>M47/M43</f>
        <v>0</v>
      </c>
      <c r="O47" s="88"/>
      <c r="P47" s="75">
        <f>O47/O43</f>
        <v>0</v>
      </c>
      <c r="Q47" s="88"/>
      <c r="R47" s="75">
        <f>Q47/Q43</f>
        <v>0</v>
      </c>
      <c r="S47" s="88"/>
      <c r="T47" s="75">
        <f>S47/S43</f>
        <v>0</v>
      </c>
      <c r="U47" s="88"/>
      <c r="V47" s="75">
        <f>U47/U43</f>
        <v>0</v>
      </c>
      <c r="W47" s="88"/>
      <c r="X47" s="75">
        <f>W47/W43</f>
        <v>0</v>
      </c>
      <c r="Y47" s="88"/>
      <c r="Z47" s="75">
        <f>Y47/Y43</f>
        <v>0</v>
      </c>
      <c r="AA47" s="88"/>
      <c r="AB47" s="75">
        <f>AA47/AA43</f>
        <v>0</v>
      </c>
      <c r="AC47" s="88"/>
      <c r="AD47" s="75">
        <f>AC47/AC43</f>
        <v>0</v>
      </c>
      <c r="AE47" s="88"/>
      <c r="AF47" s="75">
        <f>AE47/AE43</f>
        <v>0</v>
      </c>
      <c r="AG47" s="88"/>
      <c r="AH47" s="75">
        <f>AG47/AG43</f>
        <v>0</v>
      </c>
      <c r="AI47" s="88"/>
      <c r="AJ47" s="75">
        <f>AI47/AI43</f>
        <v>0</v>
      </c>
      <c r="AK47" s="88">
        <v>0</v>
      </c>
      <c r="AL47" s="75">
        <f>AK47/AK43</f>
        <v>0</v>
      </c>
      <c r="AM47" s="88">
        <v>0</v>
      </c>
      <c r="AN47" s="75">
        <f>AM47/AM43</f>
        <v>0</v>
      </c>
      <c r="AO47" s="88"/>
      <c r="AP47" s="75">
        <f>AO47/AO43</f>
        <v>0</v>
      </c>
      <c r="AQ47" s="88"/>
      <c r="AR47" s="75">
        <f>AQ47/AQ43</f>
        <v>0</v>
      </c>
      <c r="AS47" s="88"/>
      <c r="AT47" s="75">
        <f>AS47/AS43</f>
        <v>0</v>
      </c>
      <c r="AU47" s="107">
        <f>E47+M47+O47+Q47+W47+Y47+AA47+AE47+AG47+AI47+AO47+AS47+G47+K47+I47+AC47+S47+U47+AQ47+AK47+AM47+C47</f>
        <v>0</v>
      </c>
      <c r="AV47" s="155">
        <f t="shared" si="142"/>
        <v>0</v>
      </c>
      <c r="AW47" s="93">
        <f>IF(D47=0,0,(IF('Attorney Detail'!I45="yes",(D47/AV47)*('Attorney Detail'!G45+'Attorney Detail'!H45),0)))</f>
        <v>0</v>
      </c>
      <c r="AX47" s="93">
        <f>IF(F47=0,0,(IF('Attorney Detail'!J45="yes",(F47/AV47)*('Attorney Detail'!G45+'Attorney Detail'!H45),0)))</f>
        <v>0</v>
      </c>
      <c r="AY47" s="93">
        <f>IF(H47+J47=0,0,(IF('Attorney Detail'!K45="yes",((H47+J47)/AV47)*('Attorney Detail'!G45+'Attorney Detail'!H45),0)))</f>
        <v>0</v>
      </c>
      <c r="AZ47" s="93">
        <f>IF(L47=0,0,(IF('Attorney Detail'!L45="yes",(L47/AV47)*('Attorney Detail'!G45+'Attorney Detail'!H45),0)))</f>
        <v>0</v>
      </c>
      <c r="BA47" s="93">
        <f>IF(N47=0,0,(N47/AV47)*('Attorney Detail'!G45+'Attorney Detail'!H45))</f>
        <v>0</v>
      </c>
      <c r="BB47" s="93">
        <f>IF(R47+T47=0,0,(IF('Attorney Detail'!M45="yes",((R47+T47)/AV47)*('Attorney Detail'!G45+'Attorney Detail'!H45),0)))</f>
        <v>0</v>
      </c>
      <c r="BC47" s="93">
        <f>IF(V47=0,0,(IF('Attorney Detail'!N45="yes",(((V47)/AV47)*('Attorney Detail'!G45+'Attorney Detail'!H45)),0)))</f>
        <v>0</v>
      </c>
      <c r="BD47" s="93">
        <f>IF(X47+Z47+AB47=0,0,(IF('Attorney Detail'!O45="yes",((X47+Z47+AB47)/AV47)*('Attorney Detail'!G45+'Attorney Detail'!H45),0)))</f>
        <v>0</v>
      </c>
      <c r="BE47" s="93">
        <f>IF(AD47=0,0,(IF('Attorney Detail'!P45="yes",(AD47/AV47)*('Attorney Detail'!G45+'Attorney Detail'!H45),0)))</f>
        <v>0</v>
      </c>
      <c r="BF47" s="93">
        <f>IF(AF47=0,0,(IF('Attorney Detail'!Q45="yes",(AF47/AV47)*('Attorney Detail'!G45+'Attorney Detail'!H45),0)))</f>
        <v>0</v>
      </c>
      <c r="BG47" s="93">
        <f>IF(AH47=0,0,(AH47/AV47)*('Attorney Detail'!G45+'Attorney Detail'!H45))</f>
        <v>0</v>
      </c>
      <c r="BH47" s="93">
        <f>IF(AK47+AM47=0,0,(IF('Attorney Detail'!R45="yes",((AL47+AN47)/AV47)*('Attorney Detail'!G45+'Attorney Detail'!H45),0)))</f>
        <v>0</v>
      </c>
      <c r="BI47" s="91">
        <f>IF(AP47=0,0,(IF('Attorney Detail'!S45="yes",(AP47/AV47)*('Attorney Detail'!G45+'Attorney Detail'!H45),0)))</f>
        <v>0</v>
      </c>
      <c r="BJ47" s="91">
        <f>IF(AT47=0,0,(AT47/AV47)*('Attorney Detail'!G45+'Attorney Detail'!H45))</f>
        <v>0</v>
      </c>
      <c r="BK47" s="91">
        <f>IF((AU47)=0,('Attorney Detail'!G45+'Attorney Detail'!H45),SUM(AW47:BJ47))</f>
        <v>0</v>
      </c>
      <c r="CK47" s="19">
        <f>AV47*'Attorney Detail'!F45</f>
        <v>0</v>
      </c>
    </row>
    <row r="48" spans="1:89" ht="16.5" thickTop="1" thickBot="1" x14ac:dyDescent="0.3">
      <c r="A48" s="24" t="s">
        <v>28</v>
      </c>
      <c r="B48" s="25"/>
      <c r="C48" s="25"/>
      <c r="D48" s="75">
        <f>C48/C43</f>
        <v>0</v>
      </c>
      <c r="E48" s="25"/>
      <c r="F48" s="75">
        <f>E48/E43</f>
        <v>0</v>
      </c>
      <c r="G48" s="25"/>
      <c r="H48" s="75">
        <f>G48/G43</f>
        <v>0</v>
      </c>
      <c r="I48" s="25"/>
      <c r="J48" s="75">
        <f>I48/I43</f>
        <v>0</v>
      </c>
      <c r="K48" s="25"/>
      <c r="L48" s="75">
        <f>K48/K43</f>
        <v>0</v>
      </c>
      <c r="M48" s="25"/>
      <c r="N48" s="75">
        <f>M48/M43</f>
        <v>0</v>
      </c>
      <c r="O48" s="25"/>
      <c r="P48" s="75">
        <f>O48/O43</f>
        <v>0</v>
      </c>
      <c r="Q48" s="25"/>
      <c r="R48" s="75">
        <f>Q48/Q43</f>
        <v>0</v>
      </c>
      <c r="S48" s="25"/>
      <c r="T48" s="75">
        <f>S48/S43</f>
        <v>0</v>
      </c>
      <c r="U48" s="25"/>
      <c r="V48" s="75">
        <f>U48/U43</f>
        <v>0</v>
      </c>
      <c r="W48" s="25"/>
      <c r="X48" s="75">
        <f>W48/W43</f>
        <v>0</v>
      </c>
      <c r="Y48" s="25"/>
      <c r="Z48" s="75">
        <f>Y48/Y43</f>
        <v>0</v>
      </c>
      <c r="AA48" s="25"/>
      <c r="AB48" s="75">
        <f>AA48/AA43</f>
        <v>0</v>
      </c>
      <c r="AC48" s="25"/>
      <c r="AD48" s="75">
        <f>AC48/AC43</f>
        <v>0</v>
      </c>
      <c r="AE48" s="25"/>
      <c r="AF48" s="75">
        <f>AE48/AE43</f>
        <v>0</v>
      </c>
      <c r="AG48" s="25"/>
      <c r="AH48" s="75">
        <f>AG48/AG43</f>
        <v>0</v>
      </c>
      <c r="AI48" s="25"/>
      <c r="AJ48" s="75">
        <f>AI48/AI43</f>
        <v>0</v>
      </c>
      <c r="AK48" s="25">
        <v>0</v>
      </c>
      <c r="AL48" s="75">
        <f>AK48/AK43</f>
        <v>0</v>
      </c>
      <c r="AM48" s="25">
        <v>0</v>
      </c>
      <c r="AN48" s="75">
        <f>AM48/AM43</f>
        <v>0</v>
      </c>
      <c r="AO48" s="25"/>
      <c r="AP48" s="75">
        <f>AO48/AO43</f>
        <v>0</v>
      </c>
      <c r="AQ48" s="25"/>
      <c r="AR48" s="75">
        <f>AQ48/AQ43</f>
        <v>0</v>
      </c>
      <c r="AS48" s="25"/>
      <c r="AT48" s="75">
        <f>AS48/AS43</f>
        <v>0</v>
      </c>
      <c r="AU48" s="108">
        <f>E48+M48+O48+Q48+W48+Y48+AA48+AE48+AG48+AI48+AO48+AS48+G48+K48+I48+AC48+S48+U48+AQ48+AK48+AM48+C48</f>
        <v>0</v>
      </c>
      <c r="AV48" s="155">
        <f t="shared" si="142"/>
        <v>0</v>
      </c>
      <c r="AW48" s="93">
        <f>IF(D48=0,0,(IF('Attorney Detail'!I46="yes",(D48/AV48)*('Attorney Detail'!G46+'Attorney Detail'!H46),0)))</f>
        <v>0</v>
      </c>
      <c r="AX48" s="93">
        <f>IF(F48=0,0,(IF('Attorney Detail'!J46="yes",(F48/AV48)*('Attorney Detail'!G46+'Attorney Detail'!H46),0)))</f>
        <v>0</v>
      </c>
      <c r="AY48" s="93">
        <f>IF(H48+J48=0,0,(IF('Attorney Detail'!K46="yes",((H48+J48)/AV48)*('Attorney Detail'!G46+'Attorney Detail'!H46),0)))</f>
        <v>0</v>
      </c>
      <c r="AZ48" s="93">
        <f>IF(L48=0,0,(IF('Attorney Detail'!L46="yes",(L48/AV48)*('Attorney Detail'!G46+'Attorney Detail'!H46),0)))</f>
        <v>0</v>
      </c>
      <c r="BA48" s="93">
        <f>IF(N48=0,0,(N48/AV48)*('Attorney Detail'!G46+'Attorney Detail'!H46))</f>
        <v>0</v>
      </c>
      <c r="BB48" s="93">
        <f>IF(R48+T48=0,0,(IF('Attorney Detail'!M46="yes",((R48+T48)/AV48)*('Attorney Detail'!G46+'Attorney Detail'!H46),0)))</f>
        <v>0</v>
      </c>
      <c r="BC48" s="93">
        <f>IF(V48=0,0,(IF('Attorney Detail'!N46="yes",(((V48)/AV48)*('Attorney Detail'!G46+'Attorney Detail'!H46)),0)))</f>
        <v>0</v>
      </c>
      <c r="BD48" s="93">
        <f>IF(X48+Z48+AB48=0,0,(IF('Attorney Detail'!O46="yes",((X48+Z48+AB48)/AV48)*('Attorney Detail'!G46+'Attorney Detail'!H46),0)))</f>
        <v>0</v>
      </c>
      <c r="BE48" s="93">
        <f>IF(AD48=0,0,(IF('Attorney Detail'!P46="yes",(AD48/AV48)*('Attorney Detail'!G46+'Attorney Detail'!H46),0)))</f>
        <v>0</v>
      </c>
      <c r="BF48" s="93">
        <f>IF(AF48=0,0,(IF('Attorney Detail'!Q46="yes",(AF48/AV48)*('Attorney Detail'!G46+'Attorney Detail'!H46),0)))</f>
        <v>0</v>
      </c>
      <c r="BG48" s="93">
        <f>IF(AH48=0,0,(AH48/AV48)*('Attorney Detail'!G46+'Attorney Detail'!H46))</f>
        <v>0</v>
      </c>
      <c r="BH48" s="93">
        <f>IF(AK48+AM48=0,0,(IF('Attorney Detail'!R46="yes",((AL48+AN48)/AV48)*('Attorney Detail'!G46+'Attorney Detail'!H46),0)))</f>
        <v>0</v>
      </c>
      <c r="BI48" s="91">
        <f>IF(AP48=0,0,(IF('Attorney Detail'!S46="yes",(AP48/AV48)*('Attorney Detail'!G46+'Attorney Detail'!H46),0)))</f>
        <v>0</v>
      </c>
      <c r="BJ48" s="91">
        <f>IF(AT48=0,0,(AT48/AV48)*('Attorney Detail'!G46+'Attorney Detail'!H46))</f>
        <v>0</v>
      </c>
      <c r="BK48" s="91">
        <f>IF((AU48)=0,('Attorney Detail'!G46+'Attorney Detail'!H46),SUM(AW48:BJ48))</f>
        <v>0</v>
      </c>
      <c r="CK48" s="19">
        <f>AV48*'Attorney Detail'!F46</f>
        <v>0</v>
      </c>
    </row>
    <row r="49" spans="1:89" ht="16.5" thickTop="1" thickBot="1" x14ac:dyDescent="0.3">
      <c r="A49" s="72" t="s">
        <v>29</v>
      </c>
      <c r="B49" s="73"/>
      <c r="C49" s="73">
        <f t="shared" ref="C49" si="143">SUM(C45:C48)</f>
        <v>0</v>
      </c>
      <c r="D49" s="74">
        <f t="shared" ref="D49" si="144">C49/C43</f>
        <v>0</v>
      </c>
      <c r="E49" s="73">
        <f t="shared" ref="E49" si="145">SUM(E45:E48)</f>
        <v>0</v>
      </c>
      <c r="F49" s="74">
        <f t="shared" ref="F49" si="146">E49/E43</f>
        <v>0</v>
      </c>
      <c r="G49" s="73">
        <f t="shared" ref="G49" si="147">SUM(G45:G48)</f>
        <v>0</v>
      </c>
      <c r="H49" s="75">
        <f t="shared" ref="H49" si="148">G49/G43</f>
        <v>0</v>
      </c>
      <c r="I49" s="73">
        <f t="shared" ref="I49" si="149">SUM(I45:I48)</f>
        <v>0</v>
      </c>
      <c r="J49" s="75">
        <f t="shared" ref="J49" si="150">I49/I43</f>
        <v>0</v>
      </c>
      <c r="K49" s="73">
        <f t="shared" ref="K49" si="151">SUM(K45:K48)</f>
        <v>0</v>
      </c>
      <c r="L49" s="75">
        <f t="shared" ref="L49" si="152">K49/K43</f>
        <v>0</v>
      </c>
      <c r="M49" s="73">
        <f t="shared" ref="M49" si="153">SUM(M45:M48)</f>
        <v>0</v>
      </c>
      <c r="N49" s="74">
        <f t="shared" ref="N49" si="154">M49/M43</f>
        <v>0</v>
      </c>
      <c r="O49" s="73">
        <f t="shared" ref="O49" si="155">SUM(O45:O48)</f>
        <v>0</v>
      </c>
      <c r="P49" s="74">
        <f t="shared" ref="P49" si="156">O49/O43</f>
        <v>0</v>
      </c>
      <c r="Q49" s="73">
        <f t="shared" ref="Q49" si="157">SUM(Q45:Q48)</f>
        <v>0</v>
      </c>
      <c r="R49" s="75">
        <f t="shared" ref="R49" si="158">Q49/Q43</f>
        <v>0</v>
      </c>
      <c r="S49" s="73">
        <f t="shared" ref="S49" si="159">SUM(S45:S48)</f>
        <v>0</v>
      </c>
      <c r="T49" s="75">
        <f t="shared" ref="T49" si="160">S49/S43</f>
        <v>0</v>
      </c>
      <c r="U49" s="73">
        <f t="shared" ref="U49" si="161">SUM(U45:U48)</f>
        <v>0</v>
      </c>
      <c r="V49" s="75">
        <f t="shared" ref="V49" si="162">U49/U43</f>
        <v>0</v>
      </c>
      <c r="W49" s="73">
        <f t="shared" ref="W49" si="163">SUM(W45:W48)</f>
        <v>0</v>
      </c>
      <c r="X49" s="75">
        <f t="shared" ref="X49" si="164">W49/W43</f>
        <v>0</v>
      </c>
      <c r="Y49" s="73">
        <f t="shared" ref="Y49" si="165">SUM(Y45:Y48)</f>
        <v>0</v>
      </c>
      <c r="Z49" s="75">
        <f t="shared" ref="Z49" si="166">Y49/Y43</f>
        <v>0</v>
      </c>
      <c r="AA49" s="73">
        <f t="shared" ref="AA49" si="167">SUM(AA45:AA48)</f>
        <v>0</v>
      </c>
      <c r="AB49" s="75">
        <f t="shared" ref="AB49" si="168">AA49/AA43</f>
        <v>0</v>
      </c>
      <c r="AC49" s="73">
        <f t="shared" ref="AC49" si="169">SUM(AC45:AC48)</f>
        <v>0</v>
      </c>
      <c r="AD49" s="75">
        <f t="shared" ref="AD49" si="170">AC49/AC43</f>
        <v>0</v>
      </c>
      <c r="AE49" s="73">
        <f t="shared" ref="AE49" si="171">SUM(AE45:AE48)</f>
        <v>0</v>
      </c>
      <c r="AF49" s="75">
        <f t="shared" ref="AF49" si="172">AE49/AE43</f>
        <v>0</v>
      </c>
      <c r="AG49" s="73">
        <f t="shared" ref="AG49" si="173">SUM(AG45:AG48)</f>
        <v>0</v>
      </c>
      <c r="AH49" s="75">
        <f t="shared" ref="AH49" si="174">AG49/AG43</f>
        <v>0</v>
      </c>
      <c r="AI49" s="73">
        <f t="shared" ref="AI49" si="175">SUM(AI45:AI48)</f>
        <v>0</v>
      </c>
      <c r="AJ49" s="75">
        <f t="shared" ref="AJ49" si="176">AI49/AI43</f>
        <v>0</v>
      </c>
      <c r="AK49" s="73">
        <f t="shared" ref="AK49" si="177">SUM(AK45:AK48)</f>
        <v>0</v>
      </c>
      <c r="AL49" s="75">
        <f t="shared" ref="AL49" si="178">AK49/AK43</f>
        <v>0</v>
      </c>
      <c r="AM49" s="73">
        <f t="shared" ref="AM49" si="179">SUM(AM45:AM48)</f>
        <v>0</v>
      </c>
      <c r="AN49" s="75">
        <f t="shared" ref="AN49" si="180">AM49/AM43</f>
        <v>0</v>
      </c>
      <c r="AO49" s="73">
        <f t="shared" ref="AO49" si="181">SUM(AO45:AO48)</f>
        <v>0</v>
      </c>
      <c r="AP49" s="75">
        <f t="shared" ref="AP49" si="182">AO49/AO43</f>
        <v>0</v>
      </c>
      <c r="AQ49" s="73">
        <f t="shared" ref="AQ49" si="183">SUM(AQ45:AQ48)</f>
        <v>0</v>
      </c>
      <c r="AR49" s="75">
        <f t="shared" ref="AR49" si="184">AQ49/AQ43</f>
        <v>0</v>
      </c>
      <c r="AS49" s="73">
        <f t="shared" ref="AS49" si="185">SUM(AS45:AS48)</f>
        <v>0</v>
      </c>
      <c r="AT49" s="75">
        <f t="shared" ref="AT49" si="186">AS49/AS43</f>
        <v>0</v>
      </c>
      <c r="AU49" s="71">
        <f>E49+M49+O49+Q49+W49+Y49+AA49+AE49+AG49+AI49+AO49+AS49+G49+K49+I49+AC49+S49+U49+AQ49+AK49+AM49+C49</f>
        <v>0</v>
      </c>
      <c r="AV49" s="155">
        <f t="shared" si="142"/>
        <v>0</v>
      </c>
      <c r="AW49" s="94"/>
      <c r="AX49" s="94"/>
      <c r="AY49" s="94"/>
      <c r="AZ49" s="94"/>
      <c r="BA49" s="94"/>
      <c r="BB49" s="94"/>
      <c r="BC49" s="94"/>
      <c r="BD49" s="94"/>
      <c r="BE49" s="94"/>
      <c r="BF49" s="94"/>
      <c r="BG49" s="94"/>
      <c r="BH49" s="94"/>
      <c r="BI49" s="94"/>
      <c r="BJ49" s="94"/>
      <c r="BK49" s="94"/>
      <c r="CK49" s="26">
        <f t="shared" ref="CK49" si="187">SUM(CK45:CK48)</f>
        <v>0</v>
      </c>
    </row>
    <row r="50" spans="1:89" ht="16.5" thickTop="1" x14ac:dyDescent="0.25">
      <c r="A50" s="233" t="s">
        <v>481</v>
      </c>
      <c r="B50" s="233"/>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row>
    <row r="51" spans="1:89" ht="45" x14ac:dyDescent="0.25">
      <c r="A51" s="76"/>
      <c r="B51" s="66" t="s">
        <v>21</v>
      </c>
      <c r="C51" s="225" t="s">
        <v>442</v>
      </c>
      <c r="D51" s="226"/>
      <c r="E51" s="225" t="s">
        <v>96</v>
      </c>
      <c r="F51" s="226"/>
      <c r="G51" s="232" t="s">
        <v>99</v>
      </c>
      <c r="H51" s="226"/>
      <c r="I51" s="232" t="s">
        <v>100</v>
      </c>
      <c r="J51" s="226"/>
      <c r="K51" s="225" t="s">
        <v>97</v>
      </c>
      <c r="L51" s="226"/>
      <c r="M51" s="225" t="s">
        <v>98</v>
      </c>
      <c r="N51" s="226"/>
      <c r="O51" s="225" t="s">
        <v>22</v>
      </c>
      <c r="P51" s="226"/>
      <c r="Q51" s="225" t="s">
        <v>489</v>
      </c>
      <c r="R51" s="226"/>
      <c r="S51" s="225" t="s">
        <v>488</v>
      </c>
      <c r="T51" s="226"/>
      <c r="U51" s="232" t="s">
        <v>422</v>
      </c>
      <c r="V51" s="226"/>
      <c r="W51" s="232" t="s">
        <v>436</v>
      </c>
      <c r="X51" s="226"/>
      <c r="Y51" s="232" t="s">
        <v>423</v>
      </c>
      <c r="Z51" s="226"/>
      <c r="AA51" s="225" t="s">
        <v>484</v>
      </c>
      <c r="AB51" s="226"/>
      <c r="AC51" s="225" t="s">
        <v>93</v>
      </c>
      <c r="AD51" s="226"/>
      <c r="AE51" s="225" t="s">
        <v>94</v>
      </c>
      <c r="AF51" s="226"/>
      <c r="AG51" s="225" t="s">
        <v>485</v>
      </c>
      <c r="AH51" s="226"/>
      <c r="AI51" s="225" t="s">
        <v>424</v>
      </c>
      <c r="AJ51" s="226"/>
      <c r="AK51" s="225" t="s">
        <v>425</v>
      </c>
      <c r="AL51" s="226"/>
      <c r="AM51" s="225" t="s">
        <v>437</v>
      </c>
      <c r="AN51" s="226"/>
      <c r="AO51" s="225" t="s">
        <v>500</v>
      </c>
      <c r="AP51" s="226"/>
      <c r="AQ51" s="225" t="s">
        <v>426</v>
      </c>
      <c r="AR51" s="226"/>
      <c r="AS51" s="225" t="s">
        <v>447</v>
      </c>
      <c r="AT51" s="226"/>
      <c r="AU51" s="225" t="s">
        <v>23</v>
      </c>
      <c r="AV51" s="226"/>
      <c r="AW51" s="89" t="s">
        <v>442</v>
      </c>
      <c r="AX51" s="89" t="s">
        <v>96</v>
      </c>
      <c r="AY51" s="195" t="s">
        <v>149</v>
      </c>
      <c r="AZ51" s="105" t="s">
        <v>97</v>
      </c>
      <c r="BA51" s="105" t="s">
        <v>443</v>
      </c>
      <c r="BB51" s="90" t="s">
        <v>434</v>
      </c>
      <c r="BC51" s="106" t="s">
        <v>150</v>
      </c>
      <c r="BD51" s="90" t="s">
        <v>435</v>
      </c>
      <c r="BE51" s="90" t="s">
        <v>93</v>
      </c>
      <c r="BF51" s="90" t="s">
        <v>94</v>
      </c>
      <c r="BG51" s="90" t="s">
        <v>31</v>
      </c>
      <c r="BH51" s="90" t="s">
        <v>444</v>
      </c>
      <c r="BI51" s="91" t="s">
        <v>445</v>
      </c>
      <c r="BJ51" s="91" t="s">
        <v>446</v>
      </c>
      <c r="BK51" s="91" t="s">
        <v>448</v>
      </c>
      <c r="CK51" s="219" t="s">
        <v>502</v>
      </c>
    </row>
    <row r="52" spans="1:89" x14ac:dyDescent="0.25">
      <c r="A52" s="38" t="s">
        <v>107</v>
      </c>
      <c r="B52" s="67"/>
      <c r="C52" s="67"/>
      <c r="D52" s="68"/>
      <c r="E52" s="67"/>
      <c r="F52" s="68"/>
      <c r="G52" s="67"/>
      <c r="H52" s="68"/>
      <c r="I52" s="67"/>
      <c r="J52" s="68"/>
      <c r="K52" s="67"/>
      <c r="L52" s="68"/>
      <c r="M52" s="69"/>
      <c r="N52" s="68"/>
      <c r="O52" s="67"/>
      <c r="P52" s="68"/>
      <c r="Q52" s="67"/>
      <c r="R52" s="68"/>
      <c r="S52" s="67"/>
      <c r="T52" s="68"/>
      <c r="U52" s="67"/>
      <c r="V52" s="68"/>
      <c r="W52" s="67"/>
      <c r="X52" s="68"/>
      <c r="Y52" s="67"/>
      <c r="Z52" s="68"/>
      <c r="AA52" s="67"/>
      <c r="AB52" s="68"/>
      <c r="AC52" s="69"/>
      <c r="AD52" s="69"/>
      <c r="AE52" s="67"/>
      <c r="AF52" s="68"/>
      <c r="AG52" s="67"/>
      <c r="AH52" s="68"/>
      <c r="AI52" s="67"/>
      <c r="AJ52" s="68"/>
      <c r="AK52" s="227"/>
      <c r="AL52" s="228"/>
      <c r="AM52" s="227"/>
      <c r="AN52" s="228"/>
      <c r="AO52" s="112"/>
      <c r="AP52" s="113"/>
      <c r="AQ52" s="112"/>
      <c r="AR52" s="113"/>
      <c r="AS52" s="112"/>
      <c r="AT52" s="113"/>
      <c r="AU52" s="67"/>
      <c r="AV52" s="110"/>
      <c r="AW52" s="89"/>
      <c r="AX52" s="89"/>
      <c r="AY52" s="89"/>
      <c r="AZ52" s="89"/>
      <c r="BA52" s="89"/>
    </row>
    <row r="53" spans="1:89" x14ac:dyDescent="0.25">
      <c r="A53" s="77"/>
      <c r="B53" s="70"/>
      <c r="C53" s="223">
        <f>(VLOOKUP(A52,$BL$2:$CH$5,2,FALSE))*'Attorney Detail'!F53</f>
        <v>15</v>
      </c>
      <c r="D53" s="224"/>
      <c r="E53" s="223">
        <f>(VLOOKUP(A52,$BL$2:$CH$5,3,FALSE))*'Attorney Detail'!F53</f>
        <v>15</v>
      </c>
      <c r="F53" s="224"/>
      <c r="G53" s="223">
        <f>VLOOKUP(A52,$BL$2:$CI$5,4,FALSE)*'Attorney Detail'!F53</f>
        <v>50</v>
      </c>
      <c r="H53" s="224"/>
      <c r="I53" s="223">
        <f>VLOOKUP(A52,$BL$2:$CI$5,5,FALSE)*'Attorney Detail'!F53</f>
        <v>80</v>
      </c>
      <c r="J53" s="224"/>
      <c r="K53" s="223">
        <f>VLOOKUP(A52,$BL$2:$CI$5,6,FALSE)*'Attorney Detail'!F53</f>
        <v>100</v>
      </c>
      <c r="L53" s="224"/>
      <c r="M53" s="234">
        <f>VLOOKUP(A52,$BL$2:$CI$5,7,FALSE)*'Attorney Detail'!F53</f>
        <v>150</v>
      </c>
      <c r="N53" s="224"/>
      <c r="O53" s="223">
        <f>VLOOKUP(A52,$BL$2:$CI$5,8,FALSE)*'Attorney Detail'!F53</f>
        <v>300</v>
      </c>
      <c r="P53" s="224"/>
      <c r="Q53" s="223">
        <f>VLOOKUP(A52,$BL$2:$CI$5,9,FALSE)*'Attorney Detail'!F53</f>
        <v>15</v>
      </c>
      <c r="R53" s="224"/>
      <c r="S53" s="223">
        <f>VLOOKUP(A52,$BL$2:$CI$5,10,FALSE)*'Attorney Detail'!F53</f>
        <v>50</v>
      </c>
      <c r="T53" s="224"/>
      <c r="U53" s="223">
        <f>VLOOKUP(A52,$BL$2:$CI$5,11,FALSE)*'Attorney Detail'!F53</f>
        <v>100</v>
      </c>
      <c r="V53" s="224"/>
      <c r="W53" s="223">
        <f>VLOOKUP(A52,$BL$2:$CI$5,12,FALSE)*'Attorney Detail'!F53</f>
        <v>220</v>
      </c>
      <c r="X53" s="224"/>
      <c r="Y53" s="223">
        <f>VLOOKUP(A52,$BL$2:$CI$5,13,FALSE)*'Attorney Detail'!F53</f>
        <v>300</v>
      </c>
      <c r="Z53" s="224"/>
      <c r="AA53" s="229">
        <f>VLOOKUP(A52,$BL$2:$CI$5,14,FALSE)*'Attorney Detail'!F53</f>
        <v>400</v>
      </c>
      <c r="AB53" s="230"/>
      <c r="AC53" s="229">
        <f>VLOOKUP(A52,$BL$2:$CI$5,15,FALSE)*'Attorney Detail'!F53</f>
        <v>120</v>
      </c>
      <c r="AD53" s="231"/>
      <c r="AE53" s="229">
        <f>VLOOKUP(A52,$BL$2:$CI$5,16,FALSE)*'Attorney Detail'!F53</f>
        <v>120</v>
      </c>
      <c r="AF53" s="230"/>
      <c r="AG53" s="229">
        <f>VLOOKUP(A52,$BL$2:$CI$5,17,FALSE)*'Attorney Detail'!F53</f>
        <v>300</v>
      </c>
      <c r="AH53" s="230"/>
      <c r="AI53" s="223">
        <f>VLOOKUP(A52,$BL$2:$CI$5,18,FALSE)*'Attorney Detail'!F53</f>
        <v>300</v>
      </c>
      <c r="AJ53" s="224"/>
      <c r="AK53" s="223">
        <f>VLOOKUP(A52,$BL$2:$CI$5,19,FALSE)*'Attorney Detail'!F53</f>
        <v>15</v>
      </c>
      <c r="AL53" s="224"/>
      <c r="AM53" s="223">
        <f>VLOOKUP(A52,$BL$2:$CI$5,20,FALSE)*'Attorney Detail'!F53</f>
        <v>40</v>
      </c>
      <c r="AN53" s="224"/>
      <c r="AO53" s="223">
        <f>VLOOKUP(A52,$BL$2:$CI$5,21,FALSE)*'Attorney Detail'!F53</f>
        <v>40</v>
      </c>
      <c r="AP53" s="224"/>
      <c r="AQ53" s="223">
        <f>VLOOKUP(A52,$BL$2:$CI$5,22,FALSE)*'Attorney Detail'!F53</f>
        <v>40</v>
      </c>
      <c r="AR53" s="224"/>
      <c r="AS53" s="235">
        <f>VLOOKUP(A52,$BL$2:$CI$5,23,FALSE)*'Attorney Detail'!F53</f>
        <v>10000000000</v>
      </c>
      <c r="AT53" s="236"/>
      <c r="AU53" s="237"/>
      <c r="AV53" s="238"/>
    </row>
    <row r="54" spans="1:89" ht="15.75" thickBot="1" x14ac:dyDescent="0.3">
      <c r="A54" s="37" t="str">
        <f>'Attorney Detail'!A53&amp;""</f>
        <v/>
      </c>
      <c r="B54" s="78" t="s">
        <v>24</v>
      </c>
      <c r="C54" s="78" t="s">
        <v>24</v>
      </c>
      <c r="D54" s="78" t="s">
        <v>112</v>
      </c>
      <c r="E54" s="78" t="s">
        <v>24</v>
      </c>
      <c r="F54" s="78" t="s">
        <v>112</v>
      </c>
      <c r="G54" s="78" t="s">
        <v>24</v>
      </c>
      <c r="H54" s="78" t="s">
        <v>112</v>
      </c>
      <c r="I54" s="78" t="s">
        <v>24</v>
      </c>
      <c r="J54" s="78" t="s">
        <v>112</v>
      </c>
      <c r="K54" s="78" t="s">
        <v>24</v>
      </c>
      <c r="L54" s="78" t="s">
        <v>112</v>
      </c>
      <c r="M54" s="78" t="s">
        <v>24</v>
      </c>
      <c r="N54" s="78" t="s">
        <v>112</v>
      </c>
      <c r="O54" s="78" t="s">
        <v>24</v>
      </c>
      <c r="P54" s="78" t="s">
        <v>112</v>
      </c>
      <c r="Q54" s="78" t="s">
        <v>24</v>
      </c>
      <c r="R54" s="78" t="s">
        <v>112</v>
      </c>
      <c r="S54" s="78" t="s">
        <v>24</v>
      </c>
      <c r="T54" s="78" t="s">
        <v>112</v>
      </c>
      <c r="U54" s="78" t="s">
        <v>24</v>
      </c>
      <c r="V54" s="78" t="s">
        <v>112</v>
      </c>
      <c r="W54" s="78" t="s">
        <v>24</v>
      </c>
      <c r="X54" s="78" t="s">
        <v>112</v>
      </c>
      <c r="Y54" s="78" t="s">
        <v>24</v>
      </c>
      <c r="Z54" s="78" t="s">
        <v>112</v>
      </c>
      <c r="AA54" s="78" t="s">
        <v>24</v>
      </c>
      <c r="AB54" s="78" t="s">
        <v>112</v>
      </c>
      <c r="AC54" s="78" t="s">
        <v>24</v>
      </c>
      <c r="AD54" s="78" t="s">
        <v>112</v>
      </c>
      <c r="AE54" s="78" t="s">
        <v>24</v>
      </c>
      <c r="AF54" s="78" t="s">
        <v>112</v>
      </c>
      <c r="AG54" s="78" t="s">
        <v>24</v>
      </c>
      <c r="AH54" s="79" t="s">
        <v>112</v>
      </c>
      <c r="AI54" s="78" t="s">
        <v>24</v>
      </c>
      <c r="AJ54" s="78" t="s">
        <v>112</v>
      </c>
      <c r="AK54" s="78" t="s">
        <v>24</v>
      </c>
      <c r="AL54" s="78" t="s">
        <v>112</v>
      </c>
      <c r="AM54" s="78" t="s">
        <v>24</v>
      </c>
      <c r="AN54" s="78" t="s">
        <v>112</v>
      </c>
      <c r="AO54" s="78" t="s">
        <v>24</v>
      </c>
      <c r="AP54" s="78" t="s">
        <v>112</v>
      </c>
      <c r="AQ54" s="78" t="s">
        <v>24</v>
      </c>
      <c r="AR54" s="78" t="s">
        <v>112</v>
      </c>
      <c r="AS54" s="78" t="s">
        <v>24</v>
      </c>
      <c r="AT54" s="78" t="s">
        <v>112</v>
      </c>
      <c r="AU54" s="78" t="s">
        <v>24</v>
      </c>
      <c r="AV54" s="154" t="s">
        <v>112</v>
      </c>
      <c r="CK54" s="19"/>
    </row>
    <row r="55" spans="1:89" ht="16.5" thickTop="1" thickBot="1" x14ac:dyDescent="0.3">
      <c r="A55" s="20" t="s">
        <v>25</v>
      </c>
      <c r="B55" s="21"/>
      <c r="C55" s="21"/>
      <c r="D55" s="75">
        <f>C55/C53</f>
        <v>0</v>
      </c>
      <c r="E55" s="21"/>
      <c r="F55" s="75">
        <f>E55/E53</f>
        <v>0</v>
      </c>
      <c r="G55" s="21"/>
      <c r="H55" s="75">
        <f>G55/G53</f>
        <v>0</v>
      </c>
      <c r="I55" s="21"/>
      <c r="J55" s="75">
        <f>I55/I53</f>
        <v>0</v>
      </c>
      <c r="K55" s="21"/>
      <c r="L55" s="75">
        <f>K55/K53</f>
        <v>0</v>
      </c>
      <c r="M55" s="21"/>
      <c r="N55" s="75">
        <f>M55/M53</f>
        <v>0</v>
      </c>
      <c r="O55" s="21"/>
      <c r="P55" s="75">
        <f>O55/O53</f>
        <v>0</v>
      </c>
      <c r="Q55" s="21"/>
      <c r="R55" s="75">
        <f>Q55/Q53</f>
        <v>0</v>
      </c>
      <c r="S55" s="21"/>
      <c r="T55" s="75">
        <f>S55/S53</f>
        <v>0</v>
      </c>
      <c r="U55" s="21"/>
      <c r="V55" s="75">
        <f>U55/U53</f>
        <v>0</v>
      </c>
      <c r="W55" s="21"/>
      <c r="X55" s="75">
        <f>W55/W53</f>
        <v>0</v>
      </c>
      <c r="Y55" s="21"/>
      <c r="Z55" s="75">
        <f>Y55/Y53</f>
        <v>0</v>
      </c>
      <c r="AA55" s="21"/>
      <c r="AB55" s="75">
        <f>AA55/AA53</f>
        <v>0</v>
      </c>
      <c r="AC55" s="21"/>
      <c r="AD55" s="75">
        <f>AC55/AC53</f>
        <v>0</v>
      </c>
      <c r="AE55" s="21"/>
      <c r="AF55" s="75">
        <f>AE55/AE53</f>
        <v>0</v>
      </c>
      <c r="AG55" s="21"/>
      <c r="AH55" s="75">
        <f>AG55/AG53</f>
        <v>0</v>
      </c>
      <c r="AI55" s="21"/>
      <c r="AJ55" s="75">
        <f>AI55/AI53</f>
        <v>0</v>
      </c>
      <c r="AK55" s="21"/>
      <c r="AL55" s="75">
        <f>AK55/AK53</f>
        <v>0</v>
      </c>
      <c r="AM55" s="21">
        <v>0</v>
      </c>
      <c r="AN55" s="75">
        <f>AM55/AM53</f>
        <v>0</v>
      </c>
      <c r="AO55" s="21"/>
      <c r="AP55" s="75">
        <f>AO55/AO53</f>
        <v>0</v>
      </c>
      <c r="AQ55" s="21"/>
      <c r="AR55" s="75">
        <f>AQ55/AQ53</f>
        <v>0</v>
      </c>
      <c r="AS55" s="21"/>
      <c r="AT55" s="75">
        <f>AS55/AS53</f>
        <v>0</v>
      </c>
      <c r="AU55" s="100">
        <f>E55+M55+O55+Q55+W55+Y55+AA55+AE55+AG55+AI55+AO55+AS55+G55+K55+I55+AC55+S55+U55+AQ55+AK55+AM55+C55</f>
        <v>0</v>
      </c>
      <c r="AV55" s="155">
        <f t="shared" ref="AV55:AV59" si="188">F55+N55+P55+R55+X55+Z55+AB55+AF55+AH55+AJ55+AP55+AT55+AD55+H55+L55+J55+T55+V55+AR55+AL55+AN55+D55</f>
        <v>0</v>
      </c>
      <c r="AW55" s="93">
        <f>IF(D55=0,0,(IF('Attorney Detail'!I53="yes",(D55/AV55)*('Attorney Detail'!G53+'Attorney Detail'!H53),0)))</f>
        <v>0</v>
      </c>
      <c r="AX55" s="93">
        <f>IF(F55=0,0,(IF('Attorney Detail'!J53="yes",(F55/AV55)*('Attorney Detail'!G53+'Attorney Detail'!H53),0)))</f>
        <v>0</v>
      </c>
      <c r="AY55" s="93">
        <f>IF(H55+J55=0,0,(IF('Attorney Detail'!K53="yes",((H55+J55)/AV55)*('Attorney Detail'!G53+'Attorney Detail'!H53),0)))</f>
        <v>0</v>
      </c>
      <c r="AZ55" s="93">
        <f>IF(L55=0,0,(IF('Attorney Detail'!L53="yes",(L55/AV55)*('Attorney Detail'!G53+'Attorney Detail'!H53),0)))</f>
        <v>0</v>
      </c>
      <c r="BA55" s="93">
        <f>IF(N55=0,0,(N55/AV55)*('Attorney Detail'!G53+'Attorney Detail'!H53))</f>
        <v>0</v>
      </c>
      <c r="BB55" s="93">
        <f>IF(R55+T55=0,0,(IF('Attorney Detail'!M53="yes",((R55+T55)/AV55)*('Attorney Detail'!G53+'Attorney Detail'!H53),0)))</f>
        <v>0</v>
      </c>
      <c r="BC55" s="93">
        <f>IF(V55=0,0,(IF('Attorney Detail'!N53="yes",(((V55)/AV55)*('Attorney Detail'!G53+'Attorney Detail'!H53)),0)))</f>
        <v>0</v>
      </c>
      <c r="BD55" s="93">
        <f>IF(X55+Z55+AB55=0,0,(IF('Attorney Detail'!O53="yes",((X55+Z55+AB55)/AV55)*('Attorney Detail'!G53+'Attorney Detail'!H53),0)))</f>
        <v>0</v>
      </c>
      <c r="BE55" s="93">
        <f>IF(AD55=0,0,(IF('Attorney Detail'!P53="yes",(AD55/AV55)*('Attorney Detail'!G53+'Attorney Detail'!H53),0)))</f>
        <v>0</v>
      </c>
      <c r="BF55" s="93">
        <f>IF(AF55=0,0,(IF('Attorney Detail'!Q53="yes",(AF55/AV55)*('Attorney Detail'!G53+'Attorney Detail'!H53),0)))</f>
        <v>0</v>
      </c>
      <c r="BG55" s="93">
        <f>IF(AH55=0,0,(AH55/AV55)*('Attorney Detail'!G53+'Attorney Detail'!H53))</f>
        <v>0</v>
      </c>
      <c r="BH55" s="93">
        <f>IF(AK55+AM55=0,0,(IF('Attorney Detail'!R53="yes",((AL55+AN55)/AV55)*('Attorney Detail'!G53+'Attorney Detail'!H53),0)))</f>
        <v>0</v>
      </c>
      <c r="BI55" s="91">
        <f>IF(AP55=0,0,(IF('Attorney Detail'!S53="yes",(AP55/AV55)*('Attorney Detail'!G53+'Attorney Detail'!H53),0)))</f>
        <v>0</v>
      </c>
      <c r="BJ55" s="91">
        <f>IF(AT55=0,0,(AT55/AV55)*('Attorney Detail'!G53+'Attorney Detail'!H53))</f>
        <v>0</v>
      </c>
      <c r="BK55" s="91">
        <f>IF((AU55)=0,('Attorney Detail'!G53+'Attorney Detail'!H53),SUM(AW55:BJ55))</f>
        <v>0</v>
      </c>
      <c r="CK55" s="19">
        <f>AV55*'Attorney Detail'!F53</f>
        <v>0</v>
      </c>
    </row>
    <row r="56" spans="1:89" ht="16.5" thickTop="1" thickBot="1" x14ac:dyDescent="0.3">
      <c r="A56" s="22" t="s">
        <v>26</v>
      </c>
      <c r="B56" s="23"/>
      <c r="C56" s="88"/>
      <c r="D56" s="75">
        <f>C56/C53</f>
        <v>0</v>
      </c>
      <c r="E56" s="88"/>
      <c r="F56" s="75">
        <f>E56/E53</f>
        <v>0</v>
      </c>
      <c r="G56" s="88"/>
      <c r="H56" s="75">
        <f>G56/G53</f>
        <v>0</v>
      </c>
      <c r="I56" s="88"/>
      <c r="J56" s="75">
        <f>I56/I53</f>
        <v>0</v>
      </c>
      <c r="K56" s="88"/>
      <c r="L56" s="75">
        <f>K56/K53</f>
        <v>0</v>
      </c>
      <c r="M56" s="88"/>
      <c r="N56" s="75">
        <f>M56/M53</f>
        <v>0</v>
      </c>
      <c r="O56" s="88"/>
      <c r="P56" s="75">
        <f>O56/O53</f>
        <v>0</v>
      </c>
      <c r="Q56" s="88"/>
      <c r="R56" s="75">
        <f>Q56/Q53</f>
        <v>0</v>
      </c>
      <c r="S56" s="88"/>
      <c r="T56" s="75">
        <f>S56/S53</f>
        <v>0</v>
      </c>
      <c r="U56" s="88"/>
      <c r="V56" s="75">
        <f>U56/U53</f>
        <v>0</v>
      </c>
      <c r="W56" s="88"/>
      <c r="X56" s="75">
        <f>W56/W53</f>
        <v>0</v>
      </c>
      <c r="Y56" s="88"/>
      <c r="Z56" s="75">
        <f>Y56/Y53</f>
        <v>0</v>
      </c>
      <c r="AA56" s="88"/>
      <c r="AB56" s="75">
        <f>AA56/AA53</f>
        <v>0</v>
      </c>
      <c r="AC56" s="88"/>
      <c r="AD56" s="75">
        <f>AC56/AC53</f>
        <v>0</v>
      </c>
      <c r="AE56" s="88"/>
      <c r="AF56" s="75">
        <f>AE56/AE53</f>
        <v>0</v>
      </c>
      <c r="AG56" s="88"/>
      <c r="AH56" s="75">
        <f>AG56/AG53</f>
        <v>0</v>
      </c>
      <c r="AI56" s="88"/>
      <c r="AJ56" s="75">
        <f>AI56/AI53</f>
        <v>0</v>
      </c>
      <c r="AK56" s="88">
        <v>0</v>
      </c>
      <c r="AL56" s="75">
        <f>AK56/AK53</f>
        <v>0</v>
      </c>
      <c r="AM56" s="88">
        <v>0</v>
      </c>
      <c r="AN56" s="75">
        <f>AM56/AM53</f>
        <v>0</v>
      </c>
      <c r="AO56" s="88"/>
      <c r="AP56" s="75">
        <f>AO56/AO53</f>
        <v>0</v>
      </c>
      <c r="AQ56" s="88"/>
      <c r="AR56" s="75">
        <f>AQ56/AQ53</f>
        <v>0</v>
      </c>
      <c r="AS56" s="88"/>
      <c r="AT56" s="75">
        <f>AS56/AS53</f>
        <v>0</v>
      </c>
      <c r="AU56" s="107">
        <f>E56+M56+O56+Q56+W56+Y56+AA56+AE56+AG56+AI56+AO56+AS56+G56+K56+I56+AC56+S56+U56+AQ56+AK56+AM56+C56</f>
        <v>0</v>
      </c>
      <c r="AV56" s="155">
        <f t="shared" si="188"/>
        <v>0</v>
      </c>
      <c r="AW56" s="93">
        <f>IF(D56=0,0,(IF('Attorney Detail'!I54="yes",(D56/AV56)*('Attorney Detail'!G54+'Attorney Detail'!H54),0)))</f>
        <v>0</v>
      </c>
      <c r="AX56" s="93">
        <f>IF(F56=0,0,(IF('Attorney Detail'!J54="yes",(F56/AV56)*('Attorney Detail'!G54+'Attorney Detail'!H54),0)))</f>
        <v>0</v>
      </c>
      <c r="AY56" s="93">
        <f>IF(H56+J56=0,0,(IF('Attorney Detail'!K54="yes",((H56+J56)/AV56)*('Attorney Detail'!G54+'Attorney Detail'!H54),0)))</f>
        <v>0</v>
      </c>
      <c r="AZ56" s="93">
        <f>IF(L56=0,0,(IF('Attorney Detail'!L54="yes",(L56/AV56)*('Attorney Detail'!G54+'Attorney Detail'!H54),0)))</f>
        <v>0</v>
      </c>
      <c r="BA56" s="93">
        <f>IF(N56=0,0,(N56/AV56)*('Attorney Detail'!G54+'Attorney Detail'!H54))</f>
        <v>0</v>
      </c>
      <c r="BB56" s="93">
        <f>IF(R56+T56=0,0,(IF('Attorney Detail'!M54="yes",((R56+T56)/AV56)*('Attorney Detail'!G54+'Attorney Detail'!H54),0)))</f>
        <v>0</v>
      </c>
      <c r="BC56" s="93">
        <f>IF(V56=0,0,(IF('Attorney Detail'!N54="yes",(((V56)/AV56)*('Attorney Detail'!G54+'Attorney Detail'!H54)),0)))</f>
        <v>0</v>
      </c>
      <c r="BD56" s="93">
        <f>IF(X56+Z56+AB56=0,0,(IF('Attorney Detail'!O54="yes",((X56+Z56+AB56)/AV56)*('Attorney Detail'!G54+'Attorney Detail'!H54),0)))</f>
        <v>0</v>
      </c>
      <c r="BE56" s="93">
        <f>IF(AD56=0,0,(IF('Attorney Detail'!P54="yes",(AD56/AV56)*('Attorney Detail'!G54+'Attorney Detail'!H54),0)))</f>
        <v>0</v>
      </c>
      <c r="BF56" s="93">
        <f>IF(AF56=0,0,(IF('Attorney Detail'!Q54="yes",(AF56/AV56)*('Attorney Detail'!G54+'Attorney Detail'!H54),0)))</f>
        <v>0</v>
      </c>
      <c r="BG56" s="93">
        <f>IF(AH56=0,0,(AH56/AV56)*('Attorney Detail'!G54+'Attorney Detail'!H54))</f>
        <v>0</v>
      </c>
      <c r="BH56" s="93">
        <f>IF(AK56+AM56=0,0,(IF('Attorney Detail'!R54="yes",((AL56+AN56)/AV56)*('Attorney Detail'!G54+'Attorney Detail'!H54),0)))</f>
        <v>0</v>
      </c>
      <c r="BI56" s="91">
        <f>IF(AP56=0,0,(IF('Attorney Detail'!S54="yes",(AP56/AV56)*('Attorney Detail'!G54+'Attorney Detail'!H54),0)))</f>
        <v>0</v>
      </c>
      <c r="BJ56" s="91">
        <f>IF(AT56=0,0,(AT56/AV56)*('Attorney Detail'!G54+'Attorney Detail'!H54))</f>
        <v>0</v>
      </c>
      <c r="BK56" s="91">
        <f>IF((AU56)=0,('Attorney Detail'!G54+'Attorney Detail'!H54),SUM(AW56:BJ56))</f>
        <v>0</v>
      </c>
      <c r="CK56" s="19">
        <f>AV56*'Attorney Detail'!F54</f>
        <v>0</v>
      </c>
    </row>
    <row r="57" spans="1:89" ht="16.5" thickTop="1" thickBot="1" x14ac:dyDescent="0.3">
      <c r="A57" s="22" t="s">
        <v>27</v>
      </c>
      <c r="B57" s="23"/>
      <c r="C57" s="88"/>
      <c r="D57" s="75">
        <f>C57/C53</f>
        <v>0</v>
      </c>
      <c r="E57" s="88"/>
      <c r="F57" s="75">
        <f>E57/E53</f>
        <v>0</v>
      </c>
      <c r="G57" s="88"/>
      <c r="H57" s="75">
        <f>G57/G53</f>
        <v>0</v>
      </c>
      <c r="I57" s="88"/>
      <c r="J57" s="75">
        <f>I57/I53</f>
        <v>0</v>
      </c>
      <c r="K57" s="88"/>
      <c r="L57" s="75">
        <f>K57/K53</f>
        <v>0</v>
      </c>
      <c r="M57" s="88"/>
      <c r="N57" s="75">
        <f>M57/M53</f>
        <v>0</v>
      </c>
      <c r="O57" s="88"/>
      <c r="P57" s="75">
        <f>O57/O53</f>
        <v>0</v>
      </c>
      <c r="Q57" s="88"/>
      <c r="R57" s="75">
        <f>Q57/Q53</f>
        <v>0</v>
      </c>
      <c r="S57" s="88"/>
      <c r="T57" s="75">
        <f>S57/S53</f>
        <v>0</v>
      </c>
      <c r="U57" s="88"/>
      <c r="V57" s="75">
        <f>U57/U53</f>
        <v>0</v>
      </c>
      <c r="W57" s="88"/>
      <c r="X57" s="75">
        <f>W57/W53</f>
        <v>0</v>
      </c>
      <c r="Y57" s="88"/>
      <c r="Z57" s="75">
        <f>Y57/Y53</f>
        <v>0</v>
      </c>
      <c r="AA57" s="88"/>
      <c r="AB57" s="75">
        <f>AA57/AA53</f>
        <v>0</v>
      </c>
      <c r="AC57" s="88"/>
      <c r="AD57" s="75">
        <f>AC57/AC53</f>
        <v>0</v>
      </c>
      <c r="AE57" s="88"/>
      <c r="AF57" s="75">
        <f>AE57/AE53</f>
        <v>0</v>
      </c>
      <c r="AG57" s="88"/>
      <c r="AH57" s="75">
        <f>AG57/AG53</f>
        <v>0</v>
      </c>
      <c r="AI57" s="88"/>
      <c r="AJ57" s="75">
        <f>AI57/AI53</f>
        <v>0</v>
      </c>
      <c r="AK57" s="88">
        <v>0</v>
      </c>
      <c r="AL57" s="75">
        <f>AK57/AK53</f>
        <v>0</v>
      </c>
      <c r="AM57" s="88">
        <v>0</v>
      </c>
      <c r="AN57" s="75">
        <f>AM57/AM53</f>
        <v>0</v>
      </c>
      <c r="AO57" s="88"/>
      <c r="AP57" s="75">
        <f>AO57/AO53</f>
        <v>0</v>
      </c>
      <c r="AQ57" s="88"/>
      <c r="AR57" s="75">
        <f>AQ57/AQ53</f>
        <v>0</v>
      </c>
      <c r="AS57" s="88"/>
      <c r="AT57" s="75">
        <f>AS57/AS53</f>
        <v>0</v>
      </c>
      <c r="AU57" s="107">
        <f>E57+M57+O57+Q57+W57+Y57+AA57+AE57+AG57+AI57+AO57+AS57+G57+K57+I57+AC57+S57+U57+AQ57+AK57+AM57+C57</f>
        <v>0</v>
      </c>
      <c r="AV57" s="155">
        <f t="shared" si="188"/>
        <v>0</v>
      </c>
      <c r="AW57" s="93">
        <f>IF(D57=0,0,(IF('Attorney Detail'!I55="yes",(D57/AV57)*('Attorney Detail'!G55+'Attorney Detail'!H55),0)))</f>
        <v>0</v>
      </c>
      <c r="AX57" s="93">
        <f>IF(F57=0,0,(IF('Attorney Detail'!J55="yes",(F57/AV57)*('Attorney Detail'!G55+'Attorney Detail'!H55),0)))</f>
        <v>0</v>
      </c>
      <c r="AY57" s="93">
        <f>IF(H57+J57=0,0,(IF('Attorney Detail'!K55="yes",((H57+J57)/AV57)*('Attorney Detail'!G55+'Attorney Detail'!H55),0)))</f>
        <v>0</v>
      </c>
      <c r="AZ57" s="93">
        <f>IF(L57=0,0,(IF('Attorney Detail'!L55="yes",(L57/AV57)*('Attorney Detail'!G55+'Attorney Detail'!H55),0)))</f>
        <v>0</v>
      </c>
      <c r="BA57" s="93">
        <f>IF(N57=0,0,(N57/AV57)*('Attorney Detail'!G55+'Attorney Detail'!H55))</f>
        <v>0</v>
      </c>
      <c r="BB57" s="93">
        <f>IF(R57+T57=0,0,(IF('Attorney Detail'!M55="yes",((R57+T57)/AV57)*('Attorney Detail'!G55+'Attorney Detail'!H55),0)))</f>
        <v>0</v>
      </c>
      <c r="BC57" s="93">
        <f>IF(V57=0,0,(IF('Attorney Detail'!N55="yes",(((V57)/AV57)*('Attorney Detail'!G55+'Attorney Detail'!H55)),0)))</f>
        <v>0</v>
      </c>
      <c r="BD57" s="93">
        <f>IF(X57+Z57+AB57=0,0,(IF('Attorney Detail'!O55="yes",((X57+Z57+AB57)/AV57)*('Attorney Detail'!G55+'Attorney Detail'!H55),0)))</f>
        <v>0</v>
      </c>
      <c r="BE57" s="93">
        <f>IF(AD57=0,0,(IF('Attorney Detail'!P55="yes",(AD57/AV57)*('Attorney Detail'!G55+'Attorney Detail'!H55),0)))</f>
        <v>0</v>
      </c>
      <c r="BF57" s="93">
        <f>IF(AF57=0,0,(IF('Attorney Detail'!Q55="yes",(AF57/AV57)*('Attorney Detail'!G55+'Attorney Detail'!H55),0)))</f>
        <v>0</v>
      </c>
      <c r="BG57" s="93">
        <f>IF(AH57=0,0,(AH57/AV57)*('Attorney Detail'!G55+'Attorney Detail'!H55))</f>
        <v>0</v>
      </c>
      <c r="BH57" s="93">
        <f>IF(AK57+AM57=0,0,(IF('Attorney Detail'!R55="yes",((AL57+AN57)/AV57)*('Attorney Detail'!G55+'Attorney Detail'!H55),0)))</f>
        <v>0</v>
      </c>
      <c r="BI57" s="91">
        <f>IF(AP57=0,0,(IF('Attorney Detail'!S55="yes",(AP57/AV57)*('Attorney Detail'!G55+'Attorney Detail'!H55),0)))</f>
        <v>0</v>
      </c>
      <c r="BJ57" s="91">
        <f>IF(AT57=0,0,(AT57/AV57)*('Attorney Detail'!G55+'Attorney Detail'!H55))</f>
        <v>0</v>
      </c>
      <c r="BK57" s="91">
        <f>IF((AU57)=0,('Attorney Detail'!G55+'Attorney Detail'!H55),SUM(AW57:BJ57))</f>
        <v>0</v>
      </c>
      <c r="CK57" s="19">
        <f>AV57*'Attorney Detail'!F55</f>
        <v>0</v>
      </c>
    </row>
    <row r="58" spans="1:89" ht="16.5" thickTop="1" thickBot="1" x14ac:dyDescent="0.3">
      <c r="A58" s="24" t="s">
        <v>28</v>
      </c>
      <c r="B58" s="25"/>
      <c r="C58" s="25"/>
      <c r="D58" s="75">
        <f>C58/C53</f>
        <v>0</v>
      </c>
      <c r="E58" s="25"/>
      <c r="F58" s="75">
        <f>E58/E53</f>
        <v>0</v>
      </c>
      <c r="G58" s="25"/>
      <c r="H58" s="75">
        <f>G58/G53</f>
        <v>0</v>
      </c>
      <c r="I58" s="25"/>
      <c r="J58" s="75">
        <f>I58/I53</f>
        <v>0</v>
      </c>
      <c r="K58" s="25"/>
      <c r="L58" s="75">
        <f>K58/K53</f>
        <v>0</v>
      </c>
      <c r="M58" s="25"/>
      <c r="N58" s="75">
        <f>M58/M53</f>
        <v>0</v>
      </c>
      <c r="O58" s="25"/>
      <c r="P58" s="75">
        <f>O58/O53</f>
        <v>0</v>
      </c>
      <c r="Q58" s="25"/>
      <c r="R58" s="75">
        <f>Q58/Q53</f>
        <v>0</v>
      </c>
      <c r="S58" s="25"/>
      <c r="T58" s="75">
        <f>S58/S53</f>
        <v>0</v>
      </c>
      <c r="U58" s="25"/>
      <c r="V58" s="75">
        <f>U58/U53</f>
        <v>0</v>
      </c>
      <c r="W58" s="25"/>
      <c r="X58" s="75">
        <f>W58/W53</f>
        <v>0</v>
      </c>
      <c r="Y58" s="25"/>
      <c r="Z58" s="75">
        <f>Y58/Y53</f>
        <v>0</v>
      </c>
      <c r="AA58" s="25"/>
      <c r="AB58" s="75">
        <f>AA58/AA53</f>
        <v>0</v>
      </c>
      <c r="AC58" s="25"/>
      <c r="AD58" s="75">
        <f>AC58/AC53</f>
        <v>0</v>
      </c>
      <c r="AE58" s="25"/>
      <c r="AF58" s="75">
        <f>AE58/AE53</f>
        <v>0</v>
      </c>
      <c r="AG58" s="25"/>
      <c r="AH58" s="75">
        <f>AG58/AG53</f>
        <v>0</v>
      </c>
      <c r="AI58" s="25"/>
      <c r="AJ58" s="75">
        <f>AI58/AI53</f>
        <v>0</v>
      </c>
      <c r="AK58" s="25">
        <v>0</v>
      </c>
      <c r="AL58" s="75">
        <f>AK58/AK53</f>
        <v>0</v>
      </c>
      <c r="AM58" s="25">
        <v>0</v>
      </c>
      <c r="AN58" s="75">
        <f>AM58/AM53</f>
        <v>0</v>
      </c>
      <c r="AO58" s="25"/>
      <c r="AP58" s="75">
        <f>AO58/AO53</f>
        <v>0</v>
      </c>
      <c r="AQ58" s="25"/>
      <c r="AR58" s="75">
        <f>AQ58/AQ53</f>
        <v>0</v>
      </c>
      <c r="AS58" s="25"/>
      <c r="AT58" s="75">
        <f>AS58/AS53</f>
        <v>0</v>
      </c>
      <c r="AU58" s="108">
        <f>E58+M58+O58+Q58+W58+Y58+AA58+AE58+AG58+AI58+AO58+AS58+G58+K58+I58+AC58+S58+U58+AQ58+AK58+AM58+C58</f>
        <v>0</v>
      </c>
      <c r="AV58" s="155">
        <f t="shared" si="188"/>
        <v>0</v>
      </c>
      <c r="AW58" s="93">
        <f>IF(D58=0,0,(IF('Attorney Detail'!I56="yes",(D58/AV58)*('Attorney Detail'!G56+'Attorney Detail'!H56),0)))</f>
        <v>0</v>
      </c>
      <c r="AX58" s="93">
        <f>IF(F58=0,0,(IF('Attorney Detail'!J56="yes",(F58/AV58)*('Attorney Detail'!G56+'Attorney Detail'!H56),0)))</f>
        <v>0</v>
      </c>
      <c r="AY58" s="93">
        <f>IF(H58+J58=0,0,(IF('Attorney Detail'!K56="yes",((H58+J58)/AV58)*('Attorney Detail'!G56+'Attorney Detail'!H56),0)))</f>
        <v>0</v>
      </c>
      <c r="AZ58" s="93">
        <f>IF(L58=0,0,(IF('Attorney Detail'!L56="yes",(L58/AV58)*('Attorney Detail'!G56+'Attorney Detail'!H56),0)))</f>
        <v>0</v>
      </c>
      <c r="BA58" s="93">
        <f>IF(N58=0,0,(N58/AV58)*('Attorney Detail'!G56+'Attorney Detail'!H56))</f>
        <v>0</v>
      </c>
      <c r="BB58" s="93">
        <f>IF(R58+T58=0,0,(IF('Attorney Detail'!M56="yes",((R58+T58)/AV58)*('Attorney Detail'!G56+'Attorney Detail'!H56),0)))</f>
        <v>0</v>
      </c>
      <c r="BC58" s="93">
        <f>IF(V58=0,0,(IF('Attorney Detail'!N56="yes",(((V58)/AV58)*('Attorney Detail'!G56+'Attorney Detail'!H56)),0)))</f>
        <v>0</v>
      </c>
      <c r="BD58" s="93">
        <f>IF(X58+Z58+AB58=0,0,(IF('Attorney Detail'!O56="yes",((X58+Z58+AB58)/AV58)*('Attorney Detail'!G56+'Attorney Detail'!H56),0)))</f>
        <v>0</v>
      </c>
      <c r="BE58" s="93">
        <f>IF(AD58=0,0,(IF('Attorney Detail'!P56="yes",(AD58/AV58)*('Attorney Detail'!G56+'Attorney Detail'!H56),0)))</f>
        <v>0</v>
      </c>
      <c r="BF58" s="93">
        <f>IF(AF58=0,0,(IF('Attorney Detail'!Q56="yes",(AF58/AV58)*('Attorney Detail'!G56+'Attorney Detail'!H56),0)))</f>
        <v>0</v>
      </c>
      <c r="BG58" s="93">
        <f>IF(AH58=0,0,(AH58/AV58)*('Attorney Detail'!G56+'Attorney Detail'!H56))</f>
        <v>0</v>
      </c>
      <c r="BH58" s="93">
        <f>IF(AK58+AM58=0,0,(IF('Attorney Detail'!R56="yes",((AL58+AN58)/AV58)*('Attorney Detail'!G56+'Attorney Detail'!H56),0)))</f>
        <v>0</v>
      </c>
      <c r="BI58" s="91">
        <f>IF(AP58=0,0,(IF('Attorney Detail'!S56="yes",(AP58/AV58)*('Attorney Detail'!G56+'Attorney Detail'!H56),0)))</f>
        <v>0</v>
      </c>
      <c r="BJ58" s="91">
        <f>IF(AT58=0,0,(AT58/AV58)*('Attorney Detail'!G56+'Attorney Detail'!H56))</f>
        <v>0</v>
      </c>
      <c r="BK58" s="91">
        <f>IF((AU58)=0,('Attorney Detail'!G56+'Attorney Detail'!H56),SUM(AW58:BJ58))</f>
        <v>0</v>
      </c>
      <c r="CK58" s="19">
        <f>AV58*'Attorney Detail'!F56</f>
        <v>0</v>
      </c>
    </row>
    <row r="59" spans="1:89" ht="16.5" thickTop="1" thickBot="1" x14ac:dyDescent="0.3">
      <c r="A59" s="72" t="s">
        <v>29</v>
      </c>
      <c r="B59" s="73"/>
      <c r="C59" s="73">
        <f t="shared" ref="C59" si="189">SUM(C55:C58)</f>
        <v>0</v>
      </c>
      <c r="D59" s="74">
        <f t="shared" ref="D59" si="190">C59/C53</f>
        <v>0</v>
      </c>
      <c r="E59" s="73">
        <f t="shared" ref="E59" si="191">SUM(E55:E58)</f>
        <v>0</v>
      </c>
      <c r="F59" s="74">
        <f t="shared" ref="F59" si="192">E59/E53</f>
        <v>0</v>
      </c>
      <c r="G59" s="73">
        <f t="shared" ref="G59" si="193">SUM(G55:G58)</f>
        <v>0</v>
      </c>
      <c r="H59" s="75">
        <f t="shared" ref="H59" si="194">G59/G53</f>
        <v>0</v>
      </c>
      <c r="I59" s="73">
        <f t="shared" ref="I59" si="195">SUM(I55:I58)</f>
        <v>0</v>
      </c>
      <c r="J59" s="75">
        <f t="shared" ref="J59" si="196">I59/I53</f>
        <v>0</v>
      </c>
      <c r="K59" s="73">
        <f t="shared" ref="K59" si="197">SUM(K55:K58)</f>
        <v>0</v>
      </c>
      <c r="L59" s="75">
        <f t="shared" ref="L59" si="198">K59/K53</f>
        <v>0</v>
      </c>
      <c r="M59" s="73">
        <f t="shared" ref="M59" si="199">SUM(M55:M58)</f>
        <v>0</v>
      </c>
      <c r="N59" s="74">
        <f t="shared" ref="N59" si="200">M59/M53</f>
        <v>0</v>
      </c>
      <c r="O59" s="73">
        <f t="shared" ref="O59" si="201">SUM(O55:O58)</f>
        <v>0</v>
      </c>
      <c r="P59" s="74">
        <f t="shared" ref="P59" si="202">O59/O53</f>
        <v>0</v>
      </c>
      <c r="Q59" s="73">
        <f t="shared" ref="Q59" si="203">SUM(Q55:Q58)</f>
        <v>0</v>
      </c>
      <c r="R59" s="75">
        <f t="shared" ref="R59" si="204">Q59/Q53</f>
        <v>0</v>
      </c>
      <c r="S59" s="73">
        <f t="shared" ref="S59" si="205">SUM(S55:S58)</f>
        <v>0</v>
      </c>
      <c r="T59" s="75">
        <f t="shared" ref="T59" si="206">S59/S53</f>
        <v>0</v>
      </c>
      <c r="U59" s="73">
        <f t="shared" ref="U59" si="207">SUM(U55:U58)</f>
        <v>0</v>
      </c>
      <c r="V59" s="75">
        <f t="shared" ref="V59" si="208">U59/U53</f>
        <v>0</v>
      </c>
      <c r="W59" s="73">
        <f t="shared" ref="W59" si="209">SUM(W55:W58)</f>
        <v>0</v>
      </c>
      <c r="X59" s="75">
        <f t="shared" ref="X59" si="210">W59/W53</f>
        <v>0</v>
      </c>
      <c r="Y59" s="73">
        <f t="shared" ref="Y59" si="211">SUM(Y55:Y58)</f>
        <v>0</v>
      </c>
      <c r="Z59" s="75">
        <f t="shared" ref="Z59" si="212">Y59/Y53</f>
        <v>0</v>
      </c>
      <c r="AA59" s="73">
        <f t="shared" ref="AA59" si="213">SUM(AA55:AA58)</f>
        <v>0</v>
      </c>
      <c r="AB59" s="75">
        <f t="shared" ref="AB59" si="214">AA59/AA53</f>
        <v>0</v>
      </c>
      <c r="AC59" s="73">
        <f t="shared" ref="AC59" si="215">SUM(AC55:AC58)</f>
        <v>0</v>
      </c>
      <c r="AD59" s="75">
        <f t="shared" ref="AD59" si="216">AC59/AC53</f>
        <v>0</v>
      </c>
      <c r="AE59" s="73">
        <f t="shared" ref="AE59" si="217">SUM(AE55:AE58)</f>
        <v>0</v>
      </c>
      <c r="AF59" s="75">
        <f t="shared" ref="AF59" si="218">AE59/AE53</f>
        <v>0</v>
      </c>
      <c r="AG59" s="73">
        <f t="shared" ref="AG59" si="219">SUM(AG55:AG58)</f>
        <v>0</v>
      </c>
      <c r="AH59" s="75">
        <f t="shared" ref="AH59" si="220">AG59/AG53</f>
        <v>0</v>
      </c>
      <c r="AI59" s="73">
        <f t="shared" ref="AI59" si="221">SUM(AI55:AI58)</f>
        <v>0</v>
      </c>
      <c r="AJ59" s="75">
        <f t="shared" ref="AJ59" si="222">AI59/AI53</f>
        <v>0</v>
      </c>
      <c r="AK59" s="73">
        <f t="shared" ref="AK59" si="223">SUM(AK55:AK58)</f>
        <v>0</v>
      </c>
      <c r="AL59" s="75">
        <f t="shared" ref="AL59" si="224">AK59/AK53</f>
        <v>0</v>
      </c>
      <c r="AM59" s="73">
        <f t="shared" ref="AM59" si="225">SUM(AM55:AM58)</f>
        <v>0</v>
      </c>
      <c r="AN59" s="75">
        <f t="shared" ref="AN59" si="226">AM59/AM53</f>
        <v>0</v>
      </c>
      <c r="AO59" s="73">
        <f t="shared" ref="AO59" si="227">SUM(AO55:AO58)</f>
        <v>0</v>
      </c>
      <c r="AP59" s="75">
        <f t="shared" ref="AP59" si="228">AO59/AO53</f>
        <v>0</v>
      </c>
      <c r="AQ59" s="73">
        <f t="shared" ref="AQ59" si="229">SUM(AQ55:AQ58)</f>
        <v>0</v>
      </c>
      <c r="AR59" s="75">
        <f t="shared" ref="AR59" si="230">AQ59/AQ53</f>
        <v>0</v>
      </c>
      <c r="AS59" s="73">
        <f t="shared" ref="AS59" si="231">SUM(AS55:AS58)</f>
        <v>0</v>
      </c>
      <c r="AT59" s="75">
        <f t="shared" ref="AT59" si="232">AS59/AS53</f>
        <v>0</v>
      </c>
      <c r="AU59" s="71">
        <f>E59+M59+O59+Q59+W59+Y59+AA59+AE59+AG59+AI59+AO59+AS59+G59+K59+I59+AC59+S59+U59+AQ59+AK59+AM59+C59</f>
        <v>0</v>
      </c>
      <c r="AV59" s="155">
        <f t="shared" si="188"/>
        <v>0</v>
      </c>
      <c r="AW59" s="94"/>
      <c r="AX59" s="94"/>
      <c r="AY59" s="94"/>
      <c r="AZ59" s="94"/>
      <c r="BA59" s="94"/>
      <c r="BB59" s="94"/>
      <c r="BC59" s="94"/>
      <c r="BD59" s="94"/>
      <c r="BE59" s="94"/>
      <c r="BF59" s="94"/>
      <c r="BG59" s="94"/>
      <c r="BH59" s="94"/>
      <c r="BI59" s="94"/>
      <c r="BJ59" s="94"/>
      <c r="BK59" s="94"/>
      <c r="CK59" s="26">
        <f t="shared" ref="CK59" si="233">SUM(CK55:CK58)</f>
        <v>0</v>
      </c>
    </row>
    <row r="60" spans="1:89" ht="16.5" thickTop="1" x14ac:dyDescent="0.25">
      <c r="A60" s="233" t="s">
        <v>481</v>
      </c>
      <c r="B60" s="233"/>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row>
    <row r="61" spans="1:89" ht="45" x14ac:dyDescent="0.25">
      <c r="A61" s="76"/>
      <c r="B61" s="66" t="s">
        <v>21</v>
      </c>
      <c r="C61" s="225" t="s">
        <v>442</v>
      </c>
      <c r="D61" s="226"/>
      <c r="E61" s="225" t="s">
        <v>96</v>
      </c>
      <c r="F61" s="226"/>
      <c r="G61" s="232" t="s">
        <v>99</v>
      </c>
      <c r="H61" s="226"/>
      <c r="I61" s="232" t="s">
        <v>100</v>
      </c>
      <c r="J61" s="226"/>
      <c r="K61" s="225" t="s">
        <v>97</v>
      </c>
      <c r="L61" s="226"/>
      <c r="M61" s="225" t="s">
        <v>98</v>
      </c>
      <c r="N61" s="226"/>
      <c r="O61" s="225" t="s">
        <v>22</v>
      </c>
      <c r="P61" s="226"/>
      <c r="Q61" s="225" t="s">
        <v>489</v>
      </c>
      <c r="R61" s="226"/>
      <c r="S61" s="225" t="s">
        <v>488</v>
      </c>
      <c r="T61" s="226"/>
      <c r="U61" s="232" t="s">
        <v>422</v>
      </c>
      <c r="V61" s="226"/>
      <c r="W61" s="232" t="s">
        <v>436</v>
      </c>
      <c r="X61" s="226"/>
      <c r="Y61" s="232" t="s">
        <v>423</v>
      </c>
      <c r="Z61" s="226"/>
      <c r="AA61" s="225" t="s">
        <v>484</v>
      </c>
      <c r="AB61" s="226"/>
      <c r="AC61" s="225" t="s">
        <v>93</v>
      </c>
      <c r="AD61" s="226"/>
      <c r="AE61" s="225" t="s">
        <v>94</v>
      </c>
      <c r="AF61" s="226"/>
      <c r="AG61" s="225" t="s">
        <v>485</v>
      </c>
      <c r="AH61" s="226"/>
      <c r="AI61" s="225" t="s">
        <v>424</v>
      </c>
      <c r="AJ61" s="226"/>
      <c r="AK61" s="225" t="s">
        <v>425</v>
      </c>
      <c r="AL61" s="226"/>
      <c r="AM61" s="225" t="s">
        <v>437</v>
      </c>
      <c r="AN61" s="226"/>
      <c r="AO61" s="225" t="s">
        <v>500</v>
      </c>
      <c r="AP61" s="226"/>
      <c r="AQ61" s="225" t="s">
        <v>426</v>
      </c>
      <c r="AR61" s="226"/>
      <c r="AS61" s="225" t="s">
        <v>447</v>
      </c>
      <c r="AT61" s="226"/>
      <c r="AU61" s="225" t="s">
        <v>23</v>
      </c>
      <c r="AV61" s="226"/>
      <c r="AW61" s="89" t="s">
        <v>442</v>
      </c>
      <c r="AX61" s="89" t="s">
        <v>96</v>
      </c>
      <c r="AY61" s="195" t="s">
        <v>151</v>
      </c>
      <c r="AZ61" s="105" t="s">
        <v>97</v>
      </c>
      <c r="BA61" s="105" t="s">
        <v>443</v>
      </c>
      <c r="BB61" s="90" t="s">
        <v>434</v>
      </c>
      <c r="BC61" s="106" t="s">
        <v>152</v>
      </c>
      <c r="BD61" s="90" t="s">
        <v>435</v>
      </c>
      <c r="BE61" s="90" t="s">
        <v>93</v>
      </c>
      <c r="BF61" s="90" t="s">
        <v>94</v>
      </c>
      <c r="BG61" s="90" t="s">
        <v>31</v>
      </c>
      <c r="BH61" s="90" t="s">
        <v>444</v>
      </c>
      <c r="BI61" s="91" t="s">
        <v>445</v>
      </c>
      <c r="BJ61" s="91" t="s">
        <v>446</v>
      </c>
      <c r="BK61" s="91" t="s">
        <v>448</v>
      </c>
      <c r="CK61" s="219" t="s">
        <v>502</v>
      </c>
    </row>
    <row r="62" spans="1:89" x14ac:dyDescent="0.25">
      <c r="A62" s="38" t="s">
        <v>107</v>
      </c>
      <c r="B62" s="67"/>
      <c r="C62" s="67"/>
      <c r="D62" s="68"/>
      <c r="E62" s="67"/>
      <c r="F62" s="68"/>
      <c r="G62" s="67"/>
      <c r="H62" s="68"/>
      <c r="I62" s="67"/>
      <c r="J62" s="68"/>
      <c r="K62" s="67"/>
      <c r="L62" s="68"/>
      <c r="M62" s="69"/>
      <c r="N62" s="68"/>
      <c r="O62" s="67"/>
      <c r="P62" s="68"/>
      <c r="Q62" s="67"/>
      <c r="R62" s="68"/>
      <c r="S62" s="67"/>
      <c r="T62" s="68"/>
      <c r="U62" s="67"/>
      <c r="V62" s="68"/>
      <c r="W62" s="67"/>
      <c r="X62" s="68"/>
      <c r="Y62" s="67"/>
      <c r="Z62" s="68"/>
      <c r="AA62" s="67"/>
      <c r="AB62" s="68"/>
      <c r="AC62" s="69"/>
      <c r="AD62" s="69"/>
      <c r="AE62" s="67"/>
      <c r="AF62" s="68"/>
      <c r="AG62" s="67"/>
      <c r="AH62" s="68"/>
      <c r="AI62" s="67"/>
      <c r="AJ62" s="68"/>
      <c r="AK62" s="227"/>
      <c r="AL62" s="228"/>
      <c r="AM62" s="227"/>
      <c r="AN62" s="228"/>
      <c r="AO62" s="112"/>
      <c r="AP62" s="113"/>
      <c r="AQ62" s="112"/>
      <c r="AR62" s="113"/>
      <c r="AS62" s="235"/>
      <c r="AT62" s="236"/>
      <c r="AU62" s="67"/>
      <c r="AV62" s="110"/>
      <c r="AW62" s="89"/>
      <c r="AX62" s="89"/>
      <c r="AY62" s="89"/>
      <c r="AZ62" s="89"/>
      <c r="BA62" s="89"/>
    </row>
    <row r="63" spans="1:89" x14ac:dyDescent="0.25">
      <c r="A63" s="77"/>
      <c r="B63" s="70"/>
      <c r="C63" s="223">
        <f>(VLOOKUP(A62,$BL$2:$CH$5,2,FALSE))*'Attorney Detail'!F63</f>
        <v>15</v>
      </c>
      <c r="D63" s="224"/>
      <c r="E63" s="223">
        <f>(VLOOKUP(A62,$BL$2:$CH$5,3,FALSE))*'Attorney Detail'!F63</f>
        <v>15</v>
      </c>
      <c r="F63" s="224"/>
      <c r="G63" s="223">
        <f>VLOOKUP(A62,$BL$2:$CI$5,4,FALSE)*'Attorney Detail'!F63</f>
        <v>50</v>
      </c>
      <c r="H63" s="224"/>
      <c r="I63" s="223">
        <f>VLOOKUP(A62,$BL$2:$CI$5,5,FALSE)*'Attorney Detail'!F63</f>
        <v>80</v>
      </c>
      <c r="J63" s="224"/>
      <c r="K63" s="223">
        <f>VLOOKUP(A62,$BL$2:$CI$5,6,FALSE)*'Attorney Detail'!F63</f>
        <v>100</v>
      </c>
      <c r="L63" s="224"/>
      <c r="M63" s="234">
        <f>VLOOKUP(A62,$BL$2:$CI$5,7,FALSE)*'Attorney Detail'!F63</f>
        <v>150</v>
      </c>
      <c r="N63" s="224"/>
      <c r="O63" s="223">
        <f>VLOOKUP(A62,$BL$2:$CI$5,8,FALSE)*'Attorney Detail'!F63</f>
        <v>300</v>
      </c>
      <c r="P63" s="224"/>
      <c r="Q63" s="223">
        <f>VLOOKUP(A62,$BL$2:$CI$5,9,FALSE)*'Attorney Detail'!F63</f>
        <v>15</v>
      </c>
      <c r="R63" s="224"/>
      <c r="S63" s="223">
        <f>VLOOKUP(A62,$BL$2:$CI$5,10,FALSE)*'Attorney Detail'!F63</f>
        <v>50</v>
      </c>
      <c r="T63" s="224"/>
      <c r="U63" s="223">
        <f>VLOOKUP(A62,$BL$2:$CI$5,11,FALSE)*'Attorney Detail'!F63</f>
        <v>100</v>
      </c>
      <c r="V63" s="224"/>
      <c r="W63" s="223">
        <f>VLOOKUP(A62,$BL$2:$CI$5,12,FALSE)*'Attorney Detail'!F63</f>
        <v>220</v>
      </c>
      <c r="X63" s="224"/>
      <c r="Y63" s="223">
        <f>VLOOKUP(A62,$BL$2:$CI$5,13,FALSE)*'Attorney Detail'!F63</f>
        <v>300</v>
      </c>
      <c r="Z63" s="224"/>
      <c r="AA63" s="229">
        <f>VLOOKUP(A62,$BL$2:$CI$5,14,FALSE)*'Attorney Detail'!F63</f>
        <v>400</v>
      </c>
      <c r="AB63" s="230"/>
      <c r="AC63" s="229">
        <f>VLOOKUP(A62,$BL$2:$CI$5,15,FALSE)*'Attorney Detail'!F63</f>
        <v>120</v>
      </c>
      <c r="AD63" s="231"/>
      <c r="AE63" s="229">
        <f>VLOOKUP(A62,$BL$2:$CI$5,16,FALSE)*'Attorney Detail'!F63</f>
        <v>120</v>
      </c>
      <c r="AF63" s="230"/>
      <c r="AG63" s="229">
        <f>VLOOKUP(A62,$BL$2:$CI$5,17,FALSE)*'Attorney Detail'!F63</f>
        <v>300</v>
      </c>
      <c r="AH63" s="230"/>
      <c r="AI63" s="223">
        <f>VLOOKUP(A62,$BL$2:$CI$5,18,FALSE)*'Attorney Detail'!F63</f>
        <v>300</v>
      </c>
      <c r="AJ63" s="224"/>
      <c r="AK63" s="223">
        <f>VLOOKUP(A62,$BL$2:$CI$5,19,FALSE)*'Attorney Detail'!F63</f>
        <v>15</v>
      </c>
      <c r="AL63" s="224"/>
      <c r="AM63" s="223">
        <f>VLOOKUP(A62,$BL$2:$CI$5,20,FALSE)*'Attorney Detail'!F63</f>
        <v>40</v>
      </c>
      <c r="AN63" s="224"/>
      <c r="AO63" s="223">
        <f>VLOOKUP(A62,$BL$2:$CI$5,21,FALSE)*'Attorney Detail'!F63</f>
        <v>40</v>
      </c>
      <c r="AP63" s="224"/>
      <c r="AQ63" s="223">
        <f>VLOOKUP(A62,$BL$2:$CI$5,22,FALSE)*'Attorney Detail'!F63</f>
        <v>40</v>
      </c>
      <c r="AR63" s="224"/>
      <c r="AS63" s="235">
        <f>VLOOKUP(A62,$BL$2:$CI$5,23,FALSE)*'Attorney Detail'!F63</f>
        <v>10000000000</v>
      </c>
      <c r="AT63" s="236"/>
      <c r="AU63" s="237"/>
      <c r="AV63" s="238"/>
    </row>
    <row r="64" spans="1:89" ht="15.75" thickBot="1" x14ac:dyDescent="0.3">
      <c r="A64" s="37" t="str">
        <f>'Attorney Detail'!A63&amp;""</f>
        <v/>
      </c>
      <c r="B64" s="78" t="s">
        <v>24</v>
      </c>
      <c r="C64" s="78" t="s">
        <v>24</v>
      </c>
      <c r="D64" s="78" t="s">
        <v>112</v>
      </c>
      <c r="E64" s="78" t="s">
        <v>24</v>
      </c>
      <c r="F64" s="78" t="s">
        <v>112</v>
      </c>
      <c r="G64" s="78" t="s">
        <v>24</v>
      </c>
      <c r="H64" s="78" t="s">
        <v>112</v>
      </c>
      <c r="I64" s="78" t="s">
        <v>24</v>
      </c>
      <c r="J64" s="78" t="s">
        <v>112</v>
      </c>
      <c r="K64" s="78" t="s">
        <v>24</v>
      </c>
      <c r="L64" s="78" t="s">
        <v>112</v>
      </c>
      <c r="M64" s="78" t="s">
        <v>24</v>
      </c>
      <c r="N64" s="78" t="s">
        <v>112</v>
      </c>
      <c r="O64" s="78" t="s">
        <v>24</v>
      </c>
      <c r="P64" s="78" t="s">
        <v>112</v>
      </c>
      <c r="Q64" s="78" t="s">
        <v>24</v>
      </c>
      <c r="R64" s="78" t="s">
        <v>112</v>
      </c>
      <c r="S64" s="78" t="s">
        <v>24</v>
      </c>
      <c r="T64" s="78" t="s">
        <v>112</v>
      </c>
      <c r="U64" s="78" t="s">
        <v>24</v>
      </c>
      <c r="V64" s="78" t="s">
        <v>112</v>
      </c>
      <c r="W64" s="78" t="s">
        <v>24</v>
      </c>
      <c r="X64" s="78" t="s">
        <v>112</v>
      </c>
      <c r="Y64" s="78" t="s">
        <v>24</v>
      </c>
      <c r="Z64" s="78" t="s">
        <v>112</v>
      </c>
      <c r="AA64" s="78" t="s">
        <v>24</v>
      </c>
      <c r="AB64" s="78" t="s">
        <v>112</v>
      </c>
      <c r="AC64" s="78" t="s">
        <v>24</v>
      </c>
      <c r="AD64" s="78" t="s">
        <v>112</v>
      </c>
      <c r="AE64" s="78" t="s">
        <v>24</v>
      </c>
      <c r="AF64" s="78" t="s">
        <v>112</v>
      </c>
      <c r="AG64" s="78" t="s">
        <v>24</v>
      </c>
      <c r="AH64" s="79" t="s">
        <v>112</v>
      </c>
      <c r="AI64" s="78" t="s">
        <v>24</v>
      </c>
      <c r="AJ64" s="78" t="s">
        <v>112</v>
      </c>
      <c r="AK64" s="78" t="s">
        <v>24</v>
      </c>
      <c r="AL64" s="78" t="s">
        <v>112</v>
      </c>
      <c r="AM64" s="78" t="s">
        <v>24</v>
      </c>
      <c r="AN64" s="78" t="s">
        <v>112</v>
      </c>
      <c r="AO64" s="78" t="s">
        <v>24</v>
      </c>
      <c r="AP64" s="78" t="s">
        <v>112</v>
      </c>
      <c r="AQ64" s="78" t="s">
        <v>24</v>
      </c>
      <c r="AR64" s="78" t="s">
        <v>112</v>
      </c>
      <c r="AS64" s="78" t="s">
        <v>24</v>
      </c>
      <c r="AT64" s="78" t="s">
        <v>112</v>
      </c>
      <c r="AU64" s="78" t="s">
        <v>24</v>
      </c>
      <c r="AV64" s="154" t="s">
        <v>112</v>
      </c>
      <c r="CK64" s="19"/>
    </row>
    <row r="65" spans="1:89" ht="16.5" thickTop="1" thickBot="1" x14ac:dyDescent="0.3">
      <c r="A65" s="20" t="s">
        <v>25</v>
      </c>
      <c r="B65" s="21"/>
      <c r="C65" s="21"/>
      <c r="D65" s="75">
        <f>C65/C63</f>
        <v>0</v>
      </c>
      <c r="E65" s="21"/>
      <c r="F65" s="75">
        <f>E65/E63</f>
        <v>0</v>
      </c>
      <c r="G65" s="21"/>
      <c r="H65" s="75">
        <f>G65/G63</f>
        <v>0</v>
      </c>
      <c r="I65" s="21"/>
      <c r="J65" s="75">
        <f>I65/I63</f>
        <v>0</v>
      </c>
      <c r="K65" s="21"/>
      <c r="L65" s="75">
        <f>K65/K63</f>
        <v>0</v>
      </c>
      <c r="M65" s="21"/>
      <c r="N65" s="75">
        <f>M65/M63</f>
        <v>0</v>
      </c>
      <c r="O65" s="21"/>
      <c r="P65" s="75">
        <f>O65/O63</f>
        <v>0</v>
      </c>
      <c r="Q65" s="21"/>
      <c r="R65" s="75">
        <f>Q65/Q63</f>
        <v>0</v>
      </c>
      <c r="S65" s="21"/>
      <c r="T65" s="75">
        <f>S65/S63</f>
        <v>0</v>
      </c>
      <c r="U65" s="21"/>
      <c r="V65" s="75">
        <f>U65/U63</f>
        <v>0</v>
      </c>
      <c r="W65" s="21"/>
      <c r="X65" s="75">
        <f>W65/W63</f>
        <v>0</v>
      </c>
      <c r="Y65" s="21"/>
      <c r="Z65" s="75">
        <f>Y65/Y63</f>
        <v>0</v>
      </c>
      <c r="AA65" s="21"/>
      <c r="AB65" s="75">
        <f>AA65/AA63</f>
        <v>0</v>
      </c>
      <c r="AC65" s="21"/>
      <c r="AD65" s="75">
        <f>AC65/AC63</f>
        <v>0</v>
      </c>
      <c r="AE65" s="21"/>
      <c r="AF65" s="75">
        <f>AE65/AE63</f>
        <v>0</v>
      </c>
      <c r="AG65" s="21"/>
      <c r="AH65" s="75">
        <f>AG65/AG63</f>
        <v>0</v>
      </c>
      <c r="AI65" s="21"/>
      <c r="AJ65" s="75">
        <f>AI65/AI63</f>
        <v>0</v>
      </c>
      <c r="AK65" s="21"/>
      <c r="AL65" s="75">
        <f>AK65/AK63</f>
        <v>0</v>
      </c>
      <c r="AM65" s="21">
        <v>0</v>
      </c>
      <c r="AN65" s="75">
        <f>AM65/AM63</f>
        <v>0</v>
      </c>
      <c r="AO65" s="21"/>
      <c r="AP65" s="75">
        <f>AO65/AO63</f>
        <v>0</v>
      </c>
      <c r="AQ65" s="21"/>
      <c r="AR65" s="75">
        <f>AQ65/AQ63</f>
        <v>0</v>
      </c>
      <c r="AS65" s="21"/>
      <c r="AT65" s="75">
        <f>AS65/AS63</f>
        <v>0</v>
      </c>
      <c r="AU65" s="100">
        <f>E65+M65+O65+Q65+W65+Y65+AA65+AE65+AG65+AI65+AO65+AS65+G65+K65+I65+AC65+S65+U65+AQ65+AK65+AM65+C65</f>
        <v>0</v>
      </c>
      <c r="AV65" s="155">
        <f t="shared" ref="AV65:AV69" si="234">F65+N65+P65+R65+X65+Z65+AB65+AF65+AH65+AJ65+AP65+AT65+AD65+H65+L65+J65+T65+V65+AR65+AL65+AN65+D65</f>
        <v>0</v>
      </c>
      <c r="AW65" s="93">
        <f>IF(D65=0,0,(IF('Attorney Detail'!I63="yes",(D65/AV65)*('Attorney Detail'!G63+'Attorney Detail'!H63),0)))</f>
        <v>0</v>
      </c>
      <c r="AX65" s="93">
        <f>IF(F65=0,0,(IF('Attorney Detail'!J63="yes",(F65/AV65)*('Attorney Detail'!G63+'Attorney Detail'!H63),0)))</f>
        <v>0</v>
      </c>
      <c r="AY65" s="93">
        <f>IF(H65+J65=0,0,(IF('Attorney Detail'!K63="yes",((H65+J65)/AV65)*('Attorney Detail'!G63+'Attorney Detail'!H63),0)))</f>
        <v>0</v>
      </c>
      <c r="AZ65" s="93">
        <f>IF(L65=0,0,(IF('Attorney Detail'!L63="yes",(L65/AV65)*('Attorney Detail'!G63+'Attorney Detail'!H63),0)))</f>
        <v>0</v>
      </c>
      <c r="BA65" s="93">
        <f>IF(N65=0,0,(N65/AV65)*('Attorney Detail'!G63+'Attorney Detail'!H63))</f>
        <v>0</v>
      </c>
      <c r="BB65" s="93">
        <f>IF(R65+T65=0,0,(IF('Attorney Detail'!M63="yes",((R65+T65)/AV65)*('Attorney Detail'!G63+'Attorney Detail'!H63),0)))</f>
        <v>0</v>
      </c>
      <c r="BC65" s="93">
        <f>IF(V65=0,0,(IF('Attorney Detail'!N63="yes",(((V65)/AV65)*('Attorney Detail'!G63+'Attorney Detail'!H63)),0)))</f>
        <v>0</v>
      </c>
      <c r="BD65" s="93">
        <f>IF(X65+Z65+AB65=0,0,(IF('Attorney Detail'!O63="yes",((X65+Z65+AB65)/AV65)*('Attorney Detail'!G63+'Attorney Detail'!H63),0)))</f>
        <v>0</v>
      </c>
      <c r="BE65" s="93">
        <f>IF(AD65=0,0,(IF('Attorney Detail'!P63="yes",(AD65/AV65)*('Attorney Detail'!G63+'Attorney Detail'!H63),0)))</f>
        <v>0</v>
      </c>
      <c r="BF65" s="93">
        <f>IF(AF65=0,0,(IF('Attorney Detail'!Q63="yes",(AF65/AV65)*('Attorney Detail'!G63+'Attorney Detail'!H63),0)))</f>
        <v>0</v>
      </c>
      <c r="BG65" s="93">
        <f>IF(AH65=0,0,(AH65/AV65)*('Attorney Detail'!G63+'Attorney Detail'!H63))</f>
        <v>0</v>
      </c>
      <c r="BH65" s="93">
        <f>IF(AK65+AM65=0,0,(IF('Attorney Detail'!R63="yes",((AL65+AN65)/AV65)*('Attorney Detail'!G63+'Attorney Detail'!H63),0)))</f>
        <v>0</v>
      </c>
      <c r="BI65" s="91">
        <f>IF(AP65=0,0,(IF('Attorney Detail'!S63="yes",(AP65/AV65)*('Attorney Detail'!G63+'Attorney Detail'!H63),0)))</f>
        <v>0</v>
      </c>
      <c r="BJ65" s="91">
        <f>IF(AT65=0,0,(AT65/AV65)*('Attorney Detail'!G63+'Attorney Detail'!H63))</f>
        <v>0</v>
      </c>
      <c r="BK65" s="91">
        <f>IF((AU65)=0,('Attorney Detail'!G63+'Attorney Detail'!H63),SUM(AW65:BJ65))</f>
        <v>0</v>
      </c>
      <c r="CK65" s="19">
        <f>AV65*'Attorney Detail'!F63</f>
        <v>0</v>
      </c>
    </row>
    <row r="66" spans="1:89" ht="16.5" thickTop="1" thickBot="1" x14ac:dyDescent="0.3">
      <c r="A66" s="22" t="s">
        <v>26</v>
      </c>
      <c r="B66" s="23"/>
      <c r="C66" s="88"/>
      <c r="D66" s="75">
        <f>C66/C63</f>
        <v>0</v>
      </c>
      <c r="E66" s="88"/>
      <c r="F66" s="75">
        <f>E66/E63</f>
        <v>0</v>
      </c>
      <c r="G66" s="88"/>
      <c r="H66" s="75">
        <f>G66/G63</f>
        <v>0</v>
      </c>
      <c r="I66" s="88"/>
      <c r="J66" s="75">
        <f>I66/I63</f>
        <v>0</v>
      </c>
      <c r="K66" s="88"/>
      <c r="L66" s="75">
        <f>K66/K63</f>
        <v>0</v>
      </c>
      <c r="M66" s="88"/>
      <c r="N66" s="75">
        <f>M66/M63</f>
        <v>0</v>
      </c>
      <c r="O66" s="88"/>
      <c r="P66" s="75">
        <f>O66/O63</f>
        <v>0</v>
      </c>
      <c r="Q66" s="88"/>
      <c r="R66" s="75">
        <f>Q66/Q63</f>
        <v>0</v>
      </c>
      <c r="S66" s="88"/>
      <c r="T66" s="75">
        <f>S66/S63</f>
        <v>0</v>
      </c>
      <c r="U66" s="88"/>
      <c r="V66" s="75">
        <f>U66/U63</f>
        <v>0</v>
      </c>
      <c r="W66" s="88"/>
      <c r="X66" s="75">
        <f>W66/W63</f>
        <v>0</v>
      </c>
      <c r="Y66" s="88"/>
      <c r="Z66" s="75">
        <f>Y66/Y63</f>
        <v>0</v>
      </c>
      <c r="AA66" s="88"/>
      <c r="AB66" s="75">
        <f>AA66/AA63</f>
        <v>0</v>
      </c>
      <c r="AC66" s="88"/>
      <c r="AD66" s="75">
        <f>AC66/AC63</f>
        <v>0</v>
      </c>
      <c r="AE66" s="88"/>
      <c r="AF66" s="75">
        <f>AE66/AE63</f>
        <v>0</v>
      </c>
      <c r="AG66" s="88"/>
      <c r="AH66" s="75">
        <f>AG66/AG63</f>
        <v>0</v>
      </c>
      <c r="AI66" s="88"/>
      <c r="AJ66" s="75">
        <f>AI66/AI63</f>
        <v>0</v>
      </c>
      <c r="AK66" s="88">
        <v>0</v>
      </c>
      <c r="AL66" s="75">
        <f>AK66/AK63</f>
        <v>0</v>
      </c>
      <c r="AM66" s="88">
        <v>0</v>
      </c>
      <c r="AN66" s="75">
        <f>AM66/AM63</f>
        <v>0</v>
      </c>
      <c r="AO66" s="88"/>
      <c r="AP66" s="75">
        <f>AO66/AO63</f>
        <v>0</v>
      </c>
      <c r="AQ66" s="88"/>
      <c r="AR66" s="75">
        <f>AQ66/AQ63</f>
        <v>0</v>
      </c>
      <c r="AS66" s="88"/>
      <c r="AT66" s="75">
        <f>AS66/AS63</f>
        <v>0</v>
      </c>
      <c r="AU66" s="107">
        <f>E66+M66+O66+Q66+W66+Y66+AA66+AE66+AG66+AI66+AO66+AS66+G66+K66+I66+AC66+S66+U66+AQ66+AK66+AM66+C66</f>
        <v>0</v>
      </c>
      <c r="AV66" s="155">
        <f t="shared" si="234"/>
        <v>0</v>
      </c>
      <c r="AW66" s="93">
        <f>IF(D66=0,0,(IF('Attorney Detail'!I64="yes",(D66/AV66)*('Attorney Detail'!G64+'Attorney Detail'!H64),0)))</f>
        <v>0</v>
      </c>
      <c r="AX66" s="93">
        <f>IF(F66=0,0,(IF('Attorney Detail'!J64="yes",(F66/AV66)*('Attorney Detail'!G64+'Attorney Detail'!H64),0)))</f>
        <v>0</v>
      </c>
      <c r="AY66" s="93">
        <f>IF(H66+J66=0,0,(IF('Attorney Detail'!K64="yes",((H66+J66)/AV66)*('Attorney Detail'!G64+'Attorney Detail'!H64),0)))</f>
        <v>0</v>
      </c>
      <c r="AZ66" s="93">
        <f>IF(L66=0,0,(IF('Attorney Detail'!L64="yes",(L66/AV66)*('Attorney Detail'!G64+'Attorney Detail'!H64),0)))</f>
        <v>0</v>
      </c>
      <c r="BA66" s="93">
        <f>IF(N66=0,0,(N66/AV66)*('Attorney Detail'!G64+'Attorney Detail'!H64))</f>
        <v>0</v>
      </c>
      <c r="BB66" s="93">
        <f>IF(R66+T66=0,0,(IF('Attorney Detail'!M64="yes",((R66+T66)/AV66)*('Attorney Detail'!G64+'Attorney Detail'!H64),0)))</f>
        <v>0</v>
      </c>
      <c r="BC66" s="93">
        <f>IF(V66=0,0,(IF('Attorney Detail'!N64="yes",(((V66)/AV66)*('Attorney Detail'!G64+'Attorney Detail'!H64)),0)))</f>
        <v>0</v>
      </c>
      <c r="BD66" s="93">
        <f>IF(X66+Z66+AB66=0,0,(IF('Attorney Detail'!O64="yes",((X66+Z66+AB66)/AV66)*('Attorney Detail'!G64+'Attorney Detail'!H64),0)))</f>
        <v>0</v>
      </c>
      <c r="BE66" s="93">
        <f>IF(AD66=0,0,(IF('Attorney Detail'!P64="yes",(AD66/AV66)*('Attorney Detail'!G64+'Attorney Detail'!H64),0)))</f>
        <v>0</v>
      </c>
      <c r="BF66" s="93">
        <f>IF(AF66=0,0,(IF('Attorney Detail'!Q64="yes",(AF66/AV66)*('Attorney Detail'!G64+'Attorney Detail'!H64),0)))</f>
        <v>0</v>
      </c>
      <c r="BG66" s="93">
        <f>IF(AH66=0,0,(AH66/AV66)*('Attorney Detail'!G64+'Attorney Detail'!H64))</f>
        <v>0</v>
      </c>
      <c r="BH66" s="93">
        <f>IF(AK66+AM66=0,0,(IF('Attorney Detail'!R64="yes",((AL66+AN66)/AV66)*('Attorney Detail'!G64+'Attorney Detail'!H64),0)))</f>
        <v>0</v>
      </c>
      <c r="BI66" s="91">
        <f>IF(AP66=0,0,(IF('Attorney Detail'!S64="yes",(AP66/AV66)*('Attorney Detail'!G64+'Attorney Detail'!H64),0)))</f>
        <v>0</v>
      </c>
      <c r="BJ66" s="91">
        <f>IF(AT66=0,0,(AT66/AV66)*('Attorney Detail'!G64+'Attorney Detail'!H64))</f>
        <v>0</v>
      </c>
      <c r="BK66" s="91">
        <f>IF((AU66)=0,('Attorney Detail'!G64+'Attorney Detail'!H64),SUM(AW66:BJ66))</f>
        <v>0</v>
      </c>
      <c r="CK66" s="19">
        <f>AV66*'Attorney Detail'!F64</f>
        <v>0</v>
      </c>
    </row>
    <row r="67" spans="1:89" ht="16.5" thickTop="1" thickBot="1" x14ac:dyDescent="0.3">
      <c r="A67" s="22" t="s">
        <v>27</v>
      </c>
      <c r="B67" s="23"/>
      <c r="C67" s="88"/>
      <c r="D67" s="75">
        <f>C67/C63</f>
        <v>0</v>
      </c>
      <c r="E67" s="88"/>
      <c r="F67" s="75">
        <f>E67/E63</f>
        <v>0</v>
      </c>
      <c r="G67" s="88"/>
      <c r="H67" s="75">
        <f>G67/G63</f>
        <v>0</v>
      </c>
      <c r="I67" s="88"/>
      <c r="J67" s="75">
        <f>I67/I63</f>
        <v>0</v>
      </c>
      <c r="K67" s="88"/>
      <c r="L67" s="75">
        <f>K67/K63</f>
        <v>0</v>
      </c>
      <c r="M67" s="88"/>
      <c r="N67" s="75">
        <f>M67/M63</f>
        <v>0</v>
      </c>
      <c r="O67" s="88"/>
      <c r="P67" s="75">
        <f>O67/O63</f>
        <v>0</v>
      </c>
      <c r="Q67" s="88"/>
      <c r="R67" s="75">
        <f>Q67/Q63</f>
        <v>0</v>
      </c>
      <c r="S67" s="88"/>
      <c r="T67" s="75">
        <f>S67/S63</f>
        <v>0</v>
      </c>
      <c r="U67" s="88"/>
      <c r="V67" s="75">
        <f>U67/U63</f>
        <v>0</v>
      </c>
      <c r="W67" s="88"/>
      <c r="X67" s="75">
        <f>W67/W63</f>
        <v>0</v>
      </c>
      <c r="Y67" s="88"/>
      <c r="Z67" s="75">
        <f>Y67/Y63</f>
        <v>0</v>
      </c>
      <c r="AA67" s="88"/>
      <c r="AB67" s="75">
        <f>AA67/AA63</f>
        <v>0</v>
      </c>
      <c r="AC67" s="88"/>
      <c r="AD67" s="75">
        <f>AC67/AC63</f>
        <v>0</v>
      </c>
      <c r="AE67" s="88"/>
      <c r="AF67" s="75">
        <f>AE67/AE63</f>
        <v>0</v>
      </c>
      <c r="AG67" s="88"/>
      <c r="AH67" s="75">
        <f>AG67/AG63</f>
        <v>0</v>
      </c>
      <c r="AI67" s="88"/>
      <c r="AJ67" s="75">
        <f>AI67/AI63</f>
        <v>0</v>
      </c>
      <c r="AK67" s="88">
        <v>0</v>
      </c>
      <c r="AL67" s="75">
        <f>AK67/AK63</f>
        <v>0</v>
      </c>
      <c r="AM67" s="88">
        <v>0</v>
      </c>
      <c r="AN67" s="75">
        <f>AM67/AM63</f>
        <v>0</v>
      </c>
      <c r="AO67" s="88"/>
      <c r="AP67" s="75">
        <f>AO67/AO63</f>
        <v>0</v>
      </c>
      <c r="AQ67" s="88"/>
      <c r="AR67" s="75">
        <f>AQ67/AQ63</f>
        <v>0</v>
      </c>
      <c r="AS67" s="88"/>
      <c r="AT67" s="75">
        <f>AS67/AS63</f>
        <v>0</v>
      </c>
      <c r="AU67" s="107">
        <f>E67+M67+O67+Q67+W67+Y67+AA67+AE67+AG67+AI67+AO67+AS67+G67+K67+I67+AC67+S67+U67+AQ67+AK67+AM67+C67</f>
        <v>0</v>
      </c>
      <c r="AV67" s="155">
        <f t="shared" si="234"/>
        <v>0</v>
      </c>
      <c r="AW67" s="93">
        <f>IF(D67=0,0,(IF('Attorney Detail'!I65="yes",(D67/AV67)*('Attorney Detail'!G65+'Attorney Detail'!H65),0)))</f>
        <v>0</v>
      </c>
      <c r="AX67" s="93">
        <f>IF(F67=0,0,(IF('Attorney Detail'!J65="yes",(F67/AV67)*('Attorney Detail'!G65+'Attorney Detail'!H65),0)))</f>
        <v>0</v>
      </c>
      <c r="AY67" s="93">
        <f>IF(H67+J67=0,0,(IF('Attorney Detail'!K65="yes",((H67+J67)/AV67)*('Attorney Detail'!G65+'Attorney Detail'!H65),0)))</f>
        <v>0</v>
      </c>
      <c r="AZ67" s="93">
        <f>IF(L67=0,0,(IF('Attorney Detail'!L65="yes",(L67/AV67)*('Attorney Detail'!G65+'Attorney Detail'!H65),0)))</f>
        <v>0</v>
      </c>
      <c r="BA67" s="93">
        <f>IF(N67=0,0,(N67/AV67)*('Attorney Detail'!G65+'Attorney Detail'!H65))</f>
        <v>0</v>
      </c>
      <c r="BB67" s="93">
        <f>IF(R67+T67=0,0,(IF('Attorney Detail'!M65="yes",((R67+T67)/AV67)*('Attorney Detail'!G65+'Attorney Detail'!H65),0)))</f>
        <v>0</v>
      </c>
      <c r="BC67" s="93">
        <f>IF(V67=0,0,(IF('Attorney Detail'!N65="yes",(((V67)/AV67)*('Attorney Detail'!G65+'Attorney Detail'!H65)),0)))</f>
        <v>0</v>
      </c>
      <c r="BD67" s="93">
        <f>IF(X67+Z67+AB67=0,0,(IF('Attorney Detail'!O65="yes",((X67+Z67+AB67)/AV67)*('Attorney Detail'!G65+'Attorney Detail'!H65),0)))</f>
        <v>0</v>
      </c>
      <c r="BE67" s="93">
        <f>IF(AD67=0,0,(IF('Attorney Detail'!P65="yes",(AD67/AV67)*('Attorney Detail'!G65+'Attorney Detail'!H65),0)))</f>
        <v>0</v>
      </c>
      <c r="BF67" s="93">
        <f>IF(AF67=0,0,(IF('Attorney Detail'!Q65="yes",(AF67/AV67)*('Attorney Detail'!G65+'Attorney Detail'!H65),0)))</f>
        <v>0</v>
      </c>
      <c r="BG67" s="93">
        <f>IF(AH67=0,0,(AH67/AV67)*('Attorney Detail'!G65+'Attorney Detail'!H65))</f>
        <v>0</v>
      </c>
      <c r="BH67" s="93">
        <f>IF(AK67+AM67=0,0,(IF('Attorney Detail'!R65="yes",((AL67+AN67)/AV67)*('Attorney Detail'!G65+'Attorney Detail'!H65),0)))</f>
        <v>0</v>
      </c>
      <c r="BI67" s="91">
        <f>IF(AP67=0,0,(IF('Attorney Detail'!S65="yes",(AP67/AV67)*('Attorney Detail'!G65+'Attorney Detail'!H65),0)))</f>
        <v>0</v>
      </c>
      <c r="BJ67" s="91">
        <f>IF(AT67=0,0,(AT67/AV67)*('Attorney Detail'!G65+'Attorney Detail'!H65))</f>
        <v>0</v>
      </c>
      <c r="BK67" s="91">
        <f>IF((AU67)=0,('Attorney Detail'!G65+'Attorney Detail'!H65),SUM(AW67:BJ67))</f>
        <v>0</v>
      </c>
      <c r="CK67" s="19">
        <f>AV67*'Attorney Detail'!F65</f>
        <v>0</v>
      </c>
    </row>
    <row r="68" spans="1:89" ht="16.5" thickTop="1" thickBot="1" x14ac:dyDescent="0.3">
      <c r="A68" s="24" t="s">
        <v>28</v>
      </c>
      <c r="B68" s="25"/>
      <c r="C68" s="25"/>
      <c r="D68" s="75">
        <f>C68/C63</f>
        <v>0</v>
      </c>
      <c r="E68" s="25"/>
      <c r="F68" s="75">
        <f>E68/E63</f>
        <v>0</v>
      </c>
      <c r="G68" s="25"/>
      <c r="H68" s="75">
        <f>G68/G63</f>
        <v>0</v>
      </c>
      <c r="I68" s="25"/>
      <c r="J68" s="75">
        <f>I68/I63</f>
        <v>0</v>
      </c>
      <c r="K68" s="25"/>
      <c r="L68" s="75">
        <f>K68/K63</f>
        <v>0</v>
      </c>
      <c r="M68" s="25"/>
      <c r="N68" s="75">
        <f>M68/M63</f>
        <v>0</v>
      </c>
      <c r="O68" s="25"/>
      <c r="P68" s="75">
        <f>O68/O63</f>
        <v>0</v>
      </c>
      <c r="Q68" s="25"/>
      <c r="R68" s="75">
        <f>Q68/Q63</f>
        <v>0</v>
      </c>
      <c r="S68" s="25"/>
      <c r="T68" s="75">
        <f>S68/S63</f>
        <v>0</v>
      </c>
      <c r="U68" s="25"/>
      <c r="V68" s="75">
        <f>U68/U63</f>
        <v>0</v>
      </c>
      <c r="W68" s="25"/>
      <c r="X68" s="75">
        <f>W68/W63</f>
        <v>0</v>
      </c>
      <c r="Y68" s="25"/>
      <c r="Z68" s="75">
        <f>Y68/Y63</f>
        <v>0</v>
      </c>
      <c r="AA68" s="25"/>
      <c r="AB68" s="75">
        <f>AA68/AA63</f>
        <v>0</v>
      </c>
      <c r="AC68" s="25"/>
      <c r="AD68" s="75">
        <f>AC68/AC63</f>
        <v>0</v>
      </c>
      <c r="AE68" s="25"/>
      <c r="AF68" s="75">
        <f>AE68/AE63</f>
        <v>0</v>
      </c>
      <c r="AG68" s="25"/>
      <c r="AH68" s="75">
        <f>AG68/AG63</f>
        <v>0</v>
      </c>
      <c r="AI68" s="25"/>
      <c r="AJ68" s="75">
        <f>AI68/AI63</f>
        <v>0</v>
      </c>
      <c r="AK68" s="25">
        <v>0</v>
      </c>
      <c r="AL68" s="75">
        <f>AK68/AK63</f>
        <v>0</v>
      </c>
      <c r="AM68" s="25">
        <v>0</v>
      </c>
      <c r="AN68" s="75">
        <f>AM68/AM63</f>
        <v>0</v>
      </c>
      <c r="AO68" s="25"/>
      <c r="AP68" s="75">
        <f>AO68/AO63</f>
        <v>0</v>
      </c>
      <c r="AQ68" s="25"/>
      <c r="AR68" s="75">
        <f>AQ68/AQ63</f>
        <v>0</v>
      </c>
      <c r="AS68" s="25"/>
      <c r="AT68" s="75">
        <f>AS68/AS63</f>
        <v>0</v>
      </c>
      <c r="AU68" s="108">
        <f>E68+M68+O68+Q68+W68+Y68+AA68+AE68+AG68+AI68+AO68+AS68+G68+K68+I68+AC68+S68+U68+AQ68+AK68+AM68+C68</f>
        <v>0</v>
      </c>
      <c r="AV68" s="155">
        <f t="shared" si="234"/>
        <v>0</v>
      </c>
      <c r="AW68" s="93">
        <f>IF(D68=0,0,(IF('Attorney Detail'!I66="yes",(D68/AV68)*('Attorney Detail'!G66+'Attorney Detail'!H66),0)))</f>
        <v>0</v>
      </c>
      <c r="AX68" s="93">
        <f>IF(F68=0,0,(IF('Attorney Detail'!J66="yes",(F68/AV68)*('Attorney Detail'!G66+'Attorney Detail'!H66),0)))</f>
        <v>0</v>
      </c>
      <c r="AY68" s="93">
        <f>IF(H68+J68=0,0,(IF('Attorney Detail'!K66="yes",((H68+J68)/AV68)*('Attorney Detail'!G66+'Attorney Detail'!H66),0)))</f>
        <v>0</v>
      </c>
      <c r="AZ68" s="93">
        <f>IF(L68=0,0,(IF('Attorney Detail'!L66="yes",(L68/AV68)*('Attorney Detail'!G66+'Attorney Detail'!H66),0)))</f>
        <v>0</v>
      </c>
      <c r="BA68" s="93">
        <f>IF(N68=0,0,(N68/AV68)*('Attorney Detail'!G66+'Attorney Detail'!H66))</f>
        <v>0</v>
      </c>
      <c r="BB68" s="93">
        <f>IF(R68+T68=0,0,(IF('Attorney Detail'!M66="yes",((R68+T68)/AV68)*('Attorney Detail'!G66+'Attorney Detail'!H66),0)))</f>
        <v>0</v>
      </c>
      <c r="BC68" s="93">
        <f>IF(V68=0,0,(IF('Attorney Detail'!N66="yes",(((V68)/AV68)*('Attorney Detail'!G66+'Attorney Detail'!H66)),0)))</f>
        <v>0</v>
      </c>
      <c r="BD68" s="93">
        <f>IF(X68+Z68+AB68=0,0,(IF('Attorney Detail'!O66="yes",((X68+Z68+AB68)/AV68)*('Attorney Detail'!G66+'Attorney Detail'!H66),0)))</f>
        <v>0</v>
      </c>
      <c r="BE68" s="93">
        <f>IF(AD68=0,0,(IF('Attorney Detail'!P66="yes",(AD68/AV68)*('Attorney Detail'!G66+'Attorney Detail'!H66),0)))</f>
        <v>0</v>
      </c>
      <c r="BF68" s="93">
        <f>IF(AF68=0,0,(IF('Attorney Detail'!Q66="yes",(AF68/AV68)*('Attorney Detail'!G66+'Attorney Detail'!H66),0)))</f>
        <v>0</v>
      </c>
      <c r="BG68" s="93">
        <f>IF(AH68=0,0,(AH68/AV68)*('Attorney Detail'!G66+'Attorney Detail'!H66))</f>
        <v>0</v>
      </c>
      <c r="BH68" s="93">
        <f>IF(AK68+AM68=0,0,(IF('Attorney Detail'!R66="yes",((AL68+AN68)/AV68)*('Attorney Detail'!G66+'Attorney Detail'!H66),0)))</f>
        <v>0</v>
      </c>
      <c r="BI68" s="91">
        <f>IF(AP68=0,0,(IF('Attorney Detail'!S66="yes",(AP68/AV68)*('Attorney Detail'!G66+'Attorney Detail'!H66),0)))</f>
        <v>0</v>
      </c>
      <c r="BJ68" s="91">
        <f>IF(AT68=0,0,(AT68/AV68)*('Attorney Detail'!G66+'Attorney Detail'!H66))</f>
        <v>0</v>
      </c>
      <c r="BK68" s="91">
        <f>IF((AU68)=0,('Attorney Detail'!G66+'Attorney Detail'!H66),SUM(AW68:BJ68))</f>
        <v>0</v>
      </c>
      <c r="CK68" s="19">
        <f>AV68*'Attorney Detail'!F66</f>
        <v>0</v>
      </c>
    </row>
    <row r="69" spans="1:89" ht="16.5" thickTop="1" thickBot="1" x14ac:dyDescent="0.3">
      <c r="A69" s="72" t="s">
        <v>29</v>
      </c>
      <c r="B69" s="73"/>
      <c r="C69" s="73">
        <f t="shared" ref="C69" si="235">SUM(C65:C68)</f>
        <v>0</v>
      </c>
      <c r="D69" s="74">
        <f t="shared" ref="D69" si="236">C69/C63</f>
        <v>0</v>
      </c>
      <c r="E69" s="73">
        <f t="shared" ref="E69" si="237">SUM(E65:E68)</f>
        <v>0</v>
      </c>
      <c r="F69" s="74">
        <f t="shared" ref="F69" si="238">E69/E63</f>
        <v>0</v>
      </c>
      <c r="G69" s="73">
        <f t="shared" ref="G69" si="239">SUM(G65:G68)</f>
        <v>0</v>
      </c>
      <c r="H69" s="75">
        <f t="shared" ref="H69" si="240">G69/G63</f>
        <v>0</v>
      </c>
      <c r="I69" s="73">
        <f t="shared" ref="I69" si="241">SUM(I65:I68)</f>
        <v>0</v>
      </c>
      <c r="J69" s="75">
        <f t="shared" ref="J69" si="242">I69/I63</f>
        <v>0</v>
      </c>
      <c r="K69" s="73">
        <f t="shared" ref="K69" si="243">SUM(K65:K68)</f>
        <v>0</v>
      </c>
      <c r="L69" s="75">
        <f t="shared" ref="L69" si="244">K69/K63</f>
        <v>0</v>
      </c>
      <c r="M69" s="73">
        <f t="shared" ref="M69" si="245">SUM(M65:M68)</f>
        <v>0</v>
      </c>
      <c r="N69" s="74">
        <f t="shared" ref="N69" si="246">M69/M63</f>
        <v>0</v>
      </c>
      <c r="O69" s="73">
        <f t="shared" ref="O69" si="247">SUM(O65:O68)</f>
        <v>0</v>
      </c>
      <c r="P69" s="74">
        <f t="shared" ref="P69" si="248">O69/O63</f>
        <v>0</v>
      </c>
      <c r="Q69" s="73">
        <f t="shared" ref="Q69" si="249">SUM(Q65:Q68)</f>
        <v>0</v>
      </c>
      <c r="R69" s="75">
        <f t="shared" ref="R69" si="250">Q69/Q63</f>
        <v>0</v>
      </c>
      <c r="S69" s="73">
        <f t="shared" ref="S69" si="251">SUM(S65:S68)</f>
        <v>0</v>
      </c>
      <c r="T69" s="75">
        <f t="shared" ref="T69" si="252">S69/S63</f>
        <v>0</v>
      </c>
      <c r="U69" s="73">
        <f t="shared" ref="U69" si="253">SUM(U65:U68)</f>
        <v>0</v>
      </c>
      <c r="V69" s="75">
        <f t="shared" ref="V69" si="254">U69/U63</f>
        <v>0</v>
      </c>
      <c r="W69" s="73">
        <f t="shared" ref="W69" si="255">SUM(W65:W68)</f>
        <v>0</v>
      </c>
      <c r="X69" s="75">
        <f t="shared" ref="X69" si="256">W69/W63</f>
        <v>0</v>
      </c>
      <c r="Y69" s="73">
        <f t="shared" ref="Y69" si="257">SUM(Y65:Y68)</f>
        <v>0</v>
      </c>
      <c r="Z69" s="75">
        <f t="shared" ref="Z69" si="258">Y69/Y63</f>
        <v>0</v>
      </c>
      <c r="AA69" s="73">
        <f t="shared" ref="AA69" si="259">SUM(AA65:AA68)</f>
        <v>0</v>
      </c>
      <c r="AB69" s="75">
        <f t="shared" ref="AB69" si="260">AA69/AA63</f>
        <v>0</v>
      </c>
      <c r="AC69" s="73">
        <f t="shared" ref="AC69" si="261">SUM(AC65:AC68)</f>
        <v>0</v>
      </c>
      <c r="AD69" s="75">
        <f t="shared" ref="AD69" si="262">AC69/AC63</f>
        <v>0</v>
      </c>
      <c r="AE69" s="73">
        <f t="shared" ref="AE69" si="263">SUM(AE65:AE68)</f>
        <v>0</v>
      </c>
      <c r="AF69" s="75">
        <f t="shared" ref="AF69" si="264">AE69/AE63</f>
        <v>0</v>
      </c>
      <c r="AG69" s="73">
        <f t="shared" ref="AG69" si="265">SUM(AG65:AG68)</f>
        <v>0</v>
      </c>
      <c r="AH69" s="75">
        <f t="shared" ref="AH69" si="266">AG69/AG63</f>
        <v>0</v>
      </c>
      <c r="AI69" s="73">
        <f t="shared" ref="AI69" si="267">SUM(AI65:AI68)</f>
        <v>0</v>
      </c>
      <c r="AJ69" s="75">
        <f t="shared" ref="AJ69" si="268">AI69/AI63</f>
        <v>0</v>
      </c>
      <c r="AK69" s="73">
        <f t="shared" ref="AK69" si="269">SUM(AK65:AK68)</f>
        <v>0</v>
      </c>
      <c r="AL69" s="75">
        <f t="shared" ref="AL69" si="270">AK69/AK63</f>
        <v>0</v>
      </c>
      <c r="AM69" s="73">
        <f t="shared" ref="AM69" si="271">SUM(AM65:AM68)</f>
        <v>0</v>
      </c>
      <c r="AN69" s="75">
        <f t="shared" ref="AN69" si="272">AM69/AM63</f>
        <v>0</v>
      </c>
      <c r="AO69" s="73">
        <f t="shared" ref="AO69" si="273">SUM(AO65:AO68)</f>
        <v>0</v>
      </c>
      <c r="AP69" s="75">
        <f t="shared" ref="AP69" si="274">AO69/AO63</f>
        <v>0</v>
      </c>
      <c r="AQ69" s="73">
        <f t="shared" ref="AQ69" si="275">SUM(AQ65:AQ68)</f>
        <v>0</v>
      </c>
      <c r="AR69" s="75">
        <f t="shared" ref="AR69" si="276">AQ69/AQ63</f>
        <v>0</v>
      </c>
      <c r="AS69" s="73">
        <f t="shared" ref="AS69" si="277">SUM(AS65:AS68)</f>
        <v>0</v>
      </c>
      <c r="AT69" s="75">
        <f t="shared" ref="AT69" si="278">AS69/AS63</f>
        <v>0</v>
      </c>
      <c r="AU69" s="71">
        <f>E69+M69+O69+Q69+W69+Y69+AA69+AE69+AG69+AI69+AO69+AS69+G69+K69+I69+AC69+S69+U69+AQ69+AK69+AM69+C69</f>
        <v>0</v>
      </c>
      <c r="AV69" s="155">
        <f t="shared" si="234"/>
        <v>0</v>
      </c>
      <c r="AW69" s="94"/>
      <c r="AX69" s="94"/>
      <c r="AY69" s="94"/>
      <c r="AZ69" s="94"/>
      <c r="BA69" s="94"/>
      <c r="BB69" s="94"/>
      <c r="BC69" s="94"/>
      <c r="BD69" s="94"/>
      <c r="BE69" s="94"/>
      <c r="BF69" s="94"/>
      <c r="BG69" s="94"/>
      <c r="BH69" s="94"/>
      <c r="BI69" s="94"/>
      <c r="BJ69" s="94"/>
      <c r="BK69" s="94"/>
      <c r="CK69" s="26">
        <f t="shared" ref="CK69" si="279">SUM(CK65:CK68)</f>
        <v>0</v>
      </c>
    </row>
    <row r="70" spans="1:89" ht="16.5" thickTop="1" x14ac:dyDescent="0.25">
      <c r="A70" s="233" t="s">
        <v>481</v>
      </c>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row>
    <row r="71" spans="1:89" ht="45" x14ac:dyDescent="0.25">
      <c r="A71" s="76"/>
      <c r="B71" s="66" t="s">
        <v>21</v>
      </c>
      <c r="C71" s="225" t="s">
        <v>442</v>
      </c>
      <c r="D71" s="226"/>
      <c r="E71" s="225" t="s">
        <v>96</v>
      </c>
      <c r="F71" s="226"/>
      <c r="G71" s="232" t="s">
        <v>99</v>
      </c>
      <c r="H71" s="226"/>
      <c r="I71" s="232" t="s">
        <v>100</v>
      </c>
      <c r="J71" s="226"/>
      <c r="K71" s="225" t="s">
        <v>97</v>
      </c>
      <c r="L71" s="226"/>
      <c r="M71" s="225" t="s">
        <v>98</v>
      </c>
      <c r="N71" s="226"/>
      <c r="O71" s="225" t="s">
        <v>22</v>
      </c>
      <c r="P71" s="226"/>
      <c r="Q71" s="225" t="s">
        <v>489</v>
      </c>
      <c r="R71" s="226"/>
      <c r="S71" s="225" t="s">
        <v>488</v>
      </c>
      <c r="T71" s="226"/>
      <c r="U71" s="232" t="s">
        <v>422</v>
      </c>
      <c r="V71" s="226"/>
      <c r="W71" s="232" t="s">
        <v>436</v>
      </c>
      <c r="X71" s="226"/>
      <c r="Y71" s="232" t="s">
        <v>423</v>
      </c>
      <c r="Z71" s="226"/>
      <c r="AA71" s="225" t="s">
        <v>484</v>
      </c>
      <c r="AB71" s="226"/>
      <c r="AC71" s="225" t="s">
        <v>93</v>
      </c>
      <c r="AD71" s="226"/>
      <c r="AE71" s="225" t="s">
        <v>94</v>
      </c>
      <c r="AF71" s="226"/>
      <c r="AG71" s="225" t="s">
        <v>485</v>
      </c>
      <c r="AH71" s="226"/>
      <c r="AI71" s="225" t="s">
        <v>424</v>
      </c>
      <c r="AJ71" s="226"/>
      <c r="AK71" s="225" t="s">
        <v>425</v>
      </c>
      <c r="AL71" s="226"/>
      <c r="AM71" s="225" t="s">
        <v>437</v>
      </c>
      <c r="AN71" s="226"/>
      <c r="AO71" s="225" t="s">
        <v>500</v>
      </c>
      <c r="AP71" s="226"/>
      <c r="AQ71" s="225" t="s">
        <v>426</v>
      </c>
      <c r="AR71" s="226"/>
      <c r="AS71" s="225" t="s">
        <v>447</v>
      </c>
      <c r="AT71" s="226"/>
      <c r="AU71" s="225" t="s">
        <v>23</v>
      </c>
      <c r="AV71" s="226"/>
      <c r="AW71" s="89" t="s">
        <v>442</v>
      </c>
      <c r="AX71" s="89" t="s">
        <v>96</v>
      </c>
      <c r="AY71" s="195" t="s">
        <v>153</v>
      </c>
      <c r="AZ71" s="105" t="s">
        <v>97</v>
      </c>
      <c r="BA71" s="105" t="s">
        <v>443</v>
      </c>
      <c r="BB71" s="90" t="s">
        <v>434</v>
      </c>
      <c r="BC71" s="106" t="s">
        <v>154</v>
      </c>
      <c r="BD71" s="90" t="s">
        <v>435</v>
      </c>
      <c r="BE71" s="90" t="s">
        <v>93</v>
      </c>
      <c r="BF71" s="90" t="s">
        <v>94</v>
      </c>
      <c r="BG71" s="90" t="s">
        <v>31</v>
      </c>
      <c r="BH71" s="90" t="s">
        <v>444</v>
      </c>
      <c r="BI71" s="91" t="s">
        <v>445</v>
      </c>
      <c r="BJ71" s="91" t="s">
        <v>446</v>
      </c>
      <c r="BK71" s="91" t="s">
        <v>448</v>
      </c>
      <c r="CK71" s="219" t="s">
        <v>502</v>
      </c>
    </row>
    <row r="72" spans="1:89" x14ac:dyDescent="0.25">
      <c r="A72" s="38" t="s">
        <v>107</v>
      </c>
      <c r="B72" s="67"/>
      <c r="C72" s="67"/>
      <c r="D72" s="68"/>
      <c r="E72" s="67"/>
      <c r="F72" s="68"/>
      <c r="G72" s="67"/>
      <c r="H72" s="68"/>
      <c r="I72" s="67"/>
      <c r="J72" s="68"/>
      <c r="K72" s="67"/>
      <c r="L72" s="68"/>
      <c r="M72" s="69"/>
      <c r="N72" s="68"/>
      <c r="O72" s="67"/>
      <c r="P72" s="68"/>
      <c r="Q72" s="67"/>
      <c r="R72" s="68"/>
      <c r="S72" s="67"/>
      <c r="T72" s="68"/>
      <c r="U72" s="67"/>
      <c r="V72" s="68"/>
      <c r="W72" s="67"/>
      <c r="X72" s="68"/>
      <c r="Y72" s="67"/>
      <c r="Z72" s="68"/>
      <c r="AA72" s="67"/>
      <c r="AB72" s="68"/>
      <c r="AC72" s="69"/>
      <c r="AD72" s="69"/>
      <c r="AE72" s="67"/>
      <c r="AF72" s="68"/>
      <c r="AG72" s="67"/>
      <c r="AH72" s="68"/>
      <c r="AI72" s="67"/>
      <c r="AJ72" s="68"/>
      <c r="AK72" s="227"/>
      <c r="AL72" s="228"/>
      <c r="AM72" s="227"/>
      <c r="AN72" s="228"/>
      <c r="AO72" s="112"/>
      <c r="AP72" s="113"/>
      <c r="AQ72" s="112"/>
      <c r="AR72" s="113"/>
      <c r="AS72" s="112"/>
      <c r="AT72" s="113"/>
      <c r="AU72" s="67"/>
      <c r="AV72" s="110"/>
      <c r="AW72" s="89"/>
      <c r="AX72" s="89"/>
      <c r="AY72" s="89"/>
      <c r="AZ72" s="89"/>
      <c r="BA72" s="89"/>
    </row>
    <row r="73" spans="1:89" x14ac:dyDescent="0.25">
      <c r="A73" s="77"/>
      <c r="B73" s="70"/>
      <c r="C73" s="223">
        <f>(VLOOKUP(A72,$BL$2:$CH$5,2,FALSE))*'Attorney Detail'!F73</f>
        <v>15</v>
      </c>
      <c r="D73" s="224"/>
      <c r="E73" s="223">
        <f>(VLOOKUP(A72,$BL$2:$CH$5,3,FALSE))*'Attorney Detail'!F73</f>
        <v>15</v>
      </c>
      <c r="F73" s="224"/>
      <c r="G73" s="223">
        <f>VLOOKUP(A72,$BL$2:$CI$5,4,FALSE)*'Attorney Detail'!F73</f>
        <v>50</v>
      </c>
      <c r="H73" s="224"/>
      <c r="I73" s="223">
        <f>VLOOKUP(A72,$BL$2:$CI$5,5,FALSE)*'Attorney Detail'!F73</f>
        <v>80</v>
      </c>
      <c r="J73" s="224"/>
      <c r="K73" s="223">
        <f>VLOOKUP(A72,$BL$2:$CI$5,6,FALSE)*'Attorney Detail'!F73</f>
        <v>100</v>
      </c>
      <c r="L73" s="224"/>
      <c r="M73" s="234">
        <f>VLOOKUP(A72,$BL$2:$CI$5,7,FALSE)*'Attorney Detail'!F73</f>
        <v>150</v>
      </c>
      <c r="N73" s="224"/>
      <c r="O73" s="223">
        <f>VLOOKUP(A72,$BL$2:$CI$5,8,FALSE)*'Attorney Detail'!F73</f>
        <v>300</v>
      </c>
      <c r="P73" s="224"/>
      <c r="Q73" s="223">
        <f>VLOOKUP(A72,$BL$2:$CI$5,9,FALSE)*'Attorney Detail'!F73</f>
        <v>15</v>
      </c>
      <c r="R73" s="224"/>
      <c r="S73" s="223">
        <f>VLOOKUP(A72,$BL$2:$CI$5,10,FALSE)*'Attorney Detail'!F73</f>
        <v>50</v>
      </c>
      <c r="T73" s="224"/>
      <c r="U73" s="223">
        <f>VLOOKUP(A72,$BL$2:$CI$5,11,FALSE)*'Attorney Detail'!F73</f>
        <v>100</v>
      </c>
      <c r="V73" s="224"/>
      <c r="W73" s="223">
        <f>VLOOKUP(A72,$BL$2:$CI$5,12,FALSE)*'Attorney Detail'!F73</f>
        <v>220</v>
      </c>
      <c r="X73" s="224"/>
      <c r="Y73" s="223">
        <f>VLOOKUP(A72,$BL$2:$CI$5,13,FALSE)*'Attorney Detail'!F73</f>
        <v>300</v>
      </c>
      <c r="Z73" s="224"/>
      <c r="AA73" s="229">
        <f>VLOOKUP(A72,$BL$2:$CI$5,14,FALSE)*'Attorney Detail'!F73</f>
        <v>400</v>
      </c>
      <c r="AB73" s="230"/>
      <c r="AC73" s="229">
        <f>VLOOKUP(A72,$BL$2:$CI$5,15,FALSE)*'Attorney Detail'!F73</f>
        <v>120</v>
      </c>
      <c r="AD73" s="231"/>
      <c r="AE73" s="229">
        <f>VLOOKUP(A72,$BL$2:$CI$5,16,FALSE)*'Attorney Detail'!F73</f>
        <v>120</v>
      </c>
      <c r="AF73" s="230"/>
      <c r="AG73" s="229">
        <f>VLOOKUP(A72,$BL$2:$CI$5,17,FALSE)*'Attorney Detail'!F73</f>
        <v>300</v>
      </c>
      <c r="AH73" s="230"/>
      <c r="AI73" s="223">
        <f>VLOOKUP(A72,$BL$2:$CI$5,18,FALSE)*'Attorney Detail'!F73</f>
        <v>300</v>
      </c>
      <c r="AJ73" s="224"/>
      <c r="AK73" s="223">
        <f>VLOOKUP(A72,$BL$2:$CI$5,19,FALSE)*'Attorney Detail'!F73</f>
        <v>15</v>
      </c>
      <c r="AL73" s="224"/>
      <c r="AM73" s="223">
        <f>VLOOKUP(A72,$BL$2:$CI$5,20,FALSE)*'Attorney Detail'!F73</f>
        <v>40</v>
      </c>
      <c r="AN73" s="224"/>
      <c r="AO73" s="223">
        <f>VLOOKUP(A72,$BL$2:$CI$5,21,FALSE)*'Attorney Detail'!F73</f>
        <v>40</v>
      </c>
      <c r="AP73" s="224"/>
      <c r="AQ73" s="223">
        <f>VLOOKUP(A72,$BL$2:$CI$5,22,FALSE)*'Attorney Detail'!F73</f>
        <v>40</v>
      </c>
      <c r="AR73" s="224"/>
      <c r="AS73" s="235">
        <f>VLOOKUP(A72,$BL$2:$CI$5,23,FALSE)*'Attorney Detail'!F73</f>
        <v>10000000000</v>
      </c>
      <c r="AT73" s="236"/>
      <c r="AU73" s="237"/>
      <c r="AV73" s="238"/>
    </row>
    <row r="74" spans="1:89" ht="15.75" thickBot="1" x14ac:dyDescent="0.3">
      <c r="A74" s="37" t="str">
        <f>'Attorney Detail'!A73&amp;""</f>
        <v/>
      </c>
      <c r="B74" s="78" t="s">
        <v>24</v>
      </c>
      <c r="C74" s="78" t="s">
        <v>24</v>
      </c>
      <c r="D74" s="78" t="s">
        <v>112</v>
      </c>
      <c r="E74" s="78" t="s">
        <v>24</v>
      </c>
      <c r="F74" s="78" t="s">
        <v>112</v>
      </c>
      <c r="G74" s="78" t="s">
        <v>24</v>
      </c>
      <c r="H74" s="78" t="s">
        <v>112</v>
      </c>
      <c r="I74" s="78" t="s">
        <v>24</v>
      </c>
      <c r="J74" s="78" t="s">
        <v>112</v>
      </c>
      <c r="K74" s="78" t="s">
        <v>24</v>
      </c>
      <c r="L74" s="78" t="s">
        <v>112</v>
      </c>
      <c r="M74" s="78" t="s">
        <v>24</v>
      </c>
      <c r="N74" s="78" t="s">
        <v>112</v>
      </c>
      <c r="O74" s="78" t="s">
        <v>24</v>
      </c>
      <c r="P74" s="78" t="s">
        <v>112</v>
      </c>
      <c r="Q74" s="78" t="s">
        <v>24</v>
      </c>
      <c r="R74" s="78" t="s">
        <v>112</v>
      </c>
      <c r="S74" s="78" t="s">
        <v>24</v>
      </c>
      <c r="T74" s="78" t="s">
        <v>112</v>
      </c>
      <c r="U74" s="78" t="s">
        <v>24</v>
      </c>
      <c r="V74" s="78" t="s">
        <v>112</v>
      </c>
      <c r="W74" s="78" t="s">
        <v>24</v>
      </c>
      <c r="X74" s="78" t="s">
        <v>112</v>
      </c>
      <c r="Y74" s="78" t="s">
        <v>24</v>
      </c>
      <c r="Z74" s="78" t="s">
        <v>112</v>
      </c>
      <c r="AA74" s="78" t="s">
        <v>24</v>
      </c>
      <c r="AB74" s="78" t="s">
        <v>112</v>
      </c>
      <c r="AC74" s="78" t="s">
        <v>24</v>
      </c>
      <c r="AD74" s="78" t="s">
        <v>112</v>
      </c>
      <c r="AE74" s="78" t="s">
        <v>24</v>
      </c>
      <c r="AF74" s="78" t="s">
        <v>112</v>
      </c>
      <c r="AG74" s="78" t="s">
        <v>24</v>
      </c>
      <c r="AH74" s="79" t="s">
        <v>112</v>
      </c>
      <c r="AI74" s="78" t="s">
        <v>24</v>
      </c>
      <c r="AJ74" s="78" t="s">
        <v>112</v>
      </c>
      <c r="AK74" s="78" t="s">
        <v>24</v>
      </c>
      <c r="AL74" s="78" t="s">
        <v>112</v>
      </c>
      <c r="AM74" s="78" t="s">
        <v>24</v>
      </c>
      <c r="AN74" s="78" t="s">
        <v>112</v>
      </c>
      <c r="AO74" s="78" t="s">
        <v>24</v>
      </c>
      <c r="AP74" s="78" t="s">
        <v>112</v>
      </c>
      <c r="AQ74" s="78" t="s">
        <v>24</v>
      </c>
      <c r="AR74" s="78" t="s">
        <v>112</v>
      </c>
      <c r="AS74" s="78" t="s">
        <v>24</v>
      </c>
      <c r="AT74" s="78" t="s">
        <v>112</v>
      </c>
      <c r="AU74" s="78" t="s">
        <v>24</v>
      </c>
      <c r="AV74" s="154" t="s">
        <v>112</v>
      </c>
      <c r="CK74" s="19"/>
    </row>
    <row r="75" spans="1:89" ht="16.5" thickTop="1" thickBot="1" x14ac:dyDescent="0.3">
      <c r="A75" s="20" t="s">
        <v>25</v>
      </c>
      <c r="B75" s="21"/>
      <c r="C75" s="21"/>
      <c r="D75" s="75">
        <f>C75/C73</f>
        <v>0</v>
      </c>
      <c r="E75" s="21"/>
      <c r="F75" s="75">
        <f>E75/E73</f>
        <v>0</v>
      </c>
      <c r="G75" s="21"/>
      <c r="H75" s="75">
        <f>G75/G73</f>
        <v>0</v>
      </c>
      <c r="I75" s="21"/>
      <c r="J75" s="75">
        <f>I75/I73</f>
        <v>0</v>
      </c>
      <c r="K75" s="21"/>
      <c r="L75" s="75">
        <f>K75/K73</f>
        <v>0</v>
      </c>
      <c r="M75" s="21"/>
      <c r="N75" s="75">
        <f>M75/M73</f>
        <v>0</v>
      </c>
      <c r="O75" s="21"/>
      <c r="P75" s="75">
        <f>O75/O73</f>
        <v>0</v>
      </c>
      <c r="Q75" s="21"/>
      <c r="R75" s="75">
        <f>Q75/Q73</f>
        <v>0</v>
      </c>
      <c r="S75" s="21"/>
      <c r="T75" s="75">
        <f>S75/S73</f>
        <v>0</v>
      </c>
      <c r="U75" s="21"/>
      <c r="V75" s="75">
        <f>U75/U73</f>
        <v>0</v>
      </c>
      <c r="W75" s="21"/>
      <c r="X75" s="75">
        <f>W75/W73</f>
        <v>0</v>
      </c>
      <c r="Y75" s="21"/>
      <c r="Z75" s="75">
        <f>Y75/Y73</f>
        <v>0</v>
      </c>
      <c r="AA75" s="21"/>
      <c r="AB75" s="75">
        <f>AA75/AA73</f>
        <v>0</v>
      </c>
      <c r="AC75" s="21"/>
      <c r="AD75" s="75">
        <f>AC75/AC73</f>
        <v>0</v>
      </c>
      <c r="AE75" s="21"/>
      <c r="AF75" s="75">
        <f>AE75/AE73</f>
        <v>0</v>
      </c>
      <c r="AG75" s="21"/>
      <c r="AH75" s="75">
        <f>AG75/AG73</f>
        <v>0</v>
      </c>
      <c r="AI75" s="21"/>
      <c r="AJ75" s="75">
        <f>AI75/AI73</f>
        <v>0</v>
      </c>
      <c r="AK75" s="21"/>
      <c r="AL75" s="75">
        <f>AK75/AK73</f>
        <v>0</v>
      </c>
      <c r="AM75" s="21">
        <v>0</v>
      </c>
      <c r="AN75" s="75">
        <f>AM75/AM73</f>
        <v>0</v>
      </c>
      <c r="AO75" s="21"/>
      <c r="AP75" s="75">
        <f>AO75/AO73</f>
        <v>0</v>
      </c>
      <c r="AQ75" s="21"/>
      <c r="AR75" s="75">
        <f>AQ75/AQ73</f>
        <v>0</v>
      </c>
      <c r="AS75" s="21"/>
      <c r="AT75" s="75">
        <f>AS75/AS73</f>
        <v>0</v>
      </c>
      <c r="AU75" s="100">
        <f>E75+M75+O75+Q75+W75+Y75+AA75+AE75+AG75+AI75+AO75+AS75+G75+K75+I75+AC75+S75+U75+AQ75+AK75+AM75+C75</f>
        <v>0</v>
      </c>
      <c r="AV75" s="155">
        <f t="shared" ref="AV75:AV79" si="280">F75+N75+P75+R75+X75+Z75+AB75+AF75+AH75+AJ75+AP75+AT75+AD75+H75+L75+J75+T75+V75+AR75+AL75+AN75+D75</f>
        <v>0</v>
      </c>
      <c r="AW75" s="93">
        <f>IF(D75=0,0,(IF('Attorney Detail'!I73="yes",(D75/AV75)*('Attorney Detail'!G73+'Attorney Detail'!H73),0)))</f>
        <v>0</v>
      </c>
      <c r="AX75" s="93">
        <f>IF(F75=0,0,(IF('Attorney Detail'!J73="yes",(F75/AV75)*('Attorney Detail'!G73+'Attorney Detail'!H73),0)))</f>
        <v>0</v>
      </c>
      <c r="AY75" s="93">
        <f>IF(H75+J75=0,0,(IF('Attorney Detail'!K73="yes",((H75+J75)/AV75)*('Attorney Detail'!G73+'Attorney Detail'!H73),0)))</f>
        <v>0</v>
      </c>
      <c r="AZ75" s="93">
        <f>IF(L75=0,0,(IF('Attorney Detail'!L73="yes",(L75/AV75)*('Attorney Detail'!G73+'Attorney Detail'!H73),0)))</f>
        <v>0</v>
      </c>
      <c r="BA75" s="93">
        <f>IF(N75=0,0,(N75/AV75)*('Attorney Detail'!G73+'Attorney Detail'!H73))</f>
        <v>0</v>
      </c>
      <c r="BB75" s="93">
        <f>IF(R75+T75=0,0,(IF('Attorney Detail'!M73="yes",((R75+T75)/AV75)*('Attorney Detail'!G73+'Attorney Detail'!H73),0)))</f>
        <v>0</v>
      </c>
      <c r="BC75" s="93">
        <f>IF(V75=0,0,(IF('Attorney Detail'!N73="yes",(((V75)/AV75)*('Attorney Detail'!G73+'Attorney Detail'!H73)),0)))</f>
        <v>0</v>
      </c>
      <c r="BD75" s="93">
        <f>IF(X75+Z75+AB75=0,0,(IF('Attorney Detail'!O73="yes",((X75+Z75+AB75)/AV75)*('Attorney Detail'!G73+'Attorney Detail'!H73),0)))</f>
        <v>0</v>
      </c>
      <c r="BE75" s="93">
        <f>IF(AD75=0,0,(IF('Attorney Detail'!P73="yes",(AD75/AV75)*('Attorney Detail'!G73+'Attorney Detail'!H73),0)))</f>
        <v>0</v>
      </c>
      <c r="BF75" s="93">
        <f>IF(AF75=0,0,(IF('Attorney Detail'!Q73="yes",(AF75/AV75)*('Attorney Detail'!G73+'Attorney Detail'!H73),0)))</f>
        <v>0</v>
      </c>
      <c r="BG75" s="93">
        <f>IF(AH75=0,0,(AH75/AV75)*('Attorney Detail'!G73+'Attorney Detail'!H73))</f>
        <v>0</v>
      </c>
      <c r="BH75" s="93">
        <f>IF(AK75+AM75=0,0,(IF('Attorney Detail'!R73="yes",((AL75+AN75)/AV75)*('Attorney Detail'!G73+'Attorney Detail'!H73),0)))</f>
        <v>0</v>
      </c>
      <c r="BI75" s="91">
        <f>IF(AP75=0,0,(IF('Attorney Detail'!S73="yes",(AP75/AV75)*('Attorney Detail'!G73+'Attorney Detail'!H73),0)))</f>
        <v>0</v>
      </c>
      <c r="BJ75" s="91">
        <f>IF(AT75=0,0,(AT75/AV75)*('Attorney Detail'!G73+'Attorney Detail'!H73))</f>
        <v>0</v>
      </c>
      <c r="BK75" s="91">
        <f>IF((AU75)=0,('Attorney Detail'!G73+'Attorney Detail'!H73),SUM(AW75:BJ75))</f>
        <v>0</v>
      </c>
      <c r="CK75" s="19">
        <f>AV75*'Attorney Detail'!F73</f>
        <v>0</v>
      </c>
    </row>
    <row r="76" spans="1:89" ht="16.5" thickTop="1" thickBot="1" x14ac:dyDescent="0.3">
      <c r="A76" s="22" t="s">
        <v>26</v>
      </c>
      <c r="B76" s="23"/>
      <c r="C76" s="88"/>
      <c r="D76" s="75">
        <f>C76/C73</f>
        <v>0</v>
      </c>
      <c r="E76" s="88"/>
      <c r="F76" s="75">
        <f>E76/E73</f>
        <v>0</v>
      </c>
      <c r="G76" s="88"/>
      <c r="H76" s="75">
        <f>G76/G73</f>
        <v>0</v>
      </c>
      <c r="I76" s="88"/>
      <c r="J76" s="75">
        <f>I76/I73</f>
        <v>0</v>
      </c>
      <c r="K76" s="88"/>
      <c r="L76" s="75">
        <f>K76/K73</f>
        <v>0</v>
      </c>
      <c r="M76" s="88"/>
      <c r="N76" s="75">
        <f>M76/M73</f>
        <v>0</v>
      </c>
      <c r="O76" s="88"/>
      <c r="P76" s="75">
        <f>O76/O73</f>
        <v>0</v>
      </c>
      <c r="Q76" s="88"/>
      <c r="R76" s="75">
        <f>Q76/Q73</f>
        <v>0</v>
      </c>
      <c r="S76" s="88"/>
      <c r="T76" s="75">
        <f>S76/S73</f>
        <v>0</v>
      </c>
      <c r="U76" s="88"/>
      <c r="V76" s="75">
        <f>U76/U73</f>
        <v>0</v>
      </c>
      <c r="W76" s="88"/>
      <c r="X76" s="75">
        <f>W76/W73</f>
        <v>0</v>
      </c>
      <c r="Y76" s="88"/>
      <c r="Z76" s="75">
        <f>Y76/Y73</f>
        <v>0</v>
      </c>
      <c r="AA76" s="88"/>
      <c r="AB76" s="75">
        <f>AA76/AA73</f>
        <v>0</v>
      </c>
      <c r="AC76" s="88"/>
      <c r="AD76" s="75">
        <f>AC76/AC73</f>
        <v>0</v>
      </c>
      <c r="AE76" s="88"/>
      <c r="AF76" s="75">
        <f>AE76/AE73</f>
        <v>0</v>
      </c>
      <c r="AG76" s="88"/>
      <c r="AH76" s="75">
        <f>AG76/AG73</f>
        <v>0</v>
      </c>
      <c r="AI76" s="88"/>
      <c r="AJ76" s="75">
        <f>AI76/AI73</f>
        <v>0</v>
      </c>
      <c r="AK76" s="88">
        <v>0</v>
      </c>
      <c r="AL76" s="75">
        <f>AK76/AK73</f>
        <v>0</v>
      </c>
      <c r="AM76" s="88">
        <v>0</v>
      </c>
      <c r="AN76" s="75">
        <f>AM76/AM73</f>
        <v>0</v>
      </c>
      <c r="AO76" s="88"/>
      <c r="AP76" s="75">
        <f>AO76/AO73</f>
        <v>0</v>
      </c>
      <c r="AQ76" s="88"/>
      <c r="AR76" s="75">
        <f>AQ76/AQ73</f>
        <v>0</v>
      </c>
      <c r="AS76" s="88"/>
      <c r="AT76" s="75">
        <f>AS76/AS73</f>
        <v>0</v>
      </c>
      <c r="AU76" s="107">
        <f>E76+M76+O76+Q76+W76+Y76+AA76+AE76+AG76+AI76+AO76+AS76+G76+K76+I76+AC76+S76+U76+AQ76+AK76+AM76+C76</f>
        <v>0</v>
      </c>
      <c r="AV76" s="155">
        <f t="shared" si="280"/>
        <v>0</v>
      </c>
      <c r="AW76" s="93">
        <f>IF(D76=0,0,(IF('Attorney Detail'!I74="yes",(D76/AV76)*('Attorney Detail'!G74+'Attorney Detail'!H74),0)))</f>
        <v>0</v>
      </c>
      <c r="AX76" s="93">
        <f>IF(F76=0,0,(IF('Attorney Detail'!J74="yes",(F76/AV76)*('Attorney Detail'!G74+'Attorney Detail'!H74),0)))</f>
        <v>0</v>
      </c>
      <c r="AY76" s="93">
        <f>IF(H76+J76=0,0,(IF('Attorney Detail'!K74="yes",((H76+J76)/AV76)*('Attorney Detail'!G74+'Attorney Detail'!H74),0)))</f>
        <v>0</v>
      </c>
      <c r="AZ76" s="93">
        <f>IF(L76=0,0,(IF('Attorney Detail'!L74="yes",(L76/AV76)*('Attorney Detail'!G74+'Attorney Detail'!H74),0)))</f>
        <v>0</v>
      </c>
      <c r="BA76" s="93">
        <f>IF(N76=0,0,(N76/AV76)*('Attorney Detail'!G74+'Attorney Detail'!H74))</f>
        <v>0</v>
      </c>
      <c r="BB76" s="93">
        <f>IF(R76+T76=0,0,(IF('Attorney Detail'!M74="yes",((R76+T76)/AV76)*('Attorney Detail'!G74+'Attorney Detail'!H74),0)))</f>
        <v>0</v>
      </c>
      <c r="BC76" s="93">
        <f>IF(V76=0,0,(IF('Attorney Detail'!N74="yes",(((V76)/AV76)*('Attorney Detail'!G74+'Attorney Detail'!H74)),0)))</f>
        <v>0</v>
      </c>
      <c r="BD76" s="93">
        <f>IF(X76+Z76+AB76=0,0,(IF('Attorney Detail'!O74="yes",((X76+Z76+AB76)/AV76)*('Attorney Detail'!G74+'Attorney Detail'!H74),0)))</f>
        <v>0</v>
      </c>
      <c r="BE76" s="93">
        <f>IF(AD76=0,0,(IF('Attorney Detail'!P74="yes",(AD76/AV76)*('Attorney Detail'!G74+'Attorney Detail'!H74),0)))</f>
        <v>0</v>
      </c>
      <c r="BF76" s="93">
        <f>IF(AF76=0,0,(IF('Attorney Detail'!Q74="yes",(AF76/AV76)*('Attorney Detail'!G74+'Attorney Detail'!H74),0)))</f>
        <v>0</v>
      </c>
      <c r="BG76" s="93">
        <f>IF(AH76=0,0,(AH76/AV76)*('Attorney Detail'!G74+'Attorney Detail'!H74))</f>
        <v>0</v>
      </c>
      <c r="BH76" s="93">
        <f>IF(AK76+AM76=0,0,(IF('Attorney Detail'!R74="yes",((AL76+AN76)/AV76)*('Attorney Detail'!G74+'Attorney Detail'!H74),0)))</f>
        <v>0</v>
      </c>
      <c r="BI76" s="91">
        <f>IF(AP76=0,0,(IF('Attorney Detail'!S74="yes",(AP76/AV76)*('Attorney Detail'!G74+'Attorney Detail'!H74),0)))</f>
        <v>0</v>
      </c>
      <c r="BJ76" s="91">
        <f>IF(AT76=0,0,(AT76/AV76)*('Attorney Detail'!G74+'Attorney Detail'!H74))</f>
        <v>0</v>
      </c>
      <c r="BK76" s="91">
        <f>IF((AU76)=0,('Attorney Detail'!G74+'Attorney Detail'!H74),SUM(AW76:BJ76))</f>
        <v>0</v>
      </c>
      <c r="CK76" s="19">
        <f>AV76*'Attorney Detail'!F74</f>
        <v>0</v>
      </c>
    </row>
    <row r="77" spans="1:89" ht="16.5" thickTop="1" thickBot="1" x14ac:dyDescent="0.3">
      <c r="A77" s="22" t="s">
        <v>27</v>
      </c>
      <c r="B77" s="23"/>
      <c r="C77" s="88"/>
      <c r="D77" s="75">
        <f>C77/C73</f>
        <v>0</v>
      </c>
      <c r="E77" s="88"/>
      <c r="F77" s="75">
        <f>E77/E73</f>
        <v>0</v>
      </c>
      <c r="G77" s="88"/>
      <c r="H77" s="75">
        <f>G77/G73</f>
        <v>0</v>
      </c>
      <c r="I77" s="88"/>
      <c r="J77" s="75">
        <f>I77/I73</f>
        <v>0</v>
      </c>
      <c r="K77" s="88"/>
      <c r="L77" s="75">
        <f>K77/K73</f>
        <v>0</v>
      </c>
      <c r="M77" s="88"/>
      <c r="N77" s="75">
        <f>M77/M73</f>
        <v>0</v>
      </c>
      <c r="O77" s="88"/>
      <c r="P77" s="75">
        <f>O77/O73</f>
        <v>0</v>
      </c>
      <c r="Q77" s="88"/>
      <c r="R77" s="75">
        <f>Q77/Q73</f>
        <v>0</v>
      </c>
      <c r="S77" s="88"/>
      <c r="T77" s="75">
        <f>S77/S73</f>
        <v>0</v>
      </c>
      <c r="U77" s="88"/>
      <c r="V77" s="75">
        <f>U77/U73</f>
        <v>0</v>
      </c>
      <c r="W77" s="88"/>
      <c r="X77" s="75">
        <f>W77/W73</f>
        <v>0</v>
      </c>
      <c r="Y77" s="88"/>
      <c r="Z77" s="75">
        <f>Y77/Y73</f>
        <v>0</v>
      </c>
      <c r="AA77" s="88"/>
      <c r="AB77" s="75">
        <f>AA77/AA73</f>
        <v>0</v>
      </c>
      <c r="AC77" s="88"/>
      <c r="AD77" s="75">
        <f>AC77/AC73</f>
        <v>0</v>
      </c>
      <c r="AE77" s="88"/>
      <c r="AF77" s="75">
        <f>AE77/AE73</f>
        <v>0</v>
      </c>
      <c r="AG77" s="88"/>
      <c r="AH77" s="75">
        <f>AG77/AG73</f>
        <v>0</v>
      </c>
      <c r="AI77" s="88"/>
      <c r="AJ77" s="75">
        <f>AI77/AI73</f>
        <v>0</v>
      </c>
      <c r="AK77" s="88">
        <v>0</v>
      </c>
      <c r="AL77" s="75">
        <f>AK77/AK73</f>
        <v>0</v>
      </c>
      <c r="AM77" s="88">
        <v>0</v>
      </c>
      <c r="AN77" s="75">
        <f>AM77/AM73</f>
        <v>0</v>
      </c>
      <c r="AO77" s="88"/>
      <c r="AP77" s="75">
        <f>AO77/AO73</f>
        <v>0</v>
      </c>
      <c r="AQ77" s="88"/>
      <c r="AR77" s="75">
        <f>AQ77/AQ73</f>
        <v>0</v>
      </c>
      <c r="AS77" s="88"/>
      <c r="AT77" s="75">
        <f>AS77/AS73</f>
        <v>0</v>
      </c>
      <c r="AU77" s="107">
        <f>E77+M77+O77+Q77+W77+Y77+AA77+AE77+AG77+AI77+AO77+AS77+G77+K77+I77+AC77+S77+U77+AQ77+AK77+AM77+C77</f>
        <v>0</v>
      </c>
      <c r="AV77" s="155">
        <f t="shared" si="280"/>
        <v>0</v>
      </c>
      <c r="AW77" s="93">
        <f>IF(D77=0,0,(IF('Attorney Detail'!I75="yes",(D77/AV77)*('Attorney Detail'!G75+'Attorney Detail'!H75),0)))</f>
        <v>0</v>
      </c>
      <c r="AX77" s="93">
        <f>IF(F77=0,0,(IF('Attorney Detail'!J75="yes",(F77/AV77)*('Attorney Detail'!G75+'Attorney Detail'!H75),0)))</f>
        <v>0</v>
      </c>
      <c r="AY77" s="93">
        <f>IF(H77+J77=0,0,(IF('Attorney Detail'!K75="yes",((H77+J77)/AV77)*('Attorney Detail'!G75+'Attorney Detail'!H75),0)))</f>
        <v>0</v>
      </c>
      <c r="AZ77" s="93">
        <f>IF(L77=0,0,(IF('Attorney Detail'!L75="yes",(L77/AV77)*('Attorney Detail'!G75+'Attorney Detail'!H75),0)))</f>
        <v>0</v>
      </c>
      <c r="BA77" s="93">
        <f>IF(N77=0,0,(N77/AV77)*('Attorney Detail'!G75+'Attorney Detail'!H75))</f>
        <v>0</v>
      </c>
      <c r="BB77" s="93">
        <f>IF(R77+T77=0,0,(IF('Attorney Detail'!M75="yes",((R77+T77)/AV77)*('Attorney Detail'!G75+'Attorney Detail'!H75),0)))</f>
        <v>0</v>
      </c>
      <c r="BC77" s="93">
        <f>IF(V77=0,0,(IF('Attorney Detail'!N75="yes",(((V77)/AV77)*('Attorney Detail'!G75+'Attorney Detail'!H75)),0)))</f>
        <v>0</v>
      </c>
      <c r="BD77" s="93">
        <f>IF(X77+Z77+AB77=0,0,(IF('Attorney Detail'!O75="yes",((X77+Z77+AB77)/AV77)*('Attorney Detail'!G75+'Attorney Detail'!H75),0)))</f>
        <v>0</v>
      </c>
      <c r="BE77" s="93">
        <f>IF(AD77=0,0,(IF('Attorney Detail'!P75="yes",(AD77/AV77)*('Attorney Detail'!G75+'Attorney Detail'!H75),0)))</f>
        <v>0</v>
      </c>
      <c r="BF77" s="93">
        <f>IF(AF77=0,0,(IF('Attorney Detail'!Q75="yes",(AF77/AV77)*('Attorney Detail'!G75+'Attorney Detail'!H75),0)))</f>
        <v>0</v>
      </c>
      <c r="BG77" s="93">
        <f>IF(AH77=0,0,(AH77/AV77)*('Attorney Detail'!G75+'Attorney Detail'!H75))</f>
        <v>0</v>
      </c>
      <c r="BH77" s="93">
        <f>IF(AK77+AM77=0,0,(IF('Attorney Detail'!R75="yes",((AL77+AN77)/AV77)*('Attorney Detail'!G75+'Attorney Detail'!H75),0)))</f>
        <v>0</v>
      </c>
      <c r="BI77" s="91">
        <f>IF(AP77=0,0,(IF('Attorney Detail'!S75="yes",(AP77/AV77)*('Attorney Detail'!G75+'Attorney Detail'!H75),0)))</f>
        <v>0</v>
      </c>
      <c r="BJ77" s="91">
        <f>IF(AT77=0,0,(AT77/AV77)*('Attorney Detail'!G75+'Attorney Detail'!H75))</f>
        <v>0</v>
      </c>
      <c r="BK77" s="91">
        <f>IF((AU77)=0,('Attorney Detail'!G75+'Attorney Detail'!H75),SUM(AW77:BJ77))</f>
        <v>0</v>
      </c>
      <c r="CK77" s="19">
        <f>AV77*'Attorney Detail'!F75</f>
        <v>0</v>
      </c>
    </row>
    <row r="78" spans="1:89" ht="16.5" thickTop="1" thickBot="1" x14ac:dyDescent="0.3">
      <c r="A78" s="24" t="s">
        <v>28</v>
      </c>
      <c r="B78" s="25"/>
      <c r="C78" s="25"/>
      <c r="D78" s="75">
        <f>C78/C73</f>
        <v>0</v>
      </c>
      <c r="E78" s="25"/>
      <c r="F78" s="75">
        <f>E78/E73</f>
        <v>0</v>
      </c>
      <c r="G78" s="25"/>
      <c r="H78" s="75">
        <f>G78/G73</f>
        <v>0</v>
      </c>
      <c r="I78" s="25"/>
      <c r="J78" s="75">
        <f>I78/I73</f>
        <v>0</v>
      </c>
      <c r="K78" s="25"/>
      <c r="L78" s="75">
        <f>K78/K73</f>
        <v>0</v>
      </c>
      <c r="M78" s="25"/>
      <c r="N78" s="75">
        <f>M78/M73</f>
        <v>0</v>
      </c>
      <c r="O78" s="25"/>
      <c r="P78" s="75">
        <f>O78/O73</f>
        <v>0</v>
      </c>
      <c r="Q78" s="25"/>
      <c r="R78" s="75">
        <f>Q78/Q73</f>
        <v>0</v>
      </c>
      <c r="S78" s="25"/>
      <c r="T78" s="75">
        <f>S78/S73</f>
        <v>0</v>
      </c>
      <c r="U78" s="25"/>
      <c r="V78" s="75">
        <f>U78/U73</f>
        <v>0</v>
      </c>
      <c r="W78" s="25"/>
      <c r="X78" s="75">
        <f>W78/W73</f>
        <v>0</v>
      </c>
      <c r="Y78" s="25"/>
      <c r="Z78" s="75">
        <f>Y78/Y73</f>
        <v>0</v>
      </c>
      <c r="AA78" s="25"/>
      <c r="AB78" s="75">
        <f>AA78/AA73</f>
        <v>0</v>
      </c>
      <c r="AC78" s="25"/>
      <c r="AD78" s="75">
        <f>AC78/AC73</f>
        <v>0</v>
      </c>
      <c r="AE78" s="25"/>
      <c r="AF78" s="75">
        <f>AE78/AE73</f>
        <v>0</v>
      </c>
      <c r="AG78" s="25"/>
      <c r="AH78" s="75">
        <f>AG78/AG73</f>
        <v>0</v>
      </c>
      <c r="AI78" s="25"/>
      <c r="AJ78" s="75">
        <f>AI78/AI73</f>
        <v>0</v>
      </c>
      <c r="AK78" s="25">
        <v>0</v>
      </c>
      <c r="AL78" s="75">
        <f>AK78/AK73</f>
        <v>0</v>
      </c>
      <c r="AM78" s="25">
        <v>0</v>
      </c>
      <c r="AN78" s="75">
        <f>AM78/AM73</f>
        <v>0</v>
      </c>
      <c r="AO78" s="25"/>
      <c r="AP78" s="75">
        <f>AO78/AO73</f>
        <v>0</v>
      </c>
      <c r="AQ78" s="25"/>
      <c r="AR78" s="75">
        <f>AQ78/AQ73</f>
        <v>0</v>
      </c>
      <c r="AS78" s="25"/>
      <c r="AT78" s="75">
        <f>AS78/AS73</f>
        <v>0</v>
      </c>
      <c r="AU78" s="108">
        <f>E78+M78+O78+Q78+W78+Y78+AA78+AE78+AG78+AI78+AO78+AS78+G78+K78+I78+AC78+S78+U78+AQ78+AK78+AM78+C78</f>
        <v>0</v>
      </c>
      <c r="AV78" s="155">
        <f t="shared" si="280"/>
        <v>0</v>
      </c>
      <c r="AW78" s="93">
        <f>IF(D78=0,0,(IF('Attorney Detail'!I76="yes",(D78/AV78)*('Attorney Detail'!G76+'Attorney Detail'!H76),0)))</f>
        <v>0</v>
      </c>
      <c r="AX78" s="93">
        <f>IF(F78=0,0,(IF('Attorney Detail'!J76="yes",(F78/AV78)*('Attorney Detail'!G76+'Attorney Detail'!H76),0)))</f>
        <v>0</v>
      </c>
      <c r="AY78" s="93">
        <f>IF(H78+J78=0,0,(IF('Attorney Detail'!K76="yes",((H78+J78)/AV78)*('Attorney Detail'!G76+'Attorney Detail'!H76),0)))</f>
        <v>0</v>
      </c>
      <c r="AZ78" s="93">
        <f>IF(L78=0,0,(IF('Attorney Detail'!L76="yes",(L78/AV78)*('Attorney Detail'!G76+'Attorney Detail'!H76),0)))</f>
        <v>0</v>
      </c>
      <c r="BA78" s="93">
        <f>IF(N78=0,0,(N78/AV78)*('Attorney Detail'!G76+'Attorney Detail'!H76))</f>
        <v>0</v>
      </c>
      <c r="BB78" s="93">
        <f>IF(R78+T78=0,0,(IF('Attorney Detail'!M76="yes",((R78+T78)/AV78)*('Attorney Detail'!G76+'Attorney Detail'!H76),0)))</f>
        <v>0</v>
      </c>
      <c r="BC78" s="93">
        <f>IF(V78=0,0,(IF('Attorney Detail'!N76="yes",(((V78)/AV78)*('Attorney Detail'!G76+'Attorney Detail'!H76)),0)))</f>
        <v>0</v>
      </c>
      <c r="BD78" s="93">
        <f>IF(X78+Z78+AB78=0,0,(IF('Attorney Detail'!O76="yes",((X78+Z78+AB78)/AV78)*('Attorney Detail'!G76+'Attorney Detail'!H76),0)))</f>
        <v>0</v>
      </c>
      <c r="BE78" s="93">
        <f>IF(AD78=0,0,(IF('Attorney Detail'!P76="yes",(AD78/AV78)*('Attorney Detail'!G76+'Attorney Detail'!H76),0)))</f>
        <v>0</v>
      </c>
      <c r="BF78" s="93">
        <f>IF(AF78=0,0,(IF('Attorney Detail'!Q76="yes",(AF78/AV78)*('Attorney Detail'!G76+'Attorney Detail'!H76),0)))</f>
        <v>0</v>
      </c>
      <c r="BG78" s="93">
        <f>IF(AH78=0,0,(AH78/AV78)*('Attorney Detail'!G76+'Attorney Detail'!H76))</f>
        <v>0</v>
      </c>
      <c r="BH78" s="93">
        <f>IF(AK78+AM78=0,0,(IF('Attorney Detail'!R76="yes",((AL78+AN78)/AV78)*('Attorney Detail'!G76+'Attorney Detail'!H76),0)))</f>
        <v>0</v>
      </c>
      <c r="BI78" s="91">
        <f>IF(AP78=0,0,(IF('Attorney Detail'!S76="yes",(AP78/AV78)*('Attorney Detail'!G76+'Attorney Detail'!H76),0)))</f>
        <v>0</v>
      </c>
      <c r="BJ78" s="91">
        <f>IF(AT78=0,0,(AT78/AV78)*('Attorney Detail'!G76+'Attorney Detail'!H76))</f>
        <v>0</v>
      </c>
      <c r="BK78" s="91">
        <f>IF((AU78)=0,('Attorney Detail'!G76+'Attorney Detail'!H76),SUM(AW78:BJ78))</f>
        <v>0</v>
      </c>
      <c r="CK78" s="19">
        <f>AV78*'Attorney Detail'!F76</f>
        <v>0</v>
      </c>
    </row>
    <row r="79" spans="1:89" ht="16.5" thickTop="1" thickBot="1" x14ac:dyDescent="0.3">
      <c r="A79" s="72" t="s">
        <v>29</v>
      </c>
      <c r="B79" s="73"/>
      <c r="C79" s="73">
        <f t="shared" ref="C79" si="281">SUM(C75:C78)</f>
        <v>0</v>
      </c>
      <c r="D79" s="74">
        <f t="shared" ref="D79" si="282">C79/C73</f>
        <v>0</v>
      </c>
      <c r="E79" s="73">
        <f t="shared" ref="E79" si="283">SUM(E75:E78)</f>
        <v>0</v>
      </c>
      <c r="F79" s="74">
        <f t="shared" ref="F79" si="284">E79/E73</f>
        <v>0</v>
      </c>
      <c r="G79" s="73">
        <f t="shared" ref="G79" si="285">SUM(G75:G78)</f>
        <v>0</v>
      </c>
      <c r="H79" s="75">
        <f t="shared" ref="H79" si="286">G79/G73</f>
        <v>0</v>
      </c>
      <c r="I79" s="73">
        <f t="shared" ref="I79" si="287">SUM(I75:I78)</f>
        <v>0</v>
      </c>
      <c r="J79" s="75">
        <f t="shared" ref="J79" si="288">I79/I73</f>
        <v>0</v>
      </c>
      <c r="K79" s="73">
        <f t="shared" ref="K79" si="289">SUM(K75:K78)</f>
        <v>0</v>
      </c>
      <c r="L79" s="75">
        <f t="shared" ref="L79" si="290">K79/K73</f>
        <v>0</v>
      </c>
      <c r="M79" s="73">
        <f t="shared" ref="M79" si="291">SUM(M75:M78)</f>
        <v>0</v>
      </c>
      <c r="N79" s="74">
        <f t="shared" ref="N79" si="292">M79/M73</f>
        <v>0</v>
      </c>
      <c r="O79" s="73">
        <f t="shared" ref="O79" si="293">SUM(O75:O78)</f>
        <v>0</v>
      </c>
      <c r="P79" s="74">
        <f t="shared" ref="P79" si="294">O79/O73</f>
        <v>0</v>
      </c>
      <c r="Q79" s="73">
        <f t="shared" ref="Q79" si="295">SUM(Q75:Q78)</f>
        <v>0</v>
      </c>
      <c r="R79" s="75">
        <f t="shared" ref="R79" si="296">Q79/Q73</f>
        <v>0</v>
      </c>
      <c r="S79" s="73">
        <f t="shared" ref="S79" si="297">SUM(S75:S78)</f>
        <v>0</v>
      </c>
      <c r="T79" s="75">
        <f t="shared" ref="T79" si="298">S79/S73</f>
        <v>0</v>
      </c>
      <c r="U79" s="73">
        <f t="shared" ref="U79" si="299">SUM(U75:U78)</f>
        <v>0</v>
      </c>
      <c r="V79" s="75">
        <f t="shared" ref="V79" si="300">U79/U73</f>
        <v>0</v>
      </c>
      <c r="W79" s="73">
        <f t="shared" ref="W79" si="301">SUM(W75:W78)</f>
        <v>0</v>
      </c>
      <c r="X79" s="75">
        <f t="shared" ref="X79" si="302">W79/W73</f>
        <v>0</v>
      </c>
      <c r="Y79" s="73">
        <f t="shared" ref="Y79" si="303">SUM(Y75:Y78)</f>
        <v>0</v>
      </c>
      <c r="Z79" s="75">
        <f t="shared" ref="Z79" si="304">Y79/Y73</f>
        <v>0</v>
      </c>
      <c r="AA79" s="73">
        <f t="shared" ref="AA79" si="305">SUM(AA75:AA78)</f>
        <v>0</v>
      </c>
      <c r="AB79" s="75">
        <f t="shared" ref="AB79" si="306">AA79/AA73</f>
        <v>0</v>
      </c>
      <c r="AC79" s="73">
        <f t="shared" ref="AC79" si="307">SUM(AC75:AC78)</f>
        <v>0</v>
      </c>
      <c r="AD79" s="75">
        <f t="shared" ref="AD79" si="308">AC79/AC73</f>
        <v>0</v>
      </c>
      <c r="AE79" s="73">
        <f t="shared" ref="AE79" si="309">SUM(AE75:AE78)</f>
        <v>0</v>
      </c>
      <c r="AF79" s="75">
        <f t="shared" ref="AF79" si="310">AE79/AE73</f>
        <v>0</v>
      </c>
      <c r="AG79" s="73">
        <f t="shared" ref="AG79" si="311">SUM(AG75:AG78)</f>
        <v>0</v>
      </c>
      <c r="AH79" s="75">
        <f t="shared" ref="AH79" si="312">AG79/AG73</f>
        <v>0</v>
      </c>
      <c r="AI79" s="73">
        <f t="shared" ref="AI79" si="313">SUM(AI75:AI78)</f>
        <v>0</v>
      </c>
      <c r="AJ79" s="75">
        <f t="shared" ref="AJ79" si="314">AI79/AI73</f>
        <v>0</v>
      </c>
      <c r="AK79" s="73">
        <f t="shared" ref="AK79" si="315">SUM(AK75:AK78)</f>
        <v>0</v>
      </c>
      <c r="AL79" s="75">
        <f t="shared" ref="AL79" si="316">AK79/AK73</f>
        <v>0</v>
      </c>
      <c r="AM79" s="73">
        <f t="shared" ref="AM79" si="317">SUM(AM75:AM78)</f>
        <v>0</v>
      </c>
      <c r="AN79" s="75">
        <f t="shared" ref="AN79" si="318">AM79/AM73</f>
        <v>0</v>
      </c>
      <c r="AO79" s="73">
        <f t="shared" ref="AO79" si="319">SUM(AO75:AO78)</f>
        <v>0</v>
      </c>
      <c r="AP79" s="75">
        <f t="shared" ref="AP79" si="320">AO79/AO73</f>
        <v>0</v>
      </c>
      <c r="AQ79" s="73">
        <f t="shared" ref="AQ79" si="321">SUM(AQ75:AQ78)</f>
        <v>0</v>
      </c>
      <c r="AR79" s="75">
        <f t="shared" ref="AR79" si="322">AQ79/AQ73</f>
        <v>0</v>
      </c>
      <c r="AS79" s="73">
        <f t="shared" ref="AS79" si="323">SUM(AS75:AS78)</f>
        <v>0</v>
      </c>
      <c r="AT79" s="75">
        <f t="shared" ref="AT79" si="324">AS79/AS73</f>
        <v>0</v>
      </c>
      <c r="AU79" s="71">
        <f>E79+M79+O79+Q79+W79+Y79+AA79+AE79+AG79+AI79+AO79+AS79+G79+K79+I79+AC79+S79+U79+AQ79+AK79+AM79+C79</f>
        <v>0</v>
      </c>
      <c r="AV79" s="155">
        <f t="shared" si="280"/>
        <v>0</v>
      </c>
      <c r="AW79" s="94"/>
      <c r="AX79" s="94"/>
      <c r="AY79" s="94"/>
      <c r="AZ79" s="94"/>
      <c r="BA79" s="94"/>
      <c r="BB79" s="94"/>
      <c r="BC79" s="94"/>
      <c r="BD79" s="94"/>
      <c r="BE79" s="94"/>
      <c r="BF79" s="94"/>
      <c r="BG79" s="94"/>
      <c r="BH79" s="94"/>
      <c r="BI79" s="94"/>
      <c r="BJ79" s="94"/>
      <c r="BK79" s="94"/>
      <c r="CK79" s="26">
        <f t="shared" ref="CK79" si="325">SUM(CK75:CK78)</f>
        <v>0</v>
      </c>
    </row>
    <row r="80" spans="1:89" ht="16.5" thickTop="1" x14ac:dyDescent="0.25">
      <c r="A80" s="233" t="s">
        <v>481</v>
      </c>
      <c r="B80" s="233"/>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row>
    <row r="81" spans="1:89" ht="45" x14ac:dyDescent="0.25">
      <c r="A81" s="76"/>
      <c r="B81" s="66" t="s">
        <v>21</v>
      </c>
      <c r="C81" s="225" t="s">
        <v>442</v>
      </c>
      <c r="D81" s="226"/>
      <c r="E81" s="225" t="s">
        <v>96</v>
      </c>
      <c r="F81" s="226"/>
      <c r="G81" s="232" t="s">
        <v>99</v>
      </c>
      <c r="H81" s="226"/>
      <c r="I81" s="232" t="s">
        <v>100</v>
      </c>
      <c r="J81" s="226"/>
      <c r="K81" s="225" t="s">
        <v>97</v>
      </c>
      <c r="L81" s="226"/>
      <c r="M81" s="225" t="s">
        <v>98</v>
      </c>
      <c r="N81" s="226"/>
      <c r="O81" s="225" t="s">
        <v>22</v>
      </c>
      <c r="P81" s="226"/>
      <c r="Q81" s="225" t="s">
        <v>489</v>
      </c>
      <c r="R81" s="226"/>
      <c r="S81" s="225" t="s">
        <v>488</v>
      </c>
      <c r="T81" s="226"/>
      <c r="U81" s="232" t="s">
        <v>422</v>
      </c>
      <c r="V81" s="226"/>
      <c r="W81" s="232" t="s">
        <v>436</v>
      </c>
      <c r="X81" s="226"/>
      <c r="Y81" s="232" t="s">
        <v>423</v>
      </c>
      <c r="Z81" s="226"/>
      <c r="AA81" s="225" t="s">
        <v>484</v>
      </c>
      <c r="AB81" s="226"/>
      <c r="AC81" s="225" t="s">
        <v>93</v>
      </c>
      <c r="AD81" s="226"/>
      <c r="AE81" s="225" t="s">
        <v>94</v>
      </c>
      <c r="AF81" s="226"/>
      <c r="AG81" s="225" t="s">
        <v>485</v>
      </c>
      <c r="AH81" s="226"/>
      <c r="AI81" s="225" t="s">
        <v>424</v>
      </c>
      <c r="AJ81" s="226"/>
      <c r="AK81" s="225" t="s">
        <v>425</v>
      </c>
      <c r="AL81" s="226"/>
      <c r="AM81" s="225" t="s">
        <v>437</v>
      </c>
      <c r="AN81" s="226"/>
      <c r="AO81" s="225" t="s">
        <v>500</v>
      </c>
      <c r="AP81" s="226"/>
      <c r="AQ81" s="225" t="s">
        <v>426</v>
      </c>
      <c r="AR81" s="226"/>
      <c r="AS81" s="225" t="s">
        <v>447</v>
      </c>
      <c r="AT81" s="226"/>
      <c r="AU81" s="225" t="s">
        <v>23</v>
      </c>
      <c r="AV81" s="226"/>
      <c r="AW81" s="89" t="s">
        <v>442</v>
      </c>
      <c r="AX81" s="89" t="s">
        <v>96</v>
      </c>
      <c r="AY81" s="195" t="s">
        <v>155</v>
      </c>
      <c r="AZ81" s="105" t="s">
        <v>97</v>
      </c>
      <c r="BA81" s="105" t="s">
        <v>443</v>
      </c>
      <c r="BB81" s="90" t="s">
        <v>434</v>
      </c>
      <c r="BC81" s="106" t="s">
        <v>156</v>
      </c>
      <c r="BD81" s="90" t="s">
        <v>435</v>
      </c>
      <c r="BE81" s="90" t="s">
        <v>93</v>
      </c>
      <c r="BF81" s="90" t="s">
        <v>94</v>
      </c>
      <c r="BG81" s="90" t="s">
        <v>31</v>
      </c>
      <c r="BH81" s="90" t="s">
        <v>444</v>
      </c>
      <c r="BI81" s="91" t="s">
        <v>445</v>
      </c>
      <c r="BJ81" s="91" t="s">
        <v>446</v>
      </c>
      <c r="BK81" s="91" t="s">
        <v>448</v>
      </c>
      <c r="CK81" s="219" t="s">
        <v>502</v>
      </c>
    </row>
    <row r="82" spans="1:89" x14ac:dyDescent="0.25">
      <c r="A82" s="38" t="s">
        <v>107</v>
      </c>
      <c r="B82" s="67"/>
      <c r="C82" s="67"/>
      <c r="D82" s="68"/>
      <c r="E82" s="67"/>
      <c r="F82" s="68"/>
      <c r="G82" s="67"/>
      <c r="H82" s="68"/>
      <c r="I82" s="67"/>
      <c r="J82" s="68"/>
      <c r="K82" s="67"/>
      <c r="L82" s="68"/>
      <c r="M82" s="69"/>
      <c r="N82" s="68"/>
      <c r="O82" s="67"/>
      <c r="P82" s="68"/>
      <c r="Q82" s="67"/>
      <c r="R82" s="68"/>
      <c r="S82" s="67"/>
      <c r="T82" s="68"/>
      <c r="U82" s="67"/>
      <c r="V82" s="68"/>
      <c r="W82" s="67"/>
      <c r="X82" s="68"/>
      <c r="Y82" s="67"/>
      <c r="Z82" s="68"/>
      <c r="AA82" s="67"/>
      <c r="AB82" s="68"/>
      <c r="AC82" s="69"/>
      <c r="AD82" s="69"/>
      <c r="AE82" s="67"/>
      <c r="AF82" s="68"/>
      <c r="AG82" s="67"/>
      <c r="AH82" s="68"/>
      <c r="AI82" s="67"/>
      <c r="AJ82" s="68"/>
      <c r="AK82" s="227"/>
      <c r="AL82" s="228"/>
      <c r="AM82" s="227"/>
      <c r="AN82" s="228"/>
      <c r="AO82" s="112"/>
      <c r="AP82" s="113"/>
      <c r="AQ82" s="112"/>
      <c r="AR82" s="113"/>
      <c r="AS82" s="112"/>
      <c r="AT82" s="113"/>
      <c r="AU82" s="67"/>
      <c r="AV82" s="110"/>
      <c r="AW82" s="89"/>
      <c r="AX82" s="89"/>
      <c r="AY82" s="89"/>
      <c r="AZ82" s="89"/>
      <c r="BA82" s="89"/>
    </row>
    <row r="83" spans="1:89" x14ac:dyDescent="0.25">
      <c r="A83" s="77"/>
      <c r="B83" s="70"/>
      <c r="C83" s="223">
        <f>(VLOOKUP(A82,$BL$2:$CH$5,2,FALSE))*'Attorney Detail'!F83</f>
        <v>15</v>
      </c>
      <c r="D83" s="224"/>
      <c r="E83" s="223">
        <f>(VLOOKUP(A82,$BL$2:$CH$5,3,FALSE))*'Attorney Detail'!F83</f>
        <v>15</v>
      </c>
      <c r="F83" s="224"/>
      <c r="G83" s="223">
        <f>VLOOKUP(A82,$BL$2:$CI$5,4,FALSE)*'Attorney Detail'!F83</f>
        <v>50</v>
      </c>
      <c r="H83" s="224"/>
      <c r="I83" s="223">
        <f>VLOOKUP(A82,$BL$2:$CI$5,5,FALSE)*'Attorney Detail'!F83</f>
        <v>80</v>
      </c>
      <c r="J83" s="224"/>
      <c r="K83" s="223">
        <f>VLOOKUP(A82,$BL$2:$CI$5,6,FALSE)*'Attorney Detail'!F83</f>
        <v>100</v>
      </c>
      <c r="L83" s="224"/>
      <c r="M83" s="234">
        <f>VLOOKUP(A82,$BL$2:$CI$5,7,FALSE)*'Attorney Detail'!F83</f>
        <v>150</v>
      </c>
      <c r="N83" s="224"/>
      <c r="O83" s="223">
        <f>VLOOKUP(A82,$BL$2:$CI$5,8,FALSE)*'Attorney Detail'!F83</f>
        <v>300</v>
      </c>
      <c r="P83" s="224"/>
      <c r="Q83" s="223">
        <f>VLOOKUP(A82,$BL$2:$CI$5,9,FALSE)*'Attorney Detail'!F83</f>
        <v>15</v>
      </c>
      <c r="R83" s="224"/>
      <c r="S83" s="223">
        <f>VLOOKUP(A82,$BL$2:$CI$5,10,FALSE)*'Attorney Detail'!F83</f>
        <v>50</v>
      </c>
      <c r="T83" s="224"/>
      <c r="U83" s="223">
        <f>VLOOKUP(A82,$BL$2:$CI$5,11,FALSE)*'Attorney Detail'!F83</f>
        <v>100</v>
      </c>
      <c r="V83" s="224"/>
      <c r="W83" s="223">
        <f>VLOOKUP(A82,$BL$2:$CI$5,12,FALSE)*'Attorney Detail'!F83</f>
        <v>220</v>
      </c>
      <c r="X83" s="224"/>
      <c r="Y83" s="223">
        <f>VLOOKUP(A82,$BL$2:$CI$5,13,FALSE)*'Attorney Detail'!F83</f>
        <v>300</v>
      </c>
      <c r="Z83" s="224"/>
      <c r="AA83" s="229">
        <f>VLOOKUP(A82,$BL$2:$CI$5,14,FALSE)*'Attorney Detail'!F83</f>
        <v>400</v>
      </c>
      <c r="AB83" s="230"/>
      <c r="AC83" s="229">
        <f>VLOOKUP(A82,$BL$2:$CI$5,15,FALSE)*'Attorney Detail'!F83</f>
        <v>120</v>
      </c>
      <c r="AD83" s="231"/>
      <c r="AE83" s="229">
        <f>VLOOKUP(A82,$BL$2:$CI$5,16,FALSE)*'Attorney Detail'!F83</f>
        <v>120</v>
      </c>
      <c r="AF83" s="230"/>
      <c r="AG83" s="229">
        <f>VLOOKUP(A82,$BL$2:$CI$5,17,FALSE)*'Attorney Detail'!F83</f>
        <v>300</v>
      </c>
      <c r="AH83" s="230"/>
      <c r="AI83" s="223">
        <f>VLOOKUP(A82,$BL$2:$CI$5,18,FALSE)*'Attorney Detail'!F83</f>
        <v>300</v>
      </c>
      <c r="AJ83" s="224"/>
      <c r="AK83" s="223">
        <f>VLOOKUP(A82,$BL$2:$CI$5,19,FALSE)*'Attorney Detail'!F83</f>
        <v>15</v>
      </c>
      <c r="AL83" s="224"/>
      <c r="AM83" s="223">
        <f>VLOOKUP(A82,$BL$2:$CI$5,20,FALSE)*'Attorney Detail'!F83</f>
        <v>40</v>
      </c>
      <c r="AN83" s="224"/>
      <c r="AO83" s="223">
        <f>VLOOKUP(A82,$BL$2:$CI$5,21,FALSE)*'Attorney Detail'!F83</f>
        <v>40</v>
      </c>
      <c r="AP83" s="224"/>
      <c r="AQ83" s="223">
        <f>VLOOKUP(A82,$BL$2:$CI$5,22,FALSE)*'Attorney Detail'!F83</f>
        <v>40</v>
      </c>
      <c r="AR83" s="224"/>
      <c r="AS83" s="235">
        <f>VLOOKUP(A82,$BL$2:$CI$5,23,FALSE)*'Attorney Detail'!F83</f>
        <v>10000000000</v>
      </c>
      <c r="AT83" s="236"/>
      <c r="AU83" s="237"/>
      <c r="AV83" s="238"/>
    </row>
    <row r="84" spans="1:89" ht="15.75" thickBot="1" x14ac:dyDescent="0.3">
      <c r="A84" s="37" t="str">
        <f>'Attorney Detail'!A83&amp;""</f>
        <v/>
      </c>
      <c r="B84" s="78" t="s">
        <v>24</v>
      </c>
      <c r="C84" s="78" t="s">
        <v>24</v>
      </c>
      <c r="D84" s="78" t="s">
        <v>112</v>
      </c>
      <c r="E84" s="78" t="s">
        <v>24</v>
      </c>
      <c r="F84" s="78" t="s">
        <v>112</v>
      </c>
      <c r="G84" s="78" t="s">
        <v>24</v>
      </c>
      <c r="H84" s="78" t="s">
        <v>112</v>
      </c>
      <c r="I84" s="78" t="s">
        <v>24</v>
      </c>
      <c r="J84" s="78" t="s">
        <v>112</v>
      </c>
      <c r="K84" s="78" t="s">
        <v>24</v>
      </c>
      <c r="L84" s="78" t="s">
        <v>112</v>
      </c>
      <c r="M84" s="78" t="s">
        <v>24</v>
      </c>
      <c r="N84" s="78" t="s">
        <v>112</v>
      </c>
      <c r="O84" s="78" t="s">
        <v>24</v>
      </c>
      <c r="P84" s="78" t="s">
        <v>112</v>
      </c>
      <c r="Q84" s="78" t="s">
        <v>24</v>
      </c>
      <c r="R84" s="78" t="s">
        <v>112</v>
      </c>
      <c r="S84" s="78" t="s">
        <v>24</v>
      </c>
      <c r="T84" s="78" t="s">
        <v>112</v>
      </c>
      <c r="U84" s="78" t="s">
        <v>24</v>
      </c>
      <c r="V84" s="78" t="s">
        <v>112</v>
      </c>
      <c r="W84" s="78" t="s">
        <v>24</v>
      </c>
      <c r="X84" s="78" t="s">
        <v>112</v>
      </c>
      <c r="Y84" s="78" t="s">
        <v>24</v>
      </c>
      <c r="Z84" s="78" t="s">
        <v>112</v>
      </c>
      <c r="AA84" s="78" t="s">
        <v>24</v>
      </c>
      <c r="AB84" s="78" t="s">
        <v>112</v>
      </c>
      <c r="AC84" s="78" t="s">
        <v>24</v>
      </c>
      <c r="AD84" s="78" t="s">
        <v>112</v>
      </c>
      <c r="AE84" s="78" t="s">
        <v>24</v>
      </c>
      <c r="AF84" s="78" t="s">
        <v>112</v>
      </c>
      <c r="AG84" s="78" t="s">
        <v>24</v>
      </c>
      <c r="AH84" s="79" t="s">
        <v>112</v>
      </c>
      <c r="AI84" s="78" t="s">
        <v>24</v>
      </c>
      <c r="AJ84" s="78" t="s">
        <v>112</v>
      </c>
      <c r="AK84" s="78" t="s">
        <v>24</v>
      </c>
      <c r="AL84" s="78" t="s">
        <v>112</v>
      </c>
      <c r="AM84" s="78" t="s">
        <v>24</v>
      </c>
      <c r="AN84" s="78" t="s">
        <v>112</v>
      </c>
      <c r="AO84" s="78" t="s">
        <v>24</v>
      </c>
      <c r="AP84" s="78" t="s">
        <v>112</v>
      </c>
      <c r="AQ84" s="78" t="s">
        <v>24</v>
      </c>
      <c r="AR84" s="78" t="s">
        <v>112</v>
      </c>
      <c r="AS84" s="78" t="s">
        <v>24</v>
      </c>
      <c r="AT84" s="78" t="s">
        <v>112</v>
      </c>
      <c r="AU84" s="78" t="s">
        <v>24</v>
      </c>
      <c r="AV84" s="154" t="s">
        <v>112</v>
      </c>
      <c r="CK84" s="19"/>
    </row>
    <row r="85" spans="1:89" ht="16.5" thickTop="1" thickBot="1" x14ac:dyDescent="0.3">
      <c r="A85" s="20" t="s">
        <v>25</v>
      </c>
      <c r="B85" s="21"/>
      <c r="C85" s="21"/>
      <c r="D85" s="75">
        <f>C85/C83</f>
        <v>0</v>
      </c>
      <c r="E85" s="21"/>
      <c r="F85" s="75">
        <f>E85/E83</f>
        <v>0</v>
      </c>
      <c r="G85" s="21"/>
      <c r="H85" s="75">
        <f>G85/G83</f>
        <v>0</v>
      </c>
      <c r="I85" s="21"/>
      <c r="J85" s="75">
        <f>I85/I83</f>
        <v>0</v>
      </c>
      <c r="K85" s="21"/>
      <c r="L85" s="75">
        <f>K85/K83</f>
        <v>0</v>
      </c>
      <c r="M85" s="21"/>
      <c r="N85" s="75">
        <f>M85/M83</f>
        <v>0</v>
      </c>
      <c r="O85" s="21"/>
      <c r="P85" s="75">
        <f>O85/O83</f>
        <v>0</v>
      </c>
      <c r="Q85" s="21"/>
      <c r="R85" s="75">
        <f>Q85/Q83</f>
        <v>0</v>
      </c>
      <c r="S85" s="21"/>
      <c r="T85" s="75">
        <f>S85/S83</f>
        <v>0</v>
      </c>
      <c r="U85" s="21"/>
      <c r="V85" s="75">
        <f>U85/U83</f>
        <v>0</v>
      </c>
      <c r="W85" s="21"/>
      <c r="X85" s="75">
        <f>W85/W83</f>
        <v>0</v>
      </c>
      <c r="Y85" s="21"/>
      <c r="Z85" s="75">
        <f>Y85/Y83</f>
        <v>0</v>
      </c>
      <c r="AA85" s="21"/>
      <c r="AB85" s="75">
        <f>AA85/AA83</f>
        <v>0</v>
      </c>
      <c r="AC85" s="21"/>
      <c r="AD85" s="75">
        <f>AC85/AC83</f>
        <v>0</v>
      </c>
      <c r="AE85" s="21"/>
      <c r="AF85" s="75">
        <f>AE85/AE83</f>
        <v>0</v>
      </c>
      <c r="AG85" s="21"/>
      <c r="AH85" s="75">
        <f>AG85/AG83</f>
        <v>0</v>
      </c>
      <c r="AI85" s="21"/>
      <c r="AJ85" s="75">
        <f>AI85/AI83</f>
        <v>0</v>
      </c>
      <c r="AK85" s="21"/>
      <c r="AL85" s="75">
        <f>AK85/AK83</f>
        <v>0</v>
      </c>
      <c r="AM85" s="21">
        <v>0</v>
      </c>
      <c r="AN85" s="75">
        <f>AM85/AM83</f>
        <v>0</v>
      </c>
      <c r="AO85" s="21"/>
      <c r="AP85" s="75">
        <f>AO85/AO83</f>
        <v>0</v>
      </c>
      <c r="AQ85" s="21"/>
      <c r="AR85" s="75">
        <f>AQ85/AQ83</f>
        <v>0</v>
      </c>
      <c r="AS85" s="21"/>
      <c r="AT85" s="75">
        <f>AS85/AS83</f>
        <v>0</v>
      </c>
      <c r="AU85" s="100">
        <f>E85+M85+O85+Q85+W85+Y85+AA85+AE85+AG85+AI85+AO85+AS85+G85+K85+I85+AC85+S85+U85+AQ85+AK85+AM85+C85</f>
        <v>0</v>
      </c>
      <c r="AV85" s="155">
        <f t="shared" ref="AV85:AV89" si="326">F85+N85+P85+R85+X85+Z85+AB85+AF85+AH85+AJ85+AP85+AT85+AD85+H85+L85+J85+T85+V85+AR85+AL85+AN85+D85</f>
        <v>0</v>
      </c>
      <c r="AW85" s="93">
        <f>IF(D85=0,0,(IF('Attorney Detail'!I83="yes",(D85/AV85)*('Attorney Detail'!G83+'Attorney Detail'!H83),0)))</f>
        <v>0</v>
      </c>
      <c r="AX85" s="93">
        <f>IF(F85=0,0,(IF('Attorney Detail'!J83="yes",(F85/AV85)*('Attorney Detail'!G83+'Attorney Detail'!H83),0)))</f>
        <v>0</v>
      </c>
      <c r="AY85" s="93">
        <f>IF(H85+J85=0,0,(IF('Attorney Detail'!K83="yes",((H85+J85)/AV85)*('Attorney Detail'!G83+'Attorney Detail'!H83),0)))</f>
        <v>0</v>
      </c>
      <c r="AZ85" s="93">
        <f>IF(L85=0,0,(IF('Attorney Detail'!L83="yes",(L85/AV85)*('Attorney Detail'!G83+'Attorney Detail'!H83),0)))</f>
        <v>0</v>
      </c>
      <c r="BA85" s="93">
        <f>IF(N85=0,0,(N85/AV85)*('Attorney Detail'!G83+'Attorney Detail'!H83))</f>
        <v>0</v>
      </c>
      <c r="BB85" s="93">
        <f>IF(R85+T85=0,0,(IF('Attorney Detail'!M83="yes",((R85+T85)/AV85)*('Attorney Detail'!G83+'Attorney Detail'!H83),0)))</f>
        <v>0</v>
      </c>
      <c r="BC85" s="93">
        <f>IF(V85=0,0,(IF('Attorney Detail'!N83="yes",(((V85)/AV85)*('Attorney Detail'!G83+'Attorney Detail'!H83)),0)))</f>
        <v>0</v>
      </c>
      <c r="BD85" s="93">
        <f>IF(X85+Z85+AB85=0,0,(IF('Attorney Detail'!O83="yes",((X85+Z85+AB85)/AV85)*('Attorney Detail'!G83+'Attorney Detail'!H83),0)))</f>
        <v>0</v>
      </c>
      <c r="BE85" s="93">
        <f>IF(AD85=0,0,(IF('Attorney Detail'!P83="yes",(AD85/AV85)*('Attorney Detail'!G83+'Attorney Detail'!H83),0)))</f>
        <v>0</v>
      </c>
      <c r="BF85" s="93">
        <f>IF(AF85=0,0,(IF('Attorney Detail'!Q83="yes",(AF85/AV85)*('Attorney Detail'!G83+'Attorney Detail'!H83),0)))</f>
        <v>0</v>
      </c>
      <c r="BG85" s="93">
        <f>IF(AH85=0,0,(AH85/AV85)*('Attorney Detail'!G83+'Attorney Detail'!H83))</f>
        <v>0</v>
      </c>
      <c r="BH85" s="93">
        <f>IF(AK85+AM85=0,0,(IF('Attorney Detail'!R83="yes",((AL85+AN85)/AV85)*('Attorney Detail'!G83+'Attorney Detail'!H83),0)))</f>
        <v>0</v>
      </c>
      <c r="BI85" s="91">
        <f>IF(AP85=0,0,(IF('Attorney Detail'!S83="yes",(AP85/AV85)*('Attorney Detail'!G83+'Attorney Detail'!H83),0)))</f>
        <v>0</v>
      </c>
      <c r="BJ85" s="91">
        <f>IF(AT85=0,0,(AT85/AV85)*('Attorney Detail'!G83+'Attorney Detail'!H83))</f>
        <v>0</v>
      </c>
      <c r="BK85" s="91">
        <f>IF((AU85)=0,('Attorney Detail'!G83+'Attorney Detail'!H83),SUM(AW85:BJ85))</f>
        <v>0</v>
      </c>
      <c r="CK85" s="19">
        <f>AV85*'Attorney Detail'!F83</f>
        <v>0</v>
      </c>
    </row>
    <row r="86" spans="1:89" ht="16.5" thickTop="1" thickBot="1" x14ac:dyDescent="0.3">
      <c r="A86" s="22" t="s">
        <v>26</v>
      </c>
      <c r="B86" s="23"/>
      <c r="C86" s="88"/>
      <c r="D86" s="75">
        <f>C86/C83</f>
        <v>0</v>
      </c>
      <c r="E86" s="88"/>
      <c r="F86" s="75">
        <f>E86/E83</f>
        <v>0</v>
      </c>
      <c r="G86" s="88"/>
      <c r="H86" s="75">
        <f>G86/G83</f>
        <v>0</v>
      </c>
      <c r="I86" s="88"/>
      <c r="J86" s="75">
        <f>I86/I83</f>
        <v>0</v>
      </c>
      <c r="K86" s="88"/>
      <c r="L86" s="75">
        <f>K86/K83</f>
        <v>0</v>
      </c>
      <c r="M86" s="88"/>
      <c r="N86" s="75">
        <f>M86/M83</f>
        <v>0</v>
      </c>
      <c r="O86" s="88"/>
      <c r="P86" s="75">
        <f>O86/O83</f>
        <v>0</v>
      </c>
      <c r="Q86" s="88"/>
      <c r="R86" s="75">
        <f>Q86/Q83</f>
        <v>0</v>
      </c>
      <c r="S86" s="88"/>
      <c r="T86" s="75">
        <f>S86/S83</f>
        <v>0</v>
      </c>
      <c r="U86" s="88"/>
      <c r="V86" s="75">
        <f>U86/U83</f>
        <v>0</v>
      </c>
      <c r="W86" s="88"/>
      <c r="X86" s="75">
        <f>W86/W83</f>
        <v>0</v>
      </c>
      <c r="Y86" s="88"/>
      <c r="Z86" s="75">
        <f>Y86/Y83</f>
        <v>0</v>
      </c>
      <c r="AA86" s="88"/>
      <c r="AB86" s="75">
        <f>AA86/AA83</f>
        <v>0</v>
      </c>
      <c r="AC86" s="88"/>
      <c r="AD86" s="75">
        <f>AC86/AC83</f>
        <v>0</v>
      </c>
      <c r="AE86" s="88"/>
      <c r="AF86" s="75">
        <f>AE86/AE83</f>
        <v>0</v>
      </c>
      <c r="AG86" s="88"/>
      <c r="AH86" s="75">
        <f>AG86/AG83</f>
        <v>0</v>
      </c>
      <c r="AI86" s="88"/>
      <c r="AJ86" s="75">
        <f>AI86/AI83</f>
        <v>0</v>
      </c>
      <c r="AK86" s="88">
        <v>0</v>
      </c>
      <c r="AL86" s="75">
        <f>AK86/AK83</f>
        <v>0</v>
      </c>
      <c r="AM86" s="88">
        <v>0</v>
      </c>
      <c r="AN86" s="75">
        <f>AM86/AM83</f>
        <v>0</v>
      </c>
      <c r="AO86" s="88"/>
      <c r="AP86" s="75">
        <f>AO86/AO83</f>
        <v>0</v>
      </c>
      <c r="AQ86" s="88"/>
      <c r="AR86" s="75">
        <f>AQ86/AQ83</f>
        <v>0</v>
      </c>
      <c r="AS86" s="88"/>
      <c r="AT86" s="75">
        <f>AS86/AS83</f>
        <v>0</v>
      </c>
      <c r="AU86" s="107">
        <f>E86+M86+O86+Q86+W86+Y86+AA86+AE86+AG86+AI86+AO86+AS86+G86+K86+I86+AC86+S86+U86+AQ86+AK86+AM86+C86</f>
        <v>0</v>
      </c>
      <c r="AV86" s="155">
        <f t="shared" si="326"/>
        <v>0</v>
      </c>
      <c r="AW86" s="93">
        <f>IF(D86=0,0,(IF('Attorney Detail'!I84="yes",(D86/AV86)*('Attorney Detail'!G84+'Attorney Detail'!H84),0)))</f>
        <v>0</v>
      </c>
      <c r="AX86" s="93">
        <f>IF(F86=0,0,(IF('Attorney Detail'!J84="yes",(F86/AV86)*('Attorney Detail'!G84+'Attorney Detail'!H84),0)))</f>
        <v>0</v>
      </c>
      <c r="AY86" s="93">
        <f>IF(H86+J86=0,0,(IF('Attorney Detail'!K84="yes",((H86+J86)/AV86)*('Attorney Detail'!G84+'Attorney Detail'!H84),0)))</f>
        <v>0</v>
      </c>
      <c r="AZ86" s="93">
        <f>IF(L86=0,0,(IF('Attorney Detail'!L84="yes",(L86/AV86)*('Attorney Detail'!G84+'Attorney Detail'!H84),0)))</f>
        <v>0</v>
      </c>
      <c r="BA86" s="93">
        <f>IF(N86=0,0,(N86/AV86)*('Attorney Detail'!G84+'Attorney Detail'!H84))</f>
        <v>0</v>
      </c>
      <c r="BB86" s="93">
        <f>IF(R86+T86=0,0,(IF('Attorney Detail'!M84="yes",((R86+T86)/AV86)*('Attorney Detail'!G84+'Attorney Detail'!H84),0)))</f>
        <v>0</v>
      </c>
      <c r="BC86" s="93">
        <f>IF(V86=0,0,(IF('Attorney Detail'!N84="yes",(((V86)/AV86)*('Attorney Detail'!G84+'Attorney Detail'!H84)),0)))</f>
        <v>0</v>
      </c>
      <c r="BD86" s="93">
        <f>IF(X86+Z86+AB86=0,0,(IF('Attorney Detail'!O84="yes",((X86+Z86+AB86)/AV86)*('Attorney Detail'!G84+'Attorney Detail'!H84),0)))</f>
        <v>0</v>
      </c>
      <c r="BE86" s="93">
        <f>IF(AD86=0,0,(IF('Attorney Detail'!P84="yes",(AD86/AV86)*('Attorney Detail'!G84+'Attorney Detail'!H84),0)))</f>
        <v>0</v>
      </c>
      <c r="BF86" s="93">
        <f>IF(AF86=0,0,(IF('Attorney Detail'!Q84="yes",(AF86/AV86)*('Attorney Detail'!G84+'Attorney Detail'!H84),0)))</f>
        <v>0</v>
      </c>
      <c r="BG86" s="93">
        <f>IF(AH86=0,0,(AH86/AV86)*('Attorney Detail'!G84+'Attorney Detail'!H84))</f>
        <v>0</v>
      </c>
      <c r="BH86" s="93">
        <f>IF(AK86+AM86=0,0,(IF('Attorney Detail'!R84="yes",((AL86+AN86)/AV86)*('Attorney Detail'!G84+'Attorney Detail'!H84),0)))</f>
        <v>0</v>
      </c>
      <c r="BI86" s="91">
        <f>IF(AP86=0,0,(IF('Attorney Detail'!S84="yes",(AP86/AV86)*('Attorney Detail'!G84+'Attorney Detail'!H84),0)))</f>
        <v>0</v>
      </c>
      <c r="BJ86" s="91">
        <f>IF(AT86=0,0,(AT86/AV86)*('Attorney Detail'!G84+'Attorney Detail'!H84))</f>
        <v>0</v>
      </c>
      <c r="BK86" s="91">
        <f>IF((AU86)=0,('Attorney Detail'!G84+'Attorney Detail'!H84),SUM(AW86:BJ86))</f>
        <v>0</v>
      </c>
      <c r="CK86" s="19">
        <f>AV86*'Attorney Detail'!F84</f>
        <v>0</v>
      </c>
    </row>
    <row r="87" spans="1:89" ht="16.5" thickTop="1" thickBot="1" x14ac:dyDescent="0.3">
      <c r="A87" s="22" t="s">
        <v>27</v>
      </c>
      <c r="B87" s="23"/>
      <c r="C87" s="88"/>
      <c r="D87" s="75">
        <f>C87/C83</f>
        <v>0</v>
      </c>
      <c r="E87" s="88"/>
      <c r="F87" s="75">
        <f>E87/E83</f>
        <v>0</v>
      </c>
      <c r="G87" s="88"/>
      <c r="H87" s="75">
        <f>G87/G83</f>
        <v>0</v>
      </c>
      <c r="I87" s="88"/>
      <c r="J87" s="75">
        <f>I87/I83</f>
        <v>0</v>
      </c>
      <c r="K87" s="88"/>
      <c r="L87" s="75">
        <f>K87/K83</f>
        <v>0</v>
      </c>
      <c r="M87" s="88"/>
      <c r="N87" s="75">
        <f>M87/M83</f>
        <v>0</v>
      </c>
      <c r="O87" s="88"/>
      <c r="P87" s="75">
        <f>O87/O83</f>
        <v>0</v>
      </c>
      <c r="Q87" s="88"/>
      <c r="R87" s="75">
        <f>Q87/Q83</f>
        <v>0</v>
      </c>
      <c r="S87" s="88"/>
      <c r="T87" s="75">
        <f>S87/S83</f>
        <v>0</v>
      </c>
      <c r="U87" s="88"/>
      <c r="V87" s="75">
        <f>U87/U83</f>
        <v>0</v>
      </c>
      <c r="W87" s="88"/>
      <c r="X87" s="75">
        <f>W87/W83</f>
        <v>0</v>
      </c>
      <c r="Y87" s="88"/>
      <c r="Z87" s="75">
        <f>Y87/Y83</f>
        <v>0</v>
      </c>
      <c r="AA87" s="88"/>
      <c r="AB87" s="75">
        <f>AA87/AA83</f>
        <v>0</v>
      </c>
      <c r="AC87" s="88"/>
      <c r="AD87" s="75">
        <f>AC87/AC83</f>
        <v>0</v>
      </c>
      <c r="AE87" s="88"/>
      <c r="AF87" s="75">
        <f>AE87/AE83</f>
        <v>0</v>
      </c>
      <c r="AG87" s="88"/>
      <c r="AH87" s="75">
        <f>AG87/AG83</f>
        <v>0</v>
      </c>
      <c r="AI87" s="88"/>
      <c r="AJ87" s="75">
        <f>AI87/AI83</f>
        <v>0</v>
      </c>
      <c r="AK87" s="88">
        <v>0</v>
      </c>
      <c r="AL87" s="75">
        <f>AK87/AK83</f>
        <v>0</v>
      </c>
      <c r="AM87" s="88">
        <v>0</v>
      </c>
      <c r="AN87" s="75">
        <f>AM87/AM83</f>
        <v>0</v>
      </c>
      <c r="AO87" s="88"/>
      <c r="AP87" s="75">
        <f>AO87/AO83</f>
        <v>0</v>
      </c>
      <c r="AQ87" s="88"/>
      <c r="AR87" s="75">
        <f>AQ87/AQ83</f>
        <v>0</v>
      </c>
      <c r="AS87" s="88"/>
      <c r="AT87" s="75">
        <f>AS87/AS83</f>
        <v>0</v>
      </c>
      <c r="AU87" s="107">
        <f>E87+M87+O87+Q87+W87+Y87+AA87+AE87+AG87+AI87+AO87+AS87+G87+K87+I87+AC87+S87+U87+AQ87+AK87+AM87+C87</f>
        <v>0</v>
      </c>
      <c r="AV87" s="155">
        <f t="shared" si="326"/>
        <v>0</v>
      </c>
      <c r="AW87" s="93">
        <f>IF(D87=0,0,(IF('Attorney Detail'!I85="yes",(D87/AV87)*('Attorney Detail'!G85+'Attorney Detail'!H85),0)))</f>
        <v>0</v>
      </c>
      <c r="AX87" s="93">
        <f>IF(F87=0,0,(IF('Attorney Detail'!J85="yes",(F87/AV87)*('Attorney Detail'!G85+'Attorney Detail'!H85),0)))</f>
        <v>0</v>
      </c>
      <c r="AY87" s="93">
        <f>IF(H87+J87=0,0,(IF('Attorney Detail'!K85="yes",((H87+J87)/AV87)*('Attorney Detail'!G85+'Attorney Detail'!H85),0)))</f>
        <v>0</v>
      </c>
      <c r="AZ87" s="93">
        <f>IF(L87=0,0,(IF('Attorney Detail'!L85="yes",(L87/AV87)*('Attorney Detail'!G85+'Attorney Detail'!H85),0)))</f>
        <v>0</v>
      </c>
      <c r="BA87" s="93">
        <f>IF(N87=0,0,(N87/AV87)*('Attorney Detail'!G85+'Attorney Detail'!H85))</f>
        <v>0</v>
      </c>
      <c r="BB87" s="93">
        <f>IF(R87+T87=0,0,(IF('Attorney Detail'!M85="yes",((R87+T87)/AV87)*('Attorney Detail'!G85+'Attorney Detail'!H85),0)))</f>
        <v>0</v>
      </c>
      <c r="BC87" s="93">
        <f>IF(V87=0,0,(IF('Attorney Detail'!N85="yes",(((V87)/AV87)*('Attorney Detail'!G85+'Attorney Detail'!H85)),0)))</f>
        <v>0</v>
      </c>
      <c r="BD87" s="93">
        <f>IF(X87+Z87+AB87=0,0,(IF('Attorney Detail'!O85="yes",((X87+Z87+AB87)/AV87)*('Attorney Detail'!G85+'Attorney Detail'!H85),0)))</f>
        <v>0</v>
      </c>
      <c r="BE87" s="93">
        <f>IF(AD87=0,0,(IF('Attorney Detail'!P85="yes",(AD87/AV87)*('Attorney Detail'!G85+'Attorney Detail'!H85),0)))</f>
        <v>0</v>
      </c>
      <c r="BF87" s="93">
        <f>IF(AF87=0,0,(IF('Attorney Detail'!Q85="yes",(AF87/AV87)*('Attorney Detail'!G85+'Attorney Detail'!H85),0)))</f>
        <v>0</v>
      </c>
      <c r="BG87" s="93">
        <f>IF(AH87=0,0,(AH87/AV87)*('Attorney Detail'!G85+'Attorney Detail'!H85))</f>
        <v>0</v>
      </c>
      <c r="BH87" s="93">
        <f>IF(AK87+AM87=0,0,(IF('Attorney Detail'!R85="yes",((AL87+AN87)/AV87)*('Attorney Detail'!G85+'Attorney Detail'!H85),0)))</f>
        <v>0</v>
      </c>
      <c r="BI87" s="91">
        <f>IF(AP87=0,0,(IF('Attorney Detail'!S85="yes",(AP87/AV87)*('Attorney Detail'!G85+'Attorney Detail'!H85),0)))</f>
        <v>0</v>
      </c>
      <c r="BJ87" s="91">
        <f>IF(AT87=0,0,(AT87/AV87)*('Attorney Detail'!G85+'Attorney Detail'!H85))</f>
        <v>0</v>
      </c>
      <c r="BK87" s="91">
        <f>IF((AU87)=0,('Attorney Detail'!G85+'Attorney Detail'!H85),SUM(AW87:BJ87))</f>
        <v>0</v>
      </c>
      <c r="CK87" s="19">
        <f>AV87*'Attorney Detail'!F85</f>
        <v>0</v>
      </c>
    </row>
    <row r="88" spans="1:89" ht="16.5" thickTop="1" thickBot="1" x14ac:dyDescent="0.3">
      <c r="A88" s="24" t="s">
        <v>28</v>
      </c>
      <c r="B88" s="25"/>
      <c r="C88" s="25"/>
      <c r="D88" s="75">
        <f>C88/C83</f>
        <v>0</v>
      </c>
      <c r="E88" s="25"/>
      <c r="F88" s="75">
        <f>E88/E83</f>
        <v>0</v>
      </c>
      <c r="G88" s="25"/>
      <c r="H88" s="75">
        <f>G88/G83</f>
        <v>0</v>
      </c>
      <c r="I88" s="25"/>
      <c r="J88" s="75">
        <f>I88/I83</f>
        <v>0</v>
      </c>
      <c r="K88" s="25"/>
      <c r="L88" s="75">
        <f>K88/K83</f>
        <v>0</v>
      </c>
      <c r="M88" s="25"/>
      <c r="N88" s="75">
        <f>M88/M83</f>
        <v>0</v>
      </c>
      <c r="O88" s="25"/>
      <c r="P88" s="75">
        <f>O88/O83</f>
        <v>0</v>
      </c>
      <c r="Q88" s="25"/>
      <c r="R88" s="75">
        <f>Q88/Q83</f>
        <v>0</v>
      </c>
      <c r="S88" s="25"/>
      <c r="T88" s="75">
        <f>S88/S83</f>
        <v>0</v>
      </c>
      <c r="U88" s="25"/>
      <c r="V88" s="75">
        <f>U88/U83</f>
        <v>0</v>
      </c>
      <c r="W88" s="25"/>
      <c r="X88" s="75">
        <f>W88/W83</f>
        <v>0</v>
      </c>
      <c r="Y88" s="25"/>
      <c r="Z88" s="75">
        <f>Y88/Y83</f>
        <v>0</v>
      </c>
      <c r="AA88" s="25"/>
      <c r="AB88" s="75">
        <f>AA88/AA83</f>
        <v>0</v>
      </c>
      <c r="AC88" s="25"/>
      <c r="AD88" s="75">
        <f>AC88/AC83</f>
        <v>0</v>
      </c>
      <c r="AE88" s="25"/>
      <c r="AF88" s="75">
        <f>AE88/AE83</f>
        <v>0</v>
      </c>
      <c r="AG88" s="25"/>
      <c r="AH88" s="75">
        <f>AG88/AG83</f>
        <v>0</v>
      </c>
      <c r="AI88" s="25"/>
      <c r="AJ88" s="75">
        <f>AI88/AI83</f>
        <v>0</v>
      </c>
      <c r="AK88" s="25">
        <v>0</v>
      </c>
      <c r="AL88" s="75">
        <f>AK88/AK83</f>
        <v>0</v>
      </c>
      <c r="AM88" s="25">
        <v>0</v>
      </c>
      <c r="AN88" s="75">
        <f>AM88/AM83</f>
        <v>0</v>
      </c>
      <c r="AO88" s="25"/>
      <c r="AP88" s="75">
        <f>AO88/AO83</f>
        <v>0</v>
      </c>
      <c r="AQ88" s="25"/>
      <c r="AR88" s="75">
        <f>AQ88/AQ83</f>
        <v>0</v>
      </c>
      <c r="AS88" s="25"/>
      <c r="AT88" s="75">
        <f>AS88/AS83</f>
        <v>0</v>
      </c>
      <c r="AU88" s="108">
        <f>E88+M88+O88+Q88+W88+Y88+AA88+AE88+AG88+AI88+AO88+AS88+G88+K88+I88+AC88+S88+U88+AQ88+AK88+AM88+C88</f>
        <v>0</v>
      </c>
      <c r="AV88" s="155">
        <f t="shared" si="326"/>
        <v>0</v>
      </c>
      <c r="AW88" s="93">
        <f>IF(D88=0,0,(IF('Attorney Detail'!I86="yes",(D88/AV88)*('Attorney Detail'!G86+'Attorney Detail'!H86),0)))</f>
        <v>0</v>
      </c>
      <c r="AX88" s="93">
        <f>IF(F88=0,0,(IF('Attorney Detail'!J86="yes",(F88/AV88)*('Attorney Detail'!G86+'Attorney Detail'!H86),0)))</f>
        <v>0</v>
      </c>
      <c r="AY88" s="93">
        <f>IF(H88+J88=0,0,(IF('Attorney Detail'!K86="yes",((H88+J88)/AV88)*('Attorney Detail'!G86+'Attorney Detail'!H86),0)))</f>
        <v>0</v>
      </c>
      <c r="AZ88" s="93">
        <f>IF(L88=0,0,(IF('Attorney Detail'!L86="yes",(L88/AV88)*('Attorney Detail'!G86+'Attorney Detail'!H86),0)))</f>
        <v>0</v>
      </c>
      <c r="BA88" s="93">
        <f>IF(N88=0,0,(N88/AV88)*('Attorney Detail'!G86+'Attorney Detail'!H86))</f>
        <v>0</v>
      </c>
      <c r="BB88" s="93">
        <f>IF(R88+T88=0,0,(IF('Attorney Detail'!M86="yes",((R88+T88)/AV88)*('Attorney Detail'!G86+'Attorney Detail'!H86),0)))</f>
        <v>0</v>
      </c>
      <c r="BC88" s="93">
        <f>IF(V88=0,0,(IF('Attorney Detail'!N86="yes",(((V88)/AV88)*('Attorney Detail'!G86+'Attorney Detail'!H86)),0)))</f>
        <v>0</v>
      </c>
      <c r="BD88" s="93">
        <f>IF(X88+Z88+AB88=0,0,(IF('Attorney Detail'!O86="yes",((X88+Z88+AB88)/AV88)*('Attorney Detail'!G86+'Attorney Detail'!H86),0)))</f>
        <v>0</v>
      </c>
      <c r="BE88" s="93">
        <f>IF(AD88=0,0,(IF('Attorney Detail'!P86="yes",(AD88/AV88)*('Attorney Detail'!G86+'Attorney Detail'!H86),0)))</f>
        <v>0</v>
      </c>
      <c r="BF88" s="93">
        <f>IF(AF88=0,0,(IF('Attorney Detail'!Q86="yes",(AF88/AV88)*('Attorney Detail'!G86+'Attorney Detail'!H86),0)))</f>
        <v>0</v>
      </c>
      <c r="BG88" s="93">
        <f>IF(AH88=0,0,(AH88/AV88)*('Attorney Detail'!G86+'Attorney Detail'!H86))</f>
        <v>0</v>
      </c>
      <c r="BH88" s="93">
        <f>IF(AK88+AM88=0,0,(IF('Attorney Detail'!R86="yes",((AL88+AN88)/AV88)*('Attorney Detail'!G86+'Attorney Detail'!H86),0)))</f>
        <v>0</v>
      </c>
      <c r="BI88" s="91">
        <f>IF(AP88=0,0,(IF('Attorney Detail'!S86="yes",(AP88/AV88)*('Attorney Detail'!G86+'Attorney Detail'!H86),0)))</f>
        <v>0</v>
      </c>
      <c r="BJ88" s="91">
        <f>IF(AT88=0,0,(AT88/AV88)*('Attorney Detail'!G86+'Attorney Detail'!H86))</f>
        <v>0</v>
      </c>
      <c r="BK88" s="91">
        <f>IF((AU88)=0,('Attorney Detail'!G86+'Attorney Detail'!H86),SUM(AW88:BJ88))</f>
        <v>0</v>
      </c>
      <c r="CK88" s="19">
        <f>AV88*'Attorney Detail'!F86</f>
        <v>0</v>
      </c>
    </row>
    <row r="89" spans="1:89" ht="16.5" thickTop="1" thickBot="1" x14ac:dyDescent="0.3">
      <c r="A89" s="72" t="s">
        <v>29</v>
      </c>
      <c r="B89" s="73"/>
      <c r="C89" s="73">
        <f t="shared" ref="C89" si="327">SUM(C85:C88)</f>
        <v>0</v>
      </c>
      <c r="D89" s="74">
        <f t="shared" ref="D89" si="328">C89/C83</f>
        <v>0</v>
      </c>
      <c r="E89" s="73">
        <f t="shared" ref="E89" si="329">SUM(E85:E88)</f>
        <v>0</v>
      </c>
      <c r="F89" s="74">
        <f t="shared" ref="F89" si="330">E89/E83</f>
        <v>0</v>
      </c>
      <c r="G89" s="73">
        <f t="shared" ref="G89" si="331">SUM(G85:G88)</f>
        <v>0</v>
      </c>
      <c r="H89" s="75">
        <f t="shared" ref="H89" si="332">G89/G83</f>
        <v>0</v>
      </c>
      <c r="I89" s="73">
        <f t="shared" ref="I89" si="333">SUM(I85:I88)</f>
        <v>0</v>
      </c>
      <c r="J89" s="75">
        <f t="shared" ref="J89" si="334">I89/I83</f>
        <v>0</v>
      </c>
      <c r="K89" s="73">
        <f t="shared" ref="K89" si="335">SUM(K85:K88)</f>
        <v>0</v>
      </c>
      <c r="L89" s="75">
        <f t="shared" ref="L89" si="336">K89/K83</f>
        <v>0</v>
      </c>
      <c r="M89" s="73">
        <f t="shared" ref="M89" si="337">SUM(M85:M88)</f>
        <v>0</v>
      </c>
      <c r="N89" s="74">
        <f t="shared" ref="N89" si="338">M89/M83</f>
        <v>0</v>
      </c>
      <c r="O89" s="73">
        <f t="shared" ref="O89" si="339">SUM(O85:O88)</f>
        <v>0</v>
      </c>
      <c r="P89" s="74">
        <f t="shared" ref="P89" si="340">O89/O83</f>
        <v>0</v>
      </c>
      <c r="Q89" s="73">
        <f t="shared" ref="Q89" si="341">SUM(Q85:Q88)</f>
        <v>0</v>
      </c>
      <c r="R89" s="75">
        <f t="shared" ref="R89" si="342">Q89/Q83</f>
        <v>0</v>
      </c>
      <c r="S89" s="73">
        <f t="shared" ref="S89" si="343">SUM(S85:S88)</f>
        <v>0</v>
      </c>
      <c r="T89" s="75">
        <f t="shared" ref="T89" si="344">S89/S83</f>
        <v>0</v>
      </c>
      <c r="U89" s="73">
        <f t="shared" ref="U89" si="345">SUM(U85:U88)</f>
        <v>0</v>
      </c>
      <c r="V89" s="75">
        <f t="shared" ref="V89" si="346">U89/U83</f>
        <v>0</v>
      </c>
      <c r="W89" s="73">
        <f t="shared" ref="W89" si="347">SUM(W85:W88)</f>
        <v>0</v>
      </c>
      <c r="X89" s="75">
        <f t="shared" ref="X89" si="348">W89/W83</f>
        <v>0</v>
      </c>
      <c r="Y89" s="73">
        <f t="shared" ref="Y89" si="349">SUM(Y85:Y88)</f>
        <v>0</v>
      </c>
      <c r="Z89" s="75">
        <f t="shared" ref="Z89" si="350">Y89/Y83</f>
        <v>0</v>
      </c>
      <c r="AA89" s="73">
        <f t="shared" ref="AA89" si="351">SUM(AA85:AA88)</f>
        <v>0</v>
      </c>
      <c r="AB89" s="75">
        <f t="shared" ref="AB89" si="352">AA89/AA83</f>
        <v>0</v>
      </c>
      <c r="AC89" s="73">
        <f t="shared" ref="AC89" si="353">SUM(AC85:AC88)</f>
        <v>0</v>
      </c>
      <c r="AD89" s="75">
        <f t="shared" ref="AD89" si="354">AC89/AC83</f>
        <v>0</v>
      </c>
      <c r="AE89" s="73">
        <f t="shared" ref="AE89" si="355">SUM(AE85:AE88)</f>
        <v>0</v>
      </c>
      <c r="AF89" s="75">
        <f t="shared" ref="AF89" si="356">AE89/AE83</f>
        <v>0</v>
      </c>
      <c r="AG89" s="73">
        <f t="shared" ref="AG89" si="357">SUM(AG85:AG88)</f>
        <v>0</v>
      </c>
      <c r="AH89" s="75">
        <f t="shared" ref="AH89" si="358">AG89/AG83</f>
        <v>0</v>
      </c>
      <c r="AI89" s="73">
        <f t="shared" ref="AI89" si="359">SUM(AI85:AI88)</f>
        <v>0</v>
      </c>
      <c r="AJ89" s="75">
        <f t="shared" ref="AJ89" si="360">AI89/AI83</f>
        <v>0</v>
      </c>
      <c r="AK89" s="73">
        <f t="shared" ref="AK89" si="361">SUM(AK85:AK88)</f>
        <v>0</v>
      </c>
      <c r="AL89" s="75">
        <f t="shared" ref="AL89" si="362">AK89/AK83</f>
        <v>0</v>
      </c>
      <c r="AM89" s="73">
        <f t="shared" ref="AM89" si="363">SUM(AM85:AM88)</f>
        <v>0</v>
      </c>
      <c r="AN89" s="75">
        <f t="shared" ref="AN89" si="364">AM89/AM83</f>
        <v>0</v>
      </c>
      <c r="AO89" s="73">
        <f t="shared" ref="AO89" si="365">SUM(AO85:AO88)</f>
        <v>0</v>
      </c>
      <c r="AP89" s="75">
        <f t="shared" ref="AP89" si="366">AO89/AO83</f>
        <v>0</v>
      </c>
      <c r="AQ89" s="73">
        <f t="shared" ref="AQ89" si="367">SUM(AQ85:AQ88)</f>
        <v>0</v>
      </c>
      <c r="AR89" s="75">
        <f t="shared" ref="AR89" si="368">AQ89/AQ83</f>
        <v>0</v>
      </c>
      <c r="AS89" s="73">
        <f t="shared" ref="AS89" si="369">SUM(AS85:AS88)</f>
        <v>0</v>
      </c>
      <c r="AT89" s="75">
        <f t="shared" ref="AT89" si="370">AS89/AS83</f>
        <v>0</v>
      </c>
      <c r="AU89" s="71">
        <f>E89+M89+O89+Q89+W89+Y89+AA89+AE89+AG89+AI89+AO89+AS89+G89+K89+I89+AC89+S89+U89+AQ89+AK89+AM89+C89</f>
        <v>0</v>
      </c>
      <c r="AV89" s="155">
        <f t="shared" si="326"/>
        <v>0</v>
      </c>
      <c r="AW89" s="94"/>
      <c r="AX89" s="94"/>
      <c r="AY89" s="94"/>
      <c r="AZ89" s="94"/>
      <c r="BA89" s="94"/>
      <c r="BB89" s="94"/>
      <c r="BC89" s="94"/>
      <c r="BD89" s="94"/>
      <c r="BE89" s="94"/>
      <c r="BF89" s="94"/>
      <c r="BG89" s="94"/>
      <c r="BH89" s="94"/>
      <c r="BI89" s="94"/>
      <c r="BJ89" s="94"/>
      <c r="BK89" s="94"/>
      <c r="CK89" s="26">
        <f t="shared" ref="CK89" si="371">SUM(CK85:CK88)</f>
        <v>0</v>
      </c>
    </row>
    <row r="90" spans="1:89" ht="16.5" thickTop="1" x14ac:dyDescent="0.25">
      <c r="A90" s="233" t="s">
        <v>481</v>
      </c>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c r="AM90" s="233"/>
      <c r="AN90" s="233"/>
      <c r="AO90" s="233"/>
      <c r="AP90" s="233"/>
      <c r="AQ90" s="233"/>
      <c r="AR90" s="233"/>
      <c r="AS90" s="233"/>
      <c r="AT90" s="233"/>
      <c r="AU90" s="233"/>
      <c r="AV90" s="233"/>
    </row>
    <row r="91" spans="1:89" ht="45" x14ac:dyDescent="0.25">
      <c r="A91" s="76"/>
      <c r="B91" s="66" t="s">
        <v>21</v>
      </c>
      <c r="C91" s="225" t="s">
        <v>442</v>
      </c>
      <c r="D91" s="226"/>
      <c r="E91" s="225" t="s">
        <v>96</v>
      </c>
      <c r="F91" s="226"/>
      <c r="G91" s="232" t="s">
        <v>99</v>
      </c>
      <c r="H91" s="226"/>
      <c r="I91" s="232" t="s">
        <v>100</v>
      </c>
      <c r="J91" s="226"/>
      <c r="K91" s="225" t="s">
        <v>97</v>
      </c>
      <c r="L91" s="226"/>
      <c r="M91" s="225" t="s">
        <v>98</v>
      </c>
      <c r="N91" s="226"/>
      <c r="O91" s="225" t="s">
        <v>22</v>
      </c>
      <c r="P91" s="226"/>
      <c r="Q91" s="225" t="s">
        <v>489</v>
      </c>
      <c r="R91" s="226"/>
      <c r="S91" s="225" t="s">
        <v>488</v>
      </c>
      <c r="T91" s="226"/>
      <c r="U91" s="232" t="s">
        <v>422</v>
      </c>
      <c r="V91" s="226"/>
      <c r="W91" s="232" t="s">
        <v>436</v>
      </c>
      <c r="X91" s="226"/>
      <c r="Y91" s="232" t="s">
        <v>423</v>
      </c>
      <c r="Z91" s="226"/>
      <c r="AA91" s="225" t="s">
        <v>484</v>
      </c>
      <c r="AB91" s="226"/>
      <c r="AC91" s="225" t="s">
        <v>93</v>
      </c>
      <c r="AD91" s="226"/>
      <c r="AE91" s="225" t="s">
        <v>94</v>
      </c>
      <c r="AF91" s="226"/>
      <c r="AG91" s="225" t="s">
        <v>485</v>
      </c>
      <c r="AH91" s="226"/>
      <c r="AI91" s="225" t="s">
        <v>424</v>
      </c>
      <c r="AJ91" s="226"/>
      <c r="AK91" s="225" t="s">
        <v>425</v>
      </c>
      <c r="AL91" s="226"/>
      <c r="AM91" s="225" t="s">
        <v>437</v>
      </c>
      <c r="AN91" s="226"/>
      <c r="AO91" s="225" t="s">
        <v>500</v>
      </c>
      <c r="AP91" s="226"/>
      <c r="AQ91" s="225" t="s">
        <v>426</v>
      </c>
      <c r="AR91" s="226"/>
      <c r="AS91" s="225" t="s">
        <v>447</v>
      </c>
      <c r="AT91" s="226"/>
      <c r="AU91" s="225" t="s">
        <v>23</v>
      </c>
      <c r="AV91" s="226"/>
      <c r="AW91" s="89" t="s">
        <v>442</v>
      </c>
      <c r="AX91" s="89" t="s">
        <v>96</v>
      </c>
      <c r="AY91" s="195" t="s">
        <v>157</v>
      </c>
      <c r="AZ91" s="105" t="s">
        <v>97</v>
      </c>
      <c r="BA91" s="105" t="s">
        <v>443</v>
      </c>
      <c r="BB91" s="90" t="s">
        <v>434</v>
      </c>
      <c r="BC91" s="106" t="s">
        <v>158</v>
      </c>
      <c r="BD91" s="90" t="s">
        <v>435</v>
      </c>
      <c r="BE91" s="90" t="s">
        <v>93</v>
      </c>
      <c r="BF91" s="90" t="s">
        <v>94</v>
      </c>
      <c r="BG91" s="90" t="s">
        <v>31</v>
      </c>
      <c r="BH91" s="90" t="s">
        <v>444</v>
      </c>
      <c r="BI91" s="91" t="s">
        <v>445</v>
      </c>
      <c r="BJ91" s="91" t="s">
        <v>446</v>
      </c>
      <c r="BK91" s="91" t="s">
        <v>448</v>
      </c>
      <c r="CK91" s="219" t="s">
        <v>502</v>
      </c>
    </row>
    <row r="92" spans="1:89" x14ac:dyDescent="0.25">
      <c r="A92" s="38" t="s">
        <v>107</v>
      </c>
      <c r="B92" s="67"/>
      <c r="C92" s="67"/>
      <c r="D92" s="68"/>
      <c r="E92" s="67"/>
      <c r="F92" s="68"/>
      <c r="G92" s="67"/>
      <c r="H92" s="68"/>
      <c r="I92" s="67"/>
      <c r="J92" s="68"/>
      <c r="K92" s="67"/>
      <c r="L92" s="68"/>
      <c r="M92" s="69"/>
      <c r="N92" s="68"/>
      <c r="O92" s="67"/>
      <c r="P92" s="68"/>
      <c r="Q92" s="67"/>
      <c r="R92" s="68"/>
      <c r="S92" s="67"/>
      <c r="T92" s="68"/>
      <c r="U92" s="67"/>
      <c r="V92" s="68"/>
      <c r="W92" s="67"/>
      <c r="X92" s="68"/>
      <c r="Y92" s="67"/>
      <c r="Z92" s="68"/>
      <c r="AA92" s="67"/>
      <c r="AB92" s="68"/>
      <c r="AC92" s="69"/>
      <c r="AD92" s="69"/>
      <c r="AE92" s="67"/>
      <c r="AF92" s="68"/>
      <c r="AG92" s="67"/>
      <c r="AH92" s="68"/>
      <c r="AI92" s="67"/>
      <c r="AJ92" s="68"/>
      <c r="AK92" s="227"/>
      <c r="AL92" s="228"/>
      <c r="AM92" s="227"/>
      <c r="AN92" s="228"/>
      <c r="AO92" s="112"/>
      <c r="AP92" s="113"/>
      <c r="AQ92" s="112"/>
      <c r="AR92" s="113"/>
      <c r="AS92" s="112"/>
      <c r="AT92" s="113"/>
      <c r="AU92" s="67"/>
      <c r="AV92" s="110"/>
      <c r="AW92" s="89"/>
      <c r="AX92" s="89"/>
      <c r="AY92" s="89"/>
      <c r="AZ92" s="89"/>
      <c r="BA92" s="89"/>
    </row>
    <row r="93" spans="1:89" x14ac:dyDescent="0.25">
      <c r="A93" s="77"/>
      <c r="B93" s="70"/>
      <c r="C93" s="223">
        <f>(VLOOKUP(A92,$BL$2:$CH$5,2,FALSE))*'Attorney Detail'!F93</f>
        <v>15</v>
      </c>
      <c r="D93" s="224"/>
      <c r="E93" s="223">
        <f>(VLOOKUP(A92,$BL$2:$CH$5,3,FALSE))*'Attorney Detail'!F93</f>
        <v>15</v>
      </c>
      <c r="F93" s="224"/>
      <c r="G93" s="223">
        <f>VLOOKUP(A92,$BL$2:$CI$5,4,FALSE)*'Attorney Detail'!F93</f>
        <v>50</v>
      </c>
      <c r="H93" s="224"/>
      <c r="I93" s="223">
        <f>VLOOKUP(A92,$BL$2:$CI$5,5,FALSE)*'Attorney Detail'!F93</f>
        <v>80</v>
      </c>
      <c r="J93" s="224"/>
      <c r="K93" s="223">
        <f>VLOOKUP(A92,$BL$2:$CI$5,6,FALSE)*'Attorney Detail'!F93</f>
        <v>100</v>
      </c>
      <c r="L93" s="224"/>
      <c r="M93" s="234">
        <f>VLOOKUP(A92,$BL$2:$CI$5,7,FALSE)*'Attorney Detail'!F93</f>
        <v>150</v>
      </c>
      <c r="N93" s="224"/>
      <c r="O93" s="223">
        <f>VLOOKUP(A92,$BL$2:$CI$5,8,FALSE)*'Attorney Detail'!F93</f>
        <v>300</v>
      </c>
      <c r="P93" s="224"/>
      <c r="Q93" s="223">
        <f>VLOOKUP(A92,$BL$2:$CI$5,9,FALSE)*'Attorney Detail'!F93</f>
        <v>15</v>
      </c>
      <c r="R93" s="224"/>
      <c r="S93" s="223">
        <f>VLOOKUP(A92,$BL$2:$CI$5,10,FALSE)*'Attorney Detail'!F93</f>
        <v>50</v>
      </c>
      <c r="T93" s="224"/>
      <c r="U93" s="223">
        <f>VLOOKUP(A92,$BL$2:$CI$5,11,FALSE)*'Attorney Detail'!F93</f>
        <v>100</v>
      </c>
      <c r="V93" s="224"/>
      <c r="W93" s="223">
        <f>VLOOKUP(A92,$BL$2:$CI$5,12,FALSE)*'Attorney Detail'!F93</f>
        <v>220</v>
      </c>
      <c r="X93" s="224"/>
      <c r="Y93" s="223">
        <f>VLOOKUP(A92,$BL$2:$CI$5,13,FALSE)*'Attorney Detail'!F93</f>
        <v>300</v>
      </c>
      <c r="Z93" s="224"/>
      <c r="AA93" s="229">
        <f>VLOOKUP(A92,$BL$2:$CI$5,14,FALSE)*'Attorney Detail'!F93</f>
        <v>400</v>
      </c>
      <c r="AB93" s="230"/>
      <c r="AC93" s="229">
        <f>VLOOKUP(A92,$BL$2:$CI$5,15,FALSE)*'Attorney Detail'!F93</f>
        <v>120</v>
      </c>
      <c r="AD93" s="231"/>
      <c r="AE93" s="229">
        <f>VLOOKUP(A92,$BL$2:$CI$5,16,FALSE)*'Attorney Detail'!F93</f>
        <v>120</v>
      </c>
      <c r="AF93" s="230"/>
      <c r="AG93" s="229">
        <f>VLOOKUP(A92,$BL$2:$CI$5,17,FALSE)*'Attorney Detail'!F93</f>
        <v>300</v>
      </c>
      <c r="AH93" s="230"/>
      <c r="AI93" s="223">
        <f>VLOOKUP(A92,$BL$2:$CI$5,18,FALSE)*'Attorney Detail'!F93</f>
        <v>300</v>
      </c>
      <c r="AJ93" s="224"/>
      <c r="AK93" s="223">
        <f>VLOOKUP(A92,$BL$2:$CI$5,19,FALSE)*'Attorney Detail'!F93</f>
        <v>15</v>
      </c>
      <c r="AL93" s="224"/>
      <c r="AM93" s="223">
        <f>VLOOKUP(A92,$BL$2:$CI$5,20,FALSE)*'Attorney Detail'!F93</f>
        <v>40</v>
      </c>
      <c r="AN93" s="224"/>
      <c r="AO93" s="223">
        <f>VLOOKUP(A92,$BL$2:$CI$5,21,FALSE)*'Attorney Detail'!F93</f>
        <v>40</v>
      </c>
      <c r="AP93" s="224"/>
      <c r="AQ93" s="223">
        <f>VLOOKUP(A92,$BL$2:$CI$5,22,FALSE)*'Attorney Detail'!F93</f>
        <v>40</v>
      </c>
      <c r="AR93" s="224"/>
      <c r="AS93" s="235">
        <f>VLOOKUP(A92,$BL$2:$CI$5,23,FALSE)*'Attorney Detail'!F93</f>
        <v>10000000000</v>
      </c>
      <c r="AT93" s="236"/>
      <c r="AU93" s="237"/>
      <c r="AV93" s="238"/>
    </row>
    <row r="94" spans="1:89" ht="15.75" thickBot="1" x14ac:dyDescent="0.3">
      <c r="A94" s="37" t="str">
        <f>'Attorney Detail'!A93&amp;""</f>
        <v/>
      </c>
      <c r="B94" s="78" t="s">
        <v>24</v>
      </c>
      <c r="C94" s="78" t="s">
        <v>24</v>
      </c>
      <c r="D94" s="78" t="s">
        <v>112</v>
      </c>
      <c r="E94" s="78" t="s">
        <v>24</v>
      </c>
      <c r="F94" s="78" t="s">
        <v>112</v>
      </c>
      <c r="G94" s="78" t="s">
        <v>24</v>
      </c>
      <c r="H94" s="78" t="s">
        <v>112</v>
      </c>
      <c r="I94" s="78" t="s">
        <v>24</v>
      </c>
      <c r="J94" s="78" t="s">
        <v>112</v>
      </c>
      <c r="K94" s="78" t="s">
        <v>24</v>
      </c>
      <c r="L94" s="78" t="s">
        <v>112</v>
      </c>
      <c r="M94" s="78" t="s">
        <v>24</v>
      </c>
      <c r="N94" s="78" t="s">
        <v>112</v>
      </c>
      <c r="O94" s="78" t="s">
        <v>24</v>
      </c>
      <c r="P94" s="78" t="s">
        <v>112</v>
      </c>
      <c r="Q94" s="78" t="s">
        <v>24</v>
      </c>
      <c r="R94" s="78" t="s">
        <v>112</v>
      </c>
      <c r="S94" s="78" t="s">
        <v>24</v>
      </c>
      <c r="T94" s="78" t="s">
        <v>112</v>
      </c>
      <c r="U94" s="78" t="s">
        <v>24</v>
      </c>
      <c r="V94" s="78" t="s">
        <v>112</v>
      </c>
      <c r="W94" s="78" t="s">
        <v>24</v>
      </c>
      <c r="X94" s="78" t="s">
        <v>112</v>
      </c>
      <c r="Y94" s="78" t="s">
        <v>24</v>
      </c>
      <c r="Z94" s="78" t="s">
        <v>112</v>
      </c>
      <c r="AA94" s="78" t="s">
        <v>24</v>
      </c>
      <c r="AB94" s="78" t="s">
        <v>112</v>
      </c>
      <c r="AC94" s="78" t="s">
        <v>24</v>
      </c>
      <c r="AD94" s="78" t="s">
        <v>112</v>
      </c>
      <c r="AE94" s="78" t="s">
        <v>24</v>
      </c>
      <c r="AF94" s="78" t="s">
        <v>112</v>
      </c>
      <c r="AG94" s="78" t="s">
        <v>24</v>
      </c>
      <c r="AH94" s="79" t="s">
        <v>112</v>
      </c>
      <c r="AI94" s="78" t="s">
        <v>24</v>
      </c>
      <c r="AJ94" s="78" t="s">
        <v>112</v>
      </c>
      <c r="AK94" s="78" t="s">
        <v>24</v>
      </c>
      <c r="AL94" s="78" t="s">
        <v>112</v>
      </c>
      <c r="AM94" s="78" t="s">
        <v>24</v>
      </c>
      <c r="AN94" s="78" t="s">
        <v>112</v>
      </c>
      <c r="AO94" s="78" t="s">
        <v>24</v>
      </c>
      <c r="AP94" s="78" t="s">
        <v>112</v>
      </c>
      <c r="AQ94" s="78" t="s">
        <v>24</v>
      </c>
      <c r="AR94" s="78" t="s">
        <v>112</v>
      </c>
      <c r="AS94" s="78" t="s">
        <v>24</v>
      </c>
      <c r="AT94" s="78" t="s">
        <v>112</v>
      </c>
      <c r="AU94" s="78" t="s">
        <v>24</v>
      </c>
      <c r="AV94" s="154" t="s">
        <v>112</v>
      </c>
      <c r="CK94" s="19"/>
    </row>
    <row r="95" spans="1:89" ht="16.5" thickTop="1" thickBot="1" x14ac:dyDescent="0.3">
      <c r="A95" s="20" t="s">
        <v>25</v>
      </c>
      <c r="B95" s="21"/>
      <c r="C95" s="21"/>
      <c r="D95" s="75">
        <f>C95/C93</f>
        <v>0</v>
      </c>
      <c r="E95" s="21"/>
      <c r="F95" s="75">
        <f>E95/E93</f>
        <v>0</v>
      </c>
      <c r="G95" s="21"/>
      <c r="H95" s="75">
        <f>G95/G93</f>
        <v>0</v>
      </c>
      <c r="I95" s="21"/>
      <c r="J95" s="75">
        <f>I95/I93</f>
        <v>0</v>
      </c>
      <c r="K95" s="21"/>
      <c r="L95" s="75">
        <f>K95/K93</f>
        <v>0</v>
      </c>
      <c r="M95" s="21"/>
      <c r="N95" s="75">
        <f>M95/M93</f>
        <v>0</v>
      </c>
      <c r="O95" s="21"/>
      <c r="P95" s="75">
        <f>O95/O93</f>
        <v>0</v>
      </c>
      <c r="Q95" s="21"/>
      <c r="R95" s="75">
        <f>Q95/Q93</f>
        <v>0</v>
      </c>
      <c r="S95" s="21"/>
      <c r="T95" s="75">
        <f>S95/S93</f>
        <v>0</v>
      </c>
      <c r="U95" s="21"/>
      <c r="V95" s="75">
        <f>U95/U93</f>
        <v>0</v>
      </c>
      <c r="W95" s="21"/>
      <c r="X95" s="75">
        <f>W95/W93</f>
        <v>0</v>
      </c>
      <c r="Y95" s="21"/>
      <c r="Z95" s="75">
        <f>Y95/Y93</f>
        <v>0</v>
      </c>
      <c r="AA95" s="21"/>
      <c r="AB95" s="75">
        <f>AA95/AA93</f>
        <v>0</v>
      </c>
      <c r="AC95" s="21"/>
      <c r="AD95" s="75">
        <f>AC95/AC93</f>
        <v>0</v>
      </c>
      <c r="AE95" s="21"/>
      <c r="AF95" s="75">
        <f>AE95/AE93</f>
        <v>0</v>
      </c>
      <c r="AG95" s="21"/>
      <c r="AH95" s="75">
        <f>AG95/AG93</f>
        <v>0</v>
      </c>
      <c r="AI95" s="21"/>
      <c r="AJ95" s="75">
        <f>AI95/AI93</f>
        <v>0</v>
      </c>
      <c r="AK95" s="21"/>
      <c r="AL95" s="75">
        <f>AK95/AK93</f>
        <v>0</v>
      </c>
      <c r="AM95" s="21">
        <v>0</v>
      </c>
      <c r="AN95" s="75">
        <f>AM95/AM93</f>
        <v>0</v>
      </c>
      <c r="AO95" s="21"/>
      <c r="AP95" s="75">
        <f>AO95/AO93</f>
        <v>0</v>
      </c>
      <c r="AQ95" s="21"/>
      <c r="AR95" s="75">
        <f>AQ95/AQ93</f>
        <v>0</v>
      </c>
      <c r="AS95" s="21"/>
      <c r="AT95" s="75">
        <f>AS95/AS93</f>
        <v>0</v>
      </c>
      <c r="AU95" s="100">
        <f>E95+M95+O95+Q95+W95+Y95+AA95+AE95+AG95+AI95+AO95+AS95+G95+K95+I95+AC95+S95+U95+AQ95+AK95+AM95+C95</f>
        <v>0</v>
      </c>
      <c r="AV95" s="155">
        <f t="shared" ref="AV95:AV99" si="372">F95+N95+P95+R95+X95+Z95+AB95+AF95+AH95+AJ95+AP95+AT95+AD95+H95+L95+J95+T95+V95+AR95+AL95+AN95+D95</f>
        <v>0</v>
      </c>
      <c r="AW95" s="93">
        <f>IF(D95=0,0,(IF('Attorney Detail'!I93="yes",(D95/AV95)*('Attorney Detail'!G93+'Attorney Detail'!H93),0)))</f>
        <v>0</v>
      </c>
      <c r="AX95" s="93">
        <f>IF(F95=0,0,(IF('Attorney Detail'!J93="yes",(F95/AV95)*('Attorney Detail'!G93+'Attorney Detail'!H93),0)))</f>
        <v>0</v>
      </c>
      <c r="AY95" s="93">
        <f>IF(H95+J95=0,0,(IF('Attorney Detail'!K93="yes",((H95+J95)/AV95)*('Attorney Detail'!G93+'Attorney Detail'!H93),0)))</f>
        <v>0</v>
      </c>
      <c r="AZ95" s="93">
        <f>IF(L95=0,0,(IF('Attorney Detail'!L93="yes",(L95/AV95)*('Attorney Detail'!G93+'Attorney Detail'!H93),0)))</f>
        <v>0</v>
      </c>
      <c r="BA95" s="93">
        <f>IF(N95=0,0,(N95/AV95)*('Attorney Detail'!G93+'Attorney Detail'!H93))</f>
        <v>0</v>
      </c>
      <c r="BB95" s="93">
        <f>IF(R95+T95=0,0,(IF('Attorney Detail'!M93="yes",((R95+T95)/AV95)*('Attorney Detail'!G93+'Attorney Detail'!H93),0)))</f>
        <v>0</v>
      </c>
      <c r="BC95" s="93">
        <f>IF(V95=0,0,(IF('Attorney Detail'!N93="yes",(((V95)/AV95)*('Attorney Detail'!G93+'Attorney Detail'!H93)),0)))</f>
        <v>0</v>
      </c>
      <c r="BD95" s="93">
        <f>IF(X95+Z95+AB95=0,0,(IF('Attorney Detail'!O93="yes",((X95+Z95+AB95)/AV95)*('Attorney Detail'!G93+'Attorney Detail'!H93),0)))</f>
        <v>0</v>
      </c>
      <c r="BE95" s="93">
        <f>IF(AD95=0,0,(IF('Attorney Detail'!P93="yes",(AD95/AV95)*('Attorney Detail'!G93+'Attorney Detail'!H93),0)))</f>
        <v>0</v>
      </c>
      <c r="BF95" s="93">
        <f>IF(AF95=0,0,(IF('Attorney Detail'!Q93="yes",(AF95/AV95)*('Attorney Detail'!G93+'Attorney Detail'!H93),0)))</f>
        <v>0</v>
      </c>
      <c r="BG95" s="93">
        <f>IF(AH95=0,0,(AH95/AV95)*('Attorney Detail'!G93+'Attorney Detail'!H93))</f>
        <v>0</v>
      </c>
      <c r="BH95" s="93">
        <f>IF(AK95+AM95=0,0,(IF('Attorney Detail'!R93="yes",((AL95+AN95)/AV95)*('Attorney Detail'!G93+'Attorney Detail'!H93),0)))</f>
        <v>0</v>
      </c>
      <c r="BI95" s="91">
        <f>IF(AP95=0,0,(IF('Attorney Detail'!S93="yes",(AP95/AV95)*('Attorney Detail'!G93+'Attorney Detail'!H93),0)))</f>
        <v>0</v>
      </c>
      <c r="BJ95" s="91">
        <f>IF(AT95=0,0,(AT95/AV95)*('Attorney Detail'!G93+'Attorney Detail'!H93))</f>
        <v>0</v>
      </c>
      <c r="BK95" s="91">
        <f>IF((AU95)=0,('Attorney Detail'!G93+'Attorney Detail'!H93),SUM(AW95:BJ95))</f>
        <v>0</v>
      </c>
      <c r="CK95" s="19">
        <f>AV95*'Attorney Detail'!F93</f>
        <v>0</v>
      </c>
    </row>
    <row r="96" spans="1:89" ht="16.5" thickTop="1" thickBot="1" x14ac:dyDescent="0.3">
      <c r="A96" s="22" t="s">
        <v>26</v>
      </c>
      <c r="B96" s="23"/>
      <c r="C96" s="88"/>
      <c r="D96" s="75">
        <f>C96/C93</f>
        <v>0</v>
      </c>
      <c r="E96" s="88"/>
      <c r="F96" s="75">
        <f>E96/E93</f>
        <v>0</v>
      </c>
      <c r="G96" s="88"/>
      <c r="H96" s="75">
        <f>G96/G93</f>
        <v>0</v>
      </c>
      <c r="I96" s="88"/>
      <c r="J96" s="75">
        <f>I96/I93</f>
        <v>0</v>
      </c>
      <c r="K96" s="88"/>
      <c r="L96" s="75">
        <f>K96/K93</f>
        <v>0</v>
      </c>
      <c r="M96" s="88"/>
      <c r="N96" s="75">
        <f>M96/M93</f>
        <v>0</v>
      </c>
      <c r="O96" s="88"/>
      <c r="P96" s="75">
        <f>O96/O93</f>
        <v>0</v>
      </c>
      <c r="Q96" s="88"/>
      <c r="R96" s="75">
        <f>Q96/Q93</f>
        <v>0</v>
      </c>
      <c r="S96" s="88"/>
      <c r="T96" s="75">
        <f>S96/S93</f>
        <v>0</v>
      </c>
      <c r="U96" s="88"/>
      <c r="V96" s="75">
        <f>U96/U93</f>
        <v>0</v>
      </c>
      <c r="W96" s="88"/>
      <c r="X96" s="75">
        <f>W96/W93</f>
        <v>0</v>
      </c>
      <c r="Y96" s="88"/>
      <c r="Z96" s="75">
        <f>Y96/Y93</f>
        <v>0</v>
      </c>
      <c r="AA96" s="88"/>
      <c r="AB96" s="75">
        <f>AA96/AA93</f>
        <v>0</v>
      </c>
      <c r="AC96" s="88"/>
      <c r="AD96" s="75">
        <f>AC96/AC93</f>
        <v>0</v>
      </c>
      <c r="AE96" s="88"/>
      <c r="AF96" s="75">
        <f>AE96/AE93</f>
        <v>0</v>
      </c>
      <c r="AG96" s="88"/>
      <c r="AH96" s="75">
        <f>AG96/AG93</f>
        <v>0</v>
      </c>
      <c r="AI96" s="88"/>
      <c r="AJ96" s="75">
        <f>AI96/AI93</f>
        <v>0</v>
      </c>
      <c r="AK96" s="88">
        <v>0</v>
      </c>
      <c r="AL96" s="75">
        <f>AK96/AK93</f>
        <v>0</v>
      </c>
      <c r="AM96" s="88">
        <v>0</v>
      </c>
      <c r="AN96" s="75">
        <f>AM96/AM93</f>
        <v>0</v>
      </c>
      <c r="AO96" s="88"/>
      <c r="AP96" s="75">
        <f>AO96/AO93</f>
        <v>0</v>
      </c>
      <c r="AQ96" s="88"/>
      <c r="AR96" s="75">
        <f>AQ96/AQ93</f>
        <v>0</v>
      </c>
      <c r="AS96" s="88"/>
      <c r="AT96" s="75">
        <f>AS96/AS93</f>
        <v>0</v>
      </c>
      <c r="AU96" s="107">
        <f>E96+M96+O96+Q96+W96+Y96+AA96+AE96+AG96+AI96+AO96+AS96+G96+K96+I96+AC96+S96+U96+AQ96+AK96+AM96+C96</f>
        <v>0</v>
      </c>
      <c r="AV96" s="155">
        <f t="shared" si="372"/>
        <v>0</v>
      </c>
      <c r="AW96" s="93">
        <f>IF(D96=0,0,(IF('Attorney Detail'!I94="yes",(D96/AV96)*('Attorney Detail'!G94+'Attorney Detail'!H94),0)))</f>
        <v>0</v>
      </c>
      <c r="AX96" s="93">
        <f>IF(F96=0,0,(IF('Attorney Detail'!J94="yes",(F96/AV96)*('Attorney Detail'!G94+'Attorney Detail'!H94),0)))</f>
        <v>0</v>
      </c>
      <c r="AY96" s="93">
        <f>IF(H96+J96=0,0,(IF('Attorney Detail'!K94="yes",((H96+J96)/AV96)*('Attorney Detail'!G94+'Attorney Detail'!H94),0)))</f>
        <v>0</v>
      </c>
      <c r="AZ96" s="93">
        <f>IF(L96=0,0,(IF('Attorney Detail'!L94="yes",(L96/AV96)*('Attorney Detail'!G94+'Attorney Detail'!H94),0)))</f>
        <v>0</v>
      </c>
      <c r="BA96" s="93">
        <f>IF(N96=0,0,(N96/AV96)*('Attorney Detail'!G94+'Attorney Detail'!H94))</f>
        <v>0</v>
      </c>
      <c r="BB96" s="93">
        <f>IF(R96+T96=0,0,(IF('Attorney Detail'!M94="yes",((R96+T96)/AV96)*('Attorney Detail'!G94+'Attorney Detail'!H94),0)))</f>
        <v>0</v>
      </c>
      <c r="BC96" s="93">
        <f>IF(V96=0,0,(IF('Attorney Detail'!N94="yes",(((V96)/AV96)*('Attorney Detail'!G94+'Attorney Detail'!H94)),0)))</f>
        <v>0</v>
      </c>
      <c r="BD96" s="93">
        <f>IF(X96+Z96+AB96=0,0,(IF('Attorney Detail'!O94="yes",((X96+Z96+AB96)/AV96)*('Attorney Detail'!G94+'Attorney Detail'!H94),0)))</f>
        <v>0</v>
      </c>
      <c r="BE96" s="93">
        <f>IF(AD96=0,0,(IF('Attorney Detail'!P94="yes",(AD96/AV96)*('Attorney Detail'!G94+'Attorney Detail'!H94),0)))</f>
        <v>0</v>
      </c>
      <c r="BF96" s="93">
        <f>IF(AF96=0,0,(IF('Attorney Detail'!Q94="yes",(AF96/AV96)*('Attorney Detail'!G94+'Attorney Detail'!H94),0)))</f>
        <v>0</v>
      </c>
      <c r="BG96" s="93">
        <f>IF(AH96=0,0,(AH96/AV96)*('Attorney Detail'!G94+'Attorney Detail'!H94))</f>
        <v>0</v>
      </c>
      <c r="BH96" s="93">
        <f>IF(AK96+AM96=0,0,(IF('Attorney Detail'!R94="yes",((AL96+AN96)/AV96)*('Attorney Detail'!G94+'Attorney Detail'!H94),0)))</f>
        <v>0</v>
      </c>
      <c r="BI96" s="91">
        <f>IF(AP96=0,0,(IF('Attorney Detail'!S94="yes",(AP96/AV96)*('Attorney Detail'!G94+'Attorney Detail'!H94),0)))</f>
        <v>0</v>
      </c>
      <c r="BJ96" s="91">
        <f>IF(AT96=0,0,(AT96/AV96)*('Attorney Detail'!G94+'Attorney Detail'!H94))</f>
        <v>0</v>
      </c>
      <c r="BK96" s="91">
        <f>IF((AU96)=0,('Attorney Detail'!G94+'Attorney Detail'!H94),SUM(AW96:BJ96))</f>
        <v>0</v>
      </c>
      <c r="CK96" s="19">
        <f>AV96*'Attorney Detail'!F94</f>
        <v>0</v>
      </c>
    </row>
    <row r="97" spans="1:89" ht="16.5" thickTop="1" thickBot="1" x14ac:dyDescent="0.3">
      <c r="A97" s="22" t="s">
        <v>27</v>
      </c>
      <c r="B97" s="23"/>
      <c r="C97" s="88"/>
      <c r="D97" s="75">
        <f>C97/C93</f>
        <v>0</v>
      </c>
      <c r="E97" s="88"/>
      <c r="F97" s="75">
        <f>E97/E93</f>
        <v>0</v>
      </c>
      <c r="G97" s="88"/>
      <c r="H97" s="75">
        <f>G97/G93</f>
        <v>0</v>
      </c>
      <c r="I97" s="88"/>
      <c r="J97" s="75">
        <f>I97/I93</f>
        <v>0</v>
      </c>
      <c r="K97" s="88"/>
      <c r="L97" s="75">
        <f>K97/K93</f>
        <v>0</v>
      </c>
      <c r="M97" s="88"/>
      <c r="N97" s="75">
        <f>M97/M93</f>
        <v>0</v>
      </c>
      <c r="O97" s="88"/>
      <c r="P97" s="75">
        <f>O97/O93</f>
        <v>0</v>
      </c>
      <c r="Q97" s="88"/>
      <c r="R97" s="75">
        <f>Q97/Q93</f>
        <v>0</v>
      </c>
      <c r="S97" s="88"/>
      <c r="T97" s="75">
        <f>S97/S93</f>
        <v>0</v>
      </c>
      <c r="U97" s="88"/>
      <c r="V97" s="75">
        <f>U97/U93</f>
        <v>0</v>
      </c>
      <c r="W97" s="88"/>
      <c r="X97" s="75">
        <f>W97/W93</f>
        <v>0</v>
      </c>
      <c r="Y97" s="88"/>
      <c r="Z97" s="75">
        <f>Y97/Y93</f>
        <v>0</v>
      </c>
      <c r="AA97" s="88"/>
      <c r="AB97" s="75">
        <f>AA97/AA93</f>
        <v>0</v>
      </c>
      <c r="AC97" s="88"/>
      <c r="AD97" s="75">
        <f>AC97/AC93</f>
        <v>0</v>
      </c>
      <c r="AE97" s="88"/>
      <c r="AF97" s="75">
        <f>AE97/AE93</f>
        <v>0</v>
      </c>
      <c r="AG97" s="88"/>
      <c r="AH97" s="75">
        <f>AG97/AG93</f>
        <v>0</v>
      </c>
      <c r="AI97" s="88"/>
      <c r="AJ97" s="75">
        <f>AI97/AI93</f>
        <v>0</v>
      </c>
      <c r="AK97" s="88">
        <v>0</v>
      </c>
      <c r="AL97" s="75">
        <f>AK97/AK93</f>
        <v>0</v>
      </c>
      <c r="AM97" s="88">
        <v>0</v>
      </c>
      <c r="AN97" s="75">
        <f>AM97/AM93</f>
        <v>0</v>
      </c>
      <c r="AO97" s="88"/>
      <c r="AP97" s="75">
        <f>AO97/AO93</f>
        <v>0</v>
      </c>
      <c r="AQ97" s="88"/>
      <c r="AR97" s="75">
        <f>AQ97/AQ93</f>
        <v>0</v>
      </c>
      <c r="AS97" s="88"/>
      <c r="AT97" s="75">
        <f>AS97/AS93</f>
        <v>0</v>
      </c>
      <c r="AU97" s="107">
        <f>E97+M97+O97+Q97+W97+Y97+AA97+AE97+AG97+AI97+AO97+AS97+G97+K97+I97+AC97+S97+U97+AQ97+AK97+AM97+C97</f>
        <v>0</v>
      </c>
      <c r="AV97" s="155">
        <f t="shared" si="372"/>
        <v>0</v>
      </c>
      <c r="AW97" s="93">
        <f>IF(D97=0,0,(IF('Attorney Detail'!I95="yes",(D97/AV97)*('Attorney Detail'!G95+'Attorney Detail'!H95),0)))</f>
        <v>0</v>
      </c>
      <c r="AX97" s="93">
        <f>IF(F97=0,0,(IF('Attorney Detail'!J95="yes",(F97/AV97)*('Attorney Detail'!G95+'Attorney Detail'!H95),0)))</f>
        <v>0</v>
      </c>
      <c r="AY97" s="93">
        <f>IF(H97+J97=0,0,(IF('Attorney Detail'!K95="yes",((H97+J97)/AV97)*('Attorney Detail'!G95+'Attorney Detail'!H95),0)))</f>
        <v>0</v>
      </c>
      <c r="AZ97" s="93">
        <f>IF(L97=0,0,(IF('Attorney Detail'!L95="yes",(L97/AV97)*('Attorney Detail'!G95+'Attorney Detail'!H95),0)))</f>
        <v>0</v>
      </c>
      <c r="BA97" s="93">
        <f>IF(N97=0,0,(N97/AV97)*('Attorney Detail'!G95+'Attorney Detail'!H95))</f>
        <v>0</v>
      </c>
      <c r="BB97" s="93">
        <f>IF(R97+T97=0,0,(IF('Attorney Detail'!M95="yes",((R97+T97)/AV97)*('Attorney Detail'!G95+'Attorney Detail'!H95),0)))</f>
        <v>0</v>
      </c>
      <c r="BC97" s="93">
        <f>IF(V97=0,0,(IF('Attorney Detail'!N95="yes",(((V97)/AV97)*('Attorney Detail'!G95+'Attorney Detail'!H95)),0)))</f>
        <v>0</v>
      </c>
      <c r="BD97" s="93">
        <f>IF(X97+Z97+AB97=0,0,(IF('Attorney Detail'!O95="yes",((X97+Z97+AB97)/AV97)*('Attorney Detail'!G95+'Attorney Detail'!H95),0)))</f>
        <v>0</v>
      </c>
      <c r="BE97" s="93">
        <f>IF(AD97=0,0,(IF('Attorney Detail'!P95="yes",(AD97/AV97)*('Attorney Detail'!G95+'Attorney Detail'!H95),0)))</f>
        <v>0</v>
      </c>
      <c r="BF97" s="93">
        <f>IF(AF97=0,0,(IF('Attorney Detail'!Q95="yes",(AF97/AV97)*('Attorney Detail'!G95+'Attorney Detail'!H95),0)))</f>
        <v>0</v>
      </c>
      <c r="BG97" s="93">
        <f>IF(AH97=0,0,(AH97/AV97)*('Attorney Detail'!G95+'Attorney Detail'!H95))</f>
        <v>0</v>
      </c>
      <c r="BH97" s="93">
        <f>IF(AK97+AM97=0,0,(IF('Attorney Detail'!R95="yes",((AL97+AN97)/AV97)*('Attorney Detail'!G95+'Attorney Detail'!H95),0)))</f>
        <v>0</v>
      </c>
      <c r="BI97" s="91">
        <f>IF(AP97=0,0,(IF('Attorney Detail'!S95="yes",(AP97/AV97)*('Attorney Detail'!G95+'Attorney Detail'!H95),0)))</f>
        <v>0</v>
      </c>
      <c r="BJ97" s="91">
        <f>IF(AT97=0,0,(AT97/AV97)*('Attorney Detail'!G95+'Attorney Detail'!H95))</f>
        <v>0</v>
      </c>
      <c r="BK97" s="91">
        <f>IF((AU97)=0,('Attorney Detail'!G95+'Attorney Detail'!H95),SUM(AW97:BJ97))</f>
        <v>0</v>
      </c>
      <c r="CK97" s="19">
        <f>AV97*'Attorney Detail'!F95</f>
        <v>0</v>
      </c>
    </row>
    <row r="98" spans="1:89" ht="16.5" thickTop="1" thickBot="1" x14ac:dyDescent="0.3">
      <c r="A98" s="24" t="s">
        <v>28</v>
      </c>
      <c r="B98" s="25"/>
      <c r="C98" s="25"/>
      <c r="D98" s="75">
        <f>C98/C93</f>
        <v>0</v>
      </c>
      <c r="E98" s="25"/>
      <c r="F98" s="75">
        <f>E98/E93</f>
        <v>0</v>
      </c>
      <c r="G98" s="25"/>
      <c r="H98" s="75">
        <f>G98/G93</f>
        <v>0</v>
      </c>
      <c r="I98" s="25"/>
      <c r="J98" s="75">
        <f>I98/I93</f>
        <v>0</v>
      </c>
      <c r="K98" s="25"/>
      <c r="L98" s="75">
        <f>K98/K93</f>
        <v>0</v>
      </c>
      <c r="M98" s="25"/>
      <c r="N98" s="75">
        <f>M98/M93</f>
        <v>0</v>
      </c>
      <c r="O98" s="25"/>
      <c r="P98" s="75">
        <f>O98/O93</f>
        <v>0</v>
      </c>
      <c r="Q98" s="25"/>
      <c r="R98" s="75">
        <f>Q98/Q93</f>
        <v>0</v>
      </c>
      <c r="S98" s="25"/>
      <c r="T98" s="75">
        <f>S98/S93</f>
        <v>0</v>
      </c>
      <c r="U98" s="25"/>
      <c r="V98" s="75">
        <f>U98/U93</f>
        <v>0</v>
      </c>
      <c r="W98" s="25"/>
      <c r="X98" s="75">
        <f>W98/W93</f>
        <v>0</v>
      </c>
      <c r="Y98" s="25"/>
      <c r="Z98" s="75">
        <f>Y98/Y93</f>
        <v>0</v>
      </c>
      <c r="AA98" s="25"/>
      <c r="AB98" s="75">
        <f>AA98/AA93</f>
        <v>0</v>
      </c>
      <c r="AC98" s="25"/>
      <c r="AD98" s="75">
        <f>AC98/AC93</f>
        <v>0</v>
      </c>
      <c r="AE98" s="25"/>
      <c r="AF98" s="75">
        <f>AE98/AE93</f>
        <v>0</v>
      </c>
      <c r="AG98" s="25"/>
      <c r="AH98" s="75">
        <f>AG98/AG93</f>
        <v>0</v>
      </c>
      <c r="AI98" s="25"/>
      <c r="AJ98" s="75">
        <f>AI98/AI93</f>
        <v>0</v>
      </c>
      <c r="AK98" s="25">
        <v>0</v>
      </c>
      <c r="AL98" s="75">
        <f>AK98/AK93</f>
        <v>0</v>
      </c>
      <c r="AM98" s="25">
        <v>0</v>
      </c>
      <c r="AN98" s="75">
        <f>AM98/AM93</f>
        <v>0</v>
      </c>
      <c r="AO98" s="25"/>
      <c r="AP98" s="75">
        <f>AO98/AO93</f>
        <v>0</v>
      </c>
      <c r="AQ98" s="25"/>
      <c r="AR98" s="75">
        <f>AQ98/AQ93</f>
        <v>0</v>
      </c>
      <c r="AS98" s="25"/>
      <c r="AT98" s="75">
        <f>AS98/AS93</f>
        <v>0</v>
      </c>
      <c r="AU98" s="108">
        <f>E98+M98+O98+Q98+W98+Y98+AA98+AE98+AG98+AI98+AO98+AS98+G98+K98+I98+AC98+S98+U98+AQ98+AK98+AM98+C98</f>
        <v>0</v>
      </c>
      <c r="AV98" s="155">
        <f t="shared" si="372"/>
        <v>0</v>
      </c>
      <c r="AW98" s="93">
        <f>IF(D98=0,0,(IF('Attorney Detail'!I96="yes",(D98/AV98)*('Attorney Detail'!G96+'Attorney Detail'!H96),0)))</f>
        <v>0</v>
      </c>
      <c r="AX98" s="93">
        <f>IF(F98=0,0,(IF('Attorney Detail'!J96="yes",(F98/AV98)*('Attorney Detail'!G96+'Attorney Detail'!H96),0)))</f>
        <v>0</v>
      </c>
      <c r="AY98" s="93">
        <f>IF(H98+J98=0,0,(IF('Attorney Detail'!K96="yes",((H98+J98)/AV98)*('Attorney Detail'!G96+'Attorney Detail'!H96),0)))</f>
        <v>0</v>
      </c>
      <c r="AZ98" s="93">
        <f>IF(L98=0,0,(IF('Attorney Detail'!L96="yes",(L98/AV98)*('Attorney Detail'!G96+'Attorney Detail'!H96),0)))</f>
        <v>0</v>
      </c>
      <c r="BA98" s="93">
        <f>IF(N98=0,0,(N98/AV98)*('Attorney Detail'!G96+'Attorney Detail'!H96))</f>
        <v>0</v>
      </c>
      <c r="BB98" s="93">
        <f>IF(R98+T98=0,0,(IF('Attorney Detail'!M96="yes",((R98+T98)/AV98)*('Attorney Detail'!G96+'Attorney Detail'!H96),0)))</f>
        <v>0</v>
      </c>
      <c r="BC98" s="93">
        <f>IF(V98=0,0,(IF('Attorney Detail'!N96="yes",(((V98)/AV98)*('Attorney Detail'!G96+'Attorney Detail'!H96)),0)))</f>
        <v>0</v>
      </c>
      <c r="BD98" s="93">
        <f>IF(X98+Z98+AB98=0,0,(IF('Attorney Detail'!O96="yes",((X98+Z98+AB98)/AV98)*('Attorney Detail'!G96+'Attorney Detail'!H96),0)))</f>
        <v>0</v>
      </c>
      <c r="BE98" s="93">
        <f>IF(AD98=0,0,(IF('Attorney Detail'!P96="yes",(AD98/AV98)*('Attorney Detail'!G96+'Attorney Detail'!H96),0)))</f>
        <v>0</v>
      </c>
      <c r="BF98" s="93">
        <f>IF(AF98=0,0,(IF('Attorney Detail'!Q96="yes",(AF98/AV98)*('Attorney Detail'!G96+'Attorney Detail'!H96),0)))</f>
        <v>0</v>
      </c>
      <c r="BG98" s="93">
        <f>IF(AH98=0,0,(AH98/AV98)*('Attorney Detail'!G96+'Attorney Detail'!H96))</f>
        <v>0</v>
      </c>
      <c r="BH98" s="93">
        <f>IF(AK98+AM98=0,0,(IF('Attorney Detail'!R96="yes",((AL98+AN98)/AV98)*('Attorney Detail'!G96+'Attorney Detail'!H96),0)))</f>
        <v>0</v>
      </c>
      <c r="BI98" s="91">
        <f>IF(AP98=0,0,(IF('Attorney Detail'!S96="yes",(AP98/AV98)*('Attorney Detail'!G96+'Attorney Detail'!H96),0)))</f>
        <v>0</v>
      </c>
      <c r="BJ98" s="91">
        <f>IF(AT98=0,0,(AT98/AV98)*('Attorney Detail'!G96+'Attorney Detail'!H96))</f>
        <v>0</v>
      </c>
      <c r="BK98" s="91">
        <f>IF((AU98)=0,('Attorney Detail'!G96+'Attorney Detail'!H96),SUM(AW98:BJ98))</f>
        <v>0</v>
      </c>
      <c r="CK98" s="19">
        <f>AV98*'Attorney Detail'!F96</f>
        <v>0</v>
      </c>
    </row>
    <row r="99" spans="1:89" ht="16.5" thickTop="1" thickBot="1" x14ac:dyDescent="0.3">
      <c r="A99" s="72" t="s">
        <v>29</v>
      </c>
      <c r="B99" s="73"/>
      <c r="C99" s="73">
        <f t="shared" ref="C99" si="373">SUM(C95:C98)</f>
        <v>0</v>
      </c>
      <c r="D99" s="74">
        <f t="shared" ref="D99" si="374">C99/C93</f>
        <v>0</v>
      </c>
      <c r="E99" s="73">
        <f t="shared" ref="E99" si="375">SUM(E95:E98)</f>
        <v>0</v>
      </c>
      <c r="F99" s="74">
        <f t="shared" ref="F99" si="376">E99/E93</f>
        <v>0</v>
      </c>
      <c r="G99" s="73">
        <f t="shared" ref="G99" si="377">SUM(G95:G98)</f>
        <v>0</v>
      </c>
      <c r="H99" s="75">
        <f t="shared" ref="H99" si="378">G99/G93</f>
        <v>0</v>
      </c>
      <c r="I99" s="73">
        <f t="shared" ref="I99" si="379">SUM(I95:I98)</f>
        <v>0</v>
      </c>
      <c r="J99" s="75">
        <f t="shared" ref="J99" si="380">I99/I93</f>
        <v>0</v>
      </c>
      <c r="K99" s="73">
        <f t="shared" ref="K99" si="381">SUM(K95:K98)</f>
        <v>0</v>
      </c>
      <c r="L99" s="75">
        <f t="shared" ref="L99" si="382">K99/K93</f>
        <v>0</v>
      </c>
      <c r="M99" s="73">
        <f t="shared" ref="M99" si="383">SUM(M95:M98)</f>
        <v>0</v>
      </c>
      <c r="N99" s="74">
        <f t="shared" ref="N99" si="384">M99/M93</f>
        <v>0</v>
      </c>
      <c r="O99" s="73">
        <f t="shared" ref="O99" si="385">SUM(O95:O98)</f>
        <v>0</v>
      </c>
      <c r="P99" s="74">
        <f t="shared" ref="P99" si="386">O99/O93</f>
        <v>0</v>
      </c>
      <c r="Q99" s="73">
        <f t="shared" ref="Q99" si="387">SUM(Q95:Q98)</f>
        <v>0</v>
      </c>
      <c r="R99" s="75">
        <f t="shared" ref="R99" si="388">Q99/Q93</f>
        <v>0</v>
      </c>
      <c r="S99" s="73">
        <f t="shared" ref="S99" si="389">SUM(S95:S98)</f>
        <v>0</v>
      </c>
      <c r="T99" s="75">
        <f t="shared" ref="T99" si="390">S99/S93</f>
        <v>0</v>
      </c>
      <c r="U99" s="73">
        <f t="shared" ref="U99" si="391">SUM(U95:U98)</f>
        <v>0</v>
      </c>
      <c r="V99" s="75">
        <f t="shared" ref="V99" si="392">U99/U93</f>
        <v>0</v>
      </c>
      <c r="W99" s="73">
        <f t="shared" ref="W99" si="393">SUM(W95:W98)</f>
        <v>0</v>
      </c>
      <c r="X99" s="75">
        <f t="shared" ref="X99" si="394">W99/W93</f>
        <v>0</v>
      </c>
      <c r="Y99" s="73">
        <f t="shared" ref="Y99" si="395">SUM(Y95:Y98)</f>
        <v>0</v>
      </c>
      <c r="Z99" s="75">
        <f t="shared" ref="Z99" si="396">Y99/Y93</f>
        <v>0</v>
      </c>
      <c r="AA99" s="73">
        <f t="shared" ref="AA99" si="397">SUM(AA95:AA98)</f>
        <v>0</v>
      </c>
      <c r="AB99" s="75">
        <f t="shared" ref="AB99" si="398">AA99/AA93</f>
        <v>0</v>
      </c>
      <c r="AC99" s="73">
        <f t="shared" ref="AC99" si="399">SUM(AC95:AC98)</f>
        <v>0</v>
      </c>
      <c r="AD99" s="75">
        <f t="shared" ref="AD99" si="400">AC99/AC93</f>
        <v>0</v>
      </c>
      <c r="AE99" s="73">
        <f t="shared" ref="AE99" si="401">SUM(AE95:AE98)</f>
        <v>0</v>
      </c>
      <c r="AF99" s="75">
        <f t="shared" ref="AF99" si="402">AE99/AE93</f>
        <v>0</v>
      </c>
      <c r="AG99" s="73">
        <f t="shared" ref="AG99" si="403">SUM(AG95:AG98)</f>
        <v>0</v>
      </c>
      <c r="AH99" s="75">
        <f t="shared" ref="AH99" si="404">AG99/AG93</f>
        <v>0</v>
      </c>
      <c r="AI99" s="73">
        <f t="shared" ref="AI99" si="405">SUM(AI95:AI98)</f>
        <v>0</v>
      </c>
      <c r="AJ99" s="75">
        <f t="shared" ref="AJ99" si="406">AI99/AI93</f>
        <v>0</v>
      </c>
      <c r="AK99" s="73">
        <f t="shared" ref="AK99" si="407">SUM(AK95:AK98)</f>
        <v>0</v>
      </c>
      <c r="AL99" s="75">
        <f t="shared" ref="AL99" si="408">AK99/AK93</f>
        <v>0</v>
      </c>
      <c r="AM99" s="73">
        <f t="shared" ref="AM99" si="409">SUM(AM95:AM98)</f>
        <v>0</v>
      </c>
      <c r="AN99" s="75">
        <f t="shared" ref="AN99" si="410">AM99/AM93</f>
        <v>0</v>
      </c>
      <c r="AO99" s="73">
        <f t="shared" ref="AO99" si="411">SUM(AO95:AO98)</f>
        <v>0</v>
      </c>
      <c r="AP99" s="75">
        <f t="shared" ref="AP99" si="412">AO99/AO93</f>
        <v>0</v>
      </c>
      <c r="AQ99" s="73">
        <f t="shared" ref="AQ99" si="413">SUM(AQ95:AQ98)</f>
        <v>0</v>
      </c>
      <c r="AR99" s="75">
        <f t="shared" ref="AR99" si="414">AQ99/AQ93</f>
        <v>0</v>
      </c>
      <c r="AS99" s="73">
        <f t="shared" ref="AS99" si="415">SUM(AS95:AS98)</f>
        <v>0</v>
      </c>
      <c r="AT99" s="75">
        <f t="shared" ref="AT99" si="416">AS99/AS93</f>
        <v>0</v>
      </c>
      <c r="AU99" s="71">
        <f>E99+M99+O99+Q99+W99+Y99+AA99+AE99+AG99+AI99+AO99+AS99+G99+K99+I99+AC99+S99+U99+AQ99+AK99+AM99+C99</f>
        <v>0</v>
      </c>
      <c r="AV99" s="155">
        <f t="shared" si="372"/>
        <v>0</v>
      </c>
      <c r="AW99" s="94"/>
      <c r="AX99" s="94"/>
      <c r="AY99" s="94"/>
      <c r="AZ99" s="94"/>
      <c r="BA99" s="94"/>
      <c r="BB99" s="94"/>
      <c r="BC99" s="94"/>
      <c r="BD99" s="94"/>
      <c r="BE99" s="94"/>
      <c r="BF99" s="94"/>
      <c r="BG99" s="94"/>
      <c r="BH99" s="94"/>
      <c r="BI99" s="94"/>
      <c r="BJ99" s="94"/>
      <c r="BK99" s="94"/>
      <c r="CK99" s="26">
        <f t="shared" ref="CK99" si="417">SUM(CK95:CK98)</f>
        <v>0</v>
      </c>
    </row>
    <row r="100" spans="1:89" ht="16.5" thickTop="1" x14ac:dyDescent="0.25">
      <c r="A100" s="233" t="s">
        <v>481</v>
      </c>
      <c r="B100" s="233"/>
      <c r="C100" s="233"/>
      <c r="D100" s="233"/>
      <c r="E100" s="233"/>
      <c r="F100" s="233"/>
      <c r="G100" s="233"/>
      <c r="H100" s="233"/>
      <c r="I100" s="233"/>
      <c r="J100" s="233"/>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row>
    <row r="101" spans="1:89" ht="45" x14ac:dyDescent="0.25">
      <c r="A101" s="76"/>
      <c r="B101" s="66" t="s">
        <v>21</v>
      </c>
      <c r="C101" s="225" t="s">
        <v>442</v>
      </c>
      <c r="D101" s="226"/>
      <c r="E101" s="225" t="s">
        <v>96</v>
      </c>
      <c r="F101" s="226"/>
      <c r="G101" s="232" t="s">
        <v>99</v>
      </c>
      <c r="H101" s="226"/>
      <c r="I101" s="232" t="s">
        <v>100</v>
      </c>
      <c r="J101" s="226"/>
      <c r="K101" s="225" t="s">
        <v>97</v>
      </c>
      <c r="L101" s="226"/>
      <c r="M101" s="225" t="s">
        <v>98</v>
      </c>
      <c r="N101" s="226"/>
      <c r="O101" s="225" t="s">
        <v>22</v>
      </c>
      <c r="P101" s="226"/>
      <c r="Q101" s="225" t="s">
        <v>489</v>
      </c>
      <c r="R101" s="226"/>
      <c r="S101" s="225" t="s">
        <v>488</v>
      </c>
      <c r="T101" s="226"/>
      <c r="U101" s="232" t="s">
        <v>422</v>
      </c>
      <c r="V101" s="226"/>
      <c r="W101" s="232" t="s">
        <v>436</v>
      </c>
      <c r="X101" s="226"/>
      <c r="Y101" s="232" t="s">
        <v>423</v>
      </c>
      <c r="Z101" s="226"/>
      <c r="AA101" s="225" t="s">
        <v>484</v>
      </c>
      <c r="AB101" s="226"/>
      <c r="AC101" s="225" t="s">
        <v>93</v>
      </c>
      <c r="AD101" s="226"/>
      <c r="AE101" s="225" t="s">
        <v>94</v>
      </c>
      <c r="AF101" s="226"/>
      <c r="AG101" s="225" t="s">
        <v>485</v>
      </c>
      <c r="AH101" s="226"/>
      <c r="AI101" s="225" t="s">
        <v>424</v>
      </c>
      <c r="AJ101" s="226"/>
      <c r="AK101" s="225" t="s">
        <v>425</v>
      </c>
      <c r="AL101" s="226"/>
      <c r="AM101" s="225" t="s">
        <v>437</v>
      </c>
      <c r="AN101" s="226"/>
      <c r="AO101" s="225" t="s">
        <v>500</v>
      </c>
      <c r="AP101" s="226"/>
      <c r="AQ101" s="225" t="s">
        <v>426</v>
      </c>
      <c r="AR101" s="226"/>
      <c r="AS101" s="225" t="s">
        <v>447</v>
      </c>
      <c r="AT101" s="226"/>
      <c r="AU101" s="225" t="s">
        <v>23</v>
      </c>
      <c r="AV101" s="226"/>
      <c r="AW101" s="89" t="s">
        <v>442</v>
      </c>
      <c r="AX101" s="89" t="s">
        <v>96</v>
      </c>
      <c r="AY101" s="195" t="s">
        <v>159</v>
      </c>
      <c r="AZ101" s="105" t="s">
        <v>97</v>
      </c>
      <c r="BA101" s="105" t="s">
        <v>443</v>
      </c>
      <c r="BB101" s="90" t="s">
        <v>434</v>
      </c>
      <c r="BC101" s="106" t="s">
        <v>160</v>
      </c>
      <c r="BD101" s="90" t="s">
        <v>435</v>
      </c>
      <c r="BE101" s="90" t="s">
        <v>93</v>
      </c>
      <c r="BF101" s="90" t="s">
        <v>94</v>
      </c>
      <c r="BG101" s="90" t="s">
        <v>31</v>
      </c>
      <c r="BH101" s="90" t="s">
        <v>444</v>
      </c>
      <c r="BI101" s="91" t="s">
        <v>445</v>
      </c>
      <c r="BJ101" s="91" t="s">
        <v>446</v>
      </c>
      <c r="BK101" s="91" t="s">
        <v>448</v>
      </c>
      <c r="CK101" s="219" t="s">
        <v>502</v>
      </c>
    </row>
    <row r="102" spans="1:89" x14ac:dyDescent="0.25">
      <c r="A102" s="38" t="s">
        <v>107</v>
      </c>
      <c r="B102" s="67"/>
      <c r="C102" s="67"/>
      <c r="D102" s="68"/>
      <c r="E102" s="67"/>
      <c r="F102" s="68"/>
      <c r="G102" s="67"/>
      <c r="H102" s="68"/>
      <c r="I102" s="67"/>
      <c r="J102" s="68"/>
      <c r="K102" s="67"/>
      <c r="L102" s="68"/>
      <c r="M102" s="69"/>
      <c r="N102" s="68"/>
      <c r="O102" s="67"/>
      <c r="P102" s="68"/>
      <c r="Q102" s="67"/>
      <c r="R102" s="68"/>
      <c r="S102" s="67"/>
      <c r="T102" s="68"/>
      <c r="U102" s="67"/>
      <c r="V102" s="68"/>
      <c r="W102" s="67"/>
      <c r="X102" s="68"/>
      <c r="Y102" s="67"/>
      <c r="Z102" s="68"/>
      <c r="AA102" s="67"/>
      <c r="AB102" s="68"/>
      <c r="AC102" s="69"/>
      <c r="AD102" s="69"/>
      <c r="AE102" s="67"/>
      <c r="AF102" s="68"/>
      <c r="AG102" s="67"/>
      <c r="AH102" s="68"/>
      <c r="AI102" s="67"/>
      <c r="AJ102" s="68"/>
      <c r="AK102" s="227"/>
      <c r="AL102" s="228"/>
      <c r="AM102" s="227"/>
      <c r="AN102" s="228"/>
      <c r="AO102" s="112"/>
      <c r="AP102" s="113"/>
      <c r="AQ102" s="112"/>
      <c r="AR102" s="113"/>
      <c r="AS102" s="112"/>
      <c r="AT102" s="113"/>
      <c r="AU102" s="67"/>
      <c r="AV102" s="110"/>
      <c r="AW102" s="89"/>
      <c r="AX102" s="89"/>
      <c r="AY102" s="89"/>
      <c r="AZ102" s="89"/>
      <c r="BA102" s="89"/>
    </row>
    <row r="103" spans="1:89" x14ac:dyDescent="0.25">
      <c r="A103" s="77"/>
      <c r="B103" s="70"/>
      <c r="C103" s="223">
        <f>(VLOOKUP(A102,$BL$2:$CH$5,2,FALSE))*'Attorney Detail'!F103</f>
        <v>15</v>
      </c>
      <c r="D103" s="224"/>
      <c r="E103" s="223">
        <f>(VLOOKUP(A102,$BL$2:$CH$5,3,FALSE))*'Attorney Detail'!F103</f>
        <v>15</v>
      </c>
      <c r="F103" s="224"/>
      <c r="G103" s="223">
        <f>VLOOKUP(A102,$BL$2:$CI$5,4,FALSE)*'Attorney Detail'!F103</f>
        <v>50</v>
      </c>
      <c r="H103" s="224"/>
      <c r="I103" s="223">
        <f>VLOOKUP(A102,$BL$2:$CI$5,5,FALSE)*'Attorney Detail'!F103</f>
        <v>80</v>
      </c>
      <c r="J103" s="224"/>
      <c r="K103" s="223">
        <f>VLOOKUP(A102,$BL$2:$CI$5,6,FALSE)*'Attorney Detail'!F103</f>
        <v>100</v>
      </c>
      <c r="L103" s="224"/>
      <c r="M103" s="234">
        <f>VLOOKUP(A102,$BL$2:$CI$5,7,FALSE)*'Attorney Detail'!F103</f>
        <v>150</v>
      </c>
      <c r="N103" s="224"/>
      <c r="O103" s="223">
        <f>VLOOKUP(A102,$BL$2:$CI$5,8,FALSE)*'Attorney Detail'!F103</f>
        <v>300</v>
      </c>
      <c r="P103" s="224"/>
      <c r="Q103" s="223">
        <f>VLOOKUP(A102,$BL$2:$CI$5,9,FALSE)*'Attorney Detail'!F103</f>
        <v>15</v>
      </c>
      <c r="R103" s="224"/>
      <c r="S103" s="223">
        <f>VLOOKUP(A102,$BL$2:$CI$5,10,FALSE)*'Attorney Detail'!F103</f>
        <v>50</v>
      </c>
      <c r="T103" s="224"/>
      <c r="U103" s="223">
        <f>VLOOKUP(A102,$BL$2:$CI$5,11,FALSE)*'Attorney Detail'!F103</f>
        <v>100</v>
      </c>
      <c r="V103" s="224"/>
      <c r="W103" s="223">
        <f>VLOOKUP(A102,$BL$2:$CI$5,12,FALSE)*'Attorney Detail'!F103</f>
        <v>220</v>
      </c>
      <c r="X103" s="224"/>
      <c r="Y103" s="223">
        <f>VLOOKUP(A102,$BL$2:$CI$5,13,FALSE)*'Attorney Detail'!F103</f>
        <v>300</v>
      </c>
      <c r="Z103" s="224"/>
      <c r="AA103" s="229">
        <f>VLOOKUP(A102,$BL$2:$CI$5,14,FALSE)*'Attorney Detail'!F103</f>
        <v>400</v>
      </c>
      <c r="AB103" s="230"/>
      <c r="AC103" s="229">
        <f>VLOOKUP(A102,$BL$2:$CI$5,15,FALSE)*'Attorney Detail'!F103</f>
        <v>120</v>
      </c>
      <c r="AD103" s="231"/>
      <c r="AE103" s="229">
        <f>VLOOKUP(A102,$BL$2:$CI$5,16,FALSE)*'Attorney Detail'!F103</f>
        <v>120</v>
      </c>
      <c r="AF103" s="230"/>
      <c r="AG103" s="229">
        <f>VLOOKUP(A102,$BL$2:$CI$5,17,FALSE)*'Attorney Detail'!F103</f>
        <v>300</v>
      </c>
      <c r="AH103" s="230"/>
      <c r="AI103" s="223">
        <f>VLOOKUP(A102,$BL$2:$CI$5,18,FALSE)*'Attorney Detail'!F103</f>
        <v>300</v>
      </c>
      <c r="AJ103" s="224"/>
      <c r="AK103" s="223">
        <f>VLOOKUP(A102,$BL$2:$CI$5,19,FALSE)*'Attorney Detail'!F103</f>
        <v>15</v>
      </c>
      <c r="AL103" s="224"/>
      <c r="AM103" s="223">
        <f>VLOOKUP(A102,$BL$2:$CI$5,20,FALSE)*'Attorney Detail'!F103</f>
        <v>40</v>
      </c>
      <c r="AN103" s="224"/>
      <c r="AO103" s="223">
        <f>VLOOKUP(A102,$BL$2:$CI$5,21,FALSE)*'Attorney Detail'!F103</f>
        <v>40</v>
      </c>
      <c r="AP103" s="224"/>
      <c r="AQ103" s="223">
        <f>VLOOKUP(A102,$BL$2:$CI$5,22,FALSE)*'Attorney Detail'!F103</f>
        <v>40</v>
      </c>
      <c r="AR103" s="224"/>
      <c r="AS103" s="235">
        <f>VLOOKUP(A102,$BL$2:$CI$5,23,FALSE)*'Attorney Detail'!F103</f>
        <v>10000000000</v>
      </c>
      <c r="AT103" s="236"/>
      <c r="AU103" s="237"/>
      <c r="AV103" s="238"/>
    </row>
    <row r="104" spans="1:89" ht="15.75" thickBot="1" x14ac:dyDescent="0.3">
      <c r="A104" s="37" t="str">
        <f>'Attorney Detail'!A103&amp;""</f>
        <v/>
      </c>
      <c r="B104" s="78" t="s">
        <v>24</v>
      </c>
      <c r="C104" s="78" t="s">
        <v>24</v>
      </c>
      <c r="D104" s="78" t="s">
        <v>112</v>
      </c>
      <c r="E104" s="78" t="s">
        <v>24</v>
      </c>
      <c r="F104" s="78" t="s">
        <v>112</v>
      </c>
      <c r="G104" s="78" t="s">
        <v>24</v>
      </c>
      <c r="H104" s="78" t="s">
        <v>112</v>
      </c>
      <c r="I104" s="78" t="s">
        <v>24</v>
      </c>
      <c r="J104" s="78" t="s">
        <v>112</v>
      </c>
      <c r="K104" s="78" t="s">
        <v>24</v>
      </c>
      <c r="L104" s="78" t="s">
        <v>112</v>
      </c>
      <c r="M104" s="78" t="s">
        <v>24</v>
      </c>
      <c r="N104" s="78" t="s">
        <v>112</v>
      </c>
      <c r="O104" s="78" t="s">
        <v>24</v>
      </c>
      <c r="P104" s="78" t="s">
        <v>112</v>
      </c>
      <c r="Q104" s="78" t="s">
        <v>24</v>
      </c>
      <c r="R104" s="78" t="s">
        <v>112</v>
      </c>
      <c r="S104" s="78" t="s">
        <v>24</v>
      </c>
      <c r="T104" s="78" t="s">
        <v>112</v>
      </c>
      <c r="U104" s="78" t="s">
        <v>24</v>
      </c>
      <c r="V104" s="78" t="s">
        <v>112</v>
      </c>
      <c r="W104" s="78" t="s">
        <v>24</v>
      </c>
      <c r="X104" s="78" t="s">
        <v>112</v>
      </c>
      <c r="Y104" s="78" t="s">
        <v>24</v>
      </c>
      <c r="Z104" s="78" t="s">
        <v>112</v>
      </c>
      <c r="AA104" s="78" t="s">
        <v>24</v>
      </c>
      <c r="AB104" s="78" t="s">
        <v>112</v>
      </c>
      <c r="AC104" s="78" t="s">
        <v>24</v>
      </c>
      <c r="AD104" s="78" t="s">
        <v>112</v>
      </c>
      <c r="AE104" s="78" t="s">
        <v>24</v>
      </c>
      <c r="AF104" s="78" t="s">
        <v>112</v>
      </c>
      <c r="AG104" s="78" t="s">
        <v>24</v>
      </c>
      <c r="AH104" s="79" t="s">
        <v>112</v>
      </c>
      <c r="AI104" s="78" t="s">
        <v>24</v>
      </c>
      <c r="AJ104" s="78" t="s">
        <v>112</v>
      </c>
      <c r="AK104" s="78" t="s">
        <v>24</v>
      </c>
      <c r="AL104" s="78" t="s">
        <v>112</v>
      </c>
      <c r="AM104" s="78" t="s">
        <v>24</v>
      </c>
      <c r="AN104" s="78" t="s">
        <v>112</v>
      </c>
      <c r="AO104" s="78" t="s">
        <v>24</v>
      </c>
      <c r="AP104" s="78" t="s">
        <v>112</v>
      </c>
      <c r="AQ104" s="78" t="s">
        <v>24</v>
      </c>
      <c r="AR104" s="78" t="s">
        <v>112</v>
      </c>
      <c r="AS104" s="78" t="s">
        <v>24</v>
      </c>
      <c r="AT104" s="78" t="s">
        <v>112</v>
      </c>
      <c r="AU104" s="78" t="s">
        <v>24</v>
      </c>
      <c r="AV104" s="154" t="s">
        <v>112</v>
      </c>
      <c r="CK104" s="19"/>
    </row>
    <row r="105" spans="1:89" ht="16.5" thickTop="1" thickBot="1" x14ac:dyDescent="0.3">
      <c r="A105" s="20" t="s">
        <v>25</v>
      </c>
      <c r="B105" s="21"/>
      <c r="C105" s="21"/>
      <c r="D105" s="75">
        <f>C105/C103</f>
        <v>0</v>
      </c>
      <c r="E105" s="21"/>
      <c r="F105" s="75">
        <f>E105/E103</f>
        <v>0</v>
      </c>
      <c r="G105" s="21"/>
      <c r="H105" s="75">
        <f>G105/G103</f>
        <v>0</v>
      </c>
      <c r="I105" s="21"/>
      <c r="J105" s="75">
        <f>I105/I103</f>
        <v>0</v>
      </c>
      <c r="K105" s="21"/>
      <c r="L105" s="75">
        <f>K105/K103</f>
        <v>0</v>
      </c>
      <c r="M105" s="21"/>
      <c r="N105" s="75">
        <f>M105/M103</f>
        <v>0</v>
      </c>
      <c r="O105" s="21"/>
      <c r="P105" s="75">
        <f>O105/O103</f>
        <v>0</v>
      </c>
      <c r="Q105" s="21"/>
      <c r="R105" s="75">
        <f>Q105/Q103</f>
        <v>0</v>
      </c>
      <c r="S105" s="21"/>
      <c r="T105" s="75">
        <f>S105/S103</f>
        <v>0</v>
      </c>
      <c r="U105" s="21"/>
      <c r="V105" s="75">
        <f>U105/U103</f>
        <v>0</v>
      </c>
      <c r="W105" s="21"/>
      <c r="X105" s="75">
        <f>W105/W103</f>
        <v>0</v>
      </c>
      <c r="Y105" s="21"/>
      <c r="Z105" s="75">
        <f>Y105/Y103</f>
        <v>0</v>
      </c>
      <c r="AA105" s="21"/>
      <c r="AB105" s="75">
        <f>AA105/AA103</f>
        <v>0</v>
      </c>
      <c r="AC105" s="21"/>
      <c r="AD105" s="75">
        <f>AC105/AC103</f>
        <v>0</v>
      </c>
      <c r="AE105" s="21"/>
      <c r="AF105" s="75">
        <f>AE105/AE103</f>
        <v>0</v>
      </c>
      <c r="AG105" s="21"/>
      <c r="AH105" s="75">
        <f>AG105/AG103</f>
        <v>0</v>
      </c>
      <c r="AI105" s="21"/>
      <c r="AJ105" s="75">
        <f>AI105/AI103</f>
        <v>0</v>
      </c>
      <c r="AK105" s="21"/>
      <c r="AL105" s="75">
        <f>AK105/AK103</f>
        <v>0</v>
      </c>
      <c r="AM105" s="21">
        <v>0</v>
      </c>
      <c r="AN105" s="75">
        <f>AM105/AM103</f>
        <v>0</v>
      </c>
      <c r="AO105" s="21"/>
      <c r="AP105" s="75">
        <f>AO105/AO103</f>
        <v>0</v>
      </c>
      <c r="AQ105" s="21"/>
      <c r="AR105" s="75">
        <f>AQ105/AQ103</f>
        <v>0</v>
      </c>
      <c r="AS105" s="21"/>
      <c r="AT105" s="75">
        <f>AS105/AS103</f>
        <v>0</v>
      </c>
      <c r="AU105" s="100">
        <f>E105+M105+O105+Q105+W105+Y105+AA105+AE105+AG105+AI105+AO105+AS105+G105+K105+I105+AC105+S105+U105+AQ105+AK105+AM105+C105</f>
        <v>0</v>
      </c>
      <c r="AV105" s="155">
        <f t="shared" ref="AV105:AV109" si="418">F105+N105+P105+R105+X105+Z105+AB105+AF105+AH105+AJ105+AP105+AT105+AD105+H105+L105+J105+T105+V105+AR105+AL105+AN105+D105</f>
        <v>0</v>
      </c>
      <c r="AW105" s="93">
        <f>IF(D105=0,0,(IF('Attorney Detail'!I103="yes",(D105/AV105)*('Attorney Detail'!G103+'Attorney Detail'!H103),0)))</f>
        <v>0</v>
      </c>
      <c r="AX105" s="93">
        <f>IF(F105=0,0,(IF('Attorney Detail'!J103="yes",(F105/AV105)*('Attorney Detail'!G103+'Attorney Detail'!H103),0)))</f>
        <v>0</v>
      </c>
      <c r="AY105" s="93">
        <f>IF(H105+J105=0,0,(IF('Attorney Detail'!K103="yes",((H105+J105)/AV105)*('Attorney Detail'!G103+'Attorney Detail'!H103),0)))</f>
        <v>0</v>
      </c>
      <c r="AZ105" s="93">
        <f>IF(L105=0,0,(IF('Attorney Detail'!L103="yes",(L105/AV105)*('Attorney Detail'!G103+'Attorney Detail'!H103),0)))</f>
        <v>0</v>
      </c>
      <c r="BA105" s="93">
        <f>IF(N105=0,0,(N105/AV105)*('Attorney Detail'!G103+'Attorney Detail'!H103))</f>
        <v>0</v>
      </c>
      <c r="BB105" s="93">
        <f>IF(R105+T105=0,0,(IF('Attorney Detail'!M103="yes",((R105+T105)/AV105)*('Attorney Detail'!G103+'Attorney Detail'!H103),0)))</f>
        <v>0</v>
      </c>
      <c r="BC105" s="93">
        <f>IF(V105=0,0,(IF('Attorney Detail'!N103="yes",(((V105)/AV105)*('Attorney Detail'!G103+'Attorney Detail'!H103)),0)))</f>
        <v>0</v>
      </c>
      <c r="BD105" s="93">
        <f>IF(X105+Z105+AB105=0,0,(IF('Attorney Detail'!O103="yes",((X105+Z105+AB105)/AV105)*('Attorney Detail'!G103+'Attorney Detail'!H103),0)))</f>
        <v>0</v>
      </c>
      <c r="BE105" s="93">
        <f>IF(AD105=0,0,(IF('Attorney Detail'!P103="yes",(AD105/AV105)*('Attorney Detail'!G103+'Attorney Detail'!H103),0)))</f>
        <v>0</v>
      </c>
      <c r="BF105" s="93">
        <f>IF(AF105=0,0,(IF('Attorney Detail'!Q103="yes",(AF105/AV105)*('Attorney Detail'!G103+'Attorney Detail'!H103),0)))</f>
        <v>0</v>
      </c>
      <c r="BG105" s="93">
        <f>IF(AH105=0,0,(AH105/AV105)*('Attorney Detail'!G103+'Attorney Detail'!H103))</f>
        <v>0</v>
      </c>
      <c r="BH105" s="93">
        <f>IF(AK105+AM105=0,0,(IF('Attorney Detail'!R103="yes",((AL105+AN105)/AV105)*('Attorney Detail'!G103+'Attorney Detail'!H103),0)))</f>
        <v>0</v>
      </c>
      <c r="BI105" s="91">
        <f>IF(AP105=0,0,(IF('Attorney Detail'!S103="yes",(AP105/AV105)*('Attorney Detail'!G103+'Attorney Detail'!H103),0)))</f>
        <v>0</v>
      </c>
      <c r="BJ105" s="91">
        <f>IF(AT105=0,0,(AT105/AV105)*('Attorney Detail'!G103+'Attorney Detail'!H103))</f>
        <v>0</v>
      </c>
      <c r="BK105" s="91">
        <f>IF((AU105)=0,('Attorney Detail'!G103+'Attorney Detail'!H103),SUM(AW105:BJ105))</f>
        <v>0</v>
      </c>
      <c r="CK105" s="19">
        <f>AV105*'Attorney Detail'!F103</f>
        <v>0</v>
      </c>
    </row>
    <row r="106" spans="1:89" ht="16.5" thickTop="1" thickBot="1" x14ac:dyDescent="0.3">
      <c r="A106" s="22" t="s">
        <v>26</v>
      </c>
      <c r="B106" s="23"/>
      <c r="C106" s="88"/>
      <c r="D106" s="75">
        <f>C106/C103</f>
        <v>0</v>
      </c>
      <c r="E106" s="88"/>
      <c r="F106" s="75">
        <f>E106/E103</f>
        <v>0</v>
      </c>
      <c r="G106" s="88"/>
      <c r="H106" s="75">
        <f>G106/G103</f>
        <v>0</v>
      </c>
      <c r="I106" s="88"/>
      <c r="J106" s="75">
        <f>I106/I103</f>
        <v>0</v>
      </c>
      <c r="K106" s="88"/>
      <c r="L106" s="75">
        <f>K106/K103</f>
        <v>0</v>
      </c>
      <c r="M106" s="88"/>
      <c r="N106" s="75">
        <f>M106/M103</f>
        <v>0</v>
      </c>
      <c r="O106" s="88"/>
      <c r="P106" s="75">
        <f>O106/O103</f>
        <v>0</v>
      </c>
      <c r="Q106" s="88"/>
      <c r="R106" s="75">
        <f>Q106/Q103</f>
        <v>0</v>
      </c>
      <c r="S106" s="88"/>
      <c r="T106" s="75">
        <f>S106/S103</f>
        <v>0</v>
      </c>
      <c r="U106" s="88"/>
      <c r="V106" s="75">
        <f>U106/U103</f>
        <v>0</v>
      </c>
      <c r="W106" s="88"/>
      <c r="X106" s="75">
        <f>W106/W103</f>
        <v>0</v>
      </c>
      <c r="Y106" s="88"/>
      <c r="Z106" s="75">
        <f>Y106/Y103</f>
        <v>0</v>
      </c>
      <c r="AA106" s="88"/>
      <c r="AB106" s="75">
        <f>AA106/AA103</f>
        <v>0</v>
      </c>
      <c r="AC106" s="88"/>
      <c r="AD106" s="75">
        <f>AC106/AC103</f>
        <v>0</v>
      </c>
      <c r="AE106" s="88"/>
      <c r="AF106" s="75">
        <f>AE106/AE103</f>
        <v>0</v>
      </c>
      <c r="AG106" s="88"/>
      <c r="AH106" s="75">
        <f>AG106/AG103</f>
        <v>0</v>
      </c>
      <c r="AI106" s="88"/>
      <c r="AJ106" s="75">
        <f>AI106/AI103</f>
        <v>0</v>
      </c>
      <c r="AK106" s="88">
        <v>0</v>
      </c>
      <c r="AL106" s="75">
        <f>AK106/AK103</f>
        <v>0</v>
      </c>
      <c r="AM106" s="88">
        <v>0</v>
      </c>
      <c r="AN106" s="75">
        <f>AM106/AM103</f>
        <v>0</v>
      </c>
      <c r="AO106" s="88"/>
      <c r="AP106" s="75">
        <f>AO106/AO103</f>
        <v>0</v>
      </c>
      <c r="AQ106" s="88"/>
      <c r="AR106" s="75">
        <f>AQ106/AQ103</f>
        <v>0</v>
      </c>
      <c r="AS106" s="88"/>
      <c r="AT106" s="75">
        <f>AS106/AS103</f>
        <v>0</v>
      </c>
      <c r="AU106" s="107">
        <f>E106+M106+O106+Q106+W106+Y106+AA106+AE106+AG106+AI106+AO106+AS106+G106+K106+I106+AC106+S106+U106+AQ106+AK106+AM106+C106</f>
        <v>0</v>
      </c>
      <c r="AV106" s="155">
        <f t="shared" si="418"/>
        <v>0</v>
      </c>
      <c r="AW106" s="93">
        <f>IF(D106=0,0,(IF('Attorney Detail'!I104="yes",(D106/AV106)*('Attorney Detail'!G104+'Attorney Detail'!H104),0)))</f>
        <v>0</v>
      </c>
      <c r="AX106" s="93">
        <f>IF(F106=0,0,(IF('Attorney Detail'!J104="yes",(F106/AV106)*('Attorney Detail'!G104+'Attorney Detail'!H104),0)))</f>
        <v>0</v>
      </c>
      <c r="AY106" s="93">
        <f>IF(H106+J106=0,0,(IF('Attorney Detail'!K104="yes",((H106+J106)/AV106)*('Attorney Detail'!G104+'Attorney Detail'!H104),0)))</f>
        <v>0</v>
      </c>
      <c r="AZ106" s="93">
        <f>IF(L106=0,0,(IF('Attorney Detail'!L104="yes",(L106/AV106)*('Attorney Detail'!G104+'Attorney Detail'!H104),0)))</f>
        <v>0</v>
      </c>
      <c r="BA106" s="93">
        <f>IF(N106=0,0,(N106/AV106)*('Attorney Detail'!G104+'Attorney Detail'!H104))</f>
        <v>0</v>
      </c>
      <c r="BB106" s="93">
        <f>IF(R106+T106=0,0,(IF('Attorney Detail'!M104="yes",((R106+T106)/AV106)*('Attorney Detail'!G104+'Attorney Detail'!H104),0)))</f>
        <v>0</v>
      </c>
      <c r="BC106" s="93">
        <f>IF(V106=0,0,(IF('Attorney Detail'!N104="yes",(((V106)/AV106)*('Attorney Detail'!G104+'Attorney Detail'!H104)),0)))</f>
        <v>0</v>
      </c>
      <c r="BD106" s="93">
        <f>IF(X106+Z106+AB106=0,0,(IF('Attorney Detail'!O104="yes",((X106+Z106+AB106)/AV106)*('Attorney Detail'!G104+'Attorney Detail'!H104),0)))</f>
        <v>0</v>
      </c>
      <c r="BE106" s="93">
        <f>IF(AD106=0,0,(IF('Attorney Detail'!P104="yes",(AD106/AV106)*('Attorney Detail'!G104+'Attorney Detail'!H104),0)))</f>
        <v>0</v>
      </c>
      <c r="BF106" s="93">
        <f>IF(AF106=0,0,(IF('Attorney Detail'!Q104="yes",(AF106/AV106)*('Attorney Detail'!G104+'Attorney Detail'!H104),0)))</f>
        <v>0</v>
      </c>
      <c r="BG106" s="93">
        <f>IF(AH106=0,0,(AH106/AV106)*('Attorney Detail'!G104+'Attorney Detail'!H104))</f>
        <v>0</v>
      </c>
      <c r="BH106" s="93">
        <f>IF(AK106+AM106=0,0,(IF('Attorney Detail'!R104="yes",((AL106+AN106)/AV106)*('Attorney Detail'!G104+'Attorney Detail'!H104),0)))</f>
        <v>0</v>
      </c>
      <c r="BI106" s="91">
        <f>IF(AP106=0,0,(IF('Attorney Detail'!S104="yes",(AP106/AV106)*('Attorney Detail'!G104+'Attorney Detail'!H104),0)))</f>
        <v>0</v>
      </c>
      <c r="BJ106" s="91">
        <f>IF(AT106=0,0,(AT106/AV106)*('Attorney Detail'!G104+'Attorney Detail'!H104))</f>
        <v>0</v>
      </c>
      <c r="BK106" s="91">
        <f>IF((AU106)=0,('Attorney Detail'!G104+'Attorney Detail'!H104),SUM(AW106:BJ106))</f>
        <v>0</v>
      </c>
      <c r="CK106" s="19">
        <f>AV106*'Attorney Detail'!F104</f>
        <v>0</v>
      </c>
    </row>
    <row r="107" spans="1:89" ht="16.5" thickTop="1" thickBot="1" x14ac:dyDescent="0.3">
      <c r="A107" s="22" t="s">
        <v>27</v>
      </c>
      <c r="B107" s="23"/>
      <c r="C107" s="88"/>
      <c r="D107" s="75">
        <f>C107/C103</f>
        <v>0</v>
      </c>
      <c r="E107" s="88"/>
      <c r="F107" s="75">
        <f>E107/E103</f>
        <v>0</v>
      </c>
      <c r="G107" s="88"/>
      <c r="H107" s="75">
        <f>G107/G103</f>
        <v>0</v>
      </c>
      <c r="I107" s="88"/>
      <c r="J107" s="75">
        <f>I107/I103</f>
        <v>0</v>
      </c>
      <c r="K107" s="88"/>
      <c r="L107" s="75">
        <f>K107/K103</f>
        <v>0</v>
      </c>
      <c r="M107" s="88"/>
      <c r="N107" s="75">
        <f>M107/M103</f>
        <v>0</v>
      </c>
      <c r="O107" s="88"/>
      <c r="P107" s="75">
        <f>O107/O103</f>
        <v>0</v>
      </c>
      <c r="Q107" s="88"/>
      <c r="R107" s="75">
        <f>Q107/Q103</f>
        <v>0</v>
      </c>
      <c r="S107" s="88"/>
      <c r="T107" s="75">
        <f>S107/S103</f>
        <v>0</v>
      </c>
      <c r="U107" s="88"/>
      <c r="V107" s="75">
        <f>U107/U103</f>
        <v>0</v>
      </c>
      <c r="W107" s="88"/>
      <c r="X107" s="75">
        <f>W107/W103</f>
        <v>0</v>
      </c>
      <c r="Y107" s="88"/>
      <c r="Z107" s="75">
        <f>Y107/Y103</f>
        <v>0</v>
      </c>
      <c r="AA107" s="88"/>
      <c r="AB107" s="75">
        <f>AA107/AA103</f>
        <v>0</v>
      </c>
      <c r="AC107" s="88"/>
      <c r="AD107" s="75">
        <f>AC107/AC103</f>
        <v>0</v>
      </c>
      <c r="AE107" s="88"/>
      <c r="AF107" s="75">
        <f>AE107/AE103</f>
        <v>0</v>
      </c>
      <c r="AG107" s="88"/>
      <c r="AH107" s="75">
        <f>AG107/AG103</f>
        <v>0</v>
      </c>
      <c r="AI107" s="88"/>
      <c r="AJ107" s="75">
        <f>AI107/AI103</f>
        <v>0</v>
      </c>
      <c r="AK107" s="88">
        <v>0</v>
      </c>
      <c r="AL107" s="75">
        <f>AK107/AK103</f>
        <v>0</v>
      </c>
      <c r="AM107" s="88">
        <v>0</v>
      </c>
      <c r="AN107" s="75">
        <f>AM107/AM103</f>
        <v>0</v>
      </c>
      <c r="AO107" s="88"/>
      <c r="AP107" s="75">
        <f>AO107/AO103</f>
        <v>0</v>
      </c>
      <c r="AQ107" s="88"/>
      <c r="AR107" s="75">
        <f>AQ107/AQ103</f>
        <v>0</v>
      </c>
      <c r="AS107" s="88"/>
      <c r="AT107" s="75">
        <f>AS107/AS103</f>
        <v>0</v>
      </c>
      <c r="AU107" s="107">
        <f>E107+M107+O107+Q107+W107+Y107+AA107+AE107+AG107+AI107+AO107+AS107+G107+K107+I107+AC107+S107+U107+AQ107+AK107+AM107+C107</f>
        <v>0</v>
      </c>
      <c r="AV107" s="155">
        <f t="shared" si="418"/>
        <v>0</v>
      </c>
      <c r="AW107" s="93">
        <f>IF(D107=0,0,(IF('Attorney Detail'!I105="yes",(D107/AV107)*('Attorney Detail'!G105+'Attorney Detail'!H105),0)))</f>
        <v>0</v>
      </c>
      <c r="AX107" s="93">
        <f>IF(F107=0,0,(IF('Attorney Detail'!J105="yes",(F107/AV107)*('Attorney Detail'!G105+'Attorney Detail'!H105),0)))</f>
        <v>0</v>
      </c>
      <c r="AY107" s="93">
        <f>IF(H107+J107=0,0,(IF('Attorney Detail'!K105="yes",((H107+J107)/AV107)*('Attorney Detail'!G105+'Attorney Detail'!H105),0)))</f>
        <v>0</v>
      </c>
      <c r="AZ107" s="93">
        <f>IF(L107=0,0,(IF('Attorney Detail'!L105="yes",(L107/AV107)*('Attorney Detail'!G105+'Attorney Detail'!H105),0)))</f>
        <v>0</v>
      </c>
      <c r="BA107" s="93">
        <f>IF(N107=0,0,(N107/AV107)*('Attorney Detail'!G105+'Attorney Detail'!H105))</f>
        <v>0</v>
      </c>
      <c r="BB107" s="93">
        <f>IF(R107+T107=0,0,(IF('Attorney Detail'!M105="yes",((R107+T107)/AV107)*('Attorney Detail'!G105+'Attorney Detail'!H105),0)))</f>
        <v>0</v>
      </c>
      <c r="BC107" s="93">
        <f>IF(V107=0,0,(IF('Attorney Detail'!N105="yes",(((V107)/AV107)*('Attorney Detail'!G105+'Attorney Detail'!H105)),0)))</f>
        <v>0</v>
      </c>
      <c r="BD107" s="93">
        <f>IF(X107+Z107+AB107=0,0,(IF('Attorney Detail'!O105="yes",((X107+Z107+AB107)/AV107)*('Attorney Detail'!G105+'Attorney Detail'!H105),0)))</f>
        <v>0</v>
      </c>
      <c r="BE107" s="93">
        <f>IF(AD107=0,0,(IF('Attorney Detail'!P105="yes",(AD107/AV107)*('Attorney Detail'!G105+'Attorney Detail'!H105),0)))</f>
        <v>0</v>
      </c>
      <c r="BF107" s="93">
        <f>IF(AF107=0,0,(IF('Attorney Detail'!Q105="yes",(AF107/AV107)*('Attorney Detail'!G105+'Attorney Detail'!H105),0)))</f>
        <v>0</v>
      </c>
      <c r="BG107" s="93">
        <f>IF(AH107=0,0,(AH107/AV107)*('Attorney Detail'!G105+'Attorney Detail'!H105))</f>
        <v>0</v>
      </c>
      <c r="BH107" s="93">
        <f>IF(AK107+AM107=0,0,(IF('Attorney Detail'!R105="yes",((AL107+AN107)/AV107)*('Attorney Detail'!G105+'Attorney Detail'!H105),0)))</f>
        <v>0</v>
      </c>
      <c r="BI107" s="91">
        <f>IF(AP107=0,0,(IF('Attorney Detail'!S105="yes",(AP107/AV107)*('Attorney Detail'!G105+'Attorney Detail'!H105),0)))</f>
        <v>0</v>
      </c>
      <c r="BJ107" s="91">
        <f>IF(AT107=0,0,(AT107/AV107)*('Attorney Detail'!G105+'Attorney Detail'!H105))</f>
        <v>0</v>
      </c>
      <c r="BK107" s="91">
        <f>IF((AU107)=0,('Attorney Detail'!G105+'Attorney Detail'!H105),SUM(AW107:BJ107))</f>
        <v>0</v>
      </c>
      <c r="CK107" s="19">
        <f>AV107*'Attorney Detail'!F105</f>
        <v>0</v>
      </c>
    </row>
    <row r="108" spans="1:89" ht="16.5" thickTop="1" thickBot="1" x14ac:dyDescent="0.3">
      <c r="A108" s="24" t="s">
        <v>28</v>
      </c>
      <c r="B108" s="25"/>
      <c r="C108" s="25"/>
      <c r="D108" s="75">
        <f>C108/C103</f>
        <v>0</v>
      </c>
      <c r="E108" s="25"/>
      <c r="F108" s="75">
        <f>E108/E103</f>
        <v>0</v>
      </c>
      <c r="G108" s="25"/>
      <c r="H108" s="75">
        <f>G108/G103</f>
        <v>0</v>
      </c>
      <c r="I108" s="25"/>
      <c r="J108" s="75">
        <f>I108/I103</f>
        <v>0</v>
      </c>
      <c r="K108" s="25"/>
      <c r="L108" s="75">
        <f>K108/K103</f>
        <v>0</v>
      </c>
      <c r="M108" s="25"/>
      <c r="N108" s="75">
        <f>M108/M103</f>
        <v>0</v>
      </c>
      <c r="O108" s="25"/>
      <c r="P108" s="75">
        <f>O108/O103</f>
        <v>0</v>
      </c>
      <c r="Q108" s="25"/>
      <c r="R108" s="75">
        <f>Q108/Q103</f>
        <v>0</v>
      </c>
      <c r="S108" s="25"/>
      <c r="T108" s="75">
        <f>S108/S103</f>
        <v>0</v>
      </c>
      <c r="U108" s="25"/>
      <c r="V108" s="75">
        <f>U108/U103</f>
        <v>0</v>
      </c>
      <c r="W108" s="25"/>
      <c r="X108" s="75">
        <f>W108/W103</f>
        <v>0</v>
      </c>
      <c r="Y108" s="25"/>
      <c r="Z108" s="75">
        <f>Y108/Y103</f>
        <v>0</v>
      </c>
      <c r="AA108" s="25"/>
      <c r="AB108" s="75">
        <f>AA108/AA103</f>
        <v>0</v>
      </c>
      <c r="AC108" s="25"/>
      <c r="AD108" s="75">
        <f>AC108/AC103</f>
        <v>0</v>
      </c>
      <c r="AE108" s="25"/>
      <c r="AF108" s="75">
        <f>AE108/AE103</f>
        <v>0</v>
      </c>
      <c r="AG108" s="25"/>
      <c r="AH108" s="75">
        <f>AG108/AG103</f>
        <v>0</v>
      </c>
      <c r="AI108" s="25"/>
      <c r="AJ108" s="75">
        <f>AI108/AI103</f>
        <v>0</v>
      </c>
      <c r="AK108" s="25">
        <v>0</v>
      </c>
      <c r="AL108" s="75">
        <f>AK108/AK103</f>
        <v>0</v>
      </c>
      <c r="AM108" s="25">
        <v>0</v>
      </c>
      <c r="AN108" s="75">
        <f>AM108/AM103</f>
        <v>0</v>
      </c>
      <c r="AO108" s="25"/>
      <c r="AP108" s="75">
        <f>AO108/AO103</f>
        <v>0</v>
      </c>
      <c r="AQ108" s="25"/>
      <c r="AR108" s="75">
        <f>AQ108/AQ103</f>
        <v>0</v>
      </c>
      <c r="AS108" s="25"/>
      <c r="AT108" s="75">
        <f>AS108/AS103</f>
        <v>0</v>
      </c>
      <c r="AU108" s="108">
        <f>E108+M108+O108+Q108+W108+Y108+AA108+AE108+AG108+AI108+AO108+AS108+G108+K108+I108+AC108+S108+U108+AQ108+AK108+AM108+C108</f>
        <v>0</v>
      </c>
      <c r="AV108" s="155">
        <f t="shared" si="418"/>
        <v>0</v>
      </c>
      <c r="AW108" s="93">
        <f>IF(D108=0,0,(IF('Attorney Detail'!I106="yes",(D108/AV108)*('Attorney Detail'!G106+'Attorney Detail'!H106),0)))</f>
        <v>0</v>
      </c>
      <c r="AX108" s="93">
        <f>IF(F108=0,0,(IF('Attorney Detail'!J106="yes",(F108/AV108)*('Attorney Detail'!G106+'Attorney Detail'!H106),0)))</f>
        <v>0</v>
      </c>
      <c r="AY108" s="93">
        <f>IF(H108+J108=0,0,(IF('Attorney Detail'!K106="yes",((H108+J108)/AV108)*('Attorney Detail'!G106+'Attorney Detail'!H106),0)))</f>
        <v>0</v>
      </c>
      <c r="AZ108" s="93">
        <f>IF(L108=0,0,(IF('Attorney Detail'!L106="yes",(L108/AV108)*('Attorney Detail'!G106+'Attorney Detail'!H106),0)))</f>
        <v>0</v>
      </c>
      <c r="BA108" s="93">
        <f>IF(N108=0,0,(N108/AV108)*('Attorney Detail'!G106+'Attorney Detail'!H106))</f>
        <v>0</v>
      </c>
      <c r="BB108" s="93">
        <f>IF(R108+T108=0,0,(IF('Attorney Detail'!M106="yes",((R108+T108)/AV108)*('Attorney Detail'!G106+'Attorney Detail'!H106),0)))</f>
        <v>0</v>
      </c>
      <c r="BC108" s="93">
        <f>IF(V108=0,0,(IF('Attorney Detail'!N106="yes",(((V108)/AV108)*('Attorney Detail'!G106+'Attorney Detail'!H106)),0)))</f>
        <v>0</v>
      </c>
      <c r="BD108" s="93">
        <f>IF(X108+Z108+AB108=0,0,(IF('Attorney Detail'!O106="yes",((X108+Z108+AB108)/AV108)*('Attorney Detail'!G106+'Attorney Detail'!H106),0)))</f>
        <v>0</v>
      </c>
      <c r="BE108" s="93">
        <f>IF(AD108=0,0,(IF('Attorney Detail'!P106="yes",(AD108/AV108)*('Attorney Detail'!G106+'Attorney Detail'!H106),0)))</f>
        <v>0</v>
      </c>
      <c r="BF108" s="93">
        <f>IF(AF108=0,0,(IF('Attorney Detail'!Q106="yes",(AF108/AV108)*('Attorney Detail'!G106+'Attorney Detail'!H106),0)))</f>
        <v>0</v>
      </c>
      <c r="BG108" s="93">
        <f>IF(AH108=0,0,(AH108/AV108)*('Attorney Detail'!G106+'Attorney Detail'!H106))</f>
        <v>0</v>
      </c>
      <c r="BH108" s="93">
        <f>IF(AK108+AM108=0,0,(IF('Attorney Detail'!R106="yes",((AL108+AN108)/AV108)*('Attorney Detail'!G106+'Attorney Detail'!H106),0)))</f>
        <v>0</v>
      </c>
      <c r="BI108" s="91">
        <f>IF(AP108=0,0,(IF('Attorney Detail'!S106="yes",(AP108/AV108)*('Attorney Detail'!G106+'Attorney Detail'!H106),0)))</f>
        <v>0</v>
      </c>
      <c r="BJ108" s="91">
        <f>IF(AT108=0,0,(AT108/AV108)*('Attorney Detail'!G106+'Attorney Detail'!H106))</f>
        <v>0</v>
      </c>
      <c r="BK108" s="91">
        <f>IF((AU108)=0,('Attorney Detail'!G106+'Attorney Detail'!H106),SUM(AW108:BJ108))</f>
        <v>0</v>
      </c>
      <c r="CK108" s="19">
        <f>AV108*'Attorney Detail'!F106</f>
        <v>0</v>
      </c>
    </row>
    <row r="109" spans="1:89" ht="16.5" thickTop="1" thickBot="1" x14ac:dyDescent="0.3">
      <c r="A109" s="72" t="s">
        <v>29</v>
      </c>
      <c r="B109" s="73"/>
      <c r="C109" s="73">
        <f t="shared" ref="C109" si="419">SUM(C105:C108)</f>
        <v>0</v>
      </c>
      <c r="D109" s="74">
        <f t="shared" ref="D109" si="420">C109/C103</f>
        <v>0</v>
      </c>
      <c r="E109" s="73">
        <f t="shared" ref="E109" si="421">SUM(E105:E108)</f>
        <v>0</v>
      </c>
      <c r="F109" s="74">
        <f t="shared" ref="F109" si="422">E109/E103</f>
        <v>0</v>
      </c>
      <c r="G109" s="73">
        <f t="shared" ref="G109" si="423">SUM(G105:G108)</f>
        <v>0</v>
      </c>
      <c r="H109" s="75">
        <f t="shared" ref="H109" si="424">G109/G103</f>
        <v>0</v>
      </c>
      <c r="I109" s="73">
        <f t="shared" ref="I109" si="425">SUM(I105:I108)</f>
        <v>0</v>
      </c>
      <c r="J109" s="75">
        <f t="shared" ref="J109" si="426">I109/I103</f>
        <v>0</v>
      </c>
      <c r="K109" s="73">
        <f t="shared" ref="K109" si="427">SUM(K105:K108)</f>
        <v>0</v>
      </c>
      <c r="L109" s="75">
        <f t="shared" ref="L109" si="428">K109/K103</f>
        <v>0</v>
      </c>
      <c r="M109" s="73">
        <f t="shared" ref="M109" si="429">SUM(M105:M108)</f>
        <v>0</v>
      </c>
      <c r="N109" s="74">
        <f t="shared" ref="N109" si="430">M109/M103</f>
        <v>0</v>
      </c>
      <c r="O109" s="73">
        <f t="shared" ref="O109" si="431">SUM(O105:O108)</f>
        <v>0</v>
      </c>
      <c r="P109" s="74">
        <f t="shared" ref="P109" si="432">O109/O103</f>
        <v>0</v>
      </c>
      <c r="Q109" s="73">
        <f t="shared" ref="Q109" si="433">SUM(Q105:Q108)</f>
        <v>0</v>
      </c>
      <c r="R109" s="75">
        <f t="shared" ref="R109" si="434">Q109/Q103</f>
        <v>0</v>
      </c>
      <c r="S109" s="73">
        <f t="shared" ref="S109" si="435">SUM(S105:S108)</f>
        <v>0</v>
      </c>
      <c r="T109" s="75">
        <f t="shared" ref="T109" si="436">S109/S103</f>
        <v>0</v>
      </c>
      <c r="U109" s="73">
        <f t="shared" ref="U109" si="437">SUM(U105:U108)</f>
        <v>0</v>
      </c>
      <c r="V109" s="75">
        <f t="shared" ref="V109" si="438">U109/U103</f>
        <v>0</v>
      </c>
      <c r="W109" s="73">
        <f t="shared" ref="W109" si="439">SUM(W105:W108)</f>
        <v>0</v>
      </c>
      <c r="X109" s="75">
        <f t="shared" ref="X109" si="440">W109/W103</f>
        <v>0</v>
      </c>
      <c r="Y109" s="73">
        <f t="shared" ref="Y109" si="441">SUM(Y105:Y108)</f>
        <v>0</v>
      </c>
      <c r="Z109" s="75">
        <f t="shared" ref="Z109" si="442">Y109/Y103</f>
        <v>0</v>
      </c>
      <c r="AA109" s="73">
        <f t="shared" ref="AA109" si="443">SUM(AA105:AA108)</f>
        <v>0</v>
      </c>
      <c r="AB109" s="75">
        <f t="shared" ref="AB109" si="444">AA109/AA103</f>
        <v>0</v>
      </c>
      <c r="AC109" s="73">
        <f t="shared" ref="AC109" si="445">SUM(AC105:AC108)</f>
        <v>0</v>
      </c>
      <c r="AD109" s="75">
        <f t="shared" ref="AD109" si="446">AC109/AC103</f>
        <v>0</v>
      </c>
      <c r="AE109" s="73">
        <f t="shared" ref="AE109" si="447">SUM(AE105:AE108)</f>
        <v>0</v>
      </c>
      <c r="AF109" s="75">
        <f t="shared" ref="AF109" si="448">AE109/AE103</f>
        <v>0</v>
      </c>
      <c r="AG109" s="73">
        <f t="shared" ref="AG109" si="449">SUM(AG105:AG108)</f>
        <v>0</v>
      </c>
      <c r="AH109" s="75">
        <f t="shared" ref="AH109" si="450">AG109/AG103</f>
        <v>0</v>
      </c>
      <c r="AI109" s="73">
        <f t="shared" ref="AI109" si="451">SUM(AI105:AI108)</f>
        <v>0</v>
      </c>
      <c r="AJ109" s="75">
        <f t="shared" ref="AJ109" si="452">AI109/AI103</f>
        <v>0</v>
      </c>
      <c r="AK109" s="73">
        <f t="shared" ref="AK109" si="453">SUM(AK105:AK108)</f>
        <v>0</v>
      </c>
      <c r="AL109" s="75">
        <f t="shared" ref="AL109" si="454">AK109/AK103</f>
        <v>0</v>
      </c>
      <c r="AM109" s="73">
        <f t="shared" ref="AM109" si="455">SUM(AM105:AM108)</f>
        <v>0</v>
      </c>
      <c r="AN109" s="75">
        <f t="shared" ref="AN109" si="456">AM109/AM103</f>
        <v>0</v>
      </c>
      <c r="AO109" s="73">
        <f t="shared" ref="AO109" si="457">SUM(AO105:AO108)</f>
        <v>0</v>
      </c>
      <c r="AP109" s="75">
        <f t="shared" ref="AP109" si="458">AO109/AO103</f>
        <v>0</v>
      </c>
      <c r="AQ109" s="73">
        <f t="shared" ref="AQ109" si="459">SUM(AQ105:AQ108)</f>
        <v>0</v>
      </c>
      <c r="AR109" s="75">
        <f t="shared" ref="AR109" si="460">AQ109/AQ103</f>
        <v>0</v>
      </c>
      <c r="AS109" s="73">
        <f t="shared" ref="AS109" si="461">SUM(AS105:AS108)</f>
        <v>0</v>
      </c>
      <c r="AT109" s="75">
        <f t="shared" ref="AT109" si="462">AS109/AS103</f>
        <v>0</v>
      </c>
      <c r="AU109" s="71">
        <f>E109+M109+O109+Q109+W109+Y109+AA109+AE109+AG109+AI109+AO109+AS109+G109+K109+I109+AC109+S109+U109+AQ109+AK109+AM109+C109</f>
        <v>0</v>
      </c>
      <c r="AV109" s="155">
        <f t="shared" si="418"/>
        <v>0</v>
      </c>
      <c r="AW109" s="94"/>
      <c r="AX109" s="94"/>
      <c r="AY109" s="94"/>
      <c r="AZ109" s="94"/>
      <c r="BA109" s="94"/>
      <c r="BB109" s="94"/>
      <c r="BC109" s="94"/>
      <c r="BD109" s="94"/>
      <c r="BE109" s="94"/>
      <c r="BF109" s="94"/>
      <c r="BG109" s="94"/>
      <c r="BH109" s="94"/>
      <c r="BI109" s="94"/>
      <c r="BJ109" s="94"/>
      <c r="BK109" s="94"/>
      <c r="CK109" s="26">
        <f t="shared" ref="CK109" si="463">SUM(CK105:CK108)</f>
        <v>0</v>
      </c>
    </row>
    <row r="110" spans="1:89" ht="16.5" thickTop="1" x14ac:dyDescent="0.25">
      <c r="A110" s="233" t="s">
        <v>481</v>
      </c>
      <c r="B110" s="233"/>
      <c r="C110" s="233"/>
      <c r="D110" s="233"/>
      <c r="E110" s="233"/>
      <c r="F110" s="233"/>
      <c r="G110" s="233"/>
      <c r="H110" s="233"/>
      <c r="I110" s="233"/>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row>
    <row r="111" spans="1:89" ht="45" x14ac:dyDescent="0.25">
      <c r="A111" s="76"/>
      <c r="B111" s="66" t="s">
        <v>21</v>
      </c>
      <c r="C111" s="225" t="s">
        <v>442</v>
      </c>
      <c r="D111" s="226"/>
      <c r="E111" s="225" t="s">
        <v>96</v>
      </c>
      <c r="F111" s="226"/>
      <c r="G111" s="232" t="s">
        <v>99</v>
      </c>
      <c r="H111" s="226"/>
      <c r="I111" s="232" t="s">
        <v>100</v>
      </c>
      <c r="J111" s="226"/>
      <c r="K111" s="225" t="s">
        <v>97</v>
      </c>
      <c r="L111" s="226"/>
      <c r="M111" s="225" t="s">
        <v>98</v>
      </c>
      <c r="N111" s="226"/>
      <c r="O111" s="225" t="s">
        <v>22</v>
      </c>
      <c r="P111" s="226"/>
      <c r="Q111" s="225" t="s">
        <v>489</v>
      </c>
      <c r="R111" s="226"/>
      <c r="S111" s="225" t="s">
        <v>488</v>
      </c>
      <c r="T111" s="226"/>
      <c r="U111" s="232" t="s">
        <v>422</v>
      </c>
      <c r="V111" s="226"/>
      <c r="W111" s="232" t="s">
        <v>436</v>
      </c>
      <c r="X111" s="226"/>
      <c r="Y111" s="232" t="s">
        <v>423</v>
      </c>
      <c r="Z111" s="226"/>
      <c r="AA111" s="225" t="s">
        <v>484</v>
      </c>
      <c r="AB111" s="226"/>
      <c r="AC111" s="225" t="s">
        <v>93</v>
      </c>
      <c r="AD111" s="226"/>
      <c r="AE111" s="225" t="s">
        <v>94</v>
      </c>
      <c r="AF111" s="226"/>
      <c r="AG111" s="225" t="s">
        <v>485</v>
      </c>
      <c r="AH111" s="226"/>
      <c r="AI111" s="225" t="s">
        <v>424</v>
      </c>
      <c r="AJ111" s="226"/>
      <c r="AK111" s="225" t="s">
        <v>425</v>
      </c>
      <c r="AL111" s="226"/>
      <c r="AM111" s="225" t="s">
        <v>437</v>
      </c>
      <c r="AN111" s="226"/>
      <c r="AO111" s="225" t="s">
        <v>500</v>
      </c>
      <c r="AP111" s="226"/>
      <c r="AQ111" s="225" t="s">
        <v>426</v>
      </c>
      <c r="AR111" s="226"/>
      <c r="AS111" s="225" t="s">
        <v>447</v>
      </c>
      <c r="AT111" s="226"/>
      <c r="AU111" s="225" t="s">
        <v>23</v>
      </c>
      <c r="AV111" s="226"/>
      <c r="AW111" s="89" t="s">
        <v>442</v>
      </c>
      <c r="AX111" s="89" t="s">
        <v>96</v>
      </c>
      <c r="AY111" s="195" t="s">
        <v>161</v>
      </c>
      <c r="AZ111" s="105" t="s">
        <v>97</v>
      </c>
      <c r="BA111" s="105" t="s">
        <v>443</v>
      </c>
      <c r="BB111" s="90" t="s">
        <v>434</v>
      </c>
      <c r="BC111" s="106" t="s">
        <v>162</v>
      </c>
      <c r="BD111" s="90" t="s">
        <v>435</v>
      </c>
      <c r="BE111" s="90" t="s">
        <v>93</v>
      </c>
      <c r="BF111" s="90" t="s">
        <v>94</v>
      </c>
      <c r="BG111" s="90" t="s">
        <v>31</v>
      </c>
      <c r="BH111" s="90" t="s">
        <v>444</v>
      </c>
      <c r="BI111" s="91" t="s">
        <v>445</v>
      </c>
      <c r="BJ111" s="91" t="s">
        <v>446</v>
      </c>
      <c r="BK111" s="91" t="s">
        <v>448</v>
      </c>
      <c r="CK111" s="219" t="s">
        <v>502</v>
      </c>
    </row>
    <row r="112" spans="1:89" x14ac:dyDescent="0.25">
      <c r="A112" s="38" t="s">
        <v>107</v>
      </c>
      <c r="B112" s="67"/>
      <c r="C112" s="67"/>
      <c r="D112" s="68"/>
      <c r="E112" s="67"/>
      <c r="F112" s="68"/>
      <c r="G112" s="67"/>
      <c r="H112" s="68"/>
      <c r="I112" s="67"/>
      <c r="J112" s="68"/>
      <c r="K112" s="67"/>
      <c r="L112" s="68"/>
      <c r="M112" s="69"/>
      <c r="N112" s="68"/>
      <c r="O112" s="67"/>
      <c r="P112" s="68"/>
      <c r="Q112" s="67"/>
      <c r="R112" s="68"/>
      <c r="S112" s="67"/>
      <c r="T112" s="68"/>
      <c r="U112" s="67"/>
      <c r="V112" s="68"/>
      <c r="W112" s="67"/>
      <c r="X112" s="68"/>
      <c r="Y112" s="67"/>
      <c r="Z112" s="68"/>
      <c r="AA112" s="67"/>
      <c r="AB112" s="68"/>
      <c r="AC112" s="69"/>
      <c r="AD112" s="69"/>
      <c r="AE112" s="67"/>
      <c r="AF112" s="68"/>
      <c r="AG112" s="67"/>
      <c r="AH112" s="68"/>
      <c r="AI112" s="67"/>
      <c r="AJ112" s="68"/>
      <c r="AK112" s="227"/>
      <c r="AL112" s="228"/>
      <c r="AM112" s="227"/>
      <c r="AN112" s="228"/>
      <c r="AO112" s="112"/>
      <c r="AP112" s="113"/>
      <c r="AQ112" s="112"/>
      <c r="AR112" s="113"/>
      <c r="AS112" s="112"/>
      <c r="AT112" s="113"/>
      <c r="AU112" s="67"/>
      <c r="AV112" s="110"/>
      <c r="AW112" s="89"/>
      <c r="AX112" s="89"/>
      <c r="AY112" s="89"/>
      <c r="AZ112" s="89"/>
      <c r="BA112" s="89"/>
    </row>
    <row r="113" spans="1:89" x14ac:dyDescent="0.25">
      <c r="A113" s="77"/>
      <c r="B113" s="70"/>
      <c r="C113" s="223">
        <f>(VLOOKUP(A112,$BL$2:$CH$5,2,FALSE))*'Attorney Detail'!F113</f>
        <v>15</v>
      </c>
      <c r="D113" s="224"/>
      <c r="E113" s="223">
        <f>(VLOOKUP(A112,$BL$2:$CH$5,3,FALSE))*'Attorney Detail'!F113</f>
        <v>15</v>
      </c>
      <c r="F113" s="224"/>
      <c r="G113" s="223">
        <f>VLOOKUP(A112,$BL$2:$CI$5,4,FALSE)*'Attorney Detail'!F113</f>
        <v>50</v>
      </c>
      <c r="H113" s="224"/>
      <c r="I113" s="223">
        <f>VLOOKUP(A112,$BL$2:$CI$5,5,FALSE)*'Attorney Detail'!F113</f>
        <v>80</v>
      </c>
      <c r="J113" s="224"/>
      <c r="K113" s="223">
        <f>VLOOKUP(A112,$BL$2:$CI$5,6,FALSE)*'Attorney Detail'!F113</f>
        <v>100</v>
      </c>
      <c r="L113" s="224"/>
      <c r="M113" s="234">
        <f>VLOOKUP(A112,$BL$2:$CI$5,7,FALSE)*'Attorney Detail'!F113</f>
        <v>150</v>
      </c>
      <c r="N113" s="224"/>
      <c r="O113" s="223">
        <f>VLOOKUP(A112,$BL$2:$CI$5,8,FALSE)*'Attorney Detail'!F113</f>
        <v>300</v>
      </c>
      <c r="P113" s="224"/>
      <c r="Q113" s="223">
        <f>VLOOKUP(A112,$BL$2:$CI$5,9,FALSE)*'Attorney Detail'!F113</f>
        <v>15</v>
      </c>
      <c r="R113" s="224"/>
      <c r="S113" s="223">
        <f>VLOOKUP(A112,$BL$2:$CI$5,10,FALSE)*'Attorney Detail'!F113</f>
        <v>50</v>
      </c>
      <c r="T113" s="224"/>
      <c r="U113" s="223">
        <f>VLOOKUP(A112,$BL$2:$CI$5,11,FALSE)*'Attorney Detail'!F113</f>
        <v>100</v>
      </c>
      <c r="V113" s="224"/>
      <c r="W113" s="223">
        <f>VLOOKUP(A112,$BL$2:$CI$5,12,FALSE)*'Attorney Detail'!F113</f>
        <v>220</v>
      </c>
      <c r="X113" s="224"/>
      <c r="Y113" s="223">
        <f>VLOOKUP(A112,$BL$2:$CI$5,13,FALSE)*'Attorney Detail'!F113</f>
        <v>300</v>
      </c>
      <c r="Z113" s="224"/>
      <c r="AA113" s="229">
        <f>VLOOKUP(A112,$BL$2:$CI$5,14,FALSE)*'Attorney Detail'!F113</f>
        <v>400</v>
      </c>
      <c r="AB113" s="230"/>
      <c r="AC113" s="229">
        <f>VLOOKUP(A112,$BL$2:$CI$5,15,FALSE)*'Attorney Detail'!F113</f>
        <v>120</v>
      </c>
      <c r="AD113" s="231"/>
      <c r="AE113" s="229">
        <f>VLOOKUP(A112,$BL$2:$CI$5,16,FALSE)*'Attorney Detail'!F113</f>
        <v>120</v>
      </c>
      <c r="AF113" s="230"/>
      <c r="AG113" s="229">
        <f>VLOOKUP(A112,$BL$2:$CI$5,17,FALSE)*'Attorney Detail'!F113</f>
        <v>300</v>
      </c>
      <c r="AH113" s="230"/>
      <c r="AI113" s="223">
        <f>VLOOKUP(A112,$BL$2:$CI$5,18,FALSE)*'Attorney Detail'!F113</f>
        <v>300</v>
      </c>
      <c r="AJ113" s="224"/>
      <c r="AK113" s="223">
        <f>VLOOKUP(A112,$BL$2:$CI$5,19,FALSE)*'Attorney Detail'!F113</f>
        <v>15</v>
      </c>
      <c r="AL113" s="224"/>
      <c r="AM113" s="223">
        <f>VLOOKUP(A112,$BL$2:$CI$5,20,FALSE)*'Attorney Detail'!F113</f>
        <v>40</v>
      </c>
      <c r="AN113" s="224"/>
      <c r="AO113" s="223">
        <f>VLOOKUP(A112,$BL$2:$CI$5,21,FALSE)*'Attorney Detail'!F113</f>
        <v>40</v>
      </c>
      <c r="AP113" s="224"/>
      <c r="AQ113" s="223">
        <f>VLOOKUP(A112,$BL$2:$CI$5,22,FALSE)*'Attorney Detail'!F113</f>
        <v>40</v>
      </c>
      <c r="AR113" s="224"/>
      <c r="AS113" s="235">
        <f>VLOOKUP(A112,$BL$2:$CI$5,23,FALSE)*'Attorney Detail'!F113</f>
        <v>10000000000</v>
      </c>
      <c r="AT113" s="236"/>
      <c r="AU113" s="237"/>
      <c r="AV113" s="238"/>
    </row>
    <row r="114" spans="1:89" ht="15.75" thickBot="1" x14ac:dyDescent="0.3">
      <c r="A114" s="37" t="str">
        <f>'Attorney Detail'!A113&amp;""</f>
        <v/>
      </c>
      <c r="B114" s="78" t="s">
        <v>24</v>
      </c>
      <c r="C114" s="78" t="s">
        <v>24</v>
      </c>
      <c r="D114" s="78" t="s">
        <v>112</v>
      </c>
      <c r="E114" s="78" t="s">
        <v>24</v>
      </c>
      <c r="F114" s="78" t="s">
        <v>112</v>
      </c>
      <c r="G114" s="78" t="s">
        <v>24</v>
      </c>
      <c r="H114" s="78" t="s">
        <v>112</v>
      </c>
      <c r="I114" s="78" t="s">
        <v>24</v>
      </c>
      <c r="J114" s="78" t="s">
        <v>112</v>
      </c>
      <c r="K114" s="78" t="s">
        <v>24</v>
      </c>
      <c r="L114" s="78" t="s">
        <v>112</v>
      </c>
      <c r="M114" s="78" t="s">
        <v>24</v>
      </c>
      <c r="N114" s="78" t="s">
        <v>112</v>
      </c>
      <c r="O114" s="78" t="s">
        <v>24</v>
      </c>
      <c r="P114" s="78" t="s">
        <v>112</v>
      </c>
      <c r="Q114" s="78" t="s">
        <v>24</v>
      </c>
      <c r="R114" s="78" t="s">
        <v>112</v>
      </c>
      <c r="S114" s="78" t="s">
        <v>24</v>
      </c>
      <c r="T114" s="78" t="s">
        <v>112</v>
      </c>
      <c r="U114" s="78" t="s">
        <v>24</v>
      </c>
      <c r="V114" s="78" t="s">
        <v>112</v>
      </c>
      <c r="W114" s="78" t="s">
        <v>24</v>
      </c>
      <c r="X114" s="78" t="s">
        <v>112</v>
      </c>
      <c r="Y114" s="78" t="s">
        <v>24</v>
      </c>
      <c r="Z114" s="78" t="s">
        <v>112</v>
      </c>
      <c r="AA114" s="78" t="s">
        <v>24</v>
      </c>
      <c r="AB114" s="78" t="s">
        <v>112</v>
      </c>
      <c r="AC114" s="78" t="s">
        <v>24</v>
      </c>
      <c r="AD114" s="78" t="s">
        <v>112</v>
      </c>
      <c r="AE114" s="78" t="s">
        <v>24</v>
      </c>
      <c r="AF114" s="78" t="s">
        <v>112</v>
      </c>
      <c r="AG114" s="78" t="s">
        <v>24</v>
      </c>
      <c r="AH114" s="79" t="s">
        <v>112</v>
      </c>
      <c r="AI114" s="78" t="s">
        <v>24</v>
      </c>
      <c r="AJ114" s="78" t="s">
        <v>112</v>
      </c>
      <c r="AK114" s="78" t="s">
        <v>24</v>
      </c>
      <c r="AL114" s="78" t="s">
        <v>112</v>
      </c>
      <c r="AM114" s="78" t="s">
        <v>24</v>
      </c>
      <c r="AN114" s="78" t="s">
        <v>112</v>
      </c>
      <c r="AO114" s="78" t="s">
        <v>24</v>
      </c>
      <c r="AP114" s="78" t="s">
        <v>112</v>
      </c>
      <c r="AQ114" s="78" t="s">
        <v>24</v>
      </c>
      <c r="AR114" s="78" t="s">
        <v>112</v>
      </c>
      <c r="AS114" s="78" t="s">
        <v>24</v>
      </c>
      <c r="AT114" s="78" t="s">
        <v>112</v>
      </c>
      <c r="AU114" s="78" t="s">
        <v>24</v>
      </c>
      <c r="AV114" s="154" t="s">
        <v>112</v>
      </c>
      <c r="CK114" s="19"/>
    </row>
    <row r="115" spans="1:89" ht="16.5" thickTop="1" thickBot="1" x14ac:dyDescent="0.3">
      <c r="A115" s="20" t="s">
        <v>25</v>
      </c>
      <c r="B115" s="21"/>
      <c r="C115" s="21"/>
      <c r="D115" s="75">
        <f>C115/C113</f>
        <v>0</v>
      </c>
      <c r="E115" s="21"/>
      <c r="F115" s="75">
        <f>E115/E113</f>
        <v>0</v>
      </c>
      <c r="G115" s="21"/>
      <c r="H115" s="75">
        <f>G115/G113</f>
        <v>0</v>
      </c>
      <c r="I115" s="21"/>
      <c r="J115" s="75">
        <f>I115/I113</f>
        <v>0</v>
      </c>
      <c r="K115" s="21"/>
      <c r="L115" s="75">
        <f>K115/K113</f>
        <v>0</v>
      </c>
      <c r="M115" s="21"/>
      <c r="N115" s="75">
        <f>M115/M113</f>
        <v>0</v>
      </c>
      <c r="O115" s="21"/>
      <c r="P115" s="75">
        <f>O115/O113</f>
        <v>0</v>
      </c>
      <c r="Q115" s="21"/>
      <c r="R115" s="75">
        <f>Q115/Q113</f>
        <v>0</v>
      </c>
      <c r="S115" s="21"/>
      <c r="T115" s="75">
        <f>S115/S113</f>
        <v>0</v>
      </c>
      <c r="U115" s="21"/>
      <c r="V115" s="75">
        <f>U115/U113</f>
        <v>0</v>
      </c>
      <c r="W115" s="21"/>
      <c r="X115" s="75">
        <f>W115/W113</f>
        <v>0</v>
      </c>
      <c r="Y115" s="21"/>
      <c r="Z115" s="75">
        <f>Y115/Y113</f>
        <v>0</v>
      </c>
      <c r="AA115" s="21"/>
      <c r="AB115" s="75">
        <f>AA115/AA113</f>
        <v>0</v>
      </c>
      <c r="AC115" s="21"/>
      <c r="AD115" s="75">
        <f>AC115/AC113</f>
        <v>0</v>
      </c>
      <c r="AE115" s="21"/>
      <c r="AF115" s="75">
        <f>AE115/AE113</f>
        <v>0</v>
      </c>
      <c r="AG115" s="21"/>
      <c r="AH115" s="75">
        <f>AG115/AG113</f>
        <v>0</v>
      </c>
      <c r="AI115" s="21"/>
      <c r="AJ115" s="75">
        <f>AI115/AI113</f>
        <v>0</v>
      </c>
      <c r="AK115" s="21"/>
      <c r="AL115" s="75">
        <f>AK115/AK113</f>
        <v>0</v>
      </c>
      <c r="AM115" s="21">
        <v>0</v>
      </c>
      <c r="AN115" s="75">
        <f>AM115/AM113</f>
        <v>0</v>
      </c>
      <c r="AO115" s="21"/>
      <c r="AP115" s="75">
        <f>AO115/AO113</f>
        <v>0</v>
      </c>
      <c r="AQ115" s="21"/>
      <c r="AR115" s="75">
        <f>AQ115/AQ113</f>
        <v>0</v>
      </c>
      <c r="AS115" s="21"/>
      <c r="AT115" s="75">
        <f>AS115/AS113</f>
        <v>0</v>
      </c>
      <c r="AU115" s="100">
        <f>E115+M115+O115+Q115+W115+Y115+AA115+AE115+AG115+AI115+AO115+AS115+G115+K115+I115+AC115+S115+U115+AQ115+AK115+AM115+C115</f>
        <v>0</v>
      </c>
      <c r="AV115" s="155">
        <f t="shared" ref="AV115:AV119" si="464">F115+N115+P115+R115+X115+Z115+AB115+AF115+AH115+AJ115+AP115+AT115+AD115+H115+L115+J115+T115+V115+AR115+AL115+AN115+D115</f>
        <v>0</v>
      </c>
      <c r="AW115" s="93">
        <f>IF(D115=0,0,(IF('Attorney Detail'!I113="yes",(D115/AV115)*('Attorney Detail'!G113+'Attorney Detail'!H113),0)))</f>
        <v>0</v>
      </c>
      <c r="AX115" s="93">
        <f>IF(F115=0,0,(IF('Attorney Detail'!J113="yes",(F115/AV115)*('Attorney Detail'!G113+'Attorney Detail'!H113),0)))</f>
        <v>0</v>
      </c>
      <c r="AY115" s="93">
        <f>IF(H115+J115=0,0,(IF('Attorney Detail'!K113="yes",((H115+J115)/AV115)*('Attorney Detail'!G113+'Attorney Detail'!H113),0)))</f>
        <v>0</v>
      </c>
      <c r="AZ115" s="93">
        <f>IF(L115=0,0,(IF('Attorney Detail'!L113="yes",(L115/AV115)*('Attorney Detail'!G113+'Attorney Detail'!H113),0)))</f>
        <v>0</v>
      </c>
      <c r="BA115" s="93">
        <f>IF(N115=0,0,(N115/AV115)*('Attorney Detail'!G113+'Attorney Detail'!H113))</f>
        <v>0</v>
      </c>
      <c r="BB115" s="93">
        <f>IF(R115+T115=0,0,(IF('Attorney Detail'!M113="yes",((R115+T115)/AV115)*('Attorney Detail'!G113+'Attorney Detail'!H113),0)))</f>
        <v>0</v>
      </c>
      <c r="BC115" s="93">
        <f>IF(V115=0,0,(IF('Attorney Detail'!N113="yes",(((V115)/AV115)*('Attorney Detail'!G113+'Attorney Detail'!H113)),0)))</f>
        <v>0</v>
      </c>
      <c r="BD115" s="93">
        <f>IF(X115+Z115+AB115=0,0,(IF('Attorney Detail'!O113="yes",((X115+Z115+AB115)/AV115)*('Attorney Detail'!G113+'Attorney Detail'!H113),0)))</f>
        <v>0</v>
      </c>
      <c r="BE115" s="93">
        <f>IF(AD115=0,0,(IF('Attorney Detail'!P113="yes",(AD115/AV115)*('Attorney Detail'!G113+'Attorney Detail'!H113),0)))</f>
        <v>0</v>
      </c>
      <c r="BF115" s="93">
        <f>IF(AF115=0,0,(IF('Attorney Detail'!Q113="yes",(AF115/AV115)*('Attorney Detail'!G113+'Attorney Detail'!H113),0)))</f>
        <v>0</v>
      </c>
      <c r="BG115" s="93">
        <f>IF(AH115=0,0,(AH115/AV115)*('Attorney Detail'!G113+'Attorney Detail'!H113))</f>
        <v>0</v>
      </c>
      <c r="BH115" s="93">
        <f>IF(AK115+AM115=0,0,(IF('Attorney Detail'!R113="yes",((AL115+AN115)/AV115)*('Attorney Detail'!G113+'Attorney Detail'!H113),0)))</f>
        <v>0</v>
      </c>
      <c r="BI115" s="91">
        <f>IF(AP115=0,0,(IF('Attorney Detail'!S113="yes",(AP115/AV115)*('Attorney Detail'!G113+'Attorney Detail'!H113),0)))</f>
        <v>0</v>
      </c>
      <c r="BJ115" s="91">
        <f>IF(AT115=0,0,(AT115/AV115)*('Attorney Detail'!G113+'Attorney Detail'!H113))</f>
        <v>0</v>
      </c>
      <c r="BK115" s="91">
        <f>IF((AU115)=0,('Attorney Detail'!G113+'Attorney Detail'!H113),SUM(AW115:BJ115))</f>
        <v>0</v>
      </c>
      <c r="CK115" s="19">
        <f>AV115*'Attorney Detail'!F113</f>
        <v>0</v>
      </c>
    </row>
    <row r="116" spans="1:89" ht="16.5" thickTop="1" thickBot="1" x14ac:dyDescent="0.3">
      <c r="A116" s="22" t="s">
        <v>26</v>
      </c>
      <c r="B116" s="23"/>
      <c r="C116" s="88"/>
      <c r="D116" s="75">
        <f>C116/C113</f>
        <v>0</v>
      </c>
      <c r="E116" s="88"/>
      <c r="F116" s="75">
        <f>E116/E113</f>
        <v>0</v>
      </c>
      <c r="G116" s="88"/>
      <c r="H116" s="75">
        <f>G116/G113</f>
        <v>0</v>
      </c>
      <c r="I116" s="88"/>
      <c r="J116" s="75">
        <f>I116/I113</f>
        <v>0</v>
      </c>
      <c r="K116" s="88"/>
      <c r="L116" s="75">
        <f>K116/K113</f>
        <v>0</v>
      </c>
      <c r="M116" s="88"/>
      <c r="N116" s="75">
        <f>M116/M113</f>
        <v>0</v>
      </c>
      <c r="O116" s="88"/>
      <c r="P116" s="75">
        <f>O116/O113</f>
        <v>0</v>
      </c>
      <c r="Q116" s="88"/>
      <c r="R116" s="75">
        <f>Q116/Q113</f>
        <v>0</v>
      </c>
      <c r="S116" s="88"/>
      <c r="T116" s="75">
        <f>S116/S113</f>
        <v>0</v>
      </c>
      <c r="U116" s="88"/>
      <c r="V116" s="75">
        <f>U116/U113</f>
        <v>0</v>
      </c>
      <c r="W116" s="88"/>
      <c r="X116" s="75">
        <f>W116/W113</f>
        <v>0</v>
      </c>
      <c r="Y116" s="88"/>
      <c r="Z116" s="75">
        <f>Y116/Y113</f>
        <v>0</v>
      </c>
      <c r="AA116" s="88"/>
      <c r="AB116" s="75">
        <f>AA116/AA113</f>
        <v>0</v>
      </c>
      <c r="AC116" s="88"/>
      <c r="AD116" s="75">
        <f>AC116/AC113</f>
        <v>0</v>
      </c>
      <c r="AE116" s="88"/>
      <c r="AF116" s="75">
        <f>AE116/AE113</f>
        <v>0</v>
      </c>
      <c r="AG116" s="88"/>
      <c r="AH116" s="75">
        <f>AG116/AG113</f>
        <v>0</v>
      </c>
      <c r="AI116" s="88"/>
      <c r="AJ116" s="75">
        <f>AI116/AI113</f>
        <v>0</v>
      </c>
      <c r="AK116" s="88">
        <v>0</v>
      </c>
      <c r="AL116" s="75">
        <f>AK116/AK113</f>
        <v>0</v>
      </c>
      <c r="AM116" s="88">
        <v>0</v>
      </c>
      <c r="AN116" s="75">
        <f>AM116/AM113</f>
        <v>0</v>
      </c>
      <c r="AO116" s="88"/>
      <c r="AP116" s="75">
        <f>AO116/AO113</f>
        <v>0</v>
      </c>
      <c r="AQ116" s="88"/>
      <c r="AR116" s="75">
        <f>AQ116/AQ113</f>
        <v>0</v>
      </c>
      <c r="AS116" s="88"/>
      <c r="AT116" s="75">
        <f>AS116/AS113</f>
        <v>0</v>
      </c>
      <c r="AU116" s="107">
        <f>E116+M116+O116+Q116+W116+Y116+AA116+AE116+AG116+AI116+AO116+AS116+G116+K116+I116+AC116+S116+U116+AQ116+AK116+AM116+C116</f>
        <v>0</v>
      </c>
      <c r="AV116" s="155">
        <f t="shared" si="464"/>
        <v>0</v>
      </c>
      <c r="AW116" s="93">
        <f>IF(D116=0,0,(IF('Attorney Detail'!I114="yes",(D116/AV116)*('Attorney Detail'!G114+'Attorney Detail'!H114),0)))</f>
        <v>0</v>
      </c>
      <c r="AX116" s="93">
        <f>IF(F116=0,0,(IF('Attorney Detail'!J114="yes",(F116/AV116)*('Attorney Detail'!G114+'Attorney Detail'!H114),0)))</f>
        <v>0</v>
      </c>
      <c r="AY116" s="93">
        <f>IF(H116+J116=0,0,(IF('Attorney Detail'!K114="yes",((H116+J116)/AV116)*('Attorney Detail'!G114+'Attorney Detail'!H114),0)))</f>
        <v>0</v>
      </c>
      <c r="AZ116" s="93">
        <f>IF(L116=0,0,(IF('Attorney Detail'!L114="yes",(L116/AV116)*('Attorney Detail'!G114+'Attorney Detail'!H114),0)))</f>
        <v>0</v>
      </c>
      <c r="BA116" s="93">
        <f>IF(N116=0,0,(N116/AV116)*('Attorney Detail'!G114+'Attorney Detail'!H114))</f>
        <v>0</v>
      </c>
      <c r="BB116" s="93">
        <f>IF(R116+T116=0,0,(IF('Attorney Detail'!M114="yes",((R116+T116)/AV116)*('Attorney Detail'!G114+'Attorney Detail'!H114),0)))</f>
        <v>0</v>
      </c>
      <c r="BC116" s="93">
        <f>IF(V116=0,0,(IF('Attorney Detail'!N114="yes",(((V116)/AV116)*('Attorney Detail'!G114+'Attorney Detail'!H114)),0)))</f>
        <v>0</v>
      </c>
      <c r="BD116" s="93">
        <f>IF(X116+Z116+AB116=0,0,(IF('Attorney Detail'!O114="yes",((X116+Z116+AB116)/AV116)*('Attorney Detail'!G114+'Attorney Detail'!H114),0)))</f>
        <v>0</v>
      </c>
      <c r="BE116" s="93">
        <f>IF(AD116=0,0,(IF('Attorney Detail'!P114="yes",(AD116/AV116)*('Attorney Detail'!G114+'Attorney Detail'!H114),0)))</f>
        <v>0</v>
      </c>
      <c r="BF116" s="93">
        <f>IF(AF116=0,0,(IF('Attorney Detail'!Q114="yes",(AF116/AV116)*('Attorney Detail'!G114+'Attorney Detail'!H114),0)))</f>
        <v>0</v>
      </c>
      <c r="BG116" s="93">
        <f>IF(AH116=0,0,(AH116/AV116)*('Attorney Detail'!G114+'Attorney Detail'!H114))</f>
        <v>0</v>
      </c>
      <c r="BH116" s="93">
        <f>IF(AK116+AM116=0,0,(IF('Attorney Detail'!R114="yes",((AL116+AN116)/AV116)*('Attorney Detail'!G114+'Attorney Detail'!H114),0)))</f>
        <v>0</v>
      </c>
      <c r="BI116" s="91">
        <f>IF(AP116=0,0,(IF('Attorney Detail'!S114="yes",(AP116/AV116)*('Attorney Detail'!G114+'Attorney Detail'!H114),0)))</f>
        <v>0</v>
      </c>
      <c r="BJ116" s="91">
        <f>IF(AT116=0,0,(AT116/AV116)*('Attorney Detail'!G114+'Attorney Detail'!H114))</f>
        <v>0</v>
      </c>
      <c r="BK116" s="91">
        <f>IF((AU116)=0,('Attorney Detail'!G114+'Attorney Detail'!H114),SUM(AW116:BJ116))</f>
        <v>0</v>
      </c>
      <c r="CK116" s="19">
        <f>AV116*'Attorney Detail'!F114</f>
        <v>0</v>
      </c>
    </row>
    <row r="117" spans="1:89" ht="16.5" thickTop="1" thickBot="1" x14ac:dyDescent="0.3">
      <c r="A117" s="22" t="s">
        <v>27</v>
      </c>
      <c r="B117" s="23"/>
      <c r="C117" s="88"/>
      <c r="D117" s="75">
        <f>C117/C113</f>
        <v>0</v>
      </c>
      <c r="E117" s="88"/>
      <c r="F117" s="75">
        <f>E117/E113</f>
        <v>0</v>
      </c>
      <c r="G117" s="88"/>
      <c r="H117" s="75">
        <f>G117/G113</f>
        <v>0</v>
      </c>
      <c r="I117" s="88"/>
      <c r="J117" s="75">
        <f>I117/I113</f>
        <v>0</v>
      </c>
      <c r="K117" s="88"/>
      <c r="L117" s="75">
        <f>K117/K113</f>
        <v>0</v>
      </c>
      <c r="M117" s="88"/>
      <c r="N117" s="75">
        <f>M117/M113</f>
        <v>0</v>
      </c>
      <c r="O117" s="88"/>
      <c r="P117" s="75">
        <f>O117/O113</f>
        <v>0</v>
      </c>
      <c r="Q117" s="88"/>
      <c r="R117" s="75">
        <f>Q117/Q113</f>
        <v>0</v>
      </c>
      <c r="S117" s="88"/>
      <c r="T117" s="75">
        <f>S117/S113</f>
        <v>0</v>
      </c>
      <c r="U117" s="88"/>
      <c r="V117" s="75">
        <f>U117/U113</f>
        <v>0</v>
      </c>
      <c r="W117" s="88"/>
      <c r="X117" s="75">
        <f>W117/W113</f>
        <v>0</v>
      </c>
      <c r="Y117" s="88"/>
      <c r="Z117" s="75">
        <f>Y117/Y113</f>
        <v>0</v>
      </c>
      <c r="AA117" s="88"/>
      <c r="AB117" s="75">
        <f>AA117/AA113</f>
        <v>0</v>
      </c>
      <c r="AC117" s="88"/>
      <c r="AD117" s="75">
        <f>AC117/AC113</f>
        <v>0</v>
      </c>
      <c r="AE117" s="88"/>
      <c r="AF117" s="75">
        <f>AE117/AE113</f>
        <v>0</v>
      </c>
      <c r="AG117" s="88"/>
      <c r="AH117" s="75">
        <f>AG117/AG113</f>
        <v>0</v>
      </c>
      <c r="AI117" s="88"/>
      <c r="AJ117" s="75">
        <f>AI117/AI113</f>
        <v>0</v>
      </c>
      <c r="AK117" s="88">
        <v>0</v>
      </c>
      <c r="AL117" s="75">
        <f>AK117/AK113</f>
        <v>0</v>
      </c>
      <c r="AM117" s="88">
        <v>0</v>
      </c>
      <c r="AN117" s="75">
        <f>AM117/AM113</f>
        <v>0</v>
      </c>
      <c r="AO117" s="88"/>
      <c r="AP117" s="75">
        <f>AO117/AO113</f>
        <v>0</v>
      </c>
      <c r="AQ117" s="88"/>
      <c r="AR117" s="75">
        <f>AQ117/AQ113</f>
        <v>0</v>
      </c>
      <c r="AS117" s="88"/>
      <c r="AT117" s="75">
        <f>AS117/AS113</f>
        <v>0</v>
      </c>
      <c r="AU117" s="107">
        <f>E117+M117+O117+Q117+W117+Y117+AA117+AE117+AG117+AI117+AO117+AS117+G117+K117+I117+AC117+S117+U117+AQ117+AK117+AM117+C117</f>
        <v>0</v>
      </c>
      <c r="AV117" s="155">
        <f t="shared" si="464"/>
        <v>0</v>
      </c>
      <c r="AW117" s="93">
        <f>IF(D117=0,0,(IF('Attorney Detail'!I115="yes",(D117/AV117)*('Attorney Detail'!G115+'Attorney Detail'!H115),0)))</f>
        <v>0</v>
      </c>
      <c r="AX117" s="93">
        <f>IF(F117=0,0,(IF('Attorney Detail'!J115="yes",(F117/AV117)*('Attorney Detail'!G115+'Attorney Detail'!H115),0)))</f>
        <v>0</v>
      </c>
      <c r="AY117" s="93">
        <f>IF(H117+J117=0,0,(IF('Attorney Detail'!K115="yes",((H117+J117)/AV117)*('Attorney Detail'!G115+'Attorney Detail'!H115),0)))</f>
        <v>0</v>
      </c>
      <c r="AZ117" s="93">
        <f>IF(L117=0,0,(IF('Attorney Detail'!L115="yes",(L117/AV117)*('Attorney Detail'!G115+'Attorney Detail'!H115),0)))</f>
        <v>0</v>
      </c>
      <c r="BA117" s="93">
        <f>IF(N117=0,0,(N117/AV117)*('Attorney Detail'!G115+'Attorney Detail'!H115))</f>
        <v>0</v>
      </c>
      <c r="BB117" s="93">
        <f>IF(R117+T117=0,0,(IF('Attorney Detail'!M115="yes",((R117+T117)/AV117)*('Attorney Detail'!G115+'Attorney Detail'!H115),0)))</f>
        <v>0</v>
      </c>
      <c r="BC117" s="93">
        <f>IF(V117=0,0,(IF('Attorney Detail'!N115="yes",(((V117)/AV117)*('Attorney Detail'!G115+'Attorney Detail'!H115)),0)))</f>
        <v>0</v>
      </c>
      <c r="BD117" s="93">
        <f>IF(X117+Z117+AB117=0,0,(IF('Attorney Detail'!O115="yes",((X117+Z117+AB117)/AV117)*('Attorney Detail'!G115+'Attorney Detail'!H115),0)))</f>
        <v>0</v>
      </c>
      <c r="BE117" s="93">
        <f>IF(AD117=0,0,(IF('Attorney Detail'!P115="yes",(AD117/AV117)*('Attorney Detail'!G115+'Attorney Detail'!H115),0)))</f>
        <v>0</v>
      </c>
      <c r="BF117" s="93">
        <f>IF(AF117=0,0,(IF('Attorney Detail'!Q115="yes",(AF117/AV117)*('Attorney Detail'!G115+'Attorney Detail'!H115),0)))</f>
        <v>0</v>
      </c>
      <c r="BG117" s="93">
        <f>IF(AH117=0,0,(AH117/AV117)*('Attorney Detail'!G115+'Attorney Detail'!H115))</f>
        <v>0</v>
      </c>
      <c r="BH117" s="93">
        <f>IF(AK117+AM117=0,0,(IF('Attorney Detail'!R115="yes",((AL117+AN117)/AV117)*('Attorney Detail'!G115+'Attorney Detail'!H115),0)))</f>
        <v>0</v>
      </c>
      <c r="BI117" s="91">
        <f>IF(AP117=0,0,(IF('Attorney Detail'!S115="yes",(AP117/AV117)*('Attorney Detail'!G115+'Attorney Detail'!H115),0)))</f>
        <v>0</v>
      </c>
      <c r="BJ117" s="91">
        <f>IF(AT117=0,0,(AT117/AV117)*('Attorney Detail'!G115+'Attorney Detail'!H115))</f>
        <v>0</v>
      </c>
      <c r="BK117" s="91">
        <f>IF((AU117)=0,('Attorney Detail'!G115+'Attorney Detail'!H115),SUM(AW117:BJ117))</f>
        <v>0</v>
      </c>
      <c r="CK117" s="19">
        <f>AV117*'Attorney Detail'!F115</f>
        <v>0</v>
      </c>
    </row>
    <row r="118" spans="1:89" ht="16.5" thickTop="1" thickBot="1" x14ac:dyDescent="0.3">
      <c r="A118" s="24" t="s">
        <v>28</v>
      </c>
      <c r="B118" s="25"/>
      <c r="C118" s="25"/>
      <c r="D118" s="75">
        <f>C118/C113</f>
        <v>0</v>
      </c>
      <c r="E118" s="25"/>
      <c r="F118" s="75">
        <f>E118/E113</f>
        <v>0</v>
      </c>
      <c r="G118" s="25"/>
      <c r="H118" s="75">
        <f>G118/G113</f>
        <v>0</v>
      </c>
      <c r="I118" s="25"/>
      <c r="J118" s="75">
        <f>I118/I113</f>
        <v>0</v>
      </c>
      <c r="K118" s="25"/>
      <c r="L118" s="75">
        <f>K118/K113</f>
        <v>0</v>
      </c>
      <c r="M118" s="25"/>
      <c r="N118" s="75">
        <f>M118/M113</f>
        <v>0</v>
      </c>
      <c r="O118" s="25"/>
      <c r="P118" s="75">
        <f>O118/O113</f>
        <v>0</v>
      </c>
      <c r="Q118" s="25"/>
      <c r="R118" s="75">
        <f>Q118/Q113</f>
        <v>0</v>
      </c>
      <c r="S118" s="25"/>
      <c r="T118" s="75">
        <f>S118/S113</f>
        <v>0</v>
      </c>
      <c r="U118" s="25"/>
      <c r="V118" s="75">
        <f>U118/U113</f>
        <v>0</v>
      </c>
      <c r="W118" s="25"/>
      <c r="X118" s="75">
        <f>W118/W113</f>
        <v>0</v>
      </c>
      <c r="Y118" s="25"/>
      <c r="Z118" s="75">
        <f>Y118/Y113</f>
        <v>0</v>
      </c>
      <c r="AA118" s="25"/>
      <c r="AB118" s="75">
        <f>AA118/AA113</f>
        <v>0</v>
      </c>
      <c r="AC118" s="25"/>
      <c r="AD118" s="75">
        <f>AC118/AC113</f>
        <v>0</v>
      </c>
      <c r="AE118" s="25"/>
      <c r="AF118" s="75">
        <f>AE118/AE113</f>
        <v>0</v>
      </c>
      <c r="AG118" s="25"/>
      <c r="AH118" s="75">
        <f>AG118/AG113</f>
        <v>0</v>
      </c>
      <c r="AI118" s="25"/>
      <c r="AJ118" s="75">
        <f>AI118/AI113</f>
        <v>0</v>
      </c>
      <c r="AK118" s="25">
        <v>0</v>
      </c>
      <c r="AL118" s="75">
        <f>AK118/AK113</f>
        <v>0</v>
      </c>
      <c r="AM118" s="25">
        <v>0</v>
      </c>
      <c r="AN118" s="75">
        <f>AM118/AM113</f>
        <v>0</v>
      </c>
      <c r="AO118" s="25"/>
      <c r="AP118" s="75">
        <f>AO118/AO113</f>
        <v>0</v>
      </c>
      <c r="AQ118" s="25"/>
      <c r="AR118" s="75">
        <f>AQ118/AQ113</f>
        <v>0</v>
      </c>
      <c r="AS118" s="25"/>
      <c r="AT118" s="75">
        <f>AS118/AS113</f>
        <v>0</v>
      </c>
      <c r="AU118" s="108">
        <f>E118+M118+O118+Q118+W118+Y118+AA118+AE118+AG118+AI118+AO118+AS118+G118+K118+I118+AC118+S118+U118+AQ118+AK118+AM118+C118</f>
        <v>0</v>
      </c>
      <c r="AV118" s="155">
        <f t="shared" si="464"/>
        <v>0</v>
      </c>
      <c r="AW118" s="93">
        <f>IF(D118=0,0,(IF('Attorney Detail'!I116="yes",(D118/AV118)*('Attorney Detail'!G116+'Attorney Detail'!H116),0)))</f>
        <v>0</v>
      </c>
      <c r="AX118" s="93">
        <f>IF(F118=0,0,(IF('Attorney Detail'!J116="yes",(F118/AV118)*('Attorney Detail'!G116+'Attorney Detail'!H116),0)))</f>
        <v>0</v>
      </c>
      <c r="AY118" s="93">
        <f>IF(H118+J118=0,0,(IF('Attorney Detail'!K116="yes",((H118+J118)/AV118)*('Attorney Detail'!G116+'Attorney Detail'!H116),0)))</f>
        <v>0</v>
      </c>
      <c r="AZ118" s="93">
        <f>IF(L118=0,0,(IF('Attorney Detail'!L116="yes",(L118/AV118)*('Attorney Detail'!G116+'Attorney Detail'!H116),0)))</f>
        <v>0</v>
      </c>
      <c r="BA118" s="93">
        <f>IF(N118=0,0,(N118/AV118)*('Attorney Detail'!G116+'Attorney Detail'!H116))</f>
        <v>0</v>
      </c>
      <c r="BB118" s="93">
        <f>IF(R118+T118=0,0,(IF('Attorney Detail'!M116="yes",((R118+T118)/AV118)*('Attorney Detail'!G116+'Attorney Detail'!H116),0)))</f>
        <v>0</v>
      </c>
      <c r="BC118" s="93">
        <f>IF(V118=0,0,(IF('Attorney Detail'!N116="yes",(((V118)/AV118)*('Attorney Detail'!G116+'Attorney Detail'!H116)),0)))</f>
        <v>0</v>
      </c>
      <c r="BD118" s="93">
        <f>IF(X118+Z118+AB118=0,0,(IF('Attorney Detail'!O116="yes",((X118+Z118+AB118)/AV118)*('Attorney Detail'!G116+'Attorney Detail'!H116),0)))</f>
        <v>0</v>
      </c>
      <c r="BE118" s="93">
        <f>IF(AD118=0,0,(IF('Attorney Detail'!P116="yes",(AD118/AV118)*('Attorney Detail'!G116+'Attorney Detail'!H116),0)))</f>
        <v>0</v>
      </c>
      <c r="BF118" s="93">
        <f>IF(AF118=0,0,(IF('Attorney Detail'!Q116="yes",(AF118/AV118)*('Attorney Detail'!G116+'Attorney Detail'!H116),0)))</f>
        <v>0</v>
      </c>
      <c r="BG118" s="93">
        <f>IF(AH118=0,0,(AH118/AV118)*('Attorney Detail'!G116+'Attorney Detail'!H116))</f>
        <v>0</v>
      </c>
      <c r="BH118" s="93">
        <f>IF(AK118+AM118=0,0,(IF('Attorney Detail'!R116="yes",((AL118+AN118)/AV118)*('Attorney Detail'!G116+'Attorney Detail'!H116),0)))</f>
        <v>0</v>
      </c>
      <c r="BI118" s="91">
        <f>IF(AP118=0,0,(IF('Attorney Detail'!S116="yes",(AP118/AV118)*('Attorney Detail'!G116+'Attorney Detail'!H116),0)))</f>
        <v>0</v>
      </c>
      <c r="BJ118" s="91">
        <f>IF(AT118=0,0,(AT118/AV118)*('Attorney Detail'!G116+'Attorney Detail'!H116))</f>
        <v>0</v>
      </c>
      <c r="BK118" s="91">
        <f>IF((AU118)=0,('Attorney Detail'!G116+'Attorney Detail'!H116),SUM(AW118:BJ118))</f>
        <v>0</v>
      </c>
      <c r="CK118" s="19">
        <f>AV118*'Attorney Detail'!F116</f>
        <v>0</v>
      </c>
    </row>
    <row r="119" spans="1:89" ht="16.5" thickTop="1" thickBot="1" x14ac:dyDescent="0.3">
      <c r="A119" s="72" t="s">
        <v>29</v>
      </c>
      <c r="B119" s="73"/>
      <c r="C119" s="73">
        <f t="shared" ref="C119" si="465">SUM(C115:C118)</f>
        <v>0</v>
      </c>
      <c r="D119" s="74">
        <f t="shared" ref="D119" si="466">C119/C113</f>
        <v>0</v>
      </c>
      <c r="E119" s="73">
        <f t="shared" ref="E119" si="467">SUM(E115:E118)</f>
        <v>0</v>
      </c>
      <c r="F119" s="74">
        <f t="shared" ref="F119" si="468">E119/E113</f>
        <v>0</v>
      </c>
      <c r="G119" s="73">
        <f t="shared" ref="G119" si="469">SUM(G115:G118)</f>
        <v>0</v>
      </c>
      <c r="H119" s="75">
        <f t="shared" ref="H119" si="470">G119/G113</f>
        <v>0</v>
      </c>
      <c r="I119" s="73">
        <f t="shared" ref="I119" si="471">SUM(I115:I118)</f>
        <v>0</v>
      </c>
      <c r="J119" s="75">
        <f t="shared" ref="J119" si="472">I119/I113</f>
        <v>0</v>
      </c>
      <c r="K119" s="73">
        <f t="shared" ref="K119" si="473">SUM(K115:K118)</f>
        <v>0</v>
      </c>
      <c r="L119" s="75">
        <f t="shared" ref="L119" si="474">K119/K113</f>
        <v>0</v>
      </c>
      <c r="M119" s="73">
        <f t="shared" ref="M119" si="475">SUM(M115:M118)</f>
        <v>0</v>
      </c>
      <c r="N119" s="74">
        <f t="shared" ref="N119" si="476">M119/M113</f>
        <v>0</v>
      </c>
      <c r="O119" s="73">
        <f t="shared" ref="O119" si="477">SUM(O115:O118)</f>
        <v>0</v>
      </c>
      <c r="P119" s="74">
        <f t="shared" ref="P119" si="478">O119/O113</f>
        <v>0</v>
      </c>
      <c r="Q119" s="73">
        <f t="shared" ref="Q119" si="479">SUM(Q115:Q118)</f>
        <v>0</v>
      </c>
      <c r="R119" s="75">
        <f t="shared" ref="R119" si="480">Q119/Q113</f>
        <v>0</v>
      </c>
      <c r="S119" s="73">
        <f t="shared" ref="S119" si="481">SUM(S115:S118)</f>
        <v>0</v>
      </c>
      <c r="T119" s="75">
        <f t="shared" ref="T119" si="482">S119/S113</f>
        <v>0</v>
      </c>
      <c r="U119" s="73">
        <f t="shared" ref="U119" si="483">SUM(U115:U118)</f>
        <v>0</v>
      </c>
      <c r="V119" s="75">
        <f t="shared" ref="V119" si="484">U119/U113</f>
        <v>0</v>
      </c>
      <c r="W119" s="73">
        <f t="shared" ref="W119" si="485">SUM(W115:W118)</f>
        <v>0</v>
      </c>
      <c r="X119" s="75">
        <f t="shared" ref="X119" si="486">W119/W113</f>
        <v>0</v>
      </c>
      <c r="Y119" s="73">
        <f t="shared" ref="Y119" si="487">SUM(Y115:Y118)</f>
        <v>0</v>
      </c>
      <c r="Z119" s="75">
        <f t="shared" ref="Z119" si="488">Y119/Y113</f>
        <v>0</v>
      </c>
      <c r="AA119" s="73">
        <f t="shared" ref="AA119" si="489">SUM(AA115:AA118)</f>
        <v>0</v>
      </c>
      <c r="AB119" s="75">
        <f t="shared" ref="AB119" si="490">AA119/AA113</f>
        <v>0</v>
      </c>
      <c r="AC119" s="73">
        <f t="shared" ref="AC119" si="491">SUM(AC115:AC118)</f>
        <v>0</v>
      </c>
      <c r="AD119" s="75">
        <f t="shared" ref="AD119" si="492">AC119/AC113</f>
        <v>0</v>
      </c>
      <c r="AE119" s="73">
        <f t="shared" ref="AE119" si="493">SUM(AE115:AE118)</f>
        <v>0</v>
      </c>
      <c r="AF119" s="75">
        <f t="shared" ref="AF119" si="494">AE119/AE113</f>
        <v>0</v>
      </c>
      <c r="AG119" s="73">
        <f t="shared" ref="AG119" si="495">SUM(AG115:AG118)</f>
        <v>0</v>
      </c>
      <c r="AH119" s="75">
        <f t="shared" ref="AH119" si="496">AG119/AG113</f>
        <v>0</v>
      </c>
      <c r="AI119" s="73">
        <f t="shared" ref="AI119" si="497">SUM(AI115:AI118)</f>
        <v>0</v>
      </c>
      <c r="AJ119" s="75">
        <f t="shared" ref="AJ119" si="498">AI119/AI113</f>
        <v>0</v>
      </c>
      <c r="AK119" s="73">
        <f t="shared" ref="AK119" si="499">SUM(AK115:AK118)</f>
        <v>0</v>
      </c>
      <c r="AL119" s="75">
        <f t="shared" ref="AL119" si="500">AK119/AK113</f>
        <v>0</v>
      </c>
      <c r="AM119" s="73">
        <f t="shared" ref="AM119" si="501">SUM(AM115:AM118)</f>
        <v>0</v>
      </c>
      <c r="AN119" s="75">
        <f t="shared" ref="AN119" si="502">AM119/AM113</f>
        <v>0</v>
      </c>
      <c r="AO119" s="73">
        <f t="shared" ref="AO119" si="503">SUM(AO115:AO118)</f>
        <v>0</v>
      </c>
      <c r="AP119" s="75">
        <f t="shared" ref="AP119" si="504">AO119/AO113</f>
        <v>0</v>
      </c>
      <c r="AQ119" s="73">
        <f t="shared" ref="AQ119" si="505">SUM(AQ115:AQ118)</f>
        <v>0</v>
      </c>
      <c r="AR119" s="75">
        <f t="shared" ref="AR119" si="506">AQ119/AQ113</f>
        <v>0</v>
      </c>
      <c r="AS119" s="73">
        <f t="shared" ref="AS119" si="507">SUM(AS115:AS118)</f>
        <v>0</v>
      </c>
      <c r="AT119" s="75">
        <f t="shared" ref="AT119" si="508">AS119/AS113</f>
        <v>0</v>
      </c>
      <c r="AU119" s="71">
        <f>E119+M119+O119+Q119+W119+Y119+AA119+AE119+AG119+AI119+AO119+AS119+G119+K119+I119+AC119+S119+U119+AQ119+AK119+AM119+C119</f>
        <v>0</v>
      </c>
      <c r="AV119" s="155">
        <f t="shared" si="464"/>
        <v>0</v>
      </c>
      <c r="AW119" s="94"/>
      <c r="AX119" s="94"/>
      <c r="AY119" s="94"/>
      <c r="AZ119" s="94"/>
      <c r="BA119" s="94"/>
      <c r="BB119" s="94"/>
      <c r="BC119" s="94"/>
      <c r="BD119" s="94"/>
      <c r="BE119" s="94"/>
      <c r="BF119" s="94"/>
      <c r="BG119" s="94"/>
      <c r="BH119" s="94"/>
      <c r="BI119" s="94"/>
      <c r="BJ119" s="94"/>
      <c r="BK119" s="94"/>
      <c r="CK119" s="26">
        <f t="shared" ref="CK119" si="509">SUM(CK115:CK118)</f>
        <v>0</v>
      </c>
    </row>
    <row r="120" spans="1:89" ht="16.5" thickTop="1" x14ac:dyDescent="0.25">
      <c r="A120" s="233" t="s">
        <v>481</v>
      </c>
      <c r="B120" s="233"/>
      <c r="C120" s="233"/>
      <c r="D120" s="233"/>
      <c r="E120" s="233"/>
      <c r="F120" s="233"/>
      <c r="G120" s="233"/>
      <c r="H120" s="233"/>
      <c r="I120" s="233"/>
      <c r="J120" s="233"/>
      <c r="K120" s="233"/>
      <c r="L120" s="233"/>
      <c r="M120" s="233"/>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c r="AK120" s="233"/>
      <c r="AL120" s="233"/>
      <c r="AM120" s="233"/>
      <c r="AN120" s="233"/>
      <c r="AO120" s="233"/>
      <c r="AP120" s="233"/>
      <c r="AQ120" s="233"/>
      <c r="AR120" s="233"/>
      <c r="AS120" s="233"/>
      <c r="AT120" s="233"/>
      <c r="AU120" s="233"/>
      <c r="AV120" s="233"/>
    </row>
    <row r="121" spans="1:89" ht="45" x14ac:dyDescent="0.25">
      <c r="A121" s="76"/>
      <c r="B121" s="66" t="s">
        <v>21</v>
      </c>
      <c r="C121" s="225" t="s">
        <v>442</v>
      </c>
      <c r="D121" s="226"/>
      <c r="E121" s="225" t="s">
        <v>96</v>
      </c>
      <c r="F121" s="226"/>
      <c r="G121" s="232" t="s">
        <v>99</v>
      </c>
      <c r="H121" s="226"/>
      <c r="I121" s="232" t="s">
        <v>100</v>
      </c>
      <c r="J121" s="226"/>
      <c r="K121" s="225" t="s">
        <v>97</v>
      </c>
      <c r="L121" s="226"/>
      <c r="M121" s="225" t="s">
        <v>98</v>
      </c>
      <c r="N121" s="226"/>
      <c r="O121" s="225" t="s">
        <v>22</v>
      </c>
      <c r="P121" s="226"/>
      <c r="Q121" s="225" t="s">
        <v>489</v>
      </c>
      <c r="R121" s="226"/>
      <c r="S121" s="225" t="s">
        <v>488</v>
      </c>
      <c r="T121" s="226"/>
      <c r="U121" s="232" t="s">
        <v>422</v>
      </c>
      <c r="V121" s="226"/>
      <c r="W121" s="232" t="s">
        <v>436</v>
      </c>
      <c r="X121" s="226"/>
      <c r="Y121" s="232" t="s">
        <v>423</v>
      </c>
      <c r="Z121" s="226"/>
      <c r="AA121" s="225" t="s">
        <v>484</v>
      </c>
      <c r="AB121" s="226"/>
      <c r="AC121" s="225" t="s">
        <v>93</v>
      </c>
      <c r="AD121" s="226"/>
      <c r="AE121" s="225" t="s">
        <v>94</v>
      </c>
      <c r="AF121" s="226"/>
      <c r="AG121" s="225" t="s">
        <v>485</v>
      </c>
      <c r="AH121" s="226"/>
      <c r="AI121" s="225" t="s">
        <v>424</v>
      </c>
      <c r="AJ121" s="226"/>
      <c r="AK121" s="225" t="s">
        <v>425</v>
      </c>
      <c r="AL121" s="226"/>
      <c r="AM121" s="225" t="s">
        <v>437</v>
      </c>
      <c r="AN121" s="226"/>
      <c r="AO121" s="225" t="s">
        <v>500</v>
      </c>
      <c r="AP121" s="226"/>
      <c r="AQ121" s="225" t="s">
        <v>426</v>
      </c>
      <c r="AR121" s="226"/>
      <c r="AS121" s="225" t="s">
        <v>447</v>
      </c>
      <c r="AT121" s="226"/>
      <c r="AU121" s="225" t="s">
        <v>23</v>
      </c>
      <c r="AV121" s="226"/>
      <c r="AW121" s="89" t="s">
        <v>442</v>
      </c>
      <c r="AX121" s="89" t="s">
        <v>96</v>
      </c>
      <c r="AY121" s="195" t="s">
        <v>163</v>
      </c>
      <c r="AZ121" s="105" t="s">
        <v>97</v>
      </c>
      <c r="BA121" s="105" t="s">
        <v>443</v>
      </c>
      <c r="BB121" s="90" t="s">
        <v>434</v>
      </c>
      <c r="BC121" s="106" t="s">
        <v>164</v>
      </c>
      <c r="BD121" s="90" t="s">
        <v>435</v>
      </c>
      <c r="BE121" s="90" t="s">
        <v>93</v>
      </c>
      <c r="BF121" s="90" t="s">
        <v>94</v>
      </c>
      <c r="BG121" s="90" t="s">
        <v>31</v>
      </c>
      <c r="BH121" s="90" t="s">
        <v>444</v>
      </c>
      <c r="BI121" s="91" t="s">
        <v>445</v>
      </c>
      <c r="BJ121" s="91" t="s">
        <v>446</v>
      </c>
      <c r="BK121" s="91" t="s">
        <v>448</v>
      </c>
      <c r="CK121" s="219" t="s">
        <v>502</v>
      </c>
    </row>
    <row r="122" spans="1:89" x14ac:dyDescent="0.25">
      <c r="A122" s="38" t="s">
        <v>107</v>
      </c>
      <c r="B122" s="67"/>
      <c r="C122" s="67"/>
      <c r="D122" s="68"/>
      <c r="E122" s="67"/>
      <c r="F122" s="68"/>
      <c r="G122" s="67"/>
      <c r="H122" s="68"/>
      <c r="I122" s="67"/>
      <c r="J122" s="68"/>
      <c r="K122" s="67"/>
      <c r="L122" s="68"/>
      <c r="M122" s="69"/>
      <c r="N122" s="68"/>
      <c r="O122" s="67"/>
      <c r="P122" s="68"/>
      <c r="Q122" s="67"/>
      <c r="R122" s="68"/>
      <c r="S122" s="67"/>
      <c r="T122" s="68"/>
      <c r="U122" s="67"/>
      <c r="V122" s="68"/>
      <c r="W122" s="67"/>
      <c r="X122" s="68"/>
      <c r="Y122" s="67"/>
      <c r="Z122" s="68"/>
      <c r="AA122" s="67"/>
      <c r="AB122" s="68"/>
      <c r="AC122" s="69"/>
      <c r="AD122" s="69"/>
      <c r="AE122" s="67"/>
      <c r="AF122" s="68"/>
      <c r="AG122" s="67"/>
      <c r="AH122" s="68"/>
      <c r="AI122" s="67"/>
      <c r="AJ122" s="68"/>
      <c r="AK122" s="227"/>
      <c r="AL122" s="228"/>
      <c r="AM122" s="227"/>
      <c r="AN122" s="228"/>
      <c r="AO122" s="112"/>
      <c r="AP122" s="113"/>
      <c r="AQ122" s="112"/>
      <c r="AR122" s="113"/>
      <c r="AS122" s="112"/>
      <c r="AT122" s="113"/>
      <c r="AU122" s="67"/>
      <c r="AV122" s="110"/>
      <c r="AW122" s="89"/>
      <c r="AX122" s="89"/>
      <c r="AY122" s="89"/>
      <c r="AZ122" s="89"/>
      <c r="BA122" s="89"/>
    </row>
    <row r="123" spans="1:89" x14ac:dyDescent="0.25">
      <c r="A123" s="77"/>
      <c r="B123" s="70"/>
      <c r="C123" s="223">
        <f>(VLOOKUP(A122,$BL$2:$CH$5,2,FALSE))*'Attorney Detail'!F123</f>
        <v>15</v>
      </c>
      <c r="D123" s="224"/>
      <c r="E123" s="223">
        <f>(VLOOKUP(A122,$BL$2:$CH$5,3,FALSE))*'Attorney Detail'!F123</f>
        <v>15</v>
      </c>
      <c r="F123" s="224"/>
      <c r="G123" s="223">
        <f>VLOOKUP(A122,$BL$2:$CI$5,4,FALSE)*'Attorney Detail'!F123</f>
        <v>50</v>
      </c>
      <c r="H123" s="224"/>
      <c r="I123" s="223">
        <f>VLOOKUP(A122,$BL$2:$CI$5,5,FALSE)*'Attorney Detail'!F123</f>
        <v>80</v>
      </c>
      <c r="J123" s="224"/>
      <c r="K123" s="223">
        <f>VLOOKUP(A122,$BL$2:$CI$5,6,FALSE)*'Attorney Detail'!F123</f>
        <v>100</v>
      </c>
      <c r="L123" s="224"/>
      <c r="M123" s="234">
        <f>VLOOKUP(A122,$BL$2:$CI$5,7,FALSE)*'Attorney Detail'!F123</f>
        <v>150</v>
      </c>
      <c r="N123" s="224"/>
      <c r="O123" s="223">
        <f>VLOOKUP(A122,$BL$2:$CI$5,8,FALSE)*'Attorney Detail'!F123</f>
        <v>300</v>
      </c>
      <c r="P123" s="224"/>
      <c r="Q123" s="223">
        <f>VLOOKUP(A122,$BL$2:$CI$5,9,FALSE)*'Attorney Detail'!F123</f>
        <v>15</v>
      </c>
      <c r="R123" s="224"/>
      <c r="S123" s="223">
        <f>VLOOKUP(A122,$BL$2:$CI$5,10,FALSE)*'Attorney Detail'!F123</f>
        <v>50</v>
      </c>
      <c r="T123" s="224"/>
      <c r="U123" s="223">
        <f>VLOOKUP(A122,$BL$2:$CI$5,11,FALSE)*'Attorney Detail'!F123</f>
        <v>100</v>
      </c>
      <c r="V123" s="224"/>
      <c r="W123" s="223">
        <f>VLOOKUP(A122,$BL$2:$CI$5,12,FALSE)*'Attorney Detail'!F123</f>
        <v>220</v>
      </c>
      <c r="X123" s="224"/>
      <c r="Y123" s="223">
        <f>VLOOKUP(A122,$BL$2:$CI$5,13,FALSE)*'Attorney Detail'!F123</f>
        <v>300</v>
      </c>
      <c r="Z123" s="224"/>
      <c r="AA123" s="229">
        <f>VLOOKUP(A122,$BL$2:$CI$5,14,FALSE)*'Attorney Detail'!F123</f>
        <v>400</v>
      </c>
      <c r="AB123" s="230"/>
      <c r="AC123" s="229">
        <f>VLOOKUP(A122,$BL$2:$CI$5,15,FALSE)*'Attorney Detail'!F123</f>
        <v>120</v>
      </c>
      <c r="AD123" s="231"/>
      <c r="AE123" s="229">
        <f>VLOOKUP(A122,$BL$2:$CI$5,16,FALSE)*'Attorney Detail'!F123</f>
        <v>120</v>
      </c>
      <c r="AF123" s="230"/>
      <c r="AG123" s="229">
        <f>VLOOKUP(A122,$BL$2:$CI$5,17,FALSE)*'Attorney Detail'!F123</f>
        <v>300</v>
      </c>
      <c r="AH123" s="230"/>
      <c r="AI123" s="223">
        <f>VLOOKUP(A122,$BL$2:$CI$5,18,FALSE)*'Attorney Detail'!F123</f>
        <v>300</v>
      </c>
      <c r="AJ123" s="224"/>
      <c r="AK123" s="223">
        <f>VLOOKUP(A122,$BL$2:$CI$5,19,FALSE)*'Attorney Detail'!F123</f>
        <v>15</v>
      </c>
      <c r="AL123" s="224"/>
      <c r="AM123" s="223">
        <f>VLOOKUP(A122,$BL$2:$CI$5,20,FALSE)*'Attorney Detail'!F123</f>
        <v>40</v>
      </c>
      <c r="AN123" s="224"/>
      <c r="AO123" s="223">
        <f>VLOOKUP(A122,$BL$2:$CI$5,21,FALSE)*'Attorney Detail'!F123</f>
        <v>40</v>
      </c>
      <c r="AP123" s="224"/>
      <c r="AQ123" s="223">
        <f>VLOOKUP(A122,$BL$2:$CI$5,22,FALSE)*'Attorney Detail'!F123</f>
        <v>40</v>
      </c>
      <c r="AR123" s="224"/>
      <c r="AS123" s="235">
        <f>VLOOKUP(A122,$BL$2:$CI$5,23,FALSE)*'Attorney Detail'!F123</f>
        <v>10000000000</v>
      </c>
      <c r="AT123" s="236"/>
      <c r="AU123" s="237"/>
      <c r="AV123" s="238"/>
    </row>
    <row r="124" spans="1:89" ht="15.75" thickBot="1" x14ac:dyDescent="0.3">
      <c r="A124" s="37" t="str">
        <f>'Attorney Detail'!A123&amp;""</f>
        <v/>
      </c>
      <c r="B124" s="78" t="s">
        <v>24</v>
      </c>
      <c r="C124" s="78" t="s">
        <v>24</v>
      </c>
      <c r="D124" s="78" t="s">
        <v>112</v>
      </c>
      <c r="E124" s="78" t="s">
        <v>24</v>
      </c>
      <c r="F124" s="78" t="s">
        <v>112</v>
      </c>
      <c r="G124" s="78" t="s">
        <v>24</v>
      </c>
      <c r="H124" s="78" t="s">
        <v>112</v>
      </c>
      <c r="I124" s="78" t="s">
        <v>24</v>
      </c>
      <c r="J124" s="78" t="s">
        <v>112</v>
      </c>
      <c r="K124" s="78" t="s">
        <v>24</v>
      </c>
      <c r="L124" s="78" t="s">
        <v>112</v>
      </c>
      <c r="M124" s="78" t="s">
        <v>24</v>
      </c>
      <c r="N124" s="78" t="s">
        <v>112</v>
      </c>
      <c r="O124" s="78" t="s">
        <v>24</v>
      </c>
      <c r="P124" s="78" t="s">
        <v>112</v>
      </c>
      <c r="Q124" s="78" t="s">
        <v>24</v>
      </c>
      <c r="R124" s="78" t="s">
        <v>112</v>
      </c>
      <c r="S124" s="78" t="s">
        <v>24</v>
      </c>
      <c r="T124" s="78" t="s">
        <v>112</v>
      </c>
      <c r="U124" s="78" t="s">
        <v>24</v>
      </c>
      <c r="V124" s="78" t="s">
        <v>112</v>
      </c>
      <c r="W124" s="78" t="s">
        <v>24</v>
      </c>
      <c r="X124" s="78" t="s">
        <v>112</v>
      </c>
      <c r="Y124" s="78" t="s">
        <v>24</v>
      </c>
      <c r="Z124" s="78" t="s">
        <v>112</v>
      </c>
      <c r="AA124" s="78" t="s">
        <v>24</v>
      </c>
      <c r="AB124" s="78" t="s">
        <v>112</v>
      </c>
      <c r="AC124" s="78" t="s">
        <v>24</v>
      </c>
      <c r="AD124" s="78" t="s">
        <v>112</v>
      </c>
      <c r="AE124" s="78" t="s">
        <v>24</v>
      </c>
      <c r="AF124" s="78" t="s">
        <v>112</v>
      </c>
      <c r="AG124" s="78" t="s">
        <v>24</v>
      </c>
      <c r="AH124" s="79" t="s">
        <v>112</v>
      </c>
      <c r="AI124" s="78" t="s">
        <v>24</v>
      </c>
      <c r="AJ124" s="78" t="s">
        <v>112</v>
      </c>
      <c r="AK124" s="78" t="s">
        <v>24</v>
      </c>
      <c r="AL124" s="78" t="s">
        <v>112</v>
      </c>
      <c r="AM124" s="78" t="s">
        <v>24</v>
      </c>
      <c r="AN124" s="78" t="s">
        <v>112</v>
      </c>
      <c r="AO124" s="78" t="s">
        <v>24</v>
      </c>
      <c r="AP124" s="78" t="s">
        <v>112</v>
      </c>
      <c r="AQ124" s="78" t="s">
        <v>24</v>
      </c>
      <c r="AR124" s="78" t="s">
        <v>112</v>
      </c>
      <c r="AS124" s="78" t="s">
        <v>24</v>
      </c>
      <c r="AT124" s="78" t="s">
        <v>112</v>
      </c>
      <c r="AU124" s="78" t="s">
        <v>24</v>
      </c>
      <c r="AV124" s="154" t="s">
        <v>112</v>
      </c>
      <c r="CK124" s="19"/>
    </row>
    <row r="125" spans="1:89" ht="16.5" thickTop="1" thickBot="1" x14ac:dyDescent="0.3">
      <c r="A125" s="20" t="s">
        <v>25</v>
      </c>
      <c r="B125" s="21"/>
      <c r="C125" s="21"/>
      <c r="D125" s="75">
        <f>C125/C123</f>
        <v>0</v>
      </c>
      <c r="E125" s="21"/>
      <c r="F125" s="75">
        <f>E125/E123</f>
        <v>0</v>
      </c>
      <c r="G125" s="21"/>
      <c r="H125" s="75">
        <f>G125/G123</f>
        <v>0</v>
      </c>
      <c r="I125" s="21"/>
      <c r="J125" s="75">
        <f>I125/I123</f>
        <v>0</v>
      </c>
      <c r="K125" s="21"/>
      <c r="L125" s="75">
        <f>K125/K123</f>
        <v>0</v>
      </c>
      <c r="M125" s="21"/>
      <c r="N125" s="75">
        <f>M125/M123</f>
        <v>0</v>
      </c>
      <c r="O125" s="21"/>
      <c r="P125" s="75">
        <f>O125/O123</f>
        <v>0</v>
      </c>
      <c r="Q125" s="21"/>
      <c r="R125" s="75">
        <f>Q125/Q123</f>
        <v>0</v>
      </c>
      <c r="S125" s="21"/>
      <c r="T125" s="75">
        <f>S125/S123</f>
        <v>0</v>
      </c>
      <c r="U125" s="21"/>
      <c r="V125" s="75">
        <f>U125/U123</f>
        <v>0</v>
      </c>
      <c r="W125" s="21"/>
      <c r="X125" s="75">
        <f>W125/W123</f>
        <v>0</v>
      </c>
      <c r="Y125" s="21"/>
      <c r="Z125" s="75">
        <f>Y125/Y123</f>
        <v>0</v>
      </c>
      <c r="AA125" s="21"/>
      <c r="AB125" s="75">
        <f>AA125/AA123</f>
        <v>0</v>
      </c>
      <c r="AC125" s="21"/>
      <c r="AD125" s="75">
        <f>AC125/AC123</f>
        <v>0</v>
      </c>
      <c r="AE125" s="21"/>
      <c r="AF125" s="75">
        <f>AE125/AE123</f>
        <v>0</v>
      </c>
      <c r="AG125" s="21"/>
      <c r="AH125" s="75">
        <f>AG125/AG123</f>
        <v>0</v>
      </c>
      <c r="AI125" s="21"/>
      <c r="AJ125" s="75">
        <f>AI125/AI123</f>
        <v>0</v>
      </c>
      <c r="AK125" s="21"/>
      <c r="AL125" s="75">
        <f>AK125/AK123</f>
        <v>0</v>
      </c>
      <c r="AM125" s="21">
        <v>0</v>
      </c>
      <c r="AN125" s="75">
        <f>AM125/AM123</f>
        <v>0</v>
      </c>
      <c r="AO125" s="21"/>
      <c r="AP125" s="75">
        <f>AO125/AO123</f>
        <v>0</v>
      </c>
      <c r="AQ125" s="21"/>
      <c r="AR125" s="75">
        <f>AQ125/AQ123</f>
        <v>0</v>
      </c>
      <c r="AS125" s="21"/>
      <c r="AT125" s="75">
        <f>AS125/AS123</f>
        <v>0</v>
      </c>
      <c r="AU125" s="100">
        <f>E125+M125+O125+Q125+W125+Y125+AA125+AE125+AG125+AI125+AO125+AS125+G125+K125+I125+AC125+S125+U125+AQ125+AK125+AM125+C125</f>
        <v>0</v>
      </c>
      <c r="AV125" s="155">
        <f t="shared" ref="AV125:AV129" si="510">F125+N125+P125+R125+X125+Z125+AB125+AF125+AH125+AJ125+AP125+AT125+AD125+H125+L125+J125+T125+V125+AR125+AL125+AN125+D125</f>
        <v>0</v>
      </c>
      <c r="AW125" s="93">
        <f>IF(D125=0,0,(IF('Attorney Detail'!I123="yes",(D125/AV125)*('Attorney Detail'!G123+'Attorney Detail'!H123),0)))</f>
        <v>0</v>
      </c>
      <c r="AX125" s="93">
        <f>IF(F125=0,0,(IF('Attorney Detail'!J123="yes",(F125/AV125)*('Attorney Detail'!G123+'Attorney Detail'!H123),0)))</f>
        <v>0</v>
      </c>
      <c r="AY125" s="93">
        <f>IF(H125+J125=0,0,(IF('Attorney Detail'!K123="yes",((H125+J125)/AV125)*('Attorney Detail'!G123+'Attorney Detail'!H123),0)))</f>
        <v>0</v>
      </c>
      <c r="AZ125" s="93">
        <f>IF(L125=0,0,(IF('Attorney Detail'!L123="yes",(L125/AV125)*('Attorney Detail'!G123+'Attorney Detail'!H123),0)))</f>
        <v>0</v>
      </c>
      <c r="BA125" s="93">
        <f>IF(N125=0,0,(N125/AV125)*('Attorney Detail'!G123+'Attorney Detail'!H123))</f>
        <v>0</v>
      </c>
      <c r="BB125" s="93">
        <f>IF(R125+T125=0,0,(IF('Attorney Detail'!M123="yes",((R125+T125)/AV125)*('Attorney Detail'!G123+'Attorney Detail'!H123),0)))</f>
        <v>0</v>
      </c>
      <c r="BC125" s="93">
        <f>IF(V125=0,0,(IF('Attorney Detail'!N123="yes",(((V125)/AV125)*('Attorney Detail'!G123+'Attorney Detail'!H123)),0)))</f>
        <v>0</v>
      </c>
      <c r="BD125" s="93">
        <f>IF(X125+Z125+AB125=0,0,(IF('Attorney Detail'!O123="yes",((X125+Z125+AB125)/AV125)*('Attorney Detail'!G123+'Attorney Detail'!H123),0)))</f>
        <v>0</v>
      </c>
      <c r="BE125" s="93">
        <f>IF(AD125=0,0,(IF('Attorney Detail'!P123="yes",(AD125/AV125)*('Attorney Detail'!G123+'Attorney Detail'!H123),0)))</f>
        <v>0</v>
      </c>
      <c r="BF125" s="93">
        <f>IF(AF125=0,0,(IF('Attorney Detail'!Q123="yes",(AF125/AV125)*('Attorney Detail'!G123+'Attorney Detail'!H123),0)))</f>
        <v>0</v>
      </c>
      <c r="BG125" s="93">
        <f>IF(AH125=0,0,(AH125/AV125)*('Attorney Detail'!G123+'Attorney Detail'!H123))</f>
        <v>0</v>
      </c>
      <c r="BH125" s="93">
        <f>IF(AK125+AM125=0,0,(IF('Attorney Detail'!R123="yes",((AL125+AN125)/AV125)*('Attorney Detail'!G123+'Attorney Detail'!H123),0)))</f>
        <v>0</v>
      </c>
      <c r="BI125" s="91">
        <f>IF(AP125=0,0,(IF('Attorney Detail'!S123="yes",(AP125/AV125)*('Attorney Detail'!G123+'Attorney Detail'!H123),0)))</f>
        <v>0</v>
      </c>
      <c r="BJ125" s="91">
        <f>IF(AT125=0,0,(AT125/AV125)*('Attorney Detail'!G123+'Attorney Detail'!H123))</f>
        <v>0</v>
      </c>
      <c r="BK125" s="91">
        <f>IF((AU125)=0,('Attorney Detail'!G123+'Attorney Detail'!H123),SUM(AW125:BJ125))</f>
        <v>0</v>
      </c>
      <c r="CK125" s="19">
        <f>AV125*'Attorney Detail'!F123</f>
        <v>0</v>
      </c>
    </row>
    <row r="126" spans="1:89" ht="16.5" thickTop="1" thickBot="1" x14ac:dyDescent="0.3">
      <c r="A126" s="22" t="s">
        <v>26</v>
      </c>
      <c r="B126" s="23"/>
      <c r="C126" s="88"/>
      <c r="D126" s="75">
        <f>C126/C123</f>
        <v>0</v>
      </c>
      <c r="E126" s="88"/>
      <c r="F126" s="75">
        <f>E126/E123</f>
        <v>0</v>
      </c>
      <c r="G126" s="88"/>
      <c r="H126" s="75">
        <f>G126/G123</f>
        <v>0</v>
      </c>
      <c r="I126" s="88"/>
      <c r="J126" s="75">
        <f>I126/I123</f>
        <v>0</v>
      </c>
      <c r="K126" s="88"/>
      <c r="L126" s="75">
        <f>K126/K123</f>
        <v>0</v>
      </c>
      <c r="M126" s="88"/>
      <c r="N126" s="75">
        <f>M126/M123</f>
        <v>0</v>
      </c>
      <c r="O126" s="88"/>
      <c r="P126" s="75">
        <f>O126/O123</f>
        <v>0</v>
      </c>
      <c r="Q126" s="88"/>
      <c r="R126" s="75">
        <f>Q126/Q123</f>
        <v>0</v>
      </c>
      <c r="S126" s="88"/>
      <c r="T126" s="75">
        <f>S126/S123</f>
        <v>0</v>
      </c>
      <c r="U126" s="88"/>
      <c r="V126" s="75">
        <f>U126/U123</f>
        <v>0</v>
      </c>
      <c r="W126" s="88"/>
      <c r="X126" s="75">
        <f>W126/W123</f>
        <v>0</v>
      </c>
      <c r="Y126" s="88"/>
      <c r="Z126" s="75">
        <f>Y126/Y123</f>
        <v>0</v>
      </c>
      <c r="AA126" s="88"/>
      <c r="AB126" s="75">
        <f>AA126/AA123</f>
        <v>0</v>
      </c>
      <c r="AC126" s="88"/>
      <c r="AD126" s="75">
        <f>AC126/AC123</f>
        <v>0</v>
      </c>
      <c r="AE126" s="88"/>
      <c r="AF126" s="75">
        <f>AE126/AE123</f>
        <v>0</v>
      </c>
      <c r="AG126" s="88"/>
      <c r="AH126" s="75">
        <f>AG126/AG123</f>
        <v>0</v>
      </c>
      <c r="AI126" s="88"/>
      <c r="AJ126" s="75">
        <f>AI126/AI123</f>
        <v>0</v>
      </c>
      <c r="AK126" s="88">
        <v>0</v>
      </c>
      <c r="AL126" s="75">
        <f>AK126/AK123</f>
        <v>0</v>
      </c>
      <c r="AM126" s="88">
        <v>0</v>
      </c>
      <c r="AN126" s="75">
        <f>AM126/AM123</f>
        <v>0</v>
      </c>
      <c r="AO126" s="88"/>
      <c r="AP126" s="75">
        <f>AO126/AO123</f>
        <v>0</v>
      </c>
      <c r="AQ126" s="88"/>
      <c r="AR126" s="75">
        <f>AQ126/AQ123</f>
        <v>0</v>
      </c>
      <c r="AS126" s="88"/>
      <c r="AT126" s="75">
        <f>AS126/AS123</f>
        <v>0</v>
      </c>
      <c r="AU126" s="107">
        <f>E126+M126+O126+Q126+W126+Y126+AA126+AE126+AG126+AI126+AO126+AS126+G126+K126+I126+AC126+S126+U126+AQ126+AK126+AM126+C126</f>
        <v>0</v>
      </c>
      <c r="AV126" s="155">
        <f t="shared" si="510"/>
        <v>0</v>
      </c>
      <c r="AW126" s="93">
        <f>IF(D126=0,0,(IF('Attorney Detail'!I124="yes",(D126/AV126)*('Attorney Detail'!G124+'Attorney Detail'!H124),0)))</f>
        <v>0</v>
      </c>
      <c r="AX126" s="93">
        <f>IF(F126=0,0,(IF('Attorney Detail'!J124="yes",(F126/AV126)*('Attorney Detail'!G124+'Attorney Detail'!H124),0)))</f>
        <v>0</v>
      </c>
      <c r="AY126" s="93">
        <f>IF(H126+J126=0,0,(IF('Attorney Detail'!K124="yes",((H126+J126)/AV126)*('Attorney Detail'!G124+'Attorney Detail'!H124),0)))</f>
        <v>0</v>
      </c>
      <c r="AZ126" s="93">
        <f>IF(L126=0,0,(IF('Attorney Detail'!L124="yes",(L126/AV126)*('Attorney Detail'!G124+'Attorney Detail'!H124),0)))</f>
        <v>0</v>
      </c>
      <c r="BA126" s="93">
        <f>IF(N126=0,0,(N126/AV126)*('Attorney Detail'!G124+'Attorney Detail'!H124))</f>
        <v>0</v>
      </c>
      <c r="BB126" s="93">
        <f>IF(R126+T126=0,0,(IF('Attorney Detail'!M124="yes",((R126+T126)/AV126)*('Attorney Detail'!G124+'Attorney Detail'!H124),0)))</f>
        <v>0</v>
      </c>
      <c r="BC126" s="93">
        <f>IF(V126=0,0,(IF('Attorney Detail'!N124="yes",(((V126)/AV126)*('Attorney Detail'!G124+'Attorney Detail'!H124)),0)))</f>
        <v>0</v>
      </c>
      <c r="BD126" s="93">
        <f>IF(X126+Z126+AB126=0,0,(IF('Attorney Detail'!O124="yes",((X126+Z126+AB126)/AV126)*('Attorney Detail'!G124+'Attorney Detail'!H124),0)))</f>
        <v>0</v>
      </c>
      <c r="BE126" s="93">
        <f>IF(AD126=0,0,(IF('Attorney Detail'!P124="yes",(AD126/AV126)*('Attorney Detail'!G124+'Attorney Detail'!H124),0)))</f>
        <v>0</v>
      </c>
      <c r="BF126" s="93">
        <f>IF(AF126=0,0,(IF('Attorney Detail'!Q124="yes",(AF126/AV126)*('Attorney Detail'!G124+'Attorney Detail'!H124),0)))</f>
        <v>0</v>
      </c>
      <c r="BG126" s="93">
        <f>IF(AH126=0,0,(AH126/AV126)*('Attorney Detail'!G124+'Attorney Detail'!H124))</f>
        <v>0</v>
      </c>
      <c r="BH126" s="93">
        <f>IF(AK126+AM126=0,0,(IF('Attorney Detail'!R124="yes",((AL126+AN126)/AV126)*('Attorney Detail'!G124+'Attorney Detail'!H124),0)))</f>
        <v>0</v>
      </c>
      <c r="BI126" s="91">
        <f>IF(AP126=0,0,(IF('Attorney Detail'!S124="yes",(AP126/AV126)*('Attorney Detail'!G124+'Attorney Detail'!H124),0)))</f>
        <v>0</v>
      </c>
      <c r="BJ126" s="91">
        <f>IF(AT126=0,0,(AT126/AV126)*('Attorney Detail'!G124+'Attorney Detail'!H124))</f>
        <v>0</v>
      </c>
      <c r="BK126" s="91">
        <f>IF((AU126)=0,('Attorney Detail'!G124+'Attorney Detail'!H124),SUM(AW126:BJ126))</f>
        <v>0</v>
      </c>
      <c r="CK126" s="19">
        <f>AV126*'Attorney Detail'!F124</f>
        <v>0</v>
      </c>
    </row>
    <row r="127" spans="1:89" ht="16.5" thickTop="1" thickBot="1" x14ac:dyDescent="0.3">
      <c r="A127" s="22" t="s">
        <v>27</v>
      </c>
      <c r="B127" s="23"/>
      <c r="C127" s="88"/>
      <c r="D127" s="75">
        <f>C127/C123</f>
        <v>0</v>
      </c>
      <c r="E127" s="88"/>
      <c r="F127" s="75">
        <f>E127/E123</f>
        <v>0</v>
      </c>
      <c r="G127" s="88"/>
      <c r="H127" s="75">
        <f>G127/G123</f>
        <v>0</v>
      </c>
      <c r="I127" s="88"/>
      <c r="J127" s="75">
        <f>I127/I123</f>
        <v>0</v>
      </c>
      <c r="K127" s="88"/>
      <c r="L127" s="75">
        <f>K127/K123</f>
        <v>0</v>
      </c>
      <c r="M127" s="88"/>
      <c r="N127" s="75">
        <f>M127/M123</f>
        <v>0</v>
      </c>
      <c r="O127" s="88"/>
      <c r="P127" s="75">
        <f>O127/O123</f>
        <v>0</v>
      </c>
      <c r="Q127" s="88"/>
      <c r="R127" s="75">
        <f>Q127/Q123</f>
        <v>0</v>
      </c>
      <c r="S127" s="88"/>
      <c r="T127" s="75">
        <f>S127/S123</f>
        <v>0</v>
      </c>
      <c r="U127" s="88"/>
      <c r="V127" s="75">
        <f>U127/U123</f>
        <v>0</v>
      </c>
      <c r="W127" s="88"/>
      <c r="X127" s="75">
        <f>W127/W123</f>
        <v>0</v>
      </c>
      <c r="Y127" s="88"/>
      <c r="Z127" s="75">
        <f>Y127/Y123</f>
        <v>0</v>
      </c>
      <c r="AA127" s="88"/>
      <c r="AB127" s="75">
        <f>AA127/AA123</f>
        <v>0</v>
      </c>
      <c r="AC127" s="88"/>
      <c r="AD127" s="75">
        <f>AC127/AC123</f>
        <v>0</v>
      </c>
      <c r="AE127" s="88"/>
      <c r="AF127" s="75">
        <f>AE127/AE123</f>
        <v>0</v>
      </c>
      <c r="AG127" s="88"/>
      <c r="AH127" s="75">
        <f>AG127/AG123</f>
        <v>0</v>
      </c>
      <c r="AI127" s="88"/>
      <c r="AJ127" s="75">
        <f>AI127/AI123</f>
        <v>0</v>
      </c>
      <c r="AK127" s="88">
        <v>0</v>
      </c>
      <c r="AL127" s="75">
        <f>AK127/AK123</f>
        <v>0</v>
      </c>
      <c r="AM127" s="88">
        <v>0</v>
      </c>
      <c r="AN127" s="75">
        <f>AM127/AM123</f>
        <v>0</v>
      </c>
      <c r="AO127" s="88"/>
      <c r="AP127" s="75">
        <f>AO127/AO123</f>
        <v>0</v>
      </c>
      <c r="AQ127" s="88"/>
      <c r="AR127" s="75">
        <f>AQ127/AQ123</f>
        <v>0</v>
      </c>
      <c r="AS127" s="88"/>
      <c r="AT127" s="75">
        <f>AS127/AS123</f>
        <v>0</v>
      </c>
      <c r="AU127" s="107">
        <f>E127+M127+O127+Q127+W127+Y127+AA127+AE127+AG127+AI127+AO127+AS127+G127+K127+I127+AC127+S127+U127+AQ127+AK127+AM127+C127</f>
        <v>0</v>
      </c>
      <c r="AV127" s="155">
        <f t="shared" si="510"/>
        <v>0</v>
      </c>
      <c r="AW127" s="93">
        <f>IF(D127=0,0,(IF('Attorney Detail'!I125="yes",(D127/AV127)*('Attorney Detail'!G125+'Attorney Detail'!H125),0)))</f>
        <v>0</v>
      </c>
      <c r="AX127" s="93">
        <f>IF(F127=0,0,(IF('Attorney Detail'!J125="yes",(F127/AV127)*('Attorney Detail'!G125+'Attorney Detail'!H125),0)))</f>
        <v>0</v>
      </c>
      <c r="AY127" s="93">
        <f>IF(H127+J127=0,0,(IF('Attorney Detail'!K125="yes",((H127+J127)/AV127)*('Attorney Detail'!G125+'Attorney Detail'!H125),0)))</f>
        <v>0</v>
      </c>
      <c r="AZ127" s="93">
        <f>IF(L127=0,0,(IF('Attorney Detail'!L125="yes",(L127/AV127)*('Attorney Detail'!G125+'Attorney Detail'!H125),0)))</f>
        <v>0</v>
      </c>
      <c r="BA127" s="93">
        <f>IF(N127=0,0,(N127/AV127)*('Attorney Detail'!G125+'Attorney Detail'!H125))</f>
        <v>0</v>
      </c>
      <c r="BB127" s="93">
        <f>IF(R127+T127=0,0,(IF('Attorney Detail'!M125="yes",((R127+T127)/AV127)*('Attorney Detail'!G125+'Attorney Detail'!H125),0)))</f>
        <v>0</v>
      </c>
      <c r="BC127" s="93">
        <f>IF(V127=0,0,(IF('Attorney Detail'!N125="yes",(((V127)/AV127)*('Attorney Detail'!G125+'Attorney Detail'!H125)),0)))</f>
        <v>0</v>
      </c>
      <c r="BD127" s="93">
        <f>IF(X127+Z127+AB127=0,0,(IF('Attorney Detail'!O125="yes",((X127+Z127+AB127)/AV127)*('Attorney Detail'!G125+'Attorney Detail'!H125),0)))</f>
        <v>0</v>
      </c>
      <c r="BE127" s="93">
        <f>IF(AD127=0,0,(IF('Attorney Detail'!P125="yes",(AD127/AV127)*('Attorney Detail'!G125+'Attorney Detail'!H125),0)))</f>
        <v>0</v>
      </c>
      <c r="BF127" s="93">
        <f>IF(AF127=0,0,(IF('Attorney Detail'!Q125="yes",(AF127/AV127)*('Attorney Detail'!G125+'Attorney Detail'!H125),0)))</f>
        <v>0</v>
      </c>
      <c r="BG127" s="93">
        <f>IF(AH127=0,0,(AH127/AV127)*('Attorney Detail'!G125+'Attorney Detail'!H125))</f>
        <v>0</v>
      </c>
      <c r="BH127" s="93">
        <f>IF(AK127+AM127=0,0,(IF('Attorney Detail'!R125="yes",((AL127+AN127)/AV127)*('Attorney Detail'!G125+'Attorney Detail'!H125),0)))</f>
        <v>0</v>
      </c>
      <c r="BI127" s="91">
        <f>IF(AP127=0,0,(IF('Attorney Detail'!S125="yes",(AP127/AV127)*('Attorney Detail'!G125+'Attorney Detail'!H125),0)))</f>
        <v>0</v>
      </c>
      <c r="BJ127" s="91">
        <f>IF(AT127=0,0,(AT127/AV127)*('Attorney Detail'!G125+'Attorney Detail'!H125))</f>
        <v>0</v>
      </c>
      <c r="BK127" s="91">
        <f>IF((AU127)=0,('Attorney Detail'!G125+'Attorney Detail'!H125),SUM(AW127:BJ127))</f>
        <v>0</v>
      </c>
      <c r="CK127" s="19">
        <f>AV127*'Attorney Detail'!F125</f>
        <v>0</v>
      </c>
    </row>
    <row r="128" spans="1:89" ht="16.5" thickTop="1" thickBot="1" x14ac:dyDescent="0.3">
      <c r="A128" s="24" t="s">
        <v>28</v>
      </c>
      <c r="B128" s="25"/>
      <c r="C128" s="25"/>
      <c r="D128" s="75">
        <f>C128/C123</f>
        <v>0</v>
      </c>
      <c r="E128" s="25"/>
      <c r="F128" s="75">
        <f>E128/E123</f>
        <v>0</v>
      </c>
      <c r="G128" s="25"/>
      <c r="H128" s="75">
        <f>G128/G123</f>
        <v>0</v>
      </c>
      <c r="I128" s="25"/>
      <c r="J128" s="75">
        <f>I128/I123</f>
        <v>0</v>
      </c>
      <c r="K128" s="25"/>
      <c r="L128" s="75">
        <f>K128/K123</f>
        <v>0</v>
      </c>
      <c r="M128" s="25"/>
      <c r="N128" s="75">
        <f>M128/M123</f>
        <v>0</v>
      </c>
      <c r="O128" s="25"/>
      <c r="P128" s="75">
        <f>O128/O123</f>
        <v>0</v>
      </c>
      <c r="Q128" s="25"/>
      <c r="R128" s="75">
        <f>Q128/Q123</f>
        <v>0</v>
      </c>
      <c r="S128" s="25"/>
      <c r="T128" s="75">
        <f>S128/S123</f>
        <v>0</v>
      </c>
      <c r="U128" s="25"/>
      <c r="V128" s="75">
        <f>U128/U123</f>
        <v>0</v>
      </c>
      <c r="W128" s="25"/>
      <c r="X128" s="75">
        <f>W128/W123</f>
        <v>0</v>
      </c>
      <c r="Y128" s="25"/>
      <c r="Z128" s="75">
        <f>Y128/Y123</f>
        <v>0</v>
      </c>
      <c r="AA128" s="25"/>
      <c r="AB128" s="75">
        <f>AA128/AA123</f>
        <v>0</v>
      </c>
      <c r="AC128" s="25"/>
      <c r="AD128" s="75">
        <f>AC128/AC123</f>
        <v>0</v>
      </c>
      <c r="AE128" s="25"/>
      <c r="AF128" s="75">
        <f>AE128/AE123</f>
        <v>0</v>
      </c>
      <c r="AG128" s="25"/>
      <c r="AH128" s="75">
        <f>AG128/AG123</f>
        <v>0</v>
      </c>
      <c r="AI128" s="25"/>
      <c r="AJ128" s="75">
        <f>AI128/AI123</f>
        <v>0</v>
      </c>
      <c r="AK128" s="25">
        <v>0</v>
      </c>
      <c r="AL128" s="75">
        <f>AK128/AK123</f>
        <v>0</v>
      </c>
      <c r="AM128" s="25">
        <v>0</v>
      </c>
      <c r="AN128" s="75">
        <f>AM128/AM123</f>
        <v>0</v>
      </c>
      <c r="AO128" s="25"/>
      <c r="AP128" s="75">
        <f>AO128/AO123</f>
        <v>0</v>
      </c>
      <c r="AQ128" s="25"/>
      <c r="AR128" s="75">
        <f>AQ128/AQ123</f>
        <v>0</v>
      </c>
      <c r="AS128" s="25"/>
      <c r="AT128" s="75">
        <f>AS128/AS123</f>
        <v>0</v>
      </c>
      <c r="AU128" s="108">
        <f>E128+M128+O128+Q128+W128+Y128+AA128+AE128+AG128+AI128+AO128+AS128+G128+K128+I128+AC128+S128+U128+AQ128+AK128+AM128+C128</f>
        <v>0</v>
      </c>
      <c r="AV128" s="155">
        <f t="shared" si="510"/>
        <v>0</v>
      </c>
      <c r="AW128" s="93">
        <f>IF(D128=0,0,(IF('Attorney Detail'!I126="yes",(D128/AV128)*('Attorney Detail'!G126+'Attorney Detail'!H126),0)))</f>
        <v>0</v>
      </c>
      <c r="AX128" s="93">
        <f>IF(F128=0,0,(IF('Attorney Detail'!J126="yes",(F128/AV128)*('Attorney Detail'!G126+'Attorney Detail'!H126),0)))</f>
        <v>0</v>
      </c>
      <c r="AY128" s="93">
        <f>IF(H128+J128=0,0,(IF('Attorney Detail'!K126="yes",((H128+J128)/AV128)*('Attorney Detail'!G126+'Attorney Detail'!H126),0)))</f>
        <v>0</v>
      </c>
      <c r="AZ128" s="93">
        <f>IF(L128=0,0,(IF('Attorney Detail'!L126="yes",(L128/AV128)*('Attorney Detail'!G126+'Attorney Detail'!H126),0)))</f>
        <v>0</v>
      </c>
      <c r="BA128" s="93">
        <f>IF(N128=0,0,(N128/AV128)*('Attorney Detail'!G126+'Attorney Detail'!H126))</f>
        <v>0</v>
      </c>
      <c r="BB128" s="93">
        <f>IF(R128+T128=0,0,(IF('Attorney Detail'!M126="yes",((R128+T128)/AV128)*('Attorney Detail'!G126+'Attorney Detail'!H126),0)))</f>
        <v>0</v>
      </c>
      <c r="BC128" s="93">
        <f>IF(V128=0,0,(IF('Attorney Detail'!N126="yes",(((V128)/AV128)*('Attorney Detail'!G126+'Attorney Detail'!H126)),0)))</f>
        <v>0</v>
      </c>
      <c r="BD128" s="93">
        <f>IF(X128+Z128+AB128=0,0,(IF('Attorney Detail'!O126="yes",((X128+Z128+AB128)/AV128)*('Attorney Detail'!G126+'Attorney Detail'!H126),0)))</f>
        <v>0</v>
      </c>
      <c r="BE128" s="93">
        <f>IF(AD128=0,0,(IF('Attorney Detail'!P126="yes",(AD128/AV128)*('Attorney Detail'!G126+'Attorney Detail'!H126),0)))</f>
        <v>0</v>
      </c>
      <c r="BF128" s="93">
        <f>IF(AF128=0,0,(IF('Attorney Detail'!Q126="yes",(AF128/AV128)*('Attorney Detail'!G126+'Attorney Detail'!H126),0)))</f>
        <v>0</v>
      </c>
      <c r="BG128" s="93">
        <f>IF(AH128=0,0,(AH128/AV128)*('Attorney Detail'!G126+'Attorney Detail'!H126))</f>
        <v>0</v>
      </c>
      <c r="BH128" s="93">
        <f>IF(AK128+AM128=0,0,(IF('Attorney Detail'!R126="yes",((AL128+AN128)/AV128)*('Attorney Detail'!G126+'Attorney Detail'!H126),0)))</f>
        <v>0</v>
      </c>
      <c r="BI128" s="91">
        <f>IF(AP128=0,0,(IF('Attorney Detail'!S126="yes",(AP128/AV128)*('Attorney Detail'!G126+'Attorney Detail'!H126),0)))</f>
        <v>0</v>
      </c>
      <c r="BJ128" s="91">
        <f>IF(AT128=0,0,(AT128/AV128)*('Attorney Detail'!G126+'Attorney Detail'!H126))</f>
        <v>0</v>
      </c>
      <c r="BK128" s="91">
        <f>IF((AU128)=0,('Attorney Detail'!G126+'Attorney Detail'!H126),SUM(AW128:BJ128))</f>
        <v>0</v>
      </c>
      <c r="CK128" s="19">
        <f>AV128*'Attorney Detail'!F126</f>
        <v>0</v>
      </c>
    </row>
    <row r="129" spans="1:89" ht="16.5" thickTop="1" thickBot="1" x14ac:dyDescent="0.3">
      <c r="A129" s="72" t="s">
        <v>29</v>
      </c>
      <c r="B129" s="73"/>
      <c r="C129" s="73">
        <f t="shared" ref="C129" si="511">SUM(C125:C128)</f>
        <v>0</v>
      </c>
      <c r="D129" s="74">
        <f t="shared" ref="D129" si="512">C129/C123</f>
        <v>0</v>
      </c>
      <c r="E129" s="73">
        <f t="shared" ref="E129" si="513">SUM(E125:E128)</f>
        <v>0</v>
      </c>
      <c r="F129" s="74">
        <f t="shared" ref="F129" si="514">E129/E123</f>
        <v>0</v>
      </c>
      <c r="G129" s="73">
        <f t="shared" ref="G129" si="515">SUM(G125:G128)</f>
        <v>0</v>
      </c>
      <c r="H129" s="75">
        <f t="shared" ref="H129" si="516">G129/G123</f>
        <v>0</v>
      </c>
      <c r="I129" s="73">
        <f t="shared" ref="I129" si="517">SUM(I125:I128)</f>
        <v>0</v>
      </c>
      <c r="J129" s="75">
        <f t="shared" ref="J129" si="518">I129/I123</f>
        <v>0</v>
      </c>
      <c r="K129" s="73">
        <f t="shared" ref="K129" si="519">SUM(K125:K128)</f>
        <v>0</v>
      </c>
      <c r="L129" s="75">
        <f t="shared" ref="L129" si="520">K129/K123</f>
        <v>0</v>
      </c>
      <c r="M129" s="73">
        <f t="shared" ref="M129" si="521">SUM(M125:M128)</f>
        <v>0</v>
      </c>
      <c r="N129" s="74">
        <f t="shared" ref="N129" si="522">M129/M123</f>
        <v>0</v>
      </c>
      <c r="O129" s="73">
        <f t="shared" ref="O129" si="523">SUM(O125:O128)</f>
        <v>0</v>
      </c>
      <c r="P129" s="74">
        <f t="shared" ref="P129" si="524">O129/O123</f>
        <v>0</v>
      </c>
      <c r="Q129" s="73">
        <f t="shared" ref="Q129" si="525">SUM(Q125:Q128)</f>
        <v>0</v>
      </c>
      <c r="R129" s="75">
        <f t="shared" ref="R129" si="526">Q129/Q123</f>
        <v>0</v>
      </c>
      <c r="S129" s="73">
        <f t="shared" ref="S129" si="527">SUM(S125:S128)</f>
        <v>0</v>
      </c>
      <c r="T129" s="75">
        <f t="shared" ref="T129" si="528">S129/S123</f>
        <v>0</v>
      </c>
      <c r="U129" s="73">
        <f t="shared" ref="U129" si="529">SUM(U125:U128)</f>
        <v>0</v>
      </c>
      <c r="V129" s="75">
        <f t="shared" ref="V129" si="530">U129/U123</f>
        <v>0</v>
      </c>
      <c r="W129" s="73">
        <f t="shared" ref="W129" si="531">SUM(W125:W128)</f>
        <v>0</v>
      </c>
      <c r="X129" s="75">
        <f t="shared" ref="X129" si="532">W129/W123</f>
        <v>0</v>
      </c>
      <c r="Y129" s="73">
        <f t="shared" ref="Y129" si="533">SUM(Y125:Y128)</f>
        <v>0</v>
      </c>
      <c r="Z129" s="75">
        <f t="shared" ref="Z129" si="534">Y129/Y123</f>
        <v>0</v>
      </c>
      <c r="AA129" s="73">
        <f t="shared" ref="AA129" si="535">SUM(AA125:AA128)</f>
        <v>0</v>
      </c>
      <c r="AB129" s="75">
        <f t="shared" ref="AB129" si="536">AA129/AA123</f>
        <v>0</v>
      </c>
      <c r="AC129" s="73">
        <f t="shared" ref="AC129" si="537">SUM(AC125:AC128)</f>
        <v>0</v>
      </c>
      <c r="AD129" s="75">
        <f t="shared" ref="AD129" si="538">AC129/AC123</f>
        <v>0</v>
      </c>
      <c r="AE129" s="73">
        <f t="shared" ref="AE129" si="539">SUM(AE125:AE128)</f>
        <v>0</v>
      </c>
      <c r="AF129" s="75">
        <f t="shared" ref="AF129" si="540">AE129/AE123</f>
        <v>0</v>
      </c>
      <c r="AG129" s="73">
        <f t="shared" ref="AG129" si="541">SUM(AG125:AG128)</f>
        <v>0</v>
      </c>
      <c r="AH129" s="75">
        <f t="shared" ref="AH129" si="542">AG129/AG123</f>
        <v>0</v>
      </c>
      <c r="AI129" s="73">
        <f t="shared" ref="AI129" si="543">SUM(AI125:AI128)</f>
        <v>0</v>
      </c>
      <c r="AJ129" s="75">
        <f t="shared" ref="AJ129" si="544">AI129/AI123</f>
        <v>0</v>
      </c>
      <c r="AK129" s="73">
        <f t="shared" ref="AK129" si="545">SUM(AK125:AK128)</f>
        <v>0</v>
      </c>
      <c r="AL129" s="75">
        <f t="shared" ref="AL129" si="546">AK129/AK123</f>
        <v>0</v>
      </c>
      <c r="AM129" s="73">
        <f t="shared" ref="AM129" si="547">SUM(AM125:AM128)</f>
        <v>0</v>
      </c>
      <c r="AN129" s="75">
        <f t="shared" ref="AN129" si="548">AM129/AM123</f>
        <v>0</v>
      </c>
      <c r="AO129" s="73">
        <f t="shared" ref="AO129" si="549">SUM(AO125:AO128)</f>
        <v>0</v>
      </c>
      <c r="AP129" s="75">
        <f t="shared" ref="AP129" si="550">AO129/AO123</f>
        <v>0</v>
      </c>
      <c r="AQ129" s="73">
        <f t="shared" ref="AQ129" si="551">SUM(AQ125:AQ128)</f>
        <v>0</v>
      </c>
      <c r="AR129" s="75">
        <f t="shared" ref="AR129" si="552">AQ129/AQ123</f>
        <v>0</v>
      </c>
      <c r="AS129" s="73">
        <f t="shared" ref="AS129" si="553">SUM(AS125:AS128)</f>
        <v>0</v>
      </c>
      <c r="AT129" s="75">
        <f t="shared" ref="AT129" si="554">AS129/AS123</f>
        <v>0</v>
      </c>
      <c r="AU129" s="71">
        <f>E129+M129+O129+Q129+W129+Y129+AA129+AE129+AG129+AI129+AO129+AS129+G129+K129+I129+AC129+S129+U129+AQ129+AK129+AM129+C129</f>
        <v>0</v>
      </c>
      <c r="AV129" s="155">
        <f t="shared" si="510"/>
        <v>0</v>
      </c>
      <c r="AW129" s="94"/>
      <c r="AX129" s="94"/>
      <c r="AY129" s="94"/>
      <c r="AZ129" s="94"/>
      <c r="BA129" s="94"/>
      <c r="BB129" s="94"/>
      <c r="BC129" s="94"/>
      <c r="BD129" s="94"/>
      <c r="BE129" s="94"/>
      <c r="BF129" s="94"/>
      <c r="BG129" s="94"/>
      <c r="BH129" s="94"/>
      <c r="BI129" s="94"/>
      <c r="BJ129" s="94"/>
      <c r="BK129" s="94"/>
      <c r="CK129" s="26">
        <f t="shared" ref="CK129" si="555">SUM(CK125:CK128)</f>
        <v>0</v>
      </c>
    </row>
    <row r="130" spans="1:89" ht="16.5" thickTop="1" x14ac:dyDescent="0.25">
      <c r="A130" s="233" t="s">
        <v>481</v>
      </c>
      <c r="B130" s="233"/>
      <c r="C130" s="233"/>
      <c r="D130" s="233"/>
      <c r="E130" s="233"/>
      <c r="F130" s="233"/>
      <c r="G130" s="233"/>
      <c r="H130" s="233"/>
      <c r="I130" s="233"/>
      <c r="J130" s="233"/>
      <c r="K130" s="233"/>
      <c r="L130" s="233"/>
      <c r="M130" s="233"/>
      <c r="N130" s="233"/>
      <c r="O130" s="233"/>
      <c r="P130" s="233"/>
      <c r="Q130" s="233"/>
      <c r="R130" s="233"/>
      <c r="S130" s="233"/>
      <c r="T130" s="233"/>
      <c r="U130" s="233"/>
      <c r="V130" s="233"/>
      <c r="W130" s="233"/>
      <c r="X130" s="233"/>
      <c r="Y130" s="233"/>
      <c r="Z130" s="233"/>
      <c r="AA130" s="233"/>
      <c r="AB130" s="233"/>
      <c r="AC130" s="233"/>
      <c r="AD130" s="233"/>
      <c r="AE130" s="233"/>
      <c r="AF130" s="233"/>
      <c r="AG130" s="233"/>
      <c r="AH130" s="233"/>
      <c r="AI130" s="233"/>
      <c r="AJ130" s="233"/>
      <c r="AK130" s="233"/>
      <c r="AL130" s="233"/>
      <c r="AM130" s="233"/>
      <c r="AN130" s="233"/>
      <c r="AO130" s="233"/>
      <c r="AP130" s="233"/>
      <c r="AQ130" s="233"/>
      <c r="AR130" s="233"/>
      <c r="AS130" s="233"/>
      <c r="AT130" s="233"/>
      <c r="AU130" s="233"/>
      <c r="AV130" s="233"/>
    </row>
    <row r="131" spans="1:89" ht="45" x14ac:dyDescent="0.25">
      <c r="A131" s="76"/>
      <c r="B131" s="66" t="s">
        <v>21</v>
      </c>
      <c r="C131" s="225" t="s">
        <v>442</v>
      </c>
      <c r="D131" s="226"/>
      <c r="E131" s="225" t="s">
        <v>96</v>
      </c>
      <c r="F131" s="226"/>
      <c r="G131" s="232" t="s">
        <v>99</v>
      </c>
      <c r="H131" s="226"/>
      <c r="I131" s="232" t="s">
        <v>100</v>
      </c>
      <c r="J131" s="226"/>
      <c r="K131" s="225" t="s">
        <v>97</v>
      </c>
      <c r="L131" s="226"/>
      <c r="M131" s="225" t="s">
        <v>98</v>
      </c>
      <c r="N131" s="226"/>
      <c r="O131" s="225" t="s">
        <v>22</v>
      </c>
      <c r="P131" s="226"/>
      <c r="Q131" s="225" t="s">
        <v>489</v>
      </c>
      <c r="R131" s="226"/>
      <c r="S131" s="225" t="s">
        <v>488</v>
      </c>
      <c r="T131" s="226"/>
      <c r="U131" s="232" t="s">
        <v>422</v>
      </c>
      <c r="V131" s="226"/>
      <c r="W131" s="232" t="s">
        <v>436</v>
      </c>
      <c r="X131" s="226"/>
      <c r="Y131" s="232" t="s">
        <v>423</v>
      </c>
      <c r="Z131" s="226"/>
      <c r="AA131" s="225" t="s">
        <v>484</v>
      </c>
      <c r="AB131" s="226"/>
      <c r="AC131" s="225" t="s">
        <v>93</v>
      </c>
      <c r="AD131" s="226"/>
      <c r="AE131" s="225" t="s">
        <v>94</v>
      </c>
      <c r="AF131" s="226"/>
      <c r="AG131" s="225" t="s">
        <v>485</v>
      </c>
      <c r="AH131" s="226"/>
      <c r="AI131" s="225" t="s">
        <v>424</v>
      </c>
      <c r="AJ131" s="226"/>
      <c r="AK131" s="225" t="s">
        <v>425</v>
      </c>
      <c r="AL131" s="226"/>
      <c r="AM131" s="225" t="s">
        <v>437</v>
      </c>
      <c r="AN131" s="226"/>
      <c r="AO131" s="225" t="s">
        <v>500</v>
      </c>
      <c r="AP131" s="226"/>
      <c r="AQ131" s="225" t="s">
        <v>426</v>
      </c>
      <c r="AR131" s="226"/>
      <c r="AS131" s="225" t="s">
        <v>447</v>
      </c>
      <c r="AT131" s="226"/>
      <c r="AU131" s="225" t="s">
        <v>23</v>
      </c>
      <c r="AV131" s="226"/>
      <c r="AW131" s="89" t="s">
        <v>442</v>
      </c>
      <c r="AX131" s="89" t="s">
        <v>96</v>
      </c>
      <c r="AY131" s="195" t="s">
        <v>165</v>
      </c>
      <c r="AZ131" s="105" t="s">
        <v>97</v>
      </c>
      <c r="BA131" s="105" t="s">
        <v>443</v>
      </c>
      <c r="BB131" s="90" t="s">
        <v>434</v>
      </c>
      <c r="BC131" s="106" t="s">
        <v>166</v>
      </c>
      <c r="BD131" s="90" t="s">
        <v>435</v>
      </c>
      <c r="BE131" s="90" t="s">
        <v>93</v>
      </c>
      <c r="BF131" s="90" t="s">
        <v>94</v>
      </c>
      <c r="BG131" s="90" t="s">
        <v>31</v>
      </c>
      <c r="BH131" s="90" t="s">
        <v>444</v>
      </c>
      <c r="BI131" s="91" t="s">
        <v>445</v>
      </c>
      <c r="BJ131" s="91" t="s">
        <v>446</v>
      </c>
      <c r="BK131" s="91" t="s">
        <v>448</v>
      </c>
      <c r="CK131" s="219" t="s">
        <v>502</v>
      </c>
    </row>
    <row r="132" spans="1:89" x14ac:dyDescent="0.25">
      <c r="A132" s="38" t="s">
        <v>107</v>
      </c>
      <c r="B132" s="67"/>
      <c r="C132" s="67"/>
      <c r="D132" s="68"/>
      <c r="E132" s="67"/>
      <c r="F132" s="68"/>
      <c r="G132" s="67"/>
      <c r="H132" s="68"/>
      <c r="I132" s="67"/>
      <c r="J132" s="68"/>
      <c r="K132" s="67"/>
      <c r="L132" s="68"/>
      <c r="M132" s="69"/>
      <c r="N132" s="68"/>
      <c r="O132" s="67"/>
      <c r="P132" s="68"/>
      <c r="Q132" s="67"/>
      <c r="R132" s="68"/>
      <c r="S132" s="67"/>
      <c r="T132" s="68"/>
      <c r="U132" s="67"/>
      <c r="V132" s="68"/>
      <c r="W132" s="67"/>
      <c r="X132" s="68"/>
      <c r="Y132" s="67"/>
      <c r="Z132" s="68"/>
      <c r="AA132" s="67"/>
      <c r="AB132" s="68"/>
      <c r="AC132" s="69"/>
      <c r="AD132" s="69"/>
      <c r="AE132" s="67"/>
      <c r="AF132" s="68"/>
      <c r="AG132" s="67"/>
      <c r="AH132" s="68"/>
      <c r="AI132" s="67"/>
      <c r="AJ132" s="68"/>
      <c r="AK132" s="227"/>
      <c r="AL132" s="228"/>
      <c r="AM132" s="227"/>
      <c r="AN132" s="228"/>
      <c r="AO132" s="112"/>
      <c r="AP132" s="113"/>
      <c r="AQ132" s="112"/>
      <c r="AR132" s="113"/>
      <c r="AS132" s="112"/>
      <c r="AT132" s="113"/>
      <c r="AU132" s="67"/>
      <c r="AV132" s="110"/>
      <c r="AW132" s="89"/>
      <c r="AX132" s="89"/>
      <c r="AY132" s="89"/>
      <c r="AZ132" s="89"/>
      <c r="BA132" s="89"/>
    </row>
    <row r="133" spans="1:89" x14ac:dyDescent="0.25">
      <c r="A133" s="77"/>
      <c r="B133" s="70"/>
      <c r="C133" s="223">
        <f>(VLOOKUP(A132,$BL$2:$CH$5,2,FALSE))*'Attorney Detail'!F133</f>
        <v>15</v>
      </c>
      <c r="D133" s="224"/>
      <c r="E133" s="223">
        <f>(VLOOKUP(A132,$BL$2:$CH$5,3,FALSE))*'Attorney Detail'!F133</f>
        <v>15</v>
      </c>
      <c r="F133" s="224"/>
      <c r="G133" s="223">
        <f>VLOOKUP(A132,$BL$2:$CI$5,4,FALSE)*'Attorney Detail'!F133</f>
        <v>50</v>
      </c>
      <c r="H133" s="224"/>
      <c r="I133" s="223">
        <f>VLOOKUP(A132,$BL$2:$CI$5,5,FALSE)*'Attorney Detail'!F133</f>
        <v>80</v>
      </c>
      <c r="J133" s="224"/>
      <c r="K133" s="223">
        <f>VLOOKUP(A132,$BL$2:$CI$5,6,FALSE)*'Attorney Detail'!F133</f>
        <v>100</v>
      </c>
      <c r="L133" s="224"/>
      <c r="M133" s="234">
        <f>VLOOKUP(A132,$BL$2:$CI$5,7,FALSE)*'Attorney Detail'!F133</f>
        <v>150</v>
      </c>
      <c r="N133" s="224"/>
      <c r="O133" s="223">
        <f>VLOOKUP(A132,$BL$2:$CI$5,8,FALSE)*'Attorney Detail'!F133</f>
        <v>300</v>
      </c>
      <c r="P133" s="224"/>
      <c r="Q133" s="223">
        <f>VLOOKUP(A132,$BL$2:$CI$5,9,FALSE)*'Attorney Detail'!F133</f>
        <v>15</v>
      </c>
      <c r="R133" s="224"/>
      <c r="S133" s="223">
        <f>VLOOKUP(A132,$BL$2:$CI$5,10,FALSE)*'Attorney Detail'!F133</f>
        <v>50</v>
      </c>
      <c r="T133" s="224"/>
      <c r="U133" s="223">
        <f>VLOOKUP(A132,$BL$2:$CI$5,11,FALSE)*'Attorney Detail'!F133</f>
        <v>100</v>
      </c>
      <c r="V133" s="224"/>
      <c r="W133" s="223">
        <f>VLOOKUP(A132,$BL$2:$CI$5,12,FALSE)*'Attorney Detail'!F133</f>
        <v>220</v>
      </c>
      <c r="X133" s="224"/>
      <c r="Y133" s="223">
        <f>VLOOKUP(A132,$BL$2:$CI$5,13,FALSE)*'Attorney Detail'!F133</f>
        <v>300</v>
      </c>
      <c r="Z133" s="224"/>
      <c r="AA133" s="229">
        <f>VLOOKUP(A132,$BL$2:$CI$5,14,FALSE)*'Attorney Detail'!F133</f>
        <v>400</v>
      </c>
      <c r="AB133" s="230"/>
      <c r="AC133" s="229">
        <f>VLOOKUP(A132,$BL$2:$CI$5,15,FALSE)*'Attorney Detail'!F133</f>
        <v>120</v>
      </c>
      <c r="AD133" s="231"/>
      <c r="AE133" s="229">
        <f>VLOOKUP(A132,$BL$2:$CI$5,16,FALSE)*'Attorney Detail'!F133</f>
        <v>120</v>
      </c>
      <c r="AF133" s="230"/>
      <c r="AG133" s="229">
        <f>VLOOKUP(A132,$BL$2:$CI$5,17,FALSE)*'Attorney Detail'!F133</f>
        <v>300</v>
      </c>
      <c r="AH133" s="230"/>
      <c r="AI133" s="223">
        <f>VLOOKUP(A132,$BL$2:$CI$5,18,FALSE)*'Attorney Detail'!F133</f>
        <v>300</v>
      </c>
      <c r="AJ133" s="224"/>
      <c r="AK133" s="223">
        <f>VLOOKUP(A132,$BL$2:$CI$5,19,FALSE)*'Attorney Detail'!F133</f>
        <v>15</v>
      </c>
      <c r="AL133" s="224"/>
      <c r="AM133" s="223">
        <f>VLOOKUP(A132,$BL$2:$CI$5,20,FALSE)*'Attorney Detail'!F133</f>
        <v>40</v>
      </c>
      <c r="AN133" s="224"/>
      <c r="AO133" s="223">
        <f>VLOOKUP(A132,$BL$2:$CI$5,21,FALSE)*'Attorney Detail'!F133</f>
        <v>40</v>
      </c>
      <c r="AP133" s="224"/>
      <c r="AQ133" s="223">
        <f>VLOOKUP(A132,$BL$2:$CI$5,22,FALSE)*'Attorney Detail'!F133</f>
        <v>40</v>
      </c>
      <c r="AR133" s="224"/>
      <c r="AS133" s="235">
        <f>VLOOKUP(A132,$BL$2:$CI$5,23,FALSE)*'Attorney Detail'!F133</f>
        <v>10000000000</v>
      </c>
      <c r="AT133" s="236"/>
      <c r="AU133" s="237"/>
      <c r="AV133" s="238"/>
    </row>
    <row r="134" spans="1:89" ht="15.75" thickBot="1" x14ac:dyDescent="0.3">
      <c r="A134" s="37" t="str">
        <f>'Attorney Detail'!A133&amp;""</f>
        <v/>
      </c>
      <c r="B134" s="78" t="s">
        <v>24</v>
      </c>
      <c r="C134" s="78" t="s">
        <v>24</v>
      </c>
      <c r="D134" s="78" t="s">
        <v>112</v>
      </c>
      <c r="E134" s="78" t="s">
        <v>24</v>
      </c>
      <c r="F134" s="78" t="s">
        <v>112</v>
      </c>
      <c r="G134" s="78" t="s">
        <v>24</v>
      </c>
      <c r="H134" s="78" t="s">
        <v>112</v>
      </c>
      <c r="I134" s="78" t="s">
        <v>24</v>
      </c>
      <c r="J134" s="78" t="s">
        <v>112</v>
      </c>
      <c r="K134" s="78" t="s">
        <v>24</v>
      </c>
      <c r="L134" s="78" t="s">
        <v>112</v>
      </c>
      <c r="M134" s="78" t="s">
        <v>24</v>
      </c>
      <c r="N134" s="78" t="s">
        <v>112</v>
      </c>
      <c r="O134" s="78" t="s">
        <v>24</v>
      </c>
      <c r="P134" s="78" t="s">
        <v>112</v>
      </c>
      <c r="Q134" s="78" t="s">
        <v>24</v>
      </c>
      <c r="R134" s="78" t="s">
        <v>112</v>
      </c>
      <c r="S134" s="78" t="s">
        <v>24</v>
      </c>
      <c r="T134" s="78" t="s">
        <v>112</v>
      </c>
      <c r="U134" s="78" t="s">
        <v>24</v>
      </c>
      <c r="V134" s="78" t="s">
        <v>112</v>
      </c>
      <c r="W134" s="78" t="s">
        <v>24</v>
      </c>
      <c r="X134" s="78" t="s">
        <v>112</v>
      </c>
      <c r="Y134" s="78" t="s">
        <v>24</v>
      </c>
      <c r="Z134" s="78" t="s">
        <v>112</v>
      </c>
      <c r="AA134" s="78" t="s">
        <v>24</v>
      </c>
      <c r="AB134" s="78" t="s">
        <v>112</v>
      </c>
      <c r="AC134" s="78" t="s">
        <v>24</v>
      </c>
      <c r="AD134" s="78" t="s">
        <v>112</v>
      </c>
      <c r="AE134" s="78" t="s">
        <v>24</v>
      </c>
      <c r="AF134" s="78" t="s">
        <v>112</v>
      </c>
      <c r="AG134" s="78" t="s">
        <v>24</v>
      </c>
      <c r="AH134" s="79" t="s">
        <v>112</v>
      </c>
      <c r="AI134" s="78" t="s">
        <v>24</v>
      </c>
      <c r="AJ134" s="78" t="s">
        <v>112</v>
      </c>
      <c r="AK134" s="78" t="s">
        <v>24</v>
      </c>
      <c r="AL134" s="78" t="s">
        <v>112</v>
      </c>
      <c r="AM134" s="78" t="s">
        <v>24</v>
      </c>
      <c r="AN134" s="78" t="s">
        <v>112</v>
      </c>
      <c r="AO134" s="78" t="s">
        <v>24</v>
      </c>
      <c r="AP134" s="78" t="s">
        <v>112</v>
      </c>
      <c r="AQ134" s="78" t="s">
        <v>24</v>
      </c>
      <c r="AR134" s="78" t="s">
        <v>112</v>
      </c>
      <c r="AS134" s="78" t="s">
        <v>24</v>
      </c>
      <c r="AT134" s="78" t="s">
        <v>112</v>
      </c>
      <c r="AU134" s="78" t="s">
        <v>24</v>
      </c>
      <c r="AV134" s="154" t="s">
        <v>112</v>
      </c>
      <c r="CK134" s="19"/>
    </row>
    <row r="135" spans="1:89" ht="16.5" thickTop="1" thickBot="1" x14ac:dyDescent="0.3">
      <c r="A135" s="20" t="s">
        <v>25</v>
      </c>
      <c r="B135" s="21"/>
      <c r="C135" s="21"/>
      <c r="D135" s="75">
        <f>C135/C133</f>
        <v>0</v>
      </c>
      <c r="E135" s="21"/>
      <c r="F135" s="75">
        <f>E135/E133</f>
        <v>0</v>
      </c>
      <c r="G135" s="21"/>
      <c r="H135" s="75">
        <f>G135/G133</f>
        <v>0</v>
      </c>
      <c r="I135" s="21"/>
      <c r="J135" s="75">
        <f>I135/I133</f>
        <v>0</v>
      </c>
      <c r="K135" s="21"/>
      <c r="L135" s="75">
        <f>K135/K133</f>
        <v>0</v>
      </c>
      <c r="M135" s="21"/>
      <c r="N135" s="75">
        <f>M135/M133</f>
        <v>0</v>
      </c>
      <c r="O135" s="21"/>
      <c r="P135" s="75">
        <f>O135/O133</f>
        <v>0</v>
      </c>
      <c r="Q135" s="21"/>
      <c r="R135" s="75">
        <f>Q135/Q133</f>
        <v>0</v>
      </c>
      <c r="S135" s="21"/>
      <c r="T135" s="75">
        <f>S135/S133</f>
        <v>0</v>
      </c>
      <c r="U135" s="21"/>
      <c r="V135" s="75">
        <f>U135/U133</f>
        <v>0</v>
      </c>
      <c r="W135" s="21"/>
      <c r="X135" s="75">
        <f>W135/W133</f>
        <v>0</v>
      </c>
      <c r="Y135" s="21"/>
      <c r="Z135" s="75">
        <f>Y135/Y133</f>
        <v>0</v>
      </c>
      <c r="AA135" s="21"/>
      <c r="AB135" s="75">
        <f>AA135/AA133</f>
        <v>0</v>
      </c>
      <c r="AC135" s="21"/>
      <c r="AD135" s="75">
        <f>AC135/AC133</f>
        <v>0</v>
      </c>
      <c r="AE135" s="21"/>
      <c r="AF135" s="75">
        <f>AE135/AE133</f>
        <v>0</v>
      </c>
      <c r="AG135" s="21"/>
      <c r="AH135" s="75">
        <f>AG135/AG133</f>
        <v>0</v>
      </c>
      <c r="AI135" s="21"/>
      <c r="AJ135" s="75">
        <f>AI135/AI133</f>
        <v>0</v>
      </c>
      <c r="AK135" s="21"/>
      <c r="AL135" s="75">
        <f>AK135/AK133</f>
        <v>0</v>
      </c>
      <c r="AM135" s="21">
        <v>0</v>
      </c>
      <c r="AN135" s="75">
        <f>AM135/AM133</f>
        <v>0</v>
      </c>
      <c r="AO135" s="21"/>
      <c r="AP135" s="75">
        <f>AO135/AO133</f>
        <v>0</v>
      </c>
      <c r="AQ135" s="21"/>
      <c r="AR135" s="75">
        <f>AQ135/AQ133</f>
        <v>0</v>
      </c>
      <c r="AS135" s="21"/>
      <c r="AT135" s="75">
        <f>AS135/AS133</f>
        <v>0</v>
      </c>
      <c r="AU135" s="100">
        <f>E135+M135+O135+Q135+W135+Y135+AA135+AE135+AG135+AI135+AO135+AS135+G135+K135+I135+AC135+S135+U135+AQ135+AK135+AM135+C135</f>
        <v>0</v>
      </c>
      <c r="AV135" s="155">
        <f t="shared" ref="AV135:AV139" si="556">F135+N135+P135+R135+X135+Z135+AB135+AF135+AH135+AJ135+AP135+AT135+AD135+H135+L135+J135+T135+V135+AR135+AL135+AN135+D135</f>
        <v>0</v>
      </c>
      <c r="AW135" s="93">
        <f>IF(D135=0,0,(IF('Attorney Detail'!I133="yes",(D135/AV135)*('Attorney Detail'!G133+'Attorney Detail'!H133),0)))</f>
        <v>0</v>
      </c>
      <c r="AX135" s="93">
        <f>IF(F135=0,0,(IF('Attorney Detail'!J133="yes",(F135/AV135)*('Attorney Detail'!G133+'Attorney Detail'!H133),0)))</f>
        <v>0</v>
      </c>
      <c r="AY135" s="93">
        <f>IF(H135+J135=0,0,(IF('Attorney Detail'!K133="yes",((H135+J135)/AV135)*('Attorney Detail'!G133+'Attorney Detail'!H133),0)))</f>
        <v>0</v>
      </c>
      <c r="AZ135" s="93">
        <f>IF(L135=0,0,(IF('Attorney Detail'!L133="yes",(L135/AV135)*('Attorney Detail'!G133+'Attorney Detail'!H133),0)))</f>
        <v>0</v>
      </c>
      <c r="BA135" s="93">
        <f>IF(N135=0,0,(N135/AV135)*('Attorney Detail'!G133+'Attorney Detail'!H133))</f>
        <v>0</v>
      </c>
      <c r="BB135" s="93">
        <f>IF(R135+T135=0,0,(IF('Attorney Detail'!M133="yes",((R135+T135)/AV135)*('Attorney Detail'!G133+'Attorney Detail'!H133),0)))</f>
        <v>0</v>
      </c>
      <c r="BC135" s="93">
        <f>IF(V135=0,0,(IF('Attorney Detail'!N133="yes",(((V135)/AV135)*('Attorney Detail'!G133+'Attorney Detail'!H133)),0)))</f>
        <v>0</v>
      </c>
      <c r="BD135" s="93">
        <f>IF(X135+Z135+AB135=0,0,(IF('Attorney Detail'!O133="yes",((X135+Z135+AB135)/AV135)*('Attorney Detail'!G133+'Attorney Detail'!H133),0)))</f>
        <v>0</v>
      </c>
      <c r="BE135" s="93">
        <f>IF(AD135=0,0,(IF('Attorney Detail'!P133="yes",(AD135/AV135)*('Attorney Detail'!G133+'Attorney Detail'!H133),0)))</f>
        <v>0</v>
      </c>
      <c r="BF135" s="93">
        <f>IF(AF135=0,0,(IF('Attorney Detail'!Q133="yes",(AF135/AV135)*('Attorney Detail'!G133+'Attorney Detail'!H133),0)))</f>
        <v>0</v>
      </c>
      <c r="BG135" s="93">
        <f>IF(AH135=0,0,(AH135/AV135)*('Attorney Detail'!G133+'Attorney Detail'!H133))</f>
        <v>0</v>
      </c>
      <c r="BH135" s="93">
        <f>IF(AK135+AM135=0,0,(IF('Attorney Detail'!R133="yes",((AL135+AN135)/AV135)*('Attorney Detail'!G133+'Attorney Detail'!H133),0)))</f>
        <v>0</v>
      </c>
      <c r="BI135" s="91">
        <f>IF(AP135=0,0,(IF('Attorney Detail'!S133="yes",(AP135/AV135)*('Attorney Detail'!G133+'Attorney Detail'!H133),0)))</f>
        <v>0</v>
      </c>
      <c r="BJ135" s="91">
        <f>IF(AT135=0,0,(AT135/AV135)*('Attorney Detail'!G133+'Attorney Detail'!H133))</f>
        <v>0</v>
      </c>
      <c r="BK135" s="91">
        <f>IF((AU135)=0,('Attorney Detail'!G133+'Attorney Detail'!H133),SUM(AW135:BJ135))</f>
        <v>0</v>
      </c>
      <c r="CK135" s="19">
        <f>AV135*'Attorney Detail'!F133</f>
        <v>0</v>
      </c>
    </row>
    <row r="136" spans="1:89" ht="16.5" thickTop="1" thickBot="1" x14ac:dyDescent="0.3">
      <c r="A136" s="22" t="s">
        <v>26</v>
      </c>
      <c r="B136" s="23"/>
      <c r="C136" s="88"/>
      <c r="D136" s="75">
        <f>C136/C133</f>
        <v>0</v>
      </c>
      <c r="E136" s="88"/>
      <c r="F136" s="75">
        <f>E136/E133</f>
        <v>0</v>
      </c>
      <c r="G136" s="88"/>
      <c r="H136" s="75">
        <f>G136/G133</f>
        <v>0</v>
      </c>
      <c r="I136" s="88"/>
      <c r="J136" s="75">
        <f>I136/I133</f>
        <v>0</v>
      </c>
      <c r="K136" s="88"/>
      <c r="L136" s="75">
        <f>K136/K133</f>
        <v>0</v>
      </c>
      <c r="M136" s="88"/>
      <c r="N136" s="75">
        <f>M136/M133</f>
        <v>0</v>
      </c>
      <c r="O136" s="88"/>
      <c r="P136" s="75">
        <f>O136/O133</f>
        <v>0</v>
      </c>
      <c r="Q136" s="88"/>
      <c r="R136" s="75">
        <f>Q136/Q133</f>
        <v>0</v>
      </c>
      <c r="S136" s="88"/>
      <c r="T136" s="75">
        <f>S136/S133</f>
        <v>0</v>
      </c>
      <c r="U136" s="88"/>
      <c r="V136" s="75">
        <f>U136/U133</f>
        <v>0</v>
      </c>
      <c r="W136" s="88"/>
      <c r="X136" s="75">
        <f>W136/W133</f>
        <v>0</v>
      </c>
      <c r="Y136" s="88"/>
      <c r="Z136" s="75">
        <f>Y136/Y133</f>
        <v>0</v>
      </c>
      <c r="AA136" s="88"/>
      <c r="AB136" s="75">
        <f>AA136/AA133</f>
        <v>0</v>
      </c>
      <c r="AC136" s="88"/>
      <c r="AD136" s="75">
        <f>AC136/AC133</f>
        <v>0</v>
      </c>
      <c r="AE136" s="88"/>
      <c r="AF136" s="75">
        <f>AE136/AE133</f>
        <v>0</v>
      </c>
      <c r="AG136" s="88"/>
      <c r="AH136" s="75">
        <f>AG136/AG133</f>
        <v>0</v>
      </c>
      <c r="AI136" s="88"/>
      <c r="AJ136" s="75">
        <f>AI136/AI133</f>
        <v>0</v>
      </c>
      <c r="AK136" s="88">
        <v>0</v>
      </c>
      <c r="AL136" s="75">
        <f>AK136/AK133</f>
        <v>0</v>
      </c>
      <c r="AM136" s="88">
        <v>0</v>
      </c>
      <c r="AN136" s="75">
        <f>AM136/AM133</f>
        <v>0</v>
      </c>
      <c r="AO136" s="88"/>
      <c r="AP136" s="75">
        <f>AO136/AO133</f>
        <v>0</v>
      </c>
      <c r="AQ136" s="88"/>
      <c r="AR136" s="75">
        <f>AQ136/AQ133</f>
        <v>0</v>
      </c>
      <c r="AS136" s="88"/>
      <c r="AT136" s="75">
        <f>AS136/AS133</f>
        <v>0</v>
      </c>
      <c r="AU136" s="107">
        <f>E136+M136+O136+Q136+W136+Y136+AA136+AE136+AG136+AI136+AO136+AS136+G136+K136+I136+AC136+S136+U136+AQ136+AK136+AM136+C136</f>
        <v>0</v>
      </c>
      <c r="AV136" s="155">
        <f t="shared" si="556"/>
        <v>0</v>
      </c>
      <c r="AW136" s="93">
        <f>IF(D136=0,0,(IF('Attorney Detail'!I134="yes",(D136/AV136)*('Attorney Detail'!G134+'Attorney Detail'!H134),0)))</f>
        <v>0</v>
      </c>
      <c r="AX136" s="93">
        <f>IF(F136=0,0,(IF('Attorney Detail'!J134="yes",(F136/AV136)*('Attorney Detail'!G134+'Attorney Detail'!H134),0)))</f>
        <v>0</v>
      </c>
      <c r="AY136" s="93">
        <f>IF(H136+J136=0,0,(IF('Attorney Detail'!K134="yes",((H136+J136)/AV136)*('Attorney Detail'!G134+'Attorney Detail'!H134),0)))</f>
        <v>0</v>
      </c>
      <c r="AZ136" s="93">
        <f>IF(L136=0,0,(IF('Attorney Detail'!L134="yes",(L136/AV136)*('Attorney Detail'!G134+'Attorney Detail'!H134),0)))</f>
        <v>0</v>
      </c>
      <c r="BA136" s="93">
        <f>IF(N136=0,0,(N136/AV136)*('Attorney Detail'!G134+'Attorney Detail'!H134))</f>
        <v>0</v>
      </c>
      <c r="BB136" s="93">
        <f>IF(R136+T136=0,0,(IF('Attorney Detail'!M134="yes",((R136+T136)/AV136)*('Attorney Detail'!G134+'Attorney Detail'!H134),0)))</f>
        <v>0</v>
      </c>
      <c r="BC136" s="93">
        <f>IF(V136=0,0,(IF('Attorney Detail'!N134="yes",(((V136)/AV136)*('Attorney Detail'!G134+'Attorney Detail'!H134)),0)))</f>
        <v>0</v>
      </c>
      <c r="BD136" s="93">
        <f>IF(X136+Z136+AB136=0,0,(IF('Attorney Detail'!O134="yes",((X136+Z136+AB136)/AV136)*('Attorney Detail'!G134+'Attorney Detail'!H134),0)))</f>
        <v>0</v>
      </c>
      <c r="BE136" s="93">
        <f>IF(AD136=0,0,(IF('Attorney Detail'!P134="yes",(AD136/AV136)*('Attorney Detail'!G134+'Attorney Detail'!H134),0)))</f>
        <v>0</v>
      </c>
      <c r="BF136" s="93">
        <f>IF(AF136=0,0,(IF('Attorney Detail'!Q134="yes",(AF136/AV136)*('Attorney Detail'!G134+'Attorney Detail'!H134),0)))</f>
        <v>0</v>
      </c>
      <c r="BG136" s="93">
        <f>IF(AH136=0,0,(AH136/AV136)*('Attorney Detail'!G134+'Attorney Detail'!H134))</f>
        <v>0</v>
      </c>
      <c r="BH136" s="93">
        <f>IF(AK136+AM136=0,0,(IF('Attorney Detail'!R134="yes",((AL136+AN136)/AV136)*('Attorney Detail'!G134+'Attorney Detail'!H134),0)))</f>
        <v>0</v>
      </c>
      <c r="BI136" s="91">
        <f>IF(AP136=0,0,(IF('Attorney Detail'!S134="yes",(AP136/AV136)*('Attorney Detail'!G134+'Attorney Detail'!H134),0)))</f>
        <v>0</v>
      </c>
      <c r="BJ136" s="91">
        <f>IF(AT136=0,0,(AT136/AV136)*('Attorney Detail'!G134+'Attorney Detail'!H134))</f>
        <v>0</v>
      </c>
      <c r="BK136" s="91">
        <f>IF((AU136)=0,('Attorney Detail'!G134+'Attorney Detail'!H134),SUM(AW136:BJ136))</f>
        <v>0</v>
      </c>
      <c r="CK136" s="19">
        <f>AV136*'Attorney Detail'!F134</f>
        <v>0</v>
      </c>
    </row>
    <row r="137" spans="1:89" ht="16.5" thickTop="1" thickBot="1" x14ac:dyDescent="0.3">
      <c r="A137" s="22" t="s">
        <v>27</v>
      </c>
      <c r="B137" s="23"/>
      <c r="C137" s="88"/>
      <c r="D137" s="75">
        <f>C137/C133</f>
        <v>0</v>
      </c>
      <c r="E137" s="88"/>
      <c r="F137" s="75">
        <f>E137/E133</f>
        <v>0</v>
      </c>
      <c r="G137" s="88"/>
      <c r="H137" s="75">
        <f>G137/G133</f>
        <v>0</v>
      </c>
      <c r="I137" s="88"/>
      <c r="J137" s="75">
        <f>I137/I133</f>
        <v>0</v>
      </c>
      <c r="K137" s="88"/>
      <c r="L137" s="75">
        <f>K137/K133</f>
        <v>0</v>
      </c>
      <c r="M137" s="88"/>
      <c r="N137" s="75">
        <f>M137/M133</f>
        <v>0</v>
      </c>
      <c r="O137" s="88"/>
      <c r="P137" s="75">
        <f>O137/O133</f>
        <v>0</v>
      </c>
      <c r="Q137" s="88"/>
      <c r="R137" s="75">
        <f>Q137/Q133</f>
        <v>0</v>
      </c>
      <c r="S137" s="88"/>
      <c r="T137" s="75">
        <f>S137/S133</f>
        <v>0</v>
      </c>
      <c r="U137" s="88"/>
      <c r="V137" s="75">
        <f>U137/U133</f>
        <v>0</v>
      </c>
      <c r="W137" s="88"/>
      <c r="X137" s="75">
        <f>W137/W133</f>
        <v>0</v>
      </c>
      <c r="Y137" s="88"/>
      <c r="Z137" s="75">
        <f>Y137/Y133</f>
        <v>0</v>
      </c>
      <c r="AA137" s="88"/>
      <c r="AB137" s="75">
        <f>AA137/AA133</f>
        <v>0</v>
      </c>
      <c r="AC137" s="88"/>
      <c r="AD137" s="75">
        <f>AC137/AC133</f>
        <v>0</v>
      </c>
      <c r="AE137" s="88"/>
      <c r="AF137" s="75">
        <f>AE137/AE133</f>
        <v>0</v>
      </c>
      <c r="AG137" s="88"/>
      <c r="AH137" s="75">
        <f>AG137/AG133</f>
        <v>0</v>
      </c>
      <c r="AI137" s="88"/>
      <c r="AJ137" s="75">
        <f>AI137/AI133</f>
        <v>0</v>
      </c>
      <c r="AK137" s="88">
        <v>0</v>
      </c>
      <c r="AL137" s="75">
        <f>AK137/AK133</f>
        <v>0</v>
      </c>
      <c r="AM137" s="88">
        <v>0</v>
      </c>
      <c r="AN137" s="75">
        <f>AM137/AM133</f>
        <v>0</v>
      </c>
      <c r="AO137" s="88"/>
      <c r="AP137" s="75">
        <f>AO137/AO133</f>
        <v>0</v>
      </c>
      <c r="AQ137" s="88"/>
      <c r="AR137" s="75">
        <f>AQ137/AQ133</f>
        <v>0</v>
      </c>
      <c r="AS137" s="88"/>
      <c r="AT137" s="75">
        <f>AS137/AS133</f>
        <v>0</v>
      </c>
      <c r="AU137" s="107">
        <f>E137+M137+O137+Q137+W137+Y137+AA137+AE137+AG137+AI137+AO137+AS137+G137+K137+I137+AC137+S137+U137+AQ137+AK137+AM137+C137</f>
        <v>0</v>
      </c>
      <c r="AV137" s="155">
        <f t="shared" si="556"/>
        <v>0</v>
      </c>
      <c r="AW137" s="93">
        <f>IF(D137=0,0,(IF('Attorney Detail'!I135="yes",(D137/AV137)*('Attorney Detail'!G135+'Attorney Detail'!H135),0)))</f>
        <v>0</v>
      </c>
      <c r="AX137" s="93">
        <f>IF(F137=0,0,(IF('Attorney Detail'!J135="yes",(F137/AV137)*('Attorney Detail'!G135+'Attorney Detail'!H135),0)))</f>
        <v>0</v>
      </c>
      <c r="AY137" s="93">
        <f>IF(H137+J137=0,0,(IF('Attorney Detail'!K135="yes",((H137+J137)/AV137)*('Attorney Detail'!G135+'Attorney Detail'!H135),0)))</f>
        <v>0</v>
      </c>
      <c r="AZ137" s="93">
        <f>IF(L137=0,0,(IF('Attorney Detail'!L135="yes",(L137/AV137)*('Attorney Detail'!G135+'Attorney Detail'!H135),0)))</f>
        <v>0</v>
      </c>
      <c r="BA137" s="93">
        <f>IF(N137=0,0,(N137/AV137)*('Attorney Detail'!G135+'Attorney Detail'!H135))</f>
        <v>0</v>
      </c>
      <c r="BB137" s="93">
        <f>IF(R137+T137=0,0,(IF('Attorney Detail'!M135="yes",((R137+T137)/AV137)*('Attorney Detail'!G135+'Attorney Detail'!H135),0)))</f>
        <v>0</v>
      </c>
      <c r="BC137" s="93">
        <f>IF(V137=0,0,(IF('Attorney Detail'!N135="yes",(((V137)/AV137)*('Attorney Detail'!G135+'Attorney Detail'!H135)),0)))</f>
        <v>0</v>
      </c>
      <c r="BD137" s="93">
        <f>IF(X137+Z137+AB137=0,0,(IF('Attorney Detail'!O135="yes",((X137+Z137+AB137)/AV137)*('Attorney Detail'!G135+'Attorney Detail'!H135),0)))</f>
        <v>0</v>
      </c>
      <c r="BE137" s="93">
        <f>IF(AD137=0,0,(IF('Attorney Detail'!P135="yes",(AD137/AV137)*('Attorney Detail'!G135+'Attorney Detail'!H135),0)))</f>
        <v>0</v>
      </c>
      <c r="BF137" s="93">
        <f>IF(AF137=0,0,(IF('Attorney Detail'!Q135="yes",(AF137/AV137)*('Attorney Detail'!G135+'Attorney Detail'!H135),0)))</f>
        <v>0</v>
      </c>
      <c r="BG137" s="93">
        <f>IF(AH137=0,0,(AH137/AV137)*('Attorney Detail'!G135+'Attorney Detail'!H135))</f>
        <v>0</v>
      </c>
      <c r="BH137" s="93">
        <f>IF(AK137+AM137=0,0,(IF('Attorney Detail'!R135="yes",((AL137+AN137)/AV137)*('Attorney Detail'!G135+'Attorney Detail'!H135),0)))</f>
        <v>0</v>
      </c>
      <c r="BI137" s="91">
        <f>IF(AP137=0,0,(IF('Attorney Detail'!S135="yes",(AP137/AV137)*('Attorney Detail'!G135+'Attorney Detail'!H135),0)))</f>
        <v>0</v>
      </c>
      <c r="BJ137" s="91">
        <f>IF(AT137=0,0,(AT137/AV137)*('Attorney Detail'!G135+'Attorney Detail'!H135))</f>
        <v>0</v>
      </c>
      <c r="BK137" s="91">
        <f>IF((AU137)=0,('Attorney Detail'!G135+'Attorney Detail'!H135),SUM(AW137:BJ137))</f>
        <v>0</v>
      </c>
      <c r="CK137" s="19">
        <f>AV137*'Attorney Detail'!F135</f>
        <v>0</v>
      </c>
    </row>
    <row r="138" spans="1:89" ht="16.5" thickTop="1" thickBot="1" x14ac:dyDescent="0.3">
      <c r="A138" s="24" t="s">
        <v>28</v>
      </c>
      <c r="B138" s="25"/>
      <c r="C138" s="25"/>
      <c r="D138" s="75">
        <f>C138/C133</f>
        <v>0</v>
      </c>
      <c r="E138" s="25"/>
      <c r="F138" s="75">
        <f>E138/E133</f>
        <v>0</v>
      </c>
      <c r="G138" s="25"/>
      <c r="H138" s="75">
        <f>G138/G133</f>
        <v>0</v>
      </c>
      <c r="I138" s="25"/>
      <c r="J138" s="75">
        <f>I138/I133</f>
        <v>0</v>
      </c>
      <c r="K138" s="25"/>
      <c r="L138" s="75">
        <f>K138/K133</f>
        <v>0</v>
      </c>
      <c r="M138" s="25"/>
      <c r="N138" s="75">
        <f>M138/M133</f>
        <v>0</v>
      </c>
      <c r="O138" s="25"/>
      <c r="P138" s="75">
        <f>O138/O133</f>
        <v>0</v>
      </c>
      <c r="Q138" s="25"/>
      <c r="R138" s="75">
        <f>Q138/Q133</f>
        <v>0</v>
      </c>
      <c r="S138" s="25"/>
      <c r="T138" s="75">
        <f>S138/S133</f>
        <v>0</v>
      </c>
      <c r="U138" s="25"/>
      <c r="V138" s="75">
        <f>U138/U133</f>
        <v>0</v>
      </c>
      <c r="W138" s="25"/>
      <c r="X138" s="75">
        <f>W138/W133</f>
        <v>0</v>
      </c>
      <c r="Y138" s="25"/>
      <c r="Z138" s="75">
        <f>Y138/Y133</f>
        <v>0</v>
      </c>
      <c r="AA138" s="25"/>
      <c r="AB138" s="75">
        <f>AA138/AA133</f>
        <v>0</v>
      </c>
      <c r="AC138" s="25"/>
      <c r="AD138" s="75">
        <f>AC138/AC133</f>
        <v>0</v>
      </c>
      <c r="AE138" s="25"/>
      <c r="AF138" s="75">
        <f>AE138/AE133</f>
        <v>0</v>
      </c>
      <c r="AG138" s="25"/>
      <c r="AH138" s="75">
        <f>AG138/AG133</f>
        <v>0</v>
      </c>
      <c r="AI138" s="25"/>
      <c r="AJ138" s="75">
        <f>AI138/AI133</f>
        <v>0</v>
      </c>
      <c r="AK138" s="25">
        <v>0</v>
      </c>
      <c r="AL138" s="75">
        <f>AK138/AK133</f>
        <v>0</v>
      </c>
      <c r="AM138" s="25">
        <v>0</v>
      </c>
      <c r="AN138" s="75">
        <f>AM138/AM133</f>
        <v>0</v>
      </c>
      <c r="AO138" s="25"/>
      <c r="AP138" s="75">
        <f>AO138/AO133</f>
        <v>0</v>
      </c>
      <c r="AQ138" s="25"/>
      <c r="AR138" s="75">
        <f>AQ138/AQ133</f>
        <v>0</v>
      </c>
      <c r="AS138" s="25"/>
      <c r="AT138" s="75">
        <f>AS138/AS133</f>
        <v>0</v>
      </c>
      <c r="AU138" s="108">
        <f>E138+M138+O138+Q138+W138+Y138+AA138+AE138+AG138+AI138+AO138+AS138+G138+K138+I138+AC138+S138+U138+AQ138+AK138+AM138+C138</f>
        <v>0</v>
      </c>
      <c r="AV138" s="155">
        <f t="shared" si="556"/>
        <v>0</v>
      </c>
      <c r="AW138" s="93">
        <f>IF(D138=0,0,(IF('Attorney Detail'!I136="yes",(D138/AV138)*('Attorney Detail'!G136+'Attorney Detail'!H136),0)))</f>
        <v>0</v>
      </c>
      <c r="AX138" s="93">
        <f>IF(F138=0,0,(IF('Attorney Detail'!J136="yes",(F138/AV138)*('Attorney Detail'!G136+'Attorney Detail'!H136),0)))</f>
        <v>0</v>
      </c>
      <c r="AY138" s="93">
        <f>IF(H138+J138=0,0,(IF('Attorney Detail'!K136="yes",((H138+J138)/AV138)*('Attorney Detail'!G136+'Attorney Detail'!H136),0)))</f>
        <v>0</v>
      </c>
      <c r="AZ138" s="93">
        <f>IF(L138=0,0,(IF('Attorney Detail'!L136="yes",(L138/AV138)*('Attorney Detail'!G136+'Attorney Detail'!H136),0)))</f>
        <v>0</v>
      </c>
      <c r="BA138" s="93">
        <f>IF(N138=0,0,(N138/AV138)*('Attorney Detail'!G136+'Attorney Detail'!H136))</f>
        <v>0</v>
      </c>
      <c r="BB138" s="93">
        <f>IF(R138+T138=0,0,(IF('Attorney Detail'!M136="yes",((R138+T138)/AV138)*('Attorney Detail'!G136+'Attorney Detail'!H136),0)))</f>
        <v>0</v>
      </c>
      <c r="BC138" s="93">
        <f>IF(V138=0,0,(IF('Attorney Detail'!N136="yes",(((V138)/AV138)*('Attorney Detail'!G136+'Attorney Detail'!H136)),0)))</f>
        <v>0</v>
      </c>
      <c r="BD138" s="93">
        <f>IF(X138+Z138+AB138=0,0,(IF('Attorney Detail'!O136="yes",((X138+Z138+AB138)/AV138)*('Attorney Detail'!G136+'Attorney Detail'!H136),0)))</f>
        <v>0</v>
      </c>
      <c r="BE138" s="93">
        <f>IF(AD138=0,0,(IF('Attorney Detail'!P136="yes",(AD138/AV138)*('Attorney Detail'!G136+'Attorney Detail'!H136),0)))</f>
        <v>0</v>
      </c>
      <c r="BF138" s="93">
        <f>IF(AF138=0,0,(IF('Attorney Detail'!Q136="yes",(AF138/AV138)*('Attorney Detail'!G136+'Attorney Detail'!H136),0)))</f>
        <v>0</v>
      </c>
      <c r="BG138" s="93">
        <f>IF(AH138=0,0,(AH138/AV138)*('Attorney Detail'!G136+'Attorney Detail'!H136))</f>
        <v>0</v>
      </c>
      <c r="BH138" s="93">
        <f>IF(AK138+AM138=0,0,(IF('Attorney Detail'!R136="yes",((AL138+AN138)/AV138)*('Attorney Detail'!G136+'Attorney Detail'!H136),0)))</f>
        <v>0</v>
      </c>
      <c r="BI138" s="91">
        <f>IF(AP138=0,0,(IF('Attorney Detail'!S136="yes",(AP138/AV138)*('Attorney Detail'!G136+'Attorney Detail'!H136),0)))</f>
        <v>0</v>
      </c>
      <c r="BJ138" s="91">
        <f>IF(AT138=0,0,(AT138/AV138)*('Attorney Detail'!G136+'Attorney Detail'!H136))</f>
        <v>0</v>
      </c>
      <c r="BK138" s="91">
        <f>IF((AU138)=0,('Attorney Detail'!G136+'Attorney Detail'!H136),SUM(AW138:BJ138))</f>
        <v>0</v>
      </c>
      <c r="CK138" s="19">
        <f>AV138*'Attorney Detail'!F136</f>
        <v>0</v>
      </c>
    </row>
    <row r="139" spans="1:89" ht="16.5" thickTop="1" thickBot="1" x14ac:dyDescent="0.3">
      <c r="A139" s="72" t="s">
        <v>29</v>
      </c>
      <c r="B139" s="73"/>
      <c r="C139" s="73">
        <f t="shared" ref="C139" si="557">SUM(C135:C138)</f>
        <v>0</v>
      </c>
      <c r="D139" s="74">
        <f t="shared" ref="D139" si="558">C139/C133</f>
        <v>0</v>
      </c>
      <c r="E139" s="73">
        <f t="shared" ref="E139" si="559">SUM(E135:E138)</f>
        <v>0</v>
      </c>
      <c r="F139" s="74">
        <f t="shared" ref="F139" si="560">E139/E133</f>
        <v>0</v>
      </c>
      <c r="G139" s="73">
        <f t="shared" ref="G139" si="561">SUM(G135:G138)</f>
        <v>0</v>
      </c>
      <c r="H139" s="75">
        <f t="shared" ref="H139" si="562">G139/G133</f>
        <v>0</v>
      </c>
      <c r="I139" s="73">
        <f t="shared" ref="I139" si="563">SUM(I135:I138)</f>
        <v>0</v>
      </c>
      <c r="J139" s="75">
        <f t="shared" ref="J139" si="564">I139/I133</f>
        <v>0</v>
      </c>
      <c r="K139" s="73">
        <f t="shared" ref="K139" si="565">SUM(K135:K138)</f>
        <v>0</v>
      </c>
      <c r="L139" s="75">
        <f t="shared" ref="L139" si="566">K139/K133</f>
        <v>0</v>
      </c>
      <c r="M139" s="73">
        <f t="shared" ref="M139" si="567">SUM(M135:M138)</f>
        <v>0</v>
      </c>
      <c r="N139" s="74">
        <f t="shared" ref="N139" si="568">M139/M133</f>
        <v>0</v>
      </c>
      <c r="O139" s="73">
        <f t="shared" ref="O139" si="569">SUM(O135:O138)</f>
        <v>0</v>
      </c>
      <c r="P139" s="74">
        <f t="shared" ref="P139" si="570">O139/O133</f>
        <v>0</v>
      </c>
      <c r="Q139" s="73">
        <f t="shared" ref="Q139" si="571">SUM(Q135:Q138)</f>
        <v>0</v>
      </c>
      <c r="R139" s="75">
        <f t="shared" ref="R139" si="572">Q139/Q133</f>
        <v>0</v>
      </c>
      <c r="S139" s="73">
        <f t="shared" ref="S139" si="573">SUM(S135:S138)</f>
        <v>0</v>
      </c>
      <c r="T139" s="75">
        <f t="shared" ref="T139" si="574">S139/S133</f>
        <v>0</v>
      </c>
      <c r="U139" s="73">
        <f t="shared" ref="U139" si="575">SUM(U135:U138)</f>
        <v>0</v>
      </c>
      <c r="V139" s="75">
        <f t="shared" ref="V139" si="576">U139/U133</f>
        <v>0</v>
      </c>
      <c r="W139" s="73">
        <f t="shared" ref="W139" si="577">SUM(W135:W138)</f>
        <v>0</v>
      </c>
      <c r="X139" s="75">
        <f t="shared" ref="X139" si="578">W139/W133</f>
        <v>0</v>
      </c>
      <c r="Y139" s="73">
        <f t="shared" ref="Y139" si="579">SUM(Y135:Y138)</f>
        <v>0</v>
      </c>
      <c r="Z139" s="75">
        <f t="shared" ref="Z139" si="580">Y139/Y133</f>
        <v>0</v>
      </c>
      <c r="AA139" s="73">
        <f t="shared" ref="AA139" si="581">SUM(AA135:AA138)</f>
        <v>0</v>
      </c>
      <c r="AB139" s="75">
        <f t="shared" ref="AB139" si="582">AA139/AA133</f>
        <v>0</v>
      </c>
      <c r="AC139" s="73">
        <f t="shared" ref="AC139" si="583">SUM(AC135:AC138)</f>
        <v>0</v>
      </c>
      <c r="AD139" s="75">
        <f t="shared" ref="AD139" si="584">AC139/AC133</f>
        <v>0</v>
      </c>
      <c r="AE139" s="73">
        <f t="shared" ref="AE139" si="585">SUM(AE135:AE138)</f>
        <v>0</v>
      </c>
      <c r="AF139" s="75">
        <f t="shared" ref="AF139" si="586">AE139/AE133</f>
        <v>0</v>
      </c>
      <c r="AG139" s="73">
        <f t="shared" ref="AG139" si="587">SUM(AG135:AG138)</f>
        <v>0</v>
      </c>
      <c r="AH139" s="75">
        <f t="shared" ref="AH139" si="588">AG139/AG133</f>
        <v>0</v>
      </c>
      <c r="AI139" s="73">
        <f t="shared" ref="AI139" si="589">SUM(AI135:AI138)</f>
        <v>0</v>
      </c>
      <c r="AJ139" s="75">
        <f t="shared" ref="AJ139" si="590">AI139/AI133</f>
        <v>0</v>
      </c>
      <c r="AK139" s="73">
        <f t="shared" ref="AK139" si="591">SUM(AK135:AK138)</f>
        <v>0</v>
      </c>
      <c r="AL139" s="75">
        <f t="shared" ref="AL139" si="592">AK139/AK133</f>
        <v>0</v>
      </c>
      <c r="AM139" s="73">
        <f t="shared" ref="AM139" si="593">SUM(AM135:AM138)</f>
        <v>0</v>
      </c>
      <c r="AN139" s="75">
        <f t="shared" ref="AN139" si="594">AM139/AM133</f>
        <v>0</v>
      </c>
      <c r="AO139" s="73">
        <f t="shared" ref="AO139" si="595">SUM(AO135:AO138)</f>
        <v>0</v>
      </c>
      <c r="AP139" s="75">
        <f t="shared" ref="AP139" si="596">AO139/AO133</f>
        <v>0</v>
      </c>
      <c r="AQ139" s="73">
        <f t="shared" ref="AQ139" si="597">SUM(AQ135:AQ138)</f>
        <v>0</v>
      </c>
      <c r="AR139" s="75">
        <f t="shared" ref="AR139" si="598">AQ139/AQ133</f>
        <v>0</v>
      </c>
      <c r="AS139" s="73">
        <f t="shared" ref="AS139" si="599">SUM(AS135:AS138)</f>
        <v>0</v>
      </c>
      <c r="AT139" s="75">
        <f t="shared" ref="AT139" si="600">AS139/AS133</f>
        <v>0</v>
      </c>
      <c r="AU139" s="71">
        <f>E139+M139+O139+Q139+W139+Y139+AA139+AE139+AG139+AI139+AO139+AS139+G139+K139+I139+AC139+S139+U139+AQ139+AK139+AM139+C139</f>
        <v>0</v>
      </c>
      <c r="AV139" s="155">
        <f t="shared" si="556"/>
        <v>0</v>
      </c>
      <c r="AW139" s="94"/>
      <c r="AX139" s="94"/>
      <c r="AY139" s="94"/>
      <c r="AZ139" s="94"/>
      <c r="BA139" s="94"/>
      <c r="BB139" s="94"/>
      <c r="BC139" s="94"/>
      <c r="BD139" s="94"/>
      <c r="BE139" s="94"/>
      <c r="BF139" s="94"/>
      <c r="BG139" s="94"/>
      <c r="BH139" s="94"/>
      <c r="BI139" s="94"/>
      <c r="BJ139" s="94"/>
      <c r="BK139" s="94"/>
      <c r="CK139" s="26">
        <f t="shared" ref="CK139" si="601">SUM(CK135:CK138)</f>
        <v>0</v>
      </c>
    </row>
    <row r="140" spans="1:89" ht="16.5" thickTop="1" x14ac:dyDescent="0.25">
      <c r="A140" s="233" t="s">
        <v>481</v>
      </c>
      <c r="B140" s="233"/>
      <c r="C140" s="233"/>
      <c r="D140" s="233"/>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row>
    <row r="141" spans="1:89" ht="45" x14ac:dyDescent="0.25">
      <c r="A141" s="76"/>
      <c r="B141" s="66" t="s">
        <v>21</v>
      </c>
      <c r="C141" s="225" t="s">
        <v>442</v>
      </c>
      <c r="D141" s="226"/>
      <c r="E141" s="225" t="s">
        <v>96</v>
      </c>
      <c r="F141" s="226"/>
      <c r="G141" s="232" t="s">
        <v>99</v>
      </c>
      <c r="H141" s="226"/>
      <c r="I141" s="232" t="s">
        <v>100</v>
      </c>
      <c r="J141" s="226"/>
      <c r="K141" s="225" t="s">
        <v>97</v>
      </c>
      <c r="L141" s="226"/>
      <c r="M141" s="225" t="s">
        <v>98</v>
      </c>
      <c r="N141" s="226"/>
      <c r="O141" s="225" t="s">
        <v>22</v>
      </c>
      <c r="P141" s="226"/>
      <c r="Q141" s="225" t="s">
        <v>489</v>
      </c>
      <c r="R141" s="226"/>
      <c r="S141" s="225" t="s">
        <v>488</v>
      </c>
      <c r="T141" s="226"/>
      <c r="U141" s="232" t="s">
        <v>422</v>
      </c>
      <c r="V141" s="226"/>
      <c r="W141" s="232" t="s">
        <v>436</v>
      </c>
      <c r="X141" s="226"/>
      <c r="Y141" s="232" t="s">
        <v>423</v>
      </c>
      <c r="Z141" s="226"/>
      <c r="AA141" s="225" t="s">
        <v>484</v>
      </c>
      <c r="AB141" s="226"/>
      <c r="AC141" s="225" t="s">
        <v>93</v>
      </c>
      <c r="AD141" s="226"/>
      <c r="AE141" s="225" t="s">
        <v>94</v>
      </c>
      <c r="AF141" s="226"/>
      <c r="AG141" s="225" t="s">
        <v>485</v>
      </c>
      <c r="AH141" s="226"/>
      <c r="AI141" s="225" t="s">
        <v>424</v>
      </c>
      <c r="AJ141" s="226"/>
      <c r="AK141" s="225" t="s">
        <v>425</v>
      </c>
      <c r="AL141" s="226"/>
      <c r="AM141" s="225" t="s">
        <v>437</v>
      </c>
      <c r="AN141" s="226"/>
      <c r="AO141" s="225" t="s">
        <v>500</v>
      </c>
      <c r="AP141" s="226"/>
      <c r="AQ141" s="225" t="s">
        <v>426</v>
      </c>
      <c r="AR141" s="226"/>
      <c r="AS141" s="225" t="s">
        <v>447</v>
      </c>
      <c r="AT141" s="226"/>
      <c r="AU141" s="225" t="s">
        <v>23</v>
      </c>
      <c r="AV141" s="226"/>
      <c r="AW141" s="89" t="s">
        <v>442</v>
      </c>
      <c r="AX141" s="89" t="s">
        <v>96</v>
      </c>
      <c r="AY141" s="195" t="s">
        <v>167</v>
      </c>
      <c r="AZ141" s="105" t="s">
        <v>97</v>
      </c>
      <c r="BA141" s="105" t="s">
        <v>443</v>
      </c>
      <c r="BB141" s="90" t="s">
        <v>434</v>
      </c>
      <c r="BC141" s="106" t="s">
        <v>168</v>
      </c>
      <c r="BD141" s="90" t="s">
        <v>435</v>
      </c>
      <c r="BE141" s="90" t="s">
        <v>93</v>
      </c>
      <c r="BF141" s="90" t="s">
        <v>94</v>
      </c>
      <c r="BG141" s="90" t="s">
        <v>31</v>
      </c>
      <c r="BH141" s="90" t="s">
        <v>444</v>
      </c>
      <c r="BI141" s="91" t="s">
        <v>445</v>
      </c>
      <c r="BJ141" s="91" t="s">
        <v>446</v>
      </c>
      <c r="BK141" s="91" t="s">
        <v>448</v>
      </c>
      <c r="CK141" s="219" t="s">
        <v>502</v>
      </c>
    </row>
    <row r="142" spans="1:89" x14ac:dyDescent="0.25">
      <c r="A142" s="38" t="s">
        <v>107</v>
      </c>
      <c r="B142" s="67"/>
      <c r="C142" s="67"/>
      <c r="D142" s="68"/>
      <c r="E142" s="67"/>
      <c r="F142" s="68"/>
      <c r="G142" s="67"/>
      <c r="H142" s="68"/>
      <c r="I142" s="67"/>
      <c r="J142" s="68"/>
      <c r="K142" s="67"/>
      <c r="L142" s="68"/>
      <c r="M142" s="69"/>
      <c r="N142" s="68"/>
      <c r="O142" s="67"/>
      <c r="P142" s="68"/>
      <c r="Q142" s="67"/>
      <c r="R142" s="68"/>
      <c r="S142" s="67"/>
      <c r="T142" s="68"/>
      <c r="U142" s="67"/>
      <c r="V142" s="68"/>
      <c r="W142" s="67"/>
      <c r="X142" s="68"/>
      <c r="Y142" s="67"/>
      <c r="Z142" s="68"/>
      <c r="AA142" s="67"/>
      <c r="AB142" s="68"/>
      <c r="AC142" s="69"/>
      <c r="AD142" s="69"/>
      <c r="AE142" s="67"/>
      <c r="AF142" s="68"/>
      <c r="AG142" s="67"/>
      <c r="AH142" s="68"/>
      <c r="AI142" s="67"/>
      <c r="AJ142" s="68"/>
      <c r="AK142" s="227"/>
      <c r="AL142" s="228"/>
      <c r="AM142" s="227"/>
      <c r="AN142" s="228"/>
      <c r="AO142" s="112"/>
      <c r="AP142" s="113"/>
      <c r="AQ142" s="112"/>
      <c r="AR142" s="113"/>
      <c r="AS142" s="112"/>
      <c r="AT142" s="113"/>
      <c r="AU142" s="67"/>
      <c r="AV142" s="110"/>
      <c r="AW142" s="89"/>
      <c r="AX142" s="89"/>
      <c r="AY142" s="89"/>
      <c r="AZ142" s="89"/>
      <c r="BA142" s="89"/>
    </row>
    <row r="143" spans="1:89" x14ac:dyDescent="0.25">
      <c r="A143" s="77"/>
      <c r="B143" s="70"/>
      <c r="C143" s="223">
        <f>(VLOOKUP(A142,$BL$2:$CH$5,2,FALSE))*'Attorney Detail'!F143</f>
        <v>15</v>
      </c>
      <c r="D143" s="224"/>
      <c r="E143" s="223">
        <f>(VLOOKUP(A142,$BL$2:$CH$5,3,FALSE))*'Attorney Detail'!F143</f>
        <v>15</v>
      </c>
      <c r="F143" s="224"/>
      <c r="G143" s="223">
        <f>VLOOKUP(A142,$BL$2:$CI$5,4,FALSE)*'Attorney Detail'!F143</f>
        <v>50</v>
      </c>
      <c r="H143" s="224"/>
      <c r="I143" s="223">
        <f>VLOOKUP(A142,$BL$2:$CI$5,5,FALSE)*'Attorney Detail'!F143</f>
        <v>80</v>
      </c>
      <c r="J143" s="224"/>
      <c r="K143" s="223">
        <f>VLOOKUP(A142,$BL$2:$CI$5,6,FALSE)*'Attorney Detail'!F143</f>
        <v>100</v>
      </c>
      <c r="L143" s="224"/>
      <c r="M143" s="234">
        <f>VLOOKUP(A142,$BL$2:$CI$5,7,FALSE)*'Attorney Detail'!F143</f>
        <v>150</v>
      </c>
      <c r="N143" s="224"/>
      <c r="O143" s="223">
        <f>VLOOKUP(A142,$BL$2:$CI$5,8,FALSE)*'Attorney Detail'!F143</f>
        <v>300</v>
      </c>
      <c r="P143" s="224"/>
      <c r="Q143" s="223">
        <f>VLOOKUP(A142,$BL$2:$CI$5,9,FALSE)*'Attorney Detail'!F143</f>
        <v>15</v>
      </c>
      <c r="R143" s="224"/>
      <c r="S143" s="223">
        <f>VLOOKUP(A142,$BL$2:$CI$5,10,FALSE)*'Attorney Detail'!F143</f>
        <v>50</v>
      </c>
      <c r="T143" s="224"/>
      <c r="U143" s="223">
        <f>VLOOKUP(A142,$BL$2:$CI$5,11,FALSE)*'Attorney Detail'!F143</f>
        <v>100</v>
      </c>
      <c r="V143" s="224"/>
      <c r="W143" s="223">
        <f>VLOOKUP(A142,$BL$2:$CI$5,12,FALSE)*'Attorney Detail'!F143</f>
        <v>220</v>
      </c>
      <c r="X143" s="224"/>
      <c r="Y143" s="223">
        <f>VLOOKUP(A142,$BL$2:$CI$5,13,FALSE)*'Attorney Detail'!F143</f>
        <v>300</v>
      </c>
      <c r="Z143" s="224"/>
      <c r="AA143" s="229">
        <f>VLOOKUP(A142,$BL$2:$CI$5,14,FALSE)*'Attorney Detail'!F143</f>
        <v>400</v>
      </c>
      <c r="AB143" s="230"/>
      <c r="AC143" s="229">
        <f>VLOOKUP(A142,$BL$2:$CI$5,15,FALSE)*'Attorney Detail'!F143</f>
        <v>120</v>
      </c>
      <c r="AD143" s="231"/>
      <c r="AE143" s="229">
        <f>VLOOKUP(A142,$BL$2:$CI$5,16,FALSE)*'Attorney Detail'!F143</f>
        <v>120</v>
      </c>
      <c r="AF143" s="230"/>
      <c r="AG143" s="229">
        <f>VLOOKUP(A142,$BL$2:$CI$5,17,FALSE)*'Attorney Detail'!F143</f>
        <v>300</v>
      </c>
      <c r="AH143" s="230"/>
      <c r="AI143" s="223">
        <f>VLOOKUP(A142,$BL$2:$CI$5,18,FALSE)*'Attorney Detail'!F143</f>
        <v>300</v>
      </c>
      <c r="AJ143" s="224"/>
      <c r="AK143" s="223">
        <f>VLOOKUP(A142,$BL$2:$CI$5,19,FALSE)*'Attorney Detail'!F143</f>
        <v>15</v>
      </c>
      <c r="AL143" s="224"/>
      <c r="AM143" s="223">
        <f>VLOOKUP(A142,$BL$2:$CI$5,20,FALSE)*'Attorney Detail'!F143</f>
        <v>40</v>
      </c>
      <c r="AN143" s="224"/>
      <c r="AO143" s="223">
        <f>VLOOKUP(A142,$BL$2:$CI$5,21,FALSE)*'Attorney Detail'!F143</f>
        <v>40</v>
      </c>
      <c r="AP143" s="224"/>
      <c r="AQ143" s="223">
        <f>VLOOKUP(A142,$BL$2:$CI$5,22,FALSE)*'Attorney Detail'!F143</f>
        <v>40</v>
      </c>
      <c r="AR143" s="224"/>
      <c r="AS143" s="235">
        <f>VLOOKUP(A142,$BL$2:$CI$5,23,FALSE)*'Attorney Detail'!F143</f>
        <v>10000000000</v>
      </c>
      <c r="AT143" s="236"/>
      <c r="AU143" s="237"/>
      <c r="AV143" s="238"/>
    </row>
    <row r="144" spans="1:89" ht="15.75" thickBot="1" x14ac:dyDescent="0.3">
      <c r="A144" s="37" t="str">
        <f>'Attorney Detail'!A143&amp;""</f>
        <v/>
      </c>
      <c r="B144" s="78" t="s">
        <v>24</v>
      </c>
      <c r="C144" s="78" t="s">
        <v>24</v>
      </c>
      <c r="D144" s="78" t="s">
        <v>112</v>
      </c>
      <c r="E144" s="78" t="s">
        <v>24</v>
      </c>
      <c r="F144" s="78" t="s">
        <v>112</v>
      </c>
      <c r="G144" s="78" t="s">
        <v>24</v>
      </c>
      <c r="H144" s="78" t="s">
        <v>112</v>
      </c>
      <c r="I144" s="78" t="s">
        <v>24</v>
      </c>
      <c r="J144" s="78" t="s">
        <v>112</v>
      </c>
      <c r="K144" s="78" t="s">
        <v>24</v>
      </c>
      <c r="L144" s="78" t="s">
        <v>112</v>
      </c>
      <c r="M144" s="78" t="s">
        <v>24</v>
      </c>
      <c r="N144" s="78" t="s">
        <v>112</v>
      </c>
      <c r="O144" s="78" t="s">
        <v>24</v>
      </c>
      <c r="P144" s="78" t="s">
        <v>112</v>
      </c>
      <c r="Q144" s="78" t="s">
        <v>24</v>
      </c>
      <c r="R144" s="78" t="s">
        <v>112</v>
      </c>
      <c r="S144" s="78" t="s">
        <v>24</v>
      </c>
      <c r="T144" s="78" t="s">
        <v>112</v>
      </c>
      <c r="U144" s="78" t="s">
        <v>24</v>
      </c>
      <c r="V144" s="78" t="s">
        <v>112</v>
      </c>
      <c r="W144" s="78" t="s">
        <v>24</v>
      </c>
      <c r="X144" s="78" t="s">
        <v>112</v>
      </c>
      <c r="Y144" s="78" t="s">
        <v>24</v>
      </c>
      <c r="Z144" s="78" t="s">
        <v>112</v>
      </c>
      <c r="AA144" s="78" t="s">
        <v>24</v>
      </c>
      <c r="AB144" s="78" t="s">
        <v>112</v>
      </c>
      <c r="AC144" s="78" t="s">
        <v>24</v>
      </c>
      <c r="AD144" s="78" t="s">
        <v>112</v>
      </c>
      <c r="AE144" s="78" t="s">
        <v>24</v>
      </c>
      <c r="AF144" s="78" t="s">
        <v>112</v>
      </c>
      <c r="AG144" s="78" t="s">
        <v>24</v>
      </c>
      <c r="AH144" s="79" t="s">
        <v>112</v>
      </c>
      <c r="AI144" s="78" t="s">
        <v>24</v>
      </c>
      <c r="AJ144" s="78" t="s">
        <v>112</v>
      </c>
      <c r="AK144" s="78" t="s">
        <v>24</v>
      </c>
      <c r="AL144" s="78" t="s">
        <v>112</v>
      </c>
      <c r="AM144" s="78" t="s">
        <v>24</v>
      </c>
      <c r="AN144" s="78" t="s">
        <v>112</v>
      </c>
      <c r="AO144" s="78" t="s">
        <v>24</v>
      </c>
      <c r="AP144" s="78" t="s">
        <v>112</v>
      </c>
      <c r="AQ144" s="78" t="s">
        <v>24</v>
      </c>
      <c r="AR144" s="78" t="s">
        <v>112</v>
      </c>
      <c r="AS144" s="78" t="s">
        <v>24</v>
      </c>
      <c r="AT144" s="78" t="s">
        <v>112</v>
      </c>
      <c r="AU144" s="78" t="s">
        <v>24</v>
      </c>
      <c r="AV144" s="154" t="s">
        <v>112</v>
      </c>
      <c r="CK144" s="19"/>
    </row>
    <row r="145" spans="1:89" ht="16.5" thickTop="1" thickBot="1" x14ac:dyDescent="0.3">
      <c r="A145" s="20" t="s">
        <v>25</v>
      </c>
      <c r="B145" s="21"/>
      <c r="C145" s="21"/>
      <c r="D145" s="75">
        <f>C145/C143</f>
        <v>0</v>
      </c>
      <c r="E145" s="21"/>
      <c r="F145" s="75">
        <f>E145/E143</f>
        <v>0</v>
      </c>
      <c r="G145" s="21"/>
      <c r="H145" s="75">
        <f>G145/G143</f>
        <v>0</v>
      </c>
      <c r="I145" s="21"/>
      <c r="J145" s="75">
        <f>I145/I143</f>
        <v>0</v>
      </c>
      <c r="K145" s="21"/>
      <c r="L145" s="75">
        <f>K145/K143</f>
        <v>0</v>
      </c>
      <c r="M145" s="21"/>
      <c r="N145" s="75">
        <f>M145/M143</f>
        <v>0</v>
      </c>
      <c r="O145" s="21"/>
      <c r="P145" s="75">
        <f>O145/O143</f>
        <v>0</v>
      </c>
      <c r="Q145" s="21"/>
      <c r="R145" s="75">
        <f>Q145/Q143</f>
        <v>0</v>
      </c>
      <c r="S145" s="21"/>
      <c r="T145" s="75">
        <f>S145/S143</f>
        <v>0</v>
      </c>
      <c r="U145" s="21"/>
      <c r="V145" s="75">
        <f>U145/U143</f>
        <v>0</v>
      </c>
      <c r="W145" s="21"/>
      <c r="X145" s="75">
        <f>W145/W143</f>
        <v>0</v>
      </c>
      <c r="Y145" s="21"/>
      <c r="Z145" s="75">
        <f>Y145/Y143</f>
        <v>0</v>
      </c>
      <c r="AA145" s="21"/>
      <c r="AB145" s="75">
        <f>AA145/AA143</f>
        <v>0</v>
      </c>
      <c r="AC145" s="21"/>
      <c r="AD145" s="75">
        <f>AC145/AC143</f>
        <v>0</v>
      </c>
      <c r="AE145" s="21"/>
      <c r="AF145" s="75">
        <f>AE145/AE143</f>
        <v>0</v>
      </c>
      <c r="AG145" s="21"/>
      <c r="AH145" s="75">
        <f>AG145/AG143</f>
        <v>0</v>
      </c>
      <c r="AI145" s="21"/>
      <c r="AJ145" s="75">
        <f>AI145/AI143</f>
        <v>0</v>
      </c>
      <c r="AK145" s="21"/>
      <c r="AL145" s="75">
        <f>AK145/AK143</f>
        <v>0</v>
      </c>
      <c r="AM145" s="21">
        <v>0</v>
      </c>
      <c r="AN145" s="75">
        <f>AM145/AM143</f>
        <v>0</v>
      </c>
      <c r="AO145" s="21"/>
      <c r="AP145" s="75">
        <f>AO145/AO143</f>
        <v>0</v>
      </c>
      <c r="AQ145" s="21"/>
      <c r="AR145" s="75">
        <f>AQ145/AQ143</f>
        <v>0</v>
      </c>
      <c r="AS145" s="21"/>
      <c r="AT145" s="75">
        <f>AS145/AS143</f>
        <v>0</v>
      </c>
      <c r="AU145" s="100">
        <f>E145+M145+O145+Q145+W145+Y145+AA145+AE145+AG145+AI145+AO145+AS145+G145+K145+I145+AC145+S145+U145+AQ145+AK145+AM145+C145</f>
        <v>0</v>
      </c>
      <c r="AV145" s="155">
        <f t="shared" ref="AV145:AV149" si="602">F145+N145+P145+R145+X145+Z145+AB145+AF145+AH145+AJ145+AP145+AT145+AD145+H145+L145+J145+T145+V145+AR145+AL145+AN145+D145</f>
        <v>0</v>
      </c>
      <c r="AW145" s="93">
        <f>IF(D145=0,0,(IF('Attorney Detail'!I143="yes",(D145/AV145)*('Attorney Detail'!G143+'Attorney Detail'!H143),0)))</f>
        <v>0</v>
      </c>
      <c r="AX145" s="93">
        <f>IF(F145=0,0,(IF('Attorney Detail'!J143="yes",(F145/AV145)*('Attorney Detail'!G143+'Attorney Detail'!H143),0)))</f>
        <v>0</v>
      </c>
      <c r="AY145" s="93">
        <f>IF(H145+J145=0,0,(IF('Attorney Detail'!K143="yes",((H145+J145)/AV145)*('Attorney Detail'!G143+'Attorney Detail'!H143),0)))</f>
        <v>0</v>
      </c>
      <c r="AZ145" s="93">
        <f>IF(L145=0,0,(IF('Attorney Detail'!L143="yes",(L145/AV145)*('Attorney Detail'!G143+'Attorney Detail'!H143),0)))</f>
        <v>0</v>
      </c>
      <c r="BA145" s="93">
        <f>IF(N145=0,0,(N145/AV145)*('Attorney Detail'!G143+'Attorney Detail'!H143))</f>
        <v>0</v>
      </c>
      <c r="BB145" s="93">
        <f>IF(R145+T145=0,0,(IF('Attorney Detail'!M143="yes",((R145+T145)/AV145)*('Attorney Detail'!G143+'Attorney Detail'!H143),0)))</f>
        <v>0</v>
      </c>
      <c r="BC145" s="93">
        <f>IF(V145=0,0,(IF('Attorney Detail'!N143="yes",(((V145)/AV145)*('Attorney Detail'!G143+'Attorney Detail'!H143)),0)))</f>
        <v>0</v>
      </c>
      <c r="BD145" s="93">
        <f>IF(X145+Z145+AB145=0,0,(IF('Attorney Detail'!O143="yes",((X145+Z145+AB145)/AV145)*('Attorney Detail'!G143+'Attorney Detail'!H143),0)))</f>
        <v>0</v>
      </c>
      <c r="BE145" s="93">
        <f>IF(AD145=0,0,(IF('Attorney Detail'!P143="yes",(AD145/AV145)*('Attorney Detail'!G143+'Attorney Detail'!H143),0)))</f>
        <v>0</v>
      </c>
      <c r="BF145" s="93">
        <f>IF(AF145=0,0,(IF('Attorney Detail'!Q143="yes",(AF145/AV145)*('Attorney Detail'!G143+'Attorney Detail'!H143),0)))</f>
        <v>0</v>
      </c>
      <c r="BG145" s="93">
        <f>IF(AH145=0,0,(AH145/AV145)*('Attorney Detail'!G143+'Attorney Detail'!H143))</f>
        <v>0</v>
      </c>
      <c r="BH145" s="93">
        <f>IF(AK145+AM145=0,0,(IF('Attorney Detail'!R143="yes",((AL145+AN145)/AV145)*('Attorney Detail'!G143+'Attorney Detail'!H143),0)))</f>
        <v>0</v>
      </c>
      <c r="BI145" s="91">
        <f>IF(AP145=0,0,(IF('Attorney Detail'!S143="yes",(AP145/AV145)*('Attorney Detail'!G143+'Attorney Detail'!H143),0)))</f>
        <v>0</v>
      </c>
      <c r="BJ145" s="91">
        <f>IF(AT145=0,0,(AT145/AV145)*('Attorney Detail'!G143+'Attorney Detail'!H143))</f>
        <v>0</v>
      </c>
      <c r="BK145" s="91">
        <f>IF((AU145)=0,('Attorney Detail'!G143+'Attorney Detail'!H143),SUM(AW145:BJ145))</f>
        <v>0</v>
      </c>
      <c r="CK145" s="19">
        <f>AV145*'Attorney Detail'!F143</f>
        <v>0</v>
      </c>
    </row>
    <row r="146" spans="1:89" ht="16.5" thickTop="1" thickBot="1" x14ac:dyDescent="0.3">
      <c r="A146" s="22" t="s">
        <v>26</v>
      </c>
      <c r="B146" s="23"/>
      <c r="C146" s="88"/>
      <c r="D146" s="75">
        <f>C146/C143</f>
        <v>0</v>
      </c>
      <c r="E146" s="88"/>
      <c r="F146" s="75">
        <f>E146/E143</f>
        <v>0</v>
      </c>
      <c r="G146" s="88"/>
      <c r="H146" s="75">
        <f>G146/G143</f>
        <v>0</v>
      </c>
      <c r="I146" s="88"/>
      <c r="J146" s="75">
        <f>I146/I143</f>
        <v>0</v>
      </c>
      <c r="K146" s="88"/>
      <c r="L146" s="75">
        <f>K146/K143</f>
        <v>0</v>
      </c>
      <c r="M146" s="88"/>
      <c r="N146" s="75">
        <f>M146/M143</f>
        <v>0</v>
      </c>
      <c r="O146" s="88"/>
      <c r="P146" s="75">
        <f>O146/O143</f>
        <v>0</v>
      </c>
      <c r="Q146" s="88"/>
      <c r="R146" s="75">
        <f>Q146/Q143</f>
        <v>0</v>
      </c>
      <c r="S146" s="88"/>
      <c r="T146" s="75">
        <f>S146/S143</f>
        <v>0</v>
      </c>
      <c r="U146" s="88"/>
      <c r="V146" s="75">
        <f>U146/U143</f>
        <v>0</v>
      </c>
      <c r="W146" s="88"/>
      <c r="X146" s="75">
        <f>W146/W143</f>
        <v>0</v>
      </c>
      <c r="Y146" s="88"/>
      <c r="Z146" s="75">
        <f>Y146/Y143</f>
        <v>0</v>
      </c>
      <c r="AA146" s="88"/>
      <c r="AB146" s="75">
        <f>AA146/AA143</f>
        <v>0</v>
      </c>
      <c r="AC146" s="88"/>
      <c r="AD146" s="75">
        <f>AC146/AC143</f>
        <v>0</v>
      </c>
      <c r="AE146" s="88"/>
      <c r="AF146" s="75">
        <f>AE146/AE143</f>
        <v>0</v>
      </c>
      <c r="AG146" s="88"/>
      <c r="AH146" s="75">
        <f>AG146/AG143</f>
        <v>0</v>
      </c>
      <c r="AI146" s="88"/>
      <c r="AJ146" s="75">
        <f>AI146/AI143</f>
        <v>0</v>
      </c>
      <c r="AK146" s="88">
        <v>0</v>
      </c>
      <c r="AL146" s="75">
        <f>AK146/AK143</f>
        <v>0</v>
      </c>
      <c r="AM146" s="88">
        <v>0</v>
      </c>
      <c r="AN146" s="75">
        <f>AM146/AM143</f>
        <v>0</v>
      </c>
      <c r="AO146" s="88"/>
      <c r="AP146" s="75">
        <f>AO146/AO143</f>
        <v>0</v>
      </c>
      <c r="AQ146" s="88"/>
      <c r="AR146" s="75">
        <f>AQ146/AQ143</f>
        <v>0</v>
      </c>
      <c r="AS146" s="88"/>
      <c r="AT146" s="75">
        <f>AS146/AS143</f>
        <v>0</v>
      </c>
      <c r="AU146" s="107">
        <f>E146+M146+O146+Q146+W146+Y146+AA146+AE146+AG146+AI146+AO146+AS146+G146+K146+I146+AC146+S146+U146+AQ146+AK146+AM146+C146</f>
        <v>0</v>
      </c>
      <c r="AV146" s="155">
        <f t="shared" si="602"/>
        <v>0</v>
      </c>
      <c r="AW146" s="93">
        <f>IF(D146=0,0,(IF('Attorney Detail'!I144="yes",(D146/AV146)*('Attorney Detail'!G144+'Attorney Detail'!H144),0)))</f>
        <v>0</v>
      </c>
      <c r="AX146" s="93">
        <f>IF(F146=0,0,(IF('Attorney Detail'!J144="yes",(F146/AV146)*('Attorney Detail'!G144+'Attorney Detail'!H144),0)))</f>
        <v>0</v>
      </c>
      <c r="AY146" s="93">
        <f>IF(H146+J146=0,0,(IF('Attorney Detail'!K144="yes",((H146+J146)/AV146)*('Attorney Detail'!G144+'Attorney Detail'!H144),0)))</f>
        <v>0</v>
      </c>
      <c r="AZ146" s="93">
        <f>IF(L146=0,0,(IF('Attorney Detail'!L144="yes",(L146/AV146)*('Attorney Detail'!G144+'Attorney Detail'!H144),0)))</f>
        <v>0</v>
      </c>
      <c r="BA146" s="93">
        <f>IF(N146=0,0,(N146/AV146)*('Attorney Detail'!G144+'Attorney Detail'!H144))</f>
        <v>0</v>
      </c>
      <c r="BB146" s="93">
        <f>IF(R146+T146=0,0,(IF('Attorney Detail'!M144="yes",((R146+T146)/AV146)*('Attorney Detail'!G144+'Attorney Detail'!H144),0)))</f>
        <v>0</v>
      </c>
      <c r="BC146" s="93">
        <f>IF(V146=0,0,(IF('Attorney Detail'!N144="yes",(((V146)/AV146)*('Attorney Detail'!G144+'Attorney Detail'!H144)),0)))</f>
        <v>0</v>
      </c>
      <c r="BD146" s="93">
        <f>IF(X146+Z146+AB146=0,0,(IF('Attorney Detail'!O144="yes",((X146+Z146+AB146)/AV146)*('Attorney Detail'!G144+'Attorney Detail'!H144),0)))</f>
        <v>0</v>
      </c>
      <c r="BE146" s="93">
        <f>IF(AD146=0,0,(IF('Attorney Detail'!P144="yes",(AD146/AV146)*('Attorney Detail'!G144+'Attorney Detail'!H144),0)))</f>
        <v>0</v>
      </c>
      <c r="BF146" s="93">
        <f>IF(AF146=0,0,(IF('Attorney Detail'!Q144="yes",(AF146/AV146)*('Attorney Detail'!G144+'Attorney Detail'!H144),0)))</f>
        <v>0</v>
      </c>
      <c r="BG146" s="93">
        <f>IF(AH146=0,0,(AH146/AV146)*('Attorney Detail'!G144+'Attorney Detail'!H144))</f>
        <v>0</v>
      </c>
      <c r="BH146" s="93">
        <f>IF(AK146+AM146=0,0,(IF('Attorney Detail'!R144="yes",((AL146+AN146)/AV146)*('Attorney Detail'!G144+'Attorney Detail'!H144),0)))</f>
        <v>0</v>
      </c>
      <c r="BI146" s="91">
        <f>IF(AP146=0,0,(IF('Attorney Detail'!S144="yes",(AP146/AV146)*('Attorney Detail'!G144+'Attorney Detail'!H144),0)))</f>
        <v>0</v>
      </c>
      <c r="BJ146" s="91">
        <f>IF(AT146=0,0,(AT146/AV146)*('Attorney Detail'!G144+'Attorney Detail'!H144))</f>
        <v>0</v>
      </c>
      <c r="BK146" s="91">
        <f>IF((AU146)=0,('Attorney Detail'!G144+'Attorney Detail'!H144),SUM(AW146:BJ146))</f>
        <v>0</v>
      </c>
      <c r="CK146" s="19">
        <f>AV146*'Attorney Detail'!F144</f>
        <v>0</v>
      </c>
    </row>
    <row r="147" spans="1:89" ht="16.5" thickTop="1" thickBot="1" x14ac:dyDescent="0.3">
      <c r="A147" s="22" t="s">
        <v>27</v>
      </c>
      <c r="B147" s="23"/>
      <c r="C147" s="88"/>
      <c r="D147" s="75">
        <f>C147/C143</f>
        <v>0</v>
      </c>
      <c r="E147" s="88"/>
      <c r="F147" s="75">
        <f>E147/E143</f>
        <v>0</v>
      </c>
      <c r="G147" s="88"/>
      <c r="H147" s="75">
        <f>G147/G143</f>
        <v>0</v>
      </c>
      <c r="I147" s="88"/>
      <c r="J147" s="75">
        <f>I147/I143</f>
        <v>0</v>
      </c>
      <c r="K147" s="88"/>
      <c r="L147" s="75">
        <f>K147/K143</f>
        <v>0</v>
      </c>
      <c r="M147" s="88"/>
      <c r="N147" s="75">
        <f>M147/M143</f>
        <v>0</v>
      </c>
      <c r="O147" s="88"/>
      <c r="P147" s="75">
        <f>O147/O143</f>
        <v>0</v>
      </c>
      <c r="Q147" s="88"/>
      <c r="R147" s="75">
        <f>Q147/Q143</f>
        <v>0</v>
      </c>
      <c r="S147" s="88"/>
      <c r="T147" s="75">
        <f>S147/S143</f>
        <v>0</v>
      </c>
      <c r="U147" s="88"/>
      <c r="V147" s="75">
        <f>U147/U143</f>
        <v>0</v>
      </c>
      <c r="W147" s="88"/>
      <c r="X147" s="75">
        <f>W147/W143</f>
        <v>0</v>
      </c>
      <c r="Y147" s="88"/>
      <c r="Z147" s="75">
        <f>Y147/Y143</f>
        <v>0</v>
      </c>
      <c r="AA147" s="88"/>
      <c r="AB147" s="75">
        <f>AA147/AA143</f>
        <v>0</v>
      </c>
      <c r="AC147" s="88"/>
      <c r="AD147" s="75">
        <f>AC147/AC143</f>
        <v>0</v>
      </c>
      <c r="AE147" s="88"/>
      <c r="AF147" s="75">
        <f>AE147/AE143</f>
        <v>0</v>
      </c>
      <c r="AG147" s="88"/>
      <c r="AH147" s="75">
        <f>AG147/AG143</f>
        <v>0</v>
      </c>
      <c r="AI147" s="88"/>
      <c r="AJ147" s="75">
        <f>AI147/AI143</f>
        <v>0</v>
      </c>
      <c r="AK147" s="88">
        <v>0</v>
      </c>
      <c r="AL147" s="75">
        <f>AK147/AK143</f>
        <v>0</v>
      </c>
      <c r="AM147" s="88">
        <v>0</v>
      </c>
      <c r="AN147" s="75">
        <f>AM147/AM143</f>
        <v>0</v>
      </c>
      <c r="AO147" s="88"/>
      <c r="AP147" s="75">
        <f>AO147/AO143</f>
        <v>0</v>
      </c>
      <c r="AQ147" s="88"/>
      <c r="AR147" s="75">
        <f>AQ147/AQ143</f>
        <v>0</v>
      </c>
      <c r="AS147" s="88"/>
      <c r="AT147" s="75">
        <f>AS147/AS143</f>
        <v>0</v>
      </c>
      <c r="AU147" s="107">
        <f>E147+M147+O147+Q147+W147+Y147+AA147+AE147+AG147+AI147+AO147+AS147+G147+K147+I147+AC147+S147+U147+AQ147+AK147+AM147+C147</f>
        <v>0</v>
      </c>
      <c r="AV147" s="155">
        <f t="shared" si="602"/>
        <v>0</v>
      </c>
      <c r="AW147" s="93">
        <f>IF(D147=0,0,(IF('Attorney Detail'!I145="yes",(D147/AV147)*('Attorney Detail'!G145+'Attorney Detail'!H145),0)))</f>
        <v>0</v>
      </c>
      <c r="AX147" s="93">
        <f>IF(F147=0,0,(IF('Attorney Detail'!J145="yes",(F147/AV147)*('Attorney Detail'!G145+'Attorney Detail'!H145),0)))</f>
        <v>0</v>
      </c>
      <c r="AY147" s="93">
        <f>IF(H147+J147=0,0,(IF('Attorney Detail'!K145="yes",((H147+J147)/AV147)*('Attorney Detail'!G145+'Attorney Detail'!H145),0)))</f>
        <v>0</v>
      </c>
      <c r="AZ147" s="93">
        <f>IF(L147=0,0,(IF('Attorney Detail'!L145="yes",(L147/AV147)*('Attorney Detail'!G145+'Attorney Detail'!H145),0)))</f>
        <v>0</v>
      </c>
      <c r="BA147" s="93">
        <f>IF(N147=0,0,(N147/AV147)*('Attorney Detail'!G145+'Attorney Detail'!H145))</f>
        <v>0</v>
      </c>
      <c r="BB147" s="93">
        <f>IF(R147+T147=0,0,(IF('Attorney Detail'!M145="yes",((R147+T147)/AV147)*('Attorney Detail'!G145+'Attorney Detail'!H145),0)))</f>
        <v>0</v>
      </c>
      <c r="BC147" s="93">
        <f>IF(V147=0,0,(IF('Attorney Detail'!N145="yes",(((V147)/AV147)*('Attorney Detail'!G145+'Attorney Detail'!H145)),0)))</f>
        <v>0</v>
      </c>
      <c r="BD147" s="93">
        <f>IF(X147+Z147+AB147=0,0,(IF('Attorney Detail'!O145="yes",((X147+Z147+AB147)/AV147)*('Attorney Detail'!G145+'Attorney Detail'!H145),0)))</f>
        <v>0</v>
      </c>
      <c r="BE147" s="93">
        <f>IF(AD147=0,0,(IF('Attorney Detail'!P145="yes",(AD147/AV147)*('Attorney Detail'!G145+'Attorney Detail'!H145),0)))</f>
        <v>0</v>
      </c>
      <c r="BF147" s="93">
        <f>IF(AF147=0,0,(IF('Attorney Detail'!Q145="yes",(AF147/AV147)*('Attorney Detail'!G145+'Attorney Detail'!H145),0)))</f>
        <v>0</v>
      </c>
      <c r="BG147" s="93">
        <f>IF(AH147=0,0,(AH147/AV147)*('Attorney Detail'!G145+'Attorney Detail'!H145))</f>
        <v>0</v>
      </c>
      <c r="BH147" s="93">
        <f>IF(AK147+AM147=0,0,(IF('Attorney Detail'!R145="yes",((AL147+AN147)/AV147)*('Attorney Detail'!G145+'Attorney Detail'!H145),0)))</f>
        <v>0</v>
      </c>
      <c r="BI147" s="91">
        <f>IF(AP147=0,0,(IF('Attorney Detail'!S145="yes",(AP147/AV147)*('Attorney Detail'!G145+'Attorney Detail'!H145),0)))</f>
        <v>0</v>
      </c>
      <c r="BJ147" s="91">
        <f>IF(AT147=0,0,(AT147/AV147)*('Attorney Detail'!G145+'Attorney Detail'!H145))</f>
        <v>0</v>
      </c>
      <c r="BK147" s="91">
        <f>IF((AU147)=0,('Attorney Detail'!G145+'Attorney Detail'!H145),SUM(AW147:BJ147))</f>
        <v>0</v>
      </c>
      <c r="CK147" s="19">
        <f>AV147*'Attorney Detail'!F145</f>
        <v>0</v>
      </c>
    </row>
    <row r="148" spans="1:89" ht="16.5" thickTop="1" thickBot="1" x14ac:dyDescent="0.3">
      <c r="A148" s="24" t="s">
        <v>28</v>
      </c>
      <c r="B148" s="25"/>
      <c r="C148" s="25"/>
      <c r="D148" s="75">
        <f>C148/C143</f>
        <v>0</v>
      </c>
      <c r="E148" s="25"/>
      <c r="F148" s="75">
        <f>E148/E143</f>
        <v>0</v>
      </c>
      <c r="G148" s="25"/>
      <c r="H148" s="75">
        <f>G148/G143</f>
        <v>0</v>
      </c>
      <c r="I148" s="25"/>
      <c r="J148" s="75">
        <f>I148/I143</f>
        <v>0</v>
      </c>
      <c r="K148" s="25"/>
      <c r="L148" s="75">
        <f>K148/K143</f>
        <v>0</v>
      </c>
      <c r="M148" s="25"/>
      <c r="N148" s="75">
        <f>M148/M143</f>
        <v>0</v>
      </c>
      <c r="O148" s="25"/>
      <c r="P148" s="75">
        <f>O148/O143</f>
        <v>0</v>
      </c>
      <c r="Q148" s="25"/>
      <c r="R148" s="75">
        <f>Q148/Q143</f>
        <v>0</v>
      </c>
      <c r="S148" s="25"/>
      <c r="T148" s="75">
        <f>S148/S143</f>
        <v>0</v>
      </c>
      <c r="U148" s="25"/>
      <c r="V148" s="75">
        <f>U148/U143</f>
        <v>0</v>
      </c>
      <c r="W148" s="25"/>
      <c r="X148" s="75">
        <f>W148/W143</f>
        <v>0</v>
      </c>
      <c r="Y148" s="25"/>
      <c r="Z148" s="75">
        <f>Y148/Y143</f>
        <v>0</v>
      </c>
      <c r="AA148" s="25"/>
      <c r="AB148" s="75">
        <f>AA148/AA143</f>
        <v>0</v>
      </c>
      <c r="AC148" s="25"/>
      <c r="AD148" s="75">
        <f>AC148/AC143</f>
        <v>0</v>
      </c>
      <c r="AE148" s="25"/>
      <c r="AF148" s="75">
        <f>AE148/AE143</f>
        <v>0</v>
      </c>
      <c r="AG148" s="25"/>
      <c r="AH148" s="75">
        <f>AG148/AG143</f>
        <v>0</v>
      </c>
      <c r="AI148" s="25"/>
      <c r="AJ148" s="75">
        <f>AI148/AI143</f>
        <v>0</v>
      </c>
      <c r="AK148" s="25">
        <v>0</v>
      </c>
      <c r="AL148" s="75">
        <f>AK148/AK143</f>
        <v>0</v>
      </c>
      <c r="AM148" s="25">
        <v>0</v>
      </c>
      <c r="AN148" s="75">
        <f>AM148/AM143</f>
        <v>0</v>
      </c>
      <c r="AO148" s="25"/>
      <c r="AP148" s="75">
        <f>AO148/AO143</f>
        <v>0</v>
      </c>
      <c r="AQ148" s="25"/>
      <c r="AR148" s="75">
        <f>AQ148/AQ143</f>
        <v>0</v>
      </c>
      <c r="AS148" s="25"/>
      <c r="AT148" s="75">
        <f>AS148/AS143</f>
        <v>0</v>
      </c>
      <c r="AU148" s="108">
        <f>E148+M148+O148+Q148+W148+Y148+AA148+AE148+AG148+AI148+AO148+AS148+G148+K148+I148+AC148+S148+U148+AQ148+AK148+AM148+C148</f>
        <v>0</v>
      </c>
      <c r="AV148" s="155">
        <f t="shared" si="602"/>
        <v>0</v>
      </c>
      <c r="AW148" s="93">
        <f>IF(D148=0,0,(IF('Attorney Detail'!I146="yes",(D148/AV148)*('Attorney Detail'!G146+'Attorney Detail'!H146),0)))</f>
        <v>0</v>
      </c>
      <c r="AX148" s="93">
        <f>IF(F148=0,0,(IF('Attorney Detail'!J146="yes",(F148/AV148)*('Attorney Detail'!G146+'Attorney Detail'!H146),0)))</f>
        <v>0</v>
      </c>
      <c r="AY148" s="93">
        <f>IF(H148+J148=0,0,(IF('Attorney Detail'!K146="yes",((H148+J148)/AV148)*('Attorney Detail'!G146+'Attorney Detail'!H146),0)))</f>
        <v>0</v>
      </c>
      <c r="AZ148" s="93">
        <f>IF(L148=0,0,(IF('Attorney Detail'!L146="yes",(L148/AV148)*('Attorney Detail'!G146+'Attorney Detail'!H146),0)))</f>
        <v>0</v>
      </c>
      <c r="BA148" s="93">
        <f>IF(N148=0,0,(N148/AV148)*('Attorney Detail'!G146+'Attorney Detail'!H146))</f>
        <v>0</v>
      </c>
      <c r="BB148" s="93">
        <f>IF(R148+T148=0,0,(IF('Attorney Detail'!M146="yes",((R148+T148)/AV148)*('Attorney Detail'!G146+'Attorney Detail'!H146),0)))</f>
        <v>0</v>
      </c>
      <c r="BC148" s="93">
        <f>IF(V148=0,0,(IF('Attorney Detail'!N146="yes",(((V148)/AV148)*('Attorney Detail'!G146+'Attorney Detail'!H146)),0)))</f>
        <v>0</v>
      </c>
      <c r="BD148" s="93">
        <f>IF(X148+Z148+AB148=0,0,(IF('Attorney Detail'!O146="yes",((X148+Z148+AB148)/AV148)*('Attorney Detail'!G146+'Attorney Detail'!H146),0)))</f>
        <v>0</v>
      </c>
      <c r="BE148" s="93">
        <f>IF(AD148=0,0,(IF('Attorney Detail'!P146="yes",(AD148/AV148)*('Attorney Detail'!G146+'Attorney Detail'!H146),0)))</f>
        <v>0</v>
      </c>
      <c r="BF148" s="93">
        <f>IF(AF148=0,0,(IF('Attorney Detail'!Q146="yes",(AF148/AV148)*('Attorney Detail'!G146+'Attorney Detail'!H146),0)))</f>
        <v>0</v>
      </c>
      <c r="BG148" s="93">
        <f>IF(AH148=0,0,(AH148/AV148)*('Attorney Detail'!G146+'Attorney Detail'!H146))</f>
        <v>0</v>
      </c>
      <c r="BH148" s="93">
        <f>IF(AK148+AM148=0,0,(IF('Attorney Detail'!R146="yes",((AL148+AN148)/AV148)*('Attorney Detail'!G146+'Attorney Detail'!H146),0)))</f>
        <v>0</v>
      </c>
      <c r="BI148" s="91">
        <f>IF(AP148=0,0,(IF('Attorney Detail'!S146="yes",(AP148/AV148)*('Attorney Detail'!G146+'Attorney Detail'!H146),0)))</f>
        <v>0</v>
      </c>
      <c r="BJ148" s="91">
        <f>IF(AT148=0,0,(AT148/AV148)*('Attorney Detail'!G146+'Attorney Detail'!H146))</f>
        <v>0</v>
      </c>
      <c r="BK148" s="91">
        <f>IF((AU148)=0,('Attorney Detail'!G146+'Attorney Detail'!H146),SUM(AW148:BJ148))</f>
        <v>0</v>
      </c>
      <c r="CK148" s="19">
        <f>AV148*'Attorney Detail'!F146</f>
        <v>0</v>
      </c>
    </row>
    <row r="149" spans="1:89" ht="16.5" thickTop="1" thickBot="1" x14ac:dyDescent="0.3">
      <c r="A149" s="72" t="s">
        <v>29</v>
      </c>
      <c r="B149" s="73"/>
      <c r="C149" s="73">
        <f t="shared" ref="C149" si="603">SUM(C145:C148)</f>
        <v>0</v>
      </c>
      <c r="D149" s="74">
        <f t="shared" ref="D149" si="604">C149/C143</f>
        <v>0</v>
      </c>
      <c r="E149" s="73">
        <f t="shared" ref="E149" si="605">SUM(E145:E148)</f>
        <v>0</v>
      </c>
      <c r="F149" s="74">
        <f t="shared" ref="F149" si="606">E149/E143</f>
        <v>0</v>
      </c>
      <c r="G149" s="73">
        <f t="shared" ref="G149" si="607">SUM(G145:G148)</f>
        <v>0</v>
      </c>
      <c r="H149" s="75">
        <f t="shared" ref="H149" si="608">G149/G143</f>
        <v>0</v>
      </c>
      <c r="I149" s="73">
        <f t="shared" ref="I149" si="609">SUM(I145:I148)</f>
        <v>0</v>
      </c>
      <c r="J149" s="75">
        <f t="shared" ref="J149" si="610">I149/I143</f>
        <v>0</v>
      </c>
      <c r="K149" s="73">
        <f t="shared" ref="K149" si="611">SUM(K145:K148)</f>
        <v>0</v>
      </c>
      <c r="L149" s="75">
        <f t="shared" ref="L149" si="612">K149/K143</f>
        <v>0</v>
      </c>
      <c r="M149" s="73">
        <f t="shared" ref="M149" si="613">SUM(M145:M148)</f>
        <v>0</v>
      </c>
      <c r="N149" s="74">
        <f t="shared" ref="N149" si="614">M149/M143</f>
        <v>0</v>
      </c>
      <c r="O149" s="73">
        <f t="shared" ref="O149" si="615">SUM(O145:O148)</f>
        <v>0</v>
      </c>
      <c r="P149" s="74">
        <f t="shared" ref="P149" si="616">O149/O143</f>
        <v>0</v>
      </c>
      <c r="Q149" s="73">
        <f t="shared" ref="Q149" si="617">SUM(Q145:Q148)</f>
        <v>0</v>
      </c>
      <c r="R149" s="75">
        <f t="shared" ref="R149" si="618">Q149/Q143</f>
        <v>0</v>
      </c>
      <c r="S149" s="73">
        <f t="shared" ref="S149" si="619">SUM(S145:S148)</f>
        <v>0</v>
      </c>
      <c r="T149" s="75">
        <f t="shared" ref="T149" si="620">S149/S143</f>
        <v>0</v>
      </c>
      <c r="U149" s="73">
        <f t="shared" ref="U149" si="621">SUM(U145:U148)</f>
        <v>0</v>
      </c>
      <c r="V149" s="75">
        <f t="shared" ref="V149" si="622">U149/U143</f>
        <v>0</v>
      </c>
      <c r="W149" s="73">
        <f t="shared" ref="W149" si="623">SUM(W145:W148)</f>
        <v>0</v>
      </c>
      <c r="X149" s="75">
        <f t="shared" ref="X149" si="624">W149/W143</f>
        <v>0</v>
      </c>
      <c r="Y149" s="73">
        <f t="shared" ref="Y149" si="625">SUM(Y145:Y148)</f>
        <v>0</v>
      </c>
      <c r="Z149" s="75">
        <f t="shared" ref="Z149" si="626">Y149/Y143</f>
        <v>0</v>
      </c>
      <c r="AA149" s="73">
        <f t="shared" ref="AA149" si="627">SUM(AA145:AA148)</f>
        <v>0</v>
      </c>
      <c r="AB149" s="75">
        <f t="shared" ref="AB149" si="628">AA149/AA143</f>
        <v>0</v>
      </c>
      <c r="AC149" s="73">
        <f t="shared" ref="AC149" si="629">SUM(AC145:AC148)</f>
        <v>0</v>
      </c>
      <c r="AD149" s="75">
        <f t="shared" ref="AD149" si="630">AC149/AC143</f>
        <v>0</v>
      </c>
      <c r="AE149" s="73">
        <f t="shared" ref="AE149" si="631">SUM(AE145:AE148)</f>
        <v>0</v>
      </c>
      <c r="AF149" s="75">
        <f t="shared" ref="AF149" si="632">AE149/AE143</f>
        <v>0</v>
      </c>
      <c r="AG149" s="73">
        <f t="shared" ref="AG149" si="633">SUM(AG145:AG148)</f>
        <v>0</v>
      </c>
      <c r="AH149" s="75">
        <f t="shared" ref="AH149" si="634">AG149/AG143</f>
        <v>0</v>
      </c>
      <c r="AI149" s="73">
        <f t="shared" ref="AI149" si="635">SUM(AI145:AI148)</f>
        <v>0</v>
      </c>
      <c r="AJ149" s="75">
        <f t="shared" ref="AJ149" si="636">AI149/AI143</f>
        <v>0</v>
      </c>
      <c r="AK149" s="73">
        <f t="shared" ref="AK149" si="637">SUM(AK145:AK148)</f>
        <v>0</v>
      </c>
      <c r="AL149" s="75">
        <f t="shared" ref="AL149" si="638">AK149/AK143</f>
        <v>0</v>
      </c>
      <c r="AM149" s="73">
        <f t="shared" ref="AM149" si="639">SUM(AM145:AM148)</f>
        <v>0</v>
      </c>
      <c r="AN149" s="75">
        <f t="shared" ref="AN149" si="640">AM149/AM143</f>
        <v>0</v>
      </c>
      <c r="AO149" s="73">
        <f t="shared" ref="AO149" si="641">SUM(AO145:AO148)</f>
        <v>0</v>
      </c>
      <c r="AP149" s="75">
        <f t="shared" ref="AP149" si="642">AO149/AO143</f>
        <v>0</v>
      </c>
      <c r="AQ149" s="73">
        <f t="shared" ref="AQ149" si="643">SUM(AQ145:AQ148)</f>
        <v>0</v>
      </c>
      <c r="AR149" s="75">
        <f t="shared" ref="AR149" si="644">AQ149/AQ143</f>
        <v>0</v>
      </c>
      <c r="AS149" s="73">
        <f t="shared" ref="AS149" si="645">SUM(AS145:AS148)</f>
        <v>0</v>
      </c>
      <c r="AT149" s="75">
        <f t="shared" ref="AT149" si="646">AS149/AS143</f>
        <v>0</v>
      </c>
      <c r="AU149" s="71">
        <f>E149+M149+O149+Q149+W149+Y149+AA149+AE149+AG149+AI149+AO149+AS149+G149+K149+I149+AC149+S149+U149+AQ149+AK149+AM149+C149</f>
        <v>0</v>
      </c>
      <c r="AV149" s="155">
        <f t="shared" si="602"/>
        <v>0</v>
      </c>
      <c r="AW149" s="94"/>
      <c r="AX149" s="94"/>
      <c r="AY149" s="94"/>
      <c r="AZ149" s="94"/>
      <c r="BA149" s="94"/>
      <c r="BB149" s="94"/>
      <c r="BC149" s="94"/>
      <c r="BD149" s="94"/>
      <c r="BE149" s="94"/>
      <c r="BF149" s="94"/>
      <c r="BG149" s="94"/>
      <c r="BH149" s="94"/>
      <c r="BI149" s="94"/>
      <c r="BJ149" s="94"/>
      <c r="BK149" s="94"/>
      <c r="CK149" s="26">
        <f t="shared" ref="CK149" si="647">SUM(CK145:CK148)</f>
        <v>0</v>
      </c>
    </row>
    <row r="150" spans="1:89" ht="16.5" thickTop="1" x14ac:dyDescent="0.25">
      <c r="A150" s="233" t="s">
        <v>481</v>
      </c>
      <c r="B150" s="233"/>
      <c r="C150" s="233"/>
      <c r="D150" s="233"/>
      <c r="E150" s="233"/>
      <c r="F150" s="233"/>
      <c r="G150" s="233"/>
      <c r="H150" s="233"/>
      <c r="I150" s="233"/>
      <c r="J150" s="233"/>
      <c r="K150" s="233"/>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row>
    <row r="151" spans="1:89" ht="45" x14ac:dyDescent="0.25">
      <c r="A151" s="76"/>
      <c r="B151" s="66" t="s">
        <v>21</v>
      </c>
      <c r="C151" s="225" t="s">
        <v>442</v>
      </c>
      <c r="D151" s="226"/>
      <c r="E151" s="225" t="s">
        <v>96</v>
      </c>
      <c r="F151" s="226"/>
      <c r="G151" s="232" t="s">
        <v>99</v>
      </c>
      <c r="H151" s="226"/>
      <c r="I151" s="232" t="s">
        <v>100</v>
      </c>
      <c r="J151" s="226"/>
      <c r="K151" s="225" t="s">
        <v>97</v>
      </c>
      <c r="L151" s="226"/>
      <c r="M151" s="225" t="s">
        <v>98</v>
      </c>
      <c r="N151" s="226"/>
      <c r="O151" s="225" t="s">
        <v>22</v>
      </c>
      <c r="P151" s="226"/>
      <c r="Q151" s="225" t="s">
        <v>489</v>
      </c>
      <c r="R151" s="226"/>
      <c r="S151" s="225" t="s">
        <v>488</v>
      </c>
      <c r="T151" s="226"/>
      <c r="U151" s="232" t="s">
        <v>422</v>
      </c>
      <c r="V151" s="226"/>
      <c r="W151" s="232" t="s">
        <v>436</v>
      </c>
      <c r="X151" s="226"/>
      <c r="Y151" s="232" t="s">
        <v>423</v>
      </c>
      <c r="Z151" s="226"/>
      <c r="AA151" s="225" t="s">
        <v>484</v>
      </c>
      <c r="AB151" s="226"/>
      <c r="AC151" s="225" t="s">
        <v>93</v>
      </c>
      <c r="AD151" s="226"/>
      <c r="AE151" s="225" t="s">
        <v>94</v>
      </c>
      <c r="AF151" s="226"/>
      <c r="AG151" s="225" t="s">
        <v>485</v>
      </c>
      <c r="AH151" s="226"/>
      <c r="AI151" s="225" t="s">
        <v>424</v>
      </c>
      <c r="AJ151" s="226"/>
      <c r="AK151" s="225" t="s">
        <v>425</v>
      </c>
      <c r="AL151" s="226"/>
      <c r="AM151" s="225" t="s">
        <v>437</v>
      </c>
      <c r="AN151" s="226"/>
      <c r="AO151" s="225" t="s">
        <v>500</v>
      </c>
      <c r="AP151" s="226"/>
      <c r="AQ151" s="225" t="s">
        <v>426</v>
      </c>
      <c r="AR151" s="226"/>
      <c r="AS151" s="225" t="s">
        <v>447</v>
      </c>
      <c r="AT151" s="226"/>
      <c r="AU151" s="225" t="s">
        <v>23</v>
      </c>
      <c r="AV151" s="226"/>
      <c r="AW151" s="89" t="s">
        <v>442</v>
      </c>
      <c r="AX151" s="89" t="s">
        <v>96</v>
      </c>
      <c r="AY151" s="195" t="s">
        <v>169</v>
      </c>
      <c r="AZ151" s="105" t="s">
        <v>97</v>
      </c>
      <c r="BA151" s="105" t="s">
        <v>443</v>
      </c>
      <c r="BB151" s="90" t="s">
        <v>434</v>
      </c>
      <c r="BC151" s="106" t="s">
        <v>170</v>
      </c>
      <c r="BD151" s="90" t="s">
        <v>435</v>
      </c>
      <c r="BE151" s="90" t="s">
        <v>93</v>
      </c>
      <c r="BF151" s="90" t="s">
        <v>94</v>
      </c>
      <c r="BG151" s="90" t="s">
        <v>31</v>
      </c>
      <c r="BH151" s="90" t="s">
        <v>444</v>
      </c>
      <c r="BI151" s="91" t="s">
        <v>445</v>
      </c>
      <c r="BJ151" s="91" t="s">
        <v>446</v>
      </c>
      <c r="BK151" s="91" t="s">
        <v>448</v>
      </c>
      <c r="CK151" s="219" t="s">
        <v>502</v>
      </c>
    </row>
    <row r="152" spans="1:89" x14ac:dyDescent="0.25">
      <c r="A152" s="38" t="s">
        <v>107</v>
      </c>
      <c r="B152" s="67"/>
      <c r="C152" s="67"/>
      <c r="D152" s="68"/>
      <c r="E152" s="67"/>
      <c r="F152" s="68"/>
      <c r="G152" s="67"/>
      <c r="H152" s="68"/>
      <c r="I152" s="67"/>
      <c r="J152" s="68"/>
      <c r="K152" s="67"/>
      <c r="L152" s="68"/>
      <c r="M152" s="69"/>
      <c r="N152" s="68"/>
      <c r="O152" s="67"/>
      <c r="P152" s="68"/>
      <c r="Q152" s="67"/>
      <c r="R152" s="68"/>
      <c r="S152" s="67"/>
      <c r="T152" s="68"/>
      <c r="U152" s="67"/>
      <c r="V152" s="68"/>
      <c r="W152" s="67"/>
      <c r="X152" s="68"/>
      <c r="Y152" s="67"/>
      <c r="Z152" s="68"/>
      <c r="AA152" s="67"/>
      <c r="AB152" s="68"/>
      <c r="AC152" s="69"/>
      <c r="AD152" s="69"/>
      <c r="AE152" s="67"/>
      <c r="AF152" s="68"/>
      <c r="AG152" s="67"/>
      <c r="AH152" s="68"/>
      <c r="AI152" s="67"/>
      <c r="AJ152" s="68"/>
      <c r="AK152" s="227"/>
      <c r="AL152" s="228"/>
      <c r="AM152" s="227"/>
      <c r="AN152" s="228"/>
      <c r="AO152" s="112"/>
      <c r="AP152" s="113"/>
      <c r="AQ152" s="112"/>
      <c r="AR152" s="113"/>
      <c r="AS152" s="112"/>
      <c r="AT152" s="113"/>
      <c r="AU152" s="67"/>
      <c r="AV152" s="110"/>
      <c r="AW152" s="89"/>
      <c r="AX152" s="89"/>
      <c r="AY152" s="89"/>
      <c r="AZ152" s="89"/>
      <c r="BA152" s="89"/>
    </row>
    <row r="153" spans="1:89" x14ac:dyDescent="0.25">
      <c r="A153" s="77"/>
      <c r="B153" s="70"/>
      <c r="C153" s="223">
        <f>(VLOOKUP(A152,$BL$2:$CH$5,2,FALSE))*'Attorney Detail'!F153</f>
        <v>15</v>
      </c>
      <c r="D153" s="224"/>
      <c r="E153" s="223">
        <f>(VLOOKUP(A152,$BL$2:$CH$5,3,FALSE))*'Attorney Detail'!F153</f>
        <v>15</v>
      </c>
      <c r="F153" s="224"/>
      <c r="G153" s="223">
        <f>VLOOKUP(A152,$BL$2:$CI$5,4,FALSE)*'Attorney Detail'!F153</f>
        <v>50</v>
      </c>
      <c r="H153" s="224"/>
      <c r="I153" s="223">
        <f>VLOOKUP(A152,$BL$2:$CI$5,5,FALSE)*'Attorney Detail'!F153</f>
        <v>80</v>
      </c>
      <c r="J153" s="224"/>
      <c r="K153" s="223">
        <f>VLOOKUP(A152,$BL$2:$CI$5,6,FALSE)*'Attorney Detail'!F153</f>
        <v>100</v>
      </c>
      <c r="L153" s="224"/>
      <c r="M153" s="234">
        <f>VLOOKUP(A152,$BL$2:$CI$5,7,FALSE)*'Attorney Detail'!F153</f>
        <v>150</v>
      </c>
      <c r="N153" s="224"/>
      <c r="O153" s="223">
        <f>VLOOKUP(A152,$BL$2:$CI$5,8,FALSE)*'Attorney Detail'!F153</f>
        <v>300</v>
      </c>
      <c r="P153" s="224"/>
      <c r="Q153" s="223">
        <f>VLOOKUP(A152,$BL$2:$CI$5,9,FALSE)*'Attorney Detail'!F153</f>
        <v>15</v>
      </c>
      <c r="R153" s="224"/>
      <c r="S153" s="223">
        <f>VLOOKUP(A152,$BL$2:$CI$5,10,FALSE)*'Attorney Detail'!F153</f>
        <v>50</v>
      </c>
      <c r="T153" s="224"/>
      <c r="U153" s="223">
        <f>VLOOKUP(A152,$BL$2:$CI$5,11,FALSE)*'Attorney Detail'!F153</f>
        <v>100</v>
      </c>
      <c r="V153" s="224"/>
      <c r="W153" s="223">
        <f>VLOOKUP(A152,$BL$2:$CI$5,12,FALSE)*'Attorney Detail'!F153</f>
        <v>220</v>
      </c>
      <c r="X153" s="224"/>
      <c r="Y153" s="223">
        <f>VLOOKUP(A152,$BL$2:$CI$5,13,FALSE)*'Attorney Detail'!F153</f>
        <v>300</v>
      </c>
      <c r="Z153" s="224"/>
      <c r="AA153" s="229">
        <f>VLOOKUP(A152,$BL$2:$CI$5,14,FALSE)*'Attorney Detail'!F153</f>
        <v>400</v>
      </c>
      <c r="AB153" s="230"/>
      <c r="AC153" s="229">
        <f>VLOOKUP(A152,$BL$2:$CI$5,15,FALSE)*'Attorney Detail'!F153</f>
        <v>120</v>
      </c>
      <c r="AD153" s="231"/>
      <c r="AE153" s="229">
        <f>VLOOKUP(A152,$BL$2:$CI$5,16,FALSE)*'Attorney Detail'!F153</f>
        <v>120</v>
      </c>
      <c r="AF153" s="230"/>
      <c r="AG153" s="229">
        <f>VLOOKUP(A152,$BL$2:$CI$5,17,FALSE)*'Attorney Detail'!F153</f>
        <v>300</v>
      </c>
      <c r="AH153" s="230"/>
      <c r="AI153" s="223">
        <f>VLOOKUP(A152,$BL$2:$CI$5,18,FALSE)*'Attorney Detail'!F153</f>
        <v>300</v>
      </c>
      <c r="AJ153" s="224"/>
      <c r="AK153" s="223">
        <f>VLOOKUP(A152,$BL$2:$CI$5,19,FALSE)*'Attorney Detail'!F153</f>
        <v>15</v>
      </c>
      <c r="AL153" s="224"/>
      <c r="AM153" s="223">
        <f>VLOOKUP(A152,$BL$2:$CI$5,20,FALSE)*'Attorney Detail'!F153</f>
        <v>40</v>
      </c>
      <c r="AN153" s="224"/>
      <c r="AO153" s="223">
        <f>VLOOKUP(A152,$BL$2:$CI$5,21,FALSE)*'Attorney Detail'!F153</f>
        <v>40</v>
      </c>
      <c r="AP153" s="224"/>
      <c r="AQ153" s="223">
        <f>VLOOKUP(A152,$BL$2:$CI$5,22,FALSE)*'Attorney Detail'!F153</f>
        <v>40</v>
      </c>
      <c r="AR153" s="224"/>
      <c r="AS153" s="235">
        <f>VLOOKUP(A152,$BL$2:$CI$5,23,FALSE)*'Attorney Detail'!F153</f>
        <v>10000000000</v>
      </c>
      <c r="AT153" s="236"/>
      <c r="AU153" s="237"/>
      <c r="AV153" s="238"/>
    </row>
    <row r="154" spans="1:89" ht="15.75" thickBot="1" x14ac:dyDescent="0.3">
      <c r="A154" s="37" t="str">
        <f>'Attorney Detail'!A153&amp;""</f>
        <v/>
      </c>
      <c r="B154" s="78" t="s">
        <v>24</v>
      </c>
      <c r="C154" s="78" t="s">
        <v>24</v>
      </c>
      <c r="D154" s="78" t="s">
        <v>112</v>
      </c>
      <c r="E154" s="78" t="s">
        <v>24</v>
      </c>
      <c r="F154" s="78" t="s">
        <v>112</v>
      </c>
      <c r="G154" s="78" t="s">
        <v>24</v>
      </c>
      <c r="H154" s="78" t="s">
        <v>112</v>
      </c>
      <c r="I154" s="78" t="s">
        <v>24</v>
      </c>
      <c r="J154" s="78" t="s">
        <v>112</v>
      </c>
      <c r="K154" s="78" t="s">
        <v>24</v>
      </c>
      <c r="L154" s="78" t="s">
        <v>112</v>
      </c>
      <c r="M154" s="78" t="s">
        <v>24</v>
      </c>
      <c r="N154" s="78" t="s">
        <v>112</v>
      </c>
      <c r="O154" s="78" t="s">
        <v>24</v>
      </c>
      <c r="P154" s="78" t="s">
        <v>112</v>
      </c>
      <c r="Q154" s="78" t="s">
        <v>24</v>
      </c>
      <c r="R154" s="78" t="s">
        <v>112</v>
      </c>
      <c r="S154" s="78" t="s">
        <v>24</v>
      </c>
      <c r="T154" s="78" t="s">
        <v>112</v>
      </c>
      <c r="U154" s="78" t="s">
        <v>24</v>
      </c>
      <c r="V154" s="78" t="s">
        <v>112</v>
      </c>
      <c r="W154" s="78" t="s">
        <v>24</v>
      </c>
      <c r="X154" s="78" t="s">
        <v>112</v>
      </c>
      <c r="Y154" s="78" t="s">
        <v>24</v>
      </c>
      <c r="Z154" s="78" t="s">
        <v>112</v>
      </c>
      <c r="AA154" s="78" t="s">
        <v>24</v>
      </c>
      <c r="AB154" s="78" t="s">
        <v>112</v>
      </c>
      <c r="AC154" s="78" t="s">
        <v>24</v>
      </c>
      <c r="AD154" s="78" t="s">
        <v>112</v>
      </c>
      <c r="AE154" s="78" t="s">
        <v>24</v>
      </c>
      <c r="AF154" s="78" t="s">
        <v>112</v>
      </c>
      <c r="AG154" s="78" t="s">
        <v>24</v>
      </c>
      <c r="AH154" s="79" t="s">
        <v>112</v>
      </c>
      <c r="AI154" s="78" t="s">
        <v>24</v>
      </c>
      <c r="AJ154" s="78" t="s">
        <v>112</v>
      </c>
      <c r="AK154" s="78" t="s">
        <v>24</v>
      </c>
      <c r="AL154" s="78" t="s">
        <v>112</v>
      </c>
      <c r="AM154" s="78" t="s">
        <v>24</v>
      </c>
      <c r="AN154" s="78" t="s">
        <v>112</v>
      </c>
      <c r="AO154" s="78" t="s">
        <v>24</v>
      </c>
      <c r="AP154" s="78" t="s">
        <v>112</v>
      </c>
      <c r="AQ154" s="78" t="s">
        <v>24</v>
      </c>
      <c r="AR154" s="78" t="s">
        <v>112</v>
      </c>
      <c r="AS154" s="78" t="s">
        <v>24</v>
      </c>
      <c r="AT154" s="78" t="s">
        <v>112</v>
      </c>
      <c r="AU154" s="78" t="s">
        <v>24</v>
      </c>
      <c r="AV154" s="154" t="s">
        <v>112</v>
      </c>
      <c r="CK154" s="19"/>
    </row>
    <row r="155" spans="1:89" ht="16.5" thickTop="1" thickBot="1" x14ac:dyDescent="0.3">
      <c r="A155" s="20" t="s">
        <v>25</v>
      </c>
      <c r="B155" s="21"/>
      <c r="C155" s="21"/>
      <c r="D155" s="75">
        <f>C155/C153</f>
        <v>0</v>
      </c>
      <c r="E155" s="21"/>
      <c r="F155" s="75">
        <f>E155/E153</f>
        <v>0</v>
      </c>
      <c r="G155" s="21"/>
      <c r="H155" s="75">
        <f>G155/G153</f>
        <v>0</v>
      </c>
      <c r="I155" s="21"/>
      <c r="J155" s="75">
        <f>I155/I153</f>
        <v>0</v>
      </c>
      <c r="K155" s="21"/>
      <c r="L155" s="75">
        <f>K155/K153</f>
        <v>0</v>
      </c>
      <c r="M155" s="21"/>
      <c r="N155" s="75">
        <f>M155/M153</f>
        <v>0</v>
      </c>
      <c r="O155" s="21"/>
      <c r="P155" s="75">
        <f>O155/O153</f>
        <v>0</v>
      </c>
      <c r="Q155" s="21"/>
      <c r="R155" s="75">
        <f>Q155/Q153</f>
        <v>0</v>
      </c>
      <c r="S155" s="21"/>
      <c r="T155" s="75">
        <f>S155/S153</f>
        <v>0</v>
      </c>
      <c r="U155" s="21"/>
      <c r="V155" s="75">
        <f>U155/U153</f>
        <v>0</v>
      </c>
      <c r="W155" s="21"/>
      <c r="X155" s="75">
        <f>W155/W153</f>
        <v>0</v>
      </c>
      <c r="Y155" s="21"/>
      <c r="Z155" s="75">
        <f>Y155/Y153</f>
        <v>0</v>
      </c>
      <c r="AA155" s="21"/>
      <c r="AB155" s="75">
        <f>AA155/AA153</f>
        <v>0</v>
      </c>
      <c r="AC155" s="21"/>
      <c r="AD155" s="75">
        <f>AC155/AC153</f>
        <v>0</v>
      </c>
      <c r="AE155" s="21"/>
      <c r="AF155" s="75">
        <f>AE155/AE153</f>
        <v>0</v>
      </c>
      <c r="AG155" s="21"/>
      <c r="AH155" s="75">
        <f>AG155/AG153</f>
        <v>0</v>
      </c>
      <c r="AI155" s="21"/>
      <c r="AJ155" s="75">
        <f>AI155/AI153</f>
        <v>0</v>
      </c>
      <c r="AK155" s="21"/>
      <c r="AL155" s="75">
        <f>AK155/AK153</f>
        <v>0</v>
      </c>
      <c r="AM155" s="21">
        <v>0</v>
      </c>
      <c r="AN155" s="75">
        <f>AM155/AM153</f>
        <v>0</v>
      </c>
      <c r="AO155" s="21"/>
      <c r="AP155" s="75">
        <f>AO155/AO153</f>
        <v>0</v>
      </c>
      <c r="AQ155" s="21"/>
      <c r="AR155" s="75">
        <f>AQ155/AQ153</f>
        <v>0</v>
      </c>
      <c r="AS155" s="21"/>
      <c r="AT155" s="75">
        <f>AS155/AS153</f>
        <v>0</v>
      </c>
      <c r="AU155" s="100">
        <f>E155+M155+O155+Q155+W155+Y155+AA155+AE155+AG155+AI155+AO155+AS155+G155+K155+I155+AC155+S155+U155+AQ155+AK155+AM155+C155</f>
        <v>0</v>
      </c>
      <c r="AV155" s="155">
        <f t="shared" ref="AV155:AV159" si="648">F155+N155+P155+R155+X155+Z155+AB155+AF155+AH155+AJ155+AP155+AT155+AD155+H155+L155+J155+T155+V155+AR155+AL155+AN155+D155</f>
        <v>0</v>
      </c>
      <c r="AW155" s="93">
        <f>IF(D155=0,0,(IF('Attorney Detail'!I153="yes",(D155/AV155)*('Attorney Detail'!G153+'Attorney Detail'!H153),0)))</f>
        <v>0</v>
      </c>
      <c r="AX155" s="93">
        <f>IF(F155=0,0,(IF('Attorney Detail'!J153="yes",(F155/AV155)*('Attorney Detail'!G153+'Attorney Detail'!H153),0)))</f>
        <v>0</v>
      </c>
      <c r="AY155" s="93">
        <f>IF(H155+J155=0,0,(IF('Attorney Detail'!K153="yes",((H155+J155)/AV155)*('Attorney Detail'!G153+'Attorney Detail'!H153),0)))</f>
        <v>0</v>
      </c>
      <c r="AZ155" s="93">
        <f>IF(L155=0,0,(IF('Attorney Detail'!L153="yes",(L155/AV155)*('Attorney Detail'!G153+'Attorney Detail'!H153),0)))</f>
        <v>0</v>
      </c>
      <c r="BA155" s="93">
        <f>IF(N155=0,0,(N155/AV155)*('Attorney Detail'!G153+'Attorney Detail'!H153))</f>
        <v>0</v>
      </c>
      <c r="BB155" s="93">
        <f>IF(R155+T155=0,0,(IF('Attorney Detail'!M153="yes",((R155+T155)/AV155)*('Attorney Detail'!G153+'Attorney Detail'!H153),0)))</f>
        <v>0</v>
      </c>
      <c r="BC155" s="93">
        <f>IF(V155=0,0,(IF('Attorney Detail'!N153="yes",(((V155)/AV155)*('Attorney Detail'!G153+'Attorney Detail'!H153)),0)))</f>
        <v>0</v>
      </c>
      <c r="BD155" s="93">
        <f>IF(X155+Z155+AB155=0,0,(IF('Attorney Detail'!O153="yes",((X155+Z155+AB155)/AV155)*('Attorney Detail'!G153+'Attorney Detail'!H153),0)))</f>
        <v>0</v>
      </c>
      <c r="BE155" s="93">
        <f>IF(AD155=0,0,(IF('Attorney Detail'!P153="yes",(AD155/AV155)*('Attorney Detail'!G153+'Attorney Detail'!H153),0)))</f>
        <v>0</v>
      </c>
      <c r="BF155" s="93">
        <f>IF(AF155=0,0,(IF('Attorney Detail'!Q153="yes",(AF155/AV155)*('Attorney Detail'!G153+'Attorney Detail'!H153),0)))</f>
        <v>0</v>
      </c>
      <c r="BG155" s="93">
        <f>IF(AH155=0,0,(AH155/AV155)*('Attorney Detail'!G153+'Attorney Detail'!H153))</f>
        <v>0</v>
      </c>
      <c r="BH155" s="93">
        <f>IF(AK155+AM155=0,0,(IF('Attorney Detail'!R153="yes",((AL155+AN155)/AV155)*('Attorney Detail'!G153+'Attorney Detail'!H153),0)))</f>
        <v>0</v>
      </c>
      <c r="BI155" s="91">
        <f>IF(AP155=0,0,(IF('Attorney Detail'!S153="yes",(AP155/AV155)*('Attorney Detail'!G153+'Attorney Detail'!H153),0)))</f>
        <v>0</v>
      </c>
      <c r="BJ155" s="91">
        <f>IF(AT155=0,0,(AT155/AV155)*('Attorney Detail'!G153+'Attorney Detail'!H153))</f>
        <v>0</v>
      </c>
      <c r="BK155" s="91">
        <f>IF((AU155)=0,('Attorney Detail'!G153+'Attorney Detail'!H153),SUM(AW155:BJ155))</f>
        <v>0</v>
      </c>
      <c r="CK155" s="19">
        <f>AV155*'Attorney Detail'!F153</f>
        <v>0</v>
      </c>
    </row>
    <row r="156" spans="1:89" ht="16.5" thickTop="1" thickBot="1" x14ac:dyDescent="0.3">
      <c r="A156" s="22" t="s">
        <v>26</v>
      </c>
      <c r="B156" s="23"/>
      <c r="C156" s="88"/>
      <c r="D156" s="75">
        <f>C156/C153</f>
        <v>0</v>
      </c>
      <c r="E156" s="88"/>
      <c r="F156" s="75">
        <f>E156/E153</f>
        <v>0</v>
      </c>
      <c r="G156" s="88"/>
      <c r="H156" s="75">
        <f>G156/G153</f>
        <v>0</v>
      </c>
      <c r="I156" s="88"/>
      <c r="J156" s="75">
        <f>I156/I153</f>
        <v>0</v>
      </c>
      <c r="K156" s="88"/>
      <c r="L156" s="75">
        <f>K156/K153</f>
        <v>0</v>
      </c>
      <c r="M156" s="88"/>
      <c r="N156" s="75">
        <f>M156/M153</f>
        <v>0</v>
      </c>
      <c r="O156" s="88"/>
      <c r="P156" s="75">
        <f>O156/O153</f>
        <v>0</v>
      </c>
      <c r="Q156" s="88"/>
      <c r="R156" s="75">
        <f>Q156/Q153</f>
        <v>0</v>
      </c>
      <c r="S156" s="88"/>
      <c r="T156" s="75">
        <f>S156/S153</f>
        <v>0</v>
      </c>
      <c r="U156" s="88"/>
      <c r="V156" s="75">
        <f>U156/U153</f>
        <v>0</v>
      </c>
      <c r="W156" s="88"/>
      <c r="X156" s="75">
        <f>W156/W153</f>
        <v>0</v>
      </c>
      <c r="Y156" s="88"/>
      <c r="Z156" s="75">
        <f>Y156/Y153</f>
        <v>0</v>
      </c>
      <c r="AA156" s="88"/>
      <c r="AB156" s="75">
        <f>AA156/AA153</f>
        <v>0</v>
      </c>
      <c r="AC156" s="88"/>
      <c r="AD156" s="75">
        <f>AC156/AC153</f>
        <v>0</v>
      </c>
      <c r="AE156" s="88"/>
      <c r="AF156" s="75">
        <f>AE156/AE153</f>
        <v>0</v>
      </c>
      <c r="AG156" s="88"/>
      <c r="AH156" s="75">
        <f>AG156/AG153</f>
        <v>0</v>
      </c>
      <c r="AI156" s="88"/>
      <c r="AJ156" s="75">
        <f>AI156/AI153</f>
        <v>0</v>
      </c>
      <c r="AK156" s="88">
        <v>0</v>
      </c>
      <c r="AL156" s="75">
        <f>AK156/AK153</f>
        <v>0</v>
      </c>
      <c r="AM156" s="88">
        <v>0</v>
      </c>
      <c r="AN156" s="75">
        <f>AM156/AM153</f>
        <v>0</v>
      </c>
      <c r="AO156" s="88"/>
      <c r="AP156" s="75">
        <f>AO156/AO153</f>
        <v>0</v>
      </c>
      <c r="AQ156" s="88"/>
      <c r="AR156" s="75">
        <f>AQ156/AQ153</f>
        <v>0</v>
      </c>
      <c r="AS156" s="88"/>
      <c r="AT156" s="75">
        <f>AS156/AS153</f>
        <v>0</v>
      </c>
      <c r="AU156" s="107">
        <f>E156+M156+O156+Q156+W156+Y156+AA156+AE156+AG156+AI156+AO156+AS156+G156+K156+I156+AC156+S156+U156+AQ156+AK156+AM156+C156</f>
        <v>0</v>
      </c>
      <c r="AV156" s="155">
        <f t="shared" si="648"/>
        <v>0</v>
      </c>
      <c r="AW156" s="93">
        <f>IF(D156=0,0,(IF('Attorney Detail'!I154="yes",(D156/AV156)*('Attorney Detail'!G154+'Attorney Detail'!H154),0)))</f>
        <v>0</v>
      </c>
      <c r="AX156" s="93">
        <f>IF(F156=0,0,(IF('Attorney Detail'!J154="yes",(F156/AV156)*('Attorney Detail'!G154+'Attorney Detail'!H154),0)))</f>
        <v>0</v>
      </c>
      <c r="AY156" s="93">
        <f>IF(H156+J156=0,0,(IF('Attorney Detail'!K154="yes",((H156+J156)/AV156)*('Attorney Detail'!G154+'Attorney Detail'!H154),0)))</f>
        <v>0</v>
      </c>
      <c r="AZ156" s="93">
        <f>IF(L156=0,0,(IF('Attorney Detail'!L154="yes",(L156/AV156)*('Attorney Detail'!G154+'Attorney Detail'!H154),0)))</f>
        <v>0</v>
      </c>
      <c r="BA156" s="93">
        <f>IF(N156=0,0,(N156/AV156)*('Attorney Detail'!G154+'Attorney Detail'!H154))</f>
        <v>0</v>
      </c>
      <c r="BB156" s="93">
        <f>IF(R156+T156=0,0,(IF('Attorney Detail'!M154="yes",((R156+T156)/AV156)*('Attorney Detail'!G154+'Attorney Detail'!H154),0)))</f>
        <v>0</v>
      </c>
      <c r="BC156" s="93">
        <f>IF(V156=0,0,(IF('Attorney Detail'!N154="yes",(((V156)/AV156)*('Attorney Detail'!G154+'Attorney Detail'!H154)),0)))</f>
        <v>0</v>
      </c>
      <c r="BD156" s="93">
        <f>IF(X156+Z156+AB156=0,0,(IF('Attorney Detail'!O154="yes",((X156+Z156+AB156)/AV156)*('Attorney Detail'!G154+'Attorney Detail'!H154),0)))</f>
        <v>0</v>
      </c>
      <c r="BE156" s="93">
        <f>IF(AD156=0,0,(IF('Attorney Detail'!P154="yes",(AD156/AV156)*('Attorney Detail'!G154+'Attorney Detail'!H154),0)))</f>
        <v>0</v>
      </c>
      <c r="BF156" s="93">
        <f>IF(AF156=0,0,(IF('Attorney Detail'!Q154="yes",(AF156/AV156)*('Attorney Detail'!G154+'Attorney Detail'!H154),0)))</f>
        <v>0</v>
      </c>
      <c r="BG156" s="93">
        <f>IF(AH156=0,0,(AH156/AV156)*('Attorney Detail'!G154+'Attorney Detail'!H154))</f>
        <v>0</v>
      </c>
      <c r="BH156" s="93">
        <f>IF(AK156+AM156=0,0,(IF('Attorney Detail'!R154="yes",((AL156+AN156)/AV156)*('Attorney Detail'!G154+'Attorney Detail'!H154),0)))</f>
        <v>0</v>
      </c>
      <c r="BI156" s="91">
        <f>IF(AP156=0,0,(IF('Attorney Detail'!S154="yes",(AP156/AV156)*('Attorney Detail'!G154+'Attorney Detail'!H154),0)))</f>
        <v>0</v>
      </c>
      <c r="BJ156" s="91">
        <f>IF(AT156=0,0,(AT156/AV156)*('Attorney Detail'!G154+'Attorney Detail'!H154))</f>
        <v>0</v>
      </c>
      <c r="BK156" s="91">
        <f>IF((AU156)=0,('Attorney Detail'!G154+'Attorney Detail'!H154),SUM(AW156:BJ156))</f>
        <v>0</v>
      </c>
      <c r="CK156" s="19">
        <f>AV156*'Attorney Detail'!F154</f>
        <v>0</v>
      </c>
    </row>
    <row r="157" spans="1:89" ht="16.5" thickTop="1" thickBot="1" x14ac:dyDescent="0.3">
      <c r="A157" s="22" t="s">
        <v>27</v>
      </c>
      <c r="B157" s="23"/>
      <c r="C157" s="88"/>
      <c r="D157" s="75">
        <f>C157/C153</f>
        <v>0</v>
      </c>
      <c r="E157" s="88"/>
      <c r="F157" s="75">
        <f>E157/E153</f>
        <v>0</v>
      </c>
      <c r="G157" s="88"/>
      <c r="H157" s="75">
        <f>G157/G153</f>
        <v>0</v>
      </c>
      <c r="I157" s="88"/>
      <c r="J157" s="75">
        <f>I157/I153</f>
        <v>0</v>
      </c>
      <c r="K157" s="88"/>
      <c r="L157" s="75">
        <f>K157/K153</f>
        <v>0</v>
      </c>
      <c r="M157" s="88"/>
      <c r="N157" s="75">
        <f>M157/M153</f>
        <v>0</v>
      </c>
      <c r="O157" s="88"/>
      <c r="P157" s="75">
        <f>O157/O153</f>
        <v>0</v>
      </c>
      <c r="Q157" s="88"/>
      <c r="R157" s="75">
        <f>Q157/Q153</f>
        <v>0</v>
      </c>
      <c r="S157" s="88"/>
      <c r="T157" s="75">
        <f>S157/S153</f>
        <v>0</v>
      </c>
      <c r="U157" s="88"/>
      <c r="V157" s="75">
        <f>U157/U153</f>
        <v>0</v>
      </c>
      <c r="W157" s="88"/>
      <c r="X157" s="75">
        <f>W157/W153</f>
        <v>0</v>
      </c>
      <c r="Y157" s="88"/>
      <c r="Z157" s="75">
        <f>Y157/Y153</f>
        <v>0</v>
      </c>
      <c r="AA157" s="88"/>
      <c r="AB157" s="75">
        <f>AA157/AA153</f>
        <v>0</v>
      </c>
      <c r="AC157" s="88"/>
      <c r="AD157" s="75">
        <f>AC157/AC153</f>
        <v>0</v>
      </c>
      <c r="AE157" s="88"/>
      <c r="AF157" s="75">
        <f>AE157/AE153</f>
        <v>0</v>
      </c>
      <c r="AG157" s="88"/>
      <c r="AH157" s="75">
        <f>AG157/AG153</f>
        <v>0</v>
      </c>
      <c r="AI157" s="88"/>
      <c r="AJ157" s="75">
        <f>AI157/AI153</f>
        <v>0</v>
      </c>
      <c r="AK157" s="88">
        <v>0</v>
      </c>
      <c r="AL157" s="75">
        <f>AK157/AK153</f>
        <v>0</v>
      </c>
      <c r="AM157" s="88">
        <v>0</v>
      </c>
      <c r="AN157" s="75">
        <f>AM157/AM153</f>
        <v>0</v>
      </c>
      <c r="AO157" s="88"/>
      <c r="AP157" s="75">
        <f>AO157/AO153</f>
        <v>0</v>
      </c>
      <c r="AQ157" s="88"/>
      <c r="AR157" s="75">
        <f>AQ157/AQ153</f>
        <v>0</v>
      </c>
      <c r="AS157" s="88"/>
      <c r="AT157" s="75">
        <f>AS157/AS153</f>
        <v>0</v>
      </c>
      <c r="AU157" s="107">
        <f>E157+M157+O157+Q157+W157+Y157+AA157+AE157+AG157+AI157+AO157+AS157+G157+K157+I157+AC157+S157+U157+AQ157+AK157+AM157+C157</f>
        <v>0</v>
      </c>
      <c r="AV157" s="155">
        <f t="shared" si="648"/>
        <v>0</v>
      </c>
      <c r="AW157" s="93">
        <f>IF(D157=0,0,(IF('Attorney Detail'!I155="yes",(D157/AV157)*('Attorney Detail'!G155+'Attorney Detail'!H155),0)))</f>
        <v>0</v>
      </c>
      <c r="AX157" s="93">
        <f>IF(F157=0,0,(IF('Attorney Detail'!J155="yes",(F157/AV157)*('Attorney Detail'!G155+'Attorney Detail'!H155),0)))</f>
        <v>0</v>
      </c>
      <c r="AY157" s="93">
        <f>IF(H157+J157=0,0,(IF('Attorney Detail'!K155="yes",((H157+J157)/AV157)*('Attorney Detail'!G155+'Attorney Detail'!H155),0)))</f>
        <v>0</v>
      </c>
      <c r="AZ157" s="93">
        <f>IF(L157=0,0,(IF('Attorney Detail'!L155="yes",(L157/AV157)*('Attorney Detail'!G155+'Attorney Detail'!H155),0)))</f>
        <v>0</v>
      </c>
      <c r="BA157" s="93">
        <f>IF(N157=0,0,(N157/AV157)*('Attorney Detail'!G155+'Attorney Detail'!H155))</f>
        <v>0</v>
      </c>
      <c r="BB157" s="93">
        <f>IF(R157+T157=0,0,(IF('Attorney Detail'!M155="yes",((R157+T157)/AV157)*('Attorney Detail'!G155+'Attorney Detail'!H155),0)))</f>
        <v>0</v>
      </c>
      <c r="BC157" s="93">
        <f>IF(V157=0,0,(IF('Attorney Detail'!N155="yes",(((V157)/AV157)*('Attorney Detail'!G155+'Attorney Detail'!H155)),0)))</f>
        <v>0</v>
      </c>
      <c r="BD157" s="93">
        <f>IF(X157+Z157+AB157=0,0,(IF('Attorney Detail'!O155="yes",((X157+Z157+AB157)/AV157)*('Attorney Detail'!G155+'Attorney Detail'!H155),0)))</f>
        <v>0</v>
      </c>
      <c r="BE157" s="93">
        <f>IF(AD157=0,0,(IF('Attorney Detail'!P155="yes",(AD157/AV157)*('Attorney Detail'!G155+'Attorney Detail'!H155),0)))</f>
        <v>0</v>
      </c>
      <c r="BF157" s="93">
        <f>IF(AF157=0,0,(IF('Attorney Detail'!Q155="yes",(AF157/AV157)*('Attorney Detail'!G155+'Attorney Detail'!H155),0)))</f>
        <v>0</v>
      </c>
      <c r="BG157" s="93">
        <f>IF(AH157=0,0,(AH157/AV157)*('Attorney Detail'!G155+'Attorney Detail'!H155))</f>
        <v>0</v>
      </c>
      <c r="BH157" s="93">
        <f>IF(AK157+AM157=0,0,(IF('Attorney Detail'!R155="yes",((AL157+AN157)/AV157)*('Attorney Detail'!G155+'Attorney Detail'!H155),0)))</f>
        <v>0</v>
      </c>
      <c r="BI157" s="91">
        <f>IF(AP157=0,0,(IF('Attorney Detail'!S155="yes",(AP157/AV157)*('Attorney Detail'!G155+'Attorney Detail'!H155),0)))</f>
        <v>0</v>
      </c>
      <c r="BJ157" s="91">
        <f>IF(AT157=0,0,(AT157/AV157)*('Attorney Detail'!G155+'Attorney Detail'!H155))</f>
        <v>0</v>
      </c>
      <c r="BK157" s="91">
        <f>IF((AU157)=0,('Attorney Detail'!G155+'Attorney Detail'!H155),SUM(AW157:BJ157))</f>
        <v>0</v>
      </c>
      <c r="CK157" s="19">
        <f>AV157*'Attorney Detail'!F155</f>
        <v>0</v>
      </c>
    </row>
    <row r="158" spans="1:89" ht="16.5" thickTop="1" thickBot="1" x14ac:dyDescent="0.3">
      <c r="A158" s="24" t="s">
        <v>28</v>
      </c>
      <c r="B158" s="25"/>
      <c r="C158" s="25"/>
      <c r="D158" s="75">
        <f>C158/C153</f>
        <v>0</v>
      </c>
      <c r="E158" s="25"/>
      <c r="F158" s="75">
        <f>E158/E153</f>
        <v>0</v>
      </c>
      <c r="G158" s="25"/>
      <c r="H158" s="75">
        <f>G158/G153</f>
        <v>0</v>
      </c>
      <c r="I158" s="25"/>
      <c r="J158" s="75">
        <f>I158/I153</f>
        <v>0</v>
      </c>
      <c r="K158" s="25"/>
      <c r="L158" s="75">
        <f>K158/K153</f>
        <v>0</v>
      </c>
      <c r="M158" s="25"/>
      <c r="N158" s="75">
        <f>M158/M153</f>
        <v>0</v>
      </c>
      <c r="O158" s="25"/>
      <c r="P158" s="75">
        <f>O158/O153</f>
        <v>0</v>
      </c>
      <c r="Q158" s="25"/>
      <c r="R158" s="75">
        <f>Q158/Q153</f>
        <v>0</v>
      </c>
      <c r="S158" s="25"/>
      <c r="T158" s="75">
        <f>S158/S153</f>
        <v>0</v>
      </c>
      <c r="U158" s="25"/>
      <c r="V158" s="75">
        <f>U158/U153</f>
        <v>0</v>
      </c>
      <c r="W158" s="25"/>
      <c r="X158" s="75">
        <f>W158/W153</f>
        <v>0</v>
      </c>
      <c r="Y158" s="25"/>
      <c r="Z158" s="75">
        <f>Y158/Y153</f>
        <v>0</v>
      </c>
      <c r="AA158" s="25"/>
      <c r="AB158" s="75">
        <f>AA158/AA153</f>
        <v>0</v>
      </c>
      <c r="AC158" s="25"/>
      <c r="AD158" s="75">
        <f>AC158/AC153</f>
        <v>0</v>
      </c>
      <c r="AE158" s="25"/>
      <c r="AF158" s="75">
        <f>AE158/AE153</f>
        <v>0</v>
      </c>
      <c r="AG158" s="25"/>
      <c r="AH158" s="75">
        <f>AG158/AG153</f>
        <v>0</v>
      </c>
      <c r="AI158" s="25"/>
      <c r="AJ158" s="75">
        <f>AI158/AI153</f>
        <v>0</v>
      </c>
      <c r="AK158" s="25">
        <v>0</v>
      </c>
      <c r="AL158" s="75">
        <f>AK158/AK153</f>
        <v>0</v>
      </c>
      <c r="AM158" s="25">
        <v>0</v>
      </c>
      <c r="AN158" s="75">
        <f>AM158/AM153</f>
        <v>0</v>
      </c>
      <c r="AO158" s="25"/>
      <c r="AP158" s="75">
        <f>AO158/AO153</f>
        <v>0</v>
      </c>
      <c r="AQ158" s="25"/>
      <c r="AR158" s="75">
        <f>AQ158/AQ153</f>
        <v>0</v>
      </c>
      <c r="AS158" s="25"/>
      <c r="AT158" s="75">
        <f>AS158/AS153</f>
        <v>0</v>
      </c>
      <c r="AU158" s="108">
        <f>E158+M158+O158+Q158+W158+Y158+AA158+AE158+AG158+AI158+AO158+AS158+G158+K158+I158+AC158+S158+U158+AQ158+AK158+AM158+C158</f>
        <v>0</v>
      </c>
      <c r="AV158" s="155">
        <f t="shared" si="648"/>
        <v>0</v>
      </c>
      <c r="AW158" s="93">
        <f>IF(D158=0,0,(IF('Attorney Detail'!I156="yes",(D158/AV158)*('Attorney Detail'!G156+'Attorney Detail'!H156),0)))</f>
        <v>0</v>
      </c>
      <c r="AX158" s="93">
        <f>IF(F158=0,0,(IF('Attorney Detail'!J156="yes",(F158/AV158)*('Attorney Detail'!G156+'Attorney Detail'!H156),0)))</f>
        <v>0</v>
      </c>
      <c r="AY158" s="93">
        <f>IF(H158+J158=0,0,(IF('Attorney Detail'!K156="yes",((H158+J158)/AV158)*('Attorney Detail'!G156+'Attorney Detail'!H156),0)))</f>
        <v>0</v>
      </c>
      <c r="AZ158" s="93">
        <f>IF(L158=0,0,(IF('Attorney Detail'!L156="yes",(L158/AV158)*('Attorney Detail'!G156+'Attorney Detail'!H156),0)))</f>
        <v>0</v>
      </c>
      <c r="BA158" s="93">
        <f>IF(N158=0,0,(N158/AV158)*('Attorney Detail'!G156+'Attorney Detail'!H156))</f>
        <v>0</v>
      </c>
      <c r="BB158" s="93">
        <f>IF(R158+T158=0,0,(IF('Attorney Detail'!M156="yes",((R158+T158)/AV158)*('Attorney Detail'!G156+'Attorney Detail'!H156),0)))</f>
        <v>0</v>
      </c>
      <c r="BC158" s="93">
        <f>IF(V158=0,0,(IF('Attorney Detail'!N156="yes",(((V158)/AV158)*('Attorney Detail'!G156+'Attorney Detail'!H156)),0)))</f>
        <v>0</v>
      </c>
      <c r="BD158" s="93">
        <f>IF(X158+Z158+AB158=0,0,(IF('Attorney Detail'!O156="yes",((X158+Z158+AB158)/AV158)*('Attorney Detail'!G156+'Attorney Detail'!H156),0)))</f>
        <v>0</v>
      </c>
      <c r="BE158" s="93">
        <f>IF(AD158=0,0,(IF('Attorney Detail'!P156="yes",(AD158/AV158)*('Attorney Detail'!G156+'Attorney Detail'!H156),0)))</f>
        <v>0</v>
      </c>
      <c r="BF158" s="93">
        <f>IF(AF158=0,0,(IF('Attorney Detail'!Q156="yes",(AF158/AV158)*('Attorney Detail'!G156+'Attorney Detail'!H156),0)))</f>
        <v>0</v>
      </c>
      <c r="BG158" s="93">
        <f>IF(AH158=0,0,(AH158/AV158)*('Attorney Detail'!G156+'Attorney Detail'!H156))</f>
        <v>0</v>
      </c>
      <c r="BH158" s="93">
        <f>IF(AK158+AM158=0,0,(IF('Attorney Detail'!R156="yes",((AL158+AN158)/AV158)*('Attorney Detail'!G156+'Attorney Detail'!H156),0)))</f>
        <v>0</v>
      </c>
      <c r="BI158" s="91">
        <f>IF(AP158=0,0,(IF('Attorney Detail'!S156="yes",(AP158/AV158)*('Attorney Detail'!G156+'Attorney Detail'!H156),0)))</f>
        <v>0</v>
      </c>
      <c r="BJ158" s="91">
        <f>IF(AT158=0,0,(AT158/AV158)*('Attorney Detail'!G156+'Attorney Detail'!H156))</f>
        <v>0</v>
      </c>
      <c r="BK158" s="91">
        <f>IF((AU158)=0,('Attorney Detail'!G156+'Attorney Detail'!H156),SUM(AW158:BJ158))</f>
        <v>0</v>
      </c>
      <c r="CK158" s="19">
        <f>AV158*'Attorney Detail'!F156</f>
        <v>0</v>
      </c>
    </row>
    <row r="159" spans="1:89" ht="16.5" thickTop="1" thickBot="1" x14ac:dyDescent="0.3">
      <c r="A159" s="72" t="s">
        <v>29</v>
      </c>
      <c r="B159" s="73"/>
      <c r="C159" s="73">
        <f t="shared" ref="C159" si="649">SUM(C155:C158)</f>
        <v>0</v>
      </c>
      <c r="D159" s="74">
        <f t="shared" ref="D159" si="650">C159/C153</f>
        <v>0</v>
      </c>
      <c r="E159" s="73">
        <f t="shared" ref="E159" si="651">SUM(E155:E158)</f>
        <v>0</v>
      </c>
      <c r="F159" s="74">
        <f t="shared" ref="F159" si="652">E159/E153</f>
        <v>0</v>
      </c>
      <c r="G159" s="73">
        <f t="shared" ref="G159" si="653">SUM(G155:G158)</f>
        <v>0</v>
      </c>
      <c r="H159" s="75">
        <f t="shared" ref="H159" si="654">G159/G153</f>
        <v>0</v>
      </c>
      <c r="I159" s="73">
        <f t="shared" ref="I159" si="655">SUM(I155:I158)</f>
        <v>0</v>
      </c>
      <c r="J159" s="75">
        <f t="shared" ref="J159" si="656">I159/I153</f>
        <v>0</v>
      </c>
      <c r="K159" s="73">
        <f t="shared" ref="K159" si="657">SUM(K155:K158)</f>
        <v>0</v>
      </c>
      <c r="L159" s="75">
        <f t="shared" ref="L159" si="658">K159/K153</f>
        <v>0</v>
      </c>
      <c r="M159" s="73">
        <f t="shared" ref="M159" si="659">SUM(M155:M158)</f>
        <v>0</v>
      </c>
      <c r="N159" s="74">
        <f t="shared" ref="N159" si="660">M159/M153</f>
        <v>0</v>
      </c>
      <c r="O159" s="73">
        <f t="shared" ref="O159" si="661">SUM(O155:O158)</f>
        <v>0</v>
      </c>
      <c r="P159" s="74">
        <f t="shared" ref="P159" si="662">O159/O153</f>
        <v>0</v>
      </c>
      <c r="Q159" s="73">
        <f t="shared" ref="Q159" si="663">SUM(Q155:Q158)</f>
        <v>0</v>
      </c>
      <c r="R159" s="75">
        <f t="shared" ref="R159" si="664">Q159/Q153</f>
        <v>0</v>
      </c>
      <c r="S159" s="73">
        <f t="shared" ref="S159" si="665">SUM(S155:S158)</f>
        <v>0</v>
      </c>
      <c r="T159" s="75">
        <f t="shared" ref="T159" si="666">S159/S153</f>
        <v>0</v>
      </c>
      <c r="U159" s="73">
        <f t="shared" ref="U159" si="667">SUM(U155:U158)</f>
        <v>0</v>
      </c>
      <c r="V159" s="75">
        <f t="shared" ref="V159" si="668">U159/U153</f>
        <v>0</v>
      </c>
      <c r="W159" s="73">
        <f t="shared" ref="W159" si="669">SUM(W155:W158)</f>
        <v>0</v>
      </c>
      <c r="X159" s="75">
        <f t="shared" ref="X159" si="670">W159/W153</f>
        <v>0</v>
      </c>
      <c r="Y159" s="73">
        <f t="shared" ref="Y159" si="671">SUM(Y155:Y158)</f>
        <v>0</v>
      </c>
      <c r="Z159" s="75">
        <f t="shared" ref="Z159" si="672">Y159/Y153</f>
        <v>0</v>
      </c>
      <c r="AA159" s="73">
        <f t="shared" ref="AA159" si="673">SUM(AA155:AA158)</f>
        <v>0</v>
      </c>
      <c r="AB159" s="75">
        <f t="shared" ref="AB159" si="674">AA159/AA153</f>
        <v>0</v>
      </c>
      <c r="AC159" s="73">
        <f t="shared" ref="AC159" si="675">SUM(AC155:AC158)</f>
        <v>0</v>
      </c>
      <c r="AD159" s="75">
        <f t="shared" ref="AD159" si="676">AC159/AC153</f>
        <v>0</v>
      </c>
      <c r="AE159" s="73">
        <f t="shared" ref="AE159" si="677">SUM(AE155:AE158)</f>
        <v>0</v>
      </c>
      <c r="AF159" s="75">
        <f t="shared" ref="AF159" si="678">AE159/AE153</f>
        <v>0</v>
      </c>
      <c r="AG159" s="73">
        <f t="shared" ref="AG159" si="679">SUM(AG155:AG158)</f>
        <v>0</v>
      </c>
      <c r="AH159" s="75">
        <f t="shared" ref="AH159" si="680">AG159/AG153</f>
        <v>0</v>
      </c>
      <c r="AI159" s="73">
        <f t="shared" ref="AI159" si="681">SUM(AI155:AI158)</f>
        <v>0</v>
      </c>
      <c r="AJ159" s="75">
        <f t="shared" ref="AJ159" si="682">AI159/AI153</f>
        <v>0</v>
      </c>
      <c r="AK159" s="73">
        <f t="shared" ref="AK159" si="683">SUM(AK155:AK158)</f>
        <v>0</v>
      </c>
      <c r="AL159" s="75">
        <f t="shared" ref="AL159" si="684">AK159/AK153</f>
        <v>0</v>
      </c>
      <c r="AM159" s="73">
        <f t="shared" ref="AM159" si="685">SUM(AM155:AM158)</f>
        <v>0</v>
      </c>
      <c r="AN159" s="75">
        <f t="shared" ref="AN159" si="686">AM159/AM153</f>
        <v>0</v>
      </c>
      <c r="AO159" s="73">
        <f t="shared" ref="AO159" si="687">SUM(AO155:AO158)</f>
        <v>0</v>
      </c>
      <c r="AP159" s="75">
        <f t="shared" ref="AP159" si="688">AO159/AO153</f>
        <v>0</v>
      </c>
      <c r="AQ159" s="73">
        <f t="shared" ref="AQ159" si="689">SUM(AQ155:AQ158)</f>
        <v>0</v>
      </c>
      <c r="AR159" s="75">
        <f t="shared" ref="AR159" si="690">AQ159/AQ153</f>
        <v>0</v>
      </c>
      <c r="AS159" s="73">
        <f t="shared" ref="AS159" si="691">SUM(AS155:AS158)</f>
        <v>0</v>
      </c>
      <c r="AT159" s="75">
        <f t="shared" ref="AT159" si="692">AS159/AS153</f>
        <v>0</v>
      </c>
      <c r="AU159" s="71">
        <f>E159+M159+O159+Q159+W159+Y159+AA159+AE159+AG159+AI159+AO159+AS159+G159+K159+I159+AC159+S159+U159+AQ159+AK159+AM159+C159</f>
        <v>0</v>
      </c>
      <c r="AV159" s="155">
        <f t="shared" si="648"/>
        <v>0</v>
      </c>
      <c r="AW159" s="94"/>
      <c r="AX159" s="94"/>
      <c r="AY159" s="94"/>
      <c r="AZ159" s="94"/>
      <c r="BA159" s="94"/>
      <c r="BB159" s="94"/>
      <c r="BC159" s="94"/>
      <c r="BD159" s="94"/>
      <c r="BE159" s="94"/>
      <c r="BF159" s="94"/>
      <c r="BG159" s="94"/>
      <c r="BH159" s="94"/>
      <c r="BI159" s="94"/>
      <c r="BJ159" s="94"/>
      <c r="BK159" s="94"/>
      <c r="CK159" s="26">
        <f t="shared" ref="CK159" si="693">SUM(CK155:CK158)</f>
        <v>0</v>
      </c>
    </row>
    <row r="160" spans="1:89" ht="16.5" thickTop="1" x14ac:dyDescent="0.25">
      <c r="A160" s="233" t="s">
        <v>481</v>
      </c>
      <c r="B160" s="233"/>
      <c r="C160" s="233"/>
      <c r="D160" s="233"/>
      <c r="E160" s="233"/>
      <c r="F160" s="233"/>
      <c r="G160" s="233"/>
      <c r="H160" s="233"/>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3"/>
      <c r="AK160" s="233"/>
      <c r="AL160" s="233"/>
      <c r="AM160" s="233"/>
      <c r="AN160" s="233"/>
      <c r="AO160" s="233"/>
      <c r="AP160" s="233"/>
      <c r="AQ160" s="233"/>
      <c r="AR160" s="233"/>
      <c r="AS160" s="233"/>
      <c r="AT160" s="233"/>
      <c r="AU160" s="233"/>
      <c r="AV160" s="233"/>
    </row>
    <row r="161" spans="1:89" ht="45" x14ac:dyDescent="0.25">
      <c r="A161" s="76"/>
      <c r="B161" s="66" t="s">
        <v>21</v>
      </c>
      <c r="C161" s="225" t="s">
        <v>442</v>
      </c>
      <c r="D161" s="226"/>
      <c r="E161" s="225" t="s">
        <v>96</v>
      </c>
      <c r="F161" s="226"/>
      <c r="G161" s="232" t="s">
        <v>99</v>
      </c>
      <c r="H161" s="226"/>
      <c r="I161" s="232" t="s">
        <v>100</v>
      </c>
      <c r="J161" s="226"/>
      <c r="K161" s="225" t="s">
        <v>97</v>
      </c>
      <c r="L161" s="226"/>
      <c r="M161" s="225" t="s">
        <v>98</v>
      </c>
      <c r="N161" s="226"/>
      <c r="O161" s="225" t="s">
        <v>22</v>
      </c>
      <c r="P161" s="226"/>
      <c r="Q161" s="225" t="s">
        <v>489</v>
      </c>
      <c r="R161" s="226"/>
      <c r="S161" s="225" t="s">
        <v>488</v>
      </c>
      <c r="T161" s="226"/>
      <c r="U161" s="232" t="s">
        <v>422</v>
      </c>
      <c r="V161" s="226"/>
      <c r="W161" s="232" t="s">
        <v>436</v>
      </c>
      <c r="X161" s="226"/>
      <c r="Y161" s="232" t="s">
        <v>423</v>
      </c>
      <c r="Z161" s="226"/>
      <c r="AA161" s="225" t="s">
        <v>484</v>
      </c>
      <c r="AB161" s="226"/>
      <c r="AC161" s="225" t="s">
        <v>93</v>
      </c>
      <c r="AD161" s="226"/>
      <c r="AE161" s="225" t="s">
        <v>94</v>
      </c>
      <c r="AF161" s="226"/>
      <c r="AG161" s="225" t="s">
        <v>485</v>
      </c>
      <c r="AH161" s="226"/>
      <c r="AI161" s="225" t="s">
        <v>424</v>
      </c>
      <c r="AJ161" s="226"/>
      <c r="AK161" s="225" t="s">
        <v>425</v>
      </c>
      <c r="AL161" s="226"/>
      <c r="AM161" s="225" t="s">
        <v>437</v>
      </c>
      <c r="AN161" s="226"/>
      <c r="AO161" s="225" t="s">
        <v>500</v>
      </c>
      <c r="AP161" s="226"/>
      <c r="AQ161" s="225" t="s">
        <v>426</v>
      </c>
      <c r="AR161" s="226"/>
      <c r="AS161" s="225" t="s">
        <v>447</v>
      </c>
      <c r="AT161" s="226"/>
      <c r="AU161" s="225" t="s">
        <v>23</v>
      </c>
      <c r="AV161" s="226"/>
      <c r="AW161" s="89" t="s">
        <v>442</v>
      </c>
      <c r="AX161" s="89" t="s">
        <v>96</v>
      </c>
      <c r="AY161" s="195" t="s">
        <v>171</v>
      </c>
      <c r="AZ161" s="105" t="s">
        <v>97</v>
      </c>
      <c r="BA161" s="105" t="s">
        <v>443</v>
      </c>
      <c r="BB161" s="90" t="s">
        <v>434</v>
      </c>
      <c r="BC161" s="106" t="s">
        <v>172</v>
      </c>
      <c r="BD161" s="90" t="s">
        <v>435</v>
      </c>
      <c r="BE161" s="90" t="s">
        <v>93</v>
      </c>
      <c r="BF161" s="90" t="s">
        <v>94</v>
      </c>
      <c r="BG161" s="90" t="s">
        <v>31</v>
      </c>
      <c r="BH161" s="90" t="s">
        <v>444</v>
      </c>
      <c r="BI161" s="91" t="s">
        <v>445</v>
      </c>
      <c r="BJ161" s="91" t="s">
        <v>446</v>
      </c>
      <c r="BK161" s="91" t="s">
        <v>448</v>
      </c>
      <c r="CK161" s="219" t="s">
        <v>502</v>
      </c>
    </row>
    <row r="162" spans="1:89" x14ac:dyDescent="0.25">
      <c r="A162" s="38" t="s">
        <v>107</v>
      </c>
      <c r="B162" s="67"/>
      <c r="C162" s="67"/>
      <c r="D162" s="68"/>
      <c r="E162" s="67"/>
      <c r="F162" s="68"/>
      <c r="G162" s="67"/>
      <c r="H162" s="68"/>
      <c r="I162" s="67"/>
      <c r="J162" s="68"/>
      <c r="K162" s="67"/>
      <c r="L162" s="68"/>
      <c r="M162" s="69"/>
      <c r="N162" s="68"/>
      <c r="O162" s="67"/>
      <c r="P162" s="68"/>
      <c r="Q162" s="67"/>
      <c r="R162" s="68"/>
      <c r="S162" s="67"/>
      <c r="T162" s="68"/>
      <c r="U162" s="67"/>
      <c r="V162" s="68"/>
      <c r="W162" s="67"/>
      <c r="X162" s="68"/>
      <c r="Y162" s="67"/>
      <c r="Z162" s="68"/>
      <c r="AA162" s="67"/>
      <c r="AB162" s="68"/>
      <c r="AC162" s="69"/>
      <c r="AD162" s="69"/>
      <c r="AE162" s="67"/>
      <c r="AF162" s="68"/>
      <c r="AG162" s="67"/>
      <c r="AH162" s="68"/>
      <c r="AI162" s="67"/>
      <c r="AJ162" s="68"/>
      <c r="AK162" s="227"/>
      <c r="AL162" s="228"/>
      <c r="AM162" s="227"/>
      <c r="AN162" s="228"/>
      <c r="AO162" s="112"/>
      <c r="AP162" s="113"/>
      <c r="AQ162" s="112"/>
      <c r="AR162" s="113"/>
      <c r="AS162" s="112"/>
      <c r="AT162" s="113"/>
      <c r="AU162" s="67"/>
      <c r="AV162" s="110"/>
      <c r="AW162" s="89"/>
      <c r="AX162" s="89"/>
      <c r="AY162" s="89"/>
      <c r="AZ162" s="89"/>
      <c r="BA162" s="89"/>
    </row>
    <row r="163" spans="1:89" x14ac:dyDescent="0.25">
      <c r="A163" s="77"/>
      <c r="B163" s="70"/>
      <c r="C163" s="223">
        <f>(VLOOKUP(A162,$BL$2:$CH$5,2,FALSE))*'Attorney Detail'!F163</f>
        <v>15</v>
      </c>
      <c r="D163" s="224"/>
      <c r="E163" s="223">
        <f>(VLOOKUP(A162,$BL$2:$CH$5,3,FALSE))*'Attorney Detail'!F163</f>
        <v>15</v>
      </c>
      <c r="F163" s="224"/>
      <c r="G163" s="223">
        <f>VLOOKUP(A162,$BL$2:$CI$5,4,FALSE)*'Attorney Detail'!F163</f>
        <v>50</v>
      </c>
      <c r="H163" s="224"/>
      <c r="I163" s="223">
        <f>VLOOKUP(A162,$BL$2:$CI$5,5,FALSE)*'Attorney Detail'!F163</f>
        <v>80</v>
      </c>
      <c r="J163" s="224"/>
      <c r="K163" s="223">
        <f>VLOOKUP(A162,$BL$2:$CI$5,6,FALSE)*'Attorney Detail'!F163</f>
        <v>100</v>
      </c>
      <c r="L163" s="224"/>
      <c r="M163" s="234">
        <f>VLOOKUP(A162,$BL$2:$CI$5,7,FALSE)*'Attorney Detail'!F163</f>
        <v>150</v>
      </c>
      <c r="N163" s="224"/>
      <c r="O163" s="223">
        <f>VLOOKUP(A162,$BL$2:$CI$5,8,FALSE)*'Attorney Detail'!F163</f>
        <v>300</v>
      </c>
      <c r="P163" s="224"/>
      <c r="Q163" s="223">
        <f>VLOOKUP(A162,$BL$2:$CI$5,9,FALSE)*'Attorney Detail'!F163</f>
        <v>15</v>
      </c>
      <c r="R163" s="224"/>
      <c r="S163" s="223">
        <f>VLOOKUP(A162,$BL$2:$CI$5,10,FALSE)*'Attorney Detail'!F163</f>
        <v>50</v>
      </c>
      <c r="T163" s="224"/>
      <c r="U163" s="223">
        <f>VLOOKUP(A162,$BL$2:$CI$5,11,FALSE)*'Attorney Detail'!F163</f>
        <v>100</v>
      </c>
      <c r="V163" s="224"/>
      <c r="W163" s="223">
        <f>VLOOKUP(A162,$BL$2:$CI$5,12,FALSE)*'Attorney Detail'!F163</f>
        <v>220</v>
      </c>
      <c r="X163" s="224"/>
      <c r="Y163" s="223">
        <f>VLOOKUP(A162,$BL$2:$CI$5,13,FALSE)*'Attorney Detail'!F163</f>
        <v>300</v>
      </c>
      <c r="Z163" s="224"/>
      <c r="AA163" s="229">
        <f>VLOOKUP(A162,$BL$2:$CI$5,14,FALSE)*'Attorney Detail'!F163</f>
        <v>400</v>
      </c>
      <c r="AB163" s="230"/>
      <c r="AC163" s="229">
        <f>VLOOKUP(A162,$BL$2:$CI$5,15,FALSE)*'Attorney Detail'!F163</f>
        <v>120</v>
      </c>
      <c r="AD163" s="231"/>
      <c r="AE163" s="229">
        <f>VLOOKUP(A162,$BL$2:$CI$5,16,FALSE)*'Attorney Detail'!F163</f>
        <v>120</v>
      </c>
      <c r="AF163" s="230"/>
      <c r="AG163" s="229">
        <f>VLOOKUP(A162,$BL$2:$CI$5,17,FALSE)*'Attorney Detail'!F163</f>
        <v>300</v>
      </c>
      <c r="AH163" s="230"/>
      <c r="AI163" s="223">
        <f>VLOOKUP(A162,$BL$2:$CI$5,18,FALSE)*'Attorney Detail'!F163</f>
        <v>300</v>
      </c>
      <c r="AJ163" s="224"/>
      <c r="AK163" s="223">
        <f>VLOOKUP(A162,$BL$2:$CI$5,19,FALSE)*'Attorney Detail'!F163</f>
        <v>15</v>
      </c>
      <c r="AL163" s="224"/>
      <c r="AM163" s="223">
        <f>VLOOKUP(A162,$BL$2:$CI$5,20,FALSE)*'Attorney Detail'!F163</f>
        <v>40</v>
      </c>
      <c r="AN163" s="224"/>
      <c r="AO163" s="223">
        <f>VLOOKUP(A162,$BL$2:$CI$5,21,FALSE)*'Attorney Detail'!F163</f>
        <v>40</v>
      </c>
      <c r="AP163" s="224"/>
      <c r="AQ163" s="223">
        <f>VLOOKUP(A162,$BL$2:$CI$5,22,FALSE)*'Attorney Detail'!F163</f>
        <v>40</v>
      </c>
      <c r="AR163" s="224"/>
      <c r="AS163" s="235">
        <f>VLOOKUP(A162,$BL$2:$CI$5,23,FALSE)*'Attorney Detail'!F163</f>
        <v>10000000000</v>
      </c>
      <c r="AT163" s="236"/>
      <c r="AU163" s="237"/>
      <c r="AV163" s="238"/>
    </row>
    <row r="164" spans="1:89" ht="15.75" thickBot="1" x14ac:dyDescent="0.3">
      <c r="A164" s="37" t="str">
        <f>'Attorney Detail'!A163&amp;""</f>
        <v/>
      </c>
      <c r="B164" s="78" t="s">
        <v>24</v>
      </c>
      <c r="C164" s="78" t="s">
        <v>24</v>
      </c>
      <c r="D164" s="78" t="s">
        <v>112</v>
      </c>
      <c r="E164" s="78" t="s">
        <v>24</v>
      </c>
      <c r="F164" s="78" t="s">
        <v>112</v>
      </c>
      <c r="G164" s="78" t="s">
        <v>24</v>
      </c>
      <c r="H164" s="78" t="s">
        <v>112</v>
      </c>
      <c r="I164" s="78" t="s">
        <v>24</v>
      </c>
      <c r="J164" s="78" t="s">
        <v>112</v>
      </c>
      <c r="K164" s="78" t="s">
        <v>24</v>
      </c>
      <c r="L164" s="78" t="s">
        <v>112</v>
      </c>
      <c r="M164" s="78" t="s">
        <v>24</v>
      </c>
      <c r="N164" s="78" t="s">
        <v>112</v>
      </c>
      <c r="O164" s="78" t="s">
        <v>24</v>
      </c>
      <c r="P164" s="78" t="s">
        <v>112</v>
      </c>
      <c r="Q164" s="78" t="s">
        <v>24</v>
      </c>
      <c r="R164" s="78" t="s">
        <v>112</v>
      </c>
      <c r="S164" s="78" t="s">
        <v>24</v>
      </c>
      <c r="T164" s="78" t="s">
        <v>112</v>
      </c>
      <c r="U164" s="78" t="s">
        <v>24</v>
      </c>
      <c r="V164" s="78" t="s">
        <v>112</v>
      </c>
      <c r="W164" s="78" t="s">
        <v>24</v>
      </c>
      <c r="X164" s="78" t="s">
        <v>112</v>
      </c>
      <c r="Y164" s="78" t="s">
        <v>24</v>
      </c>
      <c r="Z164" s="78" t="s">
        <v>112</v>
      </c>
      <c r="AA164" s="78" t="s">
        <v>24</v>
      </c>
      <c r="AB164" s="78" t="s">
        <v>112</v>
      </c>
      <c r="AC164" s="78" t="s">
        <v>24</v>
      </c>
      <c r="AD164" s="78" t="s">
        <v>112</v>
      </c>
      <c r="AE164" s="78" t="s">
        <v>24</v>
      </c>
      <c r="AF164" s="78" t="s">
        <v>112</v>
      </c>
      <c r="AG164" s="78" t="s">
        <v>24</v>
      </c>
      <c r="AH164" s="79" t="s">
        <v>112</v>
      </c>
      <c r="AI164" s="78" t="s">
        <v>24</v>
      </c>
      <c r="AJ164" s="78" t="s">
        <v>112</v>
      </c>
      <c r="AK164" s="78" t="s">
        <v>24</v>
      </c>
      <c r="AL164" s="78" t="s">
        <v>112</v>
      </c>
      <c r="AM164" s="78" t="s">
        <v>24</v>
      </c>
      <c r="AN164" s="78" t="s">
        <v>112</v>
      </c>
      <c r="AO164" s="78" t="s">
        <v>24</v>
      </c>
      <c r="AP164" s="78" t="s">
        <v>112</v>
      </c>
      <c r="AQ164" s="78" t="s">
        <v>24</v>
      </c>
      <c r="AR164" s="78" t="s">
        <v>112</v>
      </c>
      <c r="AS164" s="78" t="s">
        <v>24</v>
      </c>
      <c r="AT164" s="78" t="s">
        <v>112</v>
      </c>
      <c r="AU164" s="78" t="s">
        <v>24</v>
      </c>
      <c r="AV164" s="154" t="s">
        <v>112</v>
      </c>
      <c r="CK164" s="19"/>
    </row>
    <row r="165" spans="1:89" ht="16.5" thickTop="1" thickBot="1" x14ac:dyDescent="0.3">
      <c r="A165" s="20" t="s">
        <v>25</v>
      </c>
      <c r="B165" s="21"/>
      <c r="C165" s="21"/>
      <c r="D165" s="75">
        <f>C165/C163</f>
        <v>0</v>
      </c>
      <c r="E165" s="21"/>
      <c r="F165" s="75">
        <f>E165/E163</f>
        <v>0</v>
      </c>
      <c r="G165" s="21"/>
      <c r="H165" s="75">
        <f>G165/G163</f>
        <v>0</v>
      </c>
      <c r="I165" s="21"/>
      <c r="J165" s="75">
        <f>I165/I163</f>
        <v>0</v>
      </c>
      <c r="K165" s="21"/>
      <c r="L165" s="75">
        <f>K165/K163</f>
        <v>0</v>
      </c>
      <c r="M165" s="21"/>
      <c r="N165" s="75">
        <f>M165/M163</f>
        <v>0</v>
      </c>
      <c r="O165" s="21"/>
      <c r="P165" s="75">
        <f>O165/O163</f>
        <v>0</v>
      </c>
      <c r="Q165" s="21"/>
      <c r="R165" s="75">
        <f>Q165/Q163</f>
        <v>0</v>
      </c>
      <c r="S165" s="21"/>
      <c r="T165" s="75">
        <f>S165/S163</f>
        <v>0</v>
      </c>
      <c r="U165" s="21"/>
      <c r="V165" s="75">
        <f>U165/U163</f>
        <v>0</v>
      </c>
      <c r="W165" s="21"/>
      <c r="X165" s="75">
        <f>W165/W163</f>
        <v>0</v>
      </c>
      <c r="Y165" s="21"/>
      <c r="Z165" s="75">
        <f>Y165/Y163</f>
        <v>0</v>
      </c>
      <c r="AA165" s="21"/>
      <c r="AB165" s="75">
        <f>AA165/AA163</f>
        <v>0</v>
      </c>
      <c r="AC165" s="21"/>
      <c r="AD165" s="75">
        <f>AC165/AC163</f>
        <v>0</v>
      </c>
      <c r="AE165" s="21"/>
      <c r="AF165" s="75">
        <f>AE165/AE163</f>
        <v>0</v>
      </c>
      <c r="AG165" s="21"/>
      <c r="AH165" s="75">
        <f>AG165/AG163</f>
        <v>0</v>
      </c>
      <c r="AI165" s="21"/>
      <c r="AJ165" s="75">
        <f>AI165/AI163</f>
        <v>0</v>
      </c>
      <c r="AK165" s="21"/>
      <c r="AL165" s="75">
        <f>AK165/AK163</f>
        <v>0</v>
      </c>
      <c r="AM165" s="21">
        <v>0</v>
      </c>
      <c r="AN165" s="75">
        <f>AM165/AM163</f>
        <v>0</v>
      </c>
      <c r="AO165" s="21"/>
      <c r="AP165" s="75">
        <f>AO165/AO163</f>
        <v>0</v>
      </c>
      <c r="AQ165" s="21"/>
      <c r="AR165" s="75">
        <f>AQ165/AQ163</f>
        <v>0</v>
      </c>
      <c r="AS165" s="21"/>
      <c r="AT165" s="75">
        <f>AS165/AS163</f>
        <v>0</v>
      </c>
      <c r="AU165" s="100">
        <f>E165+M165+O165+Q165+W165+Y165+AA165+AE165+AG165+AI165+AO165+AS165+G165+K165+I165+AC165+S165+U165+AQ165+AK165+AM165+C165</f>
        <v>0</v>
      </c>
      <c r="AV165" s="155">
        <f t="shared" ref="AV165:AV169" si="694">F165+N165+P165+R165+X165+Z165+AB165+AF165+AH165+AJ165+AP165+AT165+AD165+H165+L165+J165+T165+V165+AR165+AL165+AN165+D165</f>
        <v>0</v>
      </c>
      <c r="AW165" s="93">
        <f>IF(D165=0,0,(IF('Attorney Detail'!I163="yes",(D165/AV165)*('Attorney Detail'!G163+'Attorney Detail'!H163),0)))</f>
        <v>0</v>
      </c>
      <c r="AX165" s="93">
        <f>IF(F165=0,0,(IF('Attorney Detail'!J163="yes",(F165/AV165)*('Attorney Detail'!G163+'Attorney Detail'!H163),0)))</f>
        <v>0</v>
      </c>
      <c r="AY165" s="93">
        <f>IF(H165+J165=0,0,(IF('Attorney Detail'!K163="yes",((H165+J165)/AV165)*('Attorney Detail'!G163+'Attorney Detail'!H163),0)))</f>
        <v>0</v>
      </c>
      <c r="AZ165" s="93">
        <f>IF(L165=0,0,(IF('Attorney Detail'!L163="yes",(L165/AV165)*('Attorney Detail'!G163+'Attorney Detail'!H163),0)))</f>
        <v>0</v>
      </c>
      <c r="BA165" s="93">
        <f>IF(N165=0,0,(N165/AV165)*('Attorney Detail'!G163+'Attorney Detail'!H163))</f>
        <v>0</v>
      </c>
      <c r="BB165" s="93">
        <f>IF(R165+T165=0,0,(IF('Attorney Detail'!M163="yes",((R165+T165)/AV165)*('Attorney Detail'!G163+'Attorney Detail'!H163),0)))</f>
        <v>0</v>
      </c>
      <c r="BC165" s="93">
        <f>IF(V165=0,0,(IF('Attorney Detail'!N163="yes",(((V165)/AV165)*('Attorney Detail'!G163+'Attorney Detail'!H163)),0)))</f>
        <v>0</v>
      </c>
      <c r="BD165" s="93">
        <f>IF(X165+Z165+AB165=0,0,(IF('Attorney Detail'!O163="yes",((X165+Z165+AB165)/AV165)*('Attorney Detail'!G163+'Attorney Detail'!H163),0)))</f>
        <v>0</v>
      </c>
      <c r="BE165" s="93">
        <f>IF(AD165=0,0,(IF('Attorney Detail'!P163="yes",(AD165/AV165)*('Attorney Detail'!G163+'Attorney Detail'!H163),0)))</f>
        <v>0</v>
      </c>
      <c r="BF165" s="93">
        <f>IF(AF165=0,0,(IF('Attorney Detail'!Q163="yes",(AF165/AV165)*('Attorney Detail'!G163+'Attorney Detail'!H163),0)))</f>
        <v>0</v>
      </c>
      <c r="BG165" s="93">
        <f>IF(AH165=0,0,(AH165/AV165)*('Attorney Detail'!G163+'Attorney Detail'!H163))</f>
        <v>0</v>
      </c>
      <c r="BH165" s="93">
        <f>IF(AK165+AM165=0,0,(IF('Attorney Detail'!R163="yes",((AL165+AN165)/AV165)*('Attorney Detail'!G163+'Attorney Detail'!H163),0)))</f>
        <v>0</v>
      </c>
      <c r="BI165" s="91">
        <f>IF(AP165=0,0,(IF('Attorney Detail'!S163="yes",(AP165/AV165)*('Attorney Detail'!G163+'Attorney Detail'!H163),0)))</f>
        <v>0</v>
      </c>
      <c r="BJ165" s="91">
        <f>IF(AT165=0,0,(AT165/AV165)*('Attorney Detail'!G163+'Attorney Detail'!H163))</f>
        <v>0</v>
      </c>
      <c r="BK165" s="91">
        <f>IF((AU165)=0,('Attorney Detail'!G163+'Attorney Detail'!H163),SUM(AW165:BJ165))</f>
        <v>0</v>
      </c>
      <c r="CK165" s="19">
        <f>AV165*'Attorney Detail'!F163</f>
        <v>0</v>
      </c>
    </row>
    <row r="166" spans="1:89" ht="16.5" thickTop="1" thickBot="1" x14ac:dyDescent="0.3">
      <c r="A166" s="22" t="s">
        <v>26</v>
      </c>
      <c r="B166" s="23"/>
      <c r="C166" s="88"/>
      <c r="D166" s="75">
        <f>C166/C163</f>
        <v>0</v>
      </c>
      <c r="E166" s="88"/>
      <c r="F166" s="75">
        <f>E166/E163</f>
        <v>0</v>
      </c>
      <c r="G166" s="88"/>
      <c r="H166" s="75">
        <f>G166/G163</f>
        <v>0</v>
      </c>
      <c r="I166" s="88"/>
      <c r="J166" s="75">
        <f>I166/I163</f>
        <v>0</v>
      </c>
      <c r="K166" s="88"/>
      <c r="L166" s="75">
        <f>K166/K163</f>
        <v>0</v>
      </c>
      <c r="M166" s="88"/>
      <c r="N166" s="75">
        <f>M166/M163</f>
        <v>0</v>
      </c>
      <c r="O166" s="88"/>
      <c r="P166" s="75">
        <f>O166/O163</f>
        <v>0</v>
      </c>
      <c r="Q166" s="88"/>
      <c r="R166" s="75">
        <f>Q166/Q163</f>
        <v>0</v>
      </c>
      <c r="S166" s="88"/>
      <c r="T166" s="75">
        <f>S166/S163</f>
        <v>0</v>
      </c>
      <c r="U166" s="88"/>
      <c r="V166" s="75">
        <f>U166/U163</f>
        <v>0</v>
      </c>
      <c r="W166" s="88"/>
      <c r="X166" s="75">
        <f>W166/W163</f>
        <v>0</v>
      </c>
      <c r="Y166" s="88"/>
      <c r="Z166" s="75">
        <f>Y166/Y163</f>
        <v>0</v>
      </c>
      <c r="AA166" s="88"/>
      <c r="AB166" s="75">
        <f>AA166/AA163</f>
        <v>0</v>
      </c>
      <c r="AC166" s="88"/>
      <c r="AD166" s="75">
        <f>AC166/AC163</f>
        <v>0</v>
      </c>
      <c r="AE166" s="88"/>
      <c r="AF166" s="75">
        <f>AE166/AE163</f>
        <v>0</v>
      </c>
      <c r="AG166" s="88"/>
      <c r="AH166" s="75">
        <f>AG166/AG163</f>
        <v>0</v>
      </c>
      <c r="AI166" s="88"/>
      <c r="AJ166" s="75">
        <f>AI166/AI163</f>
        <v>0</v>
      </c>
      <c r="AK166" s="88">
        <v>0</v>
      </c>
      <c r="AL166" s="75">
        <f>AK166/AK163</f>
        <v>0</v>
      </c>
      <c r="AM166" s="88">
        <v>0</v>
      </c>
      <c r="AN166" s="75">
        <f>AM166/AM163</f>
        <v>0</v>
      </c>
      <c r="AO166" s="88"/>
      <c r="AP166" s="75">
        <f>AO166/AO163</f>
        <v>0</v>
      </c>
      <c r="AQ166" s="88"/>
      <c r="AR166" s="75">
        <f>AQ166/AQ163</f>
        <v>0</v>
      </c>
      <c r="AS166" s="88"/>
      <c r="AT166" s="75">
        <f>AS166/AS163</f>
        <v>0</v>
      </c>
      <c r="AU166" s="107">
        <f>E166+M166+O166+Q166+W166+Y166+AA166+AE166+AG166+AI166+AO166+AS166+G166+K166+I166+AC166+S166+U166+AQ166+AK166+AM166+C166</f>
        <v>0</v>
      </c>
      <c r="AV166" s="155">
        <f t="shared" si="694"/>
        <v>0</v>
      </c>
      <c r="AW166" s="93">
        <f>IF(D166=0,0,(IF('Attorney Detail'!I164="yes",(D166/AV166)*('Attorney Detail'!G164+'Attorney Detail'!H164),0)))</f>
        <v>0</v>
      </c>
      <c r="AX166" s="93">
        <f>IF(F166=0,0,(IF('Attorney Detail'!J164="yes",(F166/AV166)*('Attorney Detail'!G164+'Attorney Detail'!H164),0)))</f>
        <v>0</v>
      </c>
      <c r="AY166" s="93">
        <f>IF(H166+J166=0,0,(IF('Attorney Detail'!K164="yes",((H166+J166)/AV166)*('Attorney Detail'!G164+'Attorney Detail'!H164),0)))</f>
        <v>0</v>
      </c>
      <c r="AZ166" s="93">
        <f>IF(L166=0,0,(IF('Attorney Detail'!L164="yes",(L166/AV166)*('Attorney Detail'!G164+'Attorney Detail'!H164),0)))</f>
        <v>0</v>
      </c>
      <c r="BA166" s="93">
        <f>IF(N166=0,0,(N166/AV166)*('Attorney Detail'!G164+'Attorney Detail'!H164))</f>
        <v>0</v>
      </c>
      <c r="BB166" s="93">
        <f>IF(R166+T166=0,0,(IF('Attorney Detail'!M164="yes",((R166+T166)/AV166)*('Attorney Detail'!G164+'Attorney Detail'!H164),0)))</f>
        <v>0</v>
      </c>
      <c r="BC166" s="93">
        <f>IF(V166=0,0,(IF('Attorney Detail'!N164="yes",(((V166)/AV166)*('Attorney Detail'!G164+'Attorney Detail'!H164)),0)))</f>
        <v>0</v>
      </c>
      <c r="BD166" s="93">
        <f>IF(X166+Z166+AB166=0,0,(IF('Attorney Detail'!O164="yes",((X166+Z166+AB166)/AV166)*('Attorney Detail'!G164+'Attorney Detail'!H164),0)))</f>
        <v>0</v>
      </c>
      <c r="BE166" s="93">
        <f>IF(AD166=0,0,(IF('Attorney Detail'!P164="yes",(AD166/AV166)*('Attorney Detail'!G164+'Attorney Detail'!H164),0)))</f>
        <v>0</v>
      </c>
      <c r="BF166" s="93">
        <f>IF(AF166=0,0,(IF('Attorney Detail'!Q164="yes",(AF166/AV166)*('Attorney Detail'!G164+'Attorney Detail'!H164),0)))</f>
        <v>0</v>
      </c>
      <c r="BG166" s="93">
        <f>IF(AH166=0,0,(AH166/AV166)*('Attorney Detail'!G164+'Attorney Detail'!H164))</f>
        <v>0</v>
      </c>
      <c r="BH166" s="93">
        <f>IF(AK166+AM166=0,0,(IF('Attorney Detail'!R164="yes",((AL166+AN166)/AV166)*('Attorney Detail'!G164+'Attorney Detail'!H164),0)))</f>
        <v>0</v>
      </c>
      <c r="BI166" s="91">
        <f>IF(AP166=0,0,(IF('Attorney Detail'!S164="yes",(AP166/AV166)*('Attorney Detail'!G164+'Attorney Detail'!H164),0)))</f>
        <v>0</v>
      </c>
      <c r="BJ166" s="91">
        <f>IF(AT166=0,0,(AT166/AV166)*('Attorney Detail'!G164+'Attorney Detail'!H164))</f>
        <v>0</v>
      </c>
      <c r="BK166" s="91">
        <f>IF((AU166)=0,('Attorney Detail'!G164+'Attorney Detail'!H164),SUM(AW166:BJ166))</f>
        <v>0</v>
      </c>
      <c r="CK166" s="19">
        <f>AV166*'Attorney Detail'!F164</f>
        <v>0</v>
      </c>
    </row>
    <row r="167" spans="1:89" ht="16.5" thickTop="1" thickBot="1" x14ac:dyDescent="0.3">
      <c r="A167" s="22" t="s">
        <v>27</v>
      </c>
      <c r="B167" s="23"/>
      <c r="C167" s="88"/>
      <c r="D167" s="75">
        <f>C167/C163</f>
        <v>0</v>
      </c>
      <c r="E167" s="88"/>
      <c r="F167" s="75">
        <f>E167/E163</f>
        <v>0</v>
      </c>
      <c r="G167" s="88"/>
      <c r="H167" s="75">
        <f>G167/G163</f>
        <v>0</v>
      </c>
      <c r="I167" s="88"/>
      <c r="J167" s="75">
        <f>I167/I163</f>
        <v>0</v>
      </c>
      <c r="K167" s="88"/>
      <c r="L167" s="75">
        <f>K167/K163</f>
        <v>0</v>
      </c>
      <c r="M167" s="88"/>
      <c r="N167" s="75">
        <f>M167/M163</f>
        <v>0</v>
      </c>
      <c r="O167" s="88"/>
      <c r="P167" s="75">
        <f>O167/O163</f>
        <v>0</v>
      </c>
      <c r="Q167" s="88"/>
      <c r="R167" s="75">
        <f>Q167/Q163</f>
        <v>0</v>
      </c>
      <c r="S167" s="88"/>
      <c r="T167" s="75">
        <f>S167/S163</f>
        <v>0</v>
      </c>
      <c r="U167" s="88"/>
      <c r="V167" s="75">
        <f>U167/U163</f>
        <v>0</v>
      </c>
      <c r="W167" s="88"/>
      <c r="X167" s="75">
        <f>W167/W163</f>
        <v>0</v>
      </c>
      <c r="Y167" s="88"/>
      <c r="Z167" s="75">
        <f>Y167/Y163</f>
        <v>0</v>
      </c>
      <c r="AA167" s="88"/>
      <c r="AB167" s="75">
        <f>AA167/AA163</f>
        <v>0</v>
      </c>
      <c r="AC167" s="88"/>
      <c r="AD167" s="75">
        <f>AC167/AC163</f>
        <v>0</v>
      </c>
      <c r="AE167" s="88"/>
      <c r="AF167" s="75">
        <f>AE167/AE163</f>
        <v>0</v>
      </c>
      <c r="AG167" s="88"/>
      <c r="AH167" s="75">
        <f>AG167/AG163</f>
        <v>0</v>
      </c>
      <c r="AI167" s="88"/>
      <c r="AJ167" s="75">
        <f>AI167/AI163</f>
        <v>0</v>
      </c>
      <c r="AK167" s="88">
        <v>0</v>
      </c>
      <c r="AL167" s="75">
        <f>AK167/AK163</f>
        <v>0</v>
      </c>
      <c r="AM167" s="88">
        <v>0</v>
      </c>
      <c r="AN167" s="75">
        <f>AM167/AM163</f>
        <v>0</v>
      </c>
      <c r="AO167" s="88"/>
      <c r="AP167" s="75">
        <f>AO167/AO163</f>
        <v>0</v>
      </c>
      <c r="AQ167" s="88"/>
      <c r="AR167" s="75">
        <f>AQ167/AQ163</f>
        <v>0</v>
      </c>
      <c r="AS167" s="88"/>
      <c r="AT167" s="75">
        <f>AS167/AS163</f>
        <v>0</v>
      </c>
      <c r="AU167" s="107">
        <f>E167+M167+O167+Q167+W167+Y167+AA167+AE167+AG167+AI167+AO167+AS167+G167+K167+I167+AC167+S167+U167+AQ167+AK167+AM167+C167</f>
        <v>0</v>
      </c>
      <c r="AV167" s="155">
        <f t="shared" si="694"/>
        <v>0</v>
      </c>
      <c r="AW167" s="93">
        <f>IF(D167=0,0,(IF('Attorney Detail'!I165="yes",(D167/AV167)*('Attorney Detail'!G165+'Attorney Detail'!H165),0)))</f>
        <v>0</v>
      </c>
      <c r="AX167" s="93">
        <f>IF(F167=0,0,(IF('Attorney Detail'!J165="yes",(F167/AV167)*('Attorney Detail'!G165+'Attorney Detail'!H165),0)))</f>
        <v>0</v>
      </c>
      <c r="AY167" s="93">
        <f>IF(H167+J167=0,0,(IF('Attorney Detail'!K165="yes",((H167+J167)/AV167)*('Attorney Detail'!G165+'Attorney Detail'!H165),0)))</f>
        <v>0</v>
      </c>
      <c r="AZ167" s="93">
        <f>IF(L167=0,0,(IF('Attorney Detail'!L165="yes",(L167/AV167)*('Attorney Detail'!G165+'Attorney Detail'!H165),0)))</f>
        <v>0</v>
      </c>
      <c r="BA167" s="93">
        <f>IF(N167=0,0,(N167/AV167)*('Attorney Detail'!G165+'Attorney Detail'!H165))</f>
        <v>0</v>
      </c>
      <c r="BB167" s="93">
        <f>IF(R167+T167=0,0,(IF('Attorney Detail'!M165="yes",((R167+T167)/AV167)*('Attorney Detail'!G165+'Attorney Detail'!H165),0)))</f>
        <v>0</v>
      </c>
      <c r="BC167" s="93">
        <f>IF(V167=0,0,(IF('Attorney Detail'!N165="yes",(((V167)/AV167)*('Attorney Detail'!G165+'Attorney Detail'!H165)),0)))</f>
        <v>0</v>
      </c>
      <c r="BD167" s="93">
        <f>IF(X167+Z167+AB167=0,0,(IF('Attorney Detail'!O165="yes",((X167+Z167+AB167)/AV167)*('Attorney Detail'!G165+'Attorney Detail'!H165),0)))</f>
        <v>0</v>
      </c>
      <c r="BE167" s="93">
        <f>IF(AD167=0,0,(IF('Attorney Detail'!P165="yes",(AD167/AV167)*('Attorney Detail'!G165+'Attorney Detail'!H165),0)))</f>
        <v>0</v>
      </c>
      <c r="BF167" s="93">
        <f>IF(AF167=0,0,(IF('Attorney Detail'!Q165="yes",(AF167/AV167)*('Attorney Detail'!G165+'Attorney Detail'!H165),0)))</f>
        <v>0</v>
      </c>
      <c r="BG167" s="93">
        <f>IF(AH167=0,0,(AH167/AV167)*('Attorney Detail'!G165+'Attorney Detail'!H165))</f>
        <v>0</v>
      </c>
      <c r="BH167" s="93">
        <f>IF(AK167+AM167=0,0,(IF('Attorney Detail'!R165="yes",((AL167+AN167)/AV167)*('Attorney Detail'!G165+'Attorney Detail'!H165),0)))</f>
        <v>0</v>
      </c>
      <c r="BI167" s="91">
        <f>IF(AP167=0,0,(IF('Attorney Detail'!S165="yes",(AP167/AV167)*('Attorney Detail'!G165+'Attorney Detail'!H165),0)))</f>
        <v>0</v>
      </c>
      <c r="BJ167" s="91">
        <f>IF(AT167=0,0,(AT167/AV167)*('Attorney Detail'!G165+'Attorney Detail'!H165))</f>
        <v>0</v>
      </c>
      <c r="BK167" s="91">
        <f>IF((AU167)=0,('Attorney Detail'!G165+'Attorney Detail'!H165),SUM(AW167:BJ167))</f>
        <v>0</v>
      </c>
      <c r="CK167" s="19">
        <f>AV167*'Attorney Detail'!F165</f>
        <v>0</v>
      </c>
    </row>
    <row r="168" spans="1:89" ht="16.5" thickTop="1" thickBot="1" x14ac:dyDescent="0.3">
      <c r="A168" s="24" t="s">
        <v>28</v>
      </c>
      <c r="B168" s="25"/>
      <c r="C168" s="25"/>
      <c r="D168" s="75">
        <f>C168/C163</f>
        <v>0</v>
      </c>
      <c r="E168" s="25"/>
      <c r="F168" s="75">
        <f>E168/E163</f>
        <v>0</v>
      </c>
      <c r="G168" s="25"/>
      <c r="H168" s="75">
        <f>G168/G163</f>
        <v>0</v>
      </c>
      <c r="I168" s="25"/>
      <c r="J168" s="75">
        <f>I168/I163</f>
        <v>0</v>
      </c>
      <c r="K168" s="25"/>
      <c r="L168" s="75">
        <f>K168/K163</f>
        <v>0</v>
      </c>
      <c r="M168" s="25"/>
      <c r="N168" s="75">
        <f>M168/M163</f>
        <v>0</v>
      </c>
      <c r="O168" s="25"/>
      <c r="P168" s="75">
        <f>O168/O163</f>
        <v>0</v>
      </c>
      <c r="Q168" s="25"/>
      <c r="R168" s="75">
        <f>Q168/Q163</f>
        <v>0</v>
      </c>
      <c r="S168" s="25"/>
      <c r="T168" s="75">
        <f>S168/S163</f>
        <v>0</v>
      </c>
      <c r="U168" s="25"/>
      <c r="V168" s="75">
        <f>U168/U163</f>
        <v>0</v>
      </c>
      <c r="W168" s="25"/>
      <c r="X168" s="75">
        <f>W168/W163</f>
        <v>0</v>
      </c>
      <c r="Y168" s="25"/>
      <c r="Z168" s="75">
        <f>Y168/Y163</f>
        <v>0</v>
      </c>
      <c r="AA168" s="25"/>
      <c r="AB168" s="75">
        <f>AA168/AA163</f>
        <v>0</v>
      </c>
      <c r="AC168" s="25"/>
      <c r="AD168" s="75">
        <f>AC168/AC163</f>
        <v>0</v>
      </c>
      <c r="AE168" s="25"/>
      <c r="AF168" s="75">
        <f>AE168/AE163</f>
        <v>0</v>
      </c>
      <c r="AG168" s="25"/>
      <c r="AH168" s="75">
        <f>AG168/AG163</f>
        <v>0</v>
      </c>
      <c r="AI168" s="25"/>
      <c r="AJ168" s="75">
        <f>AI168/AI163</f>
        <v>0</v>
      </c>
      <c r="AK168" s="25">
        <v>0</v>
      </c>
      <c r="AL168" s="75">
        <f>AK168/AK163</f>
        <v>0</v>
      </c>
      <c r="AM168" s="25">
        <v>0</v>
      </c>
      <c r="AN168" s="75">
        <f>AM168/AM163</f>
        <v>0</v>
      </c>
      <c r="AO168" s="25"/>
      <c r="AP168" s="75">
        <f>AO168/AO163</f>
        <v>0</v>
      </c>
      <c r="AQ168" s="25"/>
      <c r="AR168" s="75">
        <f>AQ168/AQ163</f>
        <v>0</v>
      </c>
      <c r="AS168" s="25"/>
      <c r="AT168" s="75">
        <f>AS168/AS163</f>
        <v>0</v>
      </c>
      <c r="AU168" s="108">
        <f>E168+M168+O168+Q168+W168+Y168+AA168+AE168+AG168+AI168+AO168+AS168+G168+K168+I168+AC168+S168+U168+AQ168+AK168+AM168+C168</f>
        <v>0</v>
      </c>
      <c r="AV168" s="155">
        <f t="shared" si="694"/>
        <v>0</v>
      </c>
      <c r="AW168" s="93">
        <f>IF(D168=0,0,(IF('Attorney Detail'!I166="yes",(D168/AV168)*('Attorney Detail'!G166+'Attorney Detail'!H166),0)))</f>
        <v>0</v>
      </c>
      <c r="AX168" s="93">
        <f>IF(F168=0,0,(IF('Attorney Detail'!J166="yes",(F168/AV168)*('Attorney Detail'!G166+'Attorney Detail'!H166),0)))</f>
        <v>0</v>
      </c>
      <c r="AY168" s="93">
        <f>IF(H168+J168=0,0,(IF('Attorney Detail'!K166="yes",((H168+J168)/AV168)*('Attorney Detail'!G166+'Attorney Detail'!H166),0)))</f>
        <v>0</v>
      </c>
      <c r="AZ168" s="93">
        <f>IF(L168=0,0,(IF('Attorney Detail'!L166="yes",(L168/AV168)*('Attorney Detail'!G166+'Attorney Detail'!H166),0)))</f>
        <v>0</v>
      </c>
      <c r="BA168" s="93">
        <f>IF(N168=0,0,(N168/AV168)*('Attorney Detail'!G166+'Attorney Detail'!H166))</f>
        <v>0</v>
      </c>
      <c r="BB168" s="93">
        <f>IF(R168+T168=0,0,(IF('Attorney Detail'!M166="yes",((R168+T168)/AV168)*('Attorney Detail'!G166+'Attorney Detail'!H166),0)))</f>
        <v>0</v>
      </c>
      <c r="BC168" s="93">
        <f>IF(V168=0,0,(IF('Attorney Detail'!N166="yes",(((V168)/AV168)*('Attorney Detail'!G166+'Attorney Detail'!H166)),0)))</f>
        <v>0</v>
      </c>
      <c r="BD168" s="93">
        <f>IF(X168+Z168+AB168=0,0,(IF('Attorney Detail'!O166="yes",((X168+Z168+AB168)/AV168)*('Attorney Detail'!G166+'Attorney Detail'!H166),0)))</f>
        <v>0</v>
      </c>
      <c r="BE168" s="93">
        <f>IF(AD168=0,0,(IF('Attorney Detail'!P166="yes",(AD168/AV168)*('Attorney Detail'!G166+'Attorney Detail'!H166),0)))</f>
        <v>0</v>
      </c>
      <c r="BF168" s="93">
        <f>IF(AF168=0,0,(IF('Attorney Detail'!Q166="yes",(AF168/AV168)*('Attorney Detail'!G166+'Attorney Detail'!H166),0)))</f>
        <v>0</v>
      </c>
      <c r="BG168" s="93">
        <f>IF(AH168=0,0,(AH168/AV168)*('Attorney Detail'!G166+'Attorney Detail'!H166))</f>
        <v>0</v>
      </c>
      <c r="BH168" s="93">
        <f>IF(AK168+AM168=0,0,(IF('Attorney Detail'!R166="yes",((AL168+AN168)/AV168)*('Attorney Detail'!G166+'Attorney Detail'!H166),0)))</f>
        <v>0</v>
      </c>
      <c r="BI168" s="91">
        <f>IF(AP168=0,0,(IF('Attorney Detail'!S166="yes",(AP168/AV168)*('Attorney Detail'!G166+'Attorney Detail'!H166),0)))</f>
        <v>0</v>
      </c>
      <c r="BJ168" s="91">
        <f>IF(AT168=0,0,(AT168/AV168)*('Attorney Detail'!G166+'Attorney Detail'!H166))</f>
        <v>0</v>
      </c>
      <c r="BK168" s="91">
        <f>IF((AU168)=0,('Attorney Detail'!G166+'Attorney Detail'!H166),SUM(AW168:BJ168))</f>
        <v>0</v>
      </c>
      <c r="CK168" s="19">
        <f>AV168*'Attorney Detail'!F166</f>
        <v>0</v>
      </c>
    </row>
    <row r="169" spans="1:89" ht="16.5" thickTop="1" thickBot="1" x14ac:dyDescent="0.3">
      <c r="A169" s="72" t="s">
        <v>29</v>
      </c>
      <c r="B169" s="73"/>
      <c r="C169" s="73">
        <f t="shared" ref="C169" si="695">SUM(C165:C168)</f>
        <v>0</v>
      </c>
      <c r="D169" s="74">
        <f t="shared" ref="D169" si="696">C169/C163</f>
        <v>0</v>
      </c>
      <c r="E169" s="73">
        <f t="shared" ref="E169" si="697">SUM(E165:E168)</f>
        <v>0</v>
      </c>
      <c r="F169" s="74">
        <f t="shared" ref="F169" si="698">E169/E163</f>
        <v>0</v>
      </c>
      <c r="G169" s="73">
        <f t="shared" ref="G169" si="699">SUM(G165:G168)</f>
        <v>0</v>
      </c>
      <c r="H169" s="75">
        <f t="shared" ref="H169" si="700">G169/G163</f>
        <v>0</v>
      </c>
      <c r="I169" s="73">
        <f t="shared" ref="I169" si="701">SUM(I165:I168)</f>
        <v>0</v>
      </c>
      <c r="J169" s="75">
        <f t="shared" ref="J169" si="702">I169/I163</f>
        <v>0</v>
      </c>
      <c r="K169" s="73">
        <f t="shared" ref="K169" si="703">SUM(K165:K168)</f>
        <v>0</v>
      </c>
      <c r="L169" s="75">
        <f t="shared" ref="L169" si="704">K169/K163</f>
        <v>0</v>
      </c>
      <c r="M169" s="73">
        <f t="shared" ref="M169" si="705">SUM(M165:M168)</f>
        <v>0</v>
      </c>
      <c r="N169" s="74">
        <f t="shared" ref="N169" si="706">M169/M163</f>
        <v>0</v>
      </c>
      <c r="O169" s="73">
        <f t="shared" ref="O169" si="707">SUM(O165:O168)</f>
        <v>0</v>
      </c>
      <c r="P169" s="74">
        <f t="shared" ref="P169" si="708">O169/O163</f>
        <v>0</v>
      </c>
      <c r="Q169" s="73">
        <f t="shared" ref="Q169" si="709">SUM(Q165:Q168)</f>
        <v>0</v>
      </c>
      <c r="R169" s="75">
        <f t="shared" ref="R169" si="710">Q169/Q163</f>
        <v>0</v>
      </c>
      <c r="S169" s="73">
        <f t="shared" ref="S169" si="711">SUM(S165:S168)</f>
        <v>0</v>
      </c>
      <c r="T169" s="75">
        <f t="shared" ref="T169" si="712">S169/S163</f>
        <v>0</v>
      </c>
      <c r="U169" s="73">
        <f t="shared" ref="U169" si="713">SUM(U165:U168)</f>
        <v>0</v>
      </c>
      <c r="V169" s="75">
        <f t="shared" ref="V169" si="714">U169/U163</f>
        <v>0</v>
      </c>
      <c r="W169" s="73">
        <f t="shared" ref="W169" si="715">SUM(W165:W168)</f>
        <v>0</v>
      </c>
      <c r="X169" s="75">
        <f t="shared" ref="X169" si="716">W169/W163</f>
        <v>0</v>
      </c>
      <c r="Y169" s="73">
        <f t="shared" ref="Y169" si="717">SUM(Y165:Y168)</f>
        <v>0</v>
      </c>
      <c r="Z169" s="75">
        <f t="shared" ref="Z169" si="718">Y169/Y163</f>
        <v>0</v>
      </c>
      <c r="AA169" s="73">
        <f t="shared" ref="AA169" si="719">SUM(AA165:AA168)</f>
        <v>0</v>
      </c>
      <c r="AB169" s="75">
        <f t="shared" ref="AB169" si="720">AA169/AA163</f>
        <v>0</v>
      </c>
      <c r="AC169" s="73">
        <f t="shared" ref="AC169" si="721">SUM(AC165:AC168)</f>
        <v>0</v>
      </c>
      <c r="AD169" s="75">
        <f t="shared" ref="AD169" si="722">AC169/AC163</f>
        <v>0</v>
      </c>
      <c r="AE169" s="73">
        <f t="shared" ref="AE169" si="723">SUM(AE165:AE168)</f>
        <v>0</v>
      </c>
      <c r="AF169" s="75">
        <f t="shared" ref="AF169" si="724">AE169/AE163</f>
        <v>0</v>
      </c>
      <c r="AG169" s="73">
        <f t="shared" ref="AG169" si="725">SUM(AG165:AG168)</f>
        <v>0</v>
      </c>
      <c r="AH169" s="75">
        <f t="shared" ref="AH169" si="726">AG169/AG163</f>
        <v>0</v>
      </c>
      <c r="AI169" s="73">
        <f t="shared" ref="AI169" si="727">SUM(AI165:AI168)</f>
        <v>0</v>
      </c>
      <c r="AJ169" s="75">
        <f t="shared" ref="AJ169" si="728">AI169/AI163</f>
        <v>0</v>
      </c>
      <c r="AK169" s="73">
        <f t="shared" ref="AK169" si="729">SUM(AK165:AK168)</f>
        <v>0</v>
      </c>
      <c r="AL169" s="75">
        <f t="shared" ref="AL169" si="730">AK169/AK163</f>
        <v>0</v>
      </c>
      <c r="AM169" s="73">
        <f t="shared" ref="AM169" si="731">SUM(AM165:AM168)</f>
        <v>0</v>
      </c>
      <c r="AN169" s="75">
        <f t="shared" ref="AN169" si="732">AM169/AM163</f>
        <v>0</v>
      </c>
      <c r="AO169" s="73">
        <f t="shared" ref="AO169" si="733">SUM(AO165:AO168)</f>
        <v>0</v>
      </c>
      <c r="AP169" s="75">
        <f t="shared" ref="AP169" si="734">AO169/AO163</f>
        <v>0</v>
      </c>
      <c r="AQ169" s="73">
        <f t="shared" ref="AQ169" si="735">SUM(AQ165:AQ168)</f>
        <v>0</v>
      </c>
      <c r="AR169" s="75">
        <f t="shared" ref="AR169" si="736">AQ169/AQ163</f>
        <v>0</v>
      </c>
      <c r="AS169" s="73">
        <f t="shared" ref="AS169" si="737">SUM(AS165:AS168)</f>
        <v>0</v>
      </c>
      <c r="AT169" s="75">
        <f t="shared" ref="AT169" si="738">AS169/AS163</f>
        <v>0</v>
      </c>
      <c r="AU169" s="71">
        <f>E169+M169+O169+Q169+W169+Y169+AA169+AE169+AG169+AI169+AO169+AS169+G169+K169+I169+AC169+S169+U169+AQ169+AK169+AM169+C169</f>
        <v>0</v>
      </c>
      <c r="AV169" s="155">
        <f t="shared" si="694"/>
        <v>0</v>
      </c>
      <c r="AW169" s="94"/>
      <c r="AX169" s="94"/>
      <c r="AY169" s="94"/>
      <c r="AZ169" s="94"/>
      <c r="BA169" s="94"/>
      <c r="BB169" s="94"/>
      <c r="BC169" s="94"/>
      <c r="BD169" s="94"/>
      <c r="BE169" s="94"/>
      <c r="BF169" s="94"/>
      <c r="BG169" s="94"/>
      <c r="BH169" s="94"/>
      <c r="BI169" s="94"/>
      <c r="BJ169" s="94"/>
      <c r="BK169" s="94"/>
      <c r="CK169" s="26">
        <f t="shared" ref="CK169" si="739">SUM(CK165:CK168)</f>
        <v>0</v>
      </c>
    </row>
    <row r="170" spans="1:89" ht="16.5" thickTop="1" x14ac:dyDescent="0.25">
      <c r="A170" s="233" t="s">
        <v>481</v>
      </c>
      <c r="B170" s="233"/>
      <c r="C170" s="233"/>
      <c r="D170" s="233"/>
      <c r="E170" s="233"/>
      <c r="F170" s="233"/>
      <c r="G170" s="233"/>
      <c r="H170" s="233"/>
      <c r="I170" s="233"/>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row>
    <row r="171" spans="1:89" ht="45" x14ac:dyDescent="0.25">
      <c r="A171" s="76"/>
      <c r="B171" s="66" t="s">
        <v>21</v>
      </c>
      <c r="C171" s="225" t="s">
        <v>442</v>
      </c>
      <c r="D171" s="226"/>
      <c r="E171" s="225" t="s">
        <v>96</v>
      </c>
      <c r="F171" s="226"/>
      <c r="G171" s="232" t="s">
        <v>99</v>
      </c>
      <c r="H171" s="226"/>
      <c r="I171" s="232" t="s">
        <v>100</v>
      </c>
      <c r="J171" s="226"/>
      <c r="K171" s="225" t="s">
        <v>97</v>
      </c>
      <c r="L171" s="226"/>
      <c r="M171" s="225" t="s">
        <v>98</v>
      </c>
      <c r="N171" s="226"/>
      <c r="O171" s="225" t="s">
        <v>22</v>
      </c>
      <c r="P171" s="226"/>
      <c r="Q171" s="225" t="s">
        <v>489</v>
      </c>
      <c r="R171" s="226"/>
      <c r="S171" s="225" t="s">
        <v>488</v>
      </c>
      <c r="T171" s="226"/>
      <c r="U171" s="232" t="s">
        <v>422</v>
      </c>
      <c r="V171" s="226"/>
      <c r="W171" s="232" t="s">
        <v>436</v>
      </c>
      <c r="X171" s="226"/>
      <c r="Y171" s="232" t="s">
        <v>423</v>
      </c>
      <c r="Z171" s="226"/>
      <c r="AA171" s="225" t="s">
        <v>484</v>
      </c>
      <c r="AB171" s="226"/>
      <c r="AC171" s="225" t="s">
        <v>93</v>
      </c>
      <c r="AD171" s="226"/>
      <c r="AE171" s="225" t="s">
        <v>94</v>
      </c>
      <c r="AF171" s="226"/>
      <c r="AG171" s="225" t="s">
        <v>485</v>
      </c>
      <c r="AH171" s="226"/>
      <c r="AI171" s="225" t="s">
        <v>424</v>
      </c>
      <c r="AJ171" s="226"/>
      <c r="AK171" s="225" t="s">
        <v>425</v>
      </c>
      <c r="AL171" s="226"/>
      <c r="AM171" s="225" t="s">
        <v>437</v>
      </c>
      <c r="AN171" s="226"/>
      <c r="AO171" s="225" t="s">
        <v>500</v>
      </c>
      <c r="AP171" s="226"/>
      <c r="AQ171" s="225" t="s">
        <v>426</v>
      </c>
      <c r="AR171" s="226"/>
      <c r="AS171" s="225" t="s">
        <v>447</v>
      </c>
      <c r="AT171" s="226"/>
      <c r="AU171" s="225" t="s">
        <v>23</v>
      </c>
      <c r="AV171" s="226"/>
      <c r="AW171" s="89" t="s">
        <v>442</v>
      </c>
      <c r="AX171" s="89" t="s">
        <v>96</v>
      </c>
      <c r="AY171" s="195" t="s">
        <v>173</v>
      </c>
      <c r="AZ171" s="105" t="s">
        <v>97</v>
      </c>
      <c r="BA171" s="105" t="s">
        <v>443</v>
      </c>
      <c r="BB171" s="90" t="s">
        <v>434</v>
      </c>
      <c r="BC171" s="106" t="s">
        <v>174</v>
      </c>
      <c r="BD171" s="90" t="s">
        <v>435</v>
      </c>
      <c r="BE171" s="90" t="s">
        <v>93</v>
      </c>
      <c r="BF171" s="90" t="s">
        <v>94</v>
      </c>
      <c r="BG171" s="90" t="s">
        <v>31</v>
      </c>
      <c r="BH171" s="90" t="s">
        <v>444</v>
      </c>
      <c r="BI171" s="91" t="s">
        <v>445</v>
      </c>
      <c r="BJ171" s="91" t="s">
        <v>446</v>
      </c>
      <c r="BK171" s="91" t="s">
        <v>448</v>
      </c>
      <c r="CK171" s="219" t="s">
        <v>502</v>
      </c>
    </row>
    <row r="172" spans="1:89" x14ac:dyDescent="0.25">
      <c r="A172" s="38" t="s">
        <v>107</v>
      </c>
      <c r="B172" s="67"/>
      <c r="C172" s="67"/>
      <c r="D172" s="68"/>
      <c r="E172" s="67"/>
      <c r="F172" s="68"/>
      <c r="G172" s="67"/>
      <c r="H172" s="68"/>
      <c r="I172" s="67"/>
      <c r="J172" s="68"/>
      <c r="K172" s="67"/>
      <c r="L172" s="68"/>
      <c r="M172" s="69"/>
      <c r="N172" s="68"/>
      <c r="O172" s="67"/>
      <c r="P172" s="68"/>
      <c r="Q172" s="67"/>
      <c r="R172" s="68"/>
      <c r="S172" s="67"/>
      <c r="T172" s="68"/>
      <c r="U172" s="67"/>
      <c r="V172" s="68"/>
      <c r="W172" s="67"/>
      <c r="X172" s="68"/>
      <c r="Y172" s="67"/>
      <c r="Z172" s="68"/>
      <c r="AA172" s="67"/>
      <c r="AB172" s="68"/>
      <c r="AC172" s="69"/>
      <c r="AD172" s="69"/>
      <c r="AE172" s="67"/>
      <c r="AF172" s="68"/>
      <c r="AG172" s="67"/>
      <c r="AH172" s="68"/>
      <c r="AI172" s="67"/>
      <c r="AJ172" s="68"/>
      <c r="AK172" s="227"/>
      <c r="AL172" s="228"/>
      <c r="AM172" s="227"/>
      <c r="AN172" s="228"/>
      <c r="AO172" s="112"/>
      <c r="AP172" s="113"/>
      <c r="AQ172" s="112"/>
      <c r="AR172" s="113"/>
      <c r="AS172" s="112"/>
      <c r="AT172" s="113"/>
      <c r="AU172" s="67"/>
      <c r="AV172" s="110"/>
      <c r="AW172" s="89"/>
      <c r="AX172" s="89"/>
      <c r="AY172" s="89"/>
      <c r="AZ172" s="89"/>
      <c r="BA172" s="89"/>
    </row>
    <row r="173" spans="1:89" x14ac:dyDescent="0.25">
      <c r="A173" s="77"/>
      <c r="B173" s="70"/>
      <c r="C173" s="223">
        <f>(VLOOKUP(A172,$BL$2:$CH$5,2,FALSE))*'Attorney Detail'!F173</f>
        <v>15</v>
      </c>
      <c r="D173" s="224"/>
      <c r="E173" s="223">
        <f>(VLOOKUP(A172,$BL$2:$CH$5,3,FALSE))*'Attorney Detail'!F173</f>
        <v>15</v>
      </c>
      <c r="F173" s="224"/>
      <c r="G173" s="223">
        <f>VLOOKUP(A172,$BL$2:$CI$5,4,FALSE)*'Attorney Detail'!F173</f>
        <v>50</v>
      </c>
      <c r="H173" s="224"/>
      <c r="I173" s="223">
        <f>VLOOKUP(A172,$BL$2:$CI$5,5,FALSE)*'Attorney Detail'!F173</f>
        <v>80</v>
      </c>
      <c r="J173" s="224"/>
      <c r="K173" s="223">
        <f>VLOOKUP(A172,$BL$2:$CI$5,6,FALSE)*'Attorney Detail'!F173</f>
        <v>100</v>
      </c>
      <c r="L173" s="224"/>
      <c r="M173" s="234">
        <f>VLOOKUP(A172,$BL$2:$CI$5,7,FALSE)*'Attorney Detail'!F173</f>
        <v>150</v>
      </c>
      <c r="N173" s="224"/>
      <c r="O173" s="223">
        <f>VLOOKUP(A172,$BL$2:$CI$5,8,FALSE)*'Attorney Detail'!F173</f>
        <v>300</v>
      </c>
      <c r="P173" s="224"/>
      <c r="Q173" s="223">
        <f>VLOOKUP(A172,$BL$2:$CI$5,9,FALSE)*'Attorney Detail'!F173</f>
        <v>15</v>
      </c>
      <c r="R173" s="224"/>
      <c r="S173" s="223">
        <f>VLOOKUP(A172,$BL$2:$CI$5,10,FALSE)*'Attorney Detail'!F173</f>
        <v>50</v>
      </c>
      <c r="T173" s="224"/>
      <c r="U173" s="223">
        <f>VLOOKUP(A172,$BL$2:$CI$5,11,FALSE)*'Attorney Detail'!F173</f>
        <v>100</v>
      </c>
      <c r="V173" s="224"/>
      <c r="W173" s="223">
        <f>VLOOKUP(A172,$BL$2:$CI$5,12,FALSE)*'Attorney Detail'!F173</f>
        <v>220</v>
      </c>
      <c r="X173" s="224"/>
      <c r="Y173" s="223">
        <f>VLOOKUP(A172,$BL$2:$CI$5,13,FALSE)*'Attorney Detail'!F173</f>
        <v>300</v>
      </c>
      <c r="Z173" s="224"/>
      <c r="AA173" s="229">
        <f>VLOOKUP(A172,$BL$2:$CI$5,14,FALSE)*'Attorney Detail'!F173</f>
        <v>400</v>
      </c>
      <c r="AB173" s="230"/>
      <c r="AC173" s="229">
        <f>VLOOKUP(A172,$BL$2:$CI$5,15,FALSE)*'Attorney Detail'!F173</f>
        <v>120</v>
      </c>
      <c r="AD173" s="231"/>
      <c r="AE173" s="229">
        <f>VLOOKUP(A172,$BL$2:$CI$5,16,FALSE)*'Attorney Detail'!F173</f>
        <v>120</v>
      </c>
      <c r="AF173" s="230"/>
      <c r="AG173" s="229">
        <f>VLOOKUP(A172,$BL$2:$CI$5,17,FALSE)*'Attorney Detail'!F173</f>
        <v>300</v>
      </c>
      <c r="AH173" s="230"/>
      <c r="AI173" s="223">
        <f>VLOOKUP(A172,$BL$2:$CI$5,18,FALSE)*'Attorney Detail'!F173</f>
        <v>300</v>
      </c>
      <c r="AJ173" s="224"/>
      <c r="AK173" s="223">
        <f>VLOOKUP(A172,$BL$2:$CI$5,19,FALSE)*'Attorney Detail'!F173</f>
        <v>15</v>
      </c>
      <c r="AL173" s="224"/>
      <c r="AM173" s="223">
        <f>VLOOKUP(A172,$BL$2:$CI$5,20,FALSE)*'Attorney Detail'!F173</f>
        <v>40</v>
      </c>
      <c r="AN173" s="224"/>
      <c r="AO173" s="223">
        <f>VLOOKUP(A172,$BL$2:$CI$5,21,FALSE)*'Attorney Detail'!F173</f>
        <v>40</v>
      </c>
      <c r="AP173" s="224"/>
      <c r="AQ173" s="223">
        <f>VLOOKUP(A172,$BL$2:$CI$5,22,FALSE)*'Attorney Detail'!F173</f>
        <v>40</v>
      </c>
      <c r="AR173" s="224"/>
      <c r="AS173" s="235">
        <f>VLOOKUP(A172,$BL$2:$CI$5,23,FALSE)*'Attorney Detail'!F173</f>
        <v>10000000000</v>
      </c>
      <c r="AT173" s="236"/>
      <c r="AU173" s="237"/>
      <c r="AV173" s="238"/>
    </row>
    <row r="174" spans="1:89" ht="15.75" thickBot="1" x14ac:dyDescent="0.3">
      <c r="A174" s="37" t="str">
        <f>'Attorney Detail'!A173&amp;""</f>
        <v/>
      </c>
      <c r="B174" s="78" t="s">
        <v>24</v>
      </c>
      <c r="C174" s="78" t="s">
        <v>24</v>
      </c>
      <c r="D174" s="78" t="s">
        <v>112</v>
      </c>
      <c r="E174" s="78" t="s">
        <v>24</v>
      </c>
      <c r="F174" s="78" t="s">
        <v>112</v>
      </c>
      <c r="G174" s="78" t="s">
        <v>24</v>
      </c>
      <c r="H174" s="78" t="s">
        <v>112</v>
      </c>
      <c r="I174" s="78" t="s">
        <v>24</v>
      </c>
      <c r="J174" s="78" t="s">
        <v>112</v>
      </c>
      <c r="K174" s="78" t="s">
        <v>24</v>
      </c>
      <c r="L174" s="78" t="s">
        <v>112</v>
      </c>
      <c r="M174" s="78" t="s">
        <v>24</v>
      </c>
      <c r="N174" s="78" t="s">
        <v>112</v>
      </c>
      <c r="O174" s="78" t="s">
        <v>24</v>
      </c>
      <c r="P174" s="78" t="s">
        <v>112</v>
      </c>
      <c r="Q174" s="78" t="s">
        <v>24</v>
      </c>
      <c r="R174" s="78" t="s">
        <v>112</v>
      </c>
      <c r="S174" s="78" t="s">
        <v>24</v>
      </c>
      <c r="T174" s="78" t="s">
        <v>112</v>
      </c>
      <c r="U174" s="78" t="s">
        <v>24</v>
      </c>
      <c r="V174" s="78" t="s">
        <v>112</v>
      </c>
      <c r="W174" s="78" t="s">
        <v>24</v>
      </c>
      <c r="X174" s="78" t="s">
        <v>112</v>
      </c>
      <c r="Y174" s="78" t="s">
        <v>24</v>
      </c>
      <c r="Z174" s="78" t="s">
        <v>112</v>
      </c>
      <c r="AA174" s="78" t="s">
        <v>24</v>
      </c>
      <c r="AB174" s="78" t="s">
        <v>112</v>
      </c>
      <c r="AC174" s="78" t="s">
        <v>24</v>
      </c>
      <c r="AD174" s="78" t="s">
        <v>112</v>
      </c>
      <c r="AE174" s="78" t="s">
        <v>24</v>
      </c>
      <c r="AF174" s="78" t="s">
        <v>112</v>
      </c>
      <c r="AG174" s="78" t="s">
        <v>24</v>
      </c>
      <c r="AH174" s="79" t="s">
        <v>112</v>
      </c>
      <c r="AI174" s="78" t="s">
        <v>24</v>
      </c>
      <c r="AJ174" s="78" t="s">
        <v>112</v>
      </c>
      <c r="AK174" s="78" t="s">
        <v>24</v>
      </c>
      <c r="AL174" s="78" t="s">
        <v>112</v>
      </c>
      <c r="AM174" s="78" t="s">
        <v>24</v>
      </c>
      <c r="AN174" s="78" t="s">
        <v>112</v>
      </c>
      <c r="AO174" s="78" t="s">
        <v>24</v>
      </c>
      <c r="AP174" s="78" t="s">
        <v>112</v>
      </c>
      <c r="AQ174" s="78" t="s">
        <v>24</v>
      </c>
      <c r="AR174" s="78" t="s">
        <v>112</v>
      </c>
      <c r="AS174" s="78" t="s">
        <v>24</v>
      </c>
      <c r="AT174" s="78" t="s">
        <v>112</v>
      </c>
      <c r="AU174" s="78" t="s">
        <v>24</v>
      </c>
      <c r="AV174" s="154" t="s">
        <v>112</v>
      </c>
      <c r="CK174" s="19"/>
    </row>
    <row r="175" spans="1:89" ht="16.5" thickTop="1" thickBot="1" x14ac:dyDescent="0.3">
      <c r="A175" s="20" t="s">
        <v>25</v>
      </c>
      <c r="B175" s="21"/>
      <c r="C175" s="21"/>
      <c r="D175" s="75">
        <f>C175/C173</f>
        <v>0</v>
      </c>
      <c r="E175" s="21"/>
      <c r="F175" s="75">
        <f>E175/E173</f>
        <v>0</v>
      </c>
      <c r="G175" s="21"/>
      <c r="H175" s="75">
        <f>G175/G173</f>
        <v>0</v>
      </c>
      <c r="I175" s="21"/>
      <c r="J175" s="75">
        <f>I175/I173</f>
        <v>0</v>
      </c>
      <c r="K175" s="21"/>
      <c r="L175" s="75">
        <f>K175/K173</f>
        <v>0</v>
      </c>
      <c r="M175" s="21"/>
      <c r="N175" s="75">
        <f>M175/M173</f>
        <v>0</v>
      </c>
      <c r="O175" s="21"/>
      <c r="P175" s="75">
        <f>O175/O173</f>
        <v>0</v>
      </c>
      <c r="Q175" s="21"/>
      <c r="R175" s="75">
        <f>Q175/Q173</f>
        <v>0</v>
      </c>
      <c r="S175" s="21"/>
      <c r="T175" s="75">
        <f>S175/S173</f>
        <v>0</v>
      </c>
      <c r="U175" s="21"/>
      <c r="V175" s="75">
        <f>U175/U173</f>
        <v>0</v>
      </c>
      <c r="W175" s="21"/>
      <c r="X175" s="75">
        <f>W175/W173</f>
        <v>0</v>
      </c>
      <c r="Y175" s="21"/>
      <c r="Z175" s="75">
        <f>Y175/Y173</f>
        <v>0</v>
      </c>
      <c r="AA175" s="21"/>
      <c r="AB175" s="75">
        <f>AA175/AA173</f>
        <v>0</v>
      </c>
      <c r="AC175" s="21"/>
      <c r="AD175" s="75">
        <f>AC175/AC173</f>
        <v>0</v>
      </c>
      <c r="AE175" s="21"/>
      <c r="AF175" s="75">
        <f>AE175/AE173</f>
        <v>0</v>
      </c>
      <c r="AG175" s="21"/>
      <c r="AH175" s="75">
        <f>AG175/AG173</f>
        <v>0</v>
      </c>
      <c r="AI175" s="21"/>
      <c r="AJ175" s="75">
        <f>AI175/AI173</f>
        <v>0</v>
      </c>
      <c r="AK175" s="21"/>
      <c r="AL175" s="75">
        <f>AK175/AK173</f>
        <v>0</v>
      </c>
      <c r="AM175" s="21">
        <v>0</v>
      </c>
      <c r="AN175" s="75">
        <f>AM175/AM173</f>
        <v>0</v>
      </c>
      <c r="AO175" s="21"/>
      <c r="AP175" s="75">
        <f>AO175/AO173</f>
        <v>0</v>
      </c>
      <c r="AQ175" s="21"/>
      <c r="AR175" s="75">
        <f>AQ175/AQ173</f>
        <v>0</v>
      </c>
      <c r="AS175" s="21"/>
      <c r="AT175" s="75">
        <f>AS175/AS173</f>
        <v>0</v>
      </c>
      <c r="AU175" s="100">
        <f>E175+M175+O175+Q175+W175+Y175+AA175+AE175+AG175+AI175+AO175+AS175+G175+K175+I175+AC175+S175+U175+AQ175+AK175+AM175+C175</f>
        <v>0</v>
      </c>
      <c r="AV175" s="155">
        <f t="shared" ref="AV175:AV179" si="740">F175+N175+P175+R175+X175+Z175+AB175+AF175+AH175+AJ175+AP175+AT175+AD175+H175+L175+J175+T175+V175+AR175+AL175+AN175+D175</f>
        <v>0</v>
      </c>
      <c r="AW175" s="93">
        <f>IF(D175=0,0,(IF('Attorney Detail'!I173="yes",(D175/AV175)*('Attorney Detail'!G173+'Attorney Detail'!H173),0)))</f>
        <v>0</v>
      </c>
      <c r="AX175" s="93">
        <f>IF(F175=0,0,(IF('Attorney Detail'!J173="yes",(F175/AV175)*('Attorney Detail'!G173+'Attorney Detail'!H173),0)))</f>
        <v>0</v>
      </c>
      <c r="AY175" s="93">
        <f>IF(H175+J175=0,0,(IF('Attorney Detail'!K173="yes",((H175+J175)/AV175)*('Attorney Detail'!G173+'Attorney Detail'!H173),0)))</f>
        <v>0</v>
      </c>
      <c r="AZ175" s="93">
        <f>IF(L175=0,0,(IF('Attorney Detail'!L173="yes",(L175/AV175)*('Attorney Detail'!G173+'Attorney Detail'!H173),0)))</f>
        <v>0</v>
      </c>
      <c r="BA175" s="93">
        <f>IF(N175=0,0,(N175/AV175)*('Attorney Detail'!G173+'Attorney Detail'!H173))</f>
        <v>0</v>
      </c>
      <c r="BB175" s="93">
        <f>IF(R175+T175=0,0,(IF('Attorney Detail'!M173="yes",((R175+T175)/AV175)*('Attorney Detail'!G173+'Attorney Detail'!H173),0)))</f>
        <v>0</v>
      </c>
      <c r="BC175" s="93">
        <f>IF(V175=0,0,(IF('Attorney Detail'!N173="yes",(((V175)/AV175)*('Attorney Detail'!G173+'Attorney Detail'!H173)),0)))</f>
        <v>0</v>
      </c>
      <c r="BD175" s="93">
        <f>IF(X175+Z175+AB175=0,0,(IF('Attorney Detail'!O173="yes",((X175+Z175+AB175)/AV175)*('Attorney Detail'!G173+'Attorney Detail'!H173),0)))</f>
        <v>0</v>
      </c>
      <c r="BE175" s="93">
        <f>IF(AD175=0,0,(IF('Attorney Detail'!P173="yes",(AD175/AV175)*('Attorney Detail'!G173+'Attorney Detail'!H173),0)))</f>
        <v>0</v>
      </c>
      <c r="BF175" s="93">
        <f>IF(AF175=0,0,(IF('Attorney Detail'!Q173="yes",(AF175/AV175)*('Attorney Detail'!G173+'Attorney Detail'!H173),0)))</f>
        <v>0</v>
      </c>
      <c r="BG175" s="93">
        <f>IF(AH175=0,0,(AH175/AV175)*('Attorney Detail'!G173+'Attorney Detail'!H173))</f>
        <v>0</v>
      </c>
      <c r="BH175" s="93">
        <f>IF(AK175+AM175=0,0,(IF('Attorney Detail'!R173="yes",((AL175+AN175)/AV175)*('Attorney Detail'!G173+'Attorney Detail'!H173),0)))</f>
        <v>0</v>
      </c>
      <c r="BI175" s="91">
        <f>IF(AP175=0,0,(IF('Attorney Detail'!S173="yes",(AP175/AV175)*('Attorney Detail'!G173+'Attorney Detail'!H173),0)))</f>
        <v>0</v>
      </c>
      <c r="BJ175" s="91">
        <f>IF(AT175=0,0,(AT175/AV175)*('Attorney Detail'!G173+'Attorney Detail'!H173))</f>
        <v>0</v>
      </c>
      <c r="BK175" s="91">
        <f>IF((AU175)=0,('Attorney Detail'!G173+'Attorney Detail'!H173),SUM(AW175:BJ175))</f>
        <v>0</v>
      </c>
      <c r="CK175" s="19">
        <f>AV175*'Attorney Detail'!F173</f>
        <v>0</v>
      </c>
    </row>
    <row r="176" spans="1:89" ht="16.5" thickTop="1" thickBot="1" x14ac:dyDescent="0.3">
      <c r="A176" s="22" t="s">
        <v>26</v>
      </c>
      <c r="B176" s="23"/>
      <c r="C176" s="88"/>
      <c r="D176" s="75">
        <f>C176/C173</f>
        <v>0</v>
      </c>
      <c r="E176" s="88"/>
      <c r="F176" s="75">
        <f>E176/E173</f>
        <v>0</v>
      </c>
      <c r="G176" s="88"/>
      <c r="H176" s="75">
        <f>G176/G173</f>
        <v>0</v>
      </c>
      <c r="I176" s="88"/>
      <c r="J176" s="75">
        <f>I176/I173</f>
        <v>0</v>
      </c>
      <c r="K176" s="88"/>
      <c r="L176" s="75">
        <f>K176/K173</f>
        <v>0</v>
      </c>
      <c r="M176" s="88"/>
      <c r="N176" s="75">
        <f>M176/M173</f>
        <v>0</v>
      </c>
      <c r="O176" s="88"/>
      <c r="P176" s="75">
        <f>O176/O173</f>
        <v>0</v>
      </c>
      <c r="Q176" s="88"/>
      <c r="R176" s="75">
        <f>Q176/Q173</f>
        <v>0</v>
      </c>
      <c r="S176" s="88"/>
      <c r="T176" s="75">
        <f>S176/S173</f>
        <v>0</v>
      </c>
      <c r="U176" s="88"/>
      <c r="V176" s="75">
        <f>U176/U173</f>
        <v>0</v>
      </c>
      <c r="W176" s="88"/>
      <c r="X176" s="75">
        <f>W176/W173</f>
        <v>0</v>
      </c>
      <c r="Y176" s="88"/>
      <c r="Z176" s="75">
        <f>Y176/Y173</f>
        <v>0</v>
      </c>
      <c r="AA176" s="88"/>
      <c r="AB176" s="75">
        <f>AA176/AA173</f>
        <v>0</v>
      </c>
      <c r="AC176" s="88"/>
      <c r="AD176" s="75">
        <f>AC176/AC173</f>
        <v>0</v>
      </c>
      <c r="AE176" s="88"/>
      <c r="AF176" s="75">
        <f>AE176/AE173</f>
        <v>0</v>
      </c>
      <c r="AG176" s="88"/>
      <c r="AH176" s="75">
        <f>AG176/AG173</f>
        <v>0</v>
      </c>
      <c r="AI176" s="88"/>
      <c r="AJ176" s="75">
        <f>AI176/AI173</f>
        <v>0</v>
      </c>
      <c r="AK176" s="88">
        <v>0</v>
      </c>
      <c r="AL176" s="75">
        <f>AK176/AK173</f>
        <v>0</v>
      </c>
      <c r="AM176" s="88">
        <v>0</v>
      </c>
      <c r="AN176" s="75">
        <f>AM176/AM173</f>
        <v>0</v>
      </c>
      <c r="AO176" s="88"/>
      <c r="AP176" s="75">
        <f>AO176/AO173</f>
        <v>0</v>
      </c>
      <c r="AQ176" s="88"/>
      <c r="AR176" s="75">
        <f>AQ176/AQ173</f>
        <v>0</v>
      </c>
      <c r="AS176" s="88"/>
      <c r="AT176" s="75">
        <f>AS176/AS173</f>
        <v>0</v>
      </c>
      <c r="AU176" s="107">
        <f>E176+M176+O176+Q176+W176+Y176+AA176+AE176+AG176+AI176+AO176+AS176+G176+K176+I176+AC176+S176+U176+AQ176+AK176+AM176+C176</f>
        <v>0</v>
      </c>
      <c r="AV176" s="155">
        <f t="shared" si="740"/>
        <v>0</v>
      </c>
      <c r="AW176" s="93">
        <f>IF(D176=0,0,(IF('Attorney Detail'!I174="yes",(D176/AV176)*('Attorney Detail'!G174+'Attorney Detail'!H174),0)))</f>
        <v>0</v>
      </c>
      <c r="AX176" s="93">
        <f>IF(F176=0,0,(IF('Attorney Detail'!J174="yes",(F176/AV176)*('Attorney Detail'!G174+'Attorney Detail'!H174),0)))</f>
        <v>0</v>
      </c>
      <c r="AY176" s="93">
        <f>IF(H176+J176=0,0,(IF('Attorney Detail'!K174="yes",((H176+J176)/AV176)*('Attorney Detail'!G174+'Attorney Detail'!H174),0)))</f>
        <v>0</v>
      </c>
      <c r="AZ176" s="93">
        <f>IF(L176=0,0,(IF('Attorney Detail'!L174="yes",(L176/AV176)*('Attorney Detail'!G174+'Attorney Detail'!H174),0)))</f>
        <v>0</v>
      </c>
      <c r="BA176" s="93">
        <f>IF(N176=0,0,(N176/AV176)*('Attorney Detail'!G174+'Attorney Detail'!H174))</f>
        <v>0</v>
      </c>
      <c r="BB176" s="93">
        <f>IF(R176+T176=0,0,(IF('Attorney Detail'!M174="yes",((R176+T176)/AV176)*('Attorney Detail'!G174+'Attorney Detail'!H174),0)))</f>
        <v>0</v>
      </c>
      <c r="BC176" s="93">
        <f>IF(V176=0,0,(IF('Attorney Detail'!N174="yes",(((V176)/AV176)*('Attorney Detail'!G174+'Attorney Detail'!H174)),0)))</f>
        <v>0</v>
      </c>
      <c r="BD176" s="93">
        <f>IF(X176+Z176+AB176=0,0,(IF('Attorney Detail'!O174="yes",((X176+Z176+AB176)/AV176)*('Attorney Detail'!G174+'Attorney Detail'!H174),0)))</f>
        <v>0</v>
      </c>
      <c r="BE176" s="93">
        <f>IF(AD176=0,0,(IF('Attorney Detail'!P174="yes",(AD176/AV176)*('Attorney Detail'!G174+'Attorney Detail'!H174),0)))</f>
        <v>0</v>
      </c>
      <c r="BF176" s="93">
        <f>IF(AF176=0,0,(IF('Attorney Detail'!Q174="yes",(AF176/AV176)*('Attorney Detail'!G174+'Attorney Detail'!H174),0)))</f>
        <v>0</v>
      </c>
      <c r="BG176" s="93">
        <f>IF(AH176=0,0,(AH176/AV176)*('Attorney Detail'!G174+'Attorney Detail'!H174))</f>
        <v>0</v>
      </c>
      <c r="BH176" s="93">
        <f>IF(AK176+AM176=0,0,(IF('Attorney Detail'!R174="yes",((AL176+AN176)/AV176)*('Attorney Detail'!G174+'Attorney Detail'!H174),0)))</f>
        <v>0</v>
      </c>
      <c r="BI176" s="91">
        <f>IF(AP176=0,0,(IF('Attorney Detail'!S174="yes",(AP176/AV176)*('Attorney Detail'!G174+'Attorney Detail'!H174),0)))</f>
        <v>0</v>
      </c>
      <c r="BJ176" s="91">
        <f>IF(AT176=0,0,(AT176/AV176)*('Attorney Detail'!G174+'Attorney Detail'!H174))</f>
        <v>0</v>
      </c>
      <c r="BK176" s="91">
        <f>IF((AU176)=0,('Attorney Detail'!G174+'Attorney Detail'!H174),SUM(AW176:BJ176))</f>
        <v>0</v>
      </c>
      <c r="CK176" s="19">
        <f>AV176*'Attorney Detail'!F174</f>
        <v>0</v>
      </c>
    </row>
    <row r="177" spans="1:89" ht="16.5" thickTop="1" thickBot="1" x14ac:dyDescent="0.3">
      <c r="A177" s="22" t="s">
        <v>27</v>
      </c>
      <c r="B177" s="23"/>
      <c r="C177" s="88"/>
      <c r="D177" s="75">
        <f>C177/C173</f>
        <v>0</v>
      </c>
      <c r="E177" s="88"/>
      <c r="F177" s="75">
        <f>E177/E173</f>
        <v>0</v>
      </c>
      <c r="G177" s="88"/>
      <c r="H177" s="75">
        <f>G177/G173</f>
        <v>0</v>
      </c>
      <c r="I177" s="88"/>
      <c r="J177" s="75">
        <f>I177/I173</f>
        <v>0</v>
      </c>
      <c r="K177" s="88"/>
      <c r="L177" s="75">
        <f>K177/K173</f>
        <v>0</v>
      </c>
      <c r="M177" s="88"/>
      <c r="N177" s="75">
        <f>M177/M173</f>
        <v>0</v>
      </c>
      <c r="O177" s="88"/>
      <c r="P177" s="75">
        <f>O177/O173</f>
        <v>0</v>
      </c>
      <c r="Q177" s="88"/>
      <c r="R177" s="75">
        <f>Q177/Q173</f>
        <v>0</v>
      </c>
      <c r="S177" s="88"/>
      <c r="T177" s="75">
        <f>S177/S173</f>
        <v>0</v>
      </c>
      <c r="U177" s="88"/>
      <c r="V177" s="75">
        <f>U177/U173</f>
        <v>0</v>
      </c>
      <c r="W177" s="88"/>
      <c r="X177" s="75">
        <f>W177/W173</f>
        <v>0</v>
      </c>
      <c r="Y177" s="88"/>
      <c r="Z177" s="75">
        <f>Y177/Y173</f>
        <v>0</v>
      </c>
      <c r="AA177" s="88"/>
      <c r="AB177" s="75">
        <f>AA177/AA173</f>
        <v>0</v>
      </c>
      <c r="AC177" s="88"/>
      <c r="AD177" s="75">
        <f>AC177/AC173</f>
        <v>0</v>
      </c>
      <c r="AE177" s="88"/>
      <c r="AF177" s="75">
        <f>AE177/AE173</f>
        <v>0</v>
      </c>
      <c r="AG177" s="88"/>
      <c r="AH177" s="75">
        <f>AG177/AG173</f>
        <v>0</v>
      </c>
      <c r="AI177" s="88"/>
      <c r="AJ177" s="75">
        <f>AI177/AI173</f>
        <v>0</v>
      </c>
      <c r="AK177" s="88">
        <v>0</v>
      </c>
      <c r="AL177" s="75">
        <f>AK177/AK173</f>
        <v>0</v>
      </c>
      <c r="AM177" s="88">
        <v>0</v>
      </c>
      <c r="AN177" s="75">
        <f>AM177/AM173</f>
        <v>0</v>
      </c>
      <c r="AO177" s="88"/>
      <c r="AP177" s="75">
        <f>AO177/AO173</f>
        <v>0</v>
      </c>
      <c r="AQ177" s="88"/>
      <c r="AR177" s="75">
        <f>AQ177/AQ173</f>
        <v>0</v>
      </c>
      <c r="AS177" s="88"/>
      <c r="AT177" s="75">
        <f>AS177/AS173</f>
        <v>0</v>
      </c>
      <c r="AU177" s="107">
        <f>E177+M177+O177+Q177+W177+Y177+AA177+AE177+AG177+AI177+AO177+AS177+G177+K177+I177+AC177+S177+U177+AQ177+AK177+AM177+C177</f>
        <v>0</v>
      </c>
      <c r="AV177" s="155">
        <f t="shared" si="740"/>
        <v>0</v>
      </c>
      <c r="AW177" s="93">
        <f>IF(D177=0,0,(IF('Attorney Detail'!I175="yes",(D177/AV177)*('Attorney Detail'!G175+'Attorney Detail'!H175),0)))</f>
        <v>0</v>
      </c>
      <c r="AX177" s="93">
        <f>IF(F177=0,0,(IF('Attorney Detail'!J175="yes",(F177/AV177)*('Attorney Detail'!G175+'Attorney Detail'!H175),0)))</f>
        <v>0</v>
      </c>
      <c r="AY177" s="93">
        <f>IF(H177+J177=0,0,(IF('Attorney Detail'!K175="yes",((H177+J177)/AV177)*('Attorney Detail'!G175+'Attorney Detail'!H175),0)))</f>
        <v>0</v>
      </c>
      <c r="AZ177" s="93">
        <f>IF(L177=0,0,(IF('Attorney Detail'!L175="yes",(L177/AV177)*('Attorney Detail'!G175+'Attorney Detail'!H175),0)))</f>
        <v>0</v>
      </c>
      <c r="BA177" s="93">
        <f>IF(N177=0,0,(N177/AV177)*('Attorney Detail'!G175+'Attorney Detail'!H175))</f>
        <v>0</v>
      </c>
      <c r="BB177" s="93">
        <f>IF(R177+T177=0,0,(IF('Attorney Detail'!M175="yes",((R177+T177)/AV177)*('Attorney Detail'!G175+'Attorney Detail'!H175),0)))</f>
        <v>0</v>
      </c>
      <c r="BC177" s="93">
        <f>IF(V177=0,0,(IF('Attorney Detail'!N175="yes",(((V177)/AV177)*('Attorney Detail'!G175+'Attorney Detail'!H175)),0)))</f>
        <v>0</v>
      </c>
      <c r="BD177" s="93">
        <f>IF(X177+Z177+AB177=0,0,(IF('Attorney Detail'!O175="yes",((X177+Z177+AB177)/AV177)*('Attorney Detail'!G175+'Attorney Detail'!H175),0)))</f>
        <v>0</v>
      </c>
      <c r="BE177" s="93">
        <f>IF(AD177=0,0,(IF('Attorney Detail'!P175="yes",(AD177/AV177)*('Attorney Detail'!G175+'Attorney Detail'!H175),0)))</f>
        <v>0</v>
      </c>
      <c r="BF177" s="93">
        <f>IF(AF177=0,0,(IF('Attorney Detail'!Q175="yes",(AF177/AV177)*('Attorney Detail'!G175+'Attorney Detail'!H175),0)))</f>
        <v>0</v>
      </c>
      <c r="BG177" s="93">
        <f>IF(AH177=0,0,(AH177/AV177)*('Attorney Detail'!G175+'Attorney Detail'!H175))</f>
        <v>0</v>
      </c>
      <c r="BH177" s="93">
        <f>IF(AK177+AM177=0,0,(IF('Attorney Detail'!R175="yes",((AL177+AN177)/AV177)*('Attorney Detail'!G175+'Attorney Detail'!H175),0)))</f>
        <v>0</v>
      </c>
      <c r="BI177" s="91">
        <f>IF(AP177=0,0,(IF('Attorney Detail'!S175="yes",(AP177/AV177)*('Attorney Detail'!G175+'Attorney Detail'!H175),0)))</f>
        <v>0</v>
      </c>
      <c r="BJ177" s="91">
        <f>IF(AT177=0,0,(AT177/AV177)*('Attorney Detail'!G175+'Attorney Detail'!H175))</f>
        <v>0</v>
      </c>
      <c r="BK177" s="91">
        <f>IF((AU177)=0,('Attorney Detail'!G175+'Attorney Detail'!H175),SUM(AW177:BJ177))</f>
        <v>0</v>
      </c>
      <c r="CK177" s="19">
        <f>AV177*'Attorney Detail'!F175</f>
        <v>0</v>
      </c>
    </row>
    <row r="178" spans="1:89" ht="16.5" thickTop="1" thickBot="1" x14ac:dyDescent="0.3">
      <c r="A178" s="24" t="s">
        <v>28</v>
      </c>
      <c r="B178" s="25"/>
      <c r="C178" s="25"/>
      <c r="D178" s="75">
        <f>C178/C173</f>
        <v>0</v>
      </c>
      <c r="E178" s="25"/>
      <c r="F178" s="75">
        <f>E178/E173</f>
        <v>0</v>
      </c>
      <c r="G178" s="25"/>
      <c r="H178" s="75">
        <f>G178/G173</f>
        <v>0</v>
      </c>
      <c r="I178" s="25"/>
      <c r="J178" s="75">
        <f>I178/I173</f>
        <v>0</v>
      </c>
      <c r="K178" s="25"/>
      <c r="L178" s="75">
        <f>K178/K173</f>
        <v>0</v>
      </c>
      <c r="M178" s="25"/>
      <c r="N178" s="75">
        <f>M178/M173</f>
        <v>0</v>
      </c>
      <c r="O178" s="25"/>
      <c r="P178" s="75">
        <f>O178/O173</f>
        <v>0</v>
      </c>
      <c r="Q178" s="25"/>
      <c r="R178" s="75">
        <f>Q178/Q173</f>
        <v>0</v>
      </c>
      <c r="S178" s="25"/>
      <c r="T178" s="75">
        <f>S178/S173</f>
        <v>0</v>
      </c>
      <c r="U178" s="25"/>
      <c r="V178" s="75">
        <f>U178/U173</f>
        <v>0</v>
      </c>
      <c r="W178" s="25"/>
      <c r="X178" s="75">
        <f>W178/W173</f>
        <v>0</v>
      </c>
      <c r="Y178" s="25"/>
      <c r="Z178" s="75">
        <f>Y178/Y173</f>
        <v>0</v>
      </c>
      <c r="AA178" s="25"/>
      <c r="AB178" s="75">
        <f>AA178/AA173</f>
        <v>0</v>
      </c>
      <c r="AC178" s="25"/>
      <c r="AD178" s="75">
        <f>AC178/AC173</f>
        <v>0</v>
      </c>
      <c r="AE178" s="25"/>
      <c r="AF178" s="75">
        <f>AE178/AE173</f>
        <v>0</v>
      </c>
      <c r="AG178" s="25"/>
      <c r="AH178" s="75">
        <f>AG178/AG173</f>
        <v>0</v>
      </c>
      <c r="AI178" s="25"/>
      <c r="AJ178" s="75">
        <f>AI178/AI173</f>
        <v>0</v>
      </c>
      <c r="AK178" s="25">
        <v>0</v>
      </c>
      <c r="AL178" s="75">
        <f>AK178/AK173</f>
        <v>0</v>
      </c>
      <c r="AM178" s="25">
        <v>0</v>
      </c>
      <c r="AN178" s="75">
        <f>AM178/AM173</f>
        <v>0</v>
      </c>
      <c r="AO178" s="25"/>
      <c r="AP178" s="75">
        <f>AO178/AO173</f>
        <v>0</v>
      </c>
      <c r="AQ178" s="25"/>
      <c r="AR178" s="75">
        <f>AQ178/AQ173</f>
        <v>0</v>
      </c>
      <c r="AS178" s="25"/>
      <c r="AT178" s="75">
        <f>AS178/AS173</f>
        <v>0</v>
      </c>
      <c r="AU178" s="108">
        <f>E178+M178+O178+Q178+W178+Y178+AA178+AE178+AG178+AI178+AO178+AS178+G178+K178+I178+AC178+S178+U178+AQ178+AK178+AM178+C178</f>
        <v>0</v>
      </c>
      <c r="AV178" s="155">
        <f t="shared" si="740"/>
        <v>0</v>
      </c>
      <c r="AW178" s="93">
        <f>IF(D178=0,0,(IF('Attorney Detail'!I176="yes",(D178/AV178)*('Attorney Detail'!G176+'Attorney Detail'!H176),0)))</f>
        <v>0</v>
      </c>
      <c r="AX178" s="93">
        <f>IF(F178=0,0,(IF('Attorney Detail'!J176="yes",(F178/AV178)*('Attorney Detail'!G176+'Attorney Detail'!H176),0)))</f>
        <v>0</v>
      </c>
      <c r="AY178" s="93">
        <f>IF(H178+J178=0,0,(IF('Attorney Detail'!K176="yes",((H178+J178)/AV178)*('Attorney Detail'!G176+'Attorney Detail'!H176),0)))</f>
        <v>0</v>
      </c>
      <c r="AZ178" s="93">
        <f>IF(L178=0,0,(IF('Attorney Detail'!L176="yes",(L178/AV178)*('Attorney Detail'!G176+'Attorney Detail'!H176),0)))</f>
        <v>0</v>
      </c>
      <c r="BA178" s="93">
        <f>IF(N178=0,0,(N178/AV178)*('Attorney Detail'!G176+'Attorney Detail'!H176))</f>
        <v>0</v>
      </c>
      <c r="BB178" s="93">
        <f>IF(R178+T178=0,0,(IF('Attorney Detail'!M176="yes",((R178+T178)/AV178)*('Attorney Detail'!G176+'Attorney Detail'!H176),0)))</f>
        <v>0</v>
      </c>
      <c r="BC178" s="93">
        <f>IF(V178=0,0,(IF('Attorney Detail'!N176="yes",(((V178)/AV178)*('Attorney Detail'!G176+'Attorney Detail'!H176)),0)))</f>
        <v>0</v>
      </c>
      <c r="BD178" s="93">
        <f>IF(X178+Z178+AB178=0,0,(IF('Attorney Detail'!O176="yes",((X178+Z178+AB178)/AV178)*('Attorney Detail'!G176+'Attorney Detail'!H176),0)))</f>
        <v>0</v>
      </c>
      <c r="BE178" s="93">
        <f>IF(AD178=0,0,(IF('Attorney Detail'!P176="yes",(AD178/AV178)*('Attorney Detail'!G176+'Attorney Detail'!H176),0)))</f>
        <v>0</v>
      </c>
      <c r="BF178" s="93">
        <f>IF(AF178=0,0,(IF('Attorney Detail'!Q176="yes",(AF178/AV178)*('Attorney Detail'!G176+'Attorney Detail'!H176),0)))</f>
        <v>0</v>
      </c>
      <c r="BG178" s="93">
        <f>IF(AH178=0,0,(AH178/AV178)*('Attorney Detail'!G176+'Attorney Detail'!H176))</f>
        <v>0</v>
      </c>
      <c r="BH178" s="93">
        <f>IF(AK178+AM178=0,0,(IF('Attorney Detail'!R176="yes",((AL178+AN178)/AV178)*('Attorney Detail'!G176+'Attorney Detail'!H176),0)))</f>
        <v>0</v>
      </c>
      <c r="BI178" s="91">
        <f>IF(AP178=0,0,(IF('Attorney Detail'!S176="yes",(AP178/AV178)*('Attorney Detail'!G176+'Attorney Detail'!H176),0)))</f>
        <v>0</v>
      </c>
      <c r="BJ178" s="91">
        <f>IF(AT178=0,0,(AT178/AV178)*('Attorney Detail'!G176+'Attorney Detail'!H176))</f>
        <v>0</v>
      </c>
      <c r="BK178" s="91">
        <f>IF((AU178)=0,('Attorney Detail'!G176+'Attorney Detail'!H176),SUM(AW178:BJ178))</f>
        <v>0</v>
      </c>
      <c r="CK178" s="19">
        <f>AV178*'Attorney Detail'!F176</f>
        <v>0</v>
      </c>
    </row>
    <row r="179" spans="1:89" ht="16.5" thickTop="1" thickBot="1" x14ac:dyDescent="0.3">
      <c r="A179" s="72" t="s">
        <v>29</v>
      </c>
      <c r="B179" s="73"/>
      <c r="C179" s="73">
        <f t="shared" ref="C179" si="741">SUM(C175:C178)</f>
        <v>0</v>
      </c>
      <c r="D179" s="74">
        <f t="shared" ref="D179" si="742">C179/C173</f>
        <v>0</v>
      </c>
      <c r="E179" s="73">
        <f t="shared" ref="E179" si="743">SUM(E175:E178)</f>
        <v>0</v>
      </c>
      <c r="F179" s="74">
        <f t="shared" ref="F179" si="744">E179/E173</f>
        <v>0</v>
      </c>
      <c r="G179" s="73">
        <f t="shared" ref="G179" si="745">SUM(G175:G178)</f>
        <v>0</v>
      </c>
      <c r="H179" s="75">
        <f t="shared" ref="H179" si="746">G179/G173</f>
        <v>0</v>
      </c>
      <c r="I179" s="73">
        <f t="shared" ref="I179" si="747">SUM(I175:I178)</f>
        <v>0</v>
      </c>
      <c r="J179" s="75">
        <f t="shared" ref="J179" si="748">I179/I173</f>
        <v>0</v>
      </c>
      <c r="K179" s="73">
        <f t="shared" ref="K179" si="749">SUM(K175:K178)</f>
        <v>0</v>
      </c>
      <c r="L179" s="75">
        <f t="shared" ref="L179" si="750">K179/K173</f>
        <v>0</v>
      </c>
      <c r="M179" s="73">
        <f t="shared" ref="M179" si="751">SUM(M175:M178)</f>
        <v>0</v>
      </c>
      <c r="N179" s="74">
        <f t="shared" ref="N179" si="752">M179/M173</f>
        <v>0</v>
      </c>
      <c r="O179" s="73">
        <f t="shared" ref="O179" si="753">SUM(O175:O178)</f>
        <v>0</v>
      </c>
      <c r="P179" s="74">
        <f t="shared" ref="P179" si="754">O179/O173</f>
        <v>0</v>
      </c>
      <c r="Q179" s="73">
        <f t="shared" ref="Q179" si="755">SUM(Q175:Q178)</f>
        <v>0</v>
      </c>
      <c r="R179" s="75">
        <f t="shared" ref="R179" si="756">Q179/Q173</f>
        <v>0</v>
      </c>
      <c r="S179" s="73">
        <f t="shared" ref="S179" si="757">SUM(S175:S178)</f>
        <v>0</v>
      </c>
      <c r="T179" s="75">
        <f t="shared" ref="T179" si="758">S179/S173</f>
        <v>0</v>
      </c>
      <c r="U179" s="73">
        <f t="shared" ref="U179" si="759">SUM(U175:U178)</f>
        <v>0</v>
      </c>
      <c r="V179" s="75">
        <f t="shared" ref="V179" si="760">U179/U173</f>
        <v>0</v>
      </c>
      <c r="W179" s="73">
        <f t="shared" ref="W179" si="761">SUM(W175:W178)</f>
        <v>0</v>
      </c>
      <c r="X179" s="75">
        <f t="shared" ref="X179" si="762">W179/W173</f>
        <v>0</v>
      </c>
      <c r="Y179" s="73">
        <f t="shared" ref="Y179" si="763">SUM(Y175:Y178)</f>
        <v>0</v>
      </c>
      <c r="Z179" s="75">
        <f t="shared" ref="Z179" si="764">Y179/Y173</f>
        <v>0</v>
      </c>
      <c r="AA179" s="73">
        <f t="shared" ref="AA179" si="765">SUM(AA175:AA178)</f>
        <v>0</v>
      </c>
      <c r="AB179" s="75">
        <f t="shared" ref="AB179" si="766">AA179/AA173</f>
        <v>0</v>
      </c>
      <c r="AC179" s="73">
        <f t="shared" ref="AC179" si="767">SUM(AC175:AC178)</f>
        <v>0</v>
      </c>
      <c r="AD179" s="75">
        <f t="shared" ref="AD179" si="768">AC179/AC173</f>
        <v>0</v>
      </c>
      <c r="AE179" s="73">
        <f t="shared" ref="AE179" si="769">SUM(AE175:AE178)</f>
        <v>0</v>
      </c>
      <c r="AF179" s="75">
        <f t="shared" ref="AF179" si="770">AE179/AE173</f>
        <v>0</v>
      </c>
      <c r="AG179" s="73">
        <f t="shared" ref="AG179" si="771">SUM(AG175:AG178)</f>
        <v>0</v>
      </c>
      <c r="AH179" s="75">
        <f t="shared" ref="AH179" si="772">AG179/AG173</f>
        <v>0</v>
      </c>
      <c r="AI179" s="73">
        <f t="shared" ref="AI179" si="773">SUM(AI175:AI178)</f>
        <v>0</v>
      </c>
      <c r="AJ179" s="75">
        <f t="shared" ref="AJ179" si="774">AI179/AI173</f>
        <v>0</v>
      </c>
      <c r="AK179" s="73">
        <f t="shared" ref="AK179" si="775">SUM(AK175:AK178)</f>
        <v>0</v>
      </c>
      <c r="AL179" s="75">
        <f t="shared" ref="AL179" si="776">AK179/AK173</f>
        <v>0</v>
      </c>
      <c r="AM179" s="73">
        <f t="shared" ref="AM179" si="777">SUM(AM175:AM178)</f>
        <v>0</v>
      </c>
      <c r="AN179" s="75">
        <f t="shared" ref="AN179" si="778">AM179/AM173</f>
        <v>0</v>
      </c>
      <c r="AO179" s="73">
        <f t="shared" ref="AO179" si="779">SUM(AO175:AO178)</f>
        <v>0</v>
      </c>
      <c r="AP179" s="75">
        <f t="shared" ref="AP179" si="780">AO179/AO173</f>
        <v>0</v>
      </c>
      <c r="AQ179" s="73">
        <f t="shared" ref="AQ179" si="781">SUM(AQ175:AQ178)</f>
        <v>0</v>
      </c>
      <c r="AR179" s="75">
        <f t="shared" ref="AR179" si="782">AQ179/AQ173</f>
        <v>0</v>
      </c>
      <c r="AS179" s="73">
        <f t="shared" ref="AS179" si="783">SUM(AS175:AS178)</f>
        <v>0</v>
      </c>
      <c r="AT179" s="75">
        <f t="shared" ref="AT179" si="784">AS179/AS173</f>
        <v>0</v>
      </c>
      <c r="AU179" s="71">
        <f>E179+M179+O179+Q179+W179+Y179+AA179+AE179+AG179+AI179+AO179+AS179+G179+K179+I179+AC179+S179+U179+AQ179+AK179+AM179+C179</f>
        <v>0</v>
      </c>
      <c r="AV179" s="155">
        <f t="shared" si="740"/>
        <v>0</v>
      </c>
      <c r="AW179" s="94"/>
      <c r="AX179" s="94"/>
      <c r="AY179" s="94"/>
      <c r="AZ179" s="94"/>
      <c r="BA179" s="94"/>
      <c r="BB179" s="94"/>
      <c r="BC179" s="94"/>
      <c r="BD179" s="94"/>
      <c r="BE179" s="94"/>
      <c r="BF179" s="94"/>
      <c r="BG179" s="94"/>
      <c r="BH179" s="94"/>
      <c r="BI179" s="94"/>
      <c r="BJ179" s="94"/>
      <c r="BK179" s="94"/>
      <c r="CK179" s="26">
        <f t="shared" ref="CK179" si="785">SUM(CK175:CK178)</f>
        <v>0</v>
      </c>
    </row>
    <row r="180" spans="1:89" ht="16.5" thickTop="1" x14ac:dyDescent="0.25">
      <c r="A180" s="233" t="s">
        <v>481</v>
      </c>
      <c r="B180" s="233"/>
      <c r="C180" s="233"/>
      <c r="D180" s="233"/>
      <c r="E180" s="233"/>
      <c r="F180" s="233"/>
      <c r="G180" s="233"/>
      <c r="H180" s="233"/>
      <c r="I180" s="233"/>
      <c r="J180" s="233"/>
      <c r="K180" s="233"/>
      <c r="L180" s="233"/>
      <c r="M180" s="233"/>
      <c r="N180" s="233"/>
      <c r="O180" s="233"/>
      <c r="P180" s="233"/>
      <c r="Q180" s="233"/>
      <c r="R180" s="233"/>
      <c r="S180" s="233"/>
      <c r="T180" s="233"/>
      <c r="U180" s="233"/>
      <c r="V180" s="233"/>
      <c r="W180" s="233"/>
      <c r="X180" s="233"/>
      <c r="Y180" s="233"/>
      <c r="Z180" s="233"/>
      <c r="AA180" s="233"/>
      <c r="AB180" s="233"/>
      <c r="AC180" s="233"/>
      <c r="AD180" s="233"/>
      <c r="AE180" s="233"/>
      <c r="AF180" s="233"/>
      <c r="AG180" s="233"/>
      <c r="AH180" s="233"/>
      <c r="AI180" s="233"/>
      <c r="AJ180" s="233"/>
      <c r="AK180" s="233"/>
      <c r="AL180" s="233"/>
      <c r="AM180" s="233"/>
      <c r="AN180" s="233"/>
      <c r="AO180" s="233"/>
      <c r="AP180" s="233"/>
      <c r="AQ180" s="233"/>
      <c r="AR180" s="233"/>
      <c r="AS180" s="233"/>
      <c r="AT180" s="233"/>
      <c r="AU180" s="233"/>
      <c r="AV180" s="233"/>
    </row>
    <row r="181" spans="1:89" ht="45" x14ac:dyDescent="0.25">
      <c r="A181" s="76"/>
      <c r="B181" s="66" t="s">
        <v>21</v>
      </c>
      <c r="C181" s="225" t="s">
        <v>442</v>
      </c>
      <c r="D181" s="226"/>
      <c r="E181" s="225" t="s">
        <v>96</v>
      </c>
      <c r="F181" s="226"/>
      <c r="G181" s="232" t="s">
        <v>99</v>
      </c>
      <c r="H181" s="226"/>
      <c r="I181" s="232" t="s">
        <v>100</v>
      </c>
      <c r="J181" s="226"/>
      <c r="K181" s="225" t="s">
        <v>97</v>
      </c>
      <c r="L181" s="226"/>
      <c r="M181" s="225" t="s">
        <v>98</v>
      </c>
      <c r="N181" s="226"/>
      <c r="O181" s="225" t="s">
        <v>22</v>
      </c>
      <c r="P181" s="226"/>
      <c r="Q181" s="225" t="s">
        <v>489</v>
      </c>
      <c r="R181" s="226"/>
      <c r="S181" s="225" t="s">
        <v>488</v>
      </c>
      <c r="T181" s="226"/>
      <c r="U181" s="232" t="s">
        <v>422</v>
      </c>
      <c r="V181" s="226"/>
      <c r="W181" s="232" t="s">
        <v>436</v>
      </c>
      <c r="X181" s="226"/>
      <c r="Y181" s="232" t="s">
        <v>423</v>
      </c>
      <c r="Z181" s="226"/>
      <c r="AA181" s="225" t="s">
        <v>484</v>
      </c>
      <c r="AB181" s="226"/>
      <c r="AC181" s="225" t="s">
        <v>93</v>
      </c>
      <c r="AD181" s="226"/>
      <c r="AE181" s="225" t="s">
        <v>94</v>
      </c>
      <c r="AF181" s="226"/>
      <c r="AG181" s="225" t="s">
        <v>485</v>
      </c>
      <c r="AH181" s="226"/>
      <c r="AI181" s="225" t="s">
        <v>424</v>
      </c>
      <c r="AJ181" s="226"/>
      <c r="AK181" s="225" t="s">
        <v>425</v>
      </c>
      <c r="AL181" s="226"/>
      <c r="AM181" s="225" t="s">
        <v>437</v>
      </c>
      <c r="AN181" s="226"/>
      <c r="AO181" s="225" t="s">
        <v>500</v>
      </c>
      <c r="AP181" s="226"/>
      <c r="AQ181" s="225" t="s">
        <v>426</v>
      </c>
      <c r="AR181" s="226"/>
      <c r="AS181" s="225" t="s">
        <v>447</v>
      </c>
      <c r="AT181" s="226"/>
      <c r="AU181" s="225" t="s">
        <v>23</v>
      </c>
      <c r="AV181" s="226"/>
      <c r="AW181" s="89" t="s">
        <v>442</v>
      </c>
      <c r="AX181" s="89" t="s">
        <v>96</v>
      </c>
      <c r="AY181" s="195" t="s">
        <v>175</v>
      </c>
      <c r="AZ181" s="105" t="s">
        <v>97</v>
      </c>
      <c r="BA181" s="105" t="s">
        <v>443</v>
      </c>
      <c r="BB181" s="90" t="s">
        <v>434</v>
      </c>
      <c r="BC181" s="106" t="s">
        <v>176</v>
      </c>
      <c r="BD181" s="90" t="s">
        <v>435</v>
      </c>
      <c r="BE181" s="90" t="s">
        <v>93</v>
      </c>
      <c r="BF181" s="90" t="s">
        <v>94</v>
      </c>
      <c r="BG181" s="90" t="s">
        <v>31</v>
      </c>
      <c r="BH181" s="90" t="s">
        <v>444</v>
      </c>
      <c r="BI181" s="91" t="s">
        <v>445</v>
      </c>
      <c r="BJ181" s="91" t="s">
        <v>446</v>
      </c>
      <c r="BK181" s="91" t="s">
        <v>448</v>
      </c>
      <c r="CK181" s="219" t="s">
        <v>502</v>
      </c>
    </row>
    <row r="182" spans="1:89" x14ac:dyDescent="0.25">
      <c r="A182" s="38" t="s">
        <v>107</v>
      </c>
      <c r="B182" s="67"/>
      <c r="C182" s="67"/>
      <c r="D182" s="68"/>
      <c r="E182" s="67"/>
      <c r="F182" s="68"/>
      <c r="G182" s="67"/>
      <c r="H182" s="68"/>
      <c r="I182" s="67"/>
      <c r="J182" s="68"/>
      <c r="K182" s="67"/>
      <c r="L182" s="68"/>
      <c r="M182" s="69"/>
      <c r="N182" s="68"/>
      <c r="O182" s="67"/>
      <c r="P182" s="68"/>
      <c r="Q182" s="67"/>
      <c r="R182" s="68"/>
      <c r="S182" s="67"/>
      <c r="T182" s="68"/>
      <c r="U182" s="67"/>
      <c r="V182" s="68"/>
      <c r="W182" s="67"/>
      <c r="X182" s="68"/>
      <c r="Y182" s="67"/>
      <c r="Z182" s="68"/>
      <c r="AA182" s="67"/>
      <c r="AB182" s="68"/>
      <c r="AC182" s="69"/>
      <c r="AD182" s="69"/>
      <c r="AE182" s="67"/>
      <c r="AF182" s="68"/>
      <c r="AG182" s="67"/>
      <c r="AH182" s="68"/>
      <c r="AI182" s="67"/>
      <c r="AJ182" s="68"/>
      <c r="AK182" s="227"/>
      <c r="AL182" s="228"/>
      <c r="AM182" s="227"/>
      <c r="AN182" s="228"/>
      <c r="AO182" s="112"/>
      <c r="AP182" s="113"/>
      <c r="AQ182" s="112"/>
      <c r="AR182" s="113"/>
      <c r="AS182" s="112"/>
      <c r="AT182" s="113"/>
      <c r="AU182" s="67"/>
      <c r="AV182" s="110"/>
      <c r="AW182" s="89"/>
      <c r="AX182" s="89"/>
      <c r="AY182" s="89"/>
      <c r="AZ182" s="89"/>
      <c r="BA182" s="89"/>
    </row>
    <row r="183" spans="1:89" x14ac:dyDescent="0.25">
      <c r="A183" s="77"/>
      <c r="B183" s="70"/>
      <c r="C183" s="223">
        <f>(VLOOKUP(A182,$BL$2:$CH$5,2,FALSE))*'Attorney Detail'!F183</f>
        <v>15</v>
      </c>
      <c r="D183" s="224"/>
      <c r="E183" s="223">
        <f>(VLOOKUP(A182,$BL$2:$CH$5,3,FALSE))*'Attorney Detail'!F183</f>
        <v>15</v>
      </c>
      <c r="F183" s="224"/>
      <c r="G183" s="223">
        <f>VLOOKUP(A182,$BL$2:$CI$5,4,FALSE)*'Attorney Detail'!F183</f>
        <v>50</v>
      </c>
      <c r="H183" s="224"/>
      <c r="I183" s="223">
        <f>VLOOKUP(A182,$BL$2:$CI$5,5,FALSE)*'Attorney Detail'!F183</f>
        <v>80</v>
      </c>
      <c r="J183" s="224"/>
      <c r="K183" s="223">
        <f>VLOOKUP(A182,$BL$2:$CI$5,6,FALSE)*'Attorney Detail'!F183</f>
        <v>100</v>
      </c>
      <c r="L183" s="224"/>
      <c r="M183" s="234">
        <f>VLOOKUP(A182,$BL$2:$CI$5,7,FALSE)*'Attorney Detail'!F183</f>
        <v>150</v>
      </c>
      <c r="N183" s="224"/>
      <c r="O183" s="223">
        <f>VLOOKUP(A182,$BL$2:$CI$5,8,FALSE)*'Attorney Detail'!F183</f>
        <v>300</v>
      </c>
      <c r="P183" s="224"/>
      <c r="Q183" s="223">
        <f>VLOOKUP(A182,$BL$2:$CI$5,9,FALSE)*'Attorney Detail'!F183</f>
        <v>15</v>
      </c>
      <c r="R183" s="224"/>
      <c r="S183" s="223">
        <f>VLOOKUP(A182,$BL$2:$CI$5,10,FALSE)*'Attorney Detail'!F183</f>
        <v>50</v>
      </c>
      <c r="T183" s="224"/>
      <c r="U183" s="223">
        <f>VLOOKUP(A182,$BL$2:$CI$5,11,FALSE)*'Attorney Detail'!F183</f>
        <v>100</v>
      </c>
      <c r="V183" s="224"/>
      <c r="W183" s="223">
        <f>VLOOKUP(A182,$BL$2:$CI$5,12,FALSE)*'Attorney Detail'!F183</f>
        <v>220</v>
      </c>
      <c r="X183" s="224"/>
      <c r="Y183" s="223">
        <f>VLOOKUP(A182,$BL$2:$CI$5,13,FALSE)*'Attorney Detail'!F183</f>
        <v>300</v>
      </c>
      <c r="Z183" s="224"/>
      <c r="AA183" s="229">
        <f>VLOOKUP(A182,$BL$2:$CI$5,14,FALSE)*'Attorney Detail'!F183</f>
        <v>400</v>
      </c>
      <c r="AB183" s="230"/>
      <c r="AC183" s="229">
        <f>VLOOKUP(A182,$BL$2:$CI$5,15,FALSE)*'Attorney Detail'!F183</f>
        <v>120</v>
      </c>
      <c r="AD183" s="231"/>
      <c r="AE183" s="229">
        <f>VLOOKUP(A182,$BL$2:$CI$5,16,FALSE)*'Attorney Detail'!F183</f>
        <v>120</v>
      </c>
      <c r="AF183" s="230"/>
      <c r="AG183" s="229">
        <f>VLOOKUP(A182,$BL$2:$CI$5,17,FALSE)*'Attorney Detail'!F183</f>
        <v>300</v>
      </c>
      <c r="AH183" s="230"/>
      <c r="AI183" s="223">
        <f>VLOOKUP(A182,$BL$2:$CI$5,18,FALSE)*'Attorney Detail'!F183</f>
        <v>300</v>
      </c>
      <c r="AJ183" s="224"/>
      <c r="AK183" s="223">
        <f>VLOOKUP(A182,$BL$2:$CI$5,19,FALSE)*'Attorney Detail'!F183</f>
        <v>15</v>
      </c>
      <c r="AL183" s="224"/>
      <c r="AM183" s="223">
        <f>VLOOKUP(A182,$BL$2:$CI$5,20,FALSE)*'Attorney Detail'!F183</f>
        <v>40</v>
      </c>
      <c r="AN183" s="224"/>
      <c r="AO183" s="223">
        <f>VLOOKUP(A182,$BL$2:$CI$5,21,FALSE)*'Attorney Detail'!F183</f>
        <v>40</v>
      </c>
      <c r="AP183" s="224"/>
      <c r="AQ183" s="223">
        <f>VLOOKUP(A182,$BL$2:$CI$5,22,FALSE)*'Attorney Detail'!F183</f>
        <v>40</v>
      </c>
      <c r="AR183" s="224"/>
      <c r="AS183" s="235">
        <f>VLOOKUP(A182,$BL$2:$CI$5,23,FALSE)*'Attorney Detail'!F183</f>
        <v>10000000000</v>
      </c>
      <c r="AT183" s="236"/>
      <c r="AU183" s="237"/>
      <c r="AV183" s="238"/>
    </row>
    <row r="184" spans="1:89" ht="15.75" thickBot="1" x14ac:dyDescent="0.3">
      <c r="A184" s="37" t="str">
        <f>'Attorney Detail'!A183&amp;""</f>
        <v/>
      </c>
      <c r="B184" s="78" t="s">
        <v>24</v>
      </c>
      <c r="C184" s="78" t="s">
        <v>24</v>
      </c>
      <c r="D184" s="78" t="s">
        <v>112</v>
      </c>
      <c r="E184" s="78" t="s">
        <v>24</v>
      </c>
      <c r="F184" s="78" t="s">
        <v>112</v>
      </c>
      <c r="G184" s="78" t="s">
        <v>24</v>
      </c>
      <c r="H184" s="78" t="s">
        <v>112</v>
      </c>
      <c r="I184" s="78" t="s">
        <v>24</v>
      </c>
      <c r="J184" s="78" t="s">
        <v>112</v>
      </c>
      <c r="K184" s="78" t="s">
        <v>24</v>
      </c>
      <c r="L184" s="78" t="s">
        <v>112</v>
      </c>
      <c r="M184" s="78" t="s">
        <v>24</v>
      </c>
      <c r="N184" s="78" t="s">
        <v>112</v>
      </c>
      <c r="O184" s="78" t="s">
        <v>24</v>
      </c>
      <c r="P184" s="78" t="s">
        <v>112</v>
      </c>
      <c r="Q184" s="78" t="s">
        <v>24</v>
      </c>
      <c r="R184" s="78" t="s">
        <v>112</v>
      </c>
      <c r="S184" s="78" t="s">
        <v>24</v>
      </c>
      <c r="T184" s="78" t="s">
        <v>112</v>
      </c>
      <c r="U184" s="78" t="s">
        <v>24</v>
      </c>
      <c r="V184" s="78" t="s">
        <v>112</v>
      </c>
      <c r="W184" s="78" t="s">
        <v>24</v>
      </c>
      <c r="X184" s="78" t="s">
        <v>112</v>
      </c>
      <c r="Y184" s="78" t="s">
        <v>24</v>
      </c>
      <c r="Z184" s="78" t="s">
        <v>112</v>
      </c>
      <c r="AA184" s="78" t="s">
        <v>24</v>
      </c>
      <c r="AB184" s="78" t="s">
        <v>112</v>
      </c>
      <c r="AC184" s="78" t="s">
        <v>24</v>
      </c>
      <c r="AD184" s="78" t="s">
        <v>112</v>
      </c>
      <c r="AE184" s="78" t="s">
        <v>24</v>
      </c>
      <c r="AF184" s="78" t="s">
        <v>112</v>
      </c>
      <c r="AG184" s="78" t="s">
        <v>24</v>
      </c>
      <c r="AH184" s="79" t="s">
        <v>112</v>
      </c>
      <c r="AI184" s="78" t="s">
        <v>24</v>
      </c>
      <c r="AJ184" s="78" t="s">
        <v>112</v>
      </c>
      <c r="AK184" s="78" t="s">
        <v>24</v>
      </c>
      <c r="AL184" s="78" t="s">
        <v>112</v>
      </c>
      <c r="AM184" s="78" t="s">
        <v>24</v>
      </c>
      <c r="AN184" s="78" t="s">
        <v>112</v>
      </c>
      <c r="AO184" s="78" t="s">
        <v>24</v>
      </c>
      <c r="AP184" s="78" t="s">
        <v>112</v>
      </c>
      <c r="AQ184" s="78" t="s">
        <v>24</v>
      </c>
      <c r="AR184" s="78" t="s">
        <v>112</v>
      </c>
      <c r="AS184" s="78" t="s">
        <v>24</v>
      </c>
      <c r="AT184" s="78" t="s">
        <v>112</v>
      </c>
      <c r="AU184" s="78" t="s">
        <v>24</v>
      </c>
      <c r="AV184" s="154" t="s">
        <v>112</v>
      </c>
      <c r="CK184" s="19"/>
    </row>
    <row r="185" spans="1:89" ht="16.5" thickTop="1" thickBot="1" x14ac:dyDescent="0.3">
      <c r="A185" s="20" t="s">
        <v>25</v>
      </c>
      <c r="B185" s="21"/>
      <c r="C185" s="21"/>
      <c r="D185" s="75">
        <f>C185/C183</f>
        <v>0</v>
      </c>
      <c r="E185" s="21"/>
      <c r="F185" s="75">
        <f>E185/E183</f>
        <v>0</v>
      </c>
      <c r="G185" s="21"/>
      <c r="H185" s="75">
        <f>G185/G183</f>
        <v>0</v>
      </c>
      <c r="I185" s="21"/>
      <c r="J185" s="75">
        <f>I185/I183</f>
        <v>0</v>
      </c>
      <c r="K185" s="21"/>
      <c r="L185" s="75">
        <f>K185/K183</f>
        <v>0</v>
      </c>
      <c r="M185" s="21"/>
      <c r="N185" s="75">
        <f>M185/M183</f>
        <v>0</v>
      </c>
      <c r="O185" s="21"/>
      <c r="P185" s="75">
        <f>O185/O183</f>
        <v>0</v>
      </c>
      <c r="Q185" s="21"/>
      <c r="R185" s="75">
        <f>Q185/Q183</f>
        <v>0</v>
      </c>
      <c r="S185" s="21"/>
      <c r="T185" s="75">
        <f>S185/S183</f>
        <v>0</v>
      </c>
      <c r="U185" s="21"/>
      <c r="V185" s="75">
        <f>U185/U183</f>
        <v>0</v>
      </c>
      <c r="W185" s="21"/>
      <c r="X185" s="75">
        <f>W185/W183</f>
        <v>0</v>
      </c>
      <c r="Y185" s="21"/>
      <c r="Z185" s="75">
        <f>Y185/Y183</f>
        <v>0</v>
      </c>
      <c r="AA185" s="21"/>
      <c r="AB185" s="75">
        <f>AA185/AA183</f>
        <v>0</v>
      </c>
      <c r="AC185" s="21"/>
      <c r="AD185" s="75">
        <f>AC185/AC183</f>
        <v>0</v>
      </c>
      <c r="AE185" s="21"/>
      <c r="AF185" s="75">
        <f>AE185/AE183</f>
        <v>0</v>
      </c>
      <c r="AG185" s="21"/>
      <c r="AH185" s="75">
        <f>AG185/AG183</f>
        <v>0</v>
      </c>
      <c r="AI185" s="21"/>
      <c r="AJ185" s="75">
        <f>AI185/AI183</f>
        <v>0</v>
      </c>
      <c r="AK185" s="21"/>
      <c r="AL185" s="75">
        <f>AK185/AK183</f>
        <v>0</v>
      </c>
      <c r="AM185" s="21">
        <v>0</v>
      </c>
      <c r="AN185" s="75">
        <f>AM185/AM183</f>
        <v>0</v>
      </c>
      <c r="AO185" s="21"/>
      <c r="AP185" s="75">
        <f>AO185/AO183</f>
        <v>0</v>
      </c>
      <c r="AQ185" s="21"/>
      <c r="AR185" s="75">
        <f>AQ185/AQ183</f>
        <v>0</v>
      </c>
      <c r="AS185" s="21"/>
      <c r="AT185" s="75">
        <f>AS185/AS183</f>
        <v>0</v>
      </c>
      <c r="AU185" s="100">
        <f>E185+M185+O185+Q185+W185+Y185+AA185+AE185+AG185+AI185+AO185+AS185+G185+K185+I185+AC185+S185+U185+AQ185+AK185+AM185+C185</f>
        <v>0</v>
      </c>
      <c r="AV185" s="155">
        <f t="shared" ref="AV185:AV189" si="786">F185+N185+P185+R185+X185+Z185+AB185+AF185+AH185+AJ185+AP185+AT185+AD185+H185+L185+J185+T185+V185+AR185+AL185+AN185+D185</f>
        <v>0</v>
      </c>
      <c r="AW185" s="93">
        <f>IF(D185=0,0,(IF('Attorney Detail'!I183="yes",(D185/AV185)*('Attorney Detail'!G183+'Attorney Detail'!H183),0)))</f>
        <v>0</v>
      </c>
      <c r="AX185" s="93">
        <f>IF(F185=0,0,(IF('Attorney Detail'!J183="yes",(F185/AV185)*('Attorney Detail'!G183+'Attorney Detail'!H183),0)))</f>
        <v>0</v>
      </c>
      <c r="AY185" s="93">
        <f>IF(H185+J185=0,0,(IF('Attorney Detail'!K183="yes",((H185+J185)/AV185)*('Attorney Detail'!G183+'Attorney Detail'!H183),0)))</f>
        <v>0</v>
      </c>
      <c r="AZ185" s="93">
        <f>IF(L185=0,0,(IF('Attorney Detail'!L183="yes",(L185/AV185)*('Attorney Detail'!G183+'Attorney Detail'!H183),0)))</f>
        <v>0</v>
      </c>
      <c r="BA185" s="93">
        <f>IF(N185=0,0,(N185/AV185)*('Attorney Detail'!G183+'Attorney Detail'!H183))</f>
        <v>0</v>
      </c>
      <c r="BB185" s="93">
        <f>IF(R185+T185=0,0,(IF('Attorney Detail'!M183="yes",((R185+T185)/AV185)*('Attorney Detail'!G183+'Attorney Detail'!H183),0)))</f>
        <v>0</v>
      </c>
      <c r="BC185" s="93">
        <f>IF(V185=0,0,(IF('Attorney Detail'!N183="yes",(((V185)/AV185)*('Attorney Detail'!G183+'Attorney Detail'!H183)),0)))</f>
        <v>0</v>
      </c>
      <c r="BD185" s="93">
        <f>IF(X185+Z185+AB185=0,0,(IF('Attorney Detail'!O183="yes",((X185+Z185+AB185)/AV185)*('Attorney Detail'!G183+'Attorney Detail'!H183),0)))</f>
        <v>0</v>
      </c>
      <c r="BE185" s="93">
        <f>IF(AD185=0,0,(IF('Attorney Detail'!P183="yes",(AD185/AV185)*('Attorney Detail'!G183+'Attorney Detail'!H183),0)))</f>
        <v>0</v>
      </c>
      <c r="BF185" s="93">
        <f>IF(AF185=0,0,(IF('Attorney Detail'!Q183="yes",(AF185/AV185)*('Attorney Detail'!G183+'Attorney Detail'!H183),0)))</f>
        <v>0</v>
      </c>
      <c r="BG185" s="93">
        <f>IF(AH185=0,0,(AH185/AV185)*('Attorney Detail'!G183+'Attorney Detail'!H183))</f>
        <v>0</v>
      </c>
      <c r="BH185" s="93">
        <f>IF(AK185+AM185=0,0,(IF('Attorney Detail'!R183="yes",((AL185+AN185)/AV185)*('Attorney Detail'!G183+'Attorney Detail'!H183),0)))</f>
        <v>0</v>
      </c>
      <c r="BI185" s="91">
        <f>IF(AP185=0,0,(IF('Attorney Detail'!S183="yes",(AP185/AV185)*('Attorney Detail'!G183+'Attorney Detail'!H183),0)))</f>
        <v>0</v>
      </c>
      <c r="BJ185" s="91">
        <f>IF(AT185=0,0,(AT185/AV185)*('Attorney Detail'!G183+'Attorney Detail'!H183))</f>
        <v>0</v>
      </c>
      <c r="BK185" s="91">
        <f>IF((AU185)=0,('Attorney Detail'!G183+'Attorney Detail'!H183),SUM(AW185:BJ185))</f>
        <v>0</v>
      </c>
      <c r="CK185" s="19">
        <f>AV185*'Attorney Detail'!F183</f>
        <v>0</v>
      </c>
    </row>
    <row r="186" spans="1:89" ht="16.5" thickTop="1" thickBot="1" x14ac:dyDescent="0.3">
      <c r="A186" s="22" t="s">
        <v>26</v>
      </c>
      <c r="B186" s="23"/>
      <c r="C186" s="88"/>
      <c r="D186" s="75">
        <f>C186/C183</f>
        <v>0</v>
      </c>
      <c r="E186" s="88"/>
      <c r="F186" s="75">
        <f>E186/E183</f>
        <v>0</v>
      </c>
      <c r="G186" s="88"/>
      <c r="H186" s="75">
        <f>G186/G183</f>
        <v>0</v>
      </c>
      <c r="I186" s="88"/>
      <c r="J186" s="75">
        <f>I186/I183</f>
        <v>0</v>
      </c>
      <c r="K186" s="88"/>
      <c r="L186" s="75">
        <f>K186/K183</f>
        <v>0</v>
      </c>
      <c r="M186" s="88"/>
      <c r="N186" s="75">
        <f>M186/M183</f>
        <v>0</v>
      </c>
      <c r="O186" s="88"/>
      <c r="P186" s="75">
        <f>O186/O183</f>
        <v>0</v>
      </c>
      <c r="Q186" s="88"/>
      <c r="R186" s="75">
        <f>Q186/Q183</f>
        <v>0</v>
      </c>
      <c r="S186" s="88"/>
      <c r="T186" s="75">
        <f>S186/S183</f>
        <v>0</v>
      </c>
      <c r="U186" s="88"/>
      <c r="V186" s="75">
        <f>U186/U183</f>
        <v>0</v>
      </c>
      <c r="W186" s="88"/>
      <c r="X186" s="75">
        <f>W186/W183</f>
        <v>0</v>
      </c>
      <c r="Y186" s="88"/>
      <c r="Z186" s="75">
        <f>Y186/Y183</f>
        <v>0</v>
      </c>
      <c r="AA186" s="88"/>
      <c r="AB186" s="75">
        <f>AA186/AA183</f>
        <v>0</v>
      </c>
      <c r="AC186" s="88"/>
      <c r="AD186" s="75">
        <f>AC186/AC183</f>
        <v>0</v>
      </c>
      <c r="AE186" s="88"/>
      <c r="AF186" s="75">
        <f>AE186/AE183</f>
        <v>0</v>
      </c>
      <c r="AG186" s="88"/>
      <c r="AH186" s="75">
        <f>AG186/AG183</f>
        <v>0</v>
      </c>
      <c r="AI186" s="88"/>
      <c r="AJ186" s="75">
        <f>AI186/AI183</f>
        <v>0</v>
      </c>
      <c r="AK186" s="88">
        <v>0</v>
      </c>
      <c r="AL186" s="75">
        <f>AK186/AK183</f>
        <v>0</v>
      </c>
      <c r="AM186" s="88">
        <v>0</v>
      </c>
      <c r="AN186" s="75">
        <f>AM186/AM183</f>
        <v>0</v>
      </c>
      <c r="AO186" s="88"/>
      <c r="AP186" s="75">
        <f>AO186/AO183</f>
        <v>0</v>
      </c>
      <c r="AQ186" s="88"/>
      <c r="AR186" s="75">
        <f>AQ186/AQ183</f>
        <v>0</v>
      </c>
      <c r="AS186" s="88"/>
      <c r="AT186" s="75">
        <f>AS186/AS183</f>
        <v>0</v>
      </c>
      <c r="AU186" s="107">
        <f>E186+M186+O186+Q186+W186+Y186+AA186+AE186+AG186+AI186+AO186+AS186+G186+K186+I186+AC186+S186+U186+AQ186+AK186+AM186+C186</f>
        <v>0</v>
      </c>
      <c r="AV186" s="155">
        <f t="shared" si="786"/>
        <v>0</v>
      </c>
      <c r="AW186" s="93">
        <f>IF(D186=0,0,(IF('Attorney Detail'!I184="yes",(D186/AV186)*('Attorney Detail'!G184+'Attorney Detail'!H184),0)))</f>
        <v>0</v>
      </c>
      <c r="AX186" s="93">
        <f>IF(F186=0,0,(IF('Attorney Detail'!J184="yes",(F186/AV186)*('Attorney Detail'!G184+'Attorney Detail'!H184),0)))</f>
        <v>0</v>
      </c>
      <c r="AY186" s="93">
        <f>IF(H186+J186=0,0,(IF('Attorney Detail'!K184="yes",((H186+J186)/AV186)*('Attorney Detail'!G184+'Attorney Detail'!H184),0)))</f>
        <v>0</v>
      </c>
      <c r="AZ186" s="93">
        <f>IF(L186=0,0,(IF('Attorney Detail'!L184="yes",(L186/AV186)*('Attorney Detail'!G184+'Attorney Detail'!H184),0)))</f>
        <v>0</v>
      </c>
      <c r="BA186" s="93">
        <f>IF(N186=0,0,(N186/AV186)*('Attorney Detail'!G184+'Attorney Detail'!H184))</f>
        <v>0</v>
      </c>
      <c r="BB186" s="93">
        <f>IF(R186+T186=0,0,(IF('Attorney Detail'!M184="yes",((R186+T186)/AV186)*('Attorney Detail'!G184+'Attorney Detail'!H184),0)))</f>
        <v>0</v>
      </c>
      <c r="BC186" s="93">
        <f>IF(V186=0,0,(IF('Attorney Detail'!N184="yes",(((V186)/AV186)*('Attorney Detail'!G184+'Attorney Detail'!H184)),0)))</f>
        <v>0</v>
      </c>
      <c r="BD186" s="93">
        <f>IF(X186+Z186+AB186=0,0,(IF('Attorney Detail'!O184="yes",((X186+Z186+AB186)/AV186)*('Attorney Detail'!G184+'Attorney Detail'!H184),0)))</f>
        <v>0</v>
      </c>
      <c r="BE186" s="93">
        <f>IF(AD186=0,0,(IF('Attorney Detail'!P184="yes",(AD186/AV186)*('Attorney Detail'!G184+'Attorney Detail'!H184),0)))</f>
        <v>0</v>
      </c>
      <c r="BF186" s="93">
        <f>IF(AF186=0,0,(IF('Attorney Detail'!Q184="yes",(AF186/AV186)*('Attorney Detail'!G184+'Attorney Detail'!H184),0)))</f>
        <v>0</v>
      </c>
      <c r="BG186" s="93">
        <f>IF(AH186=0,0,(AH186/AV186)*('Attorney Detail'!G184+'Attorney Detail'!H184))</f>
        <v>0</v>
      </c>
      <c r="BH186" s="93">
        <f>IF(AK186+AM186=0,0,(IF('Attorney Detail'!R184="yes",((AL186+AN186)/AV186)*('Attorney Detail'!G184+'Attorney Detail'!H184),0)))</f>
        <v>0</v>
      </c>
      <c r="BI186" s="91">
        <f>IF(AP186=0,0,(IF('Attorney Detail'!S184="yes",(AP186/AV186)*('Attorney Detail'!G184+'Attorney Detail'!H184),0)))</f>
        <v>0</v>
      </c>
      <c r="BJ186" s="91">
        <f>IF(AT186=0,0,(AT186/AV186)*('Attorney Detail'!G184+'Attorney Detail'!H184))</f>
        <v>0</v>
      </c>
      <c r="BK186" s="91">
        <f>IF((AU186)=0,('Attorney Detail'!G184+'Attorney Detail'!H184),SUM(AW186:BJ186))</f>
        <v>0</v>
      </c>
      <c r="CK186" s="19">
        <f>AV186*'Attorney Detail'!F184</f>
        <v>0</v>
      </c>
    </row>
    <row r="187" spans="1:89" ht="16.5" thickTop="1" thickBot="1" x14ac:dyDescent="0.3">
      <c r="A187" s="22" t="s">
        <v>27</v>
      </c>
      <c r="B187" s="23"/>
      <c r="C187" s="88"/>
      <c r="D187" s="75">
        <f>C187/C183</f>
        <v>0</v>
      </c>
      <c r="E187" s="88"/>
      <c r="F187" s="75">
        <f>E187/E183</f>
        <v>0</v>
      </c>
      <c r="G187" s="88"/>
      <c r="H187" s="75">
        <f>G187/G183</f>
        <v>0</v>
      </c>
      <c r="I187" s="88"/>
      <c r="J187" s="75">
        <f>I187/I183</f>
        <v>0</v>
      </c>
      <c r="K187" s="88"/>
      <c r="L187" s="75">
        <f>K187/K183</f>
        <v>0</v>
      </c>
      <c r="M187" s="88"/>
      <c r="N187" s="75">
        <f>M187/M183</f>
        <v>0</v>
      </c>
      <c r="O187" s="88"/>
      <c r="P187" s="75">
        <f>O187/O183</f>
        <v>0</v>
      </c>
      <c r="Q187" s="88"/>
      <c r="R187" s="75">
        <f>Q187/Q183</f>
        <v>0</v>
      </c>
      <c r="S187" s="88"/>
      <c r="T187" s="75">
        <f>S187/S183</f>
        <v>0</v>
      </c>
      <c r="U187" s="88"/>
      <c r="V187" s="75">
        <f>U187/U183</f>
        <v>0</v>
      </c>
      <c r="W187" s="88"/>
      <c r="X187" s="75">
        <f>W187/W183</f>
        <v>0</v>
      </c>
      <c r="Y187" s="88"/>
      <c r="Z187" s="75">
        <f>Y187/Y183</f>
        <v>0</v>
      </c>
      <c r="AA187" s="88"/>
      <c r="AB187" s="75">
        <f>AA187/AA183</f>
        <v>0</v>
      </c>
      <c r="AC187" s="88"/>
      <c r="AD187" s="75">
        <f>AC187/AC183</f>
        <v>0</v>
      </c>
      <c r="AE187" s="88"/>
      <c r="AF187" s="75">
        <f>AE187/AE183</f>
        <v>0</v>
      </c>
      <c r="AG187" s="88"/>
      <c r="AH187" s="75">
        <f>AG187/AG183</f>
        <v>0</v>
      </c>
      <c r="AI187" s="88"/>
      <c r="AJ187" s="75">
        <f>AI187/AI183</f>
        <v>0</v>
      </c>
      <c r="AK187" s="88">
        <v>0</v>
      </c>
      <c r="AL187" s="75">
        <f>AK187/AK183</f>
        <v>0</v>
      </c>
      <c r="AM187" s="88">
        <v>0</v>
      </c>
      <c r="AN187" s="75">
        <f>AM187/AM183</f>
        <v>0</v>
      </c>
      <c r="AO187" s="88"/>
      <c r="AP187" s="75">
        <f>AO187/AO183</f>
        <v>0</v>
      </c>
      <c r="AQ187" s="88"/>
      <c r="AR187" s="75">
        <f>AQ187/AQ183</f>
        <v>0</v>
      </c>
      <c r="AS187" s="88"/>
      <c r="AT187" s="75">
        <f>AS187/AS183</f>
        <v>0</v>
      </c>
      <c r="AU187" s="107">
        <f>E187+M187+O187+Q187+W187+Y187+AA187+AE187+AG187+AI187+AO187+AS187+G187+K187+I187+AC187+S187+U187+AQ187+AK187+AM187+C187</f>
        <v>0</v>
      </c>
      <c r="AV187" s="155">
        <f t="shared" si="786"/>
        <v>0</v>
      </c>
      <c r="AW187" s="93">
        <f>IF(D187=0,0,(IF('Attorney Detail'!I185="yes",(D187/AV187)*('Attorney Detail'!G185+'Attorney Detail'!H185),0)))</f>
        <v>0</v>
      </c>
      <c r="AX187" s="93">
        <f>IF(F187=0,0,(IF('Attorney Detail'!J185="yes",(F187/AV187)*('Attorney Detail'!G185+'Attorney Detail'!H185),0)))</f>
        <v>0</v>
      </c>
      <c r="AY187" s="93">
        <f>IF(H187+J187=0,0,(IF('Attorney Detail'!K185="yes",((H187+J187)/AV187)*('Attorney Detail'!G185+'Attorney Detail'!H185),0)))</f>
        <v>0</v>
      </c>
      <c r="AZ187" s="93">
        <f>IF(L187=0,0,(IF('Attorney Detail'!L185="yes",(L187/AV187)*('Attorney Detail'!G185+'Attorney Detail'!H185),0)))</f>
        <v>0</v>
      </c>
      <c r="BA187" s="93">
        <f>IF(N187=0,0,(N187/AV187)*('Attorney Detail'!G185+'Attorney Detail'!H185))</f>
        <v>0</v>
      </c>
      <c r="BB187" s="93">
        <f>IF(R187+T187=0,0,(IF('Attorney Detail'!M185="yes",((R187+T187)/AV187)*('Attorney Detail'!G185+'Attorney Detail'!H185),0)))</f>
        <v>0</v>
      </c>
      <c r="BC187" s="93">
        <f>IF(V187=0,0,(IF('Attorney Detail'!N185="yes",(((V187)/AV187)*('Attorney Detail'!G185+'Attorney Detail'!H185)),0)))</f>
        <v>0</v>
      </c>
      <c r="BD187" s="93">
        <f>IF(X187+Z187+AB187=0,0,(IF('Attorney Detail'!O185="yes",((X187+Z187+AB187)/AV187)*('Attorney Detail'!G185+'Attorney Detail'!H185),0)))</f>
        <v>0</v>
      </c>
      <c r="BE187" s="93">
        <f>IF(AD187=0,0,(IF('Attorney Detail'!P185="yes",(AD187/AV187)*('Attorney Detail'!G185+'Attorney Detail'!H185),0)))</f>
        <v>0</v>
      </c>
      <c r="BF187" s="93">
        <f>IF(AF187=0,0,(IF('Attorney Detail'!Q185="yes",(AF187/AV187)*('Attorney Detail'!G185+'Attorney Detail'!H185),0)))</f>
        <v>0</v>
      </c>
      <c r="BG187" s="93">
        <f>IF(AH187=0,0,(AH187/AV187)*('Attorney Detail'!G185+'Attorney Detail'!H185))</f>
        <v>0</v>
      </c>
      <c r="BH187" s="93">
        <f>IF(AK187+AM187=0,0,(IF('Attorney Detail'!R185="yes",((AL187+AN187)/AV187)*('Attorney Detail'!G185+'Attorney Detail'!H185),0)))</f>
        <v>0</v>
      </c>
      <c r="BI187" s="91">
        <f>IF(AP187=0,0,(IF('Attorney Detail'!S185="yes",(AP187/AV187)*('Attorney Detail'!G185+'Attorney Detail'!H185),0)))</f>
        <v>0</v>
      </c>
      <c r="BJ187" s="91">
        <f>IF(AT187=0,0,(AT187/AV187)*('Attorney Detail'!G185+'Attorney Detail'!H185))</f>
        <v>0</v>
      </c>
      <c r="BK187" s="91">
        <f>IF((AU187)=0,('Attorney Detail'!G185+'Attorney Detail'!H185),SUM(AW187:BJ187))</f>
        <v>0</v>
      </c>
      <c r="CK187" s="19">
        <f>AV187*'Attorney Detail'!F185</f>
        <v>0</v>
      </c>
    </row>
    <row r="188" spans="1:89" ht="16.5" thickTop="1" thickBot="1" x14ac:dyDescent="0.3">
      <c r="A188" s="24" t="s">
        <v>28</v>
      </c>
      <c r="B188" s="25"/>
      <c r="C188" s="25"/>
      <c r="D188" s="75">
        <f>C188/C183</f>
        <v>0</v>
      </c>
      <c r="E188" s="25"/>
      <c r="F188" s="75">
        <f>E188/E183</f>
        <v>0</v>
      </c>
      <c r="G188" s="25"/>
      <c r="H188" s="75">
        <f>G188/G183</f>
        <v>0</v>
      </c>
      <c r="I188" s="25"/>
      <c r="J188" s="75">
        <f>I188/I183</f>
        <v>0</v>
      </c>
      <c r="K188" s="25"/>
      <c r="L188" s="75">
        <f>K188/K183</f>
        <v>0</v>
      </c>
      <c r="M188" s="25"/>
      <c r="N188" s="75">
        <f>M188/M183</f>
        <v>0</v>
      </c>
      <c r="O188" s="25"/>
      <c r="P188" s="75">
        <f>O188/O183</f>
        <v>0</v>
      </c>
      <c r="Q188" s="25"/>
      <c r="R188" s="75">
        <f>Q188/Q183</f>
        <v>0</v>
      </c>
      <c r="S188" s="25"/>
      <c r="T188" s="75">
        <f>S188/S183</f>
        <v>0</v>
      </c>
      <c r="U188" s="25"/>
      <c r="V188" s="75">
        <f>U188/U183</f>
        <v>0</v>
      </c>
      <c r="W188" s="25"/>
      <c r="X188" s="75">
        <f>W188/W183</f>
        <v>0</v>
      </c>
      <c r="Y188" s="25"/>
      <c r="Z188" s="75">
        <f>Y188/Y183</f>
        <v>0</v>
      </c>
      <c r="AA188" s="25"/>
      <c r="AB188" s="75">
        <f>AA188/AA183</f>
        <v>0</v>
      </c>
      <c r="AC188" s="25"/>
      <c r="AD188" s="75">
        <f>AC188/AC183</f>
        <v>0</v>
      </c>
      <c r="AE188" s="25"/>
      <c r="AF188" s="75">
        <f>AE188/AE183</f>
        <v>0</v>
      </c>
      <c r="AG188" s="25"/>
      <c r="AH188" s="75">
        <f>AG188/AG183</f>
        <v>0</v>
      </c>
      <c r="AI188" s="25"/>
      <c r="AJ188" s="75">
        <f>AI188/AI183</f>
        <v>0</v>
      </c>
      <c r="AK188" s="25">
        <v>0</v>
      </c>
      <c r="AL188" s="75">
        <f>AK188/AK183</f>
        <v>0</v>
      </c>
      <c r="AM188" s="25">
        <v>0</v>
      </c>
      <c r="AN188" s="75">
        <f>AM188/AM183</f>
        <v>0</v>
      </c>
      <c r="AO188" s="25"/>
      <c r="AP188" s="75">
        <f>AO188/AO183</f>
        <v>0</v>
      </c>
      <c r="AQ188" s="25"/>
      <c r="AR188" s="75">
        <f>AQ188/AQ183</f>
        <v>0</v>
      </c>
      <c r="AS188" s="25"/>
      <c r="AT188" s="75">
        <f>AS188/AS183</f>
        <v>0</v>
      </c>
      <c r="AU188" s="108">
        <f>E188+M188+O188+Q188+W188+Y188+AA188+AE188+AG188+AI188+AO188+AS188+G188+K188+I188+AC188+S188+U188+AQ188+AK188+AM188+C188</f>
        <v>0</v>
      </c>
      <c r="AV188" s="155">
        <f t="shared" si="786"/>
        <v>0</v>
      </c>
      <c r="AW188" s="93">
        <f>IF(D188=0,0,(IF('Attorney Detail'!I186="yes",(D188/AV188)*('Attorney Detail'!G186+'Attorney Detail'!H186),0)))</f>
        <v>0</v>
      </c>
      <c r="AX188" s="93">
        <f>IF(F188=0,0,(IF('Attorney Detail'!J186="yes",(F188/AV188)*('Attorney Detail'!G186+'Attorney Detail'!H186),0)))</f>
        <v>0</v>
      </c>
      <c r="AY188" s="93">
        <f>IF(H188+J188=0,0,(IF('Attorney Detail'!K186="yes",((H188+J188)/AV188)*('Attorney Detail'!G186+'Attorney Detail'!H186),0)))</f>
        <v>0</v>
      </c>
      <c r="AZ188" s="93">
        <f>IF(L188=0,0,(IF('Attorney Detail'!L186="yes",(L188/AV188)*('Attorney Detail'!G186+'Attorney Detail'!H186),0)))</f>
        <v>0</v>
      </c>
      <c r="BA188" s="93">
        <f>IF(N188=0,0,(N188/AV188)*('Attorney Detail'!G186+'Attorney Detail'!H186))</f>
        <v>0</v>
      </c>
      <c r="BB188" s="93">
        <f>IF(R188+T188=0,0,(IF('Attorney Detail'!M186="yes",((R188+T188)/AV188)*('Attorney Detail'!G186+'Attorney Detail'!H186),0)))</f>
        <v>0</v>
      </c>
      <c r="BC188" s="93">
        <f>IF(V188=0,0,(IF('Attorney Detail'!N186="yes",(((V188)/AV188)*('Attorney Detail'!G186+'Attorney Detail'!H186)),0)))</f>
        <v>0</v>
      </c>
      <c r="BD188" s="93">
        <f>IF(X188+Z188+AB188=0,0,(IF('Attorney Detail'!O186="yes",((X188+Z188+AB188)/AV188)*('Attorney Detail'!G186+'Attorney Detail'!H186),0)))</f>
        <v>0</v>
      </c>
      <c r="BE188" s="93">
        <f>IF(AD188=0,0,(IF('Attorney Detail'!P186="yes",(AD188/AV188)*('Attorney Detail'!G186+'Attorney Detail'!H186),0)))</f>
        <v>0</v>
      </c>
      <c r="BF188" s="93">
        <f>IF(AF188=0,0,(IF('Attorney Detail'!Q186="yes",(AF188/AV188)*('Attorney Detail'!G186+'Attorney Detail'!H186),0)))</f>
        <v>0</v>
      </c>
      <c r="BG188" s="93">
        <f>IF(AH188=0,0,(AH188/AV188)*('Attorney Detail'!G186+'Attorney Detail'!H186))</f>
        <v>0</v>
      </c>
      <c r="BH188" s="93">
        <f>IF(AK188+AM188=0,0,(IF('Attorney Detail'!R186="yes",((AL188+AN188)/AV188)*('Attorney Detail'!G186+'Attorney Detail'!H186),0)))</f>
        <v>0</v>
      </c>
      <c r="BI188" s="91">
        <f>IF(AP188=0,0,(IF('Attorney Detail'!S186="yes",(AP188/AV188)*('Attorney Detail'!G186+'Attorney Detail'!H186),0)))</f>
        <v>0</v>
      </c>
      <c r="BJ188" s="91">
        <f>IF(AT188=0,0,(AT188/AV188)*('Attorney Detail'!G186+'Attorney Detail'!H186))</f>
        <v>0</v>
      </c>
      <c r="BK188" s="91">
        <f>IF((AU188)=0,('Attorney Detail'!G186+'Attorney Detail'!H186),SUM(AW188:BJ188))</f>
        <v>0</v>
      </c>
      <c r="CK188" s="19">
        <f>AV188*'Attorney Detail'!F186</f>
        <v>0</v>
      </c>
    </row>
    <row r="189" spans="1:89" ht="16.5" thickTop="1" thickBot="1" x14ac:dyDescent="0.3">
      <c r="A189" s="72" t="s">
        <v>29</v>
      </c>
      <c r="B189" s="73"/>
      <c r="C189" s="73">
        <f t="shared" ref="C189" si="787">SUM(C185:C188)</f>
        <v>0</v>
      </c>
      <c r="D189" s="74">
        <f t="shared" ref="D189" si="788">C189/C183</f>
        <v>0</v>
      </c>
      <c r="E189" s="73">
        <f t="shared" ref="E189" si="789">SUM(E185:E188)</f>
        <v>0</v>
      </c>
      <c r="F189" s="74">
        <f t="shared" ref="F189" si="790">E189/E183</f>
        <v>0</v>
      </c>
      <c r="G189" s="73">
        <f t="shared" ref="G189" si="791">SUM(G185:G188)</f>
        <v>0</v>
      </c>
      <c r="H189" s="75">
        <f t="shared" ref="H189" si="792">G189/G183</f>
        <v>0</v>
      </c>
      <c r="I189" s="73">
        <f t="shared" ref="I189" si="793">SUM(I185:I188)</f>
        <v>0</v>
      </c>
      <c r="J189" s="75">
        <f t="shared" ref="J189" si="794">I189/I183</f>
        <v>0</v>
      </c>
      <c r="K189" s="73">
        <f t="shared" ref="K189" si="795">SUM(K185:K188)</f>
        <v>0</v>
      </c>
      <c r="L189" s="75">
        <f t="shared" ref="L189" si="796">K189/K183</f>
        <v>0</v>
      </c>
      <c r="M189" s="73">
        <f t="shared" ref="M189" si="797">SUM(M185:M188)</f>
        <v>0</v>
      </c>
      <c r="N189" s="74">
        <f t="shared" ref="N189" si="798">M189/M183</f>
        <v>0</v>
      </c>
      <c r="O189" s="73">
        <f t="shared" ref="O189" si="799">SUM(O185:O188)</f>
        <v>0</v>
      </c>
      <c r="P189" s="74">
        <f t="shared" ref="P189" si="800">O189/O183</f>
        <v>0</v>
      </c>
      <c r="Q189" s="73">
        <f t="shared" ref="Q189" si="801">SUM(Q185:Q188)</f>
        <v>0</v>
      </c>
      <c r="R189" s="75">
        <f t="shared" ref="R189" si="802">Q189/Q183</f>
        <v>0</v>
      </c>
      <c r="S189" s="73">
        <f t="shared" ref="S189" si="803">SUM(S185:S188)</f>
        <v>0</v>
      </c>
      <c r="T189" s="75">
        <f t="shared" ref="T189" si="804">S189/S183</f>
        <v>0</v>
      </c>
      <c r="U189" s="73">
        <f t="shared" ref="U189" si="805">SUM(U185:U188)</f>
        <v>0</v>
      </c>
      <c r="V189" s="75">
        <f t="shared" ref="V189" si="806">U189/U183</f>
        <v>0</v>
      </c>
      <c r="W189" s="73">
        <f t="shared" ref="W189" si="807">SUM(W185:W188)</f>
        <v>0</v>
      </c>
      <c r="X189" s="75">
        <f t="shared" ref="X189" si="808">W189/W183</f>
        <v>0</v>
      </c>
      <c r="Y189" s="73">
        <f t="shared" ref="Y189" si="809">SUM(Y185:Y188)</f>
        <v>0</v>
      </c>
      <c r="Z189" s="75">
        <f t="shared" ref="Z189" si="810">Y189/Y183</f>
        <v>0</v>
      </c>
      <c r="AA189" s="73">
        <f t="shared" ref="AA189" si="811">SUM(AA185:AA188)</f>
        <v>0</v>
      </c>
      <c r="AB189" s="75">
        <f t="shared" ref="AB189" si="812">AA189/AA183</f>
        <v>0</v>
      </c>
      <c r="AC189" s="73">
        <f t="shared" ref="AC189" si="813">SUM(AC185:AC188)</f>
        <v>0</v>
      </c>
      <c r="AD189" s="75">
        <f t="shared" ref="AD189" si="814">AC189/AC183</f>
        <v>0</v>
      </c>
      <c r="AE189" s="73">
        <f t="shared" ref="AE189" si="815">SUM(AE185:AE188)</f>
        <v>0</v>
      </c>
      <c r="AF189" s="75">
        <f t="shared" ref="AF189" si="816">AE189/AE183</f>
        <v>0</v>
      </c>
      <c r="AG189" s="73">
        <f t="shared" ref="AG189" si="817">SUM(AG185:AG188)</f>
        <v>0</v>
      </c>
      <c r="AH189" s="75">
        <f t="shared" ref="AH189" si="818">AG189/AG183</f>
        <v>0</v>
      </c>
      <c r="AI189" s="73">
        <f t="shared" ref="AI189" si="819">SUM(AI185:AI188)</f>
        <v>0</v>
      </c>
      <c r="AJ189" s="75">
        <f t="shared" ref="AJ189" si="820">AI189/AI183</f>
        <v>0</v>
      </c>
      <c r="AK189" s="73">
        <f t="shared" ref="AK189" si="821">SUM(AK185:AK188)</f>
        <v>0</v>
      </c>
      <c r="AL189" s="75">
        <f t="shared" ref="AL189" si="822">AK189/AK183</f>
        <v>0</v>
      </c>
      <c r="AM189" s="73">
        <f t="shared" ref="AM189" si="823">SUM(AM185:AM188)</f>
        <v>0</v>
      </c>
      <c r="AN189" s="75">
        <f t="shared" ref="AN189" si="824">AM189/AM183</f>
        <v>0</v>
      </c>
      <c r="AO189" s="73">
        <f t="shared" ref="AO189" si="825">SUM(AO185:AO188)</f>
        <v>0</v>
      </c>
      <c r="AP189" s="75">
        <f t="shared" ref="AP189" si="826">AO189/AO183</f>
        <v>0</v>
      </c>
      <c r="AQ189" s="73">
        <f t="shared" ref="AQ189" si="827">SUM(AQ185:AQ188)</f>
        <v>0</v>
      </c>
      <c r="AR189" s="75">
        <f t="shared" ref="AR189" si="828">AQ189/AQ183</f>
        <v>0</v>
      </c>
      <c r="AS189" s="73">
        <f t="shared" ref="AS189" si="829">SUM(AS185:AS188)</f>
        <v>0</v>
      </c>
      <c r="AT189" s="75">
        <f t="shared" ref="AT189" si="830">AS189/AS183</f>
        <v>0</v>
      </c>
      <c r="AU189" s="71">
        <f>E189+M189+O189+Q189+W189+Y189+AA189+AE189+AG189+AI189+AO189+AS189+G189+K189+I189+AC189+S189+U189+AQ189+AK189+AM189+C189</f>
        <v>0</v>
      </c>
      <c r="AV189" s="155">
        <f t="shared" si="786"/>
        <v>0</v>
      </c>
      <c r="AW189" s="94"/>
      <c r="AX189" s="94"/>
      <c r="AY189" s="94"/>
      <c r="AZ189" s="94"/>
      <c r="BA189" s="94"/>
      <c r="BB189" s="94"/>
      <c r="BC189" s="94"/>
      <c r="BD189" s="94"/>
      <c r="BE189" s="94"/>
      <c r="BF189" s="94"/>
      <c r="BG189" s="94"/>
      <c r="BH189" s="94"/>
      <c r="BI189" s="94"/>
      <c r="BJ189" s="94"/>
      <c r="BK189" s="94"/>
      <c r="CK189" s="26">
        <f t="shared" ref="CK189" si="831">SUM(CK185:CK188)</f>
        <v>0</v>
      </c>
    </row>
    <row r="190" spans="1:89" ht="16.5" thickTop="1" x14ac:dyDescent="0.25">
      <c r="A190" s="233" t="s">
        <v>481</v>
      </c>
      <c r="B190" s="233"/>
      <c r="C190" s="233"/>
      <c r="D190" s="233"/>
      <c r="E190" s="233"/>
      <c r="F190" s="233"/>
      <c r="G190" s="233"/>
      <c r="H190" s="233"/>
      <c r="I190" s="233"/>
      <c r="J190" s="233"/>
      <c r="K190" s="233"/>
      <c r="L190" s="233"/>
      <c r="M190" s="233"/>
      <c r="N190" s="233"/>
      <c r="O190" s="233"/>
      <c r="P190" s="233"/>
      <c r="Q190" s="233"/>
      <c r="R190" s="233"/>
      <c r="S190" s="233"/>
      <c r="T190" s="233"/>
      <c r="U190" s="233"/>
      <c r="V190" s="233"/>
      <c r="W190" s="233"/>
      <c r="X190" s="233"/>
      <c r="Y190" s="233"/>
      <c r="Z190" s="233"/>
      <c r="AA190" s="233"/>
      <c r="AB190" s="233"/>
      <c r="AC190" s="233"/>
      <c r="AD190" s="233"/>
      <c r="AE190" s="233"/>
      <c r="AF190" s="233"/>
      <c r="AG190" s="233"/>
      <c r="AH190" s="233"/>
      <c r="AI190" s="233"/>
      <c r="AJ190" s="233"/>
      <c r="AK190" s="233"/>
      <c r="AL190" s="233"/>
      <c r="AM190" s="233"/>
      <c r="AN190" s="233"/>
      <c r="AO190" s="233"/>
      <c r="AP190" s="233"/>
      <c r="AQ190" s="233"/>
      <c r="AR190" s="233"/>
      <c r="AS190" s="233"/>
      <c r="AT190" s="233"/>
      <c r="AU190" s="233"/>
      <c r="AV190" s="233"/>
    </row>
    <row r="191" spans="1:89" ht="45" x14ac:dyDescent="0.25">
      <c r="A191" s="76"/>
      <c r="B191" s="66" t="s">
        <v>21</v>
      </c>
      <c r="C191" s="225" t="s">
        <v>442</v>
      </c>
      <c r="D191" s="226"/>
      <c r="E191" s="225" t="s">
        <v>96</v>
      </c>
      <c r="F191" s="226"/>
      <c r="G191" s="232" t="s">
        <v>99</v>
      </c>
      <c r="H191" s="226"/>
      <c r="I191" s="232" t="s">
        <v>100</v>
      </c>
      <c r="J191" s="226"/>
      <c r="K191" s="225" t="s">
        <v>97</v>
      </c>
      <c r="L191" s="226"/>
      <c r="M191" s="225" t="s">
        <v>98</v>
      </c>
      <c r="N191" s="226"/>
      <c r="O191" s="225" t="s">
        <v>22</v>
      </c>
      <c r="P191" s="226"/>
      <c r="Q191" s="225" t="s">
        <v>489</v>
      </c>
      <c r="R191" s="226"/>
      <c r="S191" s="225" t="s">
        <v>488</v>
      </c>
      <c r="T191" s="226"/>
      <c r="U191" s="232" t="s">
        <v>422</v>
      </c>
      <c r="V191" s="226"/>
      <c r="W191" s="232" t="s">
        <v>436</v>
      </c>
      <c r="X191" s="226"/>
      <c r="Y191" s="232" t="s">
        <v>423</v>
      </c>
      <c r="Z191" s="226"/>
      <c r="AA191" s="225" t="s">
        <v>484</v>
      </c>
      <c r="AB191" s="226"/>
      <c r="AC191" s="225" t="s">
        <v>93</v>
      </c>
      <c r="AD191" s="226"/>
      <c r="AE191" s="225" t="s">
        <v>94</v>
      </c>
      <c r="AF191" s="226"/>
      <c r="AG191" s="225" t="s">
        <v>485</v>
      </c>
      <c r="AH191" s="226"/>
      <c r="AI191" s="225" t="s">
        <v>424</v>
      </c>
      <c r="AJ191" s="226"/>
      <c r="AK191" s="225" t="s">
        <v>425</v>
      </c>
      <c r="AL191" s="226"/>
      <c r="AM191" s="225" t="s">
        <v>437</v>
      </c>
      <c r="AN191" s="226"/>
      <c r="AO191" s="225" t="s">
        <v>500</v>
      </c>
      <c r="AP191" s="226"/>
      <c r="AQ191" s="225" t="s">
        <v>426</v>
      </c>
      <c r="AR191" s="226"/>
      <c r="AS191" s="225" t="s">
        <v>447</v>
      </c>
      <c r="AT191" s="226"/>
      <c r="AU191" s="225" t="s">
        <v>23</v>
      </c>
      <c r="AV191" s="226"/>
      <c r="AW191" s="89" t="s">
        <v>442</v>
      </c>
      <c r="AX191" s="89" t="s">
        <v>96</v>
      </c>
      <c r="AY191" s="195" t="s">
        <v>177</v>
      </c>
      <c r="AZ191" s="105" t="s">
        <v>97</v>
      </c>
      <c r="BA191" s="105" t="s">
        <v>443</v>
      </c>
      <c r="BB191" s="90" t="s">
        <v>434</v>
      </c>
      <c r="BC191" s="106" t="s">
        <v>178</v>
      </c>
      <c r="BD191" s="90" t="s">
        <v>435</v>
      </c>
      <c r="BE191" s="90" t="s">
        <v>93</v>
      </c>
      <c r="BF191" s="90" t="s">
        <v>94</v>
      </c>
      <c r="BG191" s="90" t="s">
        <v>31</v>
      </c>
      <c r="BH191" s="90" t="s">
        <v>444</v>
      </c>
      <c r="BI191" s="91" t="s">
        <v>445</v>
      </c>
      <c r="BJ191" s="91" t="s">
        <v>446</v>
      </c>
      <c r="BK191" s="91" t="s">
        <v>448</v>
      </c>
      <c r="CK191" s="219" t="s">
        <v>502</v>
      </c>
    </row>
    <row r="192" spans="1:89" x14ac:dyDescent="0.25">
      <c r="A192" s="38" t="s">
        <v>107</v>
      </c>
      <c r="B192" s="67"/>
      <c r="C192" s="67"/>
      <c r="D192" s="68"/>
      <c r="E192" s="67"/>
      <c r="F192" s="68"/>
      <c r="G192" s="67"/>
      <c r="H192" s="68"/>
      <c r="I192" s="67"/>
      <c r="J192" s="68"/>
      <c r="K192" s="67"/>
      <c r="L192" s="68"/>
      <c r="M192" s="69"/>
      <c r="N192" s="68"/>
      <c r="O192" s="67"/>
      <c r="P192" s="68"/>
      <c r="Q192" s="67"/>
      <c r="R192" s="68"/>
      <c r="S192" s="67"/>
      <c r="T192" s="68"/>
      <c r="U192" s="67"/>
      <c r="V192" s="68"/>
      <c r="W192" s="67"/>
      <c r="X192" s="68"/>
      <c r="Y192" s="67"/>
      <c r="Z192" s="68"/>
      <c r="AA192" s="67"/>
      <c r="AB192" s="68"/>
      <c r="AC192" s="69"/>
      <c r="AD192" s="69"/>
      <c r="AE192" s="67"/>
      <c r="AF192" s="68"/>
      <c r="AG192" s="67"/>
      <c r="AH192" s="68"/>
      <c r="AI192" s="67"/>
      <c r="AJ192" s="68"/>
      <c r="AK192" s="227"/>
      <c r="AL192" s="228"/>
      <c r="AM192" s="227"/>
      <c r="AN192" s="228"/>
      <c r="AO192" s="112"/>
      <c r="AP192" s="113"/>
      <c r="AQ192" s="112"/>
      <c r="AR192" s="113"/>
      <c r="AS192" s="112"/>
      <c r="AT192" s="113"/>
      <c r="AU192" s="67"/>
      <c r="AV192" s="110"/>
      <c r="AW192" s="89"/>
      <c r="AX192" s="89"/>
      <c r="AY192" s="89"/>
      <c r="AZ192" s="89"/>
      <c r="BA192" s="89"/>
    </row>
    <row r="193" spans="1:89" x14ac:dyDescent="0.25">
      <c r="A193" s="77"/>
      <c r="B193" s="70"/>
      <c r="C193" s="223">
        <f>(VLOOKUP(A192,$BL$2:$CH$5,2,FALSE))*'Attorney Detail'!F193</f>
        <v>15</v>
      </c>
      <c r="D193" s="224"/>
      <c r="E193" s="223">
        <f>(VLOOKUP(A192,$BL$2:$CH$5,3,FALSE))*'Attorney Detail'!F193</f>
        <v>15</v>
      </c>
      <c r="F193" s="224"/>
      <c r="G193" s="223">
        <f>VLOOKUP(A192,$BL$2:$CI$5,4,FALSE)*'Attorney Detail'!F193</f>
        <v>50</v>
      </c>
      <c r="H193" s="224"/>
      <c r="I193" s="223">
        <f>VLOOKUP(A192,$BL$2:$CI$5,5,FALSE)*'Attorney Detail'!F193</f>
        <v>80</v>
      </c>
      <c r="J193" s="224"/>
      <c r="K193" s="223">
        <f>VLOOKUP(A192,$BL$2:$CI$5,6,FALSE)*'Attorney Detail'!F193</f>
        <v>100</v>
      </c>
      <c r="L193" s="224"/>
      <c r="M193" s="234">
        <f>VLOOKUP(A192,$BL$2:$CI$5,7,FALSE)*'Attorney Detail'!F193</f>
        <v>150</v>
      </c>
      <c r="N193" s="224"/>
      <c r="O193" s="223">
        <f>VLOOKUP(A192,$BL$2:$CI$5,8,FALSE)*'Attorney Detail'!F193</f>
        <v>300</v>
      </c>
      <c r="P193" s="224"/>
      <c r="Q193" s="223">
        <f>VLOOKUP(A192,$BL$2:$CI$5,9,FALSE)*'Attorney Detail'!F193</f>
        <v>15</v>
      </c>
      <c r="R193" s="224"/>
      <c r="S193" s="223">
        <f>VLOOKUP(A192,$BL$2:$CI$5,10,FALSE)*'Attorney Detail'!F193</f>
        <v>50</v>
      </c>
      <c r="T193" s="224"/>
      <c r="U193" s="223">
        <f>VLOOKUP(A192,$BL$2:$CI$5,11,FALSE)*'Attorney Detail'!F193</f>
        <v>100</v>
      </c>
      <c r="V193" s="224"/>
      <c r="W193" s="223">
        <f>VLOOKUP(A192,$BL$2:$CI$5,12,FALSE)*'Attorney Detail'!F193</f>
        <v>220</v>
      </c>
      <c r="X193" s="224"/>
      <c r="Y193" s="223">
        <f>VLOOKUP(A192,$BL$2:$CI$5,13,FALSE)*'Attorney Detail'!F193</f>
        <v>300</v>
      </c>
      <c r="Z193" s="224"/>
      <c r="AA193" s="229">
        <f>VLOOKUP(A192,$BL$2:$CI$5,14,FALSE)*'Attorney Detail'!F193</f>
        <v>400</v>
      </c>
      <c r="AB193" s="230"/>
      <c r="AC193" s="229">
        <f>VLOOKUP(A192,$BL$2:$CI$5,15,FALSE)*'Attorney Detail'!F193</f>
        <v>120</v>
      </c>
      <c r="AD193" s="231"/>
      <c r="AE193" s="229">
        <f>VLOOKUP(A192,$BL$2:$CI$5,16,FALSE)*'Attorney Detail'!F193</f>
        <v>120</v>
      </c>
      <c r="AF193" s="230"/>
      <c r="AG193" s="229">
        <f>VLOOKUP(A192,$BL$2:$CI$5,17,FALSE)*'Attorney Detail'!F193</f>
        <v>300</v>
      </c>
      <c r="AH193" s="230"/>
      <c r="AI193" s="223">
        <f>VLOOKUP(A192,$BL$2:$CI$5,18,FALSE)*'Attorney Detail'!F193</f>
        <v>300</v>
      </c>
      <c r="AJ193" s="224"/>
      <c r="AK193" s="223">
        <f>VLOOKUP(A192,$BL$2:$CI$5,19,FALSE)*'Attorney Detail'!F193</f>
        <v>15</v>
      </c>
      <c r="AL193" s="224"/>
      <c r="AM193" s="223">
        <f>VLOOKUP(A192,$BL$2:$CI$5,20,FALSE)*'Attorney Detail'!F193</f>
        <v>40</v>
      </c>
      <c r="AN193" s="224"/>
      <c r="AO193" s="223">
        <f>VLOOKUP(A192,$BL$2:$CI$5,21,FALSE)*'Attorney Detail'!F193</f>
        <v>40</v>
      </c>
      <c r="AP193" s="224"/>
      <c r="AQ193" s="223">
        <f>VLOOKUP(A192,$BL$2:$CI$5,22,FALSE)*'Attorney Detail'!F193</f>
        <v>40</v>
      </c>
      <c r="AR193" s="224"/>
      <c r="AS193" s="235">
        <f>VLOOKUP(A192,$BL$2:$CI$5,23,FALSE)*'Attorney Detail'!F193</f>
        <v>10000000000</v>
      </c>
      <c r="AT193" s="236"/>
      <c r="AU193" s="237"/>
      <c r="AV193" s="238"/>
    </row>
    <row r="194" spans="1:89" ht="15.75" thickBot="1" x14ac:dyDescent="0.3">
      <c r="A194" s="37" t="str">
        <f>'Attorney Detail'!A193&amp;""</f>
        <v/>
      </c>
      <c r="B194" s="78" t="s">
        <v>24</v>
      </c>
      <c r="C194" s="78" t="s">
        <v>24</v>
      </c>
      <c r="D194" s="78" t="s">
        <v>112</v>
      </c>
      <c r="E194" s="78" t="s">
        <v>24</v>
      </c>
      <c r="F194" s="78" t="s">
        <v>112</v>
      </c>
      <c r="G194" s="78" t="s">
        <v>24</v>
      </c>
      <c r="H194" s="78" t="s">
        <v>112</v>
      </c>
      <c r="I194" s="78" t="s">
        <v>24</v>
      </c>
      <c r="J194" s="78" t="s">
        <v>112</v>
      </c>
      <c r="K194" s="78" t="s">
        <v>24</v>
      </c>
      <c r="L194" s="78" t="s">
        <v>112</v>
      </c>
      <c r="M194" s="78" t="s">
        <v>24</v>
      </c>
      <c r="N194" s="78" t="s">
        <v>112</v>
      </c>
      <c r="O194" s="78" t="s">
        <v>24</v>
      </c>
      <c r="P194" s="78" t="s">
        <v>112</v>
      </c>
      <c r="Q194" s="78" t="s">
        <v>24</v>
      </c>
      <c r="R194" s="78" t="s">
        <v>112</v>
      </c>
      <c r="S194" s="78" t="s">
        <v>24</v>
      </c>
      <c r="T194" s="78" t="s">
        <v>112</v>
      </c>
      <c r="U194" s="78" t="s">
        <v>24</v>
      </c>
      <c r="V194" s="78" t="s">
        <v>112</v>
      </c>
      <c r="W194" s="78" t="s">
        <v>24</v>
      </c>
      <c r="X194" s="78" t="s">
        <v>112</v>
      </c>
      <c r="Y194" s="78" t="s">
        <v>24</v>
      </c>
      <c r="Z194" s="78" t="s">
        <v>112</v>
      </c>
      <c r="AA194" s="78" t="s">
        <v>24</v>
      </c>
      <c r="AB194" s="78" t="s">
        <v>112</v>
      </c>
      <c r="AC194" s="78" t="s">
        <v>24</v>
      </c>
      <c r="AD194" s="78" t="s">
        <v>112</v>
      </c>
      <c r="AE194" s="78" t="s">
        <v>24</v>
      </c>
      <c r="AF194" s="78" t="s">
        <v>112</v>
      </c>
      <c r="AG194" s="78" t="s">
        <v>24</v>
      </c>
      <c r="AH194" s="79" t="s">
        <v>112</v>
      </c>
      <c r="AI194" s="78" t="s">
        <v>24</v>
      </c>
      <c r="AJ194" s="78" t="s">
        <v>112</v>
      </c>
      <c r="AK194" s="78" t="s">
        <v>24</v>
      </c>
      <c r="AL194" s="78" t="s">
        <v>112</v>
      </c>
      <c r="AM194" s="78" t="s">
        <v>24</v>
      </c>
      <c r="AN194" s="78" t="s">
        <v>112</v>
      </c>
      <c r="AO194" s="78" t="s">
        <v>24</v>
      </c>
      <c r="AP194" s="78" t="s">
        <v>112</v>
      </c>
      <c r="AQ194" s="78" t="s">
        <v>24</v>
      </c>
      <c r="AR194" s="78" t="s">
        <v>112</v>
      </c>
      <c r="AS194" s="78" t="s">
        <v>24</v>
      </c>
      <c r="AT194" s="78" t="s">
        <v>112</v>
      </c>
      <c r="AU194" s="78" t="s">
        <v>24</v>
      </c>
      <c r="AV194" s="154" t="s">
        <v>112</v>
      </c>
      <c r="CK194" s="19"/>
    </row>
    <row r="195" spans="1:89" ht="16.5" thickTop="1" thickBot="1" x14ac:dyDescent="0.3">
      <c r="A195" s="20" t="s">
        <v>25</v>
      </c>
      <c r="B195" s="21"/>
      <c r="C195" s="21"/>
      <c r="D195" s="75">
        <f>C195/C193</f>
        <v>0</v>
      </c>
      <c r="E195" s="21"/>
      <c r="F195" s="75">
        <f>E195/E193</f>
        <v>0</v>
      </c>
      <c r="G195" s="21"/>
      <c r="H195" s="75">
        <f>G195/G193</f>
        <v>0</v>
      </c>
      <c r="I195" s="21"/>
      <c r="J195" s="75">
        <f>I195/I193</f>
        <v>0</v>
      </c>
      <c r="K195" s="21"/>
      <c r="L195" s="75">
        <f>K195/K193</f>
        <v>0</v>
      </c>
      <c r="M195" s="21"/>
      <c r="N195" s="75">
        <f>M195/M193</f>
        <v>0</v>
      </c>
      <c r="O195" s="21"/>
      <c r="P195" s="75">
        <f>O195/O193</f>
        <v>0</v>
      </c>
      <c r="Q195" s="21"/>
      <c r="R195" s="75">
        <f>Q195/Q193</f>
        <v>0</v>
      </c>
      <c r="S195" s="21"/>
      <c r="T195" s="75">
        <f>S195/S193</f>
        <v>0</v>
      </c>
      <c r="U195" s="21"/>
      <c r="V195" s="75">
        <f>U195/U193</f>
        <v>0</v>
      </c>
      <c r="W195" s="21"/>
      <c r="X195" s="75">
        <f>W195/W193</f>
        <v>0</v>
      </c>
      <c r="Y195" s="21"/>
      <c r="Z195" s="75">
        <f>Y195/Y193</f>
        <v>0</v>
      </c>
      <c r="AA195" s="21"/>
      <c r="AB195" s="75">
        <f>AA195/AA193</f>
        <v>0</v>
      </c>
      <c r="AC195" s="21"/>
      <c r="AD195" s="75">
        <f>AC195/AC193</f>
        <v>0</v>
      </c>
      <c r="AE195" s="21"/>
      <c r="AF195" s="75">
        <f>AE195/AE193</f>
        <v>0</v>
      </c>
      <c r="AG195" s="21"/>
      <c r="AH195" s="75">
        <f>AG195/AG193</f>
        <v>0</v>
      </c>
      <c r="AI195" s="21"/>
      <c r="AJ195" s="75">
        <f>AI195/AI193</f>
        <v>0</v>
      </c>
      <c r="AK195" s="21"/>
      <c r="AL195" s="75">
        <f>AK195/AK193</f>
        <v>0</v>
      </c>
      <c r="AM195" s="21">
        <v>0</v>
      </c>
      <c r="AN195" s="75">
        <f>AM195/AM193</f>
        <v>0</v>
      </c>
      <c r="AO195" s="21"/>
      <c r="AP195" s="75">
        <f>AO195/AO193</f>
        <v>0</v>
      </c>
      <c r="AQ195" s="21"/>
      <c r="AR195" s="75">
        <f>AQ195/AQ193</f>
        <v>0</v>
      </c>
      <c r="AS195" s="21"/>
      <c r="AT195" s="75">
        <f>AS195/AS193</f>
        <v>0</v>
      </c>
      <c r="AU195" s="100">
        <f>E195+M195+O195+Q195+W195+Y195+AA195+AE195+AG195+AI195+AO195+AS195+G195+K195+I195+AC195+S195+U195+AQ195+AK195+AM195+C195</f>
        <v>0</v>
      </c>
      <c r="AV195" s="155">
        <f t="shared" ref="AV195:AV199" si="832">F195+N195+P195+R195+X195+Z195+AB195+AF195+AH195+AJ195+AP195+AT195+AD195+H195+L195+J195+T195+V195+AR195+AL195+AN195+D195</f>
        <v>0</v>
      </c>
      <c r="AW195" s="93">
        <f>IF(D195=0,0,(IF('Attorney Detail'!I193="yes",(D195/AV195)*('Attorney Detail'!G193+'Attorney Detail'!H193),0)))</f>
        <v>0</v>
      </c>
      <c r="AX195" s="93">
        <f>IF(F195=0,0,(IF('Attorney Detail'!J193="yes",(F195/AV195)*('Attorney Detail'!G193+'Attorney Detail'!H193),0)))</f>
        <v>0</v>
      </c>
      <c r="AY195" s="93">
        <f>IF(H195+J195=0,0,(IF('Attorney Detail'!K193="yes",((H195+J195)/AV195)*('Attorney Detail'!G193+'Attorney Detail'!H193),0)))</f>
        <v>0</v>
      </c>
      <c r="AZ195" s="93">
        <f>IF(L195=0,0,(IF('Attorney Detail'!L193="yes",(L195/AV195)*('Attorney Detail'!G193+'Attorney Detail'!H193),0)))</f>
        <v>0</v>
      </c>
      <c r="BA195" s="93">
        <f>IF(N195=0,0,(N195/AV195)*('Attorney Detail'!G193+'Attorney Detail'!H193))</f>
        <v>0</v>
      </c>
      <c r="BB195" s="93">
        <f>IF(R195+T195=0,0,(IF('Attorney Detail'!M193="yes",((R195+T195)/AV195)*('Attorney Detail'!G193+'Attorney Detail'!H193),0)))</f>
        <v>0</v>
      </c>
      <c r="BC195" s="93">
        <f>IF(V195=0,0,(IF('Attorney Detail'!N193="yes",(((V195)/AV195)*('Attorney Detail'!G193+'Attorney Detail'!H193)),0)))</f>
        <v>0</v>
      </c>
      <c r="BD195" s="93">
        <f>IF(X195+Z195+AB195=0,0,(IF('Attorney Detail'!O193="yes",((X195+Z195+AB195)/AV195)*('Attorney Detail'!G193+'Attorney Detail'!H193),0)))</f>
        <v>0</v>
      </c>
      <c r="BE195" s="93">
        <f>IF(AD195=0,0,(IF('Attorney Detail'!P193="yes",(AD195/AV195)*('Attorney Detail'!G193+'Attorney Detail'!H193),0)))</f>
        <v>0</v>
      </c>
      <c r="BF195" s="93">
        <f>IF(AF195=0,0,(IF('Attorney Detail'!Q193="yes",(AF195/AV195)*('Attorney Detail'!G193+'Attorney Detail'!H193),0)))</f>
        <v>0</v>
      </c>
      <c r="BG195" s="93">
        <f>IF(AH195=0,0,(AH195/AV195)*('Attorney Detail'!G193+'Attorney Detail'!H193))</f>
        <v>0</v>
      </c>
      <c r="BH195" s="93">
        <f>IF(AK195+AM195=0,0,(IF('Attorney Detail'!R193="yes",((AL195+AN195)/AV195)*('Attorney Detail'!G193+'Attorney Detail'!H193),0)))</f>
        <v>0</v>
      </c>
      <c r="BI195" s="91">
        <f>IF(AP195=0,0,(IF('Attorney Detail'!S193="yes",(AP195/AV195)*('Attorney Detail'!G193+'Attorney Detail'!H193),0)))</f>
        <v>0</v>
      </c>
      <c r="BJ195" s="91">
        <f>IF(AT195=0,0,(AT195/AV195)*('Attorney Detail'!G193+'Attorney Detail'!H193))</f>
        <v>0</v>
      </c>
      <c r="BK195" s="91">
        <f>IF((AU195)=0,('Attorney Detail'!G193+'Attorney Detail'!H193),SUM(AW195:BJ195))</f>
        <v>0</v>
      </c>
      <c r="CK195" s="19">
        <f>AV195*'Attorney Detail'!F193</f>
        <v>0</v>
      </c>
    </row>
    <row r="196" spans="1:89" ht="16.5" thickTop="1" thickBot="1" x14ac:dyDescent="0.3">
      <c r="A196" s="22" t="s">
        <v>26</v>
      </c>
      <c r="B196" s="23"/>
      <c r="C196" s="88"/>
      <c r="D196" s="75">
        <f>C196/C193</f>
        <v>0</v>
      </c>
      <c r="E196" s="88"/>
      <c r="F196" s="75">
        <f>E196/E193</f>
        <v>0</v>
      </c>
      <c r="G196" s="88"/>
      <c r="H196" s="75">
        <f>G196/G193</f>
        <v>0</v>
      </c>
      <c r="I196" s="88"/>
      <c r="J196" s="75">
        <f>I196/I193</f>
        <v>0</v>
      </c>
      <c r="K196" s="88"/>
      <c r="L196" s="75">
        <f>K196/K193</f>
        <v>0</v>
      </c>
      <c r="M196" s="88"/>
      <c r="N196" s="75">
        <f>M196/M193</f>
        <v>0</v>
      </c>
      <c r="O196" s="88"/>
      <c r="P196" s="75">
        <f>O196/O193</f>
        <v>0</v>
      </c>
      <c r="Q196" s="88"/>
      <c r="R196" s="75">
        <f>Q196/Q193</f>
        <v>0</v>
      </c>
      <c r="S196" s="88"/>
      <c r="T196" s="75">
        <f>S196/S193</f>
        <v>0</v>
      </c>
      <c r="U196" s="88"/>
      <c r="V196" s="75">
        <f>U196/U193</f>
        <v>0</v>
      </c>
      <c r="W196" s="88"/>
      <c r="X196" s="75">
        <f>W196/W193</f>
        <v>0</v>
      </c>
      <c r="Y196" s="88"/>
      <c r="Z196" s="75">
        <f>Y196/Y193</f>
        <v>0</v>
      </c>
      <c r="AA196" s="88"/>
      <c r="AB196" s="75">
        <f>AA196/AA193</f>
        <v>0</v>
      </c>
      <c r="AC196" s="88"/>
      <c r="AD196" s="75">
        <f>AC196/AC193</f>
        <v>0</v>
      </c>
      <c r="AE196" s="88"/>
      <c r="AF196" s="75">
        <f>AE196/AE193</f>
        <v>0</v>
      </c>
      <c r="AG196" s="88"/>
      <c r="AH196" s="75">
        <f>AG196/AG193</f>
        <v>0</v>
      </c>
      <c r="AI196" s="88"/>
      <c r="AJ196" s="75">
        <f>AI196/AI193</f>
        <v>0</v>
      </c>
      <c r="AK196" s="88">
        <v>0</v>
      </c>
      <c r="AL196" s="75">
        <f>AK196/AK193</f>
        <v>0</v>
      </c>
      <c r="AM196" s="88">
        <v>0</v>
      </c>
      <c r="AN196" s="75">
        <f>AM196/AM193</f>
        <v>0</v>
      </c>
      <c r="AO196" s="88"/>
      <c r="AP196" s="75">
        <f>AO196/AO193</f>
        <v>0</v>
      </c>
      <c r="AQ196" s="88"/>
      <c r="AR196" s="75">
        <f>AQ196/AQ193</f>
        <v>0</v>
      </c>
      <c r="AS196" s="88"/>
      <c r="AT196" s="75">
        <f>AS196/AS193</f>
        <v>0</v>
      </c>
      <c r="AU196" s="107">
        <f>E196+M196+O196+Q196+W196+Y196+AA196+AE196+AG196+AI196+AO196+AS196+G196+K196+I196+AC196+S196+U196+AQ196+AK196+AM196+C196</f>
        <v>0</v>
      </c>
      <c r="AV196" s="155">
        <f t="shared" si="832"/>
        <v>0</v>
      </c>
      <c r="AW196" s="93">
        <f>IF(D196=0,0,(IF('Attorney Detail'!I194="yes",(D196/AV196)*('Attorney Detail'!G194+'Attorney Detail'!H194),0)))</f>
        <v>0</v>
      </c>
      <c r="AX196" s="93">
        <f>IF(F196=0,0,(IF('Attorney Detail'!J194="yes",(F196/AV196)*('Attorney Detail'!G194+'Attorney Detail'!H194),0)))</f>
        <v>0</v>
      </c>
      <c r="AY196" s="93">
        <f>IF(H196+J196=0,0,(IF('Attorney Detail'!K194="yes",((H196+J196)/AV196)*('Attorney Detail'!G194+'Attorney Detail'!H194),0)))</f>
        <v>0</v>
      </c>
      <c r="AZ196" s="93">
        <f>IF(L196=0,0,(IF('Attorney Detail'!L194="yes",(L196/AV196)*('Attorney Detail'!G194+'Attorney Detail'!H194),0)))</f>
        <v>0</v>
      </c>
      <c r="BA196" s="93">
        <f>IF(N196=0,0,(N196/AV196)*('Attorney Detail'!G194+'Attorney Detail'!H194))</f>
        <v>0</v>
      </c>
      <c r="BB196" s="93">
        <f>IF(R196+T196=0,0,(IF('Attorney Detail'!M194="yes",((R196+T196)/AV196)*('Attorney Detail'!G194+'Attorney Detail'!H194),0)))</f>
        <v>0</v>
      </c>
      <c r="BC196" s="93">
        <f>IF(V196=0,0,(IF('Attorney Detail'!N194="yes",(((V196)/AV196)*('Attorney Detail'!G194+'Attorney Detail'!H194)),0)))</f>
        <v>0</v>
      </c>
      <c r="BD196" s="93">
        <f>IF(X196+Z196+AB196=0,0,(IF('Attorney Detail'!O194="yes",((X196+Z196+AB196)/AV196)*('Attorney Detail'!G194+'Attorney Detail'!H194),0)))</f>
        <v>0</v>
      </c>
      <c r="BE196" s="93">
        <f>IF(AD196=0,0,(IF('Attorney Detail'!P194="yes",(AD196/AV196)*('Attorney Detail'!G194+'Attorney Detail'!H194),0)))</f>
        <v>0</v>
      </c>
      <c r="BF196" s="93">
        <f>IF(AF196=0,0,(IF('Attorney Detail'!Q194="yes",(AF196/AV196)*('Attorney Detail'!G194+'Attorney Detail'!H194),0)))</f>
        <v>0</v>
      </c>
      <c r="BG196" s="93">
        <f>IF(AH196=0,0,(AH196/AV196)*('Attorney Detail'!G194+'Attorney Detail'!H194))</f>
        <v>0</v>
      </c>
      <c r="BH196" s="93">
        <f>IF(AK196+AM196=0,0,(IF('Attorney Detail'!R194="yes",((AL196+AN196)/AV196)*('Attorney Detail'!G194+'Attorney Detail'!H194),0)))</f>
        <v>0</v>
      </c>
      <c r="BI196" s="91">
        <f>IF(AP196=0,0,(IF('Attorney Detail'!S194="yes",(AP196/AV196)*('Attorney Detail'!G194+'Attorney Detail'!H194),0)))</f>
        <v>0</v>
      </c>
      <c r="BJ196" s="91">
        <f>IF(AT196=0,0,(AT196/AV196)*('Attorney Detail'!G194+'Attorney Detail'!H194))</f>
        <v>0</v>
      </c>
      <c r="BK196" s="91">
        <f>IF((AU196)=0,('Attorney Detail'!G194+'Attorney Detail'!H194),SUM(AW196:BJ196))</f>
        <v>0</v>
      </c>
      <c r="CK196" s="19">
        <f>AV196*'Attorney Detail'!F194</f>
        <v>0</v>
      </c>
    </row>
    <row r="197" spans="1:89" ht="16.5" thickTop="1" thickBot="1" x14ac:dyDescent="0.3">
      <c r="A197" s="22" t="s">
        <v>27</v>
      </c>
      <c r="B197" s="23"/>
      <c r="C197" s="88"/>
      <c r="D197" s="75">
        <f>C197/C193</f>
        <v>0</v>
      </c>
      <c r="E197" s="88"/>
      <c r="F197" s="75">
        <f>E197/E193</f>
        <v>0</v>
      </c>
      <c r="G197" s="88"/>
      <c r="H197" s="75">
        <f>G197/G193</f>
        <v>0</v>
      </c>
      <c r="I197" s="88"/>
      <c r="J197" s="75">
        <f>I197/I193</f>
        <v>0</v>
      </c>
      <c r="K197" s="88"/>
      <c r="L197" s="75">
        <f>K197/K193</f>
        <v>0</v>
      </c>
      <c r="M197" s="88"/>
      <c r="N197" s="75">
        <f>M197/M193</f>
        <v>0</v>
      </c>
      <c r="O197" s="88"/>
      <c r="P197" s="75">
        <f>O197/O193</f>
        <v>0</v>
      </c>
      <c r="Q197" s="88"/>
      <c r="R197" s="75">
        <f>Q197/Q193</f>
        <v>0</v>
      </c>
      <c r="S197" s="88"/>
      <c r="T197" s="75">
        <f>S197/S193</f>
        <v>0</v>
      </c>
      <c r="U197" s="88"/>
      <c r="V197" s="75">
        <f>U197/U193</f>
        <v>0</v>
      </c>
      <c r="W197" s="88"/>
      <c r="X197" s="75">
        <f>W197/W193</f>
        <v>0</v>
      </c>
      <c r="Y197" s="88"/>
      <c r="Z197" s="75">
        <f>Y197/Y193</f>
        <v>0</v>
      </c>
      <c r="AA197" s="88"/>
      <c r="AB197" s="75">
        <f>AA197/AA193</f>
        <v>0</v>
      </c>
      <c r="AC197" s="88"/>
      <c r="AD197" s="75">
        <f>AC197/AC193</f>
        <v>0</v>
      </c>
      <c r="AE197" s="88"/>
      <c r="AF197" s="75">
        <f>AE197/AE193</f>
        <v>0</v>
      </c>
      <c r="AG197" s="88"/>
      <c r="AH197" s="75">
        <f>AG197/AG193</f>
        <v>0</v>
      </c>
      <c r="AI197" s="88"/>
      <c r="AJ197" s="75">
        <f>AI197/AI193</f>
        <v>0</v>
      </c>
      <c r="AK197" s="88">
        <v>0</v>
      </c>
      <c r="AL197" s="75">
        <f>AK197/AK193</f>
        <v>0</v>
      </c>
      <c r="AM197" s="88">
        <v>0</v>
      </c>
      <c r="AN197" s="75">
        <f>AM197/AM193</f>
        <v>0</v>
      </c>
      <c r="AO197" s="88"/>
      <c r="AP197" s="75">
        <f>AO197/AO193</f>
        <v>0</v>
      </c>
      <c r="AQ197" s="88"/>
      <c r="AR197" s="75">
        <f>AQ197/AQ193</f>
        <v>0</v>
      </c>
      <c r="AS197" s="88"/>
      <c r="AT197" s="75">
        <f>AS197/AS193</f>
        <v>0</v>
      </c>
      <c r="AU197" s="107">
        <f>E197+M197+O197+Q197+W197+Y197+AA197+AE197+AG197+AI197+AO197+AS197+G197+K197+I197+AC197+S197+U197+AQ197+AK197+AM197+C197</f>
        <v>0</v>
      </c>
      <c r="AV197" s="155">
        <f t="shared" si="832"/>
        <v>0</v>
      </c>
      <c r="AW197" s="93">
        <f>IF(D197=0,0,(IF('Attorney Detail'!I195="yes",(D197/AV197)*('Attorney Detail'!G195+'Attorney Detail'!H195),0)))</f>
        <v>0</v>
      </c>
      <c r="AX197" s="93">
        <f>IF(F197=0,0,(IF('Attorney Detail'!J195="yes",(F197/AV197)*('Attorney Detail'!G195+'Attorney Detail'!H195),0)))</f>
        <v>0</v>
      </c>
      <c r="AY197" s="93">
        <f>IF(H197+J197=0,0,(IF('Attorney Detail'!K195="yes",((H197+J197)/AV197)*('Attorney Detail'!G195+'Attorney Detail'!H195),0)))</f>
        <v>0</v>
      </c>
      <c r="AZ197" s="93">
        <f>IF(L197=0,0,(IF('Attorney Detail'!L195="yes",(L197/AV197)*('Attorney Detail'!G195+'Attorney Detail'!H195),0)))</f>
        <v>0</v>
      </c>
      <c r="BA197" s="93">
        <f>IF(N197=0,0,(N197/AV197)*('Attorney Detail'!G195+'Attorney Detail'!H195))</f>
        <v>0</v>
      </c>
      <c r="BB197" s="93">
        <f>IF(R197+T197=0,0,(IF('Attorney Detail'!M195="yes",((R197+T197)/AV197)*('Attorney Detail'!G195+'Attorney Detail'!H195),0)))</f>
        <v>0</v>
      </c>
      <c r="BC197" s="93">
        <f>IF(V197=0,0,(IF('Attorney Detail'!N195="yes",(((V197)/AV197)*('Attorney Detail'!G195+'Attorney Detail'!H195)),0)))</f>
        <v>0</v>
      </c>
      <c r="BD197" s="93">
        <f>IF(X197+Z197+AB197=0,0,(IF('Attorney Detail'!O195="yes",((X197+Z197+AB197)/AV197)*('Attorney Detail'!G195+'Attorney Detail'!H195),0)))</f>
        <v>0</v>
      </c>
      <c r="BE197" s="93">
        <f>IF(AD197=0,0,(IF('Attorney Detail'!P195="yes",(AD197/AV197)*('Attorney Detail'!G195+'Attorney Detail'!H195),0)))</f>
        <v>0</v>
      </c>
      <c r="BF197" s="93">
        <f>IF(AF197=0,0,(IF('Attorney Detail'!Q195="yes",(AF197/AV197)*('Attorney Detail'!G195+'Attorney Detail'!H195),0)))</f>
        <v>0</v>
      </c>
      <c r="BG197" s="93">
        <f>IF(AH197=0,0,(AH197/AV197)*('Attorney Detail'!G195+'Attorney Detail'!H195))</f>
        <v>0</v>
      </c>
      <c r="BH197" s="93">
        <f>IF(AK197+AM197=0,0,(IF('Attorney Detail'!R195="yes",((AL197+AN197)/AV197)*('Attorney Detail'!G195+'Attorney Detail'!H195),0)))</f>
        <v>0</v>
      </c>
      <c r="BI197" s="91">
        <f>IF(AP197=0,0,(IF('Attorney Detail'!S195="yes",(AP197/AV197)*('Attorney Detail'!G195+'Attorney Detail'!H195),0)))</f>
        <v>0</v>
      </c>
      <c r="BJ197" s="91">
        <f>IF(AT197=0,0,(AT197/AV197)*('Attorney Detail'!G195+'Attorney Detail'!H195))</f>
        <v>0</v>
      </c>
      <c r="BK197" s="91">
        <f>IF((AU197)=0,('Attorney Detail'!G195+'Attorney Detail'!H195),SUM(AW197:BJ197))</f>
        <v>0</v>
      </c>
      <c r="CK197" s="19">
        <f>AV197*'Attorney Detail'!F195</f>
        <v>0</v>
      </c>
    </row>
    <row r="198" spans="1:89" ht="16.5" thickTop="1" thickBot="1" x14ac:dyDescent="0.3">
      <c r="A198" s="24" t="s">
        <v>28</v>
      </c>
      <c r="B198" s="25"/>
      <c r="C198" s="25"/>
      <c r="D198" s="75">
        <f>C198/C193</f>
        <v>0</v>
      </c>
      <c r="E198" s="25"/>
      <c r="F198" s="75">
        <f>E198/E193</f>
        <v>0</v>
      </c>
      <c r="G198" s="25"/>
      <c r="H198" s="75">
        <f>G198/G193</f>
        <v>0</v>
      </c>
      <c r="I198" s="25"/>
      <c r="J198" s="75">
        <f>I198/I193</f>
        <v>0</v>
      </c>
      <c r="K198" s="25"/>
      <c r="L198" s="75">
        <f>K198/K193</f>
        <v>0</v>
      </c>
      <c r="M198" s="25"/>
      <c r="N198" s="75">
        <f>M198/M193</f>
        <v>0</v>
      </c>
      <c r="O198" s="25"/>
      <c r="P198" s="75">
        <f>O198/O193</f>
        <v>0</v>
      </c>
      <c r="Q198" s="25"/>
      <c r="R198" s="75">
        <f>Q198/Q193</f>
        <v>0</v>
      </c>
      <c r="S198" s="25"/>
      <c r="T198" s="75">
        <f>S198/S193</f>
        <v>0</v>
      </c>
      <c r="U198" s="25"/>
      <c r="V198" s="75">
        <f>U198/U193</f>
        <v>0</v>
      </c>
      <c r="W198" s="25"/>
      <c r="X198" s="75">
        <f>W198/W193</f>
        <v>0</v>
      </c>
      <c r="Y198" s="25"/>
      <c r="Z198" s="75">
        <f>Y198/Y193</f>
        <v>0</v>
      </c>
      <c r="AA198" s="25"/>
      <c r="AB198" s="75">
        <f>AA198/AA193</f>
        <v>0</v>
      </c>
      <c r="AC198" s="25"/>
      <c r="AD198" s="75">
        <f>AC198/AC193</f>
        <v>0</v>
      </c>
      <c r="AE198" s="25"/>
      <c r="AF198" s="75">
        <f>AE198/AE193</f>
        <v>0</v>
      </c>
      <c r="AG198" s="25"/>
      <c r="AH198" s="75">
        <f>AG198/AG193</f>
        <v>0</v>
      </c>
      <c r="AI198" s="25"/>
      <c r="AJ198" s="75">
        <f>AI198/AI193</f>
        <v>0</v>
      </c>
      <c r="AK198" s="25">
        <v>0</v>
      </c>
      <c r="AL198" s="75">
        <f>AK198/AK193</f>
        <v>0</v>
      </c>
      <c r="AM198" s="25">
        <v>0</v>
      </c>
      <c r="AN198" s="75">
        <f>AM198/AM193</f>
        <v>0</v>
      </c>
      <c r="AO198" s="25"/>
      <c r="AP198" s="75">
        <f>AO198/AO193</f>
        <v>0</v>
      </c>
      <c r="AQ198" s="25"/>
      <c r="AR198" s="75">
        <f>AQ198/AQ193</f>
        <v>0</v>
      </c>
      <c r="AS198" s="25"/>
      <c r="AT198" s="75">
        <f>AS198/AS193</f>
        <v>0</v>
      </c>
      <c r="AU198" s="108">
        <f>E198+M198+O198+Q198+W198+Y198+AA198+AE198+AG198+AI198+AO198+AS198+G198+K198+I198+AC198+S198+U198+AQ198+AK198+AM198+C198</f>
        <v>0</v>
      </c>
      <c r="AV198" s="155">
        <f t="shared" si="832"/>
        <v>0</v>
      </c>
      <c r="AW198" s="93">
        <f>IF(D198=0,0,(IF('Attorney Detail'!I196="yes",(D198/AV198)*('Attorney Detail'!G196+'Attorney Detail'!H196),0)))</f>
        <v>0</v>
      </c>
      <c r="AX198" s="93">
        <f>IF(F198=0,0,(IF('Attorney Detail'!J196="yes",(F198/AV198)*('Attorney Detail'!G196+'Attorney Detail'!H196),0)))</f>
        <v>0</v>
      </c>
      <c r="AY198" s="93">
        <f>IF(H198+J198=0,0,(IF('Attorney Detail'!K196="yes",((H198+J198)/AV198)*('Attorney Detail'!G196+'Attorney Detail'!H196),0)))</f>
        <v>0</v>
      </c>
      <c r="AZ198" s="93">
        <f>IF(L198=0,0,(IF('Attorney Detail'!L196="yes",(L198/AV198)*('Attorney Detail'!G196+'Attorney Detail'!H196),0)))</f>
        <v>0</v>
      </c>
      <c r="BA198" s="93">
        <f>IF(N198=0,0,(N198/AV198)*('Attorney Detail'!G196+'Attorney Detail'!H196))</f>
        <v>0</v>
      </c>
      <c r="BB198" s="93">
        <f>IF(R198+T198=0,0,(IF('Attorney Detail'!M196="yes",((R198+T198)/AV198)*('Attorney Detail'!G196+'Attorney Detail'!H196),0)))</f>
        <v>0</v>
      </c>
      <c r="BC198" s="93">
        <f>IF(V198=0,0,(IF('Attorney Detail'!N196="yes",(((V198)/AV198)*('Attorney Detail'!G196+'Attorney Detail'!H196)),0)))</f>
        <v>0</v>
      </c>
      <c r="BD198" s="93">
        <f>IF(X198+Z198+AB198=0,0,(IF('Attorney Detail'!O196="yes",((X198+Z198+AB198)/AV198)*('Attorney Detail'!G196+'Attorney Detail'!H196),0)))</f>
        <v>0</v>
      </c>
      <c r="BE198" s="93">
        <f>IF(AD198=0,0,(IF('Attorney Detail'!P196="yes",(AD198/AV198)*('Attorney Detail'!G196+'Attorney Detail'!H196),0)))</f>
        <v>0</v>
      </c>
      <c r="BF198" s="93">
        <f>IF(AF198=0,0,(IF('Attorney Detail'!Q196="yes",(AF198/AV198)*('Attorney Detail'!G196+'Attorney Detail'!H196),0)))</f>
        <v>0</v>
      </c>
      <c r="BG198" s="93">
        <f>IF(AH198=0,0,(AH198/AV198)*('Attorney Detail'!G196+'Attorney Detail'!H196))</f>
        <v>0</v>
      </c>
      <c r="BH198" s="93">
        <f>IF(AK198+AM198=0,0,(IF('Attorney Detail'!R196="yes",((AL198+AN198)/AV198)*('Attorney Detail'!G196+'Attorney Detail'!H196),0)))</f>
        <v>0</v>
      </c>
      <c r="BI198" s="91">
        <f>IF(AP198=0,0,(IF('Attorney Detail'!S196="yes",(AP198/AV198)*('Attorney Detail'!G196+'Attorney Detail'!H196),0)))</f>
        <v>0</v>
      </c>
      <c r="BJ198" s="91">
        <f>IF(AT198=0,0,(AT198/AV198)*('Attorney Detail'!G196+'Attorney Detail'!H196))</f>
        <v>0</v>
      </c>
      <c r="BK198" s="91">
        <f>IF((AU198)=0,('Attorney Detail'!G196+'Attorney Detail'!H196),SUM(AW198:BJ198))</f>
        <v>0</v>
      </c>
      <c r="CK198" s="19">
        <f>AV198*'Attorney Detail'!F196</f>
        <v>0</v>
      </c>
    </row>
    <row r="199" spans="1:89" ht="16.5" thickTop="1" thickBot="1" x14ac:dyDescent="0.3">
      <c r="A199" s="72" t="s">
        <v>29</v>
      </c>
      <c r="B199" s="73"/>
      <c r="C199" s="73">
        <f t="shared" ref="C199" si="833">SUM(C195:C198)</f>
        <v>0</v>
      </c>
      <c r="D199" s="74">
        <f t="shared" ref="D199" si="834">C199/C193</f>
        <v>0</v>
      </c>
      <c r="E199" s="73">
        <f t="shared" ref="E199" si="835">SUM(E195:E198)</f>
        <v>0</v>
      </c>
      <c r="F199" s="74">
        <f t="shared" ref="F199" si="836">E199/E193</f>
        <v>0</v>
      </c>
      <c r="G199" s="73">
        <f t="shared" ref="G199" si="837">SUM(G195:G198)</f>
        <v>0</v>
      </c>
      <c r="H199" s="75">
        <f t="shared" ref="H199" si="838">G199/G193</f>
        <v>0</v>
      </c>
      <c r="I199" s="73">
        <f t="shared" ref="I199" si="839">SUM(I195:I198)</f>
        <v>0</v>
      </c>
      <c r="J199" s="75">
        <f t="shared" ref="J199" si="840">I199/I193</f>
        <v>0</v>
      </c>
      <c r="K199" s="73">
        <f t="shared" ref="K199" si="841">SUM(K195:K198)</f>
        <v>0</v>
      </c>
      <c r="L199" s="75">
        <f t="shared" ref="L199" si="842">K199/K193</f>
        <v>0</v>
      </c>
      <c r="M199" s="73">
        <f t="shared" ref="M199" si="843">SUM(M195:M198)</f>
        <v>0</v>
      </c>
      <c r="N199" s="74">
        <f t="shared" ref="N199" si="844">M199/M193</f>
        <v>0</v>
      </c>
      <c r="O199" s="73">
        <f t="shared" ref="O199" si="845">SUM(O195:O198)</f>
        <v>0</v>
      </c>
      <c r="P199" s="74">
        <f t="shared" ref="P199" si="846">O199/O193</f>
        <v>0</v>
      </c>
      <c r="Q199" s="73">
        <f t="shared" ref="Q199" si="847">SUM(Q195:Q198)</f>
        <v>0</v>
      </c>
      <c r="R199" s="75">
        <f t="shared" ref="R199" si="848">Q199/Q193</f>
        <v>0</v>
      </c>
      <c r="S199" s="73">
        <f t="shared" ref="S199" si="849">SUM(S195:S198)</f>
        <v>0</v>
      </c>
      <c r="T199" s="75">
        <f t="shared" ref="T199" si="850">S199/S193</f>
        <v>0</v>
      </c>
      <c r="U199" s="73">
        <f t="shared" ref="U199" si="851">SUM(U195:U198)</f>
        <v>0</v>
      </c>
      <c r="V199" s="75">
        <f t="shared" ref="V199" si="852">U199/U193</f>
        <v>0</v>
      </c>
      <c r="W199" s="73">
        <f t="shared" ref="W199" si="853">SUM(W195:W198)</f>
        <v>0</v>
      </c>
      <c r="X199" s="75">
        <f t="shared" ref="X199" si="854">W199/W193</f>
        <v>0</v>
      </c>
      <c r="Y199" s="73">
        <f t="shared" ref="Y199" si="855">SUM(Y195:Y198)</f>
        <v>0</v>
      </c>
      <c r="Z199" s="75">
        <f t="shared" ref="Z199" si="856">Y199/Y193</f>
        <v>0</v>
      </c>
      <c r="AA199" s="73">
        <f t="shared" ref="AA199" si="857">SUM(AA195:AA198)</f>
        <v>0</v>
      </c>
      <c r="AB199" s="75">
        <f t="shared" ref="AB199" si="858">AA199/AA193</f>
        <v>0</v>
      </c>
      <c r="AC199" s="73">
        <f t="shared" ref="AC199" si="859">SUM(AC195:AC198)</f>
        <v>0</v>
      </c>
      <c r="AD199" s="75">
        <f t="shared" ref="AD199" si="860">AC199/AC193</f>
        <v>0</v>
      </c>
      <c r="AE199" s="73">
        <f t="shared" ref="AE199" si="861">SUM(AE195:AE198)</f>
        <v>0</v>
      </c>
      <c r="AF199" s="75">
        <f t="shared" ref="AF199" si="862">AE199/AE193</f>
        <v>0</v>
      </c>
      <c r="AG199" s="73">
        <f t="shared" ref="AG199" si="863">SUM(AG195:AG198)</f>
        <v>0</v>
      </c>
      <c r="AH199" s="75">
        <f t="shared" ref="AH199" si="864">AG199/AG193</f>
        <v>0</v>
      </c>
      <c r="AI199" s="73">
        <f t="shared" ref="AI199" si="865">SUM(AI195:AI198)</f>
        <v>0</v>
      </c>
      <c r="AJ199" s="75">
        <f t="shared" ref="AJ199" si="866">AI199/AI193</f>
        <v>0</v>
      </c>
      <c r="AK199" s="73">
        <f t="shared" ref="AK199" si="867">SUM(AK195:AK198)</f>
        <v>0</v>
      </c>
      <c r="AL199" s="75">
        <f t="shared" ref="AL199" si="868">AK199/AK193</f>
        <v>0</v>
      </c>
      <c r="AM199" s="73">
        <f t="shared" ref="AM199" si="869">SUM(AM195:AM198)</f>
        <v>0</v>
      </c>
      <c r="AN199" s="75">
        <f t="shared" ref="AN199" si="870">AM199/AM193</f>
        <v>0</v>
      </c>
      <c r="AO199" s="73">
        <f t="shared" ref="AO199" si="871">SUM(AO195:AO198)</f>
        <v>0</v>
      </c>
      <c r="AP199" s="75">
        <f t="shared" ref="AP199" si="872">AO199/AO193</f>
        <v>0</v>
      </c>
      <c r="AQ199" s="73">
        <f t="shared" ref="AQ199" si="873">SUM(AQ195:AQ198)</f>
        <v>0</v>
      </c>
      <c r="AR199" s="75">
        <f t="shared" ref="AR199" si="874">AQ199/AQ193</f>
        <v>0</v>
      </c>
      <c r="AS199" s="73">
        <f t="shared" ref="AS199" si="875">SUM(AS195:AS198)</f>
        <v>0</v>
      </c>
      <c r="AT199" s="75">
        <f t="shared" ref="AT199" si="876">AS199/AS193</f>
        <v>0</v>
      </c>
      <c r="AU199" s="71">
        <f>E199+M199+O199+Q199+W199+Y199+AA199+AE199+AG199+AI199+AO199+AS199+G199+K199+I199+AC199+S199+U199+AQ199+AK199+AM199+C199</f>
        <v>0</v>
      </c>
      <c r="AV199" s="155">
        <f t="shared" si="832"/>
        <v>0</v>
      </c>
      <c r="AW199" s="94"/>
      <c r="AX199" s="94"/>
      <c r="AY199" s="94"/>
      <c r="AZ199" s="94"/>
      <c r="BA199" s="94"/>
      <c r="BB199" s="94"/>
      <c r="BC199" s="94"/>
      <c r="BD199" s="94"/>
      <c r="BE199" s="94"/>
      <c r="BF199" s="94"/>
      <c r="BG199" s="94"/>
      <c r="BH199" s="94"/>
      <c r="BI199" s="94"/>
      <c r="BJ199" s="94"/>
      <c r="BK199" s="94"/>
      <c r="CK199" s="26">
        <f t="shared" ref="CK199" si="877">SUM(CK195:CK198)</f>
        <v>0</v>
      </c>
    </row>
    <row r="200" spans="1:89" ht="16.5" thickTop="1" x14ac:dyDescent="0.25">
      <c r="A200" s="233" t="s">
        <v>481</v>
      </c>
      <c r="B200" s="233"/>
      <c r="C200" s="233"/>
      <c r="D200" s="233"/>
      <c r="E200" s="233"/>
      <c r="F200" s="233"/>
      <c r="G200" s="233"/>
      <c r="H200" s="233"/>
      <c r="I200" s="233"/>
      <c r="J200" s="233"/>
      <c r="K200" s="233"/>
      <c r="L200" s="233"/>
      <c r="M200" s="233"/>
      <c r="N200" s="233"/>
      <c r="O200" s="233"/>
      <c r="P200" s="233"/>
      <c r="Q200" s="233"/>
      <c r="R200" s="233"/>
      <c r="S200" s="233"/>
      <c r="T200" s="233"/>
      <c r="U200" s="233"/>
      <c r="V200" s="233"/>
      <c r="W200" s="233"/>
      <c r="X200" s="233"/>
      <c r="Y200" s="233"/>
      <c r="Z200" s="233"/>
      <c r="AA200" s="233"/>
      <c r="AB200" s="233"/>
      <c r="AC200" s="233"/>
      <c r="AD200" s="233"/>
      <c r="AE200" s="233"/>
      <c r="AF200" s="233"/>
      <c r="AG200" s="233"/>
      <c r="AH200" s="233"/>
      <c r="AI200" s="233"/>
      <c r="AJ200" s="233"/>
      <c r="AK200" s="233"/>
      <c r="AL200" s="233"/>
      <c r="AM200" s="233"/>
      <c r="AN200" s="233"/>
      <c r="AO200" s="233"/>
      <c r="AP200" s="233"/>
      <c r="AQ200" s="233"/>
      <c r="AR200" s="233"/>
      <c r="AS200" s="233"/>
      <c r="AT200" s="233"/>
      <c r="AU200" s="233"/>
      <c r="AV200" s="233"/>
    </row>
    <row r="201" spans="1:89" ht="45" x14ac:dyDescent="0.25">
      <c r="A201" s="76"/>
      <c r="B201" s="66" t="s">
        <v>21</v>
      </c>
      <c r="C201" s="225" t="s">
        <v>442</v>
      </c>
      <c r="D201" s="226"/>
      <c r="E201" s="225" t="s">
        <v>96</v>
      </c>
      <c r="F201" s="226"/>
      <c r="G201" s="232" t="s">
        <v>99</v>
      </c>
      <c r="H201" s="226"/>
      <c r="I201" s="232" t="s">
        <v>100</v>
      </c>
      <c r="J201" s="226"/>
      <c r="K201" s="225" t="s">
        <v>97</v>
      </c>
      <c r="L201" s="226"/>
      <c r="M201" s="225" t="s">
        <v>98</v>
      </c>
      <c r="N201" s="226"/>
      <c r="O201" s="225" t="s">
        <v>22</v>
      </c>
      <c r="P201" s="226"/>
      <c r="Q201" s="225" t="s">
        <v>489</v>
      </c>
      <c r="R201" s="226"/>
      <c r="S201" s="225" t="s">
        <v>488</v>
      </c>
      <c r="T201" s="226"/>
      <c r="U201" s="232" t="s">
        <v>422</v>
      </c>
      <c r="V201" s="226"/>
      <c r="W201" s="232" t="s">
        <v>436</v>
      </c>
      <c r="X201" s="226"/>
      <c r="Y201" s="232" t="s">
        <v>423</v>
      </c>
      <c r="Z201" s="226"/>
      <c r="AA201" s="225" t="s">
        <v>484</v>
      </c>
      <c r="AB201" s="226"/>
      <c r="AC201" s="225" t="s">
        <v>93</v>
      </c>
      <c r="AD201" s="226"/>
      <c r="AE201" s="225" t="s">
        <v>94</v>
      </c>
      <c r="AF201" s="226"/>
      <c r="AG201" s="225" t="s">
        <v>485</v>
      </c>
      <c r="AH201" s="226"/>
      <c r="AI201" s="225" t="s">
        <v>424</v>
      </c>
      <c r="AJ201" s="226"/>
      <c r="AK201" s="225" t="s">
        <v>425</v>
      </c>
      <c r="AL201" s="226"/>
      <c r="AM201" s="225" t="s">
        <v>437</v>
      </c>
      <c r="AN201" s="226"/>
      <c r="AO201" s="225" t="s">
        <v>500</v>
      </c>
      <c r="AP201" s="226"/>
      <c r="AQ201" s="225" t="s">
        <v>426</v>
      </c>
      <c r="AR201" s="226"/>
      <c r="AS201" s="225" t="s">
        <v>447</v>
      </c>
      <c r="AT201" s="226"/>
      <c r="AU201" s="225" t="s">
        <v>23</v>
      </c>
      <c r="AV201" s="226"/>
      <c r="AW201" s="89" t="s">
        <v>442</v>
      </c>
      <c r="AX201" s="89" t="s">
        <v>96</v>
      </c>
      <c r="AY201" s="195" t="s">
        <v>179</v>
      </c>
      <c r="AZ201" s="105" t="s">
        <v>97</v>
      </c>
      <c r="BA201" s="105" t="s">
        <v>443</v>
      </c>
      <c r="BB201" s="90" t="s">
        <v>434</v>
      </c>
      <c r="BC201" s="106" t="s">
        <v>180</v>
      </c>
      <c r="BD201" s="90" t="s">
        <v>435</v>
      </c>
      <c r="BE201" s="90" t="s">
        <v>93</v>
      </c>
      <c r="BF201" s="90" t="s">
        <v>94</v>
      </c>
      <c r="BG201" s="90" t="s">
        <v>31</v>
      </c>
      <c r="BH201" s="90" t="s">
        <v>444</v>
      </c>
      <c r="BI201" s="91" t="s">
        <v>445</v>
      </c>
      <c r="BJ201" s="91" t="s">
        <v>446</v>
      </c>
      <c r="BK201" s="91" t="s">
        <v>448</v>
      </c>
      <c r="CK201" s="219" t="s">
        <v>502</v>
      </c>
    </row>
    <row r="202" spans="1:89" x14ac:dyDescent="0.25">
      <c r="A202" s="38" t="s">
        <v>107</v>
      </c>
      <c r="B202" s="67"/>
      <c r="C202" s="67"/>
      <c r="D202" s="68"/>
      <c r="E202" s="67"/>
      <c r="F202" s="68"/>
      <c r="G202" s="67"/>
      <c r="H202" s="68"/>
      <c r="I202" s="67"/>
      <c r="J202" s="68"/>
      <c r="K202" s="67"/>
      <c r="L202" s="68"/>
      <c r="M202" s="69"/>
      <c r="N202" s="68"/>
      <c r="O202" s="67"/>
      <c r="P202" s="68"/>
      <c r="Q202" s="67"/>
      <c r="R202" s="68"/>
      <c r="S202" s="67"/>
      <c r="T202" s="68"/>
      <c r="U202" s="67"/>
      <c r="V202" s="68"/>
      <c r="W202" s="67"/>
      <c r="X202" s="68"/>
      <c r="Y202" s="67"/>
      <c r="Z202" s="68"/>
      <c r="AA202" s="67"/>
      <c r="AB202" s="68"/>
      <c r="AC202" s="69"/>
      <c r="AD202" s="69"/>
      <c r="AE202" s="67"/>
      <c r="AF202" s="68"/>
      <c r="AG202" s="67"/>
      <c r="AH202" s="68"/>
      <c r="AI202" s="67"/>
      <c r="AJ202" s="68"/>
      <c r="AK202" s="227"/>
      <c r="AL202" s="228"/>
      <c r="AM202" s="227"/>
      <c r="AN202" s="228"/>
      <c r="AO202" s="112"/>
      <c r="AP202" s="113"/>
      <c r="AQ202" s="112"/>
      <c r="AR202" s="113"/>
      <c r="AS202" s="112"/>
      <c r="AT202" s="113"/>
      <c r="AU202" s="67"/>
      <c r="AV202" s="110"/>
      <c r="AW202" s="89"/>
      <c r="AX202" s="89"/>
      <c r="AY202" s="89"/>
      <c r="AZ202" s="89"/>
      <c r="BA202" s="89"/>
    </row>
    <row r="203" spans="1:89" x14ac:dyDescent="0.25">
      <c r="A203" s="77"/>
      <c r="B203" s="70"/>
      <c r="C203" s="223">
        <f>(VLOOKUP(A202,$BL$2:$CH$5,2,FALSE))*'Attorney Detail'!F203</f>
        <v>15</v>
      </c>
      <c r="D203" s="224"/>
      <c r="E203" s="223">
        <f>(VLOOKUP(A202,$BL$2:$CH$5,3,FALSE))*'Attorney Detail'!F203</f>
        <v>15</v>
      </c>
      <c r="F203" s="224"/>
      <c r="G203" s="223">
        <f>VLOOKUP(A202,$BL$2:$CI$5,4,FALSE)*'Attorney Detail'!F203</f>
        <v>50</v>
      </c>
      <c r="H203" s="224"/>
      <c r="I203" s="223">
        <f>VLOOKUP(A202,$BL$2:$CI$5,5,FALSE)*'Attorney Detail'!F203</f>
        <v>80</v>
      </c>
      <c r="J203" s="224"/>
      <c r="K203" s="223">
        <f>VLOOKUP(A202,$BL$2:$CI$5,6,FALSE)*'Attorney Detail'!F203</f>
        <v>100</v>
      </c>
      <c r="L203" s="224"/>
      <c r="M203" s="234">
        <f>VLOOKUP(A202,$BL$2:$CI$5,7,FALSE)*'Attorney Detail'!F203</f>
        <v>150</v>
      </c>
      <c r="N203" s="224"/>
      <c r="O203" s="223">
        <f>VLOOKUP(A202,$BL$2:$CI$5,8,FALSE)*'Attorney Detail'!F203</f>
        <v>300</v>
      </c>
      <c r="P203" s="224"/>
      <c r="Q203" s="223">
        <f>VLOOKUP(A202,$BL$2:$CI$5,9,FALSE)*'Attorney Detail'!F203</f>
        <v>15</v>
      </c>
      <c r="R203" s="224"/>
      <c r="S203" s="223">
        <f>VLOOKUP(A202,$BL$2:$CI$5,10,FALSE)*'Attorney Detail'!F203</f>
        <v>50</v>
      </c>
      <c r="T203" s="224"/>
      <c r="U203" s="223">
        <f>VLOOKUP(A202,$BL$2:$CI$5,11,FALSE)*'Attorney Detail'!F203</f>
        <v>100</v>
      </c>
      <c r="V203" s="224"/>
      <c r="W203" s="223">
        <f>VLOOKUP(A202,$BL$2:$CI$5,12,FALSE)*'Attorney Detail'!F203</f>
        <v>220</v>
      </c>
      <c r="X203" s="224"/>
      <c r="Y203" s="223">
        <f>VLOOKUP(A202,$BL$2:$CI$5,13,FALSE)*'Attorney Detail'!F203</f>
        <v>300</v>
      </c>
      <c r="Z203" s="224"/>
      <c r="AA203" s="229">
        <f>VLOOKUP(A202,$BL$2:$CI$5,14,FALSE)*'Attorney Detail'!F203</f>
        <v>400</v>
      </c>
      <c r="AB203" s="230"/>
      <c r="AC203" s="229">
        <f>VLOOKUP(A202,$BL$2:$CI$5,15,FALSE)*'Attorney Detail'!F203</f>
        <v>120</v>
      </c>
      <c r="AD203" s="231"/>
      <c r="AE203" s="229">
        <f>VLOOKUP(A202,$BL$2:$CI$5,16,FALSE)*'Attorney Detail'!F203</f>
        <v>120</v>
      </c>
      <c r="AF203" s="230"/>
      <c r="AG203" s="229">
        <f>VLOOKUP(A202,$BL$2:$CI$5,17,FALSE)*'Attorney Detail'!F203</f>
        <v>300</v>
      </c>
      <c r="AH203" s="230"/>
      <c r="AI203" s="223">
        <f>VLOOKUP(A202,$BL$2:$CI$5,18,FALSE)*'Attorney Detail'!F203</f>
        <v>300</v>
      </c>
      <c r="AJ203" s="224"/>
      <c r="AK203" s="223">
        <f>VLOOKUP(A202,$BL$2:$CI$5,19,FALSE)*'Attorney Detail'!F203</f>
        <v>15</v>
      </c>
      <c r="AL203" s="224"/>
      <c r="AM203" s="223">
        <f>VLOOKUP(A202,$BL$2:$CI$5,20,FALSE)*'Attorney Detail'!F203</f>
        <v>40</v>
      </c>
      <c r="AN203" s="224"/>
      <c r="AO203" s="223">
        <f>VLOOKUP(A202,$BL$2:$CI$5,21,FALSE)*'Attorney Detail'!F203</f>
        <v>40</v>
      </c>
      <c r="AP203" s="224"/>
      <c r="AQ203" s="223">
        <f>VLOOKUP(A202,$BL$2:$CI$5,22,FALSE)*'Attorney Detail'!F203</f>
        <v>40</v>
      </c>
      <c r="AR203" s="224"/>
      <c r="AS203" s="235">
        <f>VLOOKUP(A202,$BL$2:$CI$5,23,FALSE)*'Attorney Detail'!F203</f>
        <v>10000000000</v>
      </c>
      <c r="AT203" s="236"/>
      <c r="AU203" s="237"/>
      <c r="AV203" s="238"/>
    </row>
    <row r="204" spans="1:89" ht="15.75" thickBot="1" x14ac:dyDescent="0.3">
      <c r="A204" s="37" t="str">
        <f>'Attorney Detail'!A203&amp;""</f>
        <v/>
      </c>
      <c r="B204" s="78" t="s">
        <v>24</v>
      </c>
      <c r="C204" s="78" t="s">
        <v>24</v>
      </c>
      <c r="D204" s="78" t="s">
        <v>112</v>
      </c>
      <c r="E204" s="78" t="s">
        <v>24</v>
      </c>
      <c r="F204" s="78" t="s">
        <v>112</v>
      </c>
      <c r="G204" s="78" t="s">
        <v>24</v>
      </c>
      <c r="H204" s="78" t="s">
        <v>112</v>
      </c>
      <c r="I204" s="78" t="s">
        <v>24</v>
      </c>
      <c r="J204" s="78" t="s">
        <v>112</v>
      </c>
      <c r="K204" s="78" t="s">
        <v>24</v>
      </c>
      <c r="L204" s="78" t="s">
        <v>112</v>
      </c>
      <c r="M204" s="78" t="s">
        <v>24</v>
      </c>
      <c r="N204" s="78" t="s">
        <v>112</v>
      </c>
      <c r="O204" s="78" t="s">
        <v>24</v>
      </c>
      <c r="P204" s="78" t="s">
        <v>112</v>
      </c>
      <c r="Q204" s="78" t="s">
        <v>24</v>
      </c>
      <c r="R204" s="78" t="s">
        <v>112</v>
      </c>
      <c r="S204" s="78" t="s">
        <v>24</v>
      </c>
      <c r="T204" s="78" t="s">
        <v>112</v>
      </c>
      <c r="U204" s="78" t="s">
        <v>24</v>
      </c>
      <c r="V204" s="78" t="s">
        <v>112</v>
      </c>
      <c r="W204" s="78" t="s">
        <v>24</v>
      </c>
      <c r="X204" s="78" t="s">
        <v>112</v>
      </c>
      <c r="Y204" s="78" t="s">
        <v>24</v>
      </c>
      <c r="Z204" s="78" t="s">
        <v>112</v>
      </c>
      <c r="AA204" s="78" t="s">
        <v>24</v>
      </c>
      <c r="AB204" s="78" t="s">
        <v>112</v>
      </c>
      <c r="AC204" s="78" t="s">
        <v>24</v>
      </c>
      <c r="AD204" s="78" t="s">
        <v>112</v>
      </c>
      <c r="AE204" s="78" t="s">
        <v>24</v>
      </c>
      <c r="AF204" s="78" t="s">
        <v>112</v>
      </c>
      <c r="AG204" s="78" t="s">
        <v>24</v>
      </c>
      <c r="AH204" s="79" t="s">
        <v>112</v>
      </c>
      <c r="AI204" s="78" t="s">
        <v>24</v>
      </c>
      <c r="AJ204" s="78" t="s">
        <v>112</v>
      </c>
      <c r="AK204" s="78" t="s">
        <v>24</v>
      </c>
      <c r="AL204" s="78" t="s">
        <v>112</v>
      </c>
      <c r="AM204" s="78" t="s">
        <v>24</v>
      </c>
      <c r="AN204" s="78" t="s">
        <v>112</v>
      </c>
      <c r="AO204" s="78" t="s">
        <v>24</v>
      </c>
      <c r="AP204" s="78" t="s">
        <v>112</v>
      </c>
      <c r="AQ204" s="78" t="s">
        <v>24</v>
      </c>
      <c r="AR204" s="78" t="s">
        <v>112</v>
      </c>
      <c r="AS204" s="78" t="s">
        <v>24</v>
      </c>
      <c r="AT204" s="78" t="s">
        <v>112</v>
      </c>
      <c r="AU204" s="78" t="s">
        <v>24</v>
      </c>
      <c r="AV204" s="154" t="s">
        <v>112</v>
      </c>
      <c r="CK204" s="19"/>
    </row>
    <row r="205" spans="1:89" ht="16.5" thickTop="1" thickBot="1" x14ac:dyDescent="0.3">
      <c r="A205" s="20" t="s">
        <v>25</v>
      </c>
      <c r="B205" s="21"/>
      <c r="C205" s="21"/>
      <c r="D205" s="75">
        <f>C205/C203</f>
        <v>0</v>
      </c>
      <c r="E205" s="21"/>
      <c r="F205" s="75">
        <f>E205/E203</f>
        <v>0</v>
      </c>
      <c r="G205" s="21"/>
      <c r="H205" s="75">
        <f>G205/G203</f>
        <v>0</v>
      </c>
      <c r="I205" s="21"/>
      <c r="J205" s="75">
        <f>I205/I203</f>
        <v>0</v>
      </c>
      <c r="K205" s="21"/>
      <c r="L205" s="75">
        <f>K205/K203</f>
        <v>0</v>
      </c>
      <c r="M205" s="21"/>
      <c r="N205" s="75">
        <f>M205/M203</f>
        <v>0</v>
      </c>
      <c r="O205" s="21"/>
      <c r="P205" s="75">
        <f>O205/O203</f>
        <v>0</v>
      </c>
      <c r="Q205" s="21"/>
      <c r="R205" s="75">
        <f>Q205/Q203</f>
        <v>0</v>
      </c>
      <c r="S205" s="21"/>
      <c r="T205" s="75">
        <f>S205/S203</f>
        <v>0</v>
      </c>
      <c r="U205" s="21"/>
      <c r="V205" s="75">
        <f>U205/U203</f>
        <v>0</v>
      </c>
      <c r="W205" s="21"/>
      <c r="X205" s="75">
        <f>W205/W203</f>
        <v>0</v>
      </c>
      <c r="Y205" s="21"/>
      <c r="Z205" s="75">
        <f>Y205/Y203</f>
        <v>0</v>
      </c>
      <c r="AA205" s="21"/>
      <c r="AB205" s="75">
        <f>AA205/AA203</f>
        <v>0</v>
      </c>
      <c r="AC205" s="21"/>
      <c r="AD205" s="75">
        <f>AC205/AC203</f>
        <v>0</v>
      </c>
      <c r="AE205" s="21"/>
      <c r="AF205" s="75">
        <f>AE205/AE203</f>
        <v>0</v>
      </c>
      <c r="AG205" s="21"/>
      <c r="AH205" s="75">
        <f>AG205/AG203</f>
        <v>0</v>
      </c>
      <c r="AI205" s="21"/>
      <c r="AJ205" s="75">
        <f>AI205/AI203</f>
        <v>0</v>
      </c>
      <c r="AK205" s="21"/>
      <c r="AL205" s="75">
        <f>AK205/AK203</f>
        <v>0</v>
      </c>
      <c r="AM205" s="21">
        <v>0</v>
      </c>
      <c r="AN205" s="75">
        <f>AM205/AM203</f>
        <v>0</v>
      </c>
      <c r="AO205" s="21"/>
      <c r="AP205" s="75">
        <f>AO205/AO203</f>
        <v>0</v>
      </c>
      <c r="AQ205" s="21"/>
      <c r="AR205" s="75">
        <f>AQ205/AQ203</f>
        <v>0</v>
      </c>
      <c r="AS205" s="21"/>
      <c r="AT205" s="75">
        <f>AS205/AS203</f>
        <v>0</v>
      </c>
      <c r="AU205" s="100">
        <f>E205+M205+O205+Q205+W205+Y205+AA205+AE205+AG205+AI205+AO205+AS205+G205+K205+I205+AC205+S205+U205+AQ205+AK205+AM205+C205</f>
        <v>0</v>
      </c>
      <c r="AV205" s="155">
        <f t="shared" ref="AV205:AV209" si="878">F205+N205+P205+R205+X205+Z205+AB205+AF205+AH205+AJ205+AP205+AT205+AD205+H205+L205+J205+T205+V205+AR205+AL205+AN205+D205</f>
        <v>0</v>
      </c>
      <c r="AW205" s="93">
        <f>IF(D205=0,0,(IF('Attorney Detail'!I203="yes",(D205/AV205)*('Attorney Detail'!G203+'Attorney Detail'!H203),0)))</f>
        <v>0</v>
      </c>
      <c r="AX205" s="93">
        <f>IF(F205=0,0,(IF('Attorney Detail'!J203="yes",(F205/AV205)*('Attorney Detail'!G203+'Attorney Detail'!H203),0)))</f>
        <v>0</v>
      </c>
      <c r="AY205" s="93">
        <f>IF(H205+J205=0,0,(IF('Attorney Detail'!K203="yes",((H205+J205)/AV205)*('Attorney Detail'!G203+'Attorney Detail'!H203),0)))</f>
        <v>0</v>
      </c>
      <c r="AZ205" s="93">
        <f>IF(L205=0,0,(IF('Attorney Detail'!L203="yes",(L205/AV205)*('Attorney Detail'!G203+'Attorney Detail'!H203),0)))</f>
        <v>0</v>
      </c>
      <c r="BA205" s="93">
        <f>IF(N205=0,0,(N205/AV205)*('Attorney Detail'!G203+'Attorney Detail'!H203))</f>
        <v>0</v>
      </c>
      <c r="BB205" s="93">
        <f>IF(R205+T205=0,0,(IF('Attorney Detail'!M203="yes",((R205+T205)/AV205)*('Attorney Detail'!G203+'Attorney Detail'!H203),0)))</f>
        <v>0</v>
      </c>
      <c r="BC205" s="93">
        <f>IF(V205=0,0,(IF('Attorney Detail'!N203="yes",(((V205)/AV205)*('Attorney Detail'!G203+'Attorney Detail'!H203)),0)))</f>
        <v>0</v>
      </c>
      <c r="BD205" s="93">
        <f>IF(X205+Z205+AB205=0,0,(IF('Attorney Detail'!O203="yes",((X205+Z205+AB205)/AV205)*('Attorney Detail'!G203+'Attorney Detail'!H203),0)))</f>
        <v>0</v>
      </c>
      <c r="BE205" s="93">
        <f>IF(AD205=0,0,(IF('Attorney Detail'!P203="yes",(AD205/AV205)*('Attorney Detail'!G203+'Attorney Detail'!H203),0)))</f>
        <v>0</v>
      </c>
      <c r="BF205" s="93">
        <f>IF(AF205=0,0,(IF('Attorney Detail'!Q203="yes",(AF205/AV205)*('Attorney Detail'!G203+'Attorney Detail'!H203),0)))</f>
        <v>0</v>
      </c>
      <c r="BG205" s="93">
        <f>IF(AH205=0,0,(AH205/AV205)*('Attorney Detail'!G203+'Attorney Detail'!H203))</f>
        <v>0</v>
      </c>
      <c r="BH205" s="93">
        <f>IF(AK205+AM205=0,0,(IF('Attorney Detail'!R203="yes",((AL205+AN205)/AV205)*('Attorney Detail'!G203+'Attorney Detail'!H203),0)))</f>
        <v>0</v>
      </c>
      <c r="BI205" s="91">
        <f>IF(AP205=0,0,(IF('Attorney Detail'!S203="yes",(AP205/AV205)*('Attorney Detail'!G203+'Attorney Detail'!H203),0)))</f>
        <v>0</v>
      </c>
      <c r="BJ205" s="91">
        <f>IF(AT205=0,0,(AT205/AV205)*('Attorney Detail'!G203+'Attorney Detail'!H203))</f>
        <v>0</v>
      </c>
      <c r="BK205" s="91">
        <f>IF((AU205)=0,('Attorney Detail'!G203+'Attorney Detail'!H203),SUM(AW205:BJ205))</f>
        <v>0</v>
      </c>
      <c r="CK205" s="19">
        <f>AV205*'Attorney Detail'!F203</f>
        <v>0</v>
      </c>
    </row>
    <row r="206" spans="1:89" ht="16.5" thickTop="1" thickBot="1" x14ac:dyDescent="0.3">
      <c r="A206" s="22" t="s">
        <v>26</v>
      </c>
      <c r="B206" s="23"/>
      <c r="C206" s="88"/>
      <c r="D206" s="75">
        <f>C206/C203</f>
        <v>0</v>
      </c>
      <c r="E206" s="88"/>
      <c r="F206" s="75">
        <f>E206/E203</f>
        <v>0</v>
      </c>
      <c r="G206" s="88"/>
      <c r="H206" s="75">
        <f>G206/G203</f>
        <v>0</v>
      </c>
      <c r="I206" s="88"/>
      <c r="J206" s="75">
        <f>I206/I203</f>
        <v>0</v>
      </c>
      <c r="K206" s="88"/>
      <c r="L206" s="75">
        <f>K206/K203</f>
        <v>0</v>
      </c>
      <c r="M206" s="88"/>
      <c r="N206" s="75">
        <f>M206/M203</f>
        <v>0</v>
      </c>
      <c r="O206" s="88"/>
      <c r="P206" s="75">
        <f>O206/O203</f>
        <v>0</v>
      </c>
      <c r="Q206" s="88"/>
      <c r="R206" s="75">
        <f>Q206/Q203</f>
        <v>0</v>
      </c>
      <c r="S206" s="88"/>
      <c r="T206" s="75">
        <f>S206/S203</f>
        <v>0</v>
      </c>
      <c r="U206" s="88"/>
      <c r="V206" s="75">
        <f>U206/U203</f>
        <v>0</v>
      </c>
      <c r="W206" s="88"/>
      <c r="X206" s="75">
        <f>W206/W203</f>
        <v>0</v>
      </c>
      <c r="Y206" s="88"/>
      <c r="Z206" s="75">
        <f>Y206/Y203</f>
        <v>0</v>
      </c>
      <c r="AA206" s="88"/>
      <c r="AB206" s="75">
        <f>AA206/AA203</f>
        <v>0</v>
      </c>
      <c r="AC206" s="88"/>
      <c r="AD206" s="75">
        <f>AC206/AC203</f>
        <v>0</v>
      </c>
      <c r="AE206" s="88"/>
      <c r="AF206" s="75">
        <f>AE206/AE203</f>
        <v>0</v>
      </c>
      <c r="AG206" s="88"/>
      <c r="AH206" s="75">
        <f>AG206/AG203</f>
        <v>0</v>
      </c>
      <c r="AI206" s="88"/>
      <c r="AJ206" s="75">
        <f>AI206/AI203</f>
        <v>0</v>
      </c>
      <c r="AK206" s="88">
        <v>0</v>
      </c>
      <c r="AL206" s="75">
        <f>AK206/AK203</f>
        <v>0</v>
      </c>
      <c r="AM206" s="88">
        <v>0</v>
      </c>
      <c r="AN206" s="75">
        <f>AM206/AM203</f>
        <v>0</v>
      </c>
      <c r="AO206" s="88"/>
      <c r="AP206" s="75">
        <f>AO206/AO203</f>
        <v>0</v>
      </c>
      <c r="AQ206" s="88"/>
      <c r="AR206" s="75">
        <f>AQ206/AQ203</f>
        <v>0</v>
      </c>
      <c r="AS206" s="88"/>
      <c r="AT206" s="75">
        <f>AS206/AS203</f>
        <v>0</v>
      </c>
      <c r="AU206" s="107">
        <f>E206+M206+O206+Q206+W206+Y206+AA206+AE206+AG206+AI206+AO206+AS206+G206+K206+I206+AC206+S206+U206+AQ206+AK206+AM206+C206</f>
        <v>0</v>
      </c>
      <c r="AV206" s="155">
        <f t="shared" si="878"/>
        <v>0</v>
      </c>
      <c r="AW206" s="93">
        <f>IF(D206=0,0,(IF('Attorney Detail'!I204="yes",(D206/AV206)*('Attorney Detail'!G204+'Attorney Detail'!H204),0)))</f>
        <v>0</v>
      </c>
      <c r="AX206" s="93">
        <f>IF(F206=0,0,(IF('Attorney Detail'!J204="yes",(F206/AV206)*('Attorney Detail'!G204+'Attorney Detail'!H204),0)))</f>
        <v>0</v>
      </c>
      <c r="AY206" s="93">
        <f>IF(H206+J206=0,0,(IF('Attorney Detail'!K204="yes",((H206+J206)/AV206)*('Attorney Detail'!G204+'Attorney Detail'!H204),0)))</f>
        <v>0</v>
      </c>
      <c r="AZ206" s="93">
        <f>IF(L206=0,0,(IF('Attorney Detail'!L204="yes",(L206/AV206)*('Attorney Detail'!G204+'Attorney Detail'!H204),0)))</f>
        <v>0</v>
      </c>
      <c r="BA206" s="93">
        <f>IF(N206=0,0,(N206/AV206)*('Attorney Detail'!G204+'Attorney Detail'!H204))</f>
        <v>0</v>
      </c>
      <c r="BB206" s="93">
        <f>IF(R206+T206=0,0,(IF('Attorney Detail'!M204="yes",((R206+T206)/AV206)*('Attorney Detail'!G204+'Attorney Detail'!H204),0)))</f>
        <v>0</v>
      </c>
      <c r="BC206" s="93">
        <f>IF(V206=0,0,(IF('Attorney Detail'!N204="yes",(((V206)/AV206)*('Attorney Detail'!G204+'Attorney Detail'!H204)),0)))</f>
        <v>0</v>
      </c>
      <c r="BD206" s="93">
        <f>IF(X206+Z206+AB206=0,0,(IF('Attorney Detail'!O204="yes",((X206+Z206+AB206)/AV206)*('Attorney Detail'!G204+'Attorney Detail'!H204),0)))</f>
        <v>0</v>
      </c>
      <c r="BE206" s="93">
        <f>IF(AD206=0,0,(IF('Attorney Detail'!P204="yes",(AD206/AV206)*('Attorney Detail'!G204+'Attorney Detail'!H204),0)))</f>
        <v>0</v>
      </c>
      <c r="BF206" s="93">
        <f>IF(AF206=0,0,(IF('Attorney Detail'!Q204="yes",(AF206/AV206)*('Attorney Detail'!G204+'Attorney Detail'!H204),0)))</f>
        <v>0</v>
      </c>
      <c r="BG206" s="93">
        <f>IF(AH206=0,0,(AH206/AV206)*('Attorney Detail'!G204+'Attorney Detail'!H204))</f>
        <v>0</v>
      </c>
      <c r="BH206" s="93">
        <f>IF(AK206+AM206=0,0,(IF('Attorney Detail'!R204="yes",((AL206+AN206)/AV206)*('Attorney Detail'!G204+'Attorney Detail'!H204),0)))</f>
        <v>0</v>
      </c>
      <c r="BI206" s="91">
        <f>IF(AP206=0,0,(IF('Attorney Detail'!S204="yes",(AP206/AV206)*('Attorney Detail'!G204+'Attorney Detail'!H204),0)))</f>
        <v>0</v>
      </c>
      <c r="BJ206" s="91">
        <f>IF(AT206=0,0,(AT206/AV206)*('Attorney Detail'!G204+'Attorney Detail'!H204))</f>
        <v>0</v>
      </c>
      <c r="BK206" s="91">
        <f>IF((AU206)=0,('Attorney Detail'!G204+'Attorney Detail'!H204),SUM(AW206:BJ206))</f>
        <v>0</v>
      </c>
      <c r="CK206" s="19">
        <f>AV206*'Attorney Detail'!F204</f>
        <v>0</v>
      </c>
    </row>
    <row r="207" spans="1:89" ht="16.5" thickTop="1" thickBot="1" x14ac:dyDescent="0.3">
      <c r="A207" s="22" t="s">
        <v>27</v>
      </c>
      <c r="B207" s="23"/>
      <c r="C207" s="88"/>
      <c r="D207" s="75">
        <f>C207/C203</f>
        <v>0</v>
      </c>
      <c r="E207" s="88"/>
      <c r="F207" s="75">
        <f>E207/E203</f>
        <v>0</v>
      </c>
      <c r="G207" s="88"/>
      <c r="H207" s="75">
        <f>G207/G203</f>
        <v>0</v>
      </c>
      <c r="I207" s="88"/>
      <c r="J207" s="75">
        <f>I207/I203</f>
        <v>0</v>
      </c>
      <c r="K207" s="88"/>
      <c r="L207" s="75">
        <f>K207/K203</f>
        <v>0</v>
      </c>
      <c r="M207" s="88"/>
      <c r="N207" s="75">
        <f>M207/M203</f>
        <v>0</v>
      </c>
      <c r="O207" s="88"/>
      <c r="P207" s="75">
        <f>O207/O203</f>
        <v>0</v>
      </c>
      <c r="Q207" s="88"/>
      <c r="R207" s="75">
        <f>Q207/Q203</f>
        <v>0</v>
      </c>
      <c r="S207" s="88"/>
      <c r="T207" s="75">
        <f>S207/S203</f>
        <v>0</v>
      </c>
      <c r="U207" s="88"/>
      <c r="V207" s="75">
        <f>U207/U203</f>
        <v>0</v>
      </c>
      <c r="W207" s="88"/>
      <c r="X207" s="75">
        <f>W207/W203</f>
        <v>0</v>
      </c>
      <c r="Y207" s="88"/>
      <c r="Z207" s="75">
        <f>Y207/Y203</f>
        <v>0</v>
      </c>
      <c r="AA207" s="88"/>
      <c r="AB207" s="75">
        <f>AA207/AA203</f>
        <v>0</v>
      </c>
      <c r="AC207" s="88"/>
      <c r="AD207" s="75">
        <f>AC207/AC203</f>
        <v>0</v>
      </c>
      <c r="AE207" s="88"/>
      <c r="AF207" s="75">
        <f>AE207/AE203</f>
        <v>0</v>
      </c>
      <c r="AG207" s="88"/>
      <c r="AH207" s="75">
        <f>AG207/AG203</f>
        <v>0</v>
      </c>
      <c r="AI207" s="88"/>
      <c r="AJ207" s="75">
        <f>AI207/AI203</f>
        <v>0</v>
      </c>
      <c r="AK207" s="88">
        <v>0</v>
      </c>
      <c r="AL207" s="75">
        <f>AK207/AK203</f>
        <v>0</v>
      </c>
      <c r="AM207" s="88">
        <v>0</v>
      </c>
      <c r="AN207" s="75">
        <f>AM207/AM203</f>
        <v>0</v>
      </c>
      <c r="AO207" s="88"/>
      <c r="AP207" s="75">
        <f>AO207/AO203</f>
        <v>0</v>
      </c>
      <c r="AQ207" s="88"/>
      <c r="AR207" s="75">
        <f>AQ207/AQ203</f>
        <v>0</v>
      </c>
      <c r="AS207" s="88"/>
      <c r="AT207" s="75">
        <f>AS207/AS203</f>
        <v>0</v>
      </c>
      <c r="AU207" s="107">
        <f>E207+M207+O207+Q207+W207+Y207+AA207+AE207+AG207+AI207+AO207+AS207+G207+K207+I207+AC207+S207+U207+AQ207+AK207+AM207+C207</f>
        <v>0</v>
      </c>
      <c r="AV207" s="155">
        <f t="shared" si="878"/>
        <v>0</v>
      </c>
      <c r="AW207" s="93">
        <f>IF(D207=0,0,(IF('Attorney Detail'!I205="yes",(D207/AV207)*('Attorney Detail'!G205+'Attorney Detail'!H205),0)))</f>
        <v>0</v>
      </c>
      <c r="AX207" s="93">
        <f>IF(F207=0,0,(IF('Attorney Detail'!J205="yes",(F207/AV207)*('Attorney Detail'!G205+'Attorney Detail'!H205),0)))</f>
        <v>0</v>
      </c>
      <c r="AY207" s="93">
        <f>IF(H207+J207=0,0,(IF('Attorney Detail'!K205="yes",((H207+J207)/AV207)*('Attorney Detail'!G205+'Attorney Detail'!H205),0)))</f>
        <v>0</v>
      </c>
      <c r="AZ207" s="93">
        <f>IF(L207=0,0,(IF('Attorney Detail'!L205="yes",(L207/AV207)*('Attorney Detail'!G205+'Attorney Detail'!H205),0)))</f>
        <v>0</v>
      </c>
      <c r="BA207" s="93">
        <f>IF(N207=0,0,(N207/AV207)*('Attorney Detail'!G205+'Attorney Detail'!H205))</f>
        <v>0</v>
      </c>
      <c r="BB207" s="93">
        <f>IF(R207+T207=0,0,(IF('Attorney Detail'!M205="yes",((R207+T207)/AV207)*('Attorney Detail'!G205+'Attorney Detail'!H205),0)))</f>
        <v>0</v>
      </c>
      <c r="BC207" s="93">
        <f>IF(V207=0,0,(IF('Attorney Detail'!N205="yes",(((V207)/AV207)*('Attorney Detail'!G205+'Attorney Detail'!H205)),0)))</f>
        <v>0</v>
      </c>
      <c r="BD207" s="93">
        <f>IF(X207+Z207+AB207=0,0,(IF('Attorney Detail'!O205="yes",((X207+Z207+AB207)/AV207)*('Attorney Detail'!G205+'Attorney Detail'!H205),0)))</f>
        <v>0</v>
      </c>
      <c r="BE207" s="93">
        <f>IF(AD207=0,0,(IF('Attorney Detail'!P205="yes",(AD207/AV207)*('Attorney Detail'!G205+'Attorney Detail'!H205),0)))</f>
        <v>0</v>
      </c>
      <c r="BF207" s="93">
        <f>IF(AF207=0,0,(IF('Attorney Detail'!Q205="yes",(AF207/AV207)*('Attorney Detail'!G205+'Attorney Detail'!H205),0)))</f>
        <v>0</v>
      </c>
      <c r="BG207" s="93">
        <f>IF(AH207=0,0,(AH207/AV207)*('Attorney Detail'!G205+'Attorney Detail'!H205))</f>
        <v>0</v>
      </c>
      <c r="BH207" s="93">
        <f>IF(AK207+AM207=0,0,(IF('Attorney Detail'!R205="yes",((AL207+AN207)/AV207)*('Attorney Detail'!G205+'Attorney Detail'!H205),0)))</f>
        <v>0</v>
      </c>
      <c r="BI207" s="91">
        <f>IF(AP207=0,0,(IF('Attorney Detail'!S205="yes",(AP207/AV207)*('Attorney Detail'!G205+'Attorney Detail'!H205),0)))</f>
        <v>0</v>
      </c>
      <c r="BJ207" s="91">
        <f>IF(AT207=0,0,(AT207/AV207)*('Attorney Detail'!G205+'Attorney Detail'!H205))</f>
        <v>0</v>
      </c>
      <c r="BK207" s="91">
        <f>IF((AU207)=0,('Attorney Detail'!G205+'Attorney Detail'!H205),SUM(AW207:BJ207))</f>
        <v>0</v>
      </c>
      <c r="CK207" s="19">
        <f>AV207*'Attorney Detail'!F205</f>
        <v>0</v>
      </c>
    </row>
    <row r="208" spans="1:89" ht="16.5" thickTop="1" thickBot="1" x14ac:dyDescent="0.3">
      <c r="A208" s="24" t="s">
        <v>28</v>
      </c>
      <c r="B208" s="25"/>
      <c r="C208" s="25"/>
      <c r="D208" s="75">
        <f>C208/C203</f>
        <v>0</v>
      </c>
      <c r="E208" s="25"/>
      <c r="F208" s="75">
        <f>E208/E203</f>
        <v>0</v>
      </c>
      <c r="G208" s="25"/>
      <c r="H208" s="75">
        <f>G208/G203</f>
        <v>0</v>
      </c>
      <c r="I208" s="25"/>
      <c r="J208" s="75">
        <f>I208/I203</f>
        <v>0</v>
      </c>
      <c r="K208" s="25"/>
      <c r="L208" s="75">
        <f>K208/K203</f>
        <v>0</v>
      </c>
      <c r="M208" s="25"/>
      <c r="N208" s="75">
        <f>M208/M203</f>
        <v>0</v>
      </c>
      <c r="O208" s="25"/>
      <c r="P208" s="75">
        <f>O208/O203</f>
        <v>0</v>
      </c>
      <c r="Q208" s="25"/>
      <c r="R208" s="75">
        <f>Q208/Q203</f>
        <v>0</v>
      </c>
      <c r="S208" s="25"/>
      <c r="T208" s="75">
        <f>S208/S203</f>
        <v>0</v>
      </c>
      <c r="U208" s="25"/>
      <c r="V208" s="75">
        <f>U208/U203</f>
        <v>0</v>
      </c>
      <c r="W208" s="25"/>
      <c r="X208" s="75">
        <f>W208/W203</f>
        <v>0</v>
      </c>
      <c r="Y208" s="25"/>
      <c r="Z208" s="75">
        <f>Y208/Y203</f>
        <v>0</v>
      </c>
      <c r="AA208" s="25"/>
      <c r="AB208" s="75">
        <f>AA208/AA203</f>
        <v>0</v>
      </c>
      <c r="AC208" s="25"/>
      <c r="AD208" s="75">
        <f>AC208/AC203</f>
        <v>0</v>
      </c>
      <c r="AE208" s="25"/>
      <c r="AF208" s="75">
        <f>AE208/AE203</f>
        <v>0</v>
      </c>
      <c r="AG208" s="25"/>
      <c r="AH208" s="75">
        <f>AG208/AG203</f>
        <v>0</v>
      </c>
      <c r="AI208" s="25"/>
      <c r="AJ208" s="75">
        <f>AI208/AI203</f>
        <v>0</v>
      </c>
      <c r="AK208" s="25">
        <v>0</v>
      </c>
      <c r="AL208" s="75">
        <f>AK208/AK203</f>
        <v>0</v>
      </c>
      <c r="AM208" s="25">
        <v>0</v>
      </c>
      <c r="AN208" s="75">
        <f>AM208/AM203</f>
        <v>0</v>
      </c>
      <c r="AO208" s="25"/>
      <c r="AP208" s="75">
        <f>AO208/AO203</f>
        <v>0</v>
      </c>
      <c r="AQ208" s="25"/>
      <c r="AR208" s="75">
        <f>AQ208/AQ203</f>
        <v>0</v>
      </c>
      <c r="AS208" s="25"/>
      <c r="AT208" s="75">
        <f>AS208/AS203</f>
        <v>0</v>
      </c>
      <c r="AU208" s="108">
        <f>E208+M208+O208+Q208+W208+Y208+AA208+AE208+AG208+AI208+AO208+AS208+G208+K208+I208+AC208+S208+U208+AQ208+AK208+AM208+C208</f>
        <v>0</v>
      </c>
      <c r="AV208" s="155">
        <f t="shared" si="878"/>
        <v>0</v>
      </c>
      <c r="AW208" s="93">
        <f>IF(D208=0,0,(IF('Attorney Detail'!I206="yes",(D208/AV208)*('Attorney Detail'!G206+'Attorney Detail'!H206),0)))</f>
        <v>0</v>
      </c>
      <c r="AX208" s="93">
        <f>IF(F208=0,0,(IF('Attorney Detail'!J206="yes",(F208/AV208)*('Attorney Detail'!G206+'Attorney Detail'!H206),0)))</f>
        <v>0</v>
      </c>
      <c r="AY208" s="93">
        <f>IF(H208+J208=0,0,(IF('Attorney Detail'!K206="yes",((H208+J208)/AV208)*('Attorney Detail'!G206+'Attorney Detail'!H206),0)))</f>
        <v>0</v>
      </c>
      <c r="AZ208" s="93">
        <f>IF(L208=0,0,(IF('Attorney Detail'!L206="yes",(L208/AV208)*('Attorney Detail'!G206+'Attorney Detail'!H206),0)))</f>
        <v>0</v>
      </c>
      <c r="BA208" s="93">
        <f>IF(N208=0,0,(N208/AV208)*('Attorney Detail'!G206+'Attorney Detail'!H206))</f>
        <v>0</v>
      </c>
      <c r="BB208" s="93">
        <f>IF(R208+T208=0,0,(IF('Attorney Detail'!M206="yes",((R208+T208)/AV208)*('Attorney Detail'!G206+'Attorney Detail'!H206),0)))</f>
        <v>0</v>
      </c>
      <c r="BC208" s="93">
        <f>IF(V208=0,0,(IF('Attorney Detail'!N206="yes",(((V208)/AV208)*('Attorney Detail'!G206+'Attorney Detail'!H206)),0)))</f>
        <v>0</v>
      </c>
      <c r="BD208" s="93">
        <f>IF(X208+Z208+AB208=0,0,(IF('Attorney Detail'!O206="yes",((X208+Z208+AB208)/AV208)*('Attorney Detail'!G206+'Attorney Detail'!H206),0)))</f>
        <v>0</v>
      </c>
      <c r="BE208" s="93">
        <f>IF(AD208=0,0,(IF('Attorney Detail'!P206="yes",(AD208/AV208)*('Attorney Detail'!G206+'Attorney Detail'!H206),0)))</f>
        <v>0</v>
      </c>
      <c r="BF208" s="93">
        <f>IF(AF208=0,0,(IF('Attorney Detail'!Q206="yes",(AF208/AV208)*('Attorney Detail'!G206+'Attorney Detail'!H206),0)))</f>
        <v>0</v>
      </c>
      <c r="BG208" s="93">
        <f>IF(AH208=0,0,(AH208/AV208)*('Attorney Detail'!G206+'Attorney Detail'!H206))</f>
        <v>0</v>
      </c>
      <c r="BH208" s="93">
        <f>IF(AK208+AM208=0,0,(IF('Attorney Detail'!R206="yes",((AL208+AN208)/AV208)*('Attorney Detail'!G206+'Attorney Detail'!H206),0)))</f>
        <v>0</v>
      </c>
      <c r="BI208" s="91">
        <f>IF(AP208=0,0,(IF('Attorney Detail'!S206="yes",(AP208/AV208)*('Attorney Detail'!G206+'Attorney Detail'!H206),0)))</f>
        <v>0</v>
      </c>
      <c r="BJ208" s="91">
        <f>IF(AT208=0,0,(AT208/AV208)*('Attorney Detail'!G206+'Attorney Detail'!H206))</f>
        <v>0</v>
      </c>
      <c r="BK208" s="91">
        <f>IF((AU208)=0,('Attorney Detail'!G206+'Attorney Detail'!H206),SUM(AW208:BJ208))</f>
        <v>0</v>
      </c>
      <c r="CK208" s="19">
        <f>AV208*'Attorney Detail'!F206</f>
        <v>0</v>
      </c>
    </row>
    <row r="209" spans="1:89" ht="16.5" thickTop="1" thickBot="1" x14ac:dyDescent="0.3">
      <c r="A209" s="72" t="s">
        <v>29</v>
      </c>
      <c r="B209" s="73"/>
      <c r="C209" s="73">
        <f t="shared" ref="C209" si="879">SUM(C205:C208)</f>
        <v>0</v>
      </c>
      <c r="D209" s="74">
        <f t="shared" ref="D209" si="880">C209/C203</f>
        <v>0</v>
      </c>
      <c r="E209" s="73">
        <f t="shared" ref="E209" si="881">SUM(E205:E208)</f>
        <v>0</v>
      </c>
      <c r="F209" s="74">
        <f t="shared" ref="F209" si="882">E209/E203</f>
        <v>0</v>
      </c>
      <c r="G209" s="73">
        <f t="shared" ref="G209" si="883">SUM(G205:G208)</f>
        <v>0</v>
      </c>
      <c r="H209" s="75">
        <f t="shared" ref="H209" si="884">G209/G203</f>
        <v>0</v>
      </c>
      <c r="I209" s="73">
        <f t="shared" ref="I209" si="885">SUM(I205:I208)</f>
        <v>0</v>
      </c>
      <c r="J209" s="75">
        <f t="shared" ref="J209" si="886">I209/I203</f>
        <v>0</v>
      </c>
      <c r="K209" s="73">
        <f t="shared" ref="K209" si="887">SUM(K205:K208)</f>
        <v>0</v>
      </c>
      <c r="L209" s="75">
        <f t="shared" ref="L209" si="888">K209/K203</f>
        <v>0</v>
      </c>
      <c r="M209" s="73">
        <f t="shared" ref="M209" si="889">SUM(M205:M208)</f>
        <v>0</v>
      </c>
      <c r="N209" s="74">
        <f t="shared" ref="N209" si="890">M209/M203</f>
        <v>0</v>
      </c>
      <c r="O209" s="73">
        <f t="shared" ref="O209" si="891">SUM(O205:O208)</f>
        <v>0</v>
      </c>
      <c r="P209" s="74">
        <f t="shared" ref="P209" si="892">O209/O203</f>
        <v>0</v>
      </c>
      <c r="Q209" s="73">
        <f t="shared" ref="Q209" si="893">SUM(Q205:Q208)</f>
        <v>0</v>
      </c>
      <c r="R209" s="75">
        <f t="shared" ref="R209" si="894">Q209/Q203</f>
        <v>0</v>
      </c>
      <c r="S209" s="73">
        <f t="shared" ref="S209" si="895">SUM(S205:S208)</f>
        <v>0</v>
      </c>
      <c r="T209" s="75">
        <f t="shared" ref="T209" si="896">S209/S203</f>
        <v>0</v>
      </c>
      <c r="U209" s="73">
        <f t="shared" ref="U209" si="897">SUM(U205:U208)</f>
        <v>0</v>
      </c>
      <c r="V209" s="75">
        <f t="shared" ref="V209" si="898">U209/U203</f>
        <v>0</v>
      </c>
      <c r="W209" s="73">
        <f t="shared" ref="W209" si="899">SUM(W205:W208)</f>
        <v>0</v>
      </c>
      <c r="X209" s="75">
        <f t="shared" ref="X209" si="900">W209/W203</f>
        <v>0</v>
      </c>
      <c r="Y209" s="73">
        <f t="shared" ref="Y209" si="901">SUM(Y205:Y208)</f>
        <v>0</v>
      </c>
      <c r="Z209" s="75">
        <f t="shared" ref="Z209" si="902">Y209/Y203</f>
        <v>0</v>
      </c>
      <c r="AA209" s="73">
        <f t="shared" ref="AA209" si="903">SUM(AA205:AA208)</f>
        <v>0</v>
      </c>
      <c r="AB209" s="75">
        <f t="shared" ref="AB209" si="904">AA209/AA203</f>
        <v>0</v>
      </c>
      <c r="AC209" s="73">
        <f t="shared" ref="AC209" si="905">SUM(AC205:AC208)</f>
        <v>0</v>
      </c>
      <c r="AD209" s="75">
        <f t="shared" ref="AD209" si="906">AC209/AC203</f>
        <v>0</v>
      </c>
      <c r="AE209" s="73">
        <f t="shared" ref="AE209" si="907">SUM(AE205:AE208)</f>
        <v>0</v>
      </c>
      <c r="AF209" s="75">
        <f t="shared" ref="AF209" si="908">AE209/AE203</f>
        <v>0</v>
      </c>
      <c r="AG209" s="73">
        <f t="shared" ref="AG209" si="909">SUM(AG205:AG208)</f>
        <v>0</v>
      </c>
      <c r="AH209" s="75">
        <f t="shared" ref="AH209" si="910">AG209/AG203</f>
        <v>0</v>
      </c>
      <c r="AI209" s="73">
        <f t="shared" ref="AI209" si="911">SUM(AI205:AI208)</f>
        <v>0</v>
      </c>
      <c r="AJ209" s="75">
        <f t="shared" ref="AJ209" si="912">AI209/AI203</f>
        <v>0</v>
      </c>
      <c r="AK209" s="73">
        <f t="shared" ref="AK209" si="913">SUM(AK205:AK208)</f>
        <v>0</v>
      </c>
      <c r="AL209" s="75">
        <f t="shared" ref="AL209" si="914">AK209/AK203</f>
        <v>0</v>
      </c>
      <c r="AM209" s="73">
        <f t="shared" ref="AM209" si="915">SUM(AM205:AM208)</f>
        <v>0</v>
      </c>
      <c r="AN209" s="75">
        <f t="shared" ref="AN209" si="916">AM209/AM203</f>
        <v>0</v>
      </c>
      <c r="AO209" s="73">
        <f t="shared" ref="AO209" si="917">SUM(AO205:AO208)</f>
        <v>0</v>
      </c>
      <c r="AP209" s="75">
        <f t="shared" ref="AP209" si="918">AO209/AO203</f>
        <v>0</v>
      </c>
      <c r="AQ209" s="73">
        <f t="shared" ref="AQ209" si="919">SUM(AQ205:AQ208)</f>
        <v>0</v>
      </c>
      <c r="AR209" s="75">
        <f t="shared" ref="AR209" si="920">AQ209/AQ203</f>
        <v>0</v>
      </c>
      <c r="AS209" s="73">
        <f t="shared" ref="AS209" si="921">SUM(AS205:AS208)</f>
        <v>0</v>
      </c>
      <c r="AT209" s="75">
        <f t="shared" ref="AT209" si="922">AS209/AS203</f>
        <v>0</v>
      </c>
      <c r="AU209" s="71">
        <f>E209+M209+O209+Q209+W209+Y209+AA209+AE209+AG209+AI209+AO209+AS209+G209+K209+I209+AC209+S209+U209+AQ209+AK209+AM209+C209</f>
        <v>0</v>
      </c>
      <c r="AV209" s="155">
        <f t="shared" si="878"/>
        <v>0</v>
      </c>
      <c r="AW209" s="94"/>
      <c r="AX209" s="94"/>
      <c r="AY209" s="94"/>
      <c r="AZ209" s="94"/>
      <c r="BA209" s="94"/>
      <c r="BB209" s="94"/>
      <c r="BC209" s="94"/>
      <c r="BD209" s="94"/>
      <c r="BE209" s="94"/>
      <c r="BF209" s="94"/>
      <c r="BG209" s="94"/>
      <c r="BH209" s="94"/>
      <c r="BI209" s="94"/>
      <c r="BJ209" s="94"/>
      <c r="BK209" s="94"/>
      <c r="CK209" s="26">
        <f t="shared" ref="CK209" si="923">SUM(CK205:CK208)</f>
        <v>0</v>
      </c>
    </row>
    <row r="210" spans="1:89" ht="16.5" thickTop="1" x14ac:dyDescent="0.25">
      <c r="A210" s="233" t="s">
        <v>481</v>
      </c>
      <c r="B210" s="233"/>
      <c r="C210" s="233"/>
      <c r="D210" s="233"/>
      <c r="E210" s="233"/>
      <c r="F210" s="233"/>
      <c r="G210" s="233"/>
      <c r="H210" s="233"/>
      <c r="I210" s="233"/>
      <c r="J210" s="233"/>
      <c r="K210" s="233"/>
      <c r="L210" s="233"/>
      <c r="M210" s="233"/>
      <c r="N210" s="233"/>
      <c r="O210" s="233"/>
      <c r="P210" s="233"/>
      <c r="Q210" s="233"/>
      <c r="R210" s="233"/>
      <c r="S210" s="233"/>
      <c r="T210" s="233"/>
      <c r="U210" s="233"/>
      <c r="V210" s="233"/>
      <c r="W210" s="233"/>
      <c r="X210" s="233"/>
      <c r="Y210" s="233"/>
      <c r="Z210" s="233"/>
      <c r="AA210" s="233"/>
      <c r="AB210" s="233"/>
      <c r="AC210" s="233"/>
      <c r="AD210" s="233"/>
      <c r="AE210" s="233"/>
      <c r="AF210" s="233"/>
      <c r="AG210" s="233"/>
      <c r="AH210" s="233"/>
      <c r="AI210" s="233"/>
      <c r="AJ210" s="233"/>
      <c r="AK210" s="233"/>
      <c r="AL210" s="233"/>
      <c r="AM210" s="233"/>
      <c r="AN210" s="233"/>
      <c r="AO210" s="233"/>
      <c r="AP210" s="233"/>
      <c r="AQ210" s="233"/>
      <c r="AR210" s="233"/>
      <c r="AS210" s="233"/>
      <c r="AT210" s="233"/>
      <c r="AU210" s="233"/>
      <c r="AV210" s="233"/>
    </row>
    <row r="211" spans="1:89" ht="45" x14ac:dyDescent="0.25">
      <c r="A211" s="76"/>
      <c r="B211" s="66" t="s">
        <v>21</v>
      </c>
      <c r="C211" s="225" t="s">
        <v>442</v>
      </c>
      <c r="D211" s="226"/>
      <c r="E211" s="225" t="s">
        <v>96</v>
      </c>
      <c r="F211" s="226"/>
      <c r="G211" s="232" t="s">
        <v>99</v>
      </c>
      <c r="H211" s="226"/>
      <c r="I211" s="232" t="s">
        <v>100</v>
      </c>
      <c r="J211" s="226"/>
      <c r="K211" s="225" t="s">
        <v>97</v>
      </c>
      <c r="L211" s="226"/>
      <c r="M211" s="225" t="s">
        <v>98</v>
      </c>
      <c r="N211" s="226"/>
      <c r="O211" s="225" t="s">
        <v>22</v>
      </c>
      <c r="P211" s="226"/>
      <c r="Q211" s="225" t="s">
        <v>489</v>
      </c>
      <c r="R211" s="226"/>
      <c r="S211" s="225" t="s">
        <v>488</v>
      </c>
      <c r="T211" s="226"/>
      <c r="U211" s="232" t="s">
        <v>422</v>
      </c>
      <c r="V211" s="226"/>
      <c r="W211" s="232" t="s">
        <v>436</v>
      </c>
      <c r="X211" s="226"/>
      <c r="Y211" s="232" t="s">
        <v>423</v>
      </c>
      <c r="Z211" s="226"/>
      <c r="AA211" s="225" t="s">
        <v>484</v>
      </c>
      <c r="AB211" s="226"/>
      <c r="AC211" s="225" t="s">
        <v>93</v>
      </c>
      <c r="AD211" s="226"/>
      <c r="AE211" s="225" t="s">
        <v>94</v>
      </c>
      <c r="AF211" s="226"/>
      <c r="AG211" s="225" t="s">
        <v>485</v>
      </c>
      <c r="AH211" s="226"/>
      <c r="AI211" s="225" t="s">
        <v>424</v>
      </c>
      <c r="AJ211" s="226"/>
      <c r="AK211" s="225" t="s">
        <v>425</v>
      </c>
      <c r="AL211" s="226"/>
      <c r="AM211" s="225" t="s">
        <v>437</v>
      </c>
      <c r="AN211" s="226"/>
      <c r="AO211" s="225" t="s">
        <v>500</v>
      </c>
      <c r="AP211" s="226"/>
      <c r="AQ211" s="225" t="s">
        <v>426</v>
      </c>
      <c r="AR211" s="226"/>
      <c r="AS211" s="225" t="s">
        <v>447</v>
      </c>
      <c r="AT211" s="226"/>
      <c r="AU211" s="225" t="s">
        <v>23</v>
      </c>
      <c r="AV211" s="226"/>
      <c r="AW211" s="89" t="s">
        <v>442</v>
      </c>
      <c r="AX211" s="89" t="s">
        <v>96</v>
      </c>
      <c r="AY211" s="195" t="s">
        <v>181</v>
      </c>
      <c r="AZ211" s="105" t="s">
        <v>97</v>
      </c>
      <c r="BA211" s="105" t="s">
        <v>443</v>
      </c>
      <c r="BB211" s="90" t="s">
        <v>434</v>
      </c>
      <c r="BC211" s="106" t="s">
        <v>182</v>
      </c>
      <c r="BD211" s="90" t="s">
        <v>435</v>
      </c>
      <c r="BE211" s="90" t="s">
        <v>93</v>
      </c>
      <c r="BF211" s="90" t="s">
        <v>94</v>
      </c>
      <c r="BG211" s="90" t="s">
        <v>31</v>
      </c>
      <c r="BH211" s="90" t="s">
        <v>444</v>
      </c>
      <c r="BI211" s="91" t="s">
        <v>445</v>
      </c>
      <c r="BJ211" s="91" t="s">
        <v>446</v>
      </c>
      <c r="BK211" s="91" t="s">
        <v>448</v>
      </c>
      <c r="CK211" s="219" t="s">
        <v>502</v>
      </c>
    </row>
    <row r="212" spans="1:89" x14ac:dyDescent="0.25">
      <c r="A212" s="38" t="s">
        <v>107</v>
      </c>
      <c r="B212" s="67"/>
      <c r="C212" s="67"/>
      <c r="D212" s="68"/>
      <c r="E212" s="67"/>
      <c r="F212" s="68"/>
      <c r="G212" s="67"/>
      <c r="H212" s="68"/>
      <c r="I212" s="67"/>
      <c r="J212" s="68"/>
      <c r="K212" s="67"/>
      <c r="L212" s="68"/>
      <c r="M212" s="69"/>
      <c r="N212" s="68"/>
      <c r="O212" s="67"/>
      <c r="P212" s="68"/>
      <c r="Q212" s="67"/>
      <c r="R212" s="68"/>
      <c r="S212" s="67"/>
      <c r="T212" s="68"/>
      <c r="U212" s="67"/>
      <c r="V212" s="68"/>
      <c r="W212" s="67"/>
      <c r="X212" s="68"/>
      <c r="Y212" s="67"/>
      <c r="Z212" s="68"/>
      <c r="AA212" s="67"/>
      <c r="AB212" s="68"/>
      <c r="AC212" s="69"/>
      <c r="AD212" s="69"/>
      <c r="AE212" s="67"/>
      <c r="AF212" s="68"/>
      <c r="AG212" s="67"/>
      <c r="AH212" s="68"/>
      <c r="AI212" s="67"/>
      <c r="AJ212" s="68"/>
      <c r="AK212" s="227"/>
      <c r="AL212" s="228"/>
      <c r="AM212" s="227"/>
      <c r="AN212" s="228"/>
      <c r="AO212" s="112"/>
      <c r="AP212" s="113"/>
      <c r="AQ212" s="112"/>
      <c r="AR212" s="113"/>
      <c r="AS212" s="112"/>
      <c r="AT212" s="113"/>
      <c r="AU212" s="67"/>
      <c r="AV212" s="110"/>
      <c r="AW212" s="89"/>
      <c r="AX212" s="89"/>
      <c r="AY212" s="89"/>
      <c r="AZ212" s="89"/>
      <c r="BA212" s="89"/>
    </row>
    <row r="213" spans="1:89" x14ac:dyDescent="0.25">
      <c r="A213" s="77"/>
      <c r="B213" s="70"/>
      <c r="C213" s="223">
        <f>(VLOOKUP(A212,$BL$2:$CH$5,2,FALSE))*'Attorney Detail'!F213</f>
        <v>15</v>
      </c>
      <c r="D213" s="224"/>
      <c r="E213" s="223">
        <f>(VLOOKUP(A212,$BL$2:$CH$5,3,FALSE))*'Attorney Detail'!F213</f>
        <v>15</v>
      </c>
      <c r="F213" s="224"/>
      <c r="G213" s="223">
        <f>VLOOKUP(A212,$BL$2:$CI$5,4,FALSE)*'Attorney Detail'!F213</f>
        <v>50</v>
      </c>
      <c r="H213" s="224"/>
      <c r="I213" s="223">
        <f>VLOOKUP(A212,$BL$2:$CI$5,5,FALSE)*'Attorney Detail'!F213</f>
        <v>80</v>
      </c>
      <c r="J213" s="224"/>
      <c r="K213" s="223">
        <f>VLOOKUP(A212,$BL$2:$CI$5,6,FALSE)*'Attorney Detail'!F213</f>
        <v>100</v>
      </c>
      <c r="L213" s="224"/>
      <c r="M213" s="234">
        <f>VLOOKUP(A212,$BL$2:$CI$5,7,FALSE)*'Attorney Detail'!F213</f>
        <v>150</v>
      </c>
      <c r="N213" s="224"/>
      <c r="O213" s="223">
        <f>VLOOKUP(A212,$BL$2:$CI$5,8,FALSE)*'Attorney Detail'!F213</f>
        <v>300</v>
      </c>
      <c r="P213" s="224"/>
      <c r="Q213" s="223">
        <f>VLOOKUP(A212,$BL$2:$CI$5,9,FALSE)*'Attorney Detail'!F213</f>
        <v>15</v>
      </c>
      <c r="R213" s="224"/>
      <c r="S213" s="223">
        <f>VLOOKUP(A212,$BL$2:$CI$5,10,FALSE)*'Attorney Detail'!F213</f>
        <v>50</v>
      </c>
      <c r="T213" s="224"/>
      <c r="U213" s="223">
        <f>VLOOKUP(A212,$BL$2:$CI$5,11,FALSE)*'Attorney Detail'!F213</f>
        <v>100</v>
      </c>
      <c r="V213" s="224"/>
      <c r="W213" s="223">
        <f>VLOOKUP(A212,$BL$2:$CI$5,12,FALSE)*'Attorney Detail'!F213</f>
        <v>220</v>
      </c>
      <c r="X213" s="224"/>
      <c r="Y213" s="223">
        <f>VLOOKUP(A212,$BL$2:$CI$5,13,FALSE)*'Attorney Detail'!F213</f>
        <v>300</v>
      </c>
      <c r="Z213" s="224"/>
      <c r="AA213" s="229">
        <f>VLOOKUP(A212,$BL$2:$CI$5,14,FALSE)*'Attorney Detail'!F213</f>
        <v>400</v>
      </c>
      <c r="AB213" s="230"/>
      <c r="AC213" s="229">
        <f>VLOOKUP(A212,$BL$2:$CI$5,15,FALSE)*'Attorney Detail'!F213</f>
        <v>120</v>
      </c>
      <c r="AD213" s="231"/>
      <c r="AE213" s="229">
        <f>VLOOKUP(A212,$BL$2:$CI$5,16,FALSE)*'Attorney Detail'!F213</f>
        <v>120</v>
      </c>
      <c r="AF213" s="230"/>
      <c r="AG213" s="229">
        <f>VLOOKUP(A212,$BL$2:$CI$5,17,FALSE)*'Attorney Detail'!F213</f>
        <v>300</v>
      </c>
      <c r="AH213" s="230"/>
      <c r="AI213" s="223">
        <f>VLOOKUP(A212,$BL$2:$CI$5,18,FALSE)*'Attorney Detail'!F213</f>
        <v>300</v>
      </c>
      <c r="AJ213" s="224"/>
      <c r="AK213" s="223">
        <f>VLOOKUP(A212,$BL$2:$CI$5,19,FALSE)*'Attorney Detail'!F213</f>
        <v>15</v>
      </c>
      <c r="AL213" s="224"/>
      <c r="AM213" s="223">
        <f>VLOOKUP(A212,$BL$2:$CI$5,20,FALSE)*'Attorney Detail'!F213</f>
        <v>40</v>
      </c>
      <c r="AN213" s="224"/>
      <c r="AO213" s="223">
        <f>VLOOKUP(A212,$BL$2:$CI$5,21,FALSE)*'Attorney Detail'!F213</f>
        <v>40</v>
      </c>
      <c r="AP213" s="224"/>
      <c r="AQ213" s="223">
        <f>VLOOKUP(A212,$BL$2:$CI$5,22,FALSE)*'Attorney Detail'!F213</f>
        <v>40</v>
      </c>
      <c r="AR213" s="224"/>
      <c r="AS213" s="235">
        <f>VLOOKUP(A212,$BL$2:$CI$5,23,FALSE)*'Attorney Detail'!F213</f>
        <v>10000000000</v>
      </c>
      <c r="AT213" s="236"/>
      <c r="AU213" s="237"/>
      <c r="AV213" s="238"/>
    </row>
    <row r="214" spans="1:89" ht="15.75" thickBot="1" x14ac:dyDescent="0.3">
      <c r="A214" s="37" t="str">
        <f>'Attorney Detail'!A213&amp;""</f>
        <v/>
      </c>
      <c r="B214" s="78" t="s">
        <v>24</v>
      </c>
      <c r="C214" s="78" t="s">
        <v>24</v>
      </c>
      <c r="D214" s="78" t="s">
        <v>112</v>
      </c>
      <c r="E214" s="78" t="s">
        <v>24</v>
      </c>
      <c r="F214" s="78" t="s">
        <v>112</v>
      </c>
      <c r="G214" s="78" t="s">
        <v>24</v>
      </c>
      <c r="H214" s="78" t="s">
        <v>112</v>
      </c>
      <c r="I214" s="78" t="s">
        <v>24</v>
      </c>
      <c r="J214" s="78" t="s">
        <v>112</v>
      </c>
      <c r="K214" s="78" t="s">
        <v>24</v>
      </c>
      <c r="L214" s="78" t="s">
        <v>112</v>
      </c>
      <c r="M214" s="78" t="s">
        <v>24</v>
      </c>
      <c r="N214" s="78" t="s">
        <v>112</v>
      </c>
      <c r="O214" s="78" t="s">
        <v>24</v>
      </c>
      <c r="P214" s="78" t="s">
        <v>112</v>
      </c>
      <c r="Q214" s="78" t="s">
        <v>24</v>
      </c>
      <c r="R214" s="78" t="s">
        <v>112</v>
      </c>
      <c r="S214" s="78" t="s">
        <v>24</v>
      </c>
      <c r="T214" s="78" t="s">
        <v>112</v>
      </c>
      <c r="U214" s="78" t="s">
        <v>24</v>
      </c>
      <c r="V214" s="78" t="s">
        <v>112</v>
      </c>
      <c r="W214" s="78" t="s">
        <v>24</v>
      </c>
      <c r="X214" s="78" t="s">
        <v>112</v>
      </c>
      <c r="Y214" s="78" t="s">
        <v>24</v>
      </c>
      <c r="Z214" s="78" t="s">
        <v>112</v>
      </c>
      <c r="AA214" s="78" t="s">
        <v>24</v>
      </c>
      <c r="AB214" s="78" t="s">
        <v>112</v>
      </c>
      <c r="AC214" s="78" t="s">
        <v>24</v>
      </c>
      <c r="AD214" s="78" t="s">
        <v>112</v>
      </c>
      <c r="AE214" s="78" t="s">
        <v>24</v>
      </c>
      <c r="AF214" s="78" t="s">
        <v>112</v>
      </c>
      <c r="AG214" s="78" t="s">
        <v>24</v>
      </c>
      <c r="AH214" s="79" t="s">
        <v>112</v>
      </c>
      <c r="AI214" s="78" t="s">
        <v>24</v>
      </c>
      <c r="AJ214" s="78" t="s">
        <v>112</v>
      </c>
      <c r="AK214" s="78" t="s">
        <v>24</v>
      </c>
      <c r="AL214" s="78" t="s">
        <v>112</v>
      </c>
      <c r="AM214" s="78" t="s">
        <v>24</v>
      </c>
      <c r="AN214" s="78" t="s">
        <v>112</v>
      </c>
      <c r="AO214" s="78" t="s">
        <v>24</v>
      </c>
      <c r="AP214" s="78" t="s">
        <v>112</v>
      </c>
      <c r="AQ214" s="78" t="s">
        <v>24</v>
      </c>
      <c r="AR214" s="78" t="s">
        <v>112</v>
      </c>
      <c r="AS214" s="78" t="s">
        <v>24</v>
      </c>
      <c r="AT214" s="78" t="s">
        <v>112</v>
      </c>
      <c r="AU214" s="78" t="s">
        <v>24</v>
      </c>
      <c r="AV214" s="154" t="s">
        <v>112</v>
      </c>
      <c r="CK214" s="19"/>
    </row>
    <row r="215" spans="1:89" ht="16.5" thickTop="1" thickBot="1" x14ac:dyDescent="0.3">
      <c r="A215" s="20" t="s">
        <v>25</v>
      </c>
      <c r="B215" s="21"/>
      <c r="C215" s="21"/>
      <c r="D215" s="75">
        <f>C215/C213</f>
        <v>0</v>
      </c>
      <c r="E215" s="21"/>
      <c r="F215" s="75">
        <f>E215/E213</f>
        <v>0</v>
      </c>
      <c r="G215" s="21"/>
      <c r="H215" s="75">
        <f>G215/G213</f>
        <v>0</v>
      </c>
      <c r="I215" s="21"/>
      <c r="J215" s="75">
        <f>I215/I213</f>
        <v>0</v>
      </c>
      <c r="K215" s="21"/>
      <c r="L215" s="75">
        <f>K215/K213</f>
        <v>0</v>
      </c>
      <c r="M215" s="21"/>
      <c r="N215" s="75">
        <f>M215/M213</f>
        <v>0</v>
      </c>
      <c r="O215" s="21"/>
      <c r="P215" s="75">
        <f>O215/O213</f>
        <v>0</v>
      </c>
      <c r="Q215" s="21"/>
      <c r="R215" s="75">
        <f>Q215/Q213</f>
        <v>0</v>
      </c>
      <c r="S215" s="21"/>
      <c r="T215" s="75">
        <f>S215/S213</f>
        <v>0</v>
      </c>
      <c r="U215" s="21"/>
      <c r="V215" s="75">
        <f>U215/U213</f>
        <v>0</v>
      </c>
      <c r="W215" s="21"/>
      <c r="X215" s="75">
        <f>W215/W213</f>
        <v>0</v>
      </c>
      <c r="Y215" s="21"/>
      <c r="Z215" s="75">
        <f>Y215/Y213</f>
        <v>0</v>
      </c>
      <c r="AA215" s="21"/>
      <c r="AB215" s="75">
        <f>AA215/AA213</f>
        <v>0</v>
      </c>
      <c r="AC215" s="21"/>
      <c r="AD215" s="75">
        <f>AC215/AC213</f>
        <v>0</v>
      </c>
      <c r="AE215" s="21"/>
      <c r="AF215" s="75">
        <f>AE215/AE213</f>
        <v>0</v>
      </c>
      <c r="AG215" s="21"/>
      <c r="AH215" s="75">
        <f>AG215/AG213</f>
        <v>0</v>
      </c>
      <c r="AI215" s="21"/>
      <c r="AJ215" s="75">
        <f>AI215/AI213</f>
        <v>0</v>
      </c>
      <c r="AK215" s="21"/>
      <c r="AL215" s="75">
        <f>AK215/AK213</f>
        <v>0</v>
      </c>
      <c r="AM215" s="21">
        <v>0</v>
      </c>
      <c r="AN215" s="75">
        <f>AM215/AM213</f>
        <v>0</v>
      </c>
      <c r="AO215" s="21"/>
      <c r="AP215" s="75">
        <f>AO215/AO213</f>
        <v>0</v>
      </c>
      <c r="AQ215" s="21"/>
      <c r="AR215" s="75">
        <f>AQ215/AQ213</f>
        <v>0</v>
      </c>
      <c r="AS215" s="21"/>
      <c r="AT215" s="75">
        <f>AS215/AS213</f>
        <v>0</v>
      </c>
      <c r="AU215" s="100">
        <f>E215+M215+O215+Q215+W215+Y215+AA215+AE215+AG215+AI215+AO215+AS215+G215+K215+I215+AC215+S215+U215+AQ215+AK215+AM215+C215</f>
        <v>0</v>
      </c>
      <c r="AV215" s="155">
        <f t="shared" ref="AV215:AV219" si="924">F215+N215+P215+R215+X215+Z215+AB215+AF215+AH215+AJ215+AP215+AT215+AD215+H215+L215+J215+T215+V215+AR215+AL215+AN215+D215</f>
        <v>0</v>
      </c>
      <c r="AW215" s="93">
        <f>IF(D215=0,0,(IF('Attorney Detail'!I213="yes",(D215/AV215)*('Attorney Detail'!G213+'Attorney Detail'!H213),0)))</f>
        <v>0</v>
      </c>
      <c r="AX215" s="93">
        <f>IF(F215=0,0,(IF('Attorney Detail'!J213="yes",(F215/AV215)*('Attorney Detail'!G213+'Attorney Detail'!H213),0)))</f>
        <v>0</v>
      </c>
      <c r="AY215" s="93">
        <f>IF(H215+J215=0,0,(IF('Attorney Detail'!K213="yes",((H215+J215)/AV215)*('Attorney Detail'!G213+'Attorney Detail'!H213),0)))</f>
        <v>0</v>
      </c>
      <c r="AZ215" s="93">
        <f>IF(L215=0,0,(IF('Attorney Detail'!L213="yes",(L215/AV215)*('Attorney Detail'!G213+'Attorney Detail'!H213),0)))</f>
        <v>0</v>
      </c>
      <c r="BA215" s="93">
        <f>IF(N215=0,0,(N215/AV215)*('Attorney Detail'!G213+'Attorney Detail'!H213))</f>
        <v>0</v>
      </c>
      <c r="BB215" s="93">
        <f>IF(R215+T215=0,0,(IF('Attorney Detail'!M213="yes",((R215+T215)/AV215)*('Attorney Detail'!G213+'Attorney Detail'!H213),0)))</f>
        <v>0</v>
      </c>
      <c r="BC215" s="93">
        <f>IF(V215=0,0,(IF('Attorney Detail'!N213="yes",(((V215)/AV215)*('Attorney Detail'!G213+'Attorney Detail'!H213)),0)))</f>
        <v>0</v>
      </c>
      <c r="BD215" s="93">
        <f>IF(X215+Z215+AB215=0,0,(IF('Attorney Detail'!O213="yes",((X215+Z215+AB215)/AV215)*('Attorney Detail'!G213+'Attorney Detail'!H213),0)))</f>
        <v>0</v>
      </c>
      <c r="BE215" s="93">
        <f>IF(AD215=0,0,(IF('Attorney Detail'!P213="yes",(AD215/AV215)*('Attorney Detail'!G213+'Attorney Detail'!H213),0)))</f>
        <v>0</v>
      </c>
      <c r="BF215" s="93">
        <f>IF(AF215=0,0,(IF('Attorney Detail'!Q213="yes",(AF215/AV215)*('Attorney Detail'!G213+'Attorney Detail'!H213),0)))</f>
        <v>0</v>
      </c>
      <c r="BG215" s="93">
        <f>IF(AH215=0,0,(AH215/AV215)*('Attorney Detail'!G213+'Attorney Detail'!H213))</f>
        <v>0</v>
      </c>
      <c r="BH215" s="93">
        <f>IF(AK215+AM215=0,0,(IF('Attorney Detail'!R213="yes",((AL215+AN215)/AV215)*('Attorney Detail'!G213+'Attorney Detail'!H213),0)))</f>
        <v>0</v>
      </c>
      <c r="BI215" s="91">
        <f>IF(AP215=0,0,(IF('Attorney Detail'!S213="yes",(AP215/AV215)*('Attorney Detail'!G213+'Attorney Detail'!H213),0)))</f>
        <v>0</v>
      </c>
      <c r="BJ215" s="91">
        <f>IF(AT215=0,0,(AT215/AV215)*('Attorney Detail'!G213+'Attorney Detail'!H213))</f>
        <v>0</v>
      </c>
      <c r="BK215" s="91">
        <f>IF((AU215)=0,('Attorney Detail'!G213+'Attorney Detail'!H213),SUM(AW215:BJ215))</f>
        <v>0</v>
      </c>
      <c r="CK215" s="19">
        <f>AV215*'Attorney Detail'!F213</f>
        <v>0</v>
      </c>
    </row>
    <row r="216" spans="1:89" ht="16.5" thickTop="1" thickBot="1" x14ac:dyDescent="0.3">
      <c r="A216" s="22" t="s">
        <v>26</v>
      </c>
      <c r="B216" s="23"/>
      <c r="C216" s="88"/>
      <c r="D216" s="75">
        <f>C216/C213</f>
        <v>0</v>
      </c>
      <c r="E216" s="88"/>
      <c r="F216" s="75">
        <f>E216/E213</f>
        <v>0</v>
      </c>
      <c r="G216" s="88"/>
      <c r="H216" s="75">
        <f>G216/G213</f>
        <v>0</v>
      </c>
      <c r="I216" s="88"/>
      <c r="J216" s="75">
        <f>I216/I213</f>
        <v>0</v>
      </c>
      <c r="K216" s="88"/>
      <c r="L216" s="75">
        <f>K216/K213</f>
        <v>0</v>
      </c>
      <c r="M216" s="88"/>
      <c r="N216" s="75">
        <f>M216/M213</f>
        <v>0</v>
      </c>
      <c r="O216" s="88"/>
      <c r="P216" s="75">
        <f>O216/O213</f>
        <v>0</v>
      </c>
      <c r="Q216" s="88"/>
      <c r="R216" s="75">
        <f>Q216/Q213</f>
        <v>0</v>
      </c>
      <c r="S216" s="88"/>
      <c r="T216" s="75">
        <f>S216/S213</f>
        <v>0</v>
      </c>
      <c r="U216" s="88"/>
      <c r="V216" s="75">
        <f>U216/U213</f>
        <v>0</v>
      </c>
      <c r="W216" s="88"/>
      <c r="X216" s="75">
        <f>W216/W213</f>
        <v>0</v>
      </c>
      <c r="Y216" s="88"/>
      <c r="Z216" s="75">
        <f>Y216/Y213</f>
        <v>0</v>
      </c>
      <c r="AA216" s="88"/>
      <c r="AB216" s="75">
        <f>AA216/AA213</f>
        <v>0</v>
      </c>
      <c r="AC216" s="88"/>
      <c r="AD216" s="75">
        <f>AC216/AC213</f>
        <v>0</v>
      </c>
      <c r="AE216" s="88"/>
      <c r="AF216" s="75">
        <f>AE216/AE213</f>
        <v>0</v>
      </c>
      <c r="AG216" s="88"/>
      <c r="AH216" s="75">
        <f>AG216/AG213</f>
        <v>0</v>
      </c>
      <c r="AI216" s="88"/>
      <c r="AJ216" s="75">
        <f>AI216/AI213</f>
        <v>0</v>
      </c>
      <c r="AK216" s="88">
        <v>0</v>
      </c>
      <c r="AL216" s="75">
        <f>AK216/AK213</f>
        <v>0</v>
      </c>
      <c r="AM216" s="88">
        <v>0</v>
      </c>
      <c r="AN216" s="75">
        <f>AM216/AM213</f>
        <v>0</v>
      </c>
      <c r="AO216" s="88"/>
      <c r="AP216" s="75">
        <f>AO216/AO213</f>
        <v>0</v>
      </c>
      <c r="AQ216" s="88"/>
      <c r="AR216" s="75">
        <f>AQ216/AQ213</f>
        <v>0</v>
      </c>
      <c r="AS216" s="88"/>
      <c r="AT216" s="75">
        <f>AS216/AS213</f>
        <v>0</v>
      </c>
      <c r="AU216" s="107">
        <f>E216+M216+O216+Q216+W216+Y216+AA216+AE216+AG216+AI216+AO216+AS216+G216+K216+I216+AC216+S216+U216+AQ216+AK216+AM216+C216</f>
        <v>0</v>
      </c>
      <c r="AV216" s="155">
        <f t="shared" si="924"/>
        <v>0</v>
      </c>
      <c r="AW216" s="93">
        <f>IF(D216=0,0,(IF('Attorney Detail'!I214="yes",(D216/AV216)*('Attorney Detail'!G214+'Attorney Detail'!H214),0)))</f>
        <v>0</v>
      </c>
      <c r="AX216" s="93">
        <f>IF(F216=0,0,(IF('Attorney Detail'!J214="yes",(F216/AV216)*('Attorney Detail'!G214+'Attorney Detail'!H214),0)))</f>
        <v>0</v>
      </c>
      <c r="AY216" s="93">
        <f>IF(H216+J216=0,0,(IF('Attorney Detail'!K214="yes",((H216+J216)/AV216)*('Attorney Detail'!G214+'Attorney Detail'!H214),0)))</f>
        <v>0</v>
      </c>
      <c r="AZ216" s="93">
        <f>IF(L216=0,0,(IF('Attorney Detail'!L214="yes",(L216/AV216)*('Attorney Detail'!G214+'Attorney Detail'!H214),0)))</f>
        <v>0</v>
      </c>
      <c r="BA216" s="93">
        <f>IF(N216=0,0,(N216/AV216)*('Attorney Detail'!G214+'Attorney Detail'!H214))</f>
        <v>0</v>
      </c>
      <c r="BB216" s="93">
        <f>IF(R216+T216=0,0,(IF('Attorney Detail'!M214="yes",((R216+T216)/AV216)*('Attorney Detail'!G214+'Attorney Detail'!H214),0)))</f>
        <v>0</v>
      </c>
      <c r="BC216" s="93">
        <f>IF(V216=0,0,(IF('Attorney Detail'!N214="yes",(((V216)/AV216)*('Attorney Detail'!G214+'Attorney Detail'!H214)),0)))</f>
        <v>0</v>
      </c>
      <c r="BD216" s="93">
        <f>IF(X216+Z216+AB216=0,0,(IF('Attorney Detail'!O214="yes",((X216+Z216+AB216)/AV216)*('Attorney Detail'!G214+'Attorney Detail'!H214),0)))</f>
        <v>0</v>
      </c>
      <c r="BE216" s="93">
        <f>IF(AD216=0,0,(IF('Attorney Detail'!P214="yes",(AD216/AV216)*('Attorney Detail'!G214+'Attorney Detail'!H214),0)))</f>
        <v>0</v>
      </c>
      <c r="BF216" s="93">
        <f>IF(AF216=0,0,(IF('Attorney Detail'!Q214="yes",(AF216/AV216)*('Attorney Detail'!G214+'Attorney Detail'!H214),0)))</f>
        <v>0</v>
      </c>
      <c r="BG216" s="93">
        <f>IF(AH216=0,0,(AH216/AV216)*('Attorney Detail'!G214+'Attorney Detail'!H214))</f>
        <v>0</v>
      </c>
      <c r="BH216" s="93">
        <f>IF(AK216+AM216=0,0,(IF('Attorney Detail'!R214="yes",((AL216+AN216)/AV216)*('Attorney Detail'!G214+'Attorney Detail'!H214),0)))</f>
        <v>0</v>
      </c>
      <c r="BI216" s="91">
        <f>IF(AP216=0,0,(IF('Attorney Detail'!S214="yes",(AP216/AV216)*('Attorney Detail'!G214+'Attorney Detail'!H214),0)))</f>
        <v>0</v>
      </c>
      <c r="BJ216" s="91">
        <f>IF(AT216=0,0,(AT216/AV216)*('Attorney Detail'!G214+'Attorney Detail'!H214))</f>
        <v>0</v>
      </c>
      <c r="BK216" s="91">
        <f>IF((AU216)=0,('Attorney Detail'!G214+'Attorney Detail'!H214),SUM(AW216:BJ216))</f>
        <v>0</v>
      </c>
      <c r="CK216" s="19">
        <f>AV216*'Attorney Detail'!F214</f>
        <v>0</v>
      </c>
    </row>
    <row r="217" spans="1:89" ht="16.5" thickTop="1" thickBot="1" x14ac:dyDescent="0.3">
      <c r="A217" s="22" t="s">
        <v>27</v>
      </c>
      <c r="B217" s="23"/>
      <c r="C217" s="88"/>
      <c r="D217" s="75">
        <f>C217/C213</f>
        <v>0</v>
      </c>
      <c r="E217" s="88"/>
      <c r="F217" s="75">
        <f>E217/E213</f>
        <v>0</v>
      </c>
      <c r="G217" s="88"/>
      <c r="H217" s="75">
        <f>G217/G213</f>
        <v>0</v>
      </c>
      <c r="I217" s="88"/>
      <c r="J217" s="75">
        <f>I217/I213</f>
        <v>0</v>
      </c>
      <c r="K217" s="88"/>
      <c r="L217" s="75">
        <f>K217/K213</f>
        <v>0</v>
      </c>
      <c r="M217" s="88"/>
      <c r="N217" s="75">
        <f>M217/M213</f>
        <v>0</v>
      </c>
      <c r="O217" s="88"/>
      <c r="P217" s="75">
        <f>O217/O213</f>
        <v>0</v>
      </c>
      <c r="Q217" s="88"/>
      <c r="R217" s="75">
        <f>Q217/Q213</f>
        <v>0</v>
      </c>
      <c r="S217" s="88"/>
      <c r="T217" s="75">
        <f>S217/S213</f>
        <v>0</v>
      </c>
      <c r="U217" s="88"/>
      <c r="V217" s="75">
        <f>U217/U213</f>
        <v>0</v>
      </c>
      <c r="W217" s="88"/>
      <c r="X217" s="75">
        <f>W217/W213</f>
        <v>0</v>
      </c>
      <c r="Y217" s="88"/>
      <c r="Z217" s="75">
        <f>Y217/Y213</f>
        <v>0</v>
      </c>
      <c r="AA217" s="88"/>
      <c r="AB217" s="75">
        <f>AA217/AA213</f>
        <v>0</v>
      </c>
      <c r="AC217" s="88"/>
      <c r="AD217" s="75">
        <f>AC217/AC213</f>
        <v>0</v>
      </c>
      <c r="AE217" s="88"/>
      <c r="AF217" s="75">
        <f>AE217/AE213</f>
        <v>0</v>
      </c>
      <c r="AG217" s="88"/>
      <c r="AH217" s="75">
        <f>AG217/AG213</f>
        <v>0</v>
      </c>
      <c r="AI217" s="88"/>
      <c r="AJ217" s="75">
        <f>AI217/AI213</f>
        <v>0</v>
      </c>
      <c r="AK217" s="88">
        <v>0</v>
      </c>
      <c r="AL217" s="75">
        <f>AK217/AK213</f>
        <v>0</v>
      </c>
      <c r="AM217" s="88">
        <v>0</v>
      </c>
      <c r="AN217" s="75">
        <f>AM217/AM213</f>
        <v>0</v>
      </c>
      <c r="AO217" s="88"/>
      <c r="AP217" s="75">
        <f>AO217/AO213</f>
        <v>0</v>
      </c>
      <c r="AQ217" s="88"/>
      <c r="AR217" s="75">
        <f>AQ217/AQ213</f>
        <v>0</v>
      </c>
      <c r="AS217" s="88"/>
      <c r="AT217" s="75">
        <f>AS217/AS213</f>
        <v>0</v>
      </c>
      <c r="AU217" s="107">
        <f>E217+M217+O217+Q217+W217+Y217+AA217+AE217+AG217+AI217+AO217+AS217+G217+K217+I217+AC217+S217+U217+AQ217+AK217+AM217+C217</f>
        <v>0</v>
      </c>
      <c r="AV217" s="155">
        <f t="shared" si="924"/>
        <v>0</v>
      </c>
      <c r="AW217" s="93">
        <f>IF(D217=0,0,(IF('Attorney Detail'!I215="yes",(D217/AV217)*('Attorney Detail'!G215+'Attorney Detail'!H215),0)))</f>
        <v>0</v>
      </c>
      <c r="AX217" s="93">
        <f>IF(F217=0,0,(IF('Attorney Detail'!J215="yes",(F217/AV217)*('Attorney Detail'!G215+'Attorney Detail'!H215),0)))</f>
        <v>0</v>
      </c>
      <c r="AY217" s="93">
        <f>IF(H217+J217=0,0,(IF('Attorney Detail'!K215="yes",((H217+J217)/AV217)*('Attorney Detail'!G215+'Attorney Detail'!H215),0)))</f>
        <v>0</v>
      </c>
      <c r="AZ217" s="93">
        <f>IF(L217=0,0,(IF('Attorney Detail'!L215="yes",(L217/AV217)*('Attorney Detail'!G215+'Attorney Detail'!H215),0)))</f>
        <v>0</v>
      </c>
      <c r="BA217" s="93">
        <f>IF(N217=0,0,(N217/AV217)*('Attorney Detail'!G215+'Attorney Detail'!H215))</f>
        <v>0</v>
      </c>
      <c r="BB217" s="93">
        <f>IF(R217+T217=0,0,(IF('Attorney Detail'!M215="yes",((R217+T217)/AV217)*('Attorney Detail'!G215+'Attorney Detail'!H215),0)))</f>
        <v>0</v>
      </c>
      <c r="BC217" s="93">
        <f>IF(V217=0,0,(IF('Attorney Detail'!N215="yes",(((V217)/AV217)*('Attorney Detail'!G215+'Attorney Detail'!H215)),0)))</f>
        <v>0</v>
      </c>
      <c r="BD217" s="93">
        <f>IF(X217+Z217+AB217=0,0,(IF('Attorney Detail'!O215="yes",((X217+Z217+AB217)/AV217)*('Attorney Detail'!G215+'Attorney Detail'!H215),0)))</f>
        <v>0</v>
      </c>
      <c r="BE217" s="93">
        <f>IF(AD217=0,0,(IF('Attorney Detail'!P215="yes",(AD217/AV217)*('Attorney Detail'!G215+'Attorney Detail'!H215),0)))</f>
        <v>0</v>
      </c>
      <c r="BF217" s="93">
        <f>IF(AF217=0,0,(IF('Attorney Detail'!Q215="yes",(AF217/AV217)*('Attorney Detail'!G215+'Attorney Detail'!H215),0)))</f>
        <v>0</v>
      </c>
      <c r="BG217" s="93">
        <f>IF(AH217=0,0,(AH217/AV217)*('Attorney Detail'!G215+'Attorney Detail'!H215))</f>
        <v>0</v>
      </c>
      <c r="BH217" s="93">
        <f>IF(AK217+AM217=0,0,(IF('Attorney Detail'!R215="yes",((AL217+AN217)/AV217)*('Attorney Detail'!G215+'Attorney Detail'!H215),0)))</f>
        <v>0</v>
      </c>
      <c r="BI217" s="91">
        <f>IF(AP217=0,0,(IF('Attorney Detail'!S215="yes",(AP217/AV217)*('Attorney Detail'!G215+'Attorney Detail'!H215),0)))</f>
        <v>0</v>
      </c>
      <c r="BJ217" s="91">
        <f>IF(AT217=0,0,(AT217/AV217)*('Attorney Detail'!G215+'Attorney Detail'!H215))</f>
        <v>0</v>
      </c>
      <c r="BK217" s="91">
        <f>IF((AU217)=0,('Attorney Detail'!G215+'Attorney Detail'!H215),SUM(AW217:BJ217))</f>
        <v>0</v>
      </c>
      <c r="CK217" s="19">
        <f>AV217*'Attorney Detail'!F215</f>
        <v>0</v>
      </c>
    </row>
    <row r="218" spans="1:89" ht="16.5" thickTop="1" thickBot="1" x14ac:dyDescent="0.3">
      <c r="A218" s="24" t="s">
        <v>28</v>
      </c>
      <c r="B218" s="25"/>
      <c r="C218" s="25"/>
      <c r="D218" s="75">
        <f>C218/C213</f>
        <v>0</v>
      </c>
      <c r="E218" s="25"/>
      <c r="F218" s="75">
        <f>E218/E213</f>
        <v>0</v>
      </c>
      <c r="G218" s="25"/>
      <c r="H218" s="75">
        <f>G218/G213</f>
        <v>0</v>
      </c>
      <c r="I218" s="25"/>
      <c r="J218" s="75">
        <f>I218/I213</f>
        <v>0</v>
      </c>
      <c r="K218" s="25"/>
      <c r="L218" s="75">
        <f>K218/K213</f>
        <v>0</v>
      </c>
      <c r="M218" s="25"/>
      <c r="N218" s="75">
        <f>M218/M213</f>
        <v>0</v>
      </c>
      <c r="O218" s="25"/>
      <c r="P218" s="75">
        <f>O218/O213</f>
        <v>0</v>
      </c>
      <c r="Q218" s="25"/>
      <c r="R218" s="75">
        <f>Q218/Q213</f>
        <v>0</v>
      </c>
      <c r="S218" s="25"/>
      <c r="T218" s="75">
        <f>S218/S213</f>
        <v>0</v>
      </c>
      <c r="U218" s="25"/>
      <c r="V218" s="75">
        <f>U218/U213</f>
        <v>0</v>
      </c>
      <c r="W218" s="25"/>
      <c r="X218" s="75">
        <f>W218/W213</f>
        <v>0</v>
      </c>
      <c r="Y218" s="25"/>
      <c r="Z218" s="75">
        <f>Y218/Y213</f>
        <v>0</v>
      </c>
      <c r="AA218" s="25"/>
      <c r="AB218" s="75">
        <f>AA218/AA213</f>
        <v>0</v>
      </c>
      <c r="AC218" s="25"/>
      <c r="AD218" s="75">
        <f>AC218/AC213</f>
        <v>0</v>
      </c>
      <c r="AE218" s="25"/>
      <c r="AF218" s="75">
        <f>AE218/AE213</f>
        <v>0</v>
      </c>
      <c r="AG218" s="25"/>
      <c r="AH218" s="75">
        <f>AG218/AG213</f>
        <v>0</v>
      </c>
      <c r="AI218" s="25"/>
      <c r="AJ218" s="75">
        <f>AI218/AI213</f>
        <v>0</v>
      </c>
      <c r="AK218" s="25">
        <v>0</v>
      </c>
      <c r="AL218" s="75">
        <f>AK218/AK213</f>
        <v>0</v>
      </c>
      <c r="AM218" s="25">
        <v>0</v>
      </c>
      <c r="AN218" s="75">
        <f>AM218/AM213</f>
        <v>0</v>
      </c>
      <c r="AO218" s="25"/>
      <c r="AP218" s="75">
        <f>AO218/AO213</f>
        <v>0</v>
      </c>
      <c r="AQ218" s="25"/>
      <c r="AR218" s="75">
        <f>AQ218/AQ213</f>
        <v>0</v>
      </c>
      <c r="AS218" s="25"/>
      <c r="AT218" s="75">
        <f>AS218/AS213</f>
        <v>0</v>
      </c>
      <c r="AU218" s="108">
        <f>E218+M218+O218+Q218+W218+Y218+AA218+AE218+AG218+AI218+AO218+AS218+G218+K218+I218+AC218+S218+U218+AQ218+AK218+AM218+C218</f>
        <v>0</v>
      </c>
      <c r="AV218" s="155">
        <f t="shared" si="924"/>
        <v>0</v>
      </c>
      <c r="AW218" s="93">
        <f>IF(D218=0,0,(IF('Attorney Detail'!I216="yes",(D218/AV218)*('Attorney Detail'!G216+'Attorney Detail'!H216),0)))</f>
        <v>0</v>
      </c>
      <c r="AX218" s="93">
        <f>IF(F218=0,0,(IF('Attorney Detail'!J216="yes",(F218/AV218)*('Attorney Detail'!G216+'Attorney Detail'!H216),0)))</f>
        <v>0</v>
      </c>
      <c r="AY218" s="93">
        <f>IF(H218+J218=0,0,(IF('Attorney Detail'!K216="yes",((H218+J218)/AV218)*('Attorney Detail'!G216+'Attorney Detail'!H216),0)))</f>
        <v>0</v>
      </c>
      <c r="AZ218" s="93">
        <f>IF(L218=0,0,(IF('Attorney Detail'!L216="yes",(L218/AV218)*('Attorney Detail'!G216+'Attorney Detail'!H216),0)))</f>
        <v>0</v>
      </c>
      <c r="BA218" s="93">
        <f>IF(N218=0,0,(N218/AV218)*('Attorney Detail'!G216+'Attorney Detail'!H216))</f>
        <v>0</v>
      </c>
      <c r="BB218" s="93">
        <f>IF(R218+T218=0,0,(IF('Attorney Detail'!M216="yes",((R218+T218)/AV218)*('Attorney Detail'!G216+'Attorney Detail'!H216),0)))</f>
        <v>0</v>
      </c>
      <c r="BC218" s="93">
        <f>IF(V218=0,0,(IF('Attorney Detail'!N216="yes",(((V218)/AV218)*('Attorney Detail'!G216+'Attorney Detail'!H216)),0)))</f>
        <v>0</v>
      </c>
      <c r="BD218" s="93">
        <f>IF(X218+Z218+AB218=0,0,(IF('Attorney Detail'!O216="yes",((X218+Z218+AB218)/AV218)*('Attorney Detail'!G216+'Attorney Detail'!H216),0)))</f>
        <v>0</v>
      </c>
      <c r="BE218" s="93">
        <f>IF(AD218=0,0,(IF('Attorney Detail'!P216="yes",(AD218/AV218)*('Attorney Detail'!G216+'Attorney Detail'!H216),0)))</f>
        <v>0</v>
      </c>
      <c r="BF218" s="93">
        <f>IF(AF218=0,0,(IF('Attorney Detail'!Q216="yes",(AF218/AV218)*('Attorney Detail'!G216+'Attorney Detail'!H216),0)))</f>
        <v>0</v>
      </c>
      <c r="BG218" s="93">
        <f>IF(AH218=0,0,(AH218/AV218)*('Attorney Detail'!G216+'Attorney Detail'!H216))</f>
        <v>0</v>
      </c>
      <c r="BH218" s="93">
        <f>IF(AK218+AM218=0,0,(IF('Attorney Detail'!R216="yes",((AL218+AN218)/AV218)*('Attorney Detail'!G216+'Attorney Detail'!H216),0)))</f>
        <v>0</v>
      </c>
      <c r="BI218" s="91">
        <f>IF(AP218=0,0,(IF('Attorney Detail'!S216="yes",(AP218/AV218)*('Attorney Detail'!G216+'Attorney Detail'!H216),0)))</f>
        <v>0</v>
      </c>
      <c r="BJ218" s="91">
        <f>IF(AT218=0,0,(AT218/AV218)*('Attorney Detail'!G216+'Attorney Detail'!H216))</f>
        <v>0</v>
      </c>
      <c r="BK218" s="91">
        <f>IF((AU218)=0,('Attorney Detail'!G216+'Attorney Detail'!H216),SUM(AW218:BJ218))</f>
        <v>0</v>
      </c>
      <c r="CK218" s="19">
        <f>AV218*'Attorney Detail'!F216</f>
        <v>0</v>
      </c>
    </row>
    <row r="219" spans="1:89" ht="16.5" thickTop="1" thickBot="1" x14ac:dyDescent="0.3">
      <c r="A219" s="72" t="s">
        <v>29</v>
      </c>
      <c r="B219" s="73"/>
      <c r="C219" s="73">
        <f t="shared" ref="C219" si="925">SUM(C215:C218)</f>
        <v>0</v>
      </c>
      <c r="D219" s="74">
        <f t="shared" ref="D219" si="926">C219/C213</f>
        <v>0</v>
      </c>
      <c r="E219" s="73">
        <f t="shared" ref="E219" si="927">SUM(E215:E218)</f>
        <v>0</v>
      </c>
      <c r="F219" s="74">
        <f t="shared" ref="F219" si="928">E219/E213</f>
        <v>0</v>
      </c>
      <c r="G219" s="73">
        <f t="shared" ref="G219" si="929">SUM(G215:G218)</f>
        <v>0</v>
      </c>
      <c r="H219" s="75">
        <f t="shared" ref="H219" si="930">G219/G213</f>
        <v>0</v>
      </c>
      <c r="I219" s="73">
        <f t="shared" ref="I219" si="931">SUM(I215:I218)</f>
        <v>0</v>
      </c>
      <c r="J219" s="75">
        <f t="shared" ref="J219" si="932">I219/I213</f>
        <v>0</v>
      </c>
      <c r="K219" s="73">
        <f t="shared" ref="K219" si="933">SUM(K215:K218)</f>
        <v>0</v>
      </c>
      <c r="L219" s="75">
        <f t="shared" ref="L219" si="934">K219/K213</f>
        <v>0</v>
      </c>
      <c r="M219" s="73">
        <f t="shared" ref="M219" si="935">SUM(M215:M218)</f>
        <v>0</v>
      </c>
      <c r="N219" s="74">
        <f t="shared" ref="N219" si="936">M219/M213</f>
        <v>0</v>
      </c>
      <c r="O219" s="73">
        <f t="shared" ref="O219" si="937">SUM(O215:O218)</f>
        <v>0</v>
      </c>
      <c r="P219" s="74">
        <f t="shared" ref="P219" si="938">O219/O213</f>
        <v>0</v>
      </c>
      <c r="Q219" s="73">
        <f t="shared" ref="Q219" si="939">SUM(Q215:Q218)</f>
        <v>0</v>
      </c>
      <c r="R219" s="75">
        <f t="shared" ref="R219" si="940">Q219/Q213</f>
        <v>0</v>
      </c>
      <c r="S219" s="73">
        <f t="shared" ref="S219" si="941">SUM(S215:S218)</f>
        <v>0</v>
      </c>
      <c r="T219" s="75">
        <f t="shared" ref="T219" si="942">S219/S213</f>
        <v>0</v>
      </c>
      <c r="U219" s="73">
        <f t="shared" ref="U219" si="943">SUM(U215:U218)</f>
        <v>0</v>
      </c>
      <c r="V219" s="75">
        <f t="shared" ref="V219" si="944">U219/U213</f>
        <v>0</v>
      </c>
      <c r="W219" s="73">
        <f t="shared" ref="W219" si="945">SUM(W215:W218)</f>
        <v>0</v>
      </c>
      <c r="X219" s="75">
        <f t="shared" ref="X219" si="946">W219/W213</f>
        <v>0</v>
      </c>
      <c r="Y219" s="73">
        <f t="shared" ref="Y219" si="947">SUM(Y215:Y218)</f>
        <v>0</v>
      </c>
      <c r="Z219" s="75">
        <f t="shared" ref="Z219" si="948">Y219/Y213</f>
        <v>0</v>
      </c>
      <c r="AA219" s="73">
        <f t="shared" ref="AA219" si="949">SUM(AA215:AA218)</f>
        <v>0</v>
      </c>
      <c r="AB219" s="75">
        <f t="shared" ref="AB219" si="950">AA219/AA213</f>
        <v>0</v>
      </c>
      <c r="AC219" s="73">
        <f t="shared" ref="AC219" si="951">SUM(AC215:AC218)</f>
        <v>0</v>
      </c>
      <c r="AD219" s="75">
        <f t="shared" ref="AD219" si="952">AC219/AC213</f>
        <v>0</v>
      </c>
      <c r="AE219" s="73">
        <f t="shared" ref="AE219" si="953">SUM(AE215:AE218)</f>
        <v>0</v>
      </c>
      <c r="AF219" s="75">
        <f t="shared" ref="AF219" si="954">AE219/AE213</f>
        <v>0</v>
      </c>
      <c r="AG219" s="73">
        <f t="shared" ref="AG219" si="955">SUM(AG215:AG218)</f>
        <v>0</v>
      </c>
      <c r="AH219" s="75">
        <f t="shared" ref="AH219" si="956">AG219/AG213</f>
        <v>0</v>
      </c>
      <c r="AI219" s="73">
        <f t="shared" ref="AI219" si="957">SUM(AI215:AI218)</f>
        <v>0</v>
      </c>
      <c r="AJ219" s="75">
        <f t="shared" ref="AJ219" si="958">AI219/AI213</f>
        <v>0</v>
      </c>
      <c r="AK219" s="73">
        <f t="shared" ref="AK219" si="959">SUM(AK215:AK218)</f>
        <v>0</v>
      </c>
      <c r="AL219" s="75">
        <f t="shared" ref="AL219" si="960">AK219/AK213</f>
        <v>0</v>
      </c>
      <c r="AM219" s="73">
        <f t="shared" ref="AM219" si="961">SUM(AM215:AM218)</f>
        <v>0</v>
      </c>
      <c r="AN219" s="75">
        <f t="shared" ref="AN219" si="962">AM219/AM213</f>
        <v>0</v>
      </c>
      <c r="AO219" s="73">
        <f t="shared" ref="AO219" si="963">SUM(AO215:AO218)</f>
        <v>0</v>
      </c>
      <c r="AP219" s="75">
        <f t="shared" ref="AP219" si="964">AO219/AO213</f>
        <v>0</v>
      </c>
      <c r="AQ219" s="73">
        <f t="shared" ref="AQ219" si="965">SUM(AQ215:AQ218)</f>
        <v>0</v>
      </c>
      <c r="AR219" s="75">
        <f t="shared" ref="AR219" si="966">AQ219/AQ213</f>
        <v>0</v>
      </c>
      <c r="AS219" s="73">
        <f t="shared" ref="AS219" si="967">SUM(AS215:AS218)</f>
        <v>0</v>
      </c>
      <c r="AT219" s="75">
        <f t="shared" ref="AT219" si="968">AS219/AS213</f>
        <v>0</v>
      </c>
      <c r="AU219" s="71">
        <f>E219+M219+O219+Q219+W219+Y219+AA219+AE219+AG219+AI219+AO219+AS219+G219+K219+I219+AC219+S219+U219+AQ219+AK219+AM219+C219</f>
        <v>0</v>
      </c>
      <c r="AV219" s="155">
        <f t="shared" si="924"/>
        <v>0</v>
      </c>
      <c r="AW219" s="94"/>
      <c r="AX219" s="94"/>
      <c r="AY219" s="94"/>
      <c r="AZ219" s="94"/>
      <c r="BA219" s="94"/>
      <c r="BB219" s="94"/>
      <c r="BC219" s="94"/>
      <c r="BD219" s="94"/>
      <c r="BE219" s="94"/>
      <c r="BF219" s="94"/>
      <c r="BG219" s="94"/>
      <c r="BH219" s="94"/>
      <c r="BI219" s="94"/>
      <c r="BJ219" s="94"/>
      <c r="BK219" s="94"/>
      <c r="CK219" s="26">
        <f t="shared" ref="CK219" si="969">SUM(CK215:CK218)</f>
        <v>0</v>
      </c>
    </row>
    <row r="220" spans="1:89" ht="16.5" thickTop="1" x14ac:dyDescent="0.25">
      <c r="A220" s="233" t="s">
        <v>481</v>
      </c>
      <c r="B220" s="233"/>
      <c r="C220" s="233"/>
      <c r="D220" s="233"/>
      <c r="E220" s="233"/>
      <c r="F220" s="233"/>
      <c r="G220" s="233"/>
      <c r="H220" s="233"/>
      <c r="I220" s="233"/>
      <c r="J220" s="233"/>
      <c r="K220" s="23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3"/>
      <c r="AU220" s="233"/>
      <c r="AV220" s="233"/>
    </row>
    <row r="221" spans="1:89" ht="45" x14ac:dyDescent="0.25">
      <c r="A221" s="76"/>
      <c r="B221" s="66" t="s">
        <v>21</v>
      </c>
      <c r="C221" s="225" t="s">
        <v>442</v>
      </c>
      <c r="D221" s="226"/>
      <c r="E221" s="225" t="s">
        <v>96</v>
      </c>
      <c r="F221" s="226"/>
      <c r="G221" s="232" t="s">
        <v>99</v>
      </c>
      <c r="H221" s="226"/>
      <c r="I221" s="232" t="s">
        <v>100</v>
      </c>
      <c r="J221" s="226"/>
      <c r="K221" s="225" t="s">
        <v>97</v>
      </c>
      <c r="L221" s="226"/>
      <c r="M221" s="225" t="s">
        <v>98</v>
      </c>
      <c r="N221" s="226"/>
      <c r="O221" s="225" t="s">
        <v>22</v>
      </c>
      <c r="P221" s="226"/>
      <c r="Q221" s="225" t="s">
        <v>489</v>
      </c>
      <c r="R221" s="226"/>
      <c r="S221" s="225" t="s">
        <v>488</v>
      </c>
      <c r="T221" s="226"/>
      <c r="U221" s="232" t="s">
        <v>422</v>
      </c>
      <c r="V221" s="226"/>
      <c r="W221" s="232" t="s">
        <v>436</v>
      </c>
      <c r="X221" s="226"/>
      <c r="Y221" s="232" t="s">
        <v>423</v>
      </c>
      <c r="Z221" s="226"/>
      <c r="AA221" s="225" t="s">
        <v>484</v>
      </c>
      <c r="AB221" s="226"/>
      <c r="AC221" s="225" t="s">
        <v>93</v>
      </c>
      <c r="AD221" s="226"/>
      <c r="AE221" s="225" t="s">
        <v>94</v>
      </c>
      <c r="AF221" s="226"/>
      <c r="AG221" s="225" t="s">
        <v>485</v>
      </c>
      <c r="AH221" s="226"/>
      <c r="AI221" s="225" t="s">
        <v>424</v>
      </c>
      <c r="AJ221" s="226"/>
      <c r="AK221" s="225" t="s">
        <v>425</v>
      </c>
      <c r="AL221" s="226"/>
      <c r="AM221" s="225" t="s">
        <v>437</v>
      </c>
      <c r="AN221" s="226"/>
      <c r="AO221" s="225" t="s">
        <v>500</v>
      </c>
      <c r="AP221" s="226"/>
      <c r="AQ221" s="225" t="s">
        <v>426</v>
      </c>
      <c r="AR221" s="226"/>
      <c r="AS221" s="225" t="s">
        <v>447</v>
      </c>
      <c r="AT221" s="226"/>
      <c r="AU221" s="225" t="s">
        <v>23</v>
      </c>
      <c r="AV221" s="226"/>
      <c r="AW221" s="89" t="s">
        <v>442</v>
      </c>
      <c r="AX221" s="89" t="s">
        <v>96</v>
      </c>
      <c r="AY221" s="195" t="s">
        <v>183</v>
      </c>
      <c r="AZ221" s="105" t="s">
        <v>97</v>
      </c>
      <c r="BA221" s="105" t="s">
        <v>443</v>
      </c>
      <c r="BB221" s="90" t="s">
        <v>434</v>
      </c>
      <c r="BC221" s="106" t="s">
        <v>184</v>
      </c>
      <c r="BD221" s="90" t="s">
        <v>435</v>
      </c>
      <c r="BE221" s="90" t="s">
        <v>93</v>
      </c>
      <c r="BF221" s="90" t="s">
        <v>94</v>
      </c>
      <c r="BG221" s="90" t="s">
        <v>31</v>
      </c>
      <c r="BH221" s="90" t="s">
        <v>444</v>
      </c>
      <c r="BI221" s="91" t="s">
        <v>445</v>
      </c>
      <c r="BJ221" s="91" t="s">
        <v>446</v>
      </c>
      <c r="BK221" s="91" t="s">
        <v>448</v>
      </c>
      <c r="CK221" s="219" t="s">
        <v>502</v>
      </c>
    </row>
    <row r="222" spans="1:89" x14ac:dyDescent="0.25">
      <c r="A222" s="38" t="s">
        <v>107</v>
      </c>
      <c r="B222" s="67"/>
      <c r="C222" s="67"/>
      <c r="D222" s="68"/>
      <c r="E222" s="67"/>
      <c r="F222" s="68"/>
      <c r="G222" s="67"/>
      <c r="H222" s="68"/>
      <c r="I222" s="67"/>
      <c r="J222" s="68"/>
      <c r="K222" s="67"/>
      <c r="L222" s="68"/>
      <c r="M222" s="69"/>
      <c r="N222" s="68"/>
      <c r="O222" s="67"/>
      <c r="P222" s="68"/>
      <c r="Q222" s="67"/>
      <c r="R222" s="68"/>
      <c r="S222" s="67"/>
      <c r="T222" s="68"/>
      <c r="U222" s="67"/>
      <c r="V222" s="68"/>
      <c r="W222" s="67"/>
      <c r="X222" s="68"/>
      <c r="Y222" s="67"/>
      <c r="Z222" s="68"/>
      <c r="AA222" s="67"/>
      <c r="AB222" s="68"/>
      <c r="AC222" s="69"/>
      <c r="AD222" s="69"/>
      <c r="AE222" s="67"/>
      <c r="AF222" s="68"/>
      <c r="AG222" s="67"/>
      <c r="AH222" s="68"/>
      <c r="AI222" s="67"/>
      <c r="AJ222" s="68"/>
      <c r="AK222" s="227"/>
      <c r="AL222" s="228"/>
      <c r="AM222" s="227"/>
      <c r="AN222" s="228"/>
      <c r="AO222" s="112"/>
      <c r="AP222" s="113"/>
      <c r="AQ222" s="112"/>
      <c r="AR222" s="113"/>
      <c r="AS222" s="112"/>
      <c r="AT222" s="113"/>
      <c r="AU222" s="67"/>
      <c r="AV222" s="110"/>
      <c r="AW222" s="89"/>
      <c r="AX222" s="89"/>
      <c r="AY222" s="89"/>
      <c r="AZ222" s="89"/>
      <c r="BA222" s="89"/>
    </row>
    <row r="223" spans="1:89" x14ac:dyDescent="0.25">
      <c r="A223" s="77"/>
      <c r="B223" s="70"/>
      <c r="C223" s="223">
        <f>(VLOOKUP(A222,$BL$2:$CH$5,2,FALSE))*'Attorney Detail'!F223</f>
        <v>15</v>
      </c>
      <c r="D223" s="224"/>
      <c r="E223" s="223">
        <f>(VLOOKUP(A222,$BL$2:$CH$5,3,FALSE))*'Attorney Detail'!F223</f>
        <v>15</v>
      </c>
      <c r="F223" s="224"/>
      <c r="G223" s="223">
        <f>VLOOKUP(A222,$BL$2:$CI$5,4,FALSE)*'Attorney Detail'!F223</f>
        <v>50</v>
      </c>
      <c r="H223" s="224"/>
      <c r="I223" s="223">
        <f>VLOOKUP(A222,$BL$2:$CI$5,5,FALSE)*'Attorney Detail'!F223</f>
        <v>80</v>
      </c>
      <c r="J223" s="224"/>
      <c r="K223" s="223">
        <f>VLOOKUP(A222,$BL$2:$CI$5,6,FALSE)*'Attorney Detail'!F223</f>
        <v>100</v>
      </c>
      <c r="L223" s="224"/>
      <c r="M223" s="234">
        <f>VLOOKUP(A222,$BL$2:$CI$5,7,FALSE)*'Attorney Detail'!F223</f>
        <v>150</v>
      </c>
      <c r="N223" s="224"/>
      <c r="O223" s="223">
        <f>VLOOKUP(A222,$BL$2:$CI$5,8,FALSE)*'Attorney Detail'!F223</f>
        <v>300</v>
      </c>
      <c r="P223" s="224"/>
      <c r="Q223" s="223">
        <f>VLOOKUP(A222,$BL$2:$CI$5,9,FALSE)*'Attorney Detail'!F223</f>
        <v>15</v>
      </c>
      <c r="R223" s="224"/>
      <c r="S223" s="223">
        <f>VLOOKUP(A222,$BL$2:$CI$5,10,FALSE)*'Attorney Detail'!F223</f>
        <v>50</v>
      </c>
      <c r="T223" s="224"/>
      <c r="U223" s="223">
        <f>VLOOKUP(A222,$BL$2:$CI$5,11,FALSE)*'Attorney Detail'!F223</f>
        <v>100</v>
      </c>
      <c r="V223" s="224"/>
      <c r="W223" s="223">
        <f>VLOOKUP(A222,$BL$2:$CI$5,12,FALSE)*'Attorney Detail'!F223</f>
        <v>220</v>
      </c>
      <c r="X223" s="224"/>
      <c r="Y223" s="223">
        <f>VLOOKUP(A222,$BL$2:$CI$5,13,FALSE)*'Attorney Detail'!F223</f>
        <v>300</v>
      </c>
      <c r="Z223" s="224"/>
      <c r="AA223" s="229">
        <f>VLOOKUP(A222,$BL$2:$CI$5,14,FALSE)*'Attorney Detail'!F223</f>
        <v>400</v>
      </c>
      <c r="AB223" s="230"/>
      <c r="AC223" s="229">
        <f>VLOOKUP(A222,$BL$2:$CI$5,15,FALSE)*'Attorney Detail'!F223</f>
        <v>120</v>
      </c>
      <c r="AD223" s="231"/>
      <c r="AE223" s="229">
        <f>VLOOKUP(A222,$BL$2:$CI$5,16,FALSE)*'Attorney Detail'!F223</f>
        <v>120</v>
      </c>
      <c r="AF223" s="230"/>
      <c r="AG223" s="229">
        <f>VLOOKUP(A222,$BL$2:$CI$5,17,FALSE)*'Attorney Detail'!F223</f>
        <v>300</v>
      </c>
      <c r="AH223" s="230"/>
      <c r="AI223" s="223">
        <f>VLOOKUP(A222,$BL$2:$CI$5,18,FALSE)*'Attorney Detail'!F223</f>
        <v>300</v>
      </c>
      <c r="AJ223" s="224"/>
      <c r="AK223" s="223">
        <f>VLOOKUP(A222,$BL$2:$CI$5,19,FALSE)*'Attorney Detail'!F223</f>
        <v>15</v>
      </c>
      <c r="AL223" s="224"/>
      <c r="AM223" s="223">
        <f>VLOOKUP(A222,$BL$2:$CI$5,20,FALSE)*'Attorney Detail'!F223</f>
        <v>40</v>
      </c>
      <c r="AN223" s="224"/>
      <c r="AO223" s="223">
        <f>VLOOKUP(A222,$BL$2:$CI$5,21,FALSE)*'Attorney Detail'!F223</f>
        <v>40</v>
      </c>
      <c r="AP223" s="224"/>
      <c r="AQ223" s="223">
        <f>VLOOKUP(A222,$BL$2:$CI$5,22,FALSE)*'Attorney Detail'!F223</f>
        <v>40</v>
      </c>
      <c r="AR223" s="224"/>
      <c r="AS223" s="235">
        <f>VLOOKUP(A222,$BL$2:$CI$5,23,FALSE)*'Attorney Detail'!F223</f>
        <v>10000000000</v>
      </c>
      <c r="AT223" s="236"/>
      <c r="AU223" s="237"/>
      <c r="AV223" s="238"/>
    </row>
    <row r="224" spans="1:89" ht="15.75" thickBot="1" x14ac:dyDescent="0.3">
      <c r="A224" s="37" t="str">
        <f>'Attorney Detail'!A223&amp;""</f>
        <v/>
      </c>
      <c r="B224" s="78" t="s">
        <v>24</v>
      </c>
      <c r="C224" s="78" t="s">
        <v>24</v>
      </c>
      <c r="D224" s="78" t="s">
        <v>112</v>
      </c>
      <c r="E224" s="78" t="s">
        <v>24</v>
      </c>
      <c r="F224" s="78" t="s">
        <v>112</v>
      </c>
      <c r="G224" s="78" t="s">
        <v>24</v>
      </c>
      <c r="H224" s="78" t="s">
        <v>112</v>
      </c>
      <c r="I224" s="78" t="s">
        <v>24</v>
      </c>
      <c r="J224" s="78" t="s">
        <v>112</v>
      </c>
      <c r="K224" s="78" t="s">
        <v>24</v>
      </c>
      <c r="L224" s="78" t="s">
        <v>112</v>
      </c>
      <c r="M224" s="78" t="s">
        <v>24</v>
      </c>
      <c r="N224" s="78" t="s">
        <v>112</v>
      </c>
      <c r="O224" s="78" t="s">
        <v>24</v>
      </c>
      <c r="P224" s="78" t="s">
        <v>112</v>
      </c>
      <c r="Q224" s="78" t="s">
        <v>24</v>
      </c>
      <c r="R224" s="78" t="s">
        <v>112</v>
      </c>
      <c r="S224" s="78" t="s">
        <v>24</v>
      </c>
      <c r="T224" s="78" t="s">
        <v>112</v>
      </c>
      <c r="U224" s="78" t="s">
        <v>24</v>
      </c>
      <c r="V224" s="78" t="s">
        <v>112</v>
      </c>
      <c r="W224" s="78" t="s">
        <v>24</v>
      </c>
      <c r="X224" s="78" t="s">
        <v>112</v>
      </c>
      <c r="Y224" s="78" t="s">
        <v>24</v>
      </c>
      <c r="Z224" s="78" t="s">
        <v>112</v>
      </c>
      <c r="AA224" s="78" t="s">
        <v>24</v>
      </c>
      <c r="AB224" s="78" t="s">
        <v>112</v>
      </c>
      <c r="AC224" s="78" t="s">
        <v>24</v>
      </c>
      <c r="AD224" s="78" t="s">
        <v>112</v>
      </c>
      <c r="AE224" s="78" t="s">
        <v>24</v>
      </c>
      <c r="AF224" s="78" t="s">
        <v>112</v>
      </c>
      <c r="AG224" s="78" t="s">
        <v>24</v>
      </c>
      <c r="AH224" s="79" t="s">
        <v>112</v>
      </c>
      <c r="AI224" s="78" t="s">
        <v>24</v>
      </c>
      <c r="AJ224" s="78" t="s">
        <v>112</v>
      </c>
      <c r="AK224" s="78" t="s">
        <v>24</v>
      </c>
      <c r="AL224" s="78" t="s">
        <v>112</v>
      </c>
      <c r="AM224" s="78" t="s">
        <v>24</v>
      </c>
      <c r="AN224" s="78" t="s">
        <v>112</v>
      </c>
      <c r="AO224" s="78" t="s">
        <v>24</v>
      </c>
      <c r="AP224" s="78" t="s">
        <v>112</v>
      </c>
      <c r="AQ224" s="78" t="s">
        <v>24</v>
      </c>
      <c r="AR224" s="78" t="s">
        <v>112</v>
      </c>
      <c r="AS224" s="78" t="s">
        <v>24</v>
      </c>
      <c r="AT224" s="78" t="s">
        <v>112</v>
      </c>
      <c r="AU224" s="78" t="s">
        <v>24</v>
      </c>
      <c r="AV224" s="154" t="s">
        <v>112</v>
      </c>
      <c r="CK224" s="19"/>
    </row>
    <row r="225" spans="1:89" ht="16.5" thickTop="1" thickBot="1" x14ac:dyDescent="0.3">
      <c r="A225" s="20" t="s">
        <v>25</v>
      </c>
      <c r="B225" s="21"/>
      <c r="C225" s="21"/>
      <c r="D225" s="75">
        <f>C225/C223</f>
        <v>0</v>
      </c>
      <c r="E225" s="21"/>
      <c r="F225" s="75">
        <f>E225/E223</f>
        <v>0</v>
      </c>
      <c r="G225" s="21"/>
      <c r="H225" s="75">
        <f>G225/G223</f>
        <v>0</v>
      </c>
      <c r="I225" s="21"/>
      <c r="J225" s="75">
        <f>I225/I223</f>
        <v>0</v>
      </c>
      <c r="K225" s="21"/>
      <c r="L225" s="75">
        <f>K225/K223</f>
        <v>0</v>
      </c>
      <c r="M225" s="21"/>
      <c r="N225" s="75">
        <f>M225/M223</f>
        <v>0</v>
      </c>
      <c r="O225" s="21"/>
      <c r="P225" s="75">
        <f>O225/O223</f>
        <v>0</v>
      </c>
      <c r="Q225" s="21"/>
      <c r="R225" s="75">
        <f>Q225/Q223</f>
        <v>0</v>
      </c>
      <c r="S225" s="21"/>
      <c r="T225" s="75">
        <f>S225/S223</f>
        <v>0</v>
      </c>
      <c r="U225" s="21"/>
      <c r="V225" s="75">
        <f>U225/U223</f>
        <v>0</v>
      </c>
      <c r="W225" s="21"/>
      <c r="X225" s="75">
        <f>W225/W223</f>
        <v>0</v>
      </c>
      <c r="Y225" s="21"/>
      <c r="Z225" s="75">
        <f>Y225/Y223</f>
        <v>0</v>
      </c>
      <c r="AA225" s="21"/>
      <c r="AB225" s="75">
        <f>AA225/AA223</f>
        <v>0</v>
      </c>
      <c r="AC225" s="21"/>
      <c r="AD225" s="75">
        <f>AC225/AC223</f>
        <v>0</v>
      </c>
      <c r="AE225" s="21"/>
      <c r="AF225" s="75">
        <f>AE225/AE223</f>
        <v>0</v>
      </c>
      <c r="AG225" s="21"/>
      <c r="AH225" s="75">
        <f>AG225/AG223</f>
        <v>0</v>
      </c>
      <c r="AI225" s="21"/>
      <c r="AJ225" s="75">
        <f>AI225/AI223</f>
        <v>0</v>
      </c>
      <c r="AK225" s="21"/>
      <c r="AL225" s="75">
        <f>AK225/AK223</f>
        <v>0</v>
      </c>
      <c r="AM225" s="21">
        <v>0</v>
      </c>
      <c r="AN225" s="75">
        <f>AM225/AM223</f>
        <v>0</v>
      </c>
      <c r="AO225" s="21"/>
      <c r="AP225" s="75">
        <f>AO225/AO223</f>
        <v>0</v>
      </c>
      <c r="AQ225" s="21"/>
      <c r="AR225" s="75">
        <f>AQ225/AQ223</f>
        <v>0</v>
      </c>
      <c r="AS225" s="21"/>
      <c r="AT225" s="75">
        <f>AS225/AS223</f>
        <v>0</v>
      </c>
      <c r="AU225" s="100">
        <f>E225+M225+O225+Q225+W225+Y225+AA225+AE225+AG225+AI225+AO225+AS225+G225+K225+I225+AC225+S225+U225+AQ225+AK225+AM225+C225</f>
        <v>0</v>
      </c>
      <c r="AV225" s="155">
        <f t="shared" ref="AV225:AV229" si="970">F225+N225+P225+R225+X225+Z225+AB225+AF225+AH225+AJ225+AP225+AT225+AD225+H225+L225+J225+T225+V225+AR225+AL225+AN225+D225</f>
        <v>0</v>
      </c>
      <c r="AW225" s="93">
        <f>IF(D225=0,0,(IF('Attorney Detail'!I223="yes",(D225/AV225)*('Attorney Detail'!G223+'Attorney Detail'!H223),0)))</f>
        <v>0</v>
      </c>
      <c r="AX225" s="93">
        <f>IF(F225=0,0,(IF('Attorney Detail'!J223="yes",(F225/AV225)*('Attorney Detail'!G223+'Attorney Detail'!H223),0)))</f>
        <v>0</v>
      </c>
      <c r="AY225" s="93">
        <f>IF(H225+J225=0,0,(IF('Attorney Detail'!K223="yes",((H225+J225)/AV225)*('Attorney Detail'!G223+'Attorney Detail'!H223),0)))</f>
        <v>0</v>
      </c>
      <c r="AZ225" s="93">
        <f>IF(L225=0,0,(IF('Attorney Detail'!L223="yes",(L225/AV225)*('Attorney Detail'!G223+'Attorney Detail'!H223),0)))</f>
        <v>0</v>
      </c>
      <c r="BA225" s="93">
        <f>IF(N225=0,0,(N225/AV225)*('Attorney Detail'!G223+'Attorney Detail'!H223))</f>
        <v>0</v>
      </c>
      <c r="BB225" s="93">
        <f>IF(R225+T225=0,0,(IF('Attorney Detail'!M223="yes",((R225+T225)/AV225)*('Attorney Detail'!G223+'Attorney Detail'!H223),0)))</f>
        <v>0</v>
      </c>
      <c r="BC225" s="93">
        <f>IF(V225=0,0,(IF('Attorney Detail'!N223="yes",(((V225)/AV225)*('Attorney Detail'!G223+'Attorney Detail'!H223)),0)))</f>
        <v>0</v>
      </c>
      <c r="BD225" s="93">
        <f>IF(X225+Z225+AB225=0,0,(IF('Attorney Detail'!O223="yes",((X225+Z225+AB225)/AV225)*('Attorney Detail'!G223+'Attorney Detail'!H223),0)))</f>
        <v>0</v>
      </c>
      <c r="BE225" s="93">
        <f>IF(AD225=0,0,(IF('Attorney Detail'!P223="yes",(AD225/AV225)*('Attorney Detail'!G223+'Attorney Detail'!H223),0)))</f>
        <v>0</v>
      </c>
      <c r="BF225" s="93">
        <f>IF(AF225=0,0,(IF('Attorney Detail'!Q223="yes",(AF225/AV225)*('Attorney Detail'!G223+'Attorney Detail'!H223),0)))</f>
        <v>0</v>
      </c>
      <c r="BG225" s="93">
        <f>IF(AH225=0,0,(AH225/AV225)*('Attorney Detail'!G223+'Attorney Detail'!H223))</f>
        <v>0</v>
      </c>
      <c r="BH225" s="93">
        <f>IF(AK225+AM225=0,0,(IF('Attorney Detail'!R223="yes",((AL225+AN225)/AV225)*('Attorney Detail'!G223+'Attorney Detail'!H223),0)))</f>
        <v>0</v>
      </c>
      <c r="BI225" s="91">
        <f>IF(AP225=0,0,(IF('Attorney Detail'!S223="yes",(AP225/AV225)*('Attorney Detail'!G223+'Attorney Detail'!H223),0)))</f>
        <v>0</v>
      </c>
      <c r="BJ225" s="91">
        <f>IF(AT225=0,0,(AT225/AV225)*('Attorney Detail'!G223+'Attorney Detail'!H223))</f>
        <v>0</v>
      </c>
      <c r="BK225" s="91">
        <f>IF((AU225)=0,('Attorney Detail'!G223+'Attorney Detail'!H223),SUM(AW225:BJ225))</f>
        <v>0</v>
      </c>
      <c r="CK225" s="19">
        <f>AV225*'Attorney Detail'!F223</f>
        <v>0</v>
      </c>
    </row>
    <row r="226" spans="1:89" ht="16.5" thickTop="1" thickBot="1" x14ac:dyDescent="0.3">
      <c r="A226" s="22" t="s">
        <v>26</v>
      </c>
      <c r="B226" s="23"/>
      <c r="C226" s="88"/>
      <c r="D226" s="75">
        <f>C226/C223</f>
        <v>0</v>
      </c>
      <c r="E226" s="88"/>
      <c r="F226" s="75">
        <f>E226/E223</f>
        <v>0</v>
      </c>
      <c r="G226" s="88"/>
      <c r="H226" s="75">
        <f>G226/G223</f>
        <v>0</v>
      </c>
      <c r="I226" s="88"/>
      <c r="J226" s="75">
        <f>I226/I223</f>
        <v>0</v>
      </c>
      <c r="K226" s="88"/>
      <c r="L226" s="75">
        <f>K226/K223</f>
        <v>0</v>
      </c>
      <c r="M226" s="88"/>
      <c r="N226" s="75">
        <f>M226/M223</f>
        <v>0</v>
      </c>
      <c r="O226" s="88"/>
      <c r="P226" s="75">
        <f>O226/O223</f>
        <v>0</v>
      </c>
      <c r="Q226" s="88"/>
      <c r="R226" s="75">
        <f>Q226/Q223</f>
        <v>0</v>
      </c>
      <c r="S226" s="88"/>
      <c r="T226" s="75">
        <f>S226/S223</f>
        <v>0</v>
      </c>
      <c r="U226" s="88"/>
      <c r="V226" s="75">
        <f>U226/U223</f>
        <v>0</v>
      </c>
      <c r="W226" s="88"/>
      <c r="X226" s="75">
        <f>W226/W223</f>
        <v>0</v>
      </c>
      <c r="Y226" s="88"/>
      <c r="Z226" s="75">
        <f>Y226/Y223</f>
        <v>0</v>
      </c>
      <c r="AA226" s="88"/>
      <c r="AB226" s="75">
        <f>AA226/AA223</f>
        <v>0</v>
      </c>
      <c r="AC226" s="88"/>
      <c r="AD226" s="75">
        <f>AC226/AC223</f>
        <v>0</v>
      </c>
      <c r="AE226" s="88"/>
      <c r="AF226" s="75">
        <f>AE226/AE223</f>
        <v>0</v>
      </c>
      <c r="AG226" s="88"/>
      <c r="AH226" s="75">
        <f>AG226/AG223</f>
        <v>0</v>
      </c>
      <c r="AI226" s="88"/>
      <c r="AJ226" s="75">
        <f>AI226/AI223</f>
        <v>0</v>
      </c>
      <c r="AK226" s="88">
        <v>0</v>
      </c>
      <c r="AL226" s="75">
        <f>AK226/AK223</f>
        <v>0</v>
      </c>
      <c r="AM226" s="88">
        <v>0</v>
      </c>
      <c r="AN226" s="75">
        <f>AM226/AM223</f>
        <v>0</v>
      </c>
      <c r="AO226" s="88"/>
      <c r="AP226" s="75">
        <f>AO226/AO223</f>
        <v>0</v>
      </c>
      <c r="AQ226" s="88"/>
      <c r="AR226" s="75">
        <f>AQ226/AQ223</f>
        <v>0</v>
      </c>
      <c r="AS226" s="88"/>
      <c r="AT226" s="75">
        <f>AS226/AS223</f>
        <v>0</v>
      </c>
      <c r="AU226" s="107">
        <f>E226+M226+O226+Q226+W226+Y226+AA226+AE226+AG226+AI226+AO226+AS226+G226+K226+I226+AC226+S226+U226+AQ226+AK226+AM226+C226</f>
        <v>0</v>
      </c>
      <c r="AV226" s="155">
        <f t="shared" si="970"/>
        <v>0</v>
      </c>
      <c r="AW226" s="93">
        <f>IF(D226=0,0,(IF('Attorney Detail'!I224="yes",(D226/AV226)*('Attorney Detail'!G224+'Attorney Detail'!H224),0)))</f>
        <v>0</v>
      </c>
      <c r="AX226" s="93">
        <f>IF(F226=0,0,(IF('Attorney Detail'!J224="yes",(F226/AV226)*('Attorney Detail'!G224+'Attorney Detail'!H224),0)))</f>
        <v>0</v>
      </c>
      <c r="AY226" s="93">
        <f>IF(H226+J226=0,0,(IF('Attorney Detail'!K224="yes",((H226+J226)/AV226)*('Attorney Detail'!G224+'Attorney Detail'!H224),0)))</f>
        <v>0</v>
      </c>
      <c r="AZ226" s="93">
        <f>IF(L226=0,0,(IF('Attorney Detail'!L224="yes",(L226/AV226)*('Attorney Detail'!G224+'Attorney Detail'!H224),0)))</f>
        <v>0</v>
      </c>
      <c r="BA226" s="93">
        <f>IF(N226=0,0,(N226/AV226)*('Attorney Detail'!G224+'Attorney Detail'!H224))</f>
        <v>0</v>
      </c>
      <c r="BB226" s="93">
        <f>IF(R226+T226=0,0,(IF('Attorney Detail'!M224="yes",((R226+T226)/AV226)*('Attorney Detail'!G224+'Attorney Detail'!H224),0)))</f>
        <v>0</v>
      </c>
      <c r="BC226" s="93">
        <f>IF(V226=0,0,(IF('Attorney Detail'!N224="yes",(((V226)/AV226)*('Attorney Detail'!G224+'Attorney Detail'!H224)),0)))</f>
        <v>0</v>
      </c>
      <c r="BD226" s="93">
        <f>IF(X226+Z226+AB226=0,0,(IF('Attorney Detail'!O224="yes",((X226+Z226+AB226)/AV226)*('Attorney Detail'!G224+'Attorney Detail'!H224),0)))</f>
        <v>0</v>
      </c>
      <c r="BE226" s="93">
        <f>IF(AD226=0,0,(IF('Attorney Detail'!P224="yes",(AD226/AV226)*('Attorney Detail'!G224+'Attorney Detail'!H224),0)))</f>
        <v>0</v>
      </c>
      <c r="BF226" s="93">
        <f>IF(AF226=0,0,(IF('Attorney Detail'!Q224="yes",(AF226/AV226)*('Attorney Detail'!G224+'Attorney Detail'!H224),0)))</f>
        <v>0</v>
      </c>
      <c r="BG226" s="93">
        <f>IF(AH226=0,0,(AH226/AV226)*('Attorney Detail'!G224+'Attorney Detail'!H224))</f>
        <v>0</v>
      </c>
      <c r="BH226" s="93">
        <f>IF(AK226+AM226=0,0,(IF('Attorney Detail'!R224="yes",((AL226+AN226)/AV226)*('Attorney Detail'!G224+'Attorney Detail'!H224),0)))</f>
        <v>0</v>
      </c>
      <c r="BI226" s="91">
        <f>IF(AP226=0,0,(IF('Attorney Detail'!S224="yes",(AP226/AV226)*('Attorney Detail'!G224+'Attorney Detail'!H224),0)))</f>
        <v>0</v>
      </c>
      <c r="BJ226" s="91">
        <f>IF(AT226=0,0,(AT226/AV226)*('Attorney Detail'!G224+'Attorney Detail'!H224))</f>
        <v>0</v>
      </c>
      <c r="BK226" s="91">
        <f>IF((AU226)=0,('Attorney Detail'!G224+'Attorney Detail'!H224),SUM(AW226:BJ226))</f>
        <v>0</v>
      </c>
      <c r="CK226" s="19">
        <f>AV226*'Attorney Detail'!F224</f>
        <v>0</v>
      </c>
    </row>
    <row r="227" spans="1:89" ht="16.5" thickTop="1" thickBot="1" x14ac:dyDescent="0.3">
      <c r="A227" s="22" t="s">
        <v>27</v>
      </c>
      <c r="B227" s="23"/>
      <c r="C227" s="88"/>
      <c r="D227" s="75">
        <f>C227/C223</f>
        <v>0</v>
      </c>
      <c r="E227" s="88"/>
      <c r="F227" s="75">
        <f>E227/E223</f>
        <v>0</v>
      </c>
      <c r="G227" s="88"/>
      <c r="H227" s="75">
        <f>G227/G223</f>
        <v>0</v>
      </c>
      <c r="I227" s="88"/>
      <c r="J227" s="75">
        <f>I227/I223</f>
        <v>0</v>
      </c>
      <c r="K227" s="88"/>
      <c r="L227" s="75">
        <f>K227/K223</f>
        <v>0</v>
      </c>
      <c r="M227" s="88"/>
      <c r="N227" s="75">
        <f>M227/M223</f>
        <v>0</v>
      </c>
      <c r="O227" s="88"/>
      <c r="P227" s="75">
        <f>O227/O223</f>
        <v>0</v>
      </c>
      <c r="Q227" s="88"/>
      <c r="R227" s="75">
        <f>Q227/Q223</f>
        <v>0</v>
      </c>
      <c r="S227" s="88"/>
      <c r="T227" s="75">
        <f>S227/S223</f>
        <v>0</v>
      </c>
      <c r="U227" s="88"/>
      <c r="V227" s="75">
        <f>U227/U223</f>
        <v>0</v>
      </c>
      <c r="W227" s="88"/>
      <c r="X227" s="75">
        <f>W227/W223</f>
        <v>0</v>
      </c>
      <c r="Y227" s="88"/>
      <c r="Z227" s="75">
        <f>Y227/Y223</f>
        <v>0</v>
      </c>
      <c r="AA227" s="88"/>
      <c r="AB227" s="75">
        <f>AA227/AA223</f>
        <v>0</v>
      </c>
      <c r="AC227" s="88"/>
      <c r="AD227" s="75">
        <f>AC227/AC223</f>
        <v>0</v>
      </c>
      <c r="AE227" s="88"/>
      <c r="AF227" s="75">
        <f>AE227/AE223</f>
        <v>0</v>
      </c>
      <c r="AG227" s="88"/>
      <c r="AH227" s="75">
        <f>AG227/AG223</f>
        <v>0</v>
      </c>
      <c r="AI227" s="88"/>
      <c r="AJ227" s="75">
        <f>AI227/AI223</f>
        <v>0</v>
      </c>
      <c r="AK227" s="88">
        <v>0</v>
      </c>
      <c r="AL227" s="75">
        <f>AK227/AK223</f>
        <v>0</v>
      </c>
      <c r="AM227" s="88">
        <v>0</v>
      </c>
      <c r="AN227" s="75">
        <f>AM227/AM223</f>
        <v>0</v>
      </c>
      <c r="AO227" s="88"/>
      <c r="AP227" s="75">
        <f>AO227/AO223</f>
        <v>0</v>
      </c>
      <c r="AQ227" s="88"/>
      <c r="AR227" s="75">
        <f>AQ227/AQ223</f>
        <v>0</v>
      </c>
      <c r="AS227" s="88"/>
      <c r="AT227" s="75">
        <f>AS227/AS223</f>
        <v>0</v>
      </c>
      <c r="AU227" s="107">
        <f>E227+M227+O227+Q227+W227+Y227+AA227+AE227+AG227+AI227+AO227+AS227+G227+K227+I227+AC227+S227+U227+AQ227+AK227+AM227+C227</f>
        <v>0</v>
      </c>
      <c r="AV227" s="155">
        <f t="shared" si="970"/>
        <v>0</v>
      </c>
      <c r="AW227" s="93">
        <f>IF(D227=0,0,(IF('Attorney Detail'!I225="yes",(D227/AV227)*('Attorney Detail'!G225+'Attorney Detail'!H225),0)))</f>
        <v>0</v>
      </c>
      <c r="AX227" s="93">
        <f>IF(F227=0,0,(IF('Attorney Detail'!J225="yes",(F227/AV227)*('Attorney Detail'!G225+'Attorney Detail'!H225),0)))</f>
        <v>0</v>
      </c>
      <c r="AY227" s="93">
        <f>IF(H227+J227=0,0,(IF('Attorney Detail'!K225="yes",((H227+J227)/AV227)*('Attorney Detail'!G225+'Attorney Detail'!H225),0)))</f>
        <v>0</v>
      </c>
      <c r="AZ227" s="93">
        <f>IF(L227=0,0,(IF('Attorney Detail'!L225="yes",(L227/AV227)*('Attorney Detail'!G225+'Attorney Detail'!H225),0)))</f>
        <v>0</v>
      </c>
      <c r="BA227" s="93">
        <f>IF(N227=0,0,(N227/AV227)*('Attorney Detail'!G225+'Attorney Detail'!H225))</f>
        <v>0</v>
      </c>
      <c r="BB227" s="93">
        <f>IF(R227+T227=0,0,(IF('Attorney Detail'!M225="yes",((R227+T227)/AV227)*('Attorney Detail'!G225+'Attorney Detail'!H225),0)))</f>
        <v>0</v>
      </c>
      <c r="BC227" s="93">
        <f>IF(V227=0,0,(IF('Attorney Detail'!N225="yes",(((V227)/AV227)*('Attorney Detail'!G225+'Attorney Detail'!H225)),0)))</f>
        <v>0</v>
      </c>
      <c r="BD227" s="93">
        <f>IF(X227+Z227+AB227=0,0,(IF('Attorney Detail'!O225="yes",((X227+Z227+AB227)/AV227)*('Attorney Detail'!G225+'Attorney Detail'!H225),0)))</f>
        <v>0</v>
      </c>
      <c r="BE227" s="93">
        <f>IF(AD227=0,0,(IF('Attorney Detail'!P225="yes",(AD227/AV227)*('Attorney Detail'!G225+'Attorney Detail'!H225),0)))</f>
        <v>0</v>
      </c>
      <c r="BF227" s="93">
        <f>IF(AF227=0,0,(IF('Attorney Detail'!Q225="yes",(AF227/AV227)*('Attorney Detail'!G225+'Attorney Detail'!H225),0)))</f>
        <v>0</v>
      </c>
      <c r="BG227" s="93">
        <f>IF(AH227=0,0,(AH227/AV227)*('Attorney Detail'!G225+'Attorney Detail'!H225))</f>
        <v>0</v>
      </c>
      <c r="BH227" s="93">
        <f>IF(AK227+AM227=0,0,(IF('Attorney Detail'!R225="yes",((AL227+AN227)/AV227)*('Attorney Detail'!G225+'Attorney Detail'!H225),0)))</f>
        <v>0</v>
      </c>
      <c r="BI227" s="91">
        <f>IF(AP227=0,0,(IF('Attorney Detail'!S225="yes",(AP227/AV227)*('Attorney Detail'!G225+'Attorney Detail'!H225),0)))</f>
        <v>0</v>
      </c>
      <c r="BJ227" s="91">
        <f>IF(AT227=0,0,(AT227/AV227)*('Attorney Detail'!G225+'Attorney Detail'!H225))</f>
        <v>0</v>
      </c>
      <c r="BK227" s="91">
        <f>IF((AU227)=0,('Attorney Detail'!G225+'Attorney Detail'!H225),SUM(AW227:BJ227))</f>
        <v>0</v>
      </c>
      <c r="CK227" s="19">
        <f>AV227*'Attorney Detail'!F225</f>
        <v>0</v>
      </c>
    </row>
    <row r="228" spans="1:89" ht="16.5" thickTop="1" thickBot="1" x14ac:dyDescent="0.3">
      <c r="A228" s="24" t="s">
        <v>28</v>
      </c>
      <c r="B228" s="25"/>
      <c r="C228" s="25"/>
      <c r="D228" s="75">
        <f>C228/C223</f>
        <v>0</v>
      </c>
      <c r="E228" s="25"/>
      <c r="F228" s="75">
        <f>E228/E223</f>
        <v>0</v>
      </c>
      <c r="G228" s="25"/>
      <c r="H228" s="75">
        <f>G228/G223</f>
        <v>0</v>
      </c>
      <c r="I228" s="25"/>
      <c r="J228" s="75">
        <f>I228/I223</f>
        <v>0</v>
      </c>
      <c r="K228" s="25"/>
      <c r="L228" s="75">
        <f>K228/K223</f>
        <v>0</v>
      </c>
      <c r="M228" s="25"/>
      <c r="N228" s="75">
        <f>M228/M223</f>
        <v>0</v>
      </c>
      <c r="O228" s="25"/>
      <c r="P228" s="75">
        <f>O228/O223</f>
        <v>0</v>
      </c>
      <c r="Q228" s="25"/>
      <c r="R228" s="75">
        <f>Q228/Q223</f>
        <v>0</v>
      </c>
      <c r="S228" s="25"/>
      <c r="T228" s="75">
        <f>S228/S223</f>
        <v>0</v>
      </c>
      <c r="U228" s="25"/>
      <c r="V228" s="75">
        <f>U228/U223</f>
        <v>0</v>
      </c>
      <c r="W228" s="25"/>
      <c r="X228" s="75">
        <f>W228/W223</f>
        <v>0</v>
      </c>
      <c r="Y228" s="25"/>
      <c r="Z228" s="75">
        <f>Y228/Y223</f>
        <v>0</v>
      </c>
      <c r="AA228" s="25"/>
      <c r="AB228" s="75">
        <f>AA228/AA223</f>
        <v>0</v>
      </c>
      <c r="AC228" s="25"/>
      <c r="AD228" s="75">
        <f>AC228/AC223</f>
        <v>0</v>
      </c>
      <c r="AE228" s="25"/>
      <c r="AF228" s="75">
        <f>AE228/AE223</f>
        <v>0</v>
      </c>
      <c r="AG228" s="25"/>
      <c r="AH228" s="75">
        <f>AG228/AG223</f>
        <v>0</v>
      </c>
      <c r="AI228" s="25"/>
      <c r="AJ228" s="75">
        <f>AI228/AI223</f>
        <v>0</v>
      </c>
      <c r="AK228" s="25">
        <v>0</v>
      </c>
      <c r="AL228" s="75">
        <f>AK228/AK223</f>
        <v>0</v>
      </c>
      <c r="AM228" s="25">
        <v>0</v>
      </c>
      <c r="AN228" s="75">
        <f>AM228/AM223</f>
        <v>0</v>
      </c>
      <c r="AO228" s="25"/>
      <c r="AP228" s="75">
        <f>AO228/AO223</f>
        <v>0</v>
      </c>
      <c r="AQ228" s="25"/>
      <c r="AR228" s="75">
        <f>AQ228/AQ223</f>
        <v>0</v>
      </c>
      <c r="AS228" s="25"/>
      <c r="AT228" s="75">
        <f>AS228/AS223</f>
        <v>0</v>
      </c>
      <c r="AU228" s="108">
        <f>E228+M228+O228+Q228+W228+Y228+AA228+AE228+AG228+AI228+AO228+AS228+G228+K228+I228+AC228+S228+U228+AQ228+AK228+AM228+C228</f>
        <v>0</v>
      </c>
      <c r="AV228" s="155">
        <f t="shared" si="970"/>
        <v>0</v>
      </c>
      <c r="AW228" s="93">
        <f>IF(D228=0,0,(IF('Attorney Detail'!I226="yes",(D228/AV228)*('Attorney Detail'!G226+'Attorney Detail'!H226),0)))</f>
        <v>0</v>
      </c>
      <c r="AX228" s="93">
        <f>IF(F228=0,0,(IF('Attorney Detail'!J226="yes",(F228/AV228)*('Attorney Detail'!G226+'Attorney Detail'!H226),0)))</f>
        <v>0</v>
      </c>
      <c r="AY228" s="93">
        <f>IF(H228+J228=0,0,(IF('Attorney Detail'!K226="yes",((H228+J228)/AV228)*('Attorney Detail'!G226+'Attorney Detail'!H226),0)))</f>
        <v>0</v>
      </c>
      <c r="AZ228" s="93">
        <f>IF(L228=0,0,(IF('Attorney Detail'!L226="yes",(L228/AV228)*('Attorney Detail'!G226+'Attorney Detail'!H226),0)))</f>
        <v>0</v>
      </c>
      <c r="BA228" s="93">
        <f>IF(N228=0,0,(N228/AV228)*('Attorney Detail'!G226+'Attorney Detail'!H226))</f>
        <v>0</v>
      </c>
      <c r="BB228" s="93">
        <f>IF(R228+T228=0,0,(IF('Attorney Detail'!M226="yes",((R228+T228)/AV228)*('Attorney Detail'!G226+'Attorney Detail'!H226),0)))</f>
        <v>0</v>
      </c>
      <c r="BC228" s="93">
        <f>IF(V228=0,0,(IF('Attorney Detail'!N226="yes",(((V228)/AV228)*('Attorney Detail'!G226+'Attorney Detail'!H226)),0)))</f>
        <v>0</v>
      </c>
      <c r="BD228" s="93">
        <f>IF(X228+Z228+AB228=0,0,(IF('Attorney Detail'!O226="yes",((X228+Z228+AB228)/AV228)*('Attorney Detail'!G226+'Attorney Detail'!H226),0)))</f>
        <v>0</v>
      </c>
      <c r="BE228" s="93">
        <f>IF(AD228=0,0,(IF('Attorney Detail'!P226="yes",(AD228/AV228)*('Attorney Detail'!G226+'Attorney Detail'!H226),0)))</f>
        <v>0</v>
      </c>
      <c r="BF228" s="93">
        <f>IF(AF228=0,0,(IF('Attorney Detail'!Q226="yes",(AF228/AV228)*('Attorney Detail'!G226+'Attorney Detail'!H226),0)))</f>
        <v>0</v>
      </c>
      <c r="BG228" s="93">
        <f>IF(AH228=0,0,(AH228/AV228)*('Attorney Detail'!G226+'Attorney Detail'!H226))</f>
        <v>0</v>
      </c>
      <c r="BH228" s="93">
        <f>IF(AK228+AM228=0,0,(IF('Attorney Detail'!R226="yes",((AL228+AN228)/AV228)*('Attorney Detail'!G226+'Attorney Detail'!H226),0)))</f>
        <v>0</v>
      </c>
      <c r="BI228" s="91">
        <f>IF(AP228=0,0,(IF('Attorney Detail'!S226="yes",(AP228/AV228)*('Attorney Detail'!G226+'Attorney Detail'!H226),0)))</f>
        <v>0</v>
      </c>
      <c r="BJ228" s="91">
        <f>IF(AT228=0,0,(AT228/AV228)*('Attorney Detail'!G226+'Attorney Detail'!H226))</f>
        <v>0</v>
      </c>
      <c r="BK228" s="91">
        <f>IF((AU228)=0,('Attorney Detail'!G226+'Attorney Detail'!H226),SUM(AW228:BJ228))</f>
        <v>0</v>
      </c>
      <c r="CK228" s="19">
        <f>AV228*'Attorney Detail'!F226</f>
        <v>0</v>
      </c>
    </row>
    <row r="229" spans="1:89" ht="16.5" thickTop="1" thickBot="1" x14ac:dyDescent="0.3">
      <c r="A229" s="72" t="s">
        <v>29</v>
      </c>
      <c r="B229" s="73"/>
      <c r="C229" s="73">
        <f t="shared" ref="C229" si="971">SUM(C225:C228)</f>
        <v>0</v>
      </c>
      <c r="D229" s="74">
        <f t="shared" ref="D229" si="972">C229/C223</f>
        <v>0</v>
      </c>
      <c r="E229" s="73">
        <f t="shared" ref="E229" si="973">SUM(E225:E228)</f>
        <v>0</v>
      </c>
      <c r="F229" s="74">
        <f t="shared" ref="F229" si="974">E229/E223</f>
        <v>0</v>
      </c>
      <c r="G229" s="73">
        <f t="shared" ref="G229" si="975">SUM(G225:G228)</f>
        <v>0</v>
      </c>
      <c r="H229" s="75">
        <f t="shared" ref="H229" si="976">G229/G223</f>
        <v>0</v>
      </c>
      <c r="I229" s="73">
        <f t="shared" ref="I229" si="977">SUM(I225:I228)</f>
        <v>0</v>
      </c>
      <c r="J229" s="75">
        <f t="shared" ref="J229" si="978">I229/I223</f>
        <v>0</v>
      </c>
      <c r="K229" s="73">
        <f t="shared" ref="K229" si="979">SUM(K225:K228)</f>
        <v>0</v>
      </c>
      <c r="L229" s="75">
        <f t="shared" ref="L229" si="980">K229/K223</f>
        <v>0</v>
      </c>
      <c r="M229" s="73">
        <f t="shared" ref="M229" si="981">SUM(M225:M228)</f>
        <v>0</v>
      </c>
      <c r="N229" s="74">
        <f t="shared" ref="N229" si="982">M229/M223</f>
        <v>0</v>
      </c>
      <c r="O229" s="73">
        <f t="shared" ref="O229" si="983">SUM(O225:O228)</f>
        <v>0</v>
      </c>
      <c r="P229" s="74">
        <f t="shared" ref="P229" si="984">O229/O223</f>
        <v>0</v>
      </c>
      <c r="Q229" s="73">
        <f t="shared" ref="Q229" si="985">SUM(Q225:Q228)</f>
        <v>0</v>
      </c>
      <c r="R229" s="75">
        <f t="shared" ref="R229" si="986">Q229/Q223</f>
        <v>0</v>
      </c>
      <c r="S229" s="73">
        <f t="shared" ref="S229" si="987">SUM(S225:S228)</f>
        <v>0</v>
      </c>
      <c r="T229" s="75">
        <f t="shared" ref="T229" si="988">S229/S223</f>
        <v>0</v>
      </c>
      <c r="U229" s="73">
        <f t="shared" ref="U229" si="989">SUM(U225:U228)</f>
        <v>0</v>
      </c>
      <c r="V229" s="75">
        <f t="shared" ref="V229" si="990">U229/U223</f>
        <v>0</v>
      </c>
      <c r="W229" s="73">
        <f t="shared" ref="W229" si="991">SUM(W225:W228)</f>
        <v>0</v>
      </c>
      <c r="X229" s="75">
        <f t="shared" ref="X229" si="992">W229/W223</f>
        <v>0</v>
      </c>
      <c r="Y229" s="73">
        <f t="shared" ref="Y229" si="993">SUM(Y225:Y228)</f>
        <v>0</v>
      </c>
      <c r="Z229" s="75">
        <f t="shared" ref="Z229" si="994">Y229/Y223</f>
        <v>0</v>
      </c>
      <c r="AA229" s="73">
        <f t="shared" ref="AA229" si="995">SUM(AA225:AA228)</f>
        <v>0</v>
      </c>
      <c r="AB229" s="75">
        <f t="shared" ref="AB229" si="996">AA229/AA223</f>
        <v>0</v>
      </c>
      <c r="AC229" s="73">
        <f t="shared" ref="AC229" si="997">SUM(AC225:AC228)</f>
        <v>0</v>
      </c>
      <c r="AD229" s="75">
        <f t="shared" ref="AD229" si="998">AC229/AC223</f>
        <v>0</v>
      </c>
      <c r="AE229" s="73">
        <f t="shared" ref="AE229" si="999">SUM(AE225:AE228)</f>
        <v>0</v>
      </c>
      <c r="AF229" s="75">
        <f t="shared" ref="AF229" si="1000">AE229/AE223</f>
        <v>0</v>
      </c>
      <c r="AG229" s="73">
        <f t="shared" ref="AG229" si="1001">SUM(AG225:AG228)</f>
        <v>0</v>
      </c>
      <c r="AH229" s="75">
        <f t="shared" ref="AH229" si="1002">AG229/AG223</f>
        <v>0</v>
      </c>
      <c r="AI229" s="73">
        <f t="shared" ref="AI229" si="1003">SUM(AI225:AI228)</f>
        <v>0</v>
      </c>
      <c r="AJ229" s="75">
        <f t="shared" ref="AJ229" si="1004">AI229/AI223</f>
        <v>0</v>
      </c>
      <c r="AK229" s="73">
        <f t="shared" ref="AK229" si="1005">SUM(AK225:AK228)</f>
        <v>0</v>
      </c>
      <c r="AL229" s="75">
        <f t="shared" ref="AL229" si="1006">AK229/AK223</f>
        <v>0</v>
      </c>
      <c r="AM229" s="73">
        <f t="shared" ref="AM229" si="1007">SUM(AM225:AM228)</f>
        <v>0</v>
      </c>
      <c r="AN229" s="75">
        <f t="shared" ref="AN229" si="1008">AM229/AM223</f>
        <v>0</v>
      </c>
      <c r="AO229" s="73">
        <f t="shared" ref="AO229" si="1009">SUM(AO225:AO228)</f>
        <v>0</v>
      </c>
      <c r="AP229" s="75">
        <f t="shared" ref="AP229" si="1010">AO229/AO223</f>
        <v>0</v>
      </c>
      <c r="AQ229" s="73">
        <f t="shared" ref="AQ229" si="1011">SUM(AQ225:AQ228)</f>
        <v>0</v>
      </c>
      <c r="AR229" s="75">
        <f t="shared" ref="AR229" si="1012">AQ229/AQ223</f>
        <v>0</v>
      </c>
      <c r="AS229" s="73">
        <f t="shared" ref="AS229" si="1013">SUM(AS225:AS228)</f>
        <v>0</v>
      </c>
      <c r="AT229" s="75">
        <f t="shared" ref="AT229" si="1014">AS229/AS223</f>
        <v>0</v>
      </c>
      <c r="AU229" s="71">
        <f>E229+M229+O229+Q229+W229+Y229+AA229+AE229+AG229+AI229+AO229+AS229+G229+K229+I229+AC229+S229+U229+AQ229+AK229+AM229+C229</f>
        <v>0</v>
      </c>
      <c r="AV229" s="155">
        <f t="shared" si="970"/>
        <v>0</v>
      </c>
      <c r="AW229" s="94"/>
      <c r="AX229" s="94"/>
      <c r="AY229" s="94"/>
      <c r="AZ229" s="94"/>
      <c r="BA229" s="94"/>
      <c r="BB229" s="94"/>
      <c r="BC229" s="94"/>
      <c r="BD229" s="94"/>
      <c r="BE229" s="94"/>
      <c r="BF229" s="94"/>
      <c r="BG229" s="94"/>
      <c r="BH229" s="94"/>
      <c r="BI229" s="94"/>
      <c r="BJ229" s="94"/>
      <c r="BK229" s="94"/>
      <c r="CK229" s="26">
        <f t="shared" ref="CK229" si="1015">SUM(CK225:CK228)</f>
        <v>0</v>
      </c>
    </row>
    <row r="230" spans="1:89" ht="16.5" thickTop="1" x14ac:dyDescent="0.25">
      <c r="A230" s="233" t="s">
        <v>481</v>
      </c>
      <c r="B230" s="233"/>
      <c r="C230" s="233"/>
      <c r="D230" s="233"/>
      <c r="E230" s="233"/>
      <c r="F230" s="233"/>
      <c r="G230" s="233"/>
      <c r="H230" s="233"/>
      <c r="I230" s="233"/>
      <c r="J230" s="233"/>
      <c r="K230" s="233"/>
      <c r="L230" s="233"/>
      <c r="M230" s="233"/>
      <c r="N230" s="233"/>
      <c r="O230" s="233"/>
      <c r="P230" s="233"/>
      <c r="Q230" s="233"/>
      <c r="R230" s="233"/>
      <c r="S230" s="233"/>
      <c r="T230" s="233"/>
      <c r="U230" s="233"/>
      <c r="V230" s="233"/>
      <c r="W230" s="233"/>
      <c r="X230" s="233"/>
      <c r="Y230" s="233"/>
      <c r="Z230" s="233"/>
      <c r="AA230" s="233"/>
      <c r="AB230" s="233"/>
      <c r="AC230" s="233"/>
      <c r="AD230" s="233"/>
      <c r="AE230" s="233"/>
      <c r="AF230" s="233"/>
      <c r="AG230" s="233"/>
      <c r="AH230" s="233"/>
      <c r="AI230" s="233"/>
      <c r="AJ230" s="233"/>
      <c r="AK230" s="233"/>
      <c r="AL230" s="233"/>
      <c r="AM230" s="233"/>
      <c r="AN230" s="233"/>
      <c r="AO230" s="233"/>
      <c r="AP230" s="233"/>
      <c r="AQ230" s="233"/>
      <c r="AR230" s="233"/>
      <c r="AS230" s="233"/>
      <c r="AT230" s="233"/>
      <c r="AU230" s="233"/>
      <c r="AV230" s="233"/>
    </row>
    <row r="231" spans="1:89" ht="45" x14ac:dyDescent="0.25">
      <c r="A231" s="76"/>
      <c r="B231" s="66" t="s">
        <v>21</v>
      </c>
      <c r="C231" s="225" t="s">
        <v>442</v>
      </c>
      <c r="D231" s="226"/>
      <c r="E231" s="225" t="s">
        <v>96</v>
      </c>
      <c r="F231" s="226"/>
      <c r="G231" s="232" t="s">
        <v>99</v>
      </c>
      <c r="H231" s="226"/>
      <c r="I231" s="232" t="s">
        <v>100</v>
      </c>
      <c r="J231" s="226"/>
      <c r="K231" s="225" t="s">
        <v>97</v>
      </c>
      <c r="L231" s="226"/>
      <c r="M231" s="225" t="s">
        <v>98</v>
      </c>
      <c r="N231" s="226"/>
      <c r="O231" s="225" t="s">
        <v>22</v>
      </c>
      <c r="P231" s="226"/>
      <c r="Q231" s="225" t="s">
        <v>489</v>
      </c>
      <c r="R231" s="226"/>
      <c r="S231" s="225" t="s">
        <v>488</v>
      </c>
      <c r="T231" s="226"/>
      <c r="U231" s="232" t="s">
        <v>422</v>
      </c>
      <c r="V231" s="226"/>
      <c r="W231" s="232" t="s">
        <v>436</v>
      </c>
      <c r="X231" s="226"/>
      <c r="Y231" s="232" t="s">
        <v>423</v>
      </c>
      <c r="Z231" s="226"/>
      <c r="AA231" s="225" t="s">
        <v>484</v>
      </c>
      <c r="AB231" s="226"/>
      <c r="AC231" s="225" t="s">
        <v>93</v>
      </c>
      <c r="AD231" s="226"/>
      <c r="AE231" s="225" t="s">
        <v>94</v>
      </c>
      <c r="AF231" s="226"/>
      <c r="AG231" s="225" t="s">
        <v>485</v>
      </c>
      <c r="AH231" s="226"/>
      <c r="AI231" s="225" t="s">
        <v>424</v>
      </c>
      <c r="AJ231" s="226"/>
      <c r="AK231" s="225" t="s">
        <v>425</v>
      </c>
      <c r="AL231" s="226"/>
      <c r="AM231" s="225" t="s">
        <v>437</v>
      </c>
      <c r="AN231" s="226"/>
      <c r="AO231" s="225" t="s">
        <v>500</v>
      </c>
      <c r="AP231" s="226"/>
      <c r="AQ231" s="225" t="s">
        <v>426</v>
      </c>
      <c r="AR231" s="226"/>
      <c r="AS231" s="225" t="s">
        <v>447</v>
      </c>
      <c r="AT231" s="226"/>
      <c r="AU231" s="225" t="s">
        <v>23</v>
      </c>
      <c r="AV231" s="226"/>
      <c r="AW231" s="89" t="s">
        <v>442</v>
      </c>
      <c r="AX231" s="89" t="s">
        <v>96</v>
      </c>
      <c r="AY231" s="195" t="s">
        <v>185</v>
      </c>
      <c r="AZ231" s="105" t="s">
        <v>97</v>
      </c>
      <c r="BA231" s="105" t="s">
        <v>443</v>
      </c>
      <c r="BB231" s="90" t="s">
        <v>434</v>
      </c>
      <c r="BC231" s="106" t="s">
        <v>186</v>
      </c>
      <c r="BD231" s="90" t="s">
        <v>435</v>
      </c>
      <c r="BE231" s="90" t="s">
        <v>93</v>
      </c>
      <c r="BF231" s="90" t="s">
        <v>94</v>
      </c>
      <c r="BG231" s="90" t="s">
        <v>31</v>
      </c>
      <c r="BH231" s="90" t="s">
        <v>444</v>
      </c>
      <c r="BI231" s="91" t="s">
        <v>445</v>
      </c>
      <c r="BJ231" s="91" t="s">
        <v>446</v>
      </c>
      <c r="BK231" s="91" t="s">
        <v>448</v>
      </c>
      <c r="CK231" s="219" t="s">
        <v>502</v>
      </c>
    </row>
    <row r="232" spans="1:89" x14ac:dyDescent="0.25">
      <c r="A232" s="38" t="s">
        <v>107</v>
      </c>
      <c r="B232" s="67"/>
      <c r="C232" s="67"/>
      <c r="D232" s="68"/>
      <c r="E232" s="67"/>
      <c r="F232" s="68"/>
      <c r="G232" s="67"/>
      <c r="H232" s="68"/>
      <c r="I232" s="67"/>
      <c r="J232" s="68"/>
      <c r="K232" s="67"/>
      <c r="L232" s="68"/>
      <c r="M232" s="69"/>
      <c r="N232" s="68"/>
      <c r="O232" s="67"/>
      <c r="P232" s="68"/>
      <c r="Q232" s="67"/>
      <c r="R232" s="68"/>
      <c r="S232" s="67"/>
      <c r="T232" s="68"/>
      <c r="U232" s="67"/>
      <c r="V232" s="68"/>
      <c r="W232" s="67"/>
      <c r="X232" s="68"/>
      <c r="Y232" s="67"/>
      <c r="Z232" s="68"/>
      <c r="AA232" s="67"/>
      <c r="AB232" s="68"/>
      <c r="AC232" s="69"/>
      <c r="AD232" s="69"/>
      <c r="AE232" s="67"/>
      <c r="AF232" s="68"/>
      <c r="AG232" s="67"/>
      <c r="AH232" s="68"/>
      <c r="AI232" s="67"/>
      <c r="AJ232" s="68"/>
      <c r="AK232" s="227"/>
      <c r="AL232" s="228"/>
      <c r="AM232" s="227"/>
      <c r="AN232" s="228"/>
      <c r="AO232" s="112"/>
      <c r="AP232" s="113"/>
      <c r="AQ232" s="112"/>
      <c r="AR232" s="113"/>
      <c r="AS232" s="112"/>
      <c r="AT232" s="113"/>
      <c r="AU232" s="67"/>
      <c r="AV232" s="110"/>
      <c r="AW232" s="89"/>
      <c r="AX232" s="89"/>
      <c r="AY232" s="89"/>
      <c r="AZ232" s="89"/>
      <c r="BA232" s="89"/>
    </row>
    <row r="233" spans="1:89" x14ac:dyDescent="0.25">
      <c r="A233" s="77"/>
      <c r="B233" s="70"/>
      <c r="C233" s="223">
        <f>(VLOOKUP(A232,$BL$2:$CH$5,2,FALSE))*'Attorney Detail'!F233</f>
        <v>15</v>
      </c>
      <c r="D233" s="224"/>
      <c r="E233" s="223">
        <f>(VLOOKUP(A232,$BL$2:$CH$5,3,FALSE))*'Attorney Detail'!F233</f>
        <v>15</v>
      </c>
      <c r="F233" s="224"/>
      <c r="G233" s="223">
        <f>VLOOKUP(A232,$BL$2:$CI$5,4,FALSE)*'Attorney Detail'!F233</f>
        <v>50</v>
      </c>
      <c r="H233" s="224"/>
      <c r="I233" s="223">
        <f>VLOOKUP(A232,$BL$2:$CI$5,5,FALSE)*'Attorney Detail'!F233</f>
        <v>80</v>
      </c>
      <c r="J233" s="224"/>
      <c r="K233" s="223">
        <f>VLOOKUP(A232,$BL$2:$CI$5,6,FALSE)*'Attorney Detail'!F233</f>
        <v>100</v>
      </c>
      <c r="L233" s="224"/>
      <c r="M233" s="234">
        <f>VLOOKUP(A232,$BL$2:$CI$5,7,FALSE)*'Attorney Detail'!F233</f>
        <v>150</v>
      </c>
      <c r="N233" s="224"/>
      <c r="O233" s="223">
        <f>VLOOKUP(A232,$BL$2:$CI$5,8,FALSE)*'Attorney Detail'!F233</f>
        <v>300</v>
      </c>
      <c r="P233" s="224"/>
      <c r="Q233" s="223">
        <f>VLOOKUP(A232,$BL$2:$CI$5,9,FALSE)*'Attorney Detail'!F233</f>
        <v>15</v>
      </c>
      <c r="R233" s="224"/>
      <c r="S233" s="223">
        <f>VLOOKUP(A232,$BL$2:$CI$5,10,FALSE)*'Attorney Detail'!F233</f>
        <v>50</v>
      </c>
      <c r="T233" s="224"/>
      <c r="U233" s="223">
        <f>VLOOKUP(A232,$BL$2:$CI$5,11,FALSE)*'Attorney Detail'!F233</f>
        <v>100</v>
      </c>
      <c r="V233" s="224"/>
      <c r="W233" s="223">
        <f>VLOOKUP(A232,$BL$2:$CI$5,12,FALSE)*'Attorney Detail'!F233</f>
        <v>220</v>
      </c>
      <c r="X233" s="224"/>
      <c r="Y233" s="223">
        <f>VLOOKUP(A232,$BL$2:$CI$5,13,FALSE)*'Attorney Detail'!F233</f>
        <v>300</v>
      </c>
      <c r="Z233" s="224"/>
      <c r="AA233" s="229">
        <f>VLOOKUP(A232,$BL$2:$CI$5,14,FALSE)*'Attorney Detail'!F233</f>
        <v>400</v>
      </c>
      <c r="AB233" s="230"/>
      <c r="AC233" s="229">
        <f>VLOOKUP(A232,$BL$2:$CI$5,15,FALSE)*'Attorney Detail'!F233</f>
        <v>120</v>
      </c>
      <c r="AD233" s="231"/>
      <c r="AE233" s="229">
        <f>VLOOKUP(A232,$BL$2:$CI$5,16,FALSE)*'Attorney Detail'!F233</f>
        <v>120</v>
      </c>
      <c r="AF233" s="230"/>
      <c r="AG233" s="229">
        <f>VLOOKUP(A232,$BL$2:$CI$5,17,FALSE)*'Attorney Detail'!F233</f>
        <v>300</v>
      </c>
      <c r="AH233" s="230"/>
      <c r="AI233" s="223">
        <f>VLOOKUP(A232,$BL$2:$CI$5,18,FALSE)*'Attorney Detail'!F233</f>
        <v>300</v>
      </c>
      <c r="AJ233" s="224"/>
      <c r="AK233" s="223">
        <f>VLOOKUP(A232,$BL$2:$CI$5,19,FALSE)*'Attorney Detail'!F233</f>
        <v>15</v>
      </c>
      <c r="AL233" s="224"/>
      <c r="AM233" s="223">
        <f>VLOOKUP(A232,$BL$2:$CI$5,20,FALSE)*'Attorney Detail'!F233</f>
        <v>40</v>
      </c>
      <c r="AN233" s="224"/>
      <c r="AO233" s="223">
        <f>VLOOKUP(A232,$BL$2:$CI$5,21,FALSE)*'Attorney Detail'!F233</f>
        <v>40</v>
      </c>
      <c r="AP233" s="224"/>
      <c r="AQ233" s="223">
        <f>VLOOKUP(A232,$BL$2:$CI$5,22,FALSE)*'Attorney Detail'!F233</f>
        <v>40</v>
      </c>
      <c r="AR233" s="224"/>
      <c r="AS233" s="235">
        <f>VLOOKUP(A232,$BL$2:$CI$5,23,FALSE)*'Attorney Detail'!F233</f>
        <v>10000000000</v>
      </c>
      <c r="AT233" s="236"/>
      <c r="AU233" s="237"/>
      <c r="AV233" s="238"/>
    </row>
    <row r="234" spans="1:89" ht="15.75" thickBot="1" x14ac:dyDescent="0.3">
      <c r="A234" s="37" t="str">
        <f>'Attorney Detail'!A233&amp;""</f>
        <v/>
      </c>
      <c r="B234" s="78" t="s">
        <v>24</v>
      </c>
      <c r="C234" s="78" t="s">
        <v>24</v>
      </c>
      <c r="D234" s="78" t="s">
        <v>112</v>
      </c>
      <c r="E234" s="78" t="s">
        <v>24</v>
      </c>
      <c r="F234" s="78" t="s">
        <v>112</v>
      </c>
      <c r="G234" s="78" t="s">
        <v>24</v>
      </c>
      <c r="H234" s="78" t="s">
        <v>112</v>
      </c>
      <c r="I234" s="78" t="s">
        <v>24</v>
      </c>
      <c r="J234" s="78" t="s">
        <v>112</v>
      </c>
      <c r="K234" s="78" t="s">
        <v>24</v>
      </c>
      <c r="L234" s="78" t="s">
        <v>112</v>
      </c>
      <c r="M234" s="78" t="s">
        <v>24</v>
      </c>
      <c r="N234" s="78" t="s">
        <v>112</v>
      </c>
      <c r="O234" s="78" t="s">
        <v>24</v>
      </c>
      <c r="P234" s="78" t="s">
        <v>112</v>
      </c>
      <c r="Q234" s="78" t="s">
        <v>24</v>
      </c>
      <c r="R234" s="78" t="s">
        <v>112</v>
      </c>
      <c r="S234" s="78" t="s">
        <v>24</v>
      </c>
      <c r="T234" s="78" t="s">
        <v>112</v>
      </c>
      <c r="U234" s="78" t="s">
        <v>24</v>
      </c>
      <c r="V234" s="78" t="s">
        <v>112</v>
      </c>
      <c r="W234" s="78" t="s">
        <v>24</v>
      </c>
      <c r="X234" s="78" t="s">
        <v>112</v>
      </c>
      <c r="Y234" s="78" t="s">
        <v>24</v>
      </c>
      <c r="Z234" s="78" t="s">
        <v>112</v>
      </c>
      <c r="AA234" s="78" t="s">
        <v>24</v>
      </c>
      <c r="AB234" s="78" t="s">
        <v>112</v>
      </c>
      <c r="AC234" s="78" t="s">
        <v>24</v>
      </c>
      <c r="AD234" s="78" t="s">
        <v>112</v>
      </c>
      <c r="AE234" s="78" t="s">
        <v>24</v>
      </c>
      <c r="AF234" s="78" t="s">
        <v>112</v>
      </c>
      <c r="AG234" s="78" t="s">
        <v>24</v>
      </c>
      <c r="AH234" s="79" t="s">
        <v>112</v>
      </c>
      <c r="AI234" s="78" t="s">
        <v>24</v>
      </c>
      <c r="AJ234" s="78" t="s">
        <v>112</v>
      </c>
      <c r="AK234" s="78" t="s">
        <v>24</v>
      </c>
      <c r="AL234" s="78" t="s">
        <v>112</v>
      </c>
      <c r="AM234" s="78" t="s">
        <v>24</v>
      </c>
      <c r="AN234" s="78" t="s">
        <v>112</v>
      </c>
      <c r="AO234" s="78" t="s">
        <v>24</v>
      </c>
      <c r="AP234" s="78" t="s">
        <v>112</v>
      </c>
      <c r="AQ234" s="78" t="s">
        <v>24</v>
      </c>
      <c r="AR234" s="78" t="s">
        <v>112</v>
      </c>
      <c r="AS234" s="78" t="s">
        <v>24</v>
      </c>
      <c r="AT234" s="78" t="s">
        <v>112</v>
      </c>
      <c r="AU234" s="78" t="s">
        <v>24</v>
      </c>
      <c r="AV234" s="154" t="s">
        <v>112</v>
      </c>
      <c r="CK234" s="19"/>
    </row>
    <row r="235" spans="1:89" ht="16.5" thickTop="1" thickBot="1" x14ac:dyDescent="0.3">
      <c r="A235" s="20" t="s">
        <v>25</v>
      </c>
      <c r="B235" s="21"/>
      <c r="C235" s="21"/>
      <c r="D235" s="75">
        <f>C235/C233</f>
        <v>0</v>
      </c>
      <c r="E235" s="21"/>
      <c r="F235" s="75">
        <f>E235/E233</f>
        <v>0</v>
      </c>
      <c r="G235" s="21"/>
      <c r="H235" s="75">
        <f>G235/G233</f>
        <v>0</v>
      </c>
      <c r="I235" s="21"/>
      <c r="J235" s="75">
        <f>I235/I233</f>
        <v>0</v>
      </c>
      <c r="K235" s="21"/>
      <c r="L235" s="75">
        <f>K235/K233</f>
        <v>0</v>
      </c>
      <c r="M235" s="21"/>
      <c r="N235" s="75">
        <f>M235/M233</f>
        <v>0</v>
      </c>
      <c r="O235" s="21"/>
      <c r="P235" s="75">
        <f>O235/O233</f>
        <v>0</v>
      </c>
      <c r="Q235" s="21"/>
      <c r="R235" s="75">
        <f>Q235/Q233</f>
        <v>0</v>
      </c>
      <c r="S235" s="21"/>
      <c r="T235" s="75">
        <f>S235/S233</f>
        <v>0</v>
      </c>
      <c r="U235" s="21"/>
      <c r="V235" s="75">
        <f>U235/U233</f>
        <v>0</v>
      </c>
      <c r="W235" s="21"/>
      <c r="X235" s="75">
        <f>W235/W233</f>
        <v>0</v>
      </c>
      <c r="Y235" s="21"/>
      <c r="Z235" s="75">
        <f>Y235/Y233</f>
        <v>0</v>
      </c>
      <c r="AA235" s="21"/>
      <c r="AB235" s="75">
        <f>AA235/AA233</f>
        <v>0</v>
      </c>
      <c r="AC235" s="21"/>
      <c r="AD235" s="75">
        <f>AC235/AC233</f>
        <v>0</v>
      </c>
      <c r="AE235" s="21"/>
      <c r="AF235" s="75">
        <f>AE235/AE233</f>
        <v>0</v>
      </c>
      <c r="AG235" s="21"/>
      <c r="AH235" s="75">
        <f>AG235/AG233</f>
        <v>0</v>
      </c>
      <c r="AI235" s="21"/>
      <c r="AJ235" s="75">
        <f>AI235/AI233</f>
        <v>0</v>
      </c>
      <c r="AK235" s="21"/>
      <c r="AL235" s="75">
        <f>AK235/AK233</f>
        <v>0</v>
      </c>
      <c r="AM235" s="21">
        <v>0</v>
      </c>
      <c r="AN235" s="75">
        <f>AM235/AM233</f>
        <v>0</v>
      </c>
      <c r="AO235" s="21"/>
      <c r="AP235" s="75">
        <f>AO235/AO233</f>
        <v>0</v>
      </c>
      <c r="AQ235" s="21"/>
      <c r="AR235" s="75">
        <f>AQ235/AQ233</f>
        <v>0</v>
      </c>
      <c r="AS235" s="21"/>
      <c r="AT235" s="75">
        <f>AS235/AS233</f>
        <v>0</v>
      </c>
      <c r="AU235" s="100">
        <f>E235+M235+O235+Q235+W235+Y235+AA235+AE235+AG235+AI235+AO235+AS235+G235+K235+I235+AC235+S235+U235+AQ235+AK235+AM235+C235</f>
        <v>0</v>
      </c>
      <c r="AV235" s="155">
        <f t="shared" ref="AV235:AV239" si="1016">F235+N235+P235+R235+X235+Z235+AB235+AF235+AH235+AJ235+AP235+AT235+AD235+H235+L235+J235+T235+V235+AR235+AL235+AN235+D235</f>
        <v>0</v>
      </c>
      <c r="AW235" s="93">
        <f>IF(D235=0,0,(IF('Attorney Detail'!I233="yes",(D235/AV235)*('Attorney Detail'!G233+'Attorney Detail'!H233),0)))</f>
        <v>0</v>
      </c>
      <c r="AX235" s="93">
        <f>IF(F235=0,0,(IF('Attorney Detail'!J233="yes",(F235/AV235)*('Attorney Detail'!G233+'Attorney Detail'!H233),0)))</f>
        <v>0</v>
      </c>
      <c r="AY235" s="93">
        <f>IF(H235+J235=0,0,(IF('Attorney Detail'!K233="yes",((H235+J235)/AV235)*('Attorney Detail'!G233+'Attorney Detail'!H233),0)))</f>
        <v>0</v>
      </c>
      <c r="AZ235" s="93">
        <f>IF(L235=0,0,(IF('Attorney Detail'!L233="yes",(L235/AV235)*('Attorney Detail'!G233+'Attorney Detail'!H233),0)))</f>
        <v>0</v>
      </c>
      <c r="BA235" s="93">
        <f>IF(N235=0,0,(N235/AV235)*('Attorney Detail'!G233+'Attorney Detail'!H233))</f>
        <v>0</v>
      </c>
      <c r="BB235" s="93">
        <f>IF(R235+T235=0,0,(IF('Attorney Detail'!M233="yes",((R235+T235)/AV235)*('Attorney Detail'!G233+'Attorney Detail'!H233),0)))</f>
        <v>0</v>
      </c>
      <c r="BC235" s="93">
        <f>IF(V235=0,0,(IF('Attorney Detail'!N233="yes",(((V235)/AV235)*('Attorney Detail'!G233+'Attorney Detail'!H233)),0)))</f>
        <v>0</v>
      </c>
      <c r="BD235" s="93">
        <f>IF(X235+Z235+AB235=0,0,(IF('Attorney Detail'!O233="yes",((X235+Z235+AB235)/AV235)*('Attorney Detail'!G233+'Attorney Detail'!H233),0)))</f>
        <v>0</v>
      </c>
      <c r="BE235" s="93">
        <f>IF(AD235=0,0,(IF('Attorney Detail'!P233="yes",(AD235/AV235)*('Attorney Detail'!G233+'Attorney Detail'!H233),0)))</f>
        <v>0</v>
      </c>
      <c r="BF235" s="93">
        <f>IF(AF235=0,0,(IF('Attorney Detail'!Q233="yes",(AF235/AV235)*('Attorney Detail'!G233+'Attorney Detail'!H233),0)))</f>
        <v>0</v>
      </c>
      <c r="BG235" s="93">
        <f>IF(AH235=0,0,(AH235/AV235)*('Attorney Detail'!G233+'Attorney Detail'!H233))</f>
        <v>0</v>
      </c>
      <c r="BH235" s="93">
        <f>IF(AK235+AM235=0,0,(IF('Attorney Detail'!R233="yes",((AL235+AN235)/AV235)*('Attorney Detail'!G233+'Attorney Detail'!H233),0)))</f>
        <v>0</v>
      </c>
      <c r="BI235" s="91">
        <f>IF(AP235=0,0,(IF('Attorney Detail'!S233="yes",(AP235/AV235)*('Attorney Detail'!G233+'Attorney Detail'!H233),0)))</f>
        <v>0</v>
      </c>
      <c r="BJ235" s="91">
        <f>IF(AT235=0,0,(AT235/AV235)*('Attorney Detail'!G233+'Attorney Detail'!H233))</f>
        <v>0</v>
      </c>
      <c r="BK235" s="91">
        <f>IF((AU235)=0,('Attorney Detail'!G233+'Attorney Detail'!H233),SUM(AW235:BJ235))</f>
        <v>0</v>
      </c>
      <c r="CK235" s="19">
        <f>AV235*'Attorney Detail'!F233</f>
        <v>0</v>
      </c>
    </row>
    <row r="236" spans="1:89" ht="16.5" thickTop="1" thickBot="1" x14ac:dyDescent="0.3">
      <c r="A236" s="22" t="s">
        <v>26</v>
      </c>
      <c r="B236" s="23"/>
      <c r="C236" s="88"/>
      <c r="D236" s="75">
        <f>C236/C233</f>
        <v>0</v>
      </c>
      <c r="E236" s="88"/>
      <c r="F236" s="75">
        <f>E236/E233</f>
        <v>0</v>
      </c>
      <c r="G236" s="88"/>
      <c r="H236" s="75">
        <f>G236/G233</f>
        <v>0</v>
      </c>
      <c r="I236" s="88"/>
      <c r="J236" s="75">
        <f>I236/I233</f>
        <v>0</v>
      </c>
      <c r="K236" s="88"/>
      <c r="L236" s="75">
        <f>K236/K233</f>
        <v>0</v>
      </c>
      <c r="M236" s="88"/>
      <c r="N236" s="75">
        <f>M236/M233</f>
        <v>0</v>
      </c>
      <c r="O236" s="88"/>
      <c r="P236" s="75">
        <f>O236/O233</f>
        <v>0</v>
      </c>
      <c r="Q236" s="88"/>
      <c r="R236" s="75">
        <f>Q236/Q233</f>
        <v>0</v>
      </c>
      <c r="S236" s="88"/>
      <c r="T236" s="75">
        <f>S236/S233</f>
        <v>0</v>
      </c>
      <c r="U236" s="88"/>
      <c r="V236" s="75">
        <f>U236/U233</f>
        <v>0</v>
      </c>
      <c r="W236" s="88"/>
      <c r="X236" s="75">
        <f>W236/W233</f>
        <v>0</v>
      </c>
      <c r="Y236" s="88"/>
      <c r="Z236" s="75">
        <f>Y236/Y233</f>
        <v>0</v>
      </c>
      <c r="AA236" s="88"/>
      <c r="AB236" s="75">
        <f>AA236/AA233</f>
        <v>0</v>
      </c>
      <c r="AC236" s="88"/>
      <c r="AD236" s="75">
        <f>AC236/AC233</f>
        <v>0</v>
      </c>
      <c r="AE236" s="88"/>
      <c r="AF236" s="75">
        <f>AE236/AE233</f>
        <v>0</v>
      </c>
      <c r="AG236" s="88"/>
      <c r="AH236" s="75">
        <f>AG236/AG233</f>
        <v>0</v>
      </c>
      <c r="AI236" s="88"/>
      <c r="AJ236" s="75">
        <f>AI236/AI233</f>
        <v>0</v>
      </c>
      <c r="AK236" s="88">
        <v>0</v>
      </c>
      <c r="AL236" s="75">
        <f>AK236/AK233</f>
        <v>0</v>
      </c>
      <c r="AM236" s="88">
        <v>0</v>
      </c>
      <c r="AN236" s="75">
        <f>AM236/AM233</f>
        <v>0</v>
      </c>
      <c r="AO236" s="88"/>
      <c r="AP236" s="75">
        <f>AO236/AO233</f>
        <v>0</v>
      </c>
      <c r="AQ236" s="88"/>
      <c r="AR236" s="75">
        <f>AQ236/AQ233</f>
        <v>0</v>
      </c>
      <c r="AS236" s="88"/>
      <c r="AT236" s="75">
        <f>AS236/AS233</f>
        <v>0</v>
      </c>
      <c r="AU236" s="107">
        <f>E236+M236+O236+Q236+W236+Y236+AA236+AE236+AG236+AI236+AO236+AS236+G236+K236+I236+AC236+S236+U236+AQ236+AK236+AM236+C236</f>
        <v>0</v>
      </c>
      <c r="AV236" s="155">
        <f t="shared" si="1016"/>
        <v>0</v>
      </c>
      <c r="AW236" s="93">
        <f>IF(D236=0,0,(IF('Attorney Detail'!I234="yes",(D236/AV236)*('Attorney Detail'!G234+'Attorney Detail'!H234),0)))</f>
        <v>0</v>
      </c>
      <c r="AX236" s="93">
        <f>IF(F236=0,0,(IF('Attorney Detail'!J234="yes",(F236/AV236)*('Attorney Detail'!G234+'Attorney Detail'!H234),0)))</f>
        <v>0</v>
      </c>
      <c r="AY236" s="93">
        <f>IF(H236+J236=0,0,(IF('Attorney Detail'!K234="yes",((H236+J236)/AV236)*('Attorney Detail'!G234+'Attorney Detail'!H234),0)))</f>
        <v>0</v>
      </c>
      <c r="AZ236" s="93">
        <f>IF(L236=0,0,(IF('Attorney Detail'!L234="yes",(L236/AV236)*('Attorney Detail'!G234+'Attorney Detail'!H234),0)))</f>
        <v>0</v>
      </c>
      <c r="BA236" s="93">
        <f>IF(N236=0,0,(N236/AV236)*('Attorney Detail'!G234+'Attorney Detail'!H234))</f>
        <v>0</v>
      </c>
      <c r="BB236" s="93">
        <f>IF(R236+T236=0,0,(IF('Attorney Detail'!M234="yes",((R236+T236)/AV236)*('Attorney Detail'!G234+'Attorney Detail'!H234),0)))</f>
        <v>0</v>
      </c>
      <c r="BC236" s="93">
        <f>IF(V236=0,0,(IF('Attorney Detail'!N234="yes",(((V236)/AV236)*('Attorney Detail'!G234+'Attorney Detail'!H234)),0)))</f>
        <v>0</v>
      </c>
      <c r="BD236" s="93">
        <f>IF(X236+Z236+AB236=0,0,(IF('Attorney Detail'!O234="yes",((X236+Z236+AB236)/AV236)*('Attorney Detail'!G234+'Attorney Detail'!H234),0)))</f>
        <v>0</v>
      </c>
      <c r="BE236" s="93">
        <f>IF(AD236=0,0,(IF('Attorney Detail'!P234="yes",(AD236/AV236)*('Attorney Detail'!G234+'Attorney Detail'!H234),0)))</f>
        <v>0</v>
      </c>
      <c r="BF236" s="93">
        <f>IF(AF236=0,0,(IF('Attorney Detail'!Q234="yes",(AF236/AV236)*('Attorney Detail'!G234+'Attorney Detail'!H234),0)))</f>
        <v>0</v>
      </c>
      <c r="BG236" s="93">
        <f>IF(AH236=0,0,(AH236/AV236)*('Attorney Detail'!G234+'Attorney Detail'!H234))</f>
        <v>0</v>
      </c>
      <c r="BH236" s="93">
        <f>IF(AK236+AM236=0,0,(IF('Attorney Detail'!R234="yes",((AL236+AN236)/AV236)*('Attorney Detail'!G234+'Attorney Detail'!H234),0)))</f>
        <v>0</v>
      </c>
      <c r="BI236" s="91">
        <f>IF(AP236=0,0,(IF('Attorney Detail'!S234="yes",(AP236/AV236)*('Attorney Detail'!G234+'Attorney Detail'!H234),0)))</f>
        <v>0</v>
      </c>
      <c r="BJ236" s="91">
        <f>IF(AT236=0,0,(AT236/AV236)*('Attorney Detail'!G234+'Attorney Detail'!H234))</f>
        <v>0</v>
      </c>
      <c r="BK236" s="91">
        <f>IF((AU236)=0,('Attorney Detail'!G234+'Attorney Detail'!H234),SUM(AW236:BJ236))</f>
        <v>0</v>
      </c>
      <c r="CK236" s="19">
        <f>AV236*'Attorney Detail'!F234</f>
        <v>0</v>
      </c>
    </row>
    <row r="237" spans="1:89" ht="16.5" thickTop="1" thickBot="1" x14ac:dyDescent="0.3">
      <c r="A237" s="22" t="s">
        <v>27</v>
      </c>
      <c r="B237" s="23"/>
      <c r="C237" s="88"/>
      <c r="D237" s="75">
        <f>C237/C233</f>
        <v>0</v>
      </c>
      <c r="E237" s="88"/>
      <c r="F237" s="75">
        <f>E237/E233</f>
        <v>0</v>
      </c>
      <c r="G237" s="88"/>
      <c r="H237" s="75">
        <f>G237/G233</f>
        <v>0</v>
      </c>
      <c r="I237" s="88"/>
      <c r="J237" s="75">
        <f>I237/I233</f>
        <v>0</v>
      </c>
      <c r="K237" s="88"/>
      <c r="L237" s="75">
        <f>K237/K233</f>
        <v>0</v>
      </c>
      <c r="M237" s="88"/>
      <c r="N237" s="75">
        <f>M237/M233</f>
        <v>0</v>
      </c>
      <c r="O237" s="88"/>
      <c r="P237" s="75">
        <f>O237/O233</f>
        <v>0</v>
      </c>
      <c r="Q237" s="88"/>
      <c r="R237" s="75">
        <f>Q237/Q233</f>
        <v>0</v>
      </c>
      <c r="S237" s="88"/>
      <c r="T237" s="75">
        <f>S237/S233</f>
        <v>0</v>
      </c>
      <c r="U237" s="88"/>
      <c r="V237" s="75">
        <f>U237/U233</f>
        <v>0</v>
      </c>
      <c r="W237" s="88"/>
      <c r="X237" s="75">
        <f>W237/W233</f>
        <v>0</v>
      </c>
      <c r="Y237" s="88"/>
      <c r="Z237" s="75">
        <f>Y237/Y233</f>
        <v>0</v>
      </c>
      <c r="AA237" s="88"/>
      <c r="AB237" s="75">
        <f>AA237/AA233</f>
        <v>0</v>
      </c>
      <c r="AC237" s="88"/>
      <c r="AD237" s="75">
        <f>AC237/AC233</f>
        <v>0</v>
      </c>
      <c r="AE237" s="88"/>
      <c r="AF237" s="75">
        <f>AE237/AE233</f>
        <v>0</v>
      </c>
      <c r="AG237" s="88"/>
      <c r="AH237" s="75">
        <f>AG237/AG233</f>
        <v>0</v>
      </c>
      <c r="AI237" s="88"/>
      <c r="AJ237" s="75">
        <f>AI237/AI233</f>
        <v>0</v>
      </c>
      <c r="AK237" s="88">
        <v>0</v>
      </c>
      <c r="AL237" s="75">
        <f>AK237/AK233</f>
        <v>0</v>
      </c>
      <c r="AM237" s="88">
        <v>0</v>
      </c>
      <c r="AN237" s="75">
        <f>AM237/AM233</f>
        <v>0</v>
      </c>
      <c r="AO237" s="88"/>
      <c r="AP237" s="75">
        <f>AO237/AO233</f>
        <v>0</v>
      </c>
      <c r="AQ237" s="88"/>
      <c r="AR237" s="75">
        <f>AQ237/AQ233</f>
        <v>0</v>
      </c>
      <c r="AS237" s="88"/>
      <c r="AT237" s="75">
        <f>AS237/AS233</f>
        <v>0</v>
      </c>
      <c r="AU237" s="107">
        <f>E237+M237+O237+Q237+W237+Y237+AA237+AE237+AG237+AI237+AO237+AS237+G237+K237+I237+AC237+S237+U237+AQ237+AK237+AM237+C237</f>
        <v>0</v>
      </c>
      <c r="AV237" s="155">
        <f t="shared" si="1016"/>
        <v>0</v>
      </c>
      <c r="AW237" s="93">
        <f>IF(D237=0,0,(IF('Attorney Detail'!I235="yes",(D237/AV237)*('Attorney Detail'!G235+'Attorney Detail'!H235),0)))</f>
        <v>0</v>
      </c>
      <c r="AX237" s="93">
        <f>IF(F237=0,0,(IF('Attorney Detail'!J235="yes",(F237/AV237)*('Attorney Detail'!G235+'Attorney Detail'!H235),0)))</f>
        <v>0</v>
      </c>
      <c r="AY237" s="93">
        <f>IF(H237+J237=0,0,(IF('Attorney Detail'!K235="yes",((H237+J237)/AV237)*('Attorney Detail'!G235+'Attorney Detail'!H235),0)))</f>
        <v>0</v>
      </c>
      <c r="AZ237" s="93">
        <f>IF(L237=0,0,(IF('Attorney Detail'!L235="yes",(L237/AV237)*('Attorney Detail'!G235+'Attorney Detail'!H235),0)))</f>
        <v>0</v>
      </c>
      <c r="BA237" s="93">
        <f>IF(N237=0,0,(N237/AV237)*('Attorney Detail'!G235+'Attorney Detail'!H235))</f>
        <v>0</v>
      </c>
      <c r="BB237" s="93">
        <f>IF(R237+T237=0,0,(IF('Attorney Detail'!M235="yes",((R237+T237)/AV237)*('Attorney Detail'!G235+'Attorney Detail'!H235),0)))</f>
        <v>0</v>
      </c>
      <c r="BC237" s="93">
        <f>IF(V237=0,0,(IF('Attorney Detail'!N235="yes",(((V237)/AV237)*('Attorney Detail'!G235+'Attorney Detail'!H235)),0)))</f>
        <v>0</v>
      </c>
      <c r="BD237" s="93">
        <f>IF(X237+Z237+AB237=0,0,(IF('Attorney Detail'!O235="yes",((X237+Z237+AB237)/AV237)*('Attorney Detail'!G235+'Attorney Detail'!H235),0)))</f>
        <v>0</v>
      </c>
      <c r="BE237" s="93">
        <f>IF(AD237=0,0,(IF('Attorney Detail'!P235="yes",(AD237/AV237)*('Attorney Detail'!G235+'Attorney Detail'!H235),0)))</f>
        <v>0</v>
      </c>
      <c r="BF237" s="93">
        <f>IF(AF237=0,0,(IF('Attorney Detail'!Q235="yes",(AF237/AV237)*('Attorney Detail'!G235+'Attorney Detail'!H235),0)))</f>
        <v>0</v>
      </c>
      <c r="BG237" s="93">
        <f>IF(AH237=0,0,(AH237/AV237)*('Attorney Detail'!G235+'Attorney Detail'!H235))</f>
        <v>0</v>
      </c>
      <c r="BH237" s="93">
        <f>IF(AK237+AM237=0,0,(IF('Attorney Detail'!R235="yes",((AL237+AN237)/AV237)*('Attorney Detail'!G235+'Attorney Detail'!H235),0)))</f>
        <v>0</v>
      </c>
      <c r="BI237" s="91">
        <f>IF(AP237=0,0,(IF('Attorney Detail'!S235="yes",(AP237/AV237)*('Attorney Detail'!G235+'Attorney Detail'!H235),0)))</f>
        <v>0</v>
      </c>
      <c r="BJ237" s="91">
        <f>IF(AT237=0,0,(AT237/AV237)*('Attorney Detail'!G235+'Attorney Detail'!H235))</f>
        <v>0</v>
      </c>
      <c r="BK237" s="91">
        <f>IF((AU237)=0,('Attorney Detail'!G235+'Attorney Detail'!H235),SUM(AW237:BJ237))</f>
        <v>0</v>
      </c>
      <c r="CK237" s="19">
        <f>AV237*'Attorney Detail'!F235</f>
        <v>0</v>
      </c>
    </row>
    <row r="238" spans="1:89" ht="16.5" thickTop="1" thickBot="1" x14ac:dyDescent="0.3">
      <c r="A238" s="24" t="s">
        <v>28</v>
      </c>
      <c r="B238" s="25"/>
      <c r="C238" s="25"/>
      <c r="D238" s="75">
        <f>C238/C233</f>
        <v>0</v>
      </c>
      <c r="E238" s="25"/>
      <c r="F238" s="75">
        <f>E238/E233</f>
        <v>0</v>
      </c>
      <c r="G238" s="25"/>
      <c r="H238" s="75">
        <f>G238/G233</f>
        <v>0</v>
      </c>
      <c r="I238" s="25"/>
      <c r="J238" s="75">
        <f>I238/I233</f>
        <v>0</v>
      </c>
      <c r="K238" s="25"/>
      <c r="L238" s="75">
        <f>K238/K233</f>
        <v>0</v>
      </c>
      <c r="M238" s="25"/>
      <c r="N238" s="75">
        <f>M238/M233</f>
        <v>0</v>
      </c>
      <c r="O238" s="25"/>
      <c r="P238" s="75">
        <f>O238/O233</f>
        <v>0</v>
      </c>
      <c r="Q238" s="25"/>
      <c r="R238" s="75">
        <f>Q238/Q233</f>
        <v>0</v>
      </c>
      <c r="S238" s="25"/>
      <c r="T238" s="75">
        <f>S238/S233</f>
        <v>0</v>
      </c>
      <c r="U238" s="25"/>
      <c r="V238" s="75">
        <f>U238/U233</f>
        <v>0</v>
      </c>
      <c r="W238" s="25"/>
      <c r="X238" s="75">
        <f>W238/W233</f>
        <v>0</v>
      </c>
      <c r="Y238" s="25"/>
      <c r="Z238" s="75">
        <f>Y238/Y233</f>
        <v>0</v>
      </c>
      <c r="AA238" s="25"/>
      <c r="AB238" s="75">
        <f>AA238/AA233</f>
        <v>0</v>
      </c>
      <c r="AC238" s="25"/>
      <c r="AD238" s="75">
        <f>AC238/AC233</f>
        <v>0</v>
      </c>
      <c r="AE238" s="25"/>
      <c r="AF238" s="75">
        <f>AE238/AE233</f>
        <v>0</v>
      </c>
      <c r="AG238" s="25"/>
      <c r="AH238" s="75">
        <f>AG238/AG233</f>
        <v>0</v>
      </c>
      <c r="AI238" s="25"/>
      <c r="AJ238" s="75">
        <f>AI238/AI233</f>
        <v>0</v>
      </c>
      <c r="AK238" s="25">
        <v>0</v>
      </c>
      <c r="AL238" s="75">
        <f>AK238/AK233</f>
        <v>0</v>
      </c>
      <c r="AM238" s="25">
        <v>0</v>
      </c>
      <c r="AN238" s="75">
        <f>AM238/AM233</f>
        <v>0</v>
      </c>
      <c r="AO238" s="25"/>
      <c r="AP238" s="75">
        <f>AO238/AO233</f>
        <v>0</v>
      </c>
      <c r="AQ238" s="25"/>
      <c r="AR238" s="75">
        <f>AQ238/AQ233</f>
        <v>0</v>
      </c>
      <c r="AS238" s="25"/>
      <c r="AT238" s="75">
        <f>AS238/AS233</f>
        <v>0</v>
      </c>
      <c r="AU238" s="108">
        <f>E238+M238+O238+Q238+W238+Y238+AA238+AE238+AG238+AI238+AO238+AS238+G238+K238+I238+AC238+S238+U238+AQ238+AK238+AM238+C238</f>
        <v>0</v>
      </c>
      <c r="AV238" s="155">
        <f t="shared" si="1016"/>
        <v>0</v>
      </c>
      <c r="AW238" s="93">
        <f>IF(D238=0,0,(IF('Attorney Detail'!I236="yes",(D238/AV238)*('Attorney Detail'!G236+'Attorney Detail'!H236),0)))</f>
        <v>0</v>
      </c>
      <c r="AX238" s="93">
        <f>IF(F238=0,0,(IF('Attorney Detail'!J236="yes",(F238/AV238)*('Attorney Detail'!G236+'Attorney Detail'!H236),0)))</f>
        <v>0</v>
      </c>
      <c r="AY238" s="93">
        <f>IF(H238+J238=0,0,(IF('Attorney Detail'!K236="yes",((H238+J238)/AV238)*('Attorney Detail'!G236+'Attorney Detail'!H236),0)))</f>
        <v>0</v>
      </c>
      <c r="AZ238" s="93">
        <f>IF(L238=0,0,(IF('Attorney Detail'!L236="yes",(L238/AV238)*('Attorney Detail'!G236+'Attorney Detail'!H236),0)))</f>
        <v>0</v>
      </c>
      <c r="BA238" s="93">
        <f>IF(N238=0,0,(N238/AV238)*('Attorney Detail'!G236+'Attorney Detail'!H236))</f>
        <v>0</v>
      </c>
      <c r="BB238" s="93">
        <f>IF(R238+T238=0,0,(IF('Attorney Detail'!M236="yes",((R238+T238)/AV238)*('Attorney Detail'!G236+'Attorney Detail'!H236),0)))</f>
        <v>0</v>
      </c>
      <c r="BC238" s="93">
        <f>IF(V238=0,0,(IF('Attorney Detail'!N236="yes",(((V238)/AV238)*('Attorney Detail'!G236+'Attorney Detail'!H236)),0)))</f>
        <v>0</v>
      </c>
      <c r="BD238" s="93">
        <f>IF(X238+Z238+AB238=0,0,(IF('Attorney Detail'!O236="yes",((X238+Z238+AB238)/AV238)*('Attorney Detail'!G236+'Attorney Detail'!H236),0)))</f>
        <v>0</v>
      </c>
      <c r="BE238" s="93">
        <f>IF(AD238=0,0,(IF('Attorney Detail'!P236="yes",(AD238/AV238)*('Attorney Detail'!G236+'Attorney Detail'!H236),0)))</f>
        <v>0</v>
      </c>
      <c r="BF238" s="93">
        <f>IF(AF238=0,0,(IF('Attorney Detail'!Q236="yes",(AF238/AV238)*('Attorney Detail'!G236+'Attorney Detail'!H236),0)))</f>
        <v>0</v>
      </c>
      <c r="BG238" s="93">
        <f>IF(AH238=0,0,(AH238/AV238)*('Attorney Detail'!G236+'Attorney Detail'!H236))</f>
        <v>0</v>
      </c>
      <c r="BH238" s="93">
        <f>IF(AK238+AM238=0,0,(IF('Attorney Detail'!R236="yes",((AL238+AN238)/AV238)*('Attorney Detail'!G236+'Attorney Detail'!H236),0)))</f>
        <v>0</v>
      </c>
      <c r="BI238" s="91">
        <f>IF(AP238=0,0,(IF('Attorney Detail'!S236="yes",(AP238/AV238)*('Attorney Detail'!G236+'Attorney Detail'!H236),0)))</f>
        <v>0</v>
      </c>
      <c r="BJ238" s="91">
        <f>IF(AT238=0,0,(AT238/AV238)*('Attorney Detail'!G236+'Attorney Detail'!H236))</f>
        <v>0</v>
      </c>
      <c r="BK238" s="91">
        <f>IF((AU238)=0,('Attorney Detail'!G236+'Attorney Detail'!H236),SUM(AW238:BJ238))</f>
        <v>0</v>
      </c>
      <c r="CK238" s="19">
        <f>AV238*'Attorney Detail'!F236</f>
        <v>0</v>
      </c>
    </row>
    <row r="239" spans="1:89" ht="16.5" thickTop="1" thickBot="1" x14ac:dyDescent="0.3">
      <c r="A239" s="72" t="s">
        <v>29</v>
      </c>
      <c r="B239" s="73"/>
      <c r="C239" s="73">
        <f t="shared" ref="C239" si="1017">SUM(C235:C238)</f>
        <v>0</v>
      </c>
      <c r="D239" s="74">
        <f t="shared" ref="D239" si="1018">C239/C233</f>
        <v>0</v>
      </c>
      <c r="E239" s="73">
        <f t="shared" ref="E239" si="1019">SUM(E235:E238)</f>
        <v>0</v>
      </c>
      <c r="F239" s="74">
        <f t="shared" ref="F239" si="1020">E239/E233</f>
        <v>0</v>
      </c>
      <c r="G239" s="73">
        <f t="shared" ref="G239" si="1021">SUM(G235:G238)</f>
        <v>0</v>
      </c>
      <c r="H239" s="75">
        <f t="shared" ref="H239" si="1022">G239/G233</f>
        <v>0</v>
      </c>
      <c r="I239" s="73">
        <f t="shared" ref="I239" si="1023">SUM(I235:I238)</f>
        <v>0</v>
      </c>
      <c r="J239" s="75">
        <f t="shared" ref="J239" si="1024">I239/I233</f>
        <v>0</v>
      </c>
      <c r="K239" s="73">
        <f t="shared" ref="K239" si="1025">SUM(K235:K238)</f>
        <v>0</v>
      </c>
      <c r="L239" s="75">
        <f t="shared" ref="L239" si="1026">K239/K233</f>
        <v>0</v>
      </c>
      <c r="M239" s="73">
        <f t="shared" ref="M239" si="1027">SUM(M235:M238)</f>
        <v>0</v>
      </c>
      <c r="N239" s="74">
        <f t="shared" ref="N239" si="1028">M239/M233</f>
        <v>0</v>
      </c>
      <c r="O239" s="73">
        <f t="shared" ref="O239" si="1029">SUM(O235:O238)</f>
        <v>0</v>
      </c>
      <c r="P239" s="74">
        <f t="shared" ref="P239" si="1030">O239/O233</f>
        <v>0</v>
      </c>
      <c r="Q239" s="73">
        <f t="shared" ref="Q239" si="1031">SUM(Q235:Q238)</f>
        <v>0</v>
      </c>
      <c r="R239" s="75">
        <f t="shared" ref="R239" si="1032">Q239/Q233</f>
        <v>0</v>
      </c>
      <c r="S239" s="73">
        <f t="shared" ref="S239" si="1033">SUM(S235:S238)</f>
        <v>0</v>
      </c>
      <c r="T239" s="75">
        <f t="shared" ref="T239" si="1034">S239/S233</f>
        <v>0</v>
      </c>
      <c r="U239" s="73">
        <f t="shared" ref="U239" si="1035">SUM(U235:U238)</f>
        <v>0</v>
      </c>
      <c r="V239" s="75">
        <f t="shared" ref="V239" si="1036">U239/U233</f>
        <v>0</v>
      </c>
      <c r="W239" s="73">
        <f t="shared" ref="W239" si="1037">SUM(W235:W238)</f>
        <v>0</v>
      </c>
      <c r="X239" s="75">
        <f t="shared" ref="X239" si="1038">W239/W233</f>
        <v>0</v>
      </c>
      <c r="Y239" s="73">
        <f t="shared" ref="Y239" si="1039">SUM(Y235:Y238)</f>
        <v>0</v>
      </c>
      <c r="Z239" s="75">
        <f t="shared" ref="Z239" si="1040">Y239/Y233</f>
        <v>0</v>
      </c>
      <c r="AA239" s="73">
        <f t="shared" ref="AA239" si="1041">SUM(AA235:AA238)</f>
        <v>0</v>
      </c>
      <c r="AB239" s="75">
        <f t="shared" ref="AB239" si="1042">AA239/AA233</f>
        <v>0</v>
      </c>
      <c r="AC239" s="73">
        <f t="shared" ref="AC239" si="1043">SUM(AC235:AC238)</f>
        <v>0</v>
      </c>
      <c r="AD239" s="75">
        <f t="shared" ref="AD239" si="1044">AC239/AC233</f>
        <v>0</v>
      </c>
      <c r="AE239" s="73">
        <f t="shared" ref="AE239" si="1045">SUM(AE235:AE238)</f>
        <v>0</v>
      </c>
      <c r="AF239" s="75">
        <f t="shared" ref="AF239" si="1046">AE239/AE233</f>
        <v>0</v>
      </c>
      <c r="AG239" s="73">
        <f t="shared" ref="AG239" si="1047">SUM(AG235:AG238)</f>
        <v>0</v>
      </c>
      <c r="AH239" s="75">
        <f t="shared" ref="AH239" si="1048">AG239/AG233</f>
        <v>0</v>
      </c>
      <c r="AI239" s="73">
        <f t="shared" ref="AI239" si="1049">SUM(AI235:AI238)</f>
        <v>0</v>
      </c>
      <c r="AJ239" s="75">
        <f t="shared" ref="AJ239" si="1050">AI239/AI233</f>
        <v>0</v>
      </c>
      <c r="AK239" s="73">
        <f t="shared" ref="AK239" si="1051">SUM(AK235:AK238)</f>
        <v>0</v>
      </c>
      <c r="AL239" s="75">
        <f t="shared" ref="AL239" si="1052">AK239/AK233</f>
        <v>0</v>
      </c>
      <c r="AM239" s="73">
        <f t="shared" ref="AM239" si="1053">SUM(AM235:AM238)</f>
        <v>0</v>
      </c>
      <c r="AN239" s="75">
        <f t="shared" ref="AN239" si="1054">AM239/AM233</f>
        <v>0</v>
      </c>
      <c r="AO239" s="73">
        <f t="shared" ref="AO239" si="1055">SUM(AO235:AO238)</f>
        <v>0</v>
      </c>
      <c r="AP239" s="75">
        <f t="shared" ref="AP239" si="1056">AO239/AO233</f>
        <v>0</v>
      </c>
      <c r="AQ239" s="73">
        <f t="shared" ref="AQ239" si="1057">SUM(AQ235:AQ238)</f>
        <v>0</v>
      </c>
      <c r="AR239" s="75">
        <f t="shared" ref="AR239" si="1058">AQ239/AQ233</f>
        <v>0</v>
      </c>
      <c r="AS239" s="73">
        <f t="shared" ref="AS239" si="1059">SUM(AS235:AS238)</f>
        <v>0</v>
      </c>
      <c r="AT239" s="75">
        <f t="shared" ref="AT239" si="1060">AS239/AS233</f>
        <v>0</v>
      </c>
      <c r="AU239" s="71">
        <f>E239+M239+O239+Q239+W239+Y239+AA239+AE239+AG239+AI239+AO239+AS239+G239+K239+I239+AC239+S239+U239+AQ239+AK239+AM239+C239</f>
        <v>0</v>
      </c>
      <c r="AV239" s="155">
        <f t="shared" si="1016"/>
        <v>0</v>
      </c>
      <c r="AW239" s="94"/>
      <c r="AX239" s="94"/>
      <c r="AY239" s="94"/>
      <c r="AZ239" s="94"/>
      <c r="BA239" s="94"/>
      <c r="BB239" s="94"/>
      <c r="BC239" s="94"/>
      <c r="BD239" s="94"/>
      <c r="BE239" s="94"/>
      <c r="BF239" s="94"/>
      <c r="BG239" s="94"/>
      <c r="BH239" s="94"/>
      <c r="BI239" s="94"/>
      <c r="BJ239" s="94"/>
      <c r="BK239" s="94"/>
      <c r="CK239" s="26">
        <f t="shared" ref="CK239" si="1061">SUM(CK235:CK238)</f>
        <v>0</v>
      </c>
    </row>
    <row r="240" spans="1:89" ht="16.5" thickTop="1" x14ac:dyDescent="0.25">
      <c r="A240" s="233" t="s">
        <v>481</v>
      </c>
      <c r="B240" s="233"/>
      <c r="C240" s="233"/>
      <c r="D240" s="233"/>
      <c r="E240" s="233"/>
      <c r="F240" s="233"/>
      <c r="G240" s="233"/>
      <c r="H240" s="233"/>
      <c r="I240" s="233"/>
      <c r="J240" s="233"/>
      <c r="K240" s="233"/>
      <c r="L240" s="233"/>
      <c r="M240" s="233"/>
      <c r="N240" s="233"/>
      <c r="O240" s="233"/>
      <c r="P240" s="233"/>
      <c r="Q240" s="233"/>
      <c r="R240" s="233"/>
      <c r="S240" s="233"/>
      <c r="T240" s="233"/>
      <c r="U240" s="233"/>
      <c r="V240" s="233"/>
      <c r="W240" s="233"/>
      <c r="X240" s="233"/>
      <c r="Y240" s="233"/>
      <c r="Z240" s="233"/>
      <c r="AA240" s="233"/>
      <c r="AB240" s="233"/>
      <c r="AC240" s="233"/>
      <c r="AD240" s="233"/>
      <c r="AE240" s="233"/>
      <c r="AF240" s="233"/>
      <c r="AG240" s="233"/>
      <c r="AH240" s="233"/>
      <c r="AI240" s="233"/>
      <c r="AJ240" s="233"/>
      <c r="AK240" s="233"/>
      <c r="AL240" s="233"/>
      <c r="AM240" s="233"/>
      <c r="AN240" s="233"/>
      <c r="AO240" s="233"/>
      <c r="AP240" s="233"/>
      <c r="AQ240" s="233"/>
      <c r="AR240" s="233"/>
      <c r="AS240" s="233"/>
      <c r="AT240" s="233"/>
      <c r="AU240" s="233"/>
      <c r="AV240" s="233"/>
    </row>
    <row r="241" spans="1:89" ht="45" x14ac:dyDescent="0.25">
      <c r="A241" s="76"/>
      <c r="B241" s="66" t="s">
        <v>21</v>
      </c>
      <c r="C241" s="225" t="s">
        <v>442</v>
      </c>
      <c r="D241" s="226"/>
      <c r="E241" s="225" t="s">
        <v>96</v>
      </c>
      <c r="F241" s="226"/>
      <c r="G241" s="232" t="s">
        <v>99</v>
      </c>
      <c r="H241" s="226"/>
      <c r="I241" s="232" t="s">
        <v>100</v>
      </c>
      <c r="J241" s="226"/>
      <c r="K241" s="225" t="s">
        <v>97</v>
      </c>
      <c r="L241" s="226"/>
      <c r="M241" s="225" t="s">
        <v>98</v>
      </c>
      <c r="N241" s="226"/>
      <c r="O241" s="225" t="s">
        <v>22</v>
      </c>
      <c r="P241" s="226"/>
      <c r="Q241" s="225" t="s">
        <v>489</v>
      </c>
      <c r="R241" s="226"/>
      <c r="S241" s="225" t="s">
        <v>488</v>
      </c>
      <c r="T241" s="226"/>
      <c r="U241" s="232" t="s">
        <v>422</v>
      </c>
      <c r="V241" s="226"/>
      <c r="W241" s="232" t="s">
        <v>436</v>
      </c>
      <c r="X241" s="226"/>
      <c r="Y241" s="232" t="s">
        <v>423</v>
      </c>
      <c r="Z241" s="226"/>
      <c r="AA241" s="225" t="s">
        <v>484</v>
      </c>
      <c r="AB241" s="226"/>
      <c r="AC241" s="225" t="s">
        <v>93</v>
      </c>
      <c r="AD241" s="226"/>
      <c r="AE241" s="225" t="s">
        <v>94</v>
      </c>
      <c r="AF241" s="226"/>
      <c r="AG241" s="225" t="s">
        <v>485</v>
      </c>
      <c r="AH241" s="226"/>
      <c r="AI241" s="225" t="s">
        <v>424</v>
      </c>
      <c r="AJ241" s="226"/>
      <c r="AK241" s="225" t="s">
        <v>425</v>
      </c>
      <c r="AL241" s="226"/>
      <c r="AM241" s="225" t="s">
        <v>437</v>
      </c>
      <c r="AN241" s="226"/>
      <c r="AO241" s="225" t="s">
        <v>500</v>
      </c>
      <c r="AP241" s="226"/>
      <c r="AQ241" s="225" t="s">
        <v>426</v>
      </c>
      <c r="AR241" s="226"/>
      <c r="AS241" s="225" t="s">
        <v>447</v>
      </c>
      <c r="AT241" s="226"/>
      <c r="AU241" s="225" t="s">
        <v>23</v>
      </c>
      <c r="AV241" s="226"/>
      <c r="AW241" s="89" t="s">
        <v>442</v>
      </c>
      <c r="AX241" s="89" t="s">
        <v>96</v>
      </c>
      <c r="AY241" s="195" t="s">
        <v>187</v>
      </c>
      <c r="AZ241" s="105" t="s">
        <v>97</v>
      </c>
      <c r="BA241" s="105" t="s">
        <v>443</v>
      </c>
      <c r="BB241" s="90" t="s">
        <v>434</v>
      </c>
      <c r="BC241" s="106" t="s">
        <v>188</v>
      </c>
      <c r="BD241" s="90" t="s">
        <v>435</v>
      </c>
      <c r="BE241" s="90" t="s">
        <v>93</v>
      </c>
      <c r="BF241" s="90" t="s">
        <v>94</v>
      </c>
      <c r="BG241" s="90" t="s">
        <v>31</v>
      </c>
      <c r="BH241" s="90" t="s">
        <v>444</v>
      </c>
      <c r="BI241" s="91" t="s">
        <v>445</v>
      </c>
      <c r="BJ241" s="91" t="s">
        <v>446</v>
      </c>
      <c r="BK241" s="91" t="s">
        <v>448</v>
      </c>
      <c r="CK241" s="219" t="s">
        <v>502</v>
      </c>
    </row>
    <row r="242" spans="1:89" x14ac:dyDescent="0.25">
      <c r="A242" s="38" t="s">
        <v>107</v>
      </c>
      <c r="B242" s="67"/>
      <c r="C242" s="67"/>
      <c r="D242" s="68"/>
      <c r="E242" s="67"/>
      <c r="F242" s="68"/>
      <c r="G242" s="67"/>
      <c r="H242" s="68"/>
      <c r="I242" s="67"/>
      <c r="J242" s="68"/>
      <c r="K242" s="67"/>
      <c r="L242" s="68"/>
      <c r="M242" s="69"/>
      <c r="N242" s="68"/>
      <c r="O242" s="67"/>
      <c r="P242" s="68"/>
      <c r="Q242" s="67"/>
      <c r="R242" s="68"/>
      <c r="S242" s="67"/>
      <c r="T242" s="68"/>
      <c r="U242" s="67"/>
      <c r="V242" s="68"/>
      <c r="W242" s="67"/>
      <c r="X242" s="68"/>
      <c r="Y242" s="67"/>
      <c r="Z242" s="68"/>
      <c r="AA242" s="67"/>
      <c r="AB242" s="68"/>
      <c r="AC242" s="69"/>
      <c r="AD242" s="69"/>
      <c r="AE242" s="67"/>
      <c r="AF242" s="68"/>
      <c r="AG242" s="67"/>
      <c r="AH242" s="68"/>
      <c r="AI242" s="67"/>
      <c r="AJ242" s="68"/>
      <c r="AK242" s="227"/>
      <c r="AL242" s="228"/>
      <c r="AM242" s="227"/>
      <c r="AN242" s="228"/>
      <c r="AO242" s="112"/>
      <c r="AP242" s="113"/>
      <c r="AQ242" s="112"/>
      <c r="AR242" s="113"/>
      <c r="AS242" s="112"/>
      <c r="AT242" s="113"/>
      <c r="AU242" s="67"/>
      <c r="AV242" s="110"/>
      <c r="AW242" s="89"/>
      <c r="AX242" s="89"/>
      <c r="AY242" s="89"/>
      <c r="AZ242" s="89"/>
      <c r="BA242" s="89"/>
    </row>
    <row r="243" spans="1:89" x14ac:dyDescent="0.25">
      <c r="A243" s="77"/>
      <c r="B243" s="70"/>
      <c r="C243" s="223">
        <f>(VLOOKUP(A242,$BL$2:$CH$5,2,FALSE))*'Attorney Detail'!F243</f>
        <v>15</v>
      </c>
      <c r="D243" s="224"/>
      <c r="E243" s="223">
        <f>(VLOOKUP(A242,$BL$2:$CH$5,3,FALSE))*'Attorney Detail'!F243</f>
        <v>15</v>
      </c>
      <c r="F243" s="224"/>
      <c r="G243" s="223">
        <f>VLOOKUP(A242,$BL$2:$CI$5,4,FALSE)*'Attorney Detail'!F243</f>
        <v>50</v>
      </c>
      <c r="H243" s="224"/>
      <c r="I243" s="223">
        <f>VLOOKUP(A242,$BL$2:$CI$5,5,FALSE)*'Attorney Detail'!F243</f>
        <v>80</v>
      </c>
      <c r="J243" s="224"/>
      <c r="K243" s="223">
        <f>VLOOKUP(A242,$BL$2:$CI$5,6,FALSE)*'Attorney Detail'!F243</f>
        <v>100</v>
      </c>
      <c r="L243" s="224"/>
      <c r="M243" s="234">
        <f>VLOOKUP(A242,$BL$2:$CI$5,7,FALSE)*'Attorney Detail'!F243</f>
        <v>150</v>
      </c>
      <c r="N243" s="224"/>
      <c r="O243" s="223">
        <f>VLOOKUP(A242,$BL$2:$CI$5,8,FALSE)*'Attorney Detail'!F243</f>
        <v>300</v>
      </c>
      <c r="P243" s="224"/>
      <c r="Q243" s="223">
        <f>VLOOKUP(A242,$BL$2:$CI$5,9,FALSE)*'Attorney Detail'!F243</f>
        <v>15</v>
      </c>
      <c r="R243" s="224"/>
      <c r="S243" s="223">
        <f>VLOOKUP(A242,$BL$2:$CI$5,10,FALSE)*'Attorney Detail'!F243</f>
        <v>50</v>
      </c>
      <c r="T243" s="224"/>
      <c r="U243" s="223">
        <f>VLOOKUP(A242,$BL$2:$CI$5,11,FALSE)*'Attorney Detail'!F243</f>
        <v>100</v>
      </c>
      <c r="V243" s="224"/>
      <c r="W243" s="223">
        <f>VLOOKUP(A242,$BL$2:$CI$5,12,FALSE)*'Attorney Detail'!F243</f>
        <v>220</v>
      </c>
      <c r="X243" s="224"/>
      <c r="Y243" s="223">
        <f>VLOOKUP(A242,$BL$2:$CI$5,13,FALSE)*'Attorney Detail'!F243</f>
        <v>300</v>
      </c>
      <c r="Z243" s="224"/>
      <c r="AA243" s="229">
        <f>VLOOKUP(A242,$BL$2:$CI$5,14,FALSE)*'Attorney Detail'!F243</f>
        <v>400</v>
      </c>
      <c r="AB243" s="230"/>
      <c r="AC243" s="229">
        <f>VLOOKUP(A242,$BL$2:$CI$5,15,FALSE)*'Attorney Detail'!F243</f>
        <v>120</v>
      </c>
      <c r="AD243" s="231"/>
      <c r="AE243" s="229">
        <f>VLOOKUP(A242,$BL$2:$CI$5,16,FALSE)*'Attorney Detail'!F243</f>
        <v>120</v>
      </c>
      <c r="AF243" s="230"/>
      <c r="AG243" s="229">
        <f>VLOOKUP(A242,$BL$2:$CI$5,17,FALSE)*'Attorney Detail'!F243</f>
        <v>300</v>
      </c>
      <c r="AH243" s="230"/>
      <c r="AI243" s="223">
        <f>VLOOKUP(A242,$BL$2:$CI$5,18,FALSE)*'Attorney Detail'!F243</f>
        <v>300</v>
      </c>
      <c r="AJ243" s="224"/>
      <c r="AK243" s="223">
        <f>VLOOKUP(A242,$BL$2:$CI$5,19,FALSE)*'Attorney Detail'!F243</f>
        <v>15</v>
      </c>
      <c r="AL243" s="224"/>
      <c r="AM243" s="223">
        <f>VLOOKUP(A242,$BL$2:$CI$5,20,FALSE)*'Attorney Detail'!F243</f>
        <v>40</v>
      </c>
      <c r="AN243" s="224"/>
      <c r="AO243" s="223">
        <f>VLOOKUP(A242,$BL$2:$CI$5,21,FALSE)*'Attorney Detail'!F243</f>
        <v>40</v>
      </c>
      <c r="AP243" s="224"/>
      <c r="AQ243" s="223">
        <f>VLOOKUP(A242,$BL$2:$CI$5,22,FALSE)*'Attorney Detail'!F243</f>
        <v>40</v>
      </c>
      <c r="AR243" s="224"/>
      <c r="AS243" s="235">
        <f>VLOOKUP(A242,$BL$2:$CI$5,23,FALSE)*'Attorney Detail'!F243</f>
        <v>10000000000</v>
      </c>
      <c r="AT243" s="236"/>
      <c r="AU243" s="237"/>
      <c r="AV243" s="238"/>
    </row>
    <row r="244" spans="1:89" ht="15.75" thickBot="1" x14ac:dyDescent="0.3">
      <c r="A244" s="37" t="str">
        <f>'Attorney Detail'!A243&amp;""</f>
        <v/>
      </c>
      <c r="B244" s="78" t="s">
        <v>24</v>
      </c>
      <c r="C244" s="78" t="s">
        <v>24</v>
      </c>
      <c r="D244" s="78" t="s">
        <v>112</v>
      </c>
      <c r="E244" s="78" t="s">
        <v>24</v>
      </c>
      <c r="F244" s="78" t="s">
        <v>112</v>
      </c>
      <c r="G244" s="78" t="s">
        <v>24</v>
      </c>
      <c r="H244" s="78" t="s">
        <v>112</v>
      </c>
      <c r="I244" s="78" t="s">
        <v>24</v>
      </c>
      <c r="J244" s="78" t="s">
        <v>112</v>
      </c>
      <c r="K244" s="78" t="s">
        <v>24</v>
      </c>
      <c r="L244" s="78" t="s">
        <v>112</v>
      </c>
      <c r="M244" s="78" t="s">
        <v>24</v>
      </c>
      <c r="N244" s="78" t="s">
        <v>112</v>
      </c>
      <c r="O244" s="78" t="s">
        <v>24</v>
      </c>
      <c r="P244" s="78" t="s">
        <v>112</v>
      </c>
      <c r="Q244" s="78" t="s">
        <v>24</v>
      </c>
      <c r="R244" s="78" t="s">
        <v>112</v>
      </c>
      <c r="S244" s="78" t="s">
        <v>24</v>
      </c>
      <c r="T244" s="78" t="s">
        <v>112</v>
      </c>
      <c r="U244" s="78" t="s">
        <v>24</v>
      </c>
      <c r="V244" s="78" t="s">
        <v>112</v>
      </c>
      <c r="W244" s="78" t="s">
        <v>24</v>
      </c>
      <c r="X244" s="78" t="s">
        <v>112</v>
      </c>
      <c r="Y244" s="78" t="s">
        <v>24</v>
      </c>
      <c r="Z244" s="78" t="s">
        <v>112</v>
      </c>
      <c r="AA244" s="78" t="s">
        <v>24</v>
      </c>
      <c r="AB244" s="78" t="s">
        <v>112</v>
      </c>
      <c r="AC244" s="78" t="s">
        <v>24</v>
      </c>
      <c r="AD244" s="78" t="s">
        <v>112</v>
      </c>
      <c r="AE244" s="78" t="s">
        <v>24</v>
      </c>
      <c r="AF244" s="78" t="s">
        <v>112</v>
      </c>
      <c r="AG244" s="78" t="s">
        <v>24</v>
      </c>
      <c r="AH244" s="79" t="s">
        <v>112</v>
      </c>
      <c r="AI244" s="78" t="s">
        <v>24</v>
      </c>
      <c r="AJ244" s="78" t="s">
        <v>112</v>
      </c>
      <c r="AK244" s="78" t="s">
        <v>24</v>
      </c>
      <c r="AL244" s="78" t="s">
        <v>112</v>
      </c>
      <c r="AM244" s="78" t="s">
        <v>24</v>
      </c>
      <c r="AN244" s="78" t="s">
        <v>112</v>
      </c>
      <c r="AO244" s="78" t="s">
        <v>24</v>
      </c>
      <c r="AP244" s="78" t="s">
        <v>112</v>
      </c>
      <c r="AQ244" s="78" t="s">
        <v>24</v>
      </c>
      <c r="AR244" s="78" t="s">
        <v>112</v>
      </c>
      <c r="AS244" s="78" t="s">
        <v>24</v>
      </c>
      <c r="AT244" s="78" t="s">
        <v>112</v>
      </c>
      <c r="AU244" s="78" t="s">
        <v>24</v>
      </c>
      <c r="AV244" s="154" t="s">
        <v>112</v>
      </c>
      <c r="CK244" s="19"/>
    </row>
    <row r="245" spans="1:89" ht="16.5" thickTop="1" thickBot="1" x14ac:dyDescent="0.3">
      <c r="A245" s="20" t="s">
        <v>25</v>
      </c>
      <c r="B245" s="21"/>
      <c r="C245" s="21"/>
      <c r="D245" s="75">
        <f>C245/C243</f>
        <v>0</v>
      </c>
      <c r="E245" s="21"/>
      <c r="F245" s="75">
        <f>E245/E243</f>
        <v>0</v>
      </c>
      <c r="G245" s="21"/>
      <c r="H245" s="75">
        <f>G245/G243</f>
        <v>0</v>
      </c>
      <c r="I245" s="21"/>
      <c r="J245" s="75">
        <f>I245/I243</f>
        <v>0</v>
      </c>
      <c r="K245" s="21"/>
      <c r="L245" s="75">
        <f>K245/K243</f>
        <v>0</v>
      </c>
      <c r="M245" s="21"/>
      <c r="N245" s="75">
        <f>M245/M243</f>
        <v>0</v>
      </c>
      <c r="O245" s="21"/>
      <c r="P245" s="75">
        <f>O245/O243</f>
        <v>0</v>
      </c>
      <c r="Q245" s="21"/>
      <c r="R245" s="75">
        <f>Q245/Q243</f>
        <v>0</v>
      </c>
      <c r="S245" s="21"/>
      <c r="T245" s="75">
        <f>S245/S243</f>
        <v>0</v>
      </c>
      <c r="U245" s="21"/>
      <c r="V245" s="75">
        <f>U245/U243</f>
        <v>0</v>
      </c>
      <c r="W245" s="21"/>
      <c r="X245" s="75">
        <f>W245/W243</f>
        <v>0</v>
      </c>
      <c r="Y245" s="21"/>
      <c r="Z245" s="75">
        <f>Y245/Y243</f>
        <v>0</v>
      </c>
      <c r="AA245" s="21"/>
      <c r="AB245" s="75">
        <f>AA245/AA243</f>
        <v>0</v>
      </c>
      <c r="AC245" s="21"/>
      <c r="AD245" s="75">
        <f>AC245/AC243</f>
        <v>0</v>
      </c>
      <c r="AE245" s="21"/>
      <c r="AF245" s="75">
        <f>AE245/AE243</f>
        <v>0</v>
      </c>
      <c r="AG245" s="21"/>
      <c r="AH245" s="75">
        <f>AG245/AG243</f>
        <v>0</v>
      </c>
      <c r="AI245" s="21"/>
      <c r="AJ245" s="75">
        <f>AI245/AI243</f>
        <v>0</v>
      </c>
      <c r="AK245" s="21"/>
      <c r="AL245" s="75">
        <f>AK245/AK243</f>
        <v>0</v>
      </c>
      <c r="AM245" s="21">
        <v>0</v>
      </c>
      <c r="AN245" s="75">
        <f>AM245/AM243</f>
        <v>0</v>
      </c>
      <c r="AO245" s="21"/>
      <c r="AP245" s="75">
        <f>AO245/AO243</f>
        <v>0</v>
      </c>
      <c r="AQ245" s="21"/>
      <c r="AR245" s="75">
        <f>AQ245/AQ243</f>
        <v>0</v>
      </c>
      <c r="AS245" s="21"/>
      <c r="AT245" s="75">
        <f>AS245/AS243</f>
        <v>0</v>
      </c>
      <c r="AU245" s="100">
        <f>E245+M245+O245+Q245+W245+Y245+AA245+AE245+AG245+AI245+AO245+AS245+G245+K245+I245+AC245+S245+U245+AQ245+AK245+AM245+C245</f>
        <v>0</v>
      </c>
      <c r="AV245" s="155">
        <f t="shared" ref="AV245:AV249" si="1062">F245+N245+P245+R245+X245+Z245+AB245+AF245+AH245+AJ245+AP245+AT245+AD245+H245+L245+J245+T245+V245+AR245+AL245+AN245+D245</f>
        <v>0</v>
      </c>
      <c r="AW245" s="93">
        <f>IF(D245=0,0,(IF('Attorney Detail'!I243="yes",(D245/AV245)*('Attorney Detail'!G243+'Attorney Detail'!H243),0)))</f>
        <v>0</v>
      </c>
      <c r="AX245" s="93">
        <f>IF(F245=0,0,(IF('Attorney Detail'!J243="yes",(F245/AV245)*('Attorney Detail'!G243+'Attorney Detail'!H243),0)))</f>
        <v>0</v>
      </c>
      <c r="AY245" s="93">
        <f>IF(H245+J245=0,0,(IF('Attorney Detail'!K243="yes",((H245+J245)/AV245)*('Attorney Detail'!G243+'Attorney Detail'!H243),0)))</f>
        <v>0</v>
      </c>
      <c r="AZ245" s="93">
        <f>IF(L245=0,0,(IF('Attorney Detail'!L243="yes",(L245/AV245)*('Attorney Detail'!G243+'Attorney Detail'!H243),0)))</f>
        <v>0</v>
      </c>
      <c r="BA245" s="93">
        <f>IF(N245=0,0,(N245/AV245)*('Attorney Detail'!G243+'Attorney Detail'!H243))</f>
        <v>0</v>
      </c>
      <c r="BB245" s="93">
        <f>IF(R245+T245=0,0,(IF('Attorney Detail'!M243="yes",((R245+T245)/AV245)*('Attorney Detail'!G243+'Attorney Detail'!H243),0)))</f>
        <v>0</v>
      </c>
      <c r="BC245" s="93">
        <f>IF(V245=0,0,(IF('Attorney Detail'!N243="yes",(((V245)/AV245)*('Attorney Detail'!G243+'Attorney Detail'!H243)),0)))</f>
        <v>0</v>
      </c>
      <c r="BD245" s="93">
        <f>IF(X245+Z245+AB245=0,0,(IF('Attorney Detail'!O243="yes",((X245+Z245+AB245)/AV245)*('Attorney Detail'!G243+'Attorney Detail'!H243),0)))</f>
        <v>0</v>
      </c>
      <c r="BE245" s="93">
        <f>IF(AD245=0,0,(IF('Attorney Detail'!P243="yes",(AD245/AV245)*('Attorney Detail'!G243+'Attorney Detail'!H243),0)))</f>
        <v>0</v>
      </c>
      <c r="BF245" s="93">
        <f>IF(AF245=0,0,(IF('Attorney Detail'!Q243="yes",(AF245/AV245)*('Attorney Detail'!G243+'Attorney Detail'!H243),0)))</f>
        <v>0</v>
      </c>
      <c r="BG245" s="93">
        <f>IF(AH245=0,0,(AH245/AV245)*('Attorney Detail'!G243+'Attorney Detail'!H243))</f>
        <v>0</v>
      </c>
      <c r="BH245" s="93">
        <f>IF(AK245+AM245=0,0,(IF('Attorney Detail'!R243="yes",((AL245+AN245)/AV245)*('Attorney Detail'!G243+'Attorney Detail'!H243),0)))</f>
        <v>0</v>
      </c>
      <c r="BI245" s="91">
        <f>IF(AP245=0,0,(IF('Attorney Detail'!S243="yes",(AP245/AV245)*('Attorney Detail'!G243+'Attorney Detail'!H243),0)))</f>
        <v>0</v>
      </c>
      <c r="BJ245" s="91">
        <f>IF(AT245=0,0,(AT245/AV245)*('Attorney Detail'!G243+'Attorney Detail'!H243))</f>
        <v>0</v>
      </c>
      <c r="BK245" s="91">
        <f>IF((AU245)=0,('Attorney Detail'!G243+'Attorney Detail'!H243),SUM(AW245:BJ245))</f>
        <v>0</v>
      </c>
      <c r="CK245" s="19">
        <f>AV245*'Attorney Detail'!F243</f>
        <v>0</v>
      </c>
    </row>
    <row r="246" spans="1:89" ht="16.5" thickTop="1" thickBot="1" x14ac:dyDescent="0.3">
      <c r="A246" s="22" t="s">
        <v>26</v>
      </c>
      <c r="B246" s="23"/>
      <c r="C246" s="88"/>
      <c r="D246" s="75">
        <f>C246/C243</f>
        <v>0</v>
      </c>
      <c r="E246" s="88"/>
      <c r="F246" s="75">
        <f>E246/E243</f>
        <v>0</v>
      </c>
      <c r="G246" s="88"/>
      <c r="H246" s="75">
        <f>G246/G243</f>
        <v>0</v>
      </c>
      <c r="I246" s="88"/>
      <c r="J246" s="75">
        <f>I246/I243</f>
        <v>0</v>
      </c>
      <c r="K246" s="88"/>
      <c r="L246" s="75">
        <f>K246/K243</f>
        <v>0</v>
      </c>
      <c r="M246" s="88"/>
      <c r="N246" s="75">
        <f>M246/M243</f>
        <v>0</v>
      </c>
      <c r="O246" s="88"/>
      <c r="P246" s="75">
        <f>O246/O243</f>
        <v>0</v>
      </c>
      <c r="Q246" s="88"/>
      <c r="R246" s="75">
        <f>Q246/Q243</f>
        <v>0</v>
      </c>
      <c r="S246" s="88"/>
      <c r="T246" s="75">
        <f>S246/S243</f>
        <v>0</v>
      </c>
      <c r="U246" s="88"/>
      <c r="V246" s="75">
        <f>U246/U243</f>
        <v>0</v>
      </c>
      <c r="W246" s="88"/>
      <c r="X246" s="75">
        <f>W246/W243</f>
        <v>0</v>
      </c>
      <c r="Y246" s="88"/>
      <c r="Z246" s="75">
        <f>Y246/Y243</f>
        <v>0</v>
      </c>
      <c r="AA246" s="88"/>
      <c r="AB246" s="75">
        <f>AA246/AA243</f>
        <v>0</v>
      </c>
      <c r="AC246" s="88"/>
      <c r="AD246" s="75">
        <f>AC246/AC243</f>
        <v>0</v>
      </c>
      <c r="AE246" s="88"/>
      <c r="AF246" s="75">
        <f>AE246/AE243</f>
        <v>0</v>
      </c>
      <c r="AG246" s="88"/>
      <c r="AH246" s="75">
        <f>AG246/AG243</f>
        <v>0</v>
      </c>
      <c r="AI246" s="88"/>
      <c r="AJ246" s="75">
        <f>AI246/AI243</f>
        <v>0</v>
      </c>
      <c r="AK246" s="88">
        <v>0</v>
      </c>
      <c r="AL246" s="75">
        <f>AK246/AK243</f>
        <v>0</v>
      </c>
      <c r="AM246" s="88">
        <v>0</v>
      </c>
      <c r="AN246" s="75">
        <f>AM246/AM243</f>
        <v>0</v>
      </c>
      <c r="AO246" s="88"/>
      <c r="AP246" s="75">
        <f>AO246/AO243</f>
        <v>0</v>
      </c>
      <c r="AQ246" s="88"/>
      <c r="AR246" s="75">
        <f>AQ246/AQ243</f>
        <v>0</v>
      </c>
      <c r="AS246" s="88"/>
      <c r="AT246" s="75">
        <f>AS246/AS243</f>
        <v>0</v>
      </c>
      <c r="AU246" s="107">
        <f>E246+M246+O246+Q246+W246+Y246+AA246+AE246+AG246+AI246+AO246+AS246+G246+K246+I246+AC246+S246+U246+AQ246+AK246+AM246+C246</f>
        <v>0</v>
      </c>
      <c r="AV246" s="155">
        <f t="shared" si="1062"/>
        <v>0</v>
      </c>
      <c r="AW246" s="93">
        <f>IF(D246=0,0,(IF('Attorney Detail'!I244="yes",(D246/AV246)*('Attorney Detail'!G244+'Attorney Detail'!H244),0)))</f>
        <v>0</v>
      </c>
      <c r="AX246" s="93">
        <f>IF(F246=0,0,(IF('Attorney Detail'!J244="yes",(F246/AV246)*('Attorney Detail'!G244+'Attorney Detail'!H244),0)))</f>
        <v>0</v>
      </c>
      <c r="AY246" s="93">
        <f>IF(H246+J246=0,0,(IF('Attorney Detail'!K244="yes",((H246+J246)/AV246)*('Attorney Detail'!G244+'Attorney Detail'!H244),0)))</f>
        <v>0</v>
      </c>
      <c r="AZ246" s="93">
        <f>IF(L246=0,0,(IF('Attorney Detail'!L244="yes",(L246/AV246)*('Attorney Detail'!G244+'Attorney Detail'!H244),0)))</f>
        <v>0</v>
      </c>
      <c r="BA246" s="93">
        <f>IF(N246=0,0,(N246/AV246)*('Attorney Detail'!G244+'Attorney Detail'!H244))</f>
        <v>0</v>
      </c>
      <c r="BB246" s="93">
        <f>IF(R246+T246=0,0,(IF('Attorney Detail'!M244="yes",((R246+T246)/AV246)*('Attorney Detail'!G244+'Attorney Detail'!H244),0)))</f>
        <v>0</v>
      </c>
      <c r="BC246" s="93">
        <f>IF(V246=0,0,(IF('Attorney Detail'!N244="yes",(((V246)/AV246)*('Attorney Detail'!G244+'Attorney Detail'!H244)),0)))</f>
        <v>0</v>
      </c>
      <c r="BD246" s="93">
        <f>IF(X246+Z246+AB246=0,0,(IF('Attorney Detail'!O244="yes",((X246+Z246+AB246)/AV246)*('Attorney Detail'!G244+'Attorney Detail'!H244),0)))</f>
        <v>0</v>
      </c>
      <c r="BE246" s="93">
        <f>IF(AD246=0,0,(IF('Attorney Detail'!P244="yes",(AD246/AV246)*('Attorney Detail'!G244+'Attorney Detail'!H244),0)))</f>
        <v>0</v>
      </c>
      <c r="BF246" s="93">
        <f>IF(AF246=0,0,(IF('Attorney Detail'!Q244="yes",(AF246/AV246)*('Attorney Detail'!G244+'Attorney Detail'!H244),0)))</f>
        <v>0</v>
      </c>
      <c r="BG246" s="93">
        <f>IF(AH246=0,0,(AH246/AV246)*('Attorney Detail'!G244+'Attorney Detail'!H244))</f>
        <v>0</v>
      </c>
      <c r="BH246" s="93">
        <f>IF(AK246+AM246=0,0,(IF('Attorney Detail'!R244="yes",((AL246+AN246)/AV246)*('Attorney Detail'!G244+'Attorney Detail'!H244),0)))</f>
        <v>0</v>
      </c>
      <c r="BI246" s="91">
        <f>IF(AP246=0,0,(IF('Attorney Detail'!S244="yes",(AP246/AV246)*('Attorney Detail'!G244+'Attorney Detail'!H244),0)))</f>
        <v>0</v>
      </c>
      <c r="BJ246" s="91">
        <f>IF(AT246=0,0,(AT246/AV246)*('Attorney Detail'!G244+'Attorney Detail'!H244))</f>
        <v>0</v>
      </c>
      <c r="BK246" s="91">
        <f>IF((AU246)=0,('Attorney Detail'!G244+'Attorney Detail'!H244),SUM(AW246:BJ246))</f>
        <v>0</v>
      </c>
      <c r="CK246" s="19">
        <f>AV246*'Attorney Detail'!F244</f>
        <v>0</v>
      </c>
    </row>
    <row r="247" spans="1:89" ht="16.5" thickTop="1" thickBot="1" x14ac:dyDescent="0.3">
      <c r="A247" s="22" t="s">
        <v>27</v>
      </c>
      <c r="B247" s="23"/>
      <c r="C247" s="88"/>
      <c r="D247" s="75">
        <f>C247/C243</f>
        <v>0</v>
      </c>
      <c r="E247" s="88"/>
      <c r="F247" s="75">
        <f>E247/E243</f>
        <v>0</v>
      </c>
      <c r="G247" s="88"/>
      <c r="H247" s="75">
        <f>G247/G243</f>
        <v>0</v>
      </c>
      <c r="I247" s="88"/>
      <c r="J247" s="75">
        <f>I247/I243</f>
        <v>0</v>
      </c>
      <c r="K247" s="88"/>
      <c r="L247" s="75">
        <f>K247/K243</f>
        <v>0</v>
      </c>
      <c r="M247" s="88"/>
      <c r="N247" s="75">
        <f>M247/M243</f>
        <v>0</v>
      </c>
      <c r="O247" s="88"/>
      <c r="P247" s="75">
        <f>O247/O243</f>
        <v>0</v>
      </c>
      <c r="Q247" s="88"/>
      <c r="R247" s="75">
        <f>Q247/Q243</f>
        <v>0</v>
      </c>
      <c r="S247" s="88"/>
      <c r="T247" s="75">
        <f>S247/S243</f>
        <v>0</v>
      </c>
      <c r="U247" s="88"/>
      <c r="V247" s="75">
        <f>U247/U243</f>
        <v>0</v>
      </c>
      <c r="W247" s="88"/>
      <c r="X247" s="75">
        <f>W247/W243</f>
        <v>0</v>
      </c>
      <c r="Y247" s="88"/>
      <c r="Z247" s="75">
        <f>Y247/Y243</f>
        <v>0</v>
      </c>
      <c r="AA247" s="88"/>
      <c r="AB247" s="75">
        <f>AA247/AA243</f>
        <v>0</v>
      </c>
      <c r="AC247" s="88"/>
      <c r="AD247" s="75">
        <f>AC247/AC243</f>
        <v>0</v>
      </c>
      <c r="AE247" s="88"/>
      <c r="AF247" s="75">
        <f>AE247/AE243</f>
        <v>0</v>
      </c>
      <c r="AG247" s="88"/>
      <c r="AH247" s="75">
        <f>AG247/AG243</f>
        <v>0</v>
      </c>
      <c r="AI247" s="88"/>
      <c r="AJ247" s="75">
        <f>AI247/AI243</f>
        <v>0</v>
      </c>
      <c r="AK247" s="88">
        <v>0</v>
      </c>
      <c r="AL247" s="75">
        <f>AK247/AK243</f>
        <v>0</v>
      </c>
      <c r="AM247" s="88">
        <v>0</v>
      </c>
      <c r="AN247" s="75">
        <f>AM247/AM243</f>
        <v>0</v>
      </c>
      <c r="AO247" s="88"/>
      <c r="AP247" s="75">
        <f>AO247/AO243</f>
        <v>0</v>
      </c>
      <c r="AQ247" s="88"/>
      <c r="AR247" s="75">
        <f>AQ247/AQ243</f>
        <v>0</v>
      </c>
      <c r="AS247" s="88"/>
      <c r="AT247" s="75">
        <f>AS247/AS243</f>
        <v>0</v>
      </c>
      <c r="AU247" s="107">
        <f>E247+M247+O247+Q247+W247+Y247+AA247+AE247+AG247+AI247+AO247+AS247+G247+K247+I247+AC247+S247+U247+AQ247+AK247+AM247+C247</f>
        <v>0</v>
      </c>
      <c r="AV247" s="155">
        <f t="shared" si="1062"/>
        <v>0</v>
      </c>
      <c r="AW247" s="93">
        <f>IF(D247=0,0,(IF('Attorney Detail'!I245="yes",(D247/AV247)*('Attorney Detail'!G245+'Attorney Detail'!H245),0)))</f>
        <v>0</v>
      </c>
      <c r="AX247" s="93">
        <f>IF(F247=0,0,(IF('Attorney Detail'!J245="yes",(F247/AV247)*('Attorney Detail'!G245+'Attorney Detail'!H245),0)))</f>
        <v>0</v>
      </c>
      <c r="AY247" s="93">
        <f>IF(H247+J247=0,0,(IF('Attorney Detail'!K245="yes",((H247+J247)/AV247)*('Attorney Detail'!G245+'Attorney Detail'!H245),0)))</f>
        <v>0</v>
      </c>
      <c r="AZ247" s="93">
        <f>IF(L247=0,0,(IF('Attorney Detail'!L245="yes",(L247/AV247)*('Attorney Detail'!G245+'Attorney Detail'!H245),0)))</f>
        <v>0</v>
      </c>
      <c r="BA247" s="93">
        <f>IF(N247=0,0,(N247/AV247)*('Attorney Detail'!G245+'Attorney Detail'!H245))</f>
        <v>0</v>
      </c>
      <c r="BB247" s="93">
        <f>IF(R247+T247=0,0,(IF('Attorney Detail'!M245="yes",((R247+T247)/AV247)*('Attorney Detail'!G245+'Attorney Detail'!H245),0)))</f>
        <v>0</v>
      </c>
      <c r="BC247" s="93">
        <f>IF(V247=0,0,(IF('Attorney Detail'!N245="yes",(((V247)/AV247)*('Attorney Detail'!G245+'Attorney Detail'!H245)),0)))</f>
        <v>0</v>
      </c>
      <c r="BD247" s="93">
        <f>IF(X247+Z247+AB247=0,0,(IF('Attorney Detail'!O245="yes",((X247+Z247+AB247)/AV247)*('Attorney Detail'!G245+'Attorney Detail'!H245),0)))</f>
        <v>0</v>
      </c>
      <c r="BE247" s="93">
        <f>IF(AD247=0,0,(IF('Attorney Detail'!P245="yes",(AD247/AV247)*('Attorney Detail'!G245+'Attorney Detail'!H245),0)))</f>
        <v>0</v>
      </c>
      <c r="BF247" s="93">
        <f>IF(AF247=0,0,(IF('Attorney Detail'!Q245="yes",(AF247/AV247)*('Attorney Detail'!G245+'Attorney Detail'!H245),0)))</f>
        <v>0</v>
      </c>
      <c r="BG247" s="93">
        <f>IF(AH247=0,0,(AH247/AV247)*('Attorney Detail'!G245+'Attorney Detail'!H245))</f>
        <v>0</v>
      </c>
      <c r="BH247" s="93">
        <f>IF(AK247+AM247=0,0,(IF('Attorney Detail'!R245="yes",((AL247+AN247)/AV247)*('Attorney Detail'!G245+'Attorney Detail'!H245),0)))</f>
        <v>0</v>
      </c>
      <c r="BI247" s="91">
        <f>IF(AP247=0,0,(IF('Attorney Detail'!S245="yes",(AP247/AV247)*('Attorney Detail'!G245+'Attorney Detail'!H245),0)))</f>
        <v>0</v>
      </c>
      <c r="BJ247" s="91">
        <f>IF(AT247=0,0,(AT247/AV247)*('Attorney Detail'!G245+'Attorney Detail'!H245))</f>
        <v>0</v>
      </c>
      <c r="BK247" s="91">
        <f>IF((AU247)=0,('Attorney Detail'!G245+'Attorney Detail'!H245),SUM(AW247:BJ247))</f>
        <v>0</v>
      </c>
      <c r="CK247" s="19">
        <f>AV247*'Attorney Detail'!F245</f>
        <v>0</v>
      </c>
    </row>
    <row r="248" spans="1:89" ht="16.5" thickTop="1" thickBot="1" x14ac:dyDescent="0.3">
      <c r="A248" s="24" t="s">
        <v>28</v>
      </c>
      <c r="B248" s="25"/>
      <c r="C248" s="25"/>
      <c r="D248" s="75">
        <f>C248/C243</f>
        <v>0</v>
      </c>
      <c r="E248" s="25"/>
      <c r="F248" s="75">
        <f>E248/E243</f>
        <v>0</v>
      </c>
      <c r="G248" s="25"/>
      <c r="H248" s="75">
        <f>G248/G243</f>
        <v>0</v>
      </c>
      <c r="I248" s="25"/>
      <c r="J248" s="75">
        <f>I248/I243</f>
        <v>0</v>
      </c>
      <c r="K248" s="25"/>
      <c r="L248" s="75">
        <f>K248/K243</f>
        <v>0</v>
      </c>
      <c r="M248" s="25"/>
      <c r="N248" s="75">
        <f>M248/M243</f>
        <v>0</v>
      </c>
      <c r="O248" s="25"/>
      <c r="P248" s="75">
        <f>O248/O243</f>
        <v>0</v>
      </c>
      <c r="Q248" s="25"/>
      <c r="R248" s="75">
        <f>Q248/Q243</f>
        <v>0</v>
      </c>
      <c r="S248" s="25"/>
      <c r="T248" s="75">
        <f>S248/S243</f>
        <v>0</v>
      </c>
      <c r="U248" s="25"/>
      <c r="V248" s="75">
        <f>U248/U243</f>
        <v>0</v>
      </c>
      <c r="W248" s="25"/>
      <c r="X248" s="75">
        <f>W248/W243</f>
        <v>0</v>
      </c>
      <c r="Y248" s="25"/>
      <c r="Z248" s="75">
        <f>Y248/Y243</f>
        <v>0</v>
      </c>
      <c r="AA248" s="25"/>
      <c r="AB248" s="75">
        <f>AA248/AA243</f>
        <v>0</v>
      </c>
      <c r="AC248" s="25"/>
      <c r="AD248" s="75">
        <f>AC248/AC243</f>
        <v>0</v>
      </c>
      <c r="AE248" s="25"/>
      <c r="AF248" s="75">
        <f>AE248/AE243</f>
        <v>0</v>
      </c>
      <c r="AG248" s="25"/>
      <c r="AH248" s="75">
        <f>AG248/AG243</f>
        <v>0</v>
      </c>
      <c r="AI248" s="25"/>
      <c r="AJ248" s="75">
        <f>AI248/AI243</f>
        <v>0</v>
      </c>
      <c r="AK248" s="25">
        <v>0</v>
      </c>
      <c r="AL248" s="75">
        <f>AK248/AK243</f>
        <v>0</v>
      </c>
      <c r="AM248" s="25">
        <v>0</v>
      </c>
      <c r="AN248" s="75">
        <f>AM248/AM243</f>
        <v>0</v>
      </c>
      <c r="AO248" s="25"/>
      <c r="AP248" s="75">
        <f>AO248/AO243</f>
        <v>0</v>
      </c>
      <c r="AQ248" s="25"/>
      <c r="AR248" s="75">
        <f>AQ248/AQ243</f>
        <v>0</v>
      </c>
      <c r="AS248" s="25"/>
      <c r="AT248" s="75">
        <f>AS248/AS243</f>
        <v>0</v>
      </c>
      <c r="AU248" s="108">
        <f>E248+M248+O248+Q248+W248+Y248+AA248+AE248+AG248+AI248+AO248+AS248+G248+K248+I248+AC248+S248+U248+AQ248+AK248+AM248+C248</f>
        <v>0</v>
      </c>
      <c r="AV248" s="155">
        <f t="shared" si="1062"/>
        <v>0</v>
      </c>
      <c r="AW248" s="93">
        <f>IF(D248=0,0,(IF('Attorney Detail'!I246="yes",(D248/AV248)*('Attorney Detail'!G246+'Attorney Detail'!H246),0)))</f>
        <v>0</v>
      </c>
      <c r="AX248" s="93">
        <f>IF(F248=0,0,(IF('Attorney Detail'!J246="yes",(F248/AV248)*('Attorney Detail'!G246+'Attorney Detail'!H246),0)))</f>
        <v>0</v>
      </c>
      <c r="AY248" s="93">
        <f>IF(H248+J248=0,0,(IF('Attorney Detail'!K246="yes",((H248+J248)/AV248)*('Attorney Detail'!G246+'Attorney Detail'!H246),0)))</f>
        <v>0</v>
      </c>
      <c r="AZ248" s="93">
        <f>IF(L248=0,0,(IF('Attorney Detail'!L246="yes",(L248/AV248)*('Attorney Detail'!G246+'Attorney Detail'!H246),0)))</f>
        <v>0</v>
      </c>
      <c r="BA248" s="93">
        <f>IF(N248=0,0,(N248/AV248)*('Attorney Detail'!G246+'Attorney Detail'!H246))</f>
        <v>0</v>
      </c>
      <c r="BB248" s="93">
        <f>IF(R248+T248=0,0,(IF('Attorney Detail'!M246="yes",((R248+T248)/AV248)*('Attorney Detail'!G246+'Attorney Detail'!H246),0)))</f>
        <v>0</v>
      </c>
      <c r="BC248" s="93">
        <f>IF(V248=0,0,(IF('Attorney Detail'!N246="yes",(((V248)/AV248)*('Attorney Detail'!G246+'Attorney Detail'!H246)),0)))</f>
        <v>0</v>
      </c>
      <c r="BD248" s="93">
        <f>IF(X248+Z248+AB248=0,0,(IF('Attorney Detail'!O246="yes",((X248+Z248+AB248)/AV248)*('Attorney Detail'!G246+'Attorney Detail'!H246),0)))</f>
        <v>0</v>
      </c>
      <c r="BE248" s="93">
        <f>IF(AD248=0,0,(IF('Attorney Detail'!P246="yes",(AD248/AV248)*('Attorney Detail'!G246+'Attorney Detail'!H246),0)))</f>
        <v>0</v>
      </c>
      <c r="BF248" s="93">
        <f>IF(AF248=0,0,(IF('Attorney Detail'!Q246="yes",(AF248/AV248)*('Attorney Detail'!G246+'Attorney Detail'!H246),0)))</f>
        <v>0</v>
      </c>
      <c r="BG248" s="93">
        <f>IF(AH248=0,0,(AH248/AV248)*('Attorney Detail'!G246+'Attorney Detail'!H246))</f>
        <v>0</v>
      </c>
      <c r="BH248" s="93">
        <f>IF(AK248+AM248=0,0,(IF('Attorney Detail'!R246="yes",((AL248+AN248)/AV248)*('Attorney Detail'!G246+'Attorney Detail'!H246),0)))</f>
        <v>0</v>
      </c>
      <c r="BI248" s="91">
        <f>IF(AP248=0,0,(IF('Attorney Detail'!S246="yes",(AP248/AV248)*('Attorney Detail'!G246+'Attorney Detail'!H246),0)))</f>
        <v>0</v>
      </c>
      <c r="BJ248" s="91">
        <f>IF(AT248=0,0,(AT248/AV248)*('Attorney Detail'!G246+'Attorney Detail'!H246))</f>
        <v>0</v>
      </c>
      <c r="BK248" s="91">
        <f>IF((AU248)=0,('Attorney Detail'!G246+'Attorney Detail'!H246),SUM(AW248:BJ248))</f>
        <v>0</v>
      </c>
      <c r="CK248" s="19">
        <f>AV248*'Attorney Detail'!F246</f>
        <v>0</v>
      </c>
    </row>
    <row r="249" spans="1:89" ht="16.5" thickTop="1" thickBot="1" x14ac:dyDescent="0.3">
      <c r="A249" s="72" t="s">
        <v>29</v>
      </c>
      <c r="B249" s="73"/>
      <c r="C249" s="73">
        <f t="shared" ref="C249" si="1063">SUM(C245:C248)</f>
        <v>0</v>
      </c>
      <c r="D249" s="74">
        <f t="shared" ref="D249" si="1064">C249/C243</f>
        <v>0</v>
      </c>
      <c r="E249" s="73">
        <f t="shared" ref="E249" si="1065">SUM(E245:E248)</f>
        <v>0</v>
      </c>
      <c r="F249" s="74">
        <f t="shared" ref="F249" si="1066">E249/E243</f>
        <v>0</v>
      </c>
      <c r="G249" s="73">
        <f t="shared" ref="G249" si="1067">SUM(G245:G248)</f>
        <v>0</v>
      </c>
      <c r="H249" s="75">
        <f t="shared" ref="H249" si="1068">G249/G243</f>
        <v>0</v>
      </c>
      <c r="I249" s="73">
        <f t="shared" ref="I249" si="1069">SUM(I245:I248)</f>
        <v>0</v>
      </c>
      <c r="J249" s="75">
        <f t="shared" ref="J249" si="1070">I249/I243</f>
        <v>0</v>
      </c>
      <c r="K249" s="73">
        <f t="shared" ref="K249" si="1071">SUM(K245:K248)</f>
        <v>0</v>
      </c>
      <c r="L249" s="75">
        <f t="shared" ref="L249" si="1072">K249/K243</f>
        <v>0</v>
      </c>
      <c r="M249" s="73">
        <f t="shared" ref="M249" si="1073">SUM(M245:M248)</f>
        <v>0</v>
      </c>
      <c r="N249" s="74">
        <f t="shared" ref="N249" si="1074">M249/M243</f>
        <v>0</v>
      </c>
      <c r="O249" s="73">
        <f t="shared" ref="O249" si="1075">SUM(O245:O248)</f>
        <v>0</v>
      </c>
      <c r="P249" s="74">
        <f t="shared" ref="P249" si="1076">O249/O243</f>
        <v>0</v>
      </c>
      <c r="Q249" s="73">
        <f t="shared" ref="Q249" si="1077">SUM(Q245:Q248)</f>
        <v>0</v>
      </c>
      <c r="R249" s="75">
        <f t="shared" ref="R249" si="1078">Q249/Q243</f>
        <v>0</v>
      </c>
      <c r="S249" s="73">
        <f t="shared" ref="S249" si="1079">SUM(S245:S248)</f>
        <v>0</v>
      </c>
      <c r="T249" s="75">
        <f t="shared" ref="T249" si="1080">S249/S243</f>
        <v>0</v>
      </c>
      <c r="U249" s="73">
        <f t="shared" ref="U249" si="1081">SUM(U245:U248)</f>
        <v>0</v>
      </c>
      <c r="V249" s="75">
        <f t="shared" ref="V249" si="1082">U249/U243</f>
        <v>0</v>
      </c>
      <c r="W249" s="73">
        <f t="shared" ref="W249" si="1083">SUM(W245:W248)</f>
        <v>0</v>
      </c>
      <c r="X249" s="75">
        <f t="shared" ref="X249" si="1084">W249/W243</f>
        <v>0</v>
      </c>
      <c r="Y249" s="73">
        <f t="shared" ref="Y249" si="1085">SUM(Y245:Y248)</f>
        <v>0</v>
      </c>
      <c r="Z249" s="75">
        <f t="shared" ref="Z249" si="1086">Y249/Y243</f>
        <v>0</v>
      </c>
      <c r="AA249" s="73">
        <f t="shared" ref="AA249" si="1087">SUM(AA245:AA248)</f>
        <v>0</v>
      </c>
      <c r="AB249" s="75">
        <f t="shared" ref="AB249" si="1088">AA249/AA243</f>
        <v>0</v>
      </c>
      <c r="AC249" s="73">
        <f t="shared" ref="AC249" si="1089">SUM(AC245:AC248)</f>
        <v>0</v>
      </c>
      <c r="AD249" s="75">
        <f t="shared" ref="AD249" si="1090">AC249/AC243</f>
        <v>0</v>
      </c>
      <c r="AE249" s="73">
        <f t="shared" ref="AE249" si="1091">SUM(AE245:AE248)</f>
        <v>0</v>
      </c>
      <c r="AF249" s="75">
        <f t="shared" ref="AF249" si="1092">AE249/AE243</f>
        <v>0</v>
      </c>
      <c r="AG249" s="73">
        <f t="shared" ref="AG249" si="1093">SUM(AG245:AG248)</f>
        <v>0</v>
      </c>
      <c r="AH249" s="75">
        <f t="shared" ref="AH249" si="1094">AG249/AG243</f>
        <v>0</v>
      </c>
      <c r="AI249" s="73">
        <f t="shared" ref="AI249" si="1095">SUM(AI245:AI248)</f>
        <v>0</v>
      </c>
      <c r="AJ249" s="75">
        <f t="shared" ref="AJ249" si="1096">AI249/AI243</f>
        <v>0</v>
      </c>
      <c r="AK249" s="73">
        <f t="shared" ref="AK249" si="1097">SUM(AK245:AK248)</f>
        <v>0</v>
      </c>
      <c r="AL249" s="75">
        <f t="shared" ref="AL249" si="1098">AK249/AK243</f>
        <v>0</v>
      </c>
      <c r="AM249" s="73">
        <f t="shared" ref="AM249" si="1099">SUM(AM245:AM248)</f>
        <v>0</v>
      </c>
      <c r="AN249" s="75">
        <f t="shared" ref="AN249" si="1100">AM249/AM243</f>
        <v>0</v>
      </c>
      <c r="AO249" s="73">
        <f t="shared" ref="AO249" si="1101">SUM(AO245:AO248)</f>
        <v>0</v>
      </c>
      <c r="AP249" s="75">
        <f t="shared" ref="AP249" si="1102">AO249/AO243</f>
        <v>0</v>
      </c>
      <c r="AQ249" s="73">
        <f t="shared" ref="AQ249" si="1103">SUM(AQ245:AQ248)</f>
        <v>0</v>
      </c>
      <c r="AR249" s="75">
        <f t="shared" ref="AR249" si="1104">AQ249/AQ243</f>
        <v>0</v>
      </c>
      <c r="AS249" s="73">
        <f t="shared" ref="AS249" si="1105">SUM(AS245:AS248)</f>
        <v>0</v>
      </c>
      <c r="AT249" s="75">
        <f t="shared" ref="AT249" si="1106">AS249/AS243</f>
        <v>0</v>
      </c>
      <c r="AU249" s="71">
        <f>E249+M249+O249+Q249+W249+Y249+AA249+AE249+AG249+AI249+AO249+AS249+G249+K249+I249+AC249+S249+U249+AQ249+AK249+AM249+C249</f>
        <v>0</v>
      </c>
      <c r="AV249" s="155">
        <f t="shared" si="1062"/>
        <v>0</v>
      </c>
      <c r="AW249" s="94"/>
      <c r="AX249" s="94"/>
      <c r="AY249" s="94"/>
      <c r="AZ249" s="94"/>
      <c r="BA249" s="94"/>
      <c r="BB249" s="94"/>
      <c r="BC249" s="94"/>
      <c r="BD249" s="94"/>
      <c r="BE249" s="94"/>
      <c r="BF249" s="94"/>
      <c r="BG249" s="94"/>
      <c r="BH249" s="94"/>
      <c r="BI249" s="94"/>
      <c r="BJ249" s="94"/>
      <c r="BK249" s="94"/>
      <c r="CK249" s="26">
        <f t="shared" ref="CK249" si="1107">SUM(CK245:CK248)</f>
        <v>0</v>
      </c>
    </row>
    <row r="250" spans="1:89" ht="16.5" thickTop="1" x14ac:dyDescent="0.25">
      <c r="A250" s="233" t="s">
        <v>481</v>
      </c>
      <c r="B250" s="233"/>
      <c r="C250" s="233"/>
      <c r="D250" s="233"/>
      <c r="E250" s="233"/>
      <c r="F250" s="233"/>
      <c r="G250" s="233"/>
      <c r="H250" s="233"/>
      <c r="I250" s="233"/>
      <c r="J250" s="233"/>
      <c r="K250" s="233"/>
      <c r="L250" s="233"/>
      <c r="M250" s="233"/>
      <c r="N250" s="233"/>
      <c r="O250" s="233"/>
      <c r="P250" s="233"/>
      <c r="Q250" s="233"/>
      <c r="R250" s="233"/>
      <c r="S250" s="233"/>
      <c r="T250" s="233"/>
      <c r="U250" s="233"/>
      <c r="V250" s="233"/>
      <c r="W250" s="233"/>
      <c r="X250" s="233"/>
      <c r="Y250" s="233"/>
      <c r="Z250" s="233"/>
      <c r="AA250" s="233"/>
      <c r="AB250" s="233"/>
      <c r="AC250" s="233"/>
      <c r="AD250" s="233"/>
      <c r="AE250" s="233"/>
      <c r="AF250" s="233"/>
      <c r="AG250" s="233"/>
      <c r="AH250" s="233"/>
      <c r="AI250" s="233"/>
      <c r="AJ250" s="233"/>
      <c r="AK250" s="233"/>
      <c r="AL250" s="233"/>
      <c r="AM250" s="233"/>
      <c r="AN250" s="233"/>
      <c r="AO250" s="233"/>
      <c r="AP250" s="233"/>
      <c r="AQ250" s="233"/>
      <c r="AR250" s="233"/>
      <c r="AS250" s="233"/>
      <c r="AT250" s="233"/>
      <c r="AU250" s="233"/>
      <c r="AV250" s="233"/>
    </row>
    <row r="251" spans="1:89" ht="45" x14ac:dyDescent="0.25">
      <c r="A251" s="76"/>
      <c r="B251" s="66" t="s">
        <v>21</v>
      </c>
      <c r="C251" s="225" t="s">
        <v>442</v>
      </c>
      <c r="D251" s="226"/>
      <c r="E251" s="225" t="s">
        <v>96</v>
      </c>
      <c r="F251" s="226"/>
      <c r="G251" s="232" t="s">
        <v>99</v>
      </c>
      <c r="H251" s="226"/>
      <c r="I251" s="232" t="s">
        <v>100</v>
      </c>
      <c r="J251" s="226"/>
      <c r="K251" s="225" t="s">
        <v>97</v>
      </c>
      <c r="L251" s="226"/>
      <c r="M251" s="225" t="s">
        <v>98</v>
      </c>
      <c r="N251" s="226"/>
      <c r="O251" s="225" t="s">
        <v>22</v>
      </c>
      <c r="P251" s="226"/>
      <c r="Q251" s="225" t="s">
        <v>489</v>
      </c>
      <c r="R251" s="226"/>
      <c r="S251" s="225" t="s">
        <v>488</v>
      </c>
      <c r="T251" s="226"/>
      <c r="U251" s="232" t="s">
        <v>422</v>
      </c>
      <c r="V251" s="226"/>
      <c r="W251" s="232" t="s">
        <v>436</v>
      </c>
      <c r="X251" s="226"/>
      <c r="Y251" s="232" t="s">
        <v>423</v>
      </c>
      <c r="Z251" s="226"/>
      <c r="AA251" s="225" t="s">
        <v>484</v>
      </c>
      <c r="AB251" s="226"/>
      <c r="AC251" s="225" t="s">
        <v>93</v>
      </c>
      <c r="AD251" s="226"/>
      <c r="AE251" s="225" t="s">
        <v>94</v>
      </c>
      <c r="AF251" s="226"/>
      <c r="AG251" s="225" t="s">
        <v>485</v>
      </c>
      <c r="AH251" s="226"/>
      <c r="AI251" s="225" t="s">
        <v>424</v>
      </c>
      <c r="AJ251" s="226"/>
      <c r="AK251" s="225" t="s">
        <v>425</v>
      </c>
      <c r="AL251" s="226"/>
      <c r="AM251" s="225" t="s">
        <v>437</v>
      </c>
      <c r="AN251" s="226"/>
      <c r="AO251" s="225" t="s">
        <v>500</v>
      </c>
      <c r="AP251" s="226"/>
      <c r="AQ251" s="225" t="s">
        <v>426</v>
      </c>
      <c r="AR251" s="226"/>
      <c r="AS251" s="225" t="s">
        <v>447</v>
      </c>
      <c r="AT251" s="226"/>
      <c r="AU251" s="225" t="s">
        <v>23</v>
      </c>
      <c r="AV251" s="226"/>
      <c r="AW251" s="89" t="s">
        <v>442</v>
      </c>
      <c r="AX251" s="89" t="s">
        <v>96</v>
      </c>
      <c r="AY251" s="195" t="s">
        <v>189</v>
      </c>
      <c r="AZ251" s="105" t="s">
        <v>97</v>
      </c>
      <c r="BA251" s="105" t="s">
        <v>443</v>
      </c>
      <c r="BB251" s="90" t="s">
        <v>434</v>
      </c>
      <c r="BC251" s="106" t="s">
        <v>190</v>
      </c>
      <c r="BD251" s="90" t="s">
        <v>435</v>
      </c>
      <c r="BE251" s="90" t="s">
        <v>93</v>
      </c>
      <c r="BF251" s="90" t="s">
        <v>94</v>
      </c>
      <c r="BG251" s="90" t="s">
        <v>31</v>
      </c>
      <c r="BH251" s="90" t="s">
        <v>444</v>
      </c>
      <c r="BI251" s="91" t="s">
        <v>445</v>
      </c>
      <c r="BJ251" s="91" t="s">
        <v>446</v>
      </c>
      <c r="BK251" s="91" t="s">
        <v>448</v>
      </c>
      <c r="CK251" s="219" t="s">
        <v>502</v>
      </c>
    </row>
    <row r="252" spans="1:89" x14ac:dyDescent="0.25">
      <c r="A252" s="38" t="s">
        <v>107</v>
      </c>
      <c r="B252" s="67"/>
      <c r="C252" s="67"/>
      <c r="D252" s="68"/>
      <c r="E252" s="67"/>
      <c r="F252" s="68"/>
      <c r="G252" s="67"/>
      <c r="H252" s="68"/>
      <c r="I252" s="67"/>
      <c r="J252" s="68"/>
      <c r="K252" s="67"/>
      <c r="L252" s="68"/>
      <c r="M252" s="69"/>
      <c r="N252" s="68"/>
      <c r="O252" s="67"/>
      <c r="P252" s="68"/>
      <c r="Q252" s="67"/>
      <c r="R252" s="68"/>
      <c r="S252" s="67"/>
      <c r="T252" s="68"/>
      <c r="U252" s="67"/>
      <c r="V252" s="68"/>
      <c r="W252" s="67"/>
      <c r="X252" s="68"/>
      <c r="Y252" s="67"/>
      <c r="Z252" s="68"/>
      <c r="AA252" s="67"/>
      <c r="AB252" s="68"/>
      <c r="AC252" s="69"/>
      <c r="AD252" s="69"/>
      <c r="AE252" s="67"/>
      <c r="AF252" s="68"/>
      <c r="AG252" s="67"/>
      <c r="AH252" s="68"/>
      <c r="AI252" s="67"/>
      <c r="AJ252" s="68"/>
      <c r="AK252" s="227"/>
      <c r="AL252" s="228"/>
      <c r="AM252" s="227"/>
      <c r="AN252" s="228"/>
      <c r="AO252" s="112"/>
      <c r="AP252" s="113"/>
      <c r="AQ252" s="112"/>
      <c r="AR252" s="113"/>
      <c r="AS252" s="112"/>
      <c r="AT252" s="113"/>
      <c r="AU252" s="67"/>
      <c r="AV252" s="110"/>
      <c r="AW252" s="89"/>
      <c r="AX252" s="89"/>
      <c r="AY252" s="89"/>
      <c r="AZ252" s="89"/>
      <c r="BA252" s="89"/>
    </row>
    <row r="253" spans="1:89" x14ac:dyDescent="0.25">
      <c r="A253" s="77"/>
      <c r="B253" s="70"/>
      <c r="C253" s="223">
        <f>(VLOOKUP(A252,$BL$2:$CH$5,2,FALSE))*'Attorney Detail'!F253</f>
        <v>15</v>
      </c>
      <c r="D253" s="224"/>
      <c r="E253" s="223">
        <f>(VLOOKUP(A252,$BL$2:$CH$5,3,FALSE))*'Attorney Detail'!F253</f>
        <v>15</v>
      </c>
      <c r="F253" s="224"/>
      <c r="G253" s="223">
        <f>VLOOKUP(A252,$BL$2:$CI$5,4,FALSE)*'Attorney Detail'!F253</f>
        <v>50</v>
      </c>
      <c r="H253" s="224"/>
      <c r="I253" s="223">
        <f>VLOOKUP(A252,$BL$2:$CI$5,5,FALSE)*'Attorney Detail'!F253</f>
        <v>80</v>
      </c>
      <c r="J253" s="224"/>
      <c r="K253" s="223">
        <f>VLOOKUP(A252,$BL$2:$CI$5,6,FALSE)*'Attorney Detail'!F253</f>
        <v>100</v>
      </c>
      <c r="L253" s="224"/>
      <c r="M253" s="234">
        <f>VLOOKUP(A252,$BL$2:$CI$5,7,FALSE)*'Attorney Detail'!F253</f>
        <v>150</v>
      </c>
      <c r="N253" s="224"/>
      <c r="O253" s="223">
        <f>VLOOKUP(A252,$BL$2:$CI$5,8,FALSE)*'Attorney Detail'!F253</f>
        <v>300</v>
      </c>
      <c r="P253" s="224"/>
      <c r="Q253" s="223">
        <f>VLOOKUP(A252,$BL$2:$CI$5,9,FALSE)*'Attorney Detail'!F253</f>
        <v>15</v>
      </c>
      <c r="R253" s="224"/>
      <c r="S253" s="223">
        <f>VLOOKUP(A252,$BL$2:$CI$5,10,FALSE)*'Attorney Detail'!F253</f>
        <v>50</v>
      </c>
      <c r="T253" s="224"/>
      <c r="U253" s="223">
        <f>VLOOKUP(A252,$BL$2:$CI$5,11,FALSE)*'Attorney Detail'!F253</f>
        <v>100</v>
      </c>
      <c r="V253" s="224"/>
      <c r="W253" s="223">
        <f>VLOOKUP(A252,$BL$2:$CI$5,12,FALSE)*'Attorney Detail'!F253</f>
        <v>220</v>
      </c>
      <c r="X253" s="224"/>
      <c r="Y253" s="223">
        <f>VLOOKUP(A252,$BL$2:$CI$5,13,FALSE)*'Attorney Detail'!F253</f>
        <v>300</v>
      </c>
      <c r="Z253" s="224"/>
      <c r="AA253" s="229">
        <f>VLOOKUP(A252,$BL$2:$CI$5,14,FALSE)*'Attorney Detail'!F253</f>
        <v>400</v>
      </c>
      <c r="AB253" s="230"/>
      <c r="AC253" s="229">
        <f>VLOOKUP(A252,$BL$2:$CI$5,15,FALSE)*'Attorney Detail'!F253</f>
        <v>120</v>
      </c>
      <c r="AD253" s="231"/>
      <c r="AE253" s="229">
        <f>VLOOKUP(A252,$BL$2:$CI$5,16,FALSE)*'Attorney Detail'!F253</f>
        <v>120</v>
      </c>
      <c r="AF253" s="230"/>
      <c r="AG253" s="229">
        <f>VLOOKUP(A252,$BL$2:$CI$5,17,FALSE)*'Attorney Detail'!F253</f>
        <v>300</v>
      </c>
      <c r="AH253" s="230"/>
      <c r="AI253" s="223">
        <f>VLOOKUP(A252,$BL$2:$CI$5,18,FALSE)*'Attorney Detail'!F253</f>
        <v>300</v>
      </c>
      <c r="AJ253" s="224"/>
      <c r="AK253" s="223">
        <f>VLOOKUP(A252,$BL$2:$CI$5,19,FALSE)*'Attorney Detail'!F253</f>
        <v>15</v>
      </c>
      <c r="AL253" s="224"/>
      <c r="AM253" s="223">
        <f>VLOOKUP(A252,$BL$2:$CI$5,20,FALSE)*'Attorney Detail'!F253</f>
        <v>40</v>
      </c>
      <c r="AN253" s="224"/>
      <c r="AO253" s="223">
        <f>VLOOKUP(A252,$BL$2:$CI$5,21,FALSE)*'Attorney Detail'!F253</f>
        <v>40</v>
      </c>
      <c r="AP253" s="224"/>
      <c r="AQ253" s="223">
        <f>VLOOKUP(A252,$BL$2:$CI$5,22,FALSE)*'Attorney Detail'!F253</f>
        <v>40</v>
      </c>
      <c r="AR253" s="224"/>
      <c r="AS253" s="235">
        <f>VLOOKUP(A252,$BL$2:$CI$5,23,FALSE)*'Attorney Detail'!F253</f>
        <v>10000000000</v>
      </c>
      <c r="AT253" s="236"/>
      <c r="AU253" s="237"/>
      <c r="AV253" s="238"/>
    </row>
    <row r="254" spans="1:89" ht="15.75" thickBot="1" x14ac:dyDescent="0.3">
      <c r="A254" s="37" t="str">
        <f>'Attorney Detail'!A253&amp;""</f>
        <v/>
      </c>
      <c r="B254" s="78" t="s">
        <v>24</v>
      </c>
      <c r="C254" s="78" t="s">
        <v>24</v>
      </c>
      <c r="D254" s="78" t="s">
        <v>112</v>
      </c>
      <c r="E254" s="78" t="s">
        <v>24</v>
      </c>
      <c r="F254" s="78" t="s">
        <v>112</v>
      </c>
      <c r="G254" s="78" t="s">
        <v>24</v>
      </c>
      <c r="H254" s="78" t="s">
        <v>112</v>
      </c>
      <c r="I254" s="78" t="s">
        <v>24</v>
      </c>
      <c r="J254" s="78" t="s">
        <v>112</v>
      </c>
      <c r="K254" s="78" t="s">
        <v>24</v>
      </c>
      <c r="L254" s="78" t="s">
        <v>112</v>
      </c>
      <c r="M254" s="78" t="s">
        <v>24</v>
      </c>
      <c r="N254" s="78" t="s">
        <v>112</v>
      </c>
      <c r="O254" s="78" t="s">
        <v>24</v>
      </c>
      <c r="P254" s="78" t="s">
        <v>112</v>
      </c>
      <c r="Q254" s="78" t="s">
        <v>24</v>
      </c>
      <c r="R254" s="78" t="s">
        <v>112</v>
      </c>
      <c r="S254" s="78" t="s">
        <v>24</v>
      </c>
      <c r="T254" s="78" t="s">
        <v>112</v>
      </c>
      <c r="U254" s="78" t="s">
        <v>24</v>
      </c>
      <c r="V254" s="78" t="s">
        <v>112</v>
      </c>
      <c r="W254" s="78" t="s">
        <v>24</v>
      </c>
      <c r="X254" s="78" t="s">
        <v>112</v>
      </c>
      <c r="Y254" s="78" t="s">
        <v>24</v>
      </c>
      <c r="Z254" s="78" t="s">
        <v>112</v>
      </c>
      <c r="AA254" s="78" t="s">
        <v>24</v>
      </c>
      <c r="AB254" s="78" t="s">
        <v>112</v>
      </c>
      <c r="AC254" s="78" t="s">
        <v>24</v>
      </c>
      <c r="AD254" s="78" t="s">
        <v>112</v>
      </c>
      <c r="AE254" s="78" t="s">
        <v>24</v>
      </c>
      <c r="AF254" s="78" t="s">
        <v>112</v>
      </c>
      <c r="AG254" s="78" t="s">
        <v>24</v>
      </c>
      <c r="AH254" s="79" t="s">
        <v>112</v>
      </c>
      <c r="AI254" s="78" t="s">
        <v>24</v>
      </c>
      <c r="AJ254" s="78" t="s">
        <v>112</v>
      </c>
      <c r="AK254" s="78" t="s">
        <v>24</v>
      </c>
      <c r="AL254" s="78" t="s">
        <v>112</v>
      </c>
      <c r="AM254" s="78" t="s">
        <v>24</v>
      </c>
      <c r="AN254" s="78" t="s">
        <v>112</v>
      </c>
      <c r="AO254" s="78" t="s">
        <v>24</v>
      </c>
      <c r="AP254" s="78" t="s">
        <v>112</v>
      </c>
      <c r="AQ254" s="78" t="s">
        <v>24</v>
      </c>
      <c r="AR254" s="78" t="s">
        <v>112</v>
      </c>
      <c r="AS254" s="78" t="s">
        <v>24</v>
      </c>
      <c r="AT254" s="78" t="s">
        <v>112</v>
      </c>
      <c r="AU254" s="78" t="s">
        <v>24</v>
      </c>
      <c r="AV254" s="154" t="s">
        <v>112</v>
      </c>
      <c r="CK254" s="19"/>
    </row>
    <row r="255" spans="1:89" ht="16.5" thickTop="1" thickBot="1" x14ac:dyDescent="0.3">
      <c r="A255" s="20" t="s">
        <v>25</v>
      </c>
      <c r="B255" s="21"/>
      <c r="C255" s="21"/>
      <c r="D255" s="75">
        <f>C255/C253</f>
        <v>0</v>
      </c>
      <c r="E255" s="21"/>
      <c r="F255" s="75">
        <f>E255/E253</f>
        <v>0</v>
      </c>
      <c r="G255" s="21"/>
      <c r="H255" s="75">
        <f>G255/G253</f>
        <v>0</v>
      </c>
      <c r="I255" s="21"/>
      <c r="J255" s="75">
        <f>I255/I253</f>
        <v>0</v>
      </c>
      <c r="K255" s="21"/>
      <c r="L255" s="75">
        <f>K255/K253</f>
        <v>0</v>
      </c>
      <c r="M255" s="21"/>
      <c r="N255" s="75">
        <f>M255/M253</f>
        <v>0</v>
      </c>
      <c r="O255" s="21"/>
      <c r="P255" s="75">
        <f>O255/O253</f>
        <v>0</v>
      </c>
      <c r="Q255" s="21"/>
      <c r="R255" s="75">
        <f>Q255/Q253</f>
        <v>0</v>
      </c>
      <c r="S255" s="21"/>
      <c r="T255" s="75">
        <f>S255/S253</f>
        <v>0</v>
      </c>
      <c r="U255" s="21"/>
      <c r="V255" s="75">
        <f>U255/U253</f>
        <v>0</v>
      </c>
      <c r="W255" s="21"/>
      <c r="X255" s="75">
        <f>W255/W253</f>
        <v>0</v>
      </c>
      <c r="Y255" s="21"/>
      <c r="Z255" s="75">
        <f>Y255/Y253</f>
        <v>0</v>
      </c>
      <c r="AA255" s="21"/>
      <c r="AB255" s="75">
        <f>AA255/AA253</f>
        <v>0</v>
      </c>
      <c r="AC255" s="21"/>
      <c r="AD255" s="75">
        <f>AC255/AC253</f>
        <v>0</v>
      </c>
      <c r="AE255" s="21"/>
      <c r="AF255" s="75">
        <f>AE255/AE253</f>
        <v>0</v>
      </c>
      <c r="AG255" s="21"/>
      <c r="AH255" s="75">
        <f>AG255/AG253</f>
        <v>0</v>
      </c>
      <c r="AI255" s="21"/>
      <c r="AJ255" s="75">
        <f>AI255/AI253</f>
        <v>0</v>
      </c>
      <c r="AK255" s="21"/>
      <c r="AL255" s="75">
        <f>AK255/AK253</f>
        <v>0</v>
      </c>
      <c r="AM255" s="21">
        <v>0</v>
      </c>
      <c r="AN255" s="75">
        <f>AM255/AM253</f>
        <v>0</v>
      </c>
      <c r="AO255" s="21"/>
      <c r="AP255" s="75">
        <f>AO255/AO253</f>
        <v>0</v>
      </c>
      <c r="AQ255" s="21"/>
      <c r="AR255" s="75">
        <f>AQ255/AQ253</f>
        <v>0</v>
      </c>
      <c r="AS255" s="21"/>
      <c r="AT255" s="75">
        <f>AS255/AS253</f>
        <v>0</v>
      </c>
      <c r="AU255" s="100">
        <f>E255+M255+O255+Q255+W255+Y255+AA255+AE255+AG255+AI255+AO255+AS255+G255+K255+I255+AC255+S255+U255+AQ255+AK255+AM255+C255</f>
        <v>0</v>
      </c>
      <c r="AV255" s="155">
        <f t="shared" ref="AV255:AV259" si="1108">F255+N255+P255+R255+X255+Z255+AB255+AF255+AH255+AJ255+AP255+AT255+AD255+H255+L255+J255+T255+V255+AR255+AL255+AN255+D255</f>
        <v>0</v>
      </c>
      <c r="AW255" s="93">
        <f>IF(D255=0,0,(IF('Attorney Detail'!I253="yes",(D255/AV255)*('Attorney Detail'!G253+'Attorney Detail'!H253),0)))</f>
        <v>0</v>
      </c>
      <c r="AX255" s="93">
        <f>IF(F255=0,0,(IF('Attorney Detail'!J253="yes",(F255/AV255)*('Attorney Detail'!G253+'Attorney Detail'!H253),0)))</f>
        <v>0</v>
      </c>
      <c r="AY255" s="93">
        <f>IF(H255+J255=0,0,(IF('Attorney Detail'!K253="yes",((H255+J255)/AV255)*('Attorney Detail'!G253+'Attorney Detail'!H253),0)))</f>
        <v>0</v>
      </c>
      <c r="AZ255" s="93">
        <f>IF(L255=0,0,(IF('Attorney Detail'!L253="yes",(L255/AV255)*('Attorney Detail'!G253+'Attorney Detail'!H253),0)))</f>
        <v>0</v>
      </c>
      <c r="BA255" s="93">
        <f>IF(N255=0,0,(N255/AV255)*('Attorney Detail'!G253+'Attorney Detail'!H253))</f>
        <v>0</v>
      </c>
      <c r="BB255" s="93">
        <f>IF(R255+T255=0,0,(IF('Attorney Detail'!M253="yes",((R255+T255)/AV255)*('Attorney Detail'!G253+'Attorney Detail'!H253),0)))</f>
        <v>0</v>
      </c>
      <c r="BC255" s="93">
        <f>IF(V255=0,0,(IF('Attorney Detail'!N253="yes",(((V255)/AV255)*('Attorney Detail'!G253+'Attorney Detail'!H253)),0)))</f>
        <v>0</v>
      </c>
      <c r="BD255" s="93">
        <f>IF(X255+Z255+AB255=0,0,(IF('Attorney Detail'!O253="yes",((X255+Z255+AB255)/AV255)*('Attorney Detail'!G253+'Attorney Detail'!H253),0)))</f>
        <v>0</v>
      </c>
      <c r="BE255" s="93">
        <f>IF(AD255=0,0,(IF('Attorney Detail'!P253="yes",(AD255/AV255)*('Attorney Detail'!G253+'Attorney Detail'!H253),0)))</f>
        <v>0</v>
      </c>
      <c r="BF255" s="93">
        <f>IF(AF255=0,0,(IF('Attorney Detail'!Q253="yes",(AF255/AV255)*('Attorney Detail'!G253+'Attorney Detail'!H253),0)))</f>
        <v>0</v>
      </c>
      <c r="BG255" s="93">
        <f>IF(AH255=0,0,(AH255/AV255)*('Attorney Detail'!G253+'Attorney Detail'!H253))</f>
        <v>0</v>
      </c>
      <c r="BH255" s="93">
        <f>IF(AK255+AM255=0,0,(IF('Attorney Detail'!R253="yes",((AL255+AN255)/AV255)*('Attorney Detail'!G253+'Attorney Detail'!H253),0)))</f>
        <v>0</v>
      </c>
      <c r="BI255" s="91">
        <f>IF(AP255=0,0,(IF('Attorney Detail'!S253="yes",(AP255/AV255)*('Attorney Detail'!G253+'Attorney Detail'!H253),0)))</f>
        <v>0</v>
      </c>
      <c r="BJ255" s="91">
        <f>IF(AT255=0,0,(AT255/AV255)*('Attorney Detail'!G253+'Attorney Detail'!H253))</f>
        <v>0</v>
      </c>
      <c r="BK255" s="91">
        <f>IF((AU255)=0,('Attorney Detail'!G253+'Attorney Detail'!H253),SUM(AW255:BJ255))</f>
        <v>0</v>
      </c>
      <c r="CK255" s="19">
        <f>AV255*'Attorney Detail'!F253</f>
        <v>0</v>
      </c>
    </row>
    <row r="256" spans="1:89" ht="16.5" thickTop="1" thickBot="1" x14ac:dyDescent="0.3">
      <c r="A256" s="22" t="s">
        <v>26</v>
      </c>
      <c r="B256" s="23"/>
      <c r="C256" s="88"/>
      <c r="D256" s="75">
        <f>C256/C253</f>
        <v>0</v>
      </c>
      <c r="E256" s="88"/>
      <c r="F256" s="75">
        <f>E256/E253</f>
        <v>0</v>
      </c>
      <c r="G256" s="88"/>
      <c r="H256" s="75">
        <f>G256/G253</f>
        <v>0</v>
      </c>
      <c r="I256" s="88"/>
      <c r="J256" s="75">
        <f>I256/I253</f>
        <v>0</v>
      </c>
      <c r="K256" s="88"/>
      <c r="L256" s="75">
        <f>K256/K253</f>
        <v>0</v>
      </c>
      <c r="M256" s="88"/>
      <c r="N256" s="75">
        <f>M256/M253</f>
        <v>0</v>
      </c>
      <c r="O256" s="88"/>
      <c r="P256" s="75">
        <f>O256/O253</f>
        <v>0</v>
      </c>
      <c r="Q256" s="88"/>
      <c r="R256" s="75">
        <f>Q256/Q253</f>
        <v>0</v>
      </c>
      <c r="S256" s="88"/>
      <c r="T256" s="75">
        <f>S256/S253</f>
        <v>0</v>
      </c>
      <c r="U256" s="88"/>
      <c r="V256" s="75">
        <f>U256/U253</f>
        <v>0</v>
      </c>
      <c r="W256" s="88"/>
      <c r="X256" s="75">
        <f>W256/W253</f>
        <v>0</v>
      </c>
      <c r="Y256" s="88"/>
      <c r="Z256" s="75">
        <f>Y256/Y253</f>
        <v>0</v>
      </c>
      <c r="AA256" s="88"/>
      <c r="AB256" s="75">
        <f>AA256/AA253</f>
        <v>0</v>
      </c>
      <c r="AC256" s="88"/>
      <c r="AD256" s="75">
        <f>AC256/AC253</f>
        <v>0</v>
      </c>
      <c r="AE256" s="88"/>
      <c r="AF256" s="75">
        <f>AE256/AE253</f>
        <v>0</v>
      </c>
      <c r="AG256" s="88"/>
      <c r="AH256" s="75">
        <f>AG256/AG253</f>
        <v>0</v>
      </c>
      <c r="AI256" s="88"/>
      <c r="AJ256" s="75">
        <f>AI256/AI253</f>
        <v>0</v>
      </c>
      <c r="AK256" s="88">
        <v>0</v>
      </c>
      <c r="AL256" s="75">
        <f>AK256/AK253</f>
        <v>0</v>
      </c>
      <c r="AM256" s="88">
        <v>0</v>
      </c>
      <c r="AN256" s="75">
        <f>AM256/AM253</f>
        <v>0</v>
      </c>
      <c r="AO256" s="88"/>
      <c r="AP256" s="75">
        <f>AO256/AO253</f>
        <v>0</v>
      </c>
      <c r="AQ256" s="88"/>
      <c r="AR256" s="75">
        <f>AQ256/AQ253</f>
        <v>0</v>
      </c>
      <c r="AS256" s="88"/>
      <c r="AT256" s="75">
        <f>AS256/AS253</f>
        <v>0</v>
      </c>
      <c r="AU256" s="107">
        <f>E256+M256+O256+Q256+W256+Y256+AA256+AE256+AG256+AI256+AO256+AS256+G256+K256+I256+AC256+S256+U256+AQ256+AK256+AM256+C256</f>
        <v>0</v>
      </c>
      <c r="AV256" s="155">
        <f t="shared" si="1108"/>
        <v>0</v>
      </c>
      <c r="AW256" s="93">
        <f>IF(D256=0,0,(IF('Attorney Detail'!I254="yes",(D256/AV256)*('Attorney Detail'!G254+'Attorney Detail'!H254),0)))</f>
        <v>0</v>
      </c>
      <c r="AX256" s="93">
        <f>IF(F256=0,0,(IF('Attorney Detail'!J254="yes",(F256/AV256)*('Attorney Detail'!G254+'Attorney Detail'!H254),0)))</f>
        <v>0</v>
      </c>
      <c r="AY256" s="93">
        <f>IF(H256+J256=0,0,(IF('Attorney Detail'!K254="yes",((H256+J256)/AV256)*('Attorney Detail'!G254+'Attorney Detail'!H254),0)))</f>
        <v>0</v>
      </c>
      <c r="AZ256" s="93">
        <f>IF(L256=0,0,(IF('Attorney Detail'!L254="yes",(L256/AV256)*('Attorney Detail'!G254+'Attorney Detail'!H254),0)))</f>
        <v>0</v>
      </c>
      <c r="BA256" s="93">
        <f>IF(N256=0,0,(N256/AV256)*('Attorney Detail'!G254+'Attorney Detail'!H254))</f>
        <v>0</v>
      </c>
      <c r="BB256" s="93">
        <f>IF(R256+T256=0,0,(IF('Attorney Detail'!M254="yes",((R256+T256)/AV256)*('Attorney Detail'!G254+'Attorney Detail'!H254),0)))</f>
        <v>0</v>
      </c>
      <c r="BC256" s="93">
        <f>IF(V256=0,0,(IF('Attorney Detail'!N254="yes",(((V256)/AV256)*('Attorney Detail'!G254+'Attorney Detail'!H254)),0)))</f>
        <v>0</v>
      </c>
      <c r="BD256" s="93">
        <f>IF(X256+Z256+AB256=0,0,(IF('Attorney Detail'!O254="yes",((X256+Z256+AB256)/AV256)*('Attorney Detail'!G254+'Attorney Detail'!H254),0)))</f>
        <v>0</v>
      </c>
      <c r="BE256" s="93">
        <f>IF(AD256=0,0,(IF('Attorney Detail'!P254="yes",(AD256/AV256)*('Attorney Detail'!G254+'Attorney Detail'!H254),0)))</f>
        <v>0</v>
      </c>
      <c r="BF256" s="93">
        <f>IF(AF256=0,0,(IF('Attorney Detail'!Q254="yes",(AF256/AV256)*('Attorney Detail'!G254+'Attorney Detail'!H254),0)))</f>
        <v>0</v>
      </c>
      <c r="BG256" s="93">
        <f>IF(AH256=0,0,(AH256/AV256)*('Attorney Detail'!G254+'Attorney Detail'!H254))</f>
        <v>0</v>
      </c>
      <c r="BH256" s="93">
        <f>IF(AK256+AM256=0,0,(IF('Attorney Detail'!R254="yes",((AL256+AN256)/AV256)*('Attorney Detail'!G254+'Attorney Detail'!H254),0)))</f>
        <v>0</v>
      </c>
      <c r="BI256" s="91">
        <f>IF(AP256=0,0,(IF('Attorney Detail'!S254="yes",(AP256/AV256)*('Attorney Detail'!G254+'Attorney Detail'!H254),0)))</f>
        <v>0</v>
      </c>
      <c r="BJ256" s="91">
        <f>IF(AT256=0,0,(AT256/AV256)*('Attorney Detail'!G254+'Attorney Detail'!H254))</f>
        <v>0</v>
      </c>
      <c r="BK256" s="91">
        <f>IF((AU256)=0,('Attorney Detail'!G254+'Attorney Detail'!H254),SUM(AW256:BJ256))</f>
        <v>0</v>
      </c>
      <c r="CK256" s="19">
        <f>AV256*'Attorney Detail'!F254</f>
        <v>0</v>
      </c>
    </row>
    <row r="257" spans="1:89" ht="16.5" thickTop="1" thickBot="1" x14ac:dyDescent="0.3">
      <c r="A257" s="22" t="s">
        <v>27</v>
      </c>
      <c r="B257" s="23"/>
      <c r="C257" s="88"/>
      <c r="D257" s="75">
        <f>C257/C253</f>
        <v>0</v>
      </c>
      <c r="E257" s="88"/>
      <c r="F257" s="75">
        <f>E257/E253</f>
        <v>0</v>
      </c>
      <c r="G257" s="88"/>
      <c r="H257" s="75">
        <f>G257/G253</f>
        <v>0</v>
      </c>
      <c r="I257" s="88"/>
      <c r="J257" s="75">
        <f>I257/I253</f>
        <v>0</v>
      </c>
      <c r="K257" s="88"/>
      <c r="L257" s="75">
        <f>K257/K253</f>
        <v>0</v>
      </c>
      <c r="M257" s="88"/>
      <c r="N257" s="75">
        <f>M257/M253</f>
        <v>0</v>
      </c>
      <c r="O257" s="88"/>
      <c r="P257" s="75">
        <f>O257/O253</f>
        <v>0</v>
      </c>
      <c r="Q257" s="88"/>
      <c r="R257" s="75">
        <f>Q257/Q253</f>
        <v>0</v>
      </c>
      <c r="S257" s="88"/>
      <c r="T257" s="75">
        <f>S257/S253</f>
        <v>0</v>
      </c>
      <c r="U257" s="88"/>
      <c r="V257" s="75">
        <f>U257/U253</f>
        <v>0</v>
      </c>
      <c r="W257" s="88"/>
      <c r="X257" s="75">
        <f>W257/W253</f>
        <v>0</v>
      </c>
      <c r="Y257" s="88"/>
      <c r="Z257" s="75">
        <f>Y257/Y253</f>
        <v>0</v>
      </c>
      <c r="AA257" s="88"/>
      <c r="AB257" s="75">
        <f>AA257/AA253</f>
        <v>0</v>
      </c>
      <c r="AC257" s="88"/>
      <c r="AD257" s="75">
        <f>AC257/AC253</f>
        <v>0</v>
      </c>
      <c r="AE257" s="88"/>
      <c r="AF257" s="75">
        <f>AE257/AE253</f>
        <v>0</v>
      </c>
      <c r="AG257" s="88"/>
      <c r="AH257" s="75">
        <f>AG257/AG253</f>
        <v>0</v>
      </c>
      <c r="AI257" s="88"/>
      <c r="AJ257" s="75">
        <f>AI257/AI253</f>
        <v>0</v>
      </c>
      <c r="AK257" s="88">
        <v>0</v>
      </c>
      <c r="AL257" s="75">
        <f>AK257/AK253</f>
        <v>0</v>
      </c>
      <c r="AM257" s="88">
        <v>0</v>
      </c>
      <c r="AN257" s="75">
        <f>AM257/AM253</f>
        <v>0</v>
      </c>
      <c r="AO257" s="88"/>
      <c r="AP257" s="75">
        <f>AO257/AO253</f>
        <v>0</v>
      </c>
      <c r="AQ257" s="88"/>
      <c r="AR257" s="75">
        <f>AQ257/AQ253</f>
        <v>0</v>
      </c>
      <c r="AS257" s="88"/>
      <c r="AT257" s="75">
        <f>AS257/AS253</f>
        <v>0</v>
      </c>
      <c r="AU257" s="107">
        <f>E257+M257+O257+Q257+W257+Y257+AA257+AE257+AG257+AI257+AO257+AS257+G257+K257+I257+AC257+S257+U257+AQ257+AK257+AM257+C257</f>
        <v>0</v>
      </c>
      <c r="AV257" s="155">
        <f t="shared" si="1108"/>
        <v>0</v>
      </c>
      <c r="AW257" s="93">
        <f>IF(D257=0,0,(IF('Attorney Detail'!I255="yes",(D257/AV257)*('Attorney Detail'!G255+'Attorney Detail'!H255),0)))</f>
        <v>0</v>
      </c>
      <c r="AX257" s="93">
        <f>IF(F257=0,0,(IF('Attorney Detail'!J255="yes",(F257/AV257)*('Attorney Detail'!G255+'Attorney Detail'!H255),0)))</f>
        <v>0</v>
      </c>
      <c r="AY257" s="93">
        <f>IF(H257+J257=0,0,(IF('Attorney Detail'!K255="yes",((H257+J257)/AV257)*('Attorney Detail'!G255+'Attorney Detail'!H255),0)))</f>
        <v>0</v>
      </c>
      <c r="AZ257" s="93">
        <f>IF(L257=0,0,(IF('Attorney Detail'!L255="yes",(L257/AV257)*('Attorney Detail'!G255+'Attorney Detail'!H255),0)))</f>
        <v>0</v>
      </c>
      <c r="BA257" s="93">
        <f>IF(N257=0,0,(N257/AV257)*('Attorney Detail'!G255+'Attorney Detail'!H255))</f>
        <v>0</v>
      </c>
      <c r="BB257" s="93">
        <f>IF(R257+T257=0,0,(IF('Attorney Detail'!M255="yes",((R257+T257)/AV257)*('Attorney Detail'!G255+'Attorney Detail'!H255),0)))</f>
        <v>0</v>
      </c>
      <c r="BC257" s="93">
        <f>IF(V257=0,0,(IF('Attorney Detail'!N255="yes",(((V257)/AV257)*('Attorney Detail'!G255+'Attorney Detail'!H255)),0)))</f>
        <v>0</v>
      </c>
      <c r="BD257" s="93">
        <f>IF(X257+Z257+AB257=0,0,(IF('Attorney Detail'!O255="yes",((X257+Z257+AB257)/AV257)*('Attorney Detail'!G255+'Attorney Detail'!H255),0)))</f>
        <v>0</v>
      </c>
      <c r="BE257" s="93">
        <f>IF(AD257=0,0,(IF('Attorney Detail'!P255="yes",(AD257/AV257)*('Attorney Detail'!G255+'Attorney Detail'!H255),0)))</f>
        <v>0</v>
      </c>
      <c r="BF257" s="93">
        <f>IF(AF257=0,0,(IF('Attorney Detail'!Q255="yes",(AF257/AV257)*('Attorney Detail'!G255+'Attorney Detail'!H255),0)))</f>
        <v>0</v>
      </c>
      <c r="BG257" s="93">
        <f>IF(AH257=0,0,(AH257/AV257)*('Attorney Detail'!G255+'Attorney Detail'!H255))</f>
        <v>0</v>
      </c>
      <c r="BH257" s="93">
        <f>IF(AK257+AM257=0,0,(IF('Attorney Detail'!R255="yes",((AL257+AN257)/AV257)*('Attorney Detail'!G255+'Attorney Detail'!H255),0)))</f>
        <v>0</v>
      </c>
      <c r="BI257" s="91">
        <f>IF(AP257=0,0,(IF('Attorney Detail'!S255="yes",(AP257/AV257)*('Attorney Detail'!G255+'Attorney Detail'!H255),0)))</f>
        <v>0</v>
      </c>
      <c r="BJ257" s="91">
        <f>IF(AT257=0,0,(AT257/AV257)*('Attorney Detail'!G255+'Attorney Detail'!H255))</f>
        <v>0</v>
      </c>
      <c r="BK257" s="91">
        <f>IF((AU257)=0,('Attorney Detail'!G255+'Attorney Detail'!H255),SUM(AW257:BJ257))</f>
        <v>0</v>
      </c>
      <c r="CK257" s="19">
        <f>AV257*'Attorney Detail'!F255</f>
        <v>0</v>
      </c>
    </row>
    <row r="258" spans="1:89" ht="16.5" thickTop="1" thickBot="1" x14ac:dyDescent="0.3">
      <c r="A258" s="24" t="s">
        <v>28</v>
      </c>
      <c r="B258" s="25"/>
      <c r="C258" s="25"/>
      <c r="D258" s="75">
        <f>C258/C253</f>
        <v>0</v>
      </c>
      <c r="E258" s="25"/>
      <c r="F258" s="75">
        <f>E258/E253</f>
        <v>0</v>
      </c>
      <c r="G258" s="25"/>
      <c r="H258" s="75">
        <f>G258/G253</f>
        <v>0</v>
      </c>
      <c r="I258" s="25"/>
      <c r="J258" s="75">
        <f>I258/I253</f>
        <v>0</v>
      </c>
      <c r="K258" s="25"/>
      <c r="L258" s="75">
        <f>K258/K253</f>
        <v>0</v>
      </c>
      <c r="M258" s="25"/>
      <c r="N258" s="75">
        <f>M258/M253</f>
        <v>0</v>
      </c>
      <c r="O258" s="25"/>
      <c r="P258" s="75">
        <f>O258/O253</f>
        <v>0</v>
      </c>
      <c r="Q258" s="25"/>
      <c r="R258" s="75">
        <f>Q258/Q253</f>
        <v>0</v>
      </c>
      <c r="S258" s="25"/>
      <c r="T258" s="75">
        <f>S258/S253</f>
        <v>0</v>
      </c>
      <c r="U258" s="25"/>
      <c r="V258" s="75">
        <f>U258/U253</f>
        <v>0</v>
      </c>
      <c r="W258" s="25"/>
      <c r="X258" s="75">
        <f>W258/W253</f>
        <v>0</v>
      </c>
      <c r="Y258" s="25"/>
      <c r="Z258" s="75">
        <f>Y258/Y253</f>
        <v>0</v>
      </c>
      <c r="AA258" s="25"/>
      <c r="AB258" s="75">
        <f>AA258/AA253</f>
        <v>0</v>
      </c>
      <c r="AC258" s="25"/>
      <c r="AD258" s="75">
        <f>AC258/AC253</f>
        <v>0</v>
      </c>
      <c r="AE258" s="25"/>
      <c r="AF258" s="75">
        <f>AE258/AE253</f>
        <v>0</v>
      </c>
      <c r="AG258" s="25"/>
      <c r="AH258" s="75">
        <f>AG258/AG253</f>
        <v>0</v>
      </c>
      <c r="AI258" s="25"/>
      <c r="AJ258" s="75">
        <f>AI258/AI253</f>
        <v>0</v>
      </c>
      <c r="AK258" s="25">
        <v>0</v>
      </c>
      <c r="AL258" s="75">
        <f>AK258/AK253</f>
        <v>0</v>
      </c>
      <c r="AM258" s="25">
        <v>0</v>
      </c>
      <c r="AN258" s="75">
        <f>AM258/AM253</f>
        <v>0</v>
      </c>
      <c r="AO258" s="25"/>
      <c r="AP258" s="75">
        <f>AO258/AO253</f>
        <v>0</v>
      </c>
      <c r="AQ258" s="25"/>
      <c r="AR258" s="75">
        <f>AQ258/AQ253</f>
        <v>0</v>
      </c>
      <c r="AS258" s="25"/>
      <c r="AT258" s="75">
        <f>AS258/AS253</f>
        <v>0</v>
      </c>
      <c r="AU258" s="108">
        <f>E258+M258+O258+Q258+W258+Y258+AA258+AE258+AG258+AI258+AO258+AS258+G258+K258+I258+AC258+S258+U258+AQ258+AK258+AM258+C258</f>
        <v>0</v>
      </c>
      <c r="AV258" s="155">
        <f t="shared" si="1108"/>
        <v>0</v>
      </c>
      <c r="AW258" s="93">
        <f>IF(D258=0,0,(IF('Attorney Detail'!I256="yes",(D258/AV258)*('Attorney Detail'!G256+'Attorney Detail'!H256),0)))</f>
        <v>0</v>
      </c>
      <c r="AX258" s="93">
        <f>IF(F258=0,0,(IF('Attorney Detail'!J256="yes",(F258/AV258)*('Attorney Detail'!G256+'Attorney Detail'!H256),0)))</f>
        <v>0</v>
      </c>
      <c r="AY258" s="93">
        <f>IF(H258+J258=0,0,(IF('Attorney Detail'!K256="yes",((H258+J258)/AV258)*('Attorney Detail'!G256+'Attorney Detail'!H256),0)))</f>
        <v>0</v>
      </c>
      <c r="AZ258" s="93">
        <f>IF(L258=0,0,(IF('Attorney Detail'!L256="yes",(L258/AV258)*('Attorney Detail'!G256+'Attorney Detail'!H256),0)))</f>
        <v>0</v>
      </c>
      <c r="BA258" s="93">
        <f>IF(N258=0,0,(N258/AV258)*('Attorney Detail'!G256+'Attorney Detail'!H256))</f>
        <v>0</v>
      </c>
      <c r="BB258" s="93">
        <f>IF(R258+T258=0,0,(IF('Attorney Detail'!M256="yes",((R258+T258)/AV258)*('Attorney Detail'!G256+'Attorney Detail'!H256),0)))</f>
        <v>0</v>
      </c>
      <c r="BC258" s="93">
        <f>IF(V258=0,0,(IF('Attorney Detail'!N256="yes",(((V258)/AV258)*('Attorney Detail'!G256+'Attorney Detail'!H256)),0)))</f>
        <v>0</v>
      </c>
      <c r="BD258" s="93">
        <f>IF(X258+Z258+AB258=0,0,(IF('Attorney Detail'!O256="yes",((X258+Z258+AB258)/AV258)*('Attorney Detail'!G256+'Attorney Detail'!H256),0)))</f>
        <v>0</v>
      </c>
      <c r="BE258" s="93">
        <f>IF(AD258=0,0,(IF('Attorney Detail'!P256="yes",(AD258/AV258)*('Attorney Detail'!G256+'Attorney Detail'!H256),0)))</f>
        <v>0</v>
      </c>
      <c r="BF258" s="93">
        <f>IF(AF258=0,0,(IF('Attorney Detail'!Q256="yes",(AF258/AV258)*('Attorney Detail'!G256+'Attorney Detail'!H256),0)))</f>
        <v>0</v>
      </c>
      <c r="BG258" s="93">
        <f>IF(AH258=0,0,(AH258/AV258)*('Attorney Detail'!G256+'Attorney Detail'!H256))</f>
        <v>0</v>
      </c>
      <c r="BH258" s="93">
        <f>IF(AK258+AM258=0,0,(IF('Attorney Detail'!R256="yes",((AL258+AN258)/AV258)*('Attorney Detail'!G256+'Attorney Detail'!H256),0)))</f>
        <v>0</v>
      </c>
      <c r="BI258" s="91">
        <f>IF(AP258=0,0,(IF('Attorney Detail'!S256="yes",(AP258/AV258)*('Attorney Detail'!G256+'Attorney Detail'!H256),0)))</f>
        <v>0</v>
      </c>
      <c r="BJ258" s="91">
        <f>IF(AT258=0,0,(AT258/AV258)*('Attorney Detail'!G256+'Attorney Detail'!H256))</f>
        <v>0</v>
      </c>
      <c r="BK258" s="91">
        <f>IF((AU258)=0,('Attorney Detail'!G256+'Attorney Detail'!H256),SUM(AW258:BJ258))</f>
        <v>0</v>
      </c>
      <c r="CK258" s="19">
        <f>AV258*'Attorney Detail'!F256</f>
        <v>0</v>
      </c>
    </row>
    <row r="259" spans="1:89" ht="16.5" thickTop="1" thickBot="1" x14ac:dyDescent="0.3">
      <c r="A259" s="72" t="s">
        <v>29</v>
      </c>
      <c r="B259" s="73"/>
      <c r="C259" s="73">
        <f t="shared" ref="C259" si="1109">SUM(C255:C258)</f>
        <v>0</v>
      </c>
      <c r="D259" s="74">
        <f t="shared" ref="D259" si="1110">C259/C253</f>
        <v>0</v>
      </c>
      <c r="E259" s="73">
        <f t="shared" ref="E259" si="1111">SUM(E255:E258)</f>
        <v>0</v>
      </c>
      <c r="F259" s="74">
        <f t="shared" ref="F259" si="1112">E259/E253</f>
        <v>0</v>
      </c>
      <c r="G259" s="73">
        <f t="shared" ref="G259" si="1113">SUM(G255:G258)</f>
        <v>0</v>
      </c>
      <c r="H259" s="75">
        <f t="shared" ref="H259" si="1114">G259/G253</f>
        <v>0</v>
      </c>
      <c r="I259" s="73">
        <f t="shared" ref="I259" si="1115">SUM(I255:I258)</f>
        <v>0</v>
      </c>
      <c r="J259" s="75">
        <f t="shared" ref="J259" si="1116">I259/I253</f>
        <v>0</v>
      </c>
      <c r="K259" s="73">
        <f t="shared" ref="K259" si="1117">SUM(K255:K258)</f>
        <v>0</v>
      </c>
      <c r="L259" s="75">
        <f t="shared" ref="L259" si="1118">K259/K253</f>
        <v>0</v>
      </c>
      <c r="M259" s="73">
        <f t="shared" ref="M259" si="1119">SUM(M255:M258)</f>
        <v>0</v>
      </c>
      <c r="N259" s="74">
        <f t="shared" ref="N259" si="1120">M259/M253</f>
        <v>0</v>
      </c>
      <c r="O259" s="73">
        <f t="shared" ref="O259" si="1121">SUM(O255:O258)</f>
        <v>0</v>
      </c>
      <c r="P259" s="74">
        <f t="shared" ref="P259" si="1122">O259/O253</f>
        <v>0</v>
      </c>
      <c r="Q259" s="73">
        <f t="shared" ref="Q259" si="1123">SUM(Q255:Q258)</f>
        <v>0</v>
      </c>
      <c r="R259" s="75">
        <f t="shared" ref="R259" si="1124">Q259/Q253</f>
        <v>0</v>
      </c>
      <c r="S259" s="73">
        <f t="shared" ref="S259" si="1125">SUM(S255:S258)</f>
        <v>0</v>
      </c>
      <c r="T259" s="75">
        <f t="shared" ref="T259" si="1126">S259/S253</f>
        <v>0</v>
      </c>
      <c r="U259" s="73">
        <f t="shared" ref="U259" si="1127">SUM(U255:U258)</f>
        <v>0</v>
      </c>
      <c r="V259" s="75">
        <f t="shared" ref="V259" si="1128">U259/U253</f>
        <v>0</v>
      </c>
      <c r="W259" s="73">
        <f t="shared" ref="W259" si="1129">SUM(W255:W258)</f>
        <v>0</v>
      </c>
      <c r="X259" s="75">
        <f t="shared" ref="X259" si="1130">W259/W253</f>
        <v>0</v>
      </c>
      <c r="Y259" s="73">
        <f t="shared" ref="Y259" si="1131">SUM(Y255:Y258)</f>
        <v>0</v>
      </c>
      <c r="Z259" s="75">
        <f t="shared" ref="Z259" si="1132">Y259/Y253</f>
        <v>0</v>
      </c>
      <c r="AA259" s="73">
        <f t="shared" ref="AA259" si="1133">SUM(AA255:AA258)</f>
        <v>0</v>
      </c>
      <c r="AB259" s="75">
        <f t="shared" ref="AB259" si="1134">AA259/AA253</f>
        <v>0</v>
      </c>
      <c r="AC259" s="73">
        <f t="shared" ref="AC259" si="1135">SUM(AC255:AC258)</f>
        <v>0</v>
      </c>
      <c r="AD259" s="75">
        <f t="shared" ref="AD259" si="1136">AC259/AC253</f>
        <v>0</v>
      </c>
      <c r="AE259" s="73">
        <f t="shared" ref="AE259" si="1137">SUM(AE255:AE258)</f>
        <v>0</v>
      </c>
      <c r="AF259" s="75">
        <f t="shared" ref="AF259" si="1138">AE259/AE253</f>
        <v>0</v>
      </c>
      <c r="AG259" s="73">
        <f t="shared" ref="AG259" si="1139">SUM(AG255:AG258)</f>
        <v>0</v>
      </c>
      <c r="AH259" s="75">
        <f t="shared" ref="AH259" si="1140">AG259/AG253</f>
        <v>0</v>
      </c>
      <c r="AI259" s="73">
        <f t="shared" ref="AI259" si="1141">SUM(AI255:AI258)</f>
        <v>0</v>
      </c>
      <c r="AJ259" s="75">
        <f t="shared" ref="AJ259" si="1142">AI259/AI253</f>
        <v>0</v>
      </c>
      <c r="AK259" s="73">
        <f t="shared" ref="AK259" si="1143">SUM(AK255:AK258)</f>
        <v>0</v>
      </c>
      <c r="AL259" s="75">
        <f t="shared" ref="AL259" si="1144">AK259/AK253</f>
        <v>0</v>
      </c>
      <c r="AM259" s="73">
        <f t="shared" ref="AM259" si="1145">SUM(AM255:AM258)</f>
        <v>0</v>
      </c>
      <c r="AN259" s="75">
        <f t="shared" ref="AN259" si="1146">AM259/AM253</f>
        <v>0</v>
      </c>
      <c r="AO259" s="73">
        <f t="shared" ref="AO259" si="1147">SUM(AO255:AO258)</f>
        <v>0</v>
      </c>
      <c r="AP259" s="75">
        <f t="shared" ref="AP259" si="1148">AO259/AO253</f>
        <v>0</v>
      </c>
      <c r="AQ259" s="73">
        <f t="shared" ref="AQ259" si="1149">SUM(AQ255:AQ258)</f>
        <v>0</v>
      </c>
      <c r="AR259" s="75">
        <f t="shared" ref="AR259" si="1150">AQ259/AQ253</f>
        <v>0</v>
      </c>
      <c r="AS259" s="73">
        <f t="shared" ref="AS259" si="1151">SUM(AS255:AS258)</f>
        <v>0</v>
      </c>
      <c r="AT259" s="75">
        <f t="shared" ref="AT259" si="1152">AS259/AS253</f>
        <v>0</v>
      </c>
      <c r="AU259" s="71">
        <f>E259+M259+O259+Q259+W259+Y259+AA259+AE259+AG259+AI259+AO259+AS259+G259+K259+I259+AC259+S259+U259+AQ259+AK259+AM259+C259</f>
        <v>0</v>
      </c>
      <c r="AV259" s="155">
        <f t="shared" si="1108"/>
        <v>0</v>
      </c>
      <c r="AW259" s="94"/>
      <c r="AX259" s="94"/>
      <c r="AY259" s="94"/>
      <c r="AZ259" s="94"/>
      <c r="BA259" s="94"/>
      <c r="BB259" s="94"/>
      <c r="BC259" s="94"/>
      <c r="BD259" s="94"/>
      <c r="BE259" s="94"/>
      <c r="BF259" s="94"/>
      <c r="BG259" s="94"/>
      <c r="BH259" s="94"/>
      <c r="BI259" s="94"/>
      <c r="BJ259" s="94"/>
      <c r="BK259" s="94"/>
      <c r="CK259" s="26">
        <f t="shared" ref="CK259" si="1153">SUM(CK255:CK258)</f>
        <v>0</v>
      </c>
    </row>
    <row r="260" spans="1:89" ht="16.5" thickTop="1" x14ac:dyDescent="0.25">
      <c r="A260" s="233" t="s">
        <v>481</v>
      </c>
      <c r="B260" s="233"/>
      <c r="C260" s="233"/>
      <c r="D260" s="233"/>
      <c r="E260" s="233"/>
      <c r="F260" s="233"/>
      <c r="G260" s="233"/>
      <c r="H260" s="233"/>
      <c r="I260" s="233"/>
      <c r="J260" s="233"/>
      <c r="K260" s="233"/>
      <c r="L260" s="233"/>
      <c r="M260" s="233"/>
      <c r="N260" s="233"/>
      <c r="O260" s="233"/>
      <c r="P260" s="233"/>
      <c r="Q260" s="233"/>
      <c r="R260" s="233"/>
      <c r="S260" s="233"/>
      <c r="T260" s="233"/>
      <c r="U260" s="233"/>
      <c r="V260" s="233"/>
      <c r="W260" s="233"/>
      <c r="X260" s="233"/>
      <c r="Y260" s="233"/>
      <c r="Z260" s="233"/>
      <c r="AA260" s="233"/>
      <c r="AB260" s="233"/>
      <c r="AC260" s="233"/>
      <c r="AD260" s="233"/>
      <c r="AE260" s="233"/>
      <c r="AF260" s="233"/>
      <c r="AG260" s="233"/>
      <c r="AH260" s="233"/>
      <c r="AI260" s="233"/>
      <c r="AJ260" s="233"/>
      <c r="AK260" s="233"/>
      <c r="AL260" s="233"/>
      <c r="AM260" s="233"/>
      <c r="AN260" s="233"/>
      <c r="AO260" s="233"/>
      <c r="AP260" s="233"/>
      <c r="AQ260" s="233"/>
      <c r="AR260" s="233"/>
      <c r="AS260" s="233"/>
      <c r="AT260" s="233"/>
      <c r="AU260" s="233"/>
      <c r="AV260" s="233"/>
    </row>
    <row r="261" spans="1:89" ht="45" x14ac:dyDescent="0.25">
      <c r="A261" s="76"/>
      <c r="B261" s="66" t="s">
        <v>21</v>
      </c>
      <c r="C261" s="225" t="s">
        <v>442</v>
      </c>
      <c r="D261" s="226"/>
      <c r="E261" s="225" t="s">
        <v>96</v>
      </c>
      <c r="F261" s="226"/>
      <c r="G261" s="232" t="s">
        <v>99</v>
      </c>
      <c r="H261" s="226"/>
      <c r="I261" s="232" t="s">
        <v>100</v>
      </c>
      <c r="J261" s="226"/>
      <c r="K261" s="225" t="s">
        <v>97</v>
      </c>
      <c r="L261" s="226"/>
      <c r="M261" s="225" t="s">
        <v>98</v>
      </c>
      <c r="N261" s="226"/>
      <c r="O261" s="225" t="s">
        <v>22</v>
      </c>
      <c r="P261" s="226"/>
      <c r="Q261" s="225" t="s">
        <v>489</v>
      </c>
      <c r="R261" s="226"/>
      <c r="S261" s="225" t="s">
        <v>488</v>
      </c>
      <c r="T261" s="226"/>
      <c r="U261" s="232" t="s">
        <v>422</v>
      </c>
      <c r="V261" s="226"/>
      <c r="W261" s="232" t="s">
        <v>436</v>
      </c>
      <c r="X261" s="226"/>
      <c r="Y261" s="232" t="s">
        <v>423</v>
      </c>
      <c r="Z261" s="226"/>
      <c r="AA261" s="225" t="s">
        <v>484</v>
      </c>
      <c r="AB261" s="226"/>
      <c r="AC261" s="225" t="s">
        <v>93</v>
      </c>
      <c r="AD261" s="226"/>
      <c r="AE261" s="225" t="s">
        <v>94</v>
      </c>
      <c r="AF261" s="226"/>
      <c r="AG261" s="225" t="s">
        <v>485</v>
      </c>
      <c r="AH261" s="226"/>
      <c r="AI261" s="225" t="s">
        <v>424</v>
      </c>
      <c r="AJ261" s="226"/>
      <c r="AK261" s="225" t="s">
        <v>425</v>
      </c>
      <c r="AL261" s="226"/>
      <c r="AM261" s="225" t="s">
        <v>437</v>
      </c>
      <c r="AN261" s="226"/>
      <c r="AO261" s="225" t="s">
        <v>500</v>
      </c>
      <c r="AP261" s="226"/>
      <c r="AQ261" s="225" t="s">
        <v>426</v>
      </c>
      <c r="AR261" s="226"/>
      <c r="AS261" s="225" t="s">
        <v>447</v>
      </c>
      <c r="AT261" s="226"/>
      <c r="AU261" s="225" t="s">
        <v>23</v>
      </c>
      <c r="AV261" s="226"/>
      <c r="AW261" s="89" t="s">
        <v>442</v>
      </c>
      <c r="AX261" s="89" t="s">
        <v>96</v>
      </c>
      <c r="AY261" s="195" t="s">
        <v>191</v>
      </c>
      <c r="AZ261" s="105" t="s">
        <v>97</v>
      </c>
      <c r="BA261" s="105" t="s">
        <v>443</v>
      </c>
      <c r="BB261" s="90" t="s">
        <v>434</v>
      </c>
      <c r="BC261" s="106" t="s">
        <v>192</v>
      </c>
      <c r="BD261" s="90" t="s">
        <v>435</v>
      </c>
      <c r="BE261" s="90" t="s">
        <v>93</v>
      </c>
      <c r="BF261" s="90" t="s">
        <v>94</v>
      </c>
      <c r="BG261" s="90" t="s">
        <v>31</v>
      </c>
      <c r="BH261" s="90" t="s">
        <v>444</v>
      </c>
      <c r="BI261" s="91" t="s">
        <v>445</v>
      </c>
      <c r="BJ261" s="91" t="s">
        <v>446</v>
      </c>
      <c r="BK261" s="91" t="s">
        <v>448</v>
      </c>
      <c r="CK261" s="219" t="s">
        <v>502</v>
      </c>
    </row>
    <row r="262" spans="1:89" x14ac:dyDescent="0.25">
      <c r="A262" s="38" t="s">
        <v>107</v>
      </c>
      <c r="B262" s="67"/>
      <c r="C262" s="67"/>
      <c r="D262" s="68"/>
      <c r="E262" s="67"/>
      <c r="F262" s="68"/>
      <c r="G262" s="67"/>
      <c r="H262" s="68"/>
      <c r="I262" s="67"/>
      <c r="J262" s="68"/>
      <c r="K262" s="67"/>
      <c r="L262" s="68"/>
      <c r="M262" s="69"/>
      <c r="N262" s="68"/>
      <c r="O262" s="67"/>
      <c r="P262" s="68"/>
      <c r="Q262" s="67"/>
      <c r="R262" s="68"/>
      <c r="S262" s="67"/>
      <c r="T262" s="68"/>
      <c r="U262" s="67"/>
      <c r="V262" s="68"/>
      <c r="W262" s="67"/>
      <c r="X262" s="68"/>
      <c r="Y262" s="67"/>
      <c r="Z262" s="68"/>
      <c r="AA262" s="67"/>
      <c r="AB262" s="68"/>
      <c r="AC262" s="69"/>
      <c r="AD262" s="69"/>
      <c r="AE262" s="67"/>
      <c r="AF262" s="68"/>
      <c r="AG262" s="67"/>
      <c r="AH262" s="68"/>
      <c r="AI262" s="67"/>
      <c r="AJ262" s="68"/>
      <c r="AK262" s="227"/>
      <c r="AL262" s="228"/>
      <c r="AM262" s="227"/>
      <c r="AN262" s="228"/>
      <c r="AO262" s="112"/>
      <c r="AP262" s="113"/>
      <c r="AQ262" s="112"/>
      <c r="AR262" s="113"/>
      <c r="AS262" s="112"/>
      <c r="AT262" s="113"/>
      <c r="AU262" s="67"/>
      <c r="AV262" s="110"/>
      <c r="AW262" s="89"/>
      <c r="AX262" s="89"/>
      <c r="AY262" s="89"/>
      <c r="AZ262" s="89"/>
      <c r="BA262" s="89"/>
    </row>
    <row r="263" spans="1:89" x14ac:dyDescent="0.25">
      <c r="A263" s="77"/>
      <c r="B263" s="70"/>
      <c r="C263" s="223">
        <f>(VLOOKUP(A262,$BL$2:$CH$5,2,FALSE))*'Attorney Detail'!F263</f>
        <v>15</v>
      </c>
      <c r="D263" s="224"/>
      <c r="E263" s="223">
        <f>(VLOOKUP(A262,$BL$2:$CH$5,3,FALSE))*'Attorney Detail'!F263</f>
        <v>15</v>
      </c>
      <c r="F263" s="224"/>
      <c r="G263" s="223">
        <f>VLOOKUP(A262,$BL$2:$CI$5,4,FALSE)*'Attorney Detail'!F263</f>
        <v>50</v>
      </c>
      <c r="H263" s="224"/>
      <c r="I263" s="223">
        <f>VLOOKUP(A262,$BL$2:$CI$5,5,FALSE)*'Attorney Detail'!F263</f>
        <v>80</v>
      </c>
      <c r="J263" s="224"/>
      <c r="K263" s="223">
        <f>VLOOKUP(A262,$BL$2:$CI$5,6,FALSE)*'Attorney Detail'!F263</f>
        <v>100</v>
      </c>
      <c r="L263" s="224"/>
      <c r="M263" s="234">
        <f>VLOOKUP(A262,$BL$2:$CI$5,7,FALSE)*'Attorney Detail'!F263</f>
        <v>150</v>
      </c>
      <c r="N263" s="224"/>
      <c r="O263" s="223">
        <f>VLOOKUP(A262,$BL$2:$CI$5,8,FALSE)*'Attorney Detail'!F263</f>
        <v>300</v>
      </c>
      <c r="P263" s="224"/>
      <c r="Q263" s="223">
        <f>VLOOKUP(A262,$BL$2:$CI$5,9,FALSE)*'Attorney Detail'!F263</f>
        <v>15</v>
      </c>
      <c r="R263" s="224"/>
      <c r="S263" s="223">
        <f>VLOOKUP(A262,$BL$2:$CI$5,10,FALSE)*'Attorney Detail'!F263</f>
        <v>50</v>
      </c>
      <c r="T263" s="224"/>
      <c r="U263" s="223">
        <f>VLOOKUP(A262,$BL$2:$CI$5,11,FALSE)*'Attorney Detail'!F263</f>
        <v>100</v>
      </c>
      <c r="V263" s="224"/>
      <c r="W263" s="223">
        <f>VLOOKUP(A262,$BL$2:$CI$5,12,FALSE)*'Attorney Detail'!F263</f>
        <v>220</v>
      </c>
      <c r="X263" s="224"/>
      <c r="Y263" s="223">
        <f>VLOOKUP(A262,$BL$2:$CI$5,13,FALSE)*'Attorney Detail'!F263</f>
        <v>300</v>
      </c>
      <c r="Z263" s="224"/>
      <c r="AA263" s="229">
        <f>VLOOKUP(A262,$BL$2:$CI$5,14,FALSE)*'Attorney Detail'!F263</f>
        <v>400</v>
      </c>
      <c r="AB263" s="230"/>
      <c r="AC263" s="229">
        <f>VLOOKUP(A262,$BL$2:$CI$5,15,FALSE)*'Attorney Detail'!F263</f>
        <v>120</v>
      </c>
      <c r="AD263" s="231"/>
      <c r="AE263" s="229">
        <f>VLOOKUP(A262,$BL$2:$CI$5,16,FALSE)*'Attorney Detail'!F263</f>
        <v>120</v>
      </c>
      <c r="AF263" s="230"/>
      <c r="AG263" s="229">
        <f>VLOOKUP(A262,$BL$2:$CI$5,17,FALSE)*'Attorney Detail'!F263</f>
        <v>300</v>
      </c>
      <c r="AH263" s="230"/>
      <c r="AI263" s="223">
        <f>VLOOKUP(A262,$BL$2:$CI$5,18,FALSE)*'Attorney Detail'!F263</f>
        <v>300</v>
      </c>
      <c r="AJ263" s="224"/>
      <c r="AK263" s="223">
        <f>VLOOKUP(A262,$BL$2:$CI$5,19,FALSE)*'Attorney Detail'!F263</f>
        <v>15</v>
      </c>
      <c r="AL263" s="224"/>
      <c r="AM263" s="223">
        <f>VLOOKUP(A262,$BL$2:$CI$5,20,FALSE)*'Attorney Detail'!F263</f>
        <v>40</v>
      </c>
      <c r="AN263" s="224"/>
      <c r="AO263" s="223">
        <f>VLOOKUP(A262,$BL$2:$CI$5,21,FALSE)*'Attorney Detail'!F263</f>
        <v>40</v>
      </c>
      <c r="AP263" s="224"/>
      <c r="AQ263" s="223">
        <f>VLOOKUP(A262,$BL$2:$CI$5,22,FALSE)*'Attorney Detail'!F263</f>
        <v>40</v>
      </c>
      <c r="AR263" s="224"/>
      <c r="AS263" s="235">
        <f>VLOOKUP(A262,$BL$2:$CI$5,23,FALSE)*'Attorney Detail'!F263</f>
        <v>10000000000</v>
      </c>
      <c r="AT263" s="236"/>
      <c r="AU263" s="237"/>
      <c r="AV263" s="238"/>
    </row>
    <row r="264" spans="1:89" ht="15.75" thickBot="1" x14ac:dyDescent="0.3">
      <c r="A264" s="37" t="str">
        <f>'Attorney Detail'!A263&amp;""</f>
        <v/>
      </c>
      <c r="B264" s="78" t="s">
        <v>24</v>
      </c>
      <c r="C264" s="78" t="s">
        <v>24</v>
      </c>
      <c r="D264" s="78" t="s">
        <v>112</v>
      </c>
      <c r="E264" s="78" t="s">
        <v>24</v>
      </c>
      <c r="F264" s="78" t="s">
        <v>112</v>
      </c>
      <c r="G264" s="78" t="s">
        <v>24</v>
      </c>
      <c r="H264" s="78" t="s">
        <v>112</v>
      </c>
      <c r="I264" s="78" t="s">
        <v>24</v>
      </c>
      <c r="J264" s="78" t="s">
        <v>112</v>
      </c>
      <c r="K264" s="78" t="s">
        <v>24</v>
      </c>
      <c r="L264" s="78" t="s">
        <v>112</v>
      </c>
      <c r="M264" s="78" t="s">
        <v>24</v>
      </c>
      <c r="N264" s="78" t="s">
        <v>112</v>
      </c>
      <c r="O264" s="78" t="s">
        <v>24</v>
      </c>
      <c r="P264" s="78" t="s">
        <v>112</v>
      </c>
      <c r="Q264" s="78" t="s">
        <v>24</v>
      </c>
      <c r="R264" s="78" t="s">
        <v>112</v>
      </c>
      <c r="S264" s="78" t="s">
        <v>24</v>
      </c>
      <c r="T264" s="78" t="s">
        <v>112</v>
      </c>
      <c r="U264" s="78" t="s">
        <v>24</v>
      </c>
      <c r="V264" s="78" t="s">
        <v>112</v>
      </c>
      <c r="W264" s="78" t="s">
        <v>24</v>
      </c>
      <c r="X264" s="78" t="s">
        <v>112</v>
      </c>
      <c r="Y264" s="78" t="s">
        <v>24</v>
      </c>
      <c r="Z264" s="78" t="s">
        <v>112</v>
      </c>
      <c r="AA264" s="78" t="s">
        <v>24</v>
      </c>
      <c r="AB264" s="78" t="s">
        <v>112</v>
      </c>
      <c r="AC264" s="78" t="s">
        <v>24</v>
      </c>
      <c r="AD264" s="78" t="s">
        <v>112</v>
      </c>
      <c r="AE264" s="78" t="s">
        <v>24</v>
      </c>
      <c r="AF264" s="78" t="s">
        <v>112</v>
      </c>
      <c r="AG264" s="78" t="s">
        <v>24</v>
      </c>
      <c r="AH264" s="79" t="s">
        <v>112</v>
      </c>
      <c r="AI264" s="78" t="s">
        <v>24</v>
      </c>
      <c r="AJ264" s="78" t="s">
        <v>112</v>
      </c>
      <c r="AK264" s="78" t="s">
        <v>24</v>
      </c>
      <c r="AL264" s="78" t="s">
        <v>112</v>
      </c>
      <c r="AM264" s="78" t="s">
        <v>24</v>
      </c>
      <c r="AN264" s="78" t="s">
        <v>112</v>
      </c>
      <c r="AO264" s="78" t="s">
        <v>24</v>
      </c>
      <c r="AP264" s="78" t="s">
        <v>112</v>
      </c>
      <c r="AQ264" s="78" t="s">
        <v>24</v>
      </c>
      <c r="AR264" s="78" t="s">
        <v>112</v>
      </c>
      <c r="AS264" s="78" t="s">
        <v>24</v>
      </c>
      <c r="AT264" s="78" t="s">
        <v>112</v>
      </c>
      <c r="AU264" s="78" t="s">
        <v>24</v>
      </c>
      <c r="AV264" s="154" t="s">
        <v>112</v>
      </c>
      <c r="CK264" s="19"/>
    </row>
    <row r="265" spans="1:89" ht="16.5" thickTop="1" thickBot="1" x14ac:dyDescent="0.3">
      <c r="A265" s="20" t="s">
        <v>25</v>
      </c>
      <c r="B265" s="21"/>
      <c r="C265" s="21"/>
      <c r="D265" s="75">
        <f>C265/C263</f>
        <v>0</v>
      </c>
      <c r="E265" s="21"/>
      <c r="F265" s="75">
        <f>E265/E263</f>
        <v>0</v>
      </c>
      <c r="G265" s="21"/>
      <c r="H265" s="75">
        <f>G265/G263</f>
        <v>0</v>
      </c>
      <c r="I265" s="21"/>
      <c r="J265" s="75">
        <f>I265/I263</f>
        <v>0</v>
      </c>
      <c r="K265" s="21"/>
      <c r="L265" s="75">
        <f>K265/K263</f>
        <v>0</v>
      </c>
      <c r="M265" s="21"/>
      <c r="N265" s="75">
        <f>M265/M263</f>
        <v>0</v>
      </c>
      <c r="O265" s="21"/>
      <c r="P265" s="75">
        <f>O265/O263</f>
        <v>0</v>
      </c>
      <c r="Q265" s="21"/>
      <c r="R265" s="75">
        <f>Q265/Q263</f>
        <v>0</v>
      </c>
      <c r="S265" s="21"/>
      <c r="T265" s="75">
        <f>S265/S263</f>
        <v>0</v>
      </c>
      <c r="U265" s="21"/>
      <c r="V265" s="75">
        <f>U265/U263</f>
        <v>0</v>
      </c>
      <c r="W265" s="21"/>
      <c r="X265" s="75">
        <f>W265/W263</f>
        <v>0</v>
      </c>
      <c r="Y265" s="21"/>
      <c r="Z265" s="75">
        <f>Y265/Y263</f>
        <v>0</v>
      </c>
      <c r="AA265" s="21"/>
      <c r="AB265" s="75">
        <f>AA265/AA263</f>
        <v>0</v>
      </c>
      <c r="AC265" s="21"/>
      <c r="AD265" s="75">
        <f>AC265/AC263</f>
        <v>0</v>
      </c>
      <c r="AE265" s="21"/>
      <c r="AF265" s="75">
        <f>AE265/AE263</f>
        <v>0</v>
      </c>
      <c r="AG265" s="21"/>
      <c r="AH265" s="75">
        <f>AG265/AG263</f>
        <v>0</v>
      </c>
      <c r="AI265" s="21"/>
      <c r="AJ265" s="75">
        <f>AI265/AI263</f>
        <v>0</v>
      </c>
      <c r="AK265" s="21"/>
      <c r="AL265" s="75">
        <f>AK265/AK263</f>
        <v>0</v>
      </c>
      <c r="AM265" s="21">
        <v>0</v>
      </c>
      <c r="AN265" s="75">
        <f>AM265/AM263</f>
        <v>0</v>
      </c>
      <c r="AO265" s="21"/>
      <c r="AP265" s="75">
        <f>AO265/AO263</f>
        <v>0</v>
      </c>
      <c r="AQ265" s="21"/>
      <c r="AR265" s="75">
        <f>AQ265/AQ263</f>
        <v>0</v>
      </c>
      <c r="AS265" s="21"/>
      <c r="AT265" s="75">
        <f>AS265/AS263</f>
        <v>0</v>
      </c>
      <c r="AU265" s="100">
        <f>E265+M265+O265+Q265+W265+Y265+AA265+AE265+AG265+AI265+AO265+AS265+G265+K265+I265+AC265+S265+U265+AQ265+AK265+AM265+C265</f>
        <v>0</v>
      </c>
      <c r="AV265" s="155">
        <f t="shared" ref="AV265:AV269" si="1154">F265+N265+P265+R265+X265+Z265+AB265+AF265+AH265+AJ265+AP265+AT265+AD265+H265+L265+J265+T265+V265+AR265+AL265+AN265+D265</f>
        <v>0</v>
      </c>
      <c r="AW265" s="93">
        <f>IF(D265=0,0,(IF('Attorney Detail'!I263="yes",(D265/AV265)*('Attorney Detail'!G263+'Attorney Detail'!H263),0)))</f>
        <v>0</v>
      </c>
      <c r="AX265" s="93">
        <f>IF(F265=0,0,(IF('Attorney Detail'!J263="yes",(F265/AV265)*('Attorney Detail'!G263+'Attorney Detail'!H263),0)))</f>
        <v>0</v>
      </c>
      <c r="AY265" s="93">
        <f>IF(H265+J265=0,0,(IF('Attorney Detail'!K263="yes",((H265+J265)/AV265)*('Attorney Detail'!G263+'Attorney Detail'!H263),0)))</f>
        <v>0</v>
      </c>
      <c r="AZ265" s="93">
        <f>IF(L265=0,0,(IF('Attorney Detail'!L263="yes",(L265/AV265)*('Attorney Detail'!G263+'Attorney Detail'!H263),0)))</f>
        <v>0</v>
      </c>
      <c r="BA265" s="93">
        <f>IF(N265=0,0,(N265/AV265)*('Attorney Detail'!G263+'Attorney Detail'!H263))</f>
        <v>0</v>
      </c>
      <c r="BB265" s="93">
        <f>IF(R265+T265=0,0,(IF('Attorney Detail'!M263="yes",((R265+T265)/AV265)*('Attorney Detail'!G263+'Attorney Detail'!H263),0)))</f>
        <v>0</v>
      </c>
      <c r="BC265" s="93">
        <f>IF(V265=0,0,(IF('Attorney Detail'!N263="yes",(((V265)/AV265)*('Attorney Detail'!G263+'Attorney Detail'!H263)),0)))</f>
        <v>0</v>
      </c>
      <c r="BD265" s="93">
        <f>IF(X265+Z265+AB265=0,0,(IF('Attorney Detail'!O263="yes",((X265+Z265+AB265)/AV265)*('Attorney Detail'!G263+'Attorney Detail'!H263),0)))</f>
        <v>0</v>
      </c>
      <c r="BE265" s="93">
        <f>IF(AD265=0,0,(IF('Attorney Detail'!P263="yes",(AD265/AV265)*('Attorney Detail'!G263+'Attorney Detail'!H263),0)))</f>
        <v>0</v>
      </c>
      <c r="BF265" s="93">
        <f>IF(AF265=0,0,(IF('Attorney Detail'!Q263="yes",(AF265/AV265)*('Attorney Detail'!G263+'Attorney Detail'!H263),0)))</f>
        <v>0</v>
      </c>
      <c r="BG265" s="93">
        <f>IF(AH265=0,0,(AH265/AV265)*('Attorney Detail'!G263+'Attorney Detail'!H263))</f>
        <v>0</v>
      </c>
      <c r="BH265" s="93">
        <f>IF(AK265+AM265=0,0,(IF('Attorney Detail'!R263="yes",((AL265+AN265)/AV265)*('Attorney Detail'!G263+'Attorney Detail'!H263),0)))</f>
        <v>0</v>
      </c>
      <c r="BI265" s="91">
        <f>IF(AP265=0,0,(IF('Attorney Detail'!S263="yes",(AP265/AV265)*('Attorney Detail'!G263+'Attorney Detail'!H263),0)))</f>
        <v>0</v>
      </c>
      <c r="BJ265" s="91">
        <f>IF(AT265=0,0,(AT265/AV265)*('Attorney Detail'!G263+'Attorney Detail'!H263))</f>
        <v>0</v>
      </c>
      <c r="BK265" s="91">
        <f>IF((AU265)=0,('Attorney Detail'!G263+'Attorney Detail'!H263),SUM(AW265:BJ265))</f>
        <v>0</v>
      </c>
      <c r="CK265" s="19">
        <f>AV265*'Attorney Detail'!F263</f>
        <v>0</v>
      </c>
    </row>
    <row r="266" spans="1:89" ht="16.5" thickTop="1" thickBot="1" x14ac:dyDescent="0.3">
      <c r="A266" s="22" t="s">
        <v>26</v>
      </c>
      <c r="B266" s="23"/>
      <c r="C266" s="88"/>
      <c r="D266" s="75">
        <f>C266/C263</f>
        <v>0</v>
      </c>
      <c r="E266" s="88"/>
      <c r="F266" s="75">
        <f>E266/E263</f>
        <v>0</v>
      </c>
      <c r="G266" s="88"/>
      <c r="H266" s="75">
        <f>G266/G263</f>
        <v>0</v>
      </c>
      <c r="I266" s="88"/>
      <c r="J266" s="75">
        <f>I266/I263</f>
        <v>0</v>
      </c>
      <c r="K266" s="88"/>
      <c r="L266" s="75">
        <f>K266/K263</f>
        <v>0</v>
      </c>
      <c r="M266" s="88"/>
      <c r="N266" s="75">
        <f>M266/M263</f>
        <v>0</v>
      </c>
      <c r="O266" s="88"/>
      <c r="P266" s="75">
        <f>O266/O263</f>
        <v>0</v>
      </c>
      <c r="Q266" s="88"/>
      <c r="R266" s="75">
        <f>Q266/Q263</f>
        <v>0</v>
      </c>
      <c r="S266" s="88"/>
      <c r="T266" s="75">
        <f>S266/S263</f>
        <v>0</v>
      </c>
      <c r="U266" s="88"/>
      <c r="V266" s="75">
        <f>U266/U263</f>
        <v>0</v>
      </c>
      <c r="W266" s="88"/>
      <c r="X266" s="75">
        <f>W266/W263</f>
        <v>0</v>
      </c>
      <c r="Y266" s="88"/>
      <c r="Z266" s="75">
        <f>Y266/Y263</f>
        <v>0</v>
      </c>
      <c r="AA266" s="88"/>
      <c r="AB266" s="75">
        <f>AA266/AA263</f>
        <v>0</v>
      </c>
      <c r="AC266" s="88"/>
      <c r="AD266" s="75">
        <f>AC266/AC263</f>
        <v>0</v>
      </c>
      <c r="AE266" s="88"/>
      <c r="AF266" s="75">
        <f>AE266/AE263</f>
        <v>0</v>
      </c>
      <c r="AG266" s="88"/>
      <c r="AH266" s="75">
        <f>AG266/AG263</f>
        <v>0</v>
      </c>
      <c r="AI266" s="88"/>
      <c r="AJ266" s="75">
        <f>AI266/AI263</f>
        <v>0</v>
      </c>
      <c r="AK266" s="88">
        <v>0</v>
      </c>
      <c r="AL266" s="75">
        <f>AK266/AK263</f>
        <v>0</v>
      </c>
      <c r="AM266" s="88">
        <v>0</v>
      </c>
      <c r="AN266" s="75">
        <f>AM266/AM263</f>
        <v>0</v>
      </c>
      <c r="AO266" s="88"/>
      <c r="AP266" s="75">
        <f>AO266/AO263</f>
        <v>0</v>
      </c>
      <c r="AQ266" s="88"/>
      <c r="AR266" s="75">
        <f>AQ266/AQ263</f>
        <v>0</v>
      </c>
      <c r="AS266" s="88"/>
      <c r="AT266" s="75">
        <f>AS266/AS263</f>
        <v>0</v>
      </c>
      <c r="AU266" s="107">
        <f>E266+M266+O266+Q266+W266+Y266+AA266+AE266+AG266+AI266+AO266+AS266+G266+K266+I266+AC266+S266+U266+AQ266+AK266+AM266+C266</f>
        <v>0</v>
      </c>
      <c r="AV266" s="155">
        <f t="shared" si="1154"/>
        <v>0</v>
      </c>
      <c r="AW266" s="93">
        <f>IF(D266=0,0,(IF('Attorney Detail'!I264="yes",(D266/AV266)*('Attorney Detail'!G264+'Attorney Detail'!H264),0)))</f>
        <v>0</v>
      </c>
      <c r="AX266" s="93">
        <f>IF(F266=0,0,(IF('Attorney Detail'!J264="yes",(F266/AV266)*('Attorney Detail'!G264+'Attorney Detail'!H264),0)))</f>
        <v>0</v>
      </c>
      <c r="AY266" s="93">
        <f>IF(H266+J266=0,0,(IF('Attorney Detail'!K264="yes",((H266+J266)/AV266)*('Attorney Detail'!G264+'Attorney Detail'!H264),0)))</f>
        <v>0</v>
      </c>
      <c r="AZ266" s="93">
        <f>IF(L266=0,0,(IF('Attorney Detail'!L264="yes",(L266/AV266)*('Attorney Detail'!G264+'Attorney Detail'!H264),0)))</f>
        <v>0</v>
      </c>
      <c r="BA266" s="93">
        <f>IF(N266=0,0,(N266/AV266)*('Attorney Detail'!G264+'Attorney Detail'!H264))</f>
        <v>0</v>
      </c>
      <c r="BB266" s="93">
        <f>IF(R266+T266=0,0,(IF('Attorney Detail'!M264="yes",((R266+T266)/AV266)*('Attorney Detail'!G264+'Attorney Detail'!H264),0)))</f>
        <v>0</v>
      </c>
      <c r="BC266" s="93">
        <f>IF(V266=0,0,(IF('Attorney Detail'!N264="yes",(((V266)/AV266)*('Attorney Detail'!G264+'Attorney Detail'!H264)),0)))</f>
        <v>0</v>
      </c>
      <c r="BD266" s="93">
        <f>IF(X266+Z266+AB266=0,0,(IF('Attorney Detail'!O264="yes",((X266+Z266+AB266)/AV266)*('Attorney Detail'!G264+'Attorney Detail'!H264),0)))</f>
        <v>0</v>
      </c>
      <c r="BE266" s="93">
        <f>IF(AD266=0,0,(IF('Attorney Detail'!P264="yes",(AD266/AV266)*('Attorney Detail'!G264+'Attorney Detail'!H264),0)))</f>
        <v>0</v>
      </c>
      <c r="BF266" s="93">
        <f>IF(AF266=0,0,(IF('Attorney Detail'!Q264="yes",(AF266/AV266)*('Attorney Detail'!G264+'Attorney Detail'!H264),0)))</f>
        <v>0</v>
      </c>
      <c r="BG266" s="93">
        <f>IF(AH266=0,0,(AH266/AV266)*('Attorney Detail'!G264+'Attorney Detail'!H264))</f>
        <v>0</v>
      </c>
      <c r="BH266" s="93">
        <f>IF(AK266+AM266=0,0,(IF('Attorney Detail'!R264="yes",((AL266+AN266)/AV266)*('Attorney Detail'!G264+'Attorney Detail'!H264),0)))</f>
        <v>0</v>
      </c>
      <c r="BI266" s="91">
        <f>IF(AP266=0,0,(IF('Attorney Detail'!S264="yes",(AP266/AV266)*('Attorney Detail'!G264+'Attorney Detail'!H264),0)))</f>
        <v>0</v>
      </c>
      <c r="BJ266" s="91">
        <f>IF(AT266=0,0,(AT266/AV266)*('Attorney Detail'!G264+'Attorney Detail'!H264))</f>
        <v>0</v>
      </c>
      <c r="BK266" s="91">
        <f>IF((AU266)=0,('Attorney Detail'!G264+'Attorney Detail'!H264),SUM(AW266:BJ266))</f>
        <v>0</v>
      </c>
      <c r="CK266" s="19">
        <f>AV266*'Attorney Detail'!F264</f>
        <v>0</v>
      </c>
    </row>
    <row r="267" spans="1:89" ht="16.5" thickTop="1" thickBot="1" x14ac:dyDescent="0.3">
      <c r="A267" s="22" t="s">
        <v>27</v>
      </c>
      <c r="B267" s="23"/>
      <c r="C267" s="88"/>
      <c r="D267" s="75">
        <f>C267/C263</f>
        <v>0</v>
      </c>
      <c r="E267" s="88"/>
      <c r="F267" s="75">
        <f>E267/E263</f>
        <v>0</v>
      </c>
      <c r="G267" s="88"/>
      <c r="H267" s="75">
        <f>G267/G263</f>
        <v>0</v>
      </c>
      <c r="I267" s="88"/>
      <c r="J267" s="75">
        <f>I267/I263</f>
        <v>0</v>
      </c>
      <c r="K267" s="88"/>
      <c r="L267" s="75">
        <f>K267/K263</f>
        <v>0</v>
      </c>
      <c r="M267" s="88"/>
      <c r="N267" s="75">
        <f>M267/M263</f>
        <v>0</v>
      </c>
      <c r="O267" s="88"/>
      <c r="P267" s="75">
        <f>O267/O263</f>
        <v>0</v>
      </c>
      <c r="Q267" s="88"/>
      <c r="R267" s="75">
        <f>Q267/Q263</f>
        <v>0</v>
      </c>
      <c r="S267" s="88"/>
      <c r="T267" s="75">
        <f>S267/S263</f>
        <v>0</v>
      </c>
      <c r="U267" s="88"/>
      <c r="V267" s="75">
        <f>U267/U263</f>
        <v>0</v>
      </c>
      <c r="W267" s="88"/>
      <c r="X267" s="75">
        <f>W267/W263</f>
        <v>0</v>
      </c>
      <c r="Y267" s="88"/>
      <c r="Z267" s="75">
        <f>Y267/Y263</f>
        <v>0</v>
      </c>
      <c r="AA267" s="88"/>
      <c r="AB267" s="75">
        <f>AA267/AA263</f>
        <v>0</v>
      </c>
      <c r="AC267" s="88"/>
      <c r="AD267" s="75">
        <f>AC267/AC263</f>
        <v>0</v>
      </c>
      <c r="AE267" s="88"/>
      <c r="AF267" s="75">
        <f>AE267/AE263</f>
        <v>0</v>
      </c>
      <c r="AG267" s="88"/>
      <c r="AH267" s="75">
        <f>AG267/AG263</f>
        <v>0</v>
      </c>
      <c r="AI267" s="88"/>
      <c r="AJ267" s="75">
        <f>AI267/AI263</f>
        <v>0</v>
      </c>
      <c r="AK267" s="88">
        <v>0</v>
      </c>
      <c r="AL267" s="75">
        <f>AK267/AK263</f>
        <v>0</v>
      </c>
      <c r="AM267" s="88">
        <v>0</v>
      </c>
      <c r="AN267" s="75">
        <f>AM267/AM263</f>
        <v>0</v>
      </c>
      <c r="AO267" s="88"/>
      <c r="AP267" s="75">
        <f>AO267/AO263</f>
        <v>0</v>
      </c>
      <c r="AQ267" s="88"/>
      <c r="AR267" s="75">
        <f>AQ267/AQ263</f>
        <v>0</v>
      </c>
      <c r="AS267" s="88"/>
      <c r="AT267" s="75">
        <f>AS267/AS263</f>
        <v>0</v>
      </c>
      <c r="AU267" s="107">
        <f>E267+M267+O267+Q267+W267+Y267+AA267+AE267+AG267+AI267+AO267+AS267+G267+K267+I267+AC267+S267+U267+AQ267+AK267+AM267+C267</f>
        <v>0</v>
      </c>
      <c r="AV267" s="155">
        <f t="shared" si="1154"/>
        <v>0</v>
      </c>
      <c r="AW267" s="93">
        <f>IF(D267=0,0,(IF('Attorney Detail'!I265="yes",(D267/AV267)*('Attorney Detail'!G265+'Attorney Detail'!H265),0)))</f>
        <v>0</v>
      </c>
      <c r="AX267" s="93">
        <f>IF(F267=0,0,(IF('Attorney Detail'!J265="yes",(F267/AV267)*('Attorney Detail'!G265+'Attorney Detail'!H265),0)))</f>
        <v>0</v>
      </c>
      <c r="AY267" s="93">
        <f>IF(H267+J267=0,0,(IF('Attorney Detail'!K265="yes",((H267+J267)/AV267)*('Attorney Detail'!G265+'Attorney Detail'!H265),0)))</f>
        <v>0</v>
      </c>
      <c r="AZ267" s="93">
        <f>IF(L267=0,0,(IF('Attorney Detail'!L265="yes",(L267/AV267)*('Attorney Detail'!G265+'Attorney Detail'!H265),0)))</f>
        <v>0</v>
      </c>
      <c r="BA267" s="93">
        <f>IF(N267=0,0,(N267/AV267)*('Attorney Detail'!G265+'Attorney Detail'!H265))</f>
        <v>0</v>
      </c>
      <c r="BB267" s="93">
        <f>IF(R267+T267=0,0,(IF('Attorney Detail'!M265="yes",((R267+T267)/AV267)*('Attorney Detail'!G265+'Attorney Detail'!H265),0)))</f>
        <v>0</v>
      </c>
      <c r="BC267" s="93">
        <f>IF(V267=0,0,(IF('Attorney Detail'!N265="yes",(((V267)/AV267)*('Attorney Detail'!G265+'Attorney Detail'!H265)),0)))</f>
        <v>0</v>
      </c>
      <c r="BD267" s="93">
        <f>IF(X267+Z267+AB267=0,0,(IF('Attorney Detail'!O265="yes",((X267+Z267+AB267)/AV267)*('Attorney Detail'!G265+'Attorney Detail'!H265),0)))</f>
        <v>0</v>
      </c>
      <c r="BE267" s="93">
        <f>IF(AD267=0,0,(IF('Attorney Detail'!P265="yes",(AD267/AV267)*('Attorney Detail'!G265+'Attorney Detail'!H265),0)))</f>
        <v>0</v>
      </c>
      <c r="BF267" s="93">
        <f>IF(AF267=0,0,(IF('Attorney Detail'!Q265="yes",(AF267/AV267)*('Attorney Detail'!G265+'Attorney Detail'!H265),0)))</f>
        <v>0</v>
      </c>
      <c r="BG267" s="93">
        <f>IF(AH267=0,0,(AH267/AV267)*('Attorney Detail'!G265+'Attorney Detail'!H265))</f>
        <v>0</v>
      </c>
      <c r="BH267" s="93">
        <f>IF(AK267+AM267=0,0,(IF('Attorney Detail'!R265="yes",((AL267+AN267)/AV267)*('Attorney Detail'!G265+'Attorney Detail'!H265),0)))</f>
        <v>0</v>
      </c>
      <c r="BI267" s="91">
        <f>IF(AP267=0,0,(IF('Attorney Detail'!S265="yes",(AP267/AV267)*('Attorney Detail'!G265+'Attorney Detail'!H265),0)))</f>
        <v>0</v>
      </c>
      <c r="BJ267" s="91">
        <f>IF(AT267=0,0,(AT267/AV267)*('Attorney Detail'!G265+'Attorney Detail'!H265))</f>
        <v>0</v>
      </c>
      <c r="BK267" s="91">
        <f>IF((AU267)=0,('Attorney Detail'!G265+'Attorney Detail'!H265),SUM(AW267:BJ267))</f>
        <v>0</v>
      </c>
      <c r="CK267" s="19">
        <f>AV267*'Attorney Detail'!F265</f>
        <v>0</v>
      </c>
    </row>
    <row r="268" spans="1:89" ht="16.5" thickTop="1" thickBot="1" x14ac:dyDescent="0.3">
      <c r="A268" s="24" t="s">
        <v>28</v>
      </c>
      <c r="B268" s="25"/>
      <c r="C268" s="25"/>
      <c r="D268" s="75">
        <f>C268/C263</f>
        <v>0</v>
      </c>
      <c r="E268" s="25"/>
      <c r="F268" s="75">
        <f>E268/E263</f>
        <v>0</v>
      </c>
      <c r="G268" s="25"/>
      <c r="H268" s="75">
        <f>G268/G263</f>
        <v>0</v>
      </c>
      <c r="I268" s="25"/>
      <c r="J268" s="75">
        <f>I268/I263</f>
        <v>0</v>
      </c>
      <c r="K268" s="25"/>
      <c r="L268" s="75">
        <f>K268/K263</f>
        <v>0</v>
      </c>
      <c r="M268" s="25"/>
      <c r="N268" s="75">
        <f>M268/M263</f>
        <v>0</v>
      </c>
      <c r="O268" s="25"/>
      <c r="P268" s="75">
        <f>O268/O263</f>
        <v>0</v>
      </c>
      <c r="Q268" s="25"/>
      <c r="R268" s="75">
        <f>Q268/Q263</f>
        <v>0</v>
      </c>
      <c r="S268" s="25"/>
      <c r="T268" s="75">
        <f>S268/S263</f>
        <v>0</v>
      </c>
      <c r="U268" s="25"/>
      <c r="V268" s="75">
        <f>U268/U263</f>
        <v>0</v>
      </c>
      <c r="W268" s="25"/>
      <c r="X268" s="75">
        <f>W268/W263</f>
        <v>0</v>
      </c>
      <c r="Y268" s="25"/>
      <c r="Z268" s="75">
        <f>Y268/Y263</f>
        <v>0</v>
      </c>
      <c r="AA268" s="25"/>
      <c r="AB268" s="75">
        <f>AA268/AA263</f>
        <v>0</v>
      </c>
      <c r="AC268" s="25"/>
      <c r="AD268" s="75">
        <f>AC268/AC263</f>
        <v>0</v>
      </c>
      <c r="AE268" s="25"/>
      <c r="AF268" s="75">
        <f>AE268/AE263</f>
        <v>0</v>
      </c>
      <c r="AG268" s="25"/>
      <c r="AH268" s="75">
        <f>AG268/AG263</f>
        <v>0</v>
      </c>
      <c r="AI268" s="25"/>
      <c r="AJ268" s="75">
        <f>AI268/AI263</f>
        <v>0</v>
      </c>
      <c r="AK268" s="25">
        <v>0</v>
      </c>
      <c r="AL268" s="75">
        <f>AK268/AK263</f>
        <v>0</v>
      </c>
      <c r="AM268" s="25">
        <v>0</v>
      </c>
      <c r="AN268" s="75">
        <f>AM268/AM263</f>
        <v>0</v>
      </c>
      <c r="AO268" s="25"/>
      <c r="AP268" s="75">
        <f>AO268/AO263</f>
        <v>0</v>
      </c>
      <c r="AQ268" s="25"/>
      <c r="AR268" s="75">
        <f>AQ268/AQ263</f>
        <v>0</v>
      </c>
      <c r="AS268" s="25"/>
      <c r="AT268" s="75">
        <f>AS268/AS263</f>
        <v>0</v>
      </c>
      <c r="AU268" s="108">
        <f>E268+M268+O268+Q268+W268+Y268+AA268+AE268+AG268+AI268+AO268+AS268+G268+K268+I268+AC268+S268+U268+AQ268+AK268+AM268+C268</f>
        <v>0</v>
      </c>
      <c r="AV268" s="155">
        <f t="shared" si="1154"/>
        <v>0</v>
      </c>
      <c r="AW268" s="93">
        <f>IF(D268=0,0,(IF('Attorney Detail'!I266="yes",(D268/AV268)*('Attorney Detail'!G266+'Attorney Detail'!H266),0)))</f>
        <v>0</v>
      </c>
      <c r="AX268" s="93">
        <f>IF(F268=0,0,(IF('Attorney Detail'!J266="yes",(F268/AV268)*('Attorney Detail'!G266+'Attorney Detail'!H266),0)))</f>
        <v>0</v>
      </c>
      <c r="AY268" s="93">
        <f>IF(H268+J268=0,0,(IF('Attorney Detail'!K266="yes",((H268+J268)/AV268)*('Attorney Detail'!G266+'Attorney Detail'!H266),0)))</f>
        <v>0</v>
      </c>
      <c r="AZ268" s="93">
        <f>IF(L268=0,0,(IF('Attorney Detail'!L266="yes",(L268/AV268)*('Attorney Detail'!G266+'Attorney Detail'!H266),0)))</f>
        <v>0</v>
      </c>
      <c r="BA268" s="93">
        <f>IF(N268=0,0,(N268/AV268)*('Attorney Detail'!G266+'Attorney Detail'!H266))</f>
        <v>0</v>
      </c>
      <c r="BB268" s="93">
        <f>IF(R268+T268=0,0,(IF('Attorney Detail'!M266="yes",((R268+T268)/AV268)*('Attorney Detail'!G266+'Attorney Detail'!H266),0)))</f>
        <v>0</v>
      </c>
      <c r="BC268" s="93">
        <f>IF(V268=0,0,(IF('Attorney Detail'!N266="yes",(((V268)/AV268)*('Attorney Detail'!G266+'Attorney Detail'!H266)),0)))</f>
        <v>0</v>
      </c>
      <c r="BD268" s="93">
        <f>IF(X268+Z268+AB268=0,0,(IF('Attorney Detail'!O266="yes",((X268+Z268+AB268)/AV268)*('Attorney Detail'!G266+'Attorney Detail'!H266),0)))</f>
        <v>0</v>
      </c>
      <c r="BE268" s="93">
        <f>IF(AD268=0,0,(IF('Attorney Detail'!P266="yes",(AD268/AV268)*('Attorney Detail'!G266+'Attorney Detail'!H266),0)))</f>
        <v>0</v>
      </c>
      <c r="BF268" s="93">
        <f>IF(AF268=0,0,(IF('Attorney Detail'!Q266="yes",(AF268/AV268)*('Attorney Detail'!G266+'Attorney Detail'!H266),0)))</f>
        <v>0</v>
      </c>
      <c r="BG268" s="93">
        <f>IF(AH268=0,0,(AH268/AV268)*('Attorney Detail'!G266+'Attorney Detail'!H266))</f>
        <v>0</v>
      </c>
      <c r="BH268" s="93">
        <f>IF(AK268+AM268=0,0,(IF('Attorney Detail'!R266="yes",((AL268+AN268)/AV268)*('Attorney Detail'!G266+'Attorney Detail'!H266),0)))</f>
        <v>0</v>
      </c>
      <c r="BI268" s="91">
        <f>IF(AP268=0,0,(IF('Attorney Detail'!S266="yes",(AP268/AV268)*('Attorney Detail'!G266+'Attorney Detail'!H266),0)))</f>
        <v>0</v>
      </c>
      <c r="BJ268" s="91">
        <f>IF(AT268=0,0,(AT268/AV268)*('Attorney Detail'!G266+'Attorney Detail'!H266))</f>
        <v>0</v>
      </c>
      <c r="BK268" s="91">
        <f>IF((AU268)=0,('Attorney Detail'!G266+'Attorney Detail'!H266),SUM(AW268:BJ268))</f>
        <v>0</v>
      </c>
      <c r="CK268" s="19">
        <f>AV268*'Attorney Detail'!F266</f>
        <v>0</v>
      </c>
    </row>
    <row r="269" spans="1:89" ht="16.5" thickTop="1" thickBot="1" x14ac:dyDescent="0.3">
      <c r="A269" s="72" t="s">
        <v>29</v>
      </c>
      <c r="B269" s="73"/>
      <c r="C269" s="73">
        <f t="shared" ref="C269" si="1155">SUM(C265:C268)</f>
        <v>0</v>
      </c>
      <c r="D269" s="74">
        <f t="shared" ref="D269" si="1156">C269/C263</f>
        <v>0</v>
      </c>
      <c r="E269" s="73">
        <f t="shared" ref="E269" si="1157">SUM(E265:E268)</f>
        <v>0</v>
      </c>
      <c r="F269" s="74">
        <f t="shared" ref="F269" si="1158">E269/E263</f>
        <v>0</v>
      </c>
      <c r="G269" s="73">
        <f t="shared" ref="G269" si="1159">SUM(G265:G268)</f>
        <v>0</v>
      </c>
      <c r="H269" s="75">
        <f t="shared" ref="H269" si="1160">G269/G263</f>
        <v>0</v>
      </c>
      <c r="I269" s="73">
        <f t="shared" ref="I269" si="1161">SUM(I265:I268)</f>
        <v>0</v>
      </c>
      <c r="J269" s="75">
        <f t="shared" ref="J269" si="1162">I269/I263</f>
        <v>0</v>
      </c>
      <c r="K269" s="73">
        <f t="shared" ref="K269" si="1163">SUM(K265:K268)</f>
        <v>0</v>
      </c>
      <c r="L269" s="75">
        <f t="shared" ref="L269" si="1164">K269/K263</f>
        <v>0</v>
      </c>
      <c r="M269" s="73">
        <f t="shared" ref="M269" si="1165">SUM(M265:M268)</f>
        <v>0</v>
      </c>
      <c r="N269" s="74">
        <f t="shared" ref="N269" si="1166">M269/M263</f>
        <v>0</v>
      </c>
      <c r="O269" s="73">
        <f t="shared" ref="O269" si="1167">SUM(O265:O268)</f>
        <v>0</v>
      </c>
      <c r="P269" s="74">
        <f t="shared" ref="P269" si="1168">O269/O263</f>
        <v>0</v>
      </c>
      <c r="Q269" s="73">
        <f t="shared" ref="Q269" si="1169">SUM(Q265:Q268)</f>
        <v>0</v>
      </c>
      <c r="R269" s="75">
        <f t="shared" ref="R269" si="1170">Q269/Q263</f>
        <v>0</v>
      </c>
      <c r="S269" s="73">
        <f t="shared" ref="S269" si="1171">SUM(S265:S268)</f>
        <v>0</v>
      </c>
      <c r="T269" s="75">
        <f t="shared" ref="T269" si="1172">S269/S263</f>
        <v>0</v>
      </c>
      <c r="U269" s="73">
        <f t="shared" ref="U269" si="1173">SUM(U265:U268)</f>
        <v>0</v>
      </c>
      <c r="V269" s="75">
        <f t="shared" ref="V269" si="1174">U269/U263</f>
        <v>0</v>
      </c>
      <c r="W269" s="73">
        <f t="shared" ref="W269" si="1175">SUM(W265:W268)</f>
        <v>0</v>
      </c>
      <c r="X269" s="75">
        <f t="shared" ref="X269" si="1176">W269/W263</f>
        <v>0</v>
      </c>
      <c r="Y269" s="73">
        <f t="shared" ref="Y269" si="1177">SUM(Y265:Y268)</f>
        <v>0</v>
      </c>
      <c r="Z269" s="75">
        <f t="shared" ref="Z269" si="1178">Y269/Y263</f>
        <v>0</v>
      </c>
      <c r="AA269" s="73">
        <f t="shared" ref="AA269" si="1179">SUM(AA265:AA268)</f>
        <v>0</v>
      </c>
      <c r="AB269" s="75">
        <f t="shared" ref="AB269" si="1180">AA269/AA263</f>
        <v>0</v>
      </c>
      <c r="AC269" s="73">
        <f t="shared" ref="AC269" si="1181">SUM(AC265:AC268)</f>
        <v>0</v>
      </c>
      <c r="AD269" s="75">
        <f t="shared" ref="AD269" si="1182">AC269/AC263</f>
        <v>0</v>
      </c>
      <c r="AE269" s="73">
        <f t="shared" ref="AE269" si="1183">SUM(AE265:AE268)</f>
        <v>0</v>
      </c>
      <c r="AF269" s="75">
        <f t="shared" ref="AF269" si="1184">AE269/AE263</f>
        <v>0</v>
      </c>
      <c r="AG269" s="73">
        <f t="shared" ref="AG269" si="1185">SUM(AG265:AG268)</f>
        <v>0</v>
      </c>
      <c r="AH269" s="75">
        <f t="shared" ref="AH269" si="1186">AG269/AG263</f>
        <v>0</v>
      </c>
      <c r="AI269" s="73">
        <f t="shared" ref="AI269" si="1187">SUM(AI265:AI268)</f>
        <v>0</v>
      </c>
      <c r="AJ269" s="75">
        <f t="shared" ref="AJ269" si="1188">AI269/AI263</f>
        <v>0</v>
      </c>
      <c r="AK269" s="73">
        <f t="shared" ref="AK269" si="1189">SUM(AK265:AK268)</f>
        <v>0</v>
      </c>
      <c r="AL269" s="75">
        <f t="shared" ref="AL269" si="1190">AK269/AK263</f>
        <v>0</v>
      </c>
      <c r="AM269" s="73">
        <f t="shared" ref="AM269" si="1191">SUM(AM265:AM268)</f>
        <v>0</v>
      </c>
      <c r="AN269" s="75">
        <f t="shared" ref="AN269" si="1192">AM269/AM263</f>
        <v>0</v>
      </c>
      <c r="AO269" s="73">
        <f t="shared" ref="AO269" si="1193">SUM(AO265:AO268)</f>
        <v>0</v>
      </c>
      <c r="AP269" s="75">
        <f t="shared" ref="AP269" si="1194">AO269/AO263</f>
        <v>0</v>
      </c>
      <c r="AQ269" s="73">
        <f t="shared" ref="AQ269" si="1195">SUM(AQ265:AQ268)</f>
        <v>0</v>
      </c>
      <c r="AR269" s="75">
        <f t="shared" ref="AR269" si="1196">AQ269/AQ263</f>
        <v>0</v>
      </c>
      <c r="AS269" s="73">
        <f t="shared" ref="AS269" si="1197">SUM(AS265:AS268)</f>
        <v>0</v>
      </c>
      <c r="AT269" s="75">
        <f t="shared" ref="AT269" si="1198">AS269/AS263</f>
        <v>0</v>
      </c>
      <c r="AU269" s="71">
        <f>E269+M269+O269+Q269+W269+Y269+AA269+AE269+AG269+AI269+AO269+AS269+G269+K269+I269+AC269+S269+U269+AQ269+AK269+AM269+C269</f>
        <v>0</v>
      </c>
      <c r="AV269" s="155">
        <f t="shared" si="1154"/>
        <v>0</v>
      </c>
      <c r="AW269" s="94"/>
      <c r="AX269" s="94"/>
      <c r="AY269" s="94"/>
      <c r="AZ269" s="94"/>
      <c r="BA269" s="94"/>
      <c r="BB269" s="94"/>
      <c r="BC269" s="94"/>
      <c r="BD269" s="94"/>
      <c r="BE269" s="94"/>
      <c r="BF269" s="94"/>
      <c r="BG269" s="94"/>
      <c r="BH269" s="94"/>
      <c r="BI269" s="94"/>
      <c r="BJ269" s="94"/>
      <c r="BK269" s="94"/>
      <c r="CK269" s="26">
        <f t="shared" ref="CK269" si="1199">SUM(CK265:CK268)</f>
        <v>0</v>
      </c>
    </row>
    <row r="270" spans="1:89" ht="16.5" thickTop="1" x14ac:dyDescent="0.25">
      <c r="A270" s="233" t="s">
        <v>481</v>
      </c>
      <c r="B270" s="233"/>
      <c r="C270" s="233"/>
      <c r="D270" s="233"/>
      <c r="E270" s="233"/>
      <c r="F270" s="233"/>
      <c r="G270" s="233"/>
      <c r="H270" s="233"/>
      <c r="I270" s="233"/>
      <c r="J270" s="233"/>
      <c r="K270" s="233"/>
      <c r="L270" s="233"/>
      <c r="M270" s="233"/>
      <c r="N270" s="233"/>
      <c r="O270" s="233"/>
      <c r="P270" s="233"/>
      <c r="Q270" s="233"/>
      <c r="R270" s="233"/>
      <c r="S270" s="233"/>
      <c r="T270" s="233"/>
      <c r="U270" s="233"/>
      <c r="V270" s="233"/>
      <c r="W270" s="233"/>
      <c r="X270" s="233"/>
      <c r="Y270" s="233"/>
      <c r="Z270" s="233"/>
      <c r="AA270" s="233"/>
      <c r="AB270" s="233"/>
      <c r="AC270" s="233"/>
      <c r="AD270" s="233"/>
      <c r="AE270" s="233"/>
      <c r="AF270" s="233"/>
      <c r="AG270" s="233"/>
      <c r="AH270" s="233"/>
      <c r="AI270" s="233"/>
      <c r="AJ270" s="233"/>
      <c r="AK270" s="233"/>
      <c r="AL270" s="233"/>
      <c r="AM270" s="233"/>
      <c r="AN270" s="233"/>
      <c r="AO270" s="233"/>
      <c r="AP270" s="233"/>
      <c r="AQ270" s="233"/>
      <c r="AR270" s="233"/>
      <c r="AS270" s="233"/>
      <c r="AT270" s="233"/>
      <c r="AU270" s="233"/>
      <c r="AV270" s="233"/>
    </row>
    <row r="271" spans="1:89" ht="45" x14ac:dyDescent="0.25">
      <c r="A271" s="76"/>
      <c r="B271" s="66" t="s">
        <v>21</v>
      </c>
      <c r="C271" s="225" t="s">
        <v>442</v>
      </c>
      <c r="D271" s="226"/>
      <c r="E271" s="225" t="s">
        <v>96</v>
      </c>
      <c r="F271" s="226"/>
      <c r="G271" s="232" t="s">
        <v>99</v>
      </c>
      <c r="H271" s="226"/>
      <c r="I271" s="232" t="s">
        <v>100</v>
      </c>
      <c r="J271" s="226"/>
      <c r="K271" s="225" t="s">
        <v>97</v>
      </c>
      <c r="L271" s="226"/>
      <c r="M271" s="225" t="s">
        <v>98</v>
      </c>
      <c r="N271" s="226"/>
      <c r="O271" s="225" t="s">
        <v>22</v>
      </c>
      <c r="P271" s="226"/>
      <c r="Q271" s="225" t="s">
        <v>489</v>
      </c>
      <c r="R271" s="226"/>
      <c r="S271" s="225" t="s">
        <v>488</v>
      </c>
      <c r="T271" s="226"/>
      <c r="U271" s="232" t="s">
        <v>422</v>
      </c>
      <c r="V271" s="226"/>
      <c r="W271" s="232" t="s">
        <v>436</v>
      </c>
      <c r="X271" s="226"/>
      <c r="Y271" s="232" t="s">
        <v>423</v>
      </c>
      <c r="Z271" s="226"/>
      <c r="AA271" s="225" t="s">
        <v>484</v>
      </c>
      <c r="AB271" s="226"/>
      <c r="AC271" s="225" t="s">
        <v>93</v>
      </c>
      <c r="AD271" s="226"/>
      <c r="AE271" s="225" t="s">
        <v>94</v>
      </c>
      <c r="AF271" s="226"/>
      <c r="AG271" s="225" t="s">
        <v>485</v>
      </c>
      <c r="AH271" s="226"/>
      <c r="AI271" s="225" t="s">
        <v>424</v>
      </c>
      <c r="AJ271" s="226"/>
      <c r="AK271" s="225" t="s">
        <v>425</v>
      </c>
      <c r="AL271" s="226"/>
      <c r="AM271" s="225" t="s">
        <v>437</v>
      </c>
      <c r="AN271" s="226"/>
      <c r="AO271" s="225" t="s">
        <v>500</v>
      </c>
      <c r="AP271" s="226"/>
      <c r="AQ271" s="225" t="s">
        <v>426</v>
      </c>
      <c r="AR271" s="226"/>
      <c r="AS271" s="225" t="s">
        <v>447</v>
      </c>
      <c r="AT271" s="226"/>
      <c r="AU271" s="225" t="s">
        <v>23</v>
      </c>
      <c r="AV271" s="226"/>
      <c r="AW271" s="89" t="s">
        <v>442</v>
      </c>
      <c r="AX271" s="89" t="s">
        <v>96</v>
      </c>
      <c r="AY271" s="195" t="s">
        <v>193</v>
      </c>
      <c r="AZ271" s="105" t="s">
        <v>97</v>
      </c>
      <c r="BA271" s="105" t="s">
        <v>443</v>
      </c>
      <c r="BB271" s="90" t="s">
        <v>434</v>
      </c>
      <c r="BC271" s="106" t="s">
        <v>194</v>
      </c>
      <c r="BD271" s="90" t="s">
        <v>435</v>
      </c>
      <c r="BE271" s="90" t="s">
        <v>93</v>
      </c>
      <c r="BF271" s="90" t="s">
        <v>94</v>
      </c>
      <c r="BG271" s="90" t="s">
        <v>31</v>
      </c>
      <c r="BH271" s="90" t="s">
        <v>444</v>
      </c>
      <c r="BI271" s="91" t="s">
        <v>445</v>
      </c>
      <c r="BJ271" s="91" t="s">
        <v>446</v>
      </c>
      <c r="BK271" s="91" t="s">
        <v>448</v>
      </c>
      <c r="CK271" s="219" t="s">
        <v>502</v>
      </c>
    </row>
    <row r="272" spans="1:89" x14ac:dyDescent="0.25">
      <c r="A272" s="38" t="s">
        <v>107</v>
      </c>
      <c r="B272" s="67"/>
      <c r="C272" s="67"/>
      <c r="D272" s="68"/>
      <c r="E272" s="67"/>
      <c r="F272" s="68"/>
      <c r="G272" s="67"/>
      <c r="H272" s="68"/>
      <c r="I272" s="67"/>
      <c r="J272" s="68"/>
      <c r="K272" s="67"/>
      <c r="L272" s="68"/>
      <c r="M272" s="69"/>
      <c r="N272" s="68"/>
      <c r="O272" s="67"/>
      <c r="P272" s="68"/>
      <c r="Q272" s="67"/>
      <c r="R272" s="68"/>
      <c r="S272" s="67"/>
      <c r="T272" s="68"/>
      <c r="U272" s="67"/>
      <c r="V272" s="68"/>
      <c r="W272" s="67"/>
      <c r="X272" s="68"/>
      <c r="Y272" s="67"/>
      <c r="Z272" s="68"/>
      <c r="AA272" s="67"/>
      <c r="AB272" s="68"/>
      <c r="AC272" s="69"/>
      <c r="AD272" s="69"/>
      <c r="AE272" s="67"/>
      <c r="AF272" s="68"/>
      <c r="AG272" s="67"/>
      <c r="AH272" s="68"/>
      <c r="AI272" s="67"/>
      <c r="AJ272" s="68"/>
      <c r="AK272" s="227"/>
      <c r="AL272" s="228"/>
      <c r="AM272" s="227"/>
      <c r="AN272" s="228"/>
      <c r="AO272" s="112"/>
      <c r="AP272" s="113"/>
      <c r="AQ272" s="112"/>
      <c r="AR272" s="113"/>
      <c r="AS272" s="112"/>
      <c r="AT272" s="113"/>
      <c r="AU272" s="67"/>
      <c r="AV272" s="110"/>
      <c r="AW272" s="89"/>
      <c r="AX272" s="89"/>
      <c r="AY272" s="89"/>
      <c r="AZ272" s="89"/>
      <c r="BA272" s="89"/>
    </row>
    <row r="273" spans="1:89" x14ac:dyDescent="0.25">
      <c r="A273" s="77"/>
      <c r="B273" s="70"/>
      <c r="C273" s="223">
        <f>(VLOOKUP(A272,$BL$2:$CH$5,2,FALSE))*'Attorney Detail'!F273</f>
        <v>15</v>
      </c>
      <c r="D273" s="224"/>
      <c r="E273" s="223">
        <f>(VLOOKUP(A272,$BL$2:$CH$5,3,FALSE))*'Attorney Detail'!F273</f>
        <v>15</v>
      </c>
      <c r="F273" s="224"/>
      <c r="G273" s="223">
        <f>VLOOKUP(A272,$BL$2:$CI$5,4,FALSE)*'Attorney Detail'!F273</f>
        <v>50</v>
      </c>
      <c r="H273" s="224"/>
      <c r="I273" s="223">
        <f>VLOOKUP(A272,$BL$2:$CI$5,5,FALSE)*'Attorney Detail'!F273</f>
        <v>80</v>
      </c>
      <c r="J273" s="224"/>
      <c r="K273" s="223">
        <f>VLOOKUP(A272,$BL$2:$CI$5,6,FALSE)*'Attorney Detail'!F273</f>
        <v>100</v>
      </c>
      <c r="L273" s="224"/>
      <c r="M273" s="234">
        <f>VLOOKUP(A272,$BL$2:$CI$5,7,FALSE)*'Attorney Detail'!F273</f>
        <v>150</v>
      </c>
      <c r="N273" s="224"/>
      <c r="O273" s="223">
        <f>VLOOKUP(A272,$BL$2:$CI$5,8,FALSE)*'Attorney Detail'!F273</f>
        <v>300</v>
      </c>
      <c r="P273" s="224"/>
      <c r="Q273" s="223">
        <f>VLOOKUP(A272,$BL$2:$CI$5,9,FALSE)*'Attorney Detail'!F273</f>
        <v>15</v>
      </c>
      <c r="R273" s="224"/>
      <c r="S273" s="223">
        <f>VLOOKUP(A272,$BL$2:$CI$5,10,FALSE)*'Attorney Detail'!F273</f>
        <v>50</v>
      </c>
      <c r="T273" s="224"/>
      <c r="U273" s="223">
        <f>VLOOKUP(A272,$BL$2:$CI$5,11,FALSE)*'Attorney Detail'!F273</f>
        <v>100</v>
      </c>
      <c r="V273" s="224"/>
      <c r="W273" s="223">
        <f>VLOOKUP(A272,$BL$2:$CI$5,12,FALSE)*'Attorney Detail'!F273</f>
        <v>220</v>
      </c>
      <c r="X273" s="224"/>
      <c r="Y273" s="223">
        <f>VLOOKUP(A272,$BL$2:$CI$5,13,FALSE)*'Attorney Detail'!F273</f>
        <v>300</v>
      </c>
      <c r="Z273" s="224"/>
      <c r="AA273" s="229">
        <f>VLOOKUP(A272,$BL$2:$CI$5,14,FALSE)*'Attorney Detail'!F273</f>
        <v>400</v>
      </c>
      <c r="AB273" s="230"/>
      <c r="AC273" s="229">
        <f>VLOOKUP(A272,$BL$2:$CI$5,15,FALSE)*'Attorney Detail'!F273</f>
        <v>120</v>
      </c>
      <c r="AD273" s="231"/>
      <c r="AE273" s="229">
        <f>VLOOKUP(A272,$BL$2:$CI$5,16,FALSE)*'Attorney Detail'!F273</f>
        <v>120</v>
      </c>
      <c r="AF273" s="230"/>
      <c r="AG273" s="229">
        <f>VLOOKUP(A272,$BL$2:$CI$5,17,FALSE)*'Attorney Detail'!F273</f>
        <v>300</v>
      </c>
      <c r="AH273" s="230"/>
      <c r="AI273" s="223">
        <f>VLOOKUP(A272,$BL$2:$CI$5,18,FALSE)*'Attorney Detail'!F273</f>
        <v>300</v>
      </c>
      <c r="AJ273" s="224"/>
      <c r="AK273" s="223">
        <f>VLOOKUP(A272,$BL$2:$CI$5,19,FALSE)*'Attorney Detail'!F273</f>
        <v>15</v>
      </c>
      <c r="AL273" s="224"/>
      <c r="AM273" s="223">
        <f>VLOOKUP(A272,$BL$2:$CI$5,20,FALSE)*'Attorney Detail'!F273</f>
        <v>40</v>
      </c>
      <c r="AN273" s="224"/>
      <c r="AO273" s="223">
        <f>VLOOKUP(A272,$BL$2:$CI$5,21,FALSE)*'Attorney Detail'!F273</f>
        <v>40</v>
      </c>
      <c r="AP273" s="224"/>
      <c r="AQ273" s="223">
        <f>VLOOKUP(A272,$BL$2:$CI$5,22,FALSE)*'Attorney Detail'!F273</f>
        <v>40</v>
      </c>
      <c r="AR273" s="224"/>
      <c r="AS273" s="235">
        <f>VLOOKUP(A272,$BL$2:$CI$5,23,FALSE)*'Attorney Detail'!F273</f>
        <v>10000000000</v>
      </c>
      <c r="AT273" s="236"/>
      <c r="AU273" s="237"/>
      <c r="AV273" s="238"/>
    </row>
    <row r="274" spans="1:89" ht="15.75" thickBot="1" x14ac:dyDescent="0.3">
      <c r="A274" s="37" t="str">
        <f>'Attorney Detail'!A273&amp;""</f>
        <v/>
      </c>
      <c r="B274" s="78" t="s">
        <v>24</v>
      </c>
      <c r="C274" s="78" t="s">
        <v>24</v>
      </c>
      <c r="D274" s="78" t="s">
        <v>112</v>
      </c>
      <c r="E274" s="78" t="s">
        <v>24</v>
      </c>
      <c r="F274" s="78" t="s">
        <v>112</v>
      </c>
      <c r="G274" s="78" t="s">
        <v>24</v>
      </c>
      <c r="H274" s="78" t="s">
        <v>112</v>
      </c>
      <c r="I274" s="78" t="s">
        <v>24</v>
      </c>
      <c r="J274" s="78" t="s">
        <v>112</v>
      </c>
      <c r="K274" s="78" t="s">
        <v>24</v>
      </c>
      <c r="L274" s="78" t="s">
        <v>112</v>
      </c>
      <c r="M274" s="78" t="s">
        <v>24</v>
      </c>
      <c r="N274" s="78" t="s">
        <v>112</v>
      </c>
      <c r="O274" s="78" t="s">
        <v>24</v>
      </c>
      <c r="P274" s="78" t="s">
        <v>112</v>
      </c>
      <c r="Q274" s="78" t="s">
        <v>24</v>
      </c>
      <c r="R274" s="78" t="s">
        <v>112</v>
      </c>
      <c r="S274" s="78" t="s">
        <v>24</v>
      </c>
      <c r="T274" s="78" t="s">
        <v>112</v>
      </c>
      <c r="U274" s="78" t="s">
        <v>24</v>
      </c>
      <c r="V274" s="78" t="s">
        <v>112</v>
      </c>
      <c r="W274" s="78" t="s">
        <v>24</v>
      </c>
      <c r="X274" s="78" t="s">
        <v>112</v>
      </c>
      <c r="Y274" s="78" t="s">
        <v>24</v>
      </c>
      <c r="Z274" s="78" t="s">
        <v>112</v>
      </c>
      <c r="AA274" s="78" t="s">
        <v>24</v>
      </c>
      <c r="AB274" s="78" t="s">
        <v>112</v>
      </c>
      <c r="AC274" s="78" t="s">
        <v>24</v>
      </c>
      <c r="AD274" s="78" t="s">
        <v>112</v>
      </c>
      <c r="AE274" s="78" t="s">
        <v>24</v>
      </c>
      <c r="AF274" s="78" t="s">
        <v>112</v>
      </c>
      <c r="AG274" s="78" t="s">
        <v>24</v>
      </c>
      <c r="AH274" s="79" t="s">
        <v>112</v>
      </c>
      <c r="AI274" s="78" t="s">
        <v>24</v>
      </c>
      <c r="AJ274" s="78" t="s">
        <v>112</v>
      </c>
      <c r="AK274" s="78" t="s">
        <v>24</v>
      </c>
      <c r="AL274" s="78" t="s">
        <v>112</v>
      </c>
      <c r="AM274" s="78" t="s">
        <v>24</v>
      </c>
      <c r="AN274" s="78" t="s">
        <v>112</v>
      </c>
      <c r="AO274" s="78" t="s">
        <v>24</v>
      </c>
      <c r="AP274" s="78" t="s">
        <v>112</v>
      </c>
      <c r="AQ274" s="78" t="s">
        <v>24</v>
      </c>
      <c r="AR274" s="78" t="s">
        <v>112</v>
      </c>
      <c r="AS274" s="78" t="s">
        <v>24</v>
      </c>
      <c r="AT274" s="78" t="s">
        <v>112</v>
      </c>
      <c r="AU274" s="78" t="s">
        <v>24</v>
      </c>
      <c r="AV274" s="154" t="s">
        <v>112</v>
      </c>
      <c r="CK274" s="19"/>
    </row>
    <row r="275" spans="1:89" ht="16.5" thickTop="1" thickBot="1" x14ac:dyDescent="0.3">
      <c r="A275" s="20" t="s">
        <v>25</v>
      </c>
      <c r="B275" s="21"/>
      <c r="C275" s="21"/>
      <c r="D275" s="75">
        <f>C275/C273</f>
        <v>0</v>
      </c>
      <c r="E275" s="21"/>
      <c r="F275" s="75">
        <f>E275/E273</f>
        <v>0</v>
      </c>
      <c r="G275" s="21"/>
      <c r="H275" s="75">
        <f>G275/G273</f>
        <v>0</v>
      </c>
      <c r="I275" s="21"/>
      <c r="J275" s="75">
        <f>I275/I273</f>
        <v>0</v>
      </c>
      <c r="K275" s="21"/>
      <c r="L275" s="75">
        <f>K275/K273</f>
        <v>0</v>
      </c>
      <c r="M275" s="21"/>
      <c r="N275" s="75">
        <f>M275/M273</f>
        <v>0</v>
      </c>
      <c r="O275" s="21"/>
      <c r="P275" s="75">
        <f>O275/O273</f>
        <v>0</v>
      </c>
      <c r="Q275" s="21"/>
      <c r="R275" s="75">
        <f>Q275/Q273</f>
        <v>0</v>
      </c>
      <c r="S275" s="21"/>
      <c r="T275" s="75">
        <f>S275/S273</f>
        <v>0</v>
      </c>
      <c r="U275" s="21"/>
      <c r="V275" s="75">
        <f>U275/U273</f>
        <v>0</v>
      </c>
      <c r="W275" s="21"/>
      <c r="X275" s="75">
        <f>W275/W273</f>
        <v>0</v>
      </c>
      <c r="Y275" s="21"/>
      <c r="Z275" s="75">
        <f>Y275/Y273</f>
        <v>0</v>
      </c>
      <c r="AA275" s="21"/>
      <c r="AB275" s="75">
        <f>AA275/AA273</f>
        <v>0</v>
      </c>
      <c r="AC275" s="21"/>
      <c r="AD275" s="75">
        <f>AC275/AC273</f>
        <v>0</v>
      </c>
      <c r="AE275" s="21"/>
      <c r="AF275" s="75">
        <f>AE275/AE273</f>
        <v>0</v>
      </c>
      <c r="AG275" s="21"/>
      <c r="AH275" s="75">
        <f>AG275/AG273</f>
        <v>0</v>
      </c>
      <c r="AI275" s="21"/>
      <c r="AJ275" s="75">
        <f>AI275/AI273</f>
        <v>0</v>
      </c>
      <c r="AK275" s="21"/>
      <c r="AL275" s="75">
        <f>AK275/AK273</f>
        <v>0</v>
      </c>
      <c r="AM275" s="21">
        <v>0</v>
      </c>
      <c r="AN275" s="75">
        <f>AM275/AM273</f>
        <v>0</v>
      </c>
      <c r="AO275" s="21"/>
      <c r="AP275" s="75">
        <f>AO275/AO273</f>
        <v>0</v>
      </c>
      <c r="AQ275" s="21"/>
      <c r="AR275" s="75">
        <f>AQ275/AQ273</f>
        <v>0</v>
      </c>
      <c r="AS275" s="21"/>
      <c r="AT275" s="75">
        <f>AS275/AS273</f>
        <v>0</v>
      </c>
      <c r="AU275" s="100">
        <f>E275+M275+O275+Q275+W275+Y275+AA275+AE275+AG275+AI275+AO275+AS275+G275+K275+I275+AC275+S275+U275+AQ275+AK275+AM275+C275</f>
        <v>0</v>
      </c>
      <c r="AV275" s="155">
        <f t="shared" ref="AV275:AV279" si="1200">F275+N275+P275+R275+X275+Z275+AB275+AF275+AH275+AJ275+AP275+AT275+AD275+H275+L275+J275+T275+V275+AR275+AL275+AN275+D275</f>
        <v>0</v>
      </c>
      <c r="AW275" s="93">
        <f>IF(D275=0,0,(IF('Attorney Detail'!I273="yes",(D275/AV275)*('Attorney Detail'!G273+'Attorney Detail'!H273),0)))</f>
        <v>0</v>
      </c>
      <c r="AX275" s="93">
        <f>IF(F275=0,0,(IF('Attorney Detail'!J273="yes",(F275/AV275)*('Attorney Detail'!G273+'Attorney Detail'!H273),0)))</f>
        <v>0</v>
      </c>
      <c r="AY275" s="93">
        <f>IF(H275+J275=0,0,(IF('Attorney Detail'!K273="yes",((H275+J275)/AV275)*('Attorney Detail'!G273+'Attorney Detail'!H273),0)))</f>
        <v>0</v>
      </c>
      <c r="AZ275" s="93">
        <f>IF(L275=0,0,(IF('Attorney Detail'!L273="yes",(L275/AV275)*('Attorney Detail'!G273+'Attorney Detail'!H273),0)))</f>
        <v>0</v>
      </c>
      <c r="BA275" s="93">
        <f>IF(N275=0,0,(N275/AV275)*('Attorney Detail'!G273+'Attorney Detail'!H273))</f>
        <v>0</v>
      </c>
      <c r="BB275" s="93">
        <f>IF(R275+T275=0,0,(IF('Attorney Detail'!M273="yes",((R275+T275)/AV275)*('Attorney Detail'!G273+'Attorney Detail'!H273),0)))</f>
        <v>0</v>
      </c>
      <c r="BC275" s="93">
        <f>IF(V275=0,0,(IF('Attorney Detail'!N273="yes",(((V275)/AV275)*('Attorney Detail'!G273+'Attorney Detail'!H273)),0)))</f>
        <v>0</v>
      </c>
      <c r="BD275" s="93">
        <f>IF(X275+Z275+AB275=0,0,(IF('Attorney Detail'!O273="yes",((X275+Z275+AB275)/AV275)*('Attorney Detail'!G273+'Attorney Detail'!H273),0)))</f>
        <v>0</v>
      </c>
      <c r="BE275" s="93">
        <f>IF(AD275=0,0,(IF('Attorney Detail'!P273="yes",(AD275/AV275)*('Attorney Detail'!G273+'Attorney Detail'!H273),0)))</f>
        <v>0</v>
      </c>
      <c r="BF275" s="93">
        <f>IF(AF275=0,0,(IF('Attorney Detail'!Q273="yes",(AF275/AV275)*('Attorney Detail'!G273+'Attorney Detail'!H273),0)))</f>
        <v>0</v>
      </c>
      <c r="BG275" s="93">
        <f>IF(AH275=0,0,(AH275/AV275)*('Attorney Detail'!G273+'Attorney Detail'!H273))</f>
        <v>0</v>
      </c>
      <c r="BH275" s="93">
        <f>IF(AK275+AM275=0,0,(IF('Attorney Detail'!R273="yes",((AL275+AN275)/AV275)*('Attorney Detail'!G273+'Attorney Detail'!H273),0)))</f>
        <v>0</v>
      </c>
      <c r="BI275" s="91">
        <f>IF(AP275=0,0,(IF('Attorney Detail'!S273="yes",(AP275/AV275)*('Attorney Detail'!G273+'Attorney Detail'!H273),0)))</f>
        <v>0</v>
      </c>
      <c r="BJ275" s="91">
        <f>IF(AT275=0,0,(AT275/AV275)*('Attorney Detail'!G273+'Attorney Detail'!H273))</f>
        <v>0</v>
      </c>
      <c r="BK275" s="91">
        <f>IF((AU275)=0,('Attorney Detail'!G273+'Attorney Detail'!H273),SUM(AW275:BJ275))</f>
        <v>0</v>
      </c>
      <c r="CK275" s="19">
        <f>AV275*'Attorney Detail'!F273</f>
        <v>0</v>
      </c>
    </row>
    <row r="276" spans="1:89" ht="16.5" thickTop="1" thickBot="1" x14ac:dyDescent="0.3">
      <c r="A276" s="22" t="s">
        <v>26</v>
      </c>
      <c r="B276" s="23"/>
      <c r="C276" s="88"/>
      <c r="D276" s="75">
        <f>C276/C273</f>
        <v>0</v>
      </c>
      <c r="E276" s="88"/>
      <c r="F276" s="75">
        <f>E276/E273</f>
        <v>0</v>
      </c>
      <c r="G276" s="88"/>
      <c r="H276" s="75">
        <f>G276/G273</f>
        <v>0</v>
      </c>
      <c r="I276" s="88"/>
      <c r="J276" s="75">
        <f>I276/I273</f>
        <v>0</v>
      </c>
      <c r="K276" s="88"/>
      <c r="L276" s="75">
        <f>K276/K273</f>
        <v>0</v>
      </c>
      <c r="M276" s="88"/>
      <c r="N276" s="75">
        <f>M276/M273</f>
        <v>0</v>
      </c>
      <c r="O276" s="88"/>
      <c r="P276" s="75">
        <f>O276/O273</f>
        <v>0</v>
      </c>
      <c r="Q276" s="88"/>
      <c r="R276" s="75">
        <f>Q276/Q273</f>
        <v>0</v>
      </c>
      <c r="S276" s="88"/>
      <c r="T276" s="75">
        <f>S276/S273</f>
        <v>0</v>
      </c>
      <c r="U276" s="88"/>
      <c r="V276" s="75">
        <f>U276/U273</f>
        <v>0</v>
      </c>
      <c r="W276" s="88"/>
      <c r="X276" s="75">
        <f>W276/W273</f>
        <v>0</v>
      </c>
      <c r="Y276" s="88"/>
      <c r="Z276" s="75">
        <f>Y276/Y273</f>
        <v>0</v>
      </c>
      <c r="AA276" s="88"/>
      <c r="AB276" s="75">
        <f>AA276/AA273</f>
        <v>0</v>
      </c>
      <c r="AC276" s="88"/>
      <c r="AD276" s="75">
        <f>AC276/AC273</f>
        <v>0</v>
      </c>
      <c r="AE276" s="88"/>
      <c r="AF276" s="75">
        <f>AE276/AE273</f>
        <v>0</v>
      </c>
      <c r="AG276" s="88"/>
      <c r="AH276" s="75">
        <f>AG276/AG273</f>
        <v>0</v>
      </c>
      <c r="AI276" s="88"/>
      <c r="AJ276" s="75">
        <f>AI276/AI273</f>
        <v>0</v>
      </c>
      <c r="AK276" s="88">
        <v>0</v>
      </c>
      <c r="AL276" s="75">
        <f>AK276/AK273</f>
        <v>0</v>
      </c>
      <c r="AM276" s="88">
        <v>0</v>
      </c>
      <c r="AN276" s="75">
        <f>AM276/AM273</f>
        <v>0</v>
      </c>
      <c r="AO276" s="88"/>
      <c r="AP276" s="75">
        <f>AO276/AO273</f>
        <v>0</v>
      </c>
      <c r="AQ276" s="88"/>
      <c r="AR276" s="75">
        <f>AQ276/AQ273</f>
        <v>0</v>
      </c>
      <c r="AS276" s="88"/>
      <c r="AT276" s="75">
        <f>AS276/AS273</f>
        <v>0</v>
      </c>
      <c r="AU276" s="107">
        <f>E276+M276+O276+Q276+W276+Y276+AA276+AE276+AG276+AI276+AO276+AS276+G276+K276+I276+AC276+S276+U276+AQ276+AK276+AM276+C276</f>
        <v>0</v>
      </c>
      <c r="AV276" s="155">
        <f t="shared" si="1200"/>
        <v>0</v>
      </c>
      <c r="AW276" s="93">
        <f>IF(D276=0,0,(IF('Attorney Detail'!I274="yes",(D276/AV276)*('Attorney Detail'!G274+'Attorney Detail'!H274),0)))</f>
        <v>0</v>
      </c>
      <c r="AX276" s="93">
        <f>IF(F276=0,0,(IF('Attorney Detail'!J274="yes",(F276/AV276)*('Attorney Detail'!G274+'Attorney Detail'!H274),0)))</f>
        <v>0</v>
      </c>
      <c r="AY276" s="93">
        <f>IF(H276+J276=0,0,(IF('Attorney Detail'!K274="yes",((H276+J276)/AV276)*('Attorney Detail'!G274+'Attorney Detail'!H274),0)))</f>
        <v>0</v>
      </c>
      <c r="AZ276" s="93">
        <f>IF(L276=0,0,(IF('Attorney Detail'!L274="yes",(L276/AV276)*('Attorney Detail'!G274+'Attorney Detail'!H274),0)))</f>
        <v>0</v>
      </c>
      <c r="BA276" s="93">
        <f>IF(N276=0,0,(N276/AV276)*('Attorney Detail'!G274+'Attorney Detail'!H274))</f>
        <v>0</v>
      </c>
      <c r="BB276" s="93">
        <f>IF(R276+T276=0,0,(IF('Attorney Detail'!M274="yes",((R276+T276)/AV276)*('Attorney Detail'!G274+'Attorney Detail'!H274),0)))</f>
        <v>0</v>
      </c>
      <c r="BC276" s="93">
        <f>IF(V276=0,0,(IF('Attorney Detail'!N274="yes",(((V276)/AV276)*('Attorney Detail'!G274+'Attorney Detail'!H274)),0)))</f>
        <v>0</v>
      </c>
      <c r="BD276" s="93">
        <f>IF(X276+Z276+AB276=0,0,(IF('Attorney Detail'!O274="yes",((X276+Z276+AB276)/AV276)*('Attorney Detail'!G274+'Attorney Detail'!H274),0)))</f>
        <v>0</v>
      </c>
      <c r="BE276" s="93">
        <f>IF(AD276=0,0,(IF('Attorney Detail'!P274="yes",(AD276/AV276)*('Attorney Detail'!G274+'Attorney Detail'!H274),0)))</f>
        <v>0</v>
      </c>
      <c r="BF276" s="93">
        <f>IF(AF276=0,0,(IF('Attorney Detail'!Q274="yes",(AF276/AV276)*('Attorney Detail'!G274+'Attorney Detail'!H274),0)))</f>
        <v>0</v>
      </c>
      <c r="BG276" s="93">
        <f>IF(AH276=0,0,(AH276/AV276)*('Attorney Detail'!G274+'Attorney Detail'!H274))</f>
        <v>0</v>
      </c>
      <c r="BH276" s="93">
        <f>IF(AK276+AM276=0,0,(IF('Attorney Detail'!R274="yes",((AL276+AN276)/AV276)*('Attorney Detail'!G274+'Attorney Detail'!H274),0)))</f>
        <v>0</v>
      </c>
      <c r="BI276" s="91">
        <f>IF(AP276=0,0,(IF('Attorney Detail'!S274="yes",(AP276/AV276)*('Attorney Detail'!G274+'Attorney Detail'!H274),0)))</f>
        <v>0</v>
      </c>
      <c r="BJ276" s="91">
        <f>IF(AT276=0,0,(AT276/AV276)*('Attorney Detail'!G274+'Attorney Detail'!H274))</f>
        <v>0</v>
      </c>
      <c r="BK276" s="91">
        <f>IF((AU276)=0,('Attorney Detail'!G274+'Attorney Detail'!H274),SUM(AW276:BJ276))</f>
        <v>0</v>
      </c>
      <c r="CK276" s="19">
        <f>AV276*'Attorney Detail'!F274</f>
        <v>0</v>
      </c>
    </row>
    <row r="277" spans="1:89" ht="16.5" thickTop="1" thickBot="1" x14ac:dyDescent="0.3">
      <c r="A277" s="22" t="s">
        <v>27</v>
      </c>
      <c r="B277" s="23"/>
      <c r="C277" s="88"/>
      <c r="D277" s="75">
        <f>C277/C273</f>
        <v>0</v>
      </c>
      <c r="E277" s="88"/>
      <c r="F277" s="75">
        <f>E277/E273</f>
        <v>0</v>
      </c>
      <c r="G277" s="88"/>
      <c r="H277" s="75">
        <f>G277/G273</f>
        <v>0</v>
      </c>
      <c r="I277" s="88"/>
      <c r="J277" s="75">
        <f>I277/I273</f>
        <v>0</v>
      </c>
      <c r="K277" s="88"/>
      <c r="L277" s="75">
        <f>K277/K273</f>
        <v>0</v>
      </c>
      <c r="M277" s="88"/>
      <c r="N277" s="75">
        <f>M277/M273</f>
        <v>0</v>
      </c>
      <c r="O277" s="88"/>
      <c r="P277" s="75">
        <f>O277/O273</f>
        <v>0</v>
      </c>
      <c r="Q277" s="88"/>
      <c r="R277" s="75">
        <f>Q277/Q273</f>
        <v>0</v>
      </c>
      <c r="S277" s="88"/>
      <c r="T277" s="75">
        <f>S277/S273</f>
        <v>0</v>
      </c>
      <c r="U277" s="88"/>
      <c r="V277" s="75">
        <f>U277/U273</f>
        <v>0</v>
      </c>
      <c r="W277" s="88"/>
      <c r="X277" s="75">
        <f>W277/W273</f>
        <v>0</v>
      </c>
      <c r="Y277" s="88"/>
      <c r="Z277" s="75">
        <f>Y277/Y273</f>
        <v>0</v>
      </c>
      <c r="AA277" s="88"/>
      <c r="AB277" s="75">
        <f>AA277/AA273</f>
        <v>0</v>
      </c>
      <c r="AC277" s="88"/>
      <c r="AD277" s="75">
        <f>AC277/AC273</f>
        <v>0</v>
      </c>
      <c r="AE277" s="88"/>
      <c r="AF277" s="75">
        <f>AE277/AE273</f>
        <v>0</v>
      </c>
      <c r="AG277" s="88"/>
      <c r="AH277" s="75">
        <f>AG277/AG273</f>
        <v>0</v>
      </c>
      <c r="AI277" s="88"/>
      <c r="AJ277" s="75">
        <f>AI277/AI273</f>
        <v>0</v>
      </c>
      <c r="AK277" s="88">
        <v>0</v>
      </c>
      <c r="AL277" s="75">
        <f>AK277/AK273</f>
        <v>0</v>
      </c>
      <c r="AM277" s="88">
        <v>0</v>
      </c>
      <c r="AN277" s="75">
        <f>AM277/AM273</f>
        <v>0</v>
      </c>
      <c r="AO277" s="88"/>
      <c r="AP277" s="75">
        <f>AO277/AO273</f>
        <v>0</v>
      </c>
      <c r="AQ277" s="88"/>
      <c r="AR277" s="75">
        <f>AQ277/AQ273</f>
        <v>0</v>
      </c>
      <c r="AS277" s="88"/>
      <c r="AT277" s="75">
        <f>AS277/AS273</f>
        <v>0</v>
      </c>
      <c r="AU277" s="107">
        <f>E277+M277+O277+Q277+W277+Y277+AA277+AE277+AG277+AI277+AO277+AS277+G277+K277+I277+AC277+S277+U277+AQ277+AK277+AM277+C277</f>
        <v>0</v>
      </c>
      <c r="AV277" s="155">
        <f t="shared" si="1200"/>
        <v>0</v>
      </c>
      <c r="AW277" s="93">
        <f>IF(D277=0,0,(IF('Attorney Detail'!I275="yes",(D277/AV277)*('Attorney Detail'!G275+'Attorney Detail'!H275),0)))</f>
        <v>0</v>
      </c>
      <c r="AX277" s="93">
        <f>IF(F277=0,0,(IF('Attorney Detail'!J275="yes",(F277/AV277)*('Attorney Detail'!G275+'Attorney Detail'!H275),0)))</f>
        <v>0</v>
      </c>
      <c r="AY277" s="93">
        <f>IF(H277+J277=0,0,(IF('Attorney Detail'!K275="yes",((H277+J277)/AV277)*('Attorney Detail'!G275+'Attorney Detail'!H275),0)))</f>
        <v>0</v>
      </c>
      <c r="AZ277" s="93">
        <f>IF(L277=0,0,(IF('Attorney Detail'!L275="yes",(L277/AV277)*('Attorney Detail'!G275+'Attorney Detail'!H275),0)))</f>
        <v>0</v>
      </c>
      <c r="BA277" s="93">
        <f>IF(N277=0,0,(N277/AV277)*('Attorney Detail'!G275+'Attorney Detail'!H275))</f>
        <v>0</v>
      </c>
      <c r="BB277" s="93">
        <f>IF(R277+T277=0,0,(IF('Attorney Detail'!M275="yes",((R277+T277)/AV277)*('Attorney Detail'!G275+'Attorney Detail'!H275),0)))</f>
        <v>0</v>
      </c>
      <c r="BC277" s="93">
        <f>IF(V277=0,0,(IF('Attorney Detail'!N275="yes",(((V277)/AV277)*('Attorney Detail'!G275+'Attorney Detail'!H275)),0)))</f>
        <v>0</v>
      </c>
      <c r="BD277" s="93">
        <f>IF(X277+Z277+AB277=0,0,(IF('Attorney Detail'!O275="yes",((X277+Z277+AB277)/AV277)*('Attorney Detail'!G275+'Attorney Detail'!H275),0)))</f>
        <v>0</v>
      </c>
      <c r="BE277" s="93">
        <f>IF(AD277=0,0,(IF('Attorney Detail'!P275="yes",(AD277/AV277)*('Attorney Detail'!G275+'Attorney Detail'!H275),0)))</f>
        <v>0</v>
      </c>
      <c r="BF277" s="93">
        <f>IF(AF277=0,0,(IF('Attorney Detail'!Q275="yes",(AF277/AV277)*('Attorney Detail'!G275+'Attorney Detail'!H275),0)))</f>
        <v>0</v>
      </c>
      <c r="BG277" s="93">
        <f>IF(AH277=0,0,(AH277/AV277)*('Attorney Detail'!G275+'Attorney Detail'!H275))</f>
        <v>0</v>
      </c>
      <c r="BH277" s="93">
        <f>IF(AK277+AM277=0,0,(IF('Attorney Detail'!R275="yes",((AL277+AN277)/AV277)*('Attorney Detail'!G275+'Attorney Detail'!H275),0)))</f>
        <v>0</v>
      </c>
      <c r="BI277" s="91">
        <f>IF(AP277=0,0,(IF('Attorney Detail'!S275="yes",(AP277/AV277)*('Attorney Detail'!G275+'Attorney Detail'!H275),0)))</f>
        <v>0</v>
      </c>
      <c r="BJ277" s="91">
        <f>IF(AT277=0,0,(AT277/AV277)*('Attorney Detail'!G275+'Attorney Detail'!H275))</f>
        <v>0</v>
      </c>
      <c r="BK277" s="91">
        <f>IF((AU277)=0,('Attorney Detail'!G275+'Attorney Detail'!H275),SUM(AW277:BJ277))</f>
        <v>0</v>
      </c>
      <c r="CK277" s="19">
        <f>AV277*'Attorney Detail'!F275</f>
        <v>0</v>
      </c>
    </row>
    <row r="278" spans="1:89" ht="16.5" thickTop="1" thickBot="1" x14ac:dyDescent="0.3">
      <c r="A278" s="24" t="s">
        <v>28</v>
      </c>
      <c r="B278" s="25"/>
      <c r="C278" s="25"/>
      <c r="D278" s="75">
        <f>C278/C273</f>
        <v>0</v>
      </c>
      <c r="E278" s="25"/>
      <c r="F278" s="75">
        <f>E278/E273</f>
        <v>0</v>
      </c>
      <c r="G278" s="25"/>
      <c r="H278" s="75">
        <f>G278/G273</f>
        <v>0</v>
      </c>
      <c r="I278" s="25"/>
      <c r="J278" s="75">
        <f>I278/I273</f>
        <v>0</v>
      </c>
      <c r="K278" s="25"/>
      <c r="L278" s="75">
        <f>K278/K273</f>
        <v>0</v>
      </c>
      <c r="M278" s="25"/>
      <c r="N278" s="75">
        <f>M278/M273</f>
        <v>0</v>
      </c>
      <c r="O278" s="25"/>
      <c r="P278" s="75">
        <f>O278/O273</f>
        <v>0</v>
      </c>
      <c r="Q278" s="25"/>
      <c r="R278" s="75">
        <f>Q278/Q273</f>
        <v>0</v>
      </c>
      <c r="S278" s="25"/>
      <c r="T278" s="75">
        <f>S278/S273</f>
        <v>0</v>
      </c>
      <c r="U278" s="25"/>
      <c r="V278" s="75">
        <f>U278/U273</f>
        <v>0</v>
      </c>
      <c r="W278" s="25"/>
      <c r="X278" s="75">
        <f>W278/W273</f>
        <v>0</v>
      </c>
      <c r="Y278" s="25"/>
      <c r="Z278" s="75">
        <f>Y278/Y273</f>
        <v>0</v>
      </c>
      <c r="AA278" s="25"/>
      <c r="AB278" s="75">
        <f>AA278/AA273</f>
        <v>0</v>
      </c>
      <c r="AC278" s="25"/>
      <c r="AD278" s="75">
        <f>AC278/AC273</f>
        <v>0</v>
      </c>
      <c r="AE278" s="25"/>
      <c r="AF278" s="75">
        <f>AE278/AE273</f>
        <v>0</v>
      </c>
      <c r="AG278" s="25"/>
      <c r="AH278" s="75">
        <f>AG278/AG273</f>
        <v>0</v>
      </c>
      <c r="AI278" s="25"/>
      <c r="AJ278" s="75">
        <f>AI278/AI273</f>
        <v>0</v>
      </c>
      <c r="AK278" s="25">
        <v>0</v>
      </c>
      <c r="AL278" s="75">
        <f>AK278/AK273</f>
        <v>0</v>
      </c>
      <c r="AM278" s="25">
        <v>0</v>
      </c>
      <c r="AN278" s="75">
        <f>AM278/AM273</f>
        <v>0</v>
      </c>
      <c r="AO278" s="25"/>
      <c r="AP278" s="75">
        <f>AO278/AO273</f>
        <v>0</v>
      </c>
      <c r="AQ278" s="25"/>
      <c r="AR278" s="75">
        <f>AQ278/AQ273</f>
        <v>0</v>
      </c>
      <c r="AS278" s="25"/>
      <c r="AT278" s="75">
        <f>AS278/AS273</f>
        <v>0</v>
      </c>
      <c r="AU278" s="108">
        <f>E278+M278+O278+Q278+W278+Y278+AA278+AE278+AG278+AI278+AO278+AS278+G278+K278+I278+AC278+S278+U278+AQ278+AK278+AM278+C278</f>
        <v>0</v>
      </c>
      <c r="AV278" s="155">
        <f t="shared" si="1200"/>
        <v>0</v>
      </c>
      <c r="AW278" s="93">
        <f>IF(D278=0,0,(IF('Attorney Detail'!I276="yes",(D278/AV278)*('Attorney Detail'!G276+'Attorney Detail'!H276),0)))</f>
        <v>0</v>
      </c>
      <c r="AX278" s="93">
        <f>IF(F278=0,0,(IF('Attorney Detail'!J276="yes",(F278/AV278)*('Attorney Detail'!G276+'Attorney Detail'!H276),0)))</f>
        <v>0</v>
      </c>
      <c r="AY278" s="93">
        <f>IF(H278+J278=0,0,(IF('Attorney Detail'!K276="yes",((H278+J278)/AV278)*('Attorney Detail'!G276+'Attorney Detail'!H276),0)))</f>
        <v>0</v>
      </c>
      <c r="AZ278" s="93">
        <f>IF(L278=0,0,(IF('Attorney Detail'!L276="yes",(L278/AV278)*('Attorney Detail'!G276+'Attorney Detail'!H276),0)))</f>
        <v>0</v>
      </c>
      <c r="BA278" s="93">
        <f>IF(N278=0,0,(N278/AV278)*('Attorney Detail'!G276+'Attorney Detail'!H276))</f>
        <v>0</v>
      </c>
      <c r="BB278" s="93">
        <f>IF(R278+T278=0,0,(IF('Attorney Detail'!M276="yes",((R278+T278)/AV278)*('Attorney Detail'!G276+'Attorney Detail'!H276),0)))</f>
        <v>0</v>
      </c>
      <c r="BC278" s="93">
        <f>IF(V278=0,0,(IF('Attorney Detail'!N276="yes",(((V278)/AV278)*('Attorney Detail'!G276+'Attorney Detail'!H276)),0)))</f>
        <v>0</v>
      </c>
      <c r="BD278" s="93">
        <f>IF(X278+Z278+AB278=0,0,(IF('Attorney Detail'!O276="yes",((X278+Z278+AB278)/AV278)*('Attorney Detail'!G276+'Attorney Detail'!H276),0)))</f>
        <v>0</v>
      </c>
      <c r="BE278" s="93">
        <f>IF(AD278=0,0,(IF('Attorney Detail'!P276="yes",(AD278/AV278)*('Attorney Detail'!G276+'Attorney Detail'!H276),0)))</f>
        <v>0</v>
      </c>
      <c r="BF278" s="93">
        <f>IF(AF278=0,0,(IF('Attorney Detail'!Q276="yes",(AF278/AV278)*('Attorney Detail'!G276+'Attorney Detail'!H276),0)))</f>
        <v>0</v>
      </c>
      <c r="BG278" s="93">
        <f>IF(AH278=0,0,(AH278/AV278)*('Attorney Detail'!G276+'Attorney Detail'!H276))</f>
        <v>0</v>
      </c>
      <c r="BH278" s="93">
        <f>IF(AK278+AM278=0,0,(IF('Attorney Detail'!R276="yes",((AL278+AN278)/AV278)*('Attorney Detail'!G276+'Attorney Detail'!H276),0)))</f>
        <v>0</v>
      </c>
      <c r="BI278" s="91">
        <f>IF(AP278=0,0,(IF('Attorney Detail'!S276="yes",(AP278/AV278)*('Attorney Detail'!G276+'Attorney Detail'!H276),0)))</f>
        <v>0</v>
      </c>
      <c r="BJ278" s="91">
        <f>IF(AT278=0,0,(AT278/AV278)*('Attorney Detail'!G276+'Attorney Detail'!H276))</f>
        <v>0</v>
      </c>
      <c r="BK278" s="91">
        <f>IF((AU278)=0,('Attorney Detail'!G276+'Attorney Detail'!H276),SUM(AW278:BJ278))</f>
        <v>0</v>
      </c>
      <c r="CK278" s="19">
        <f>AV278*'Attorney Detail'!F276</f>
        <v>0</v>
      </c>
    </row>
    <row r="279" spans="1:89" ht="16.5" thickTop="1" thickBot="1" x14ac:dyDescent="0.3">
      <c r="A279" s="72" t="s">
        <v>29</v>
      </c>
      <c r="B279" s="73"/>
      <c r="C279" s="73">
        <f t="shared" ref="C279" si="1201">SUM(C275:C278)</f>
        <v>0</v>
      </c>
      <c r="D279" s="74">
        <f t="shared" ref="D279" si="1202">C279/C273</f>
        <v>0</v>
      </c>
      <c r="E279" s="73">
        <f t="shared" ref="E279" si="1203">SUM(E275:E278)</f>
        <v>0</v>
      </c>
      <c r="F279" s="74">
        <f t="shared" ref="F279" si="1204">E279/E273</f>
        <v>0</v>
      </c>
      <c r="G279" s="73">
        <f t="shared" ref="G279" si="1205">SUM(G275:G278)</f>
        <v>0</v>
      </c>
      <c r="H279" s="75">
        <f t="shared" ref="H279" si="1206">G279/G273</f>
        <v>0</v>
      </c>
      <c r="I279" s="73">
        <f t="shared" ref="I279" si="1207">SUM(I275:I278)</f>
        <v>0</v>
      </c>
      <c r="J279" s="75">
        <f t="shared" ref="J279" si="1208">I279/I273</f>
        <v>0</v>
      </c>
      <c r="K279" s="73">
        <f t="shared" ref="K279" si="1209">SUM(K275:K278)</f>
        <v>0</v>
      </c>
      <c r="L279" s="75">
        <f t="shared" ref="L279" si="1210">K279/K273</f>
        <v>0</v>
      </c>
      <c r="M279" s="73">
        <f t="shared" ref="M279" si="1211">SUM(M275:M278)</f>
        <v>0</v>
      </c>
      <c r="N279" s="74">
        <f t="shared" ref="N279" si="1212">M279/M273</f>
        <v>0</v>
      </c>
      <c r="O279" s="73">
        <f t="shared" ref="O279" si="1213">SUM(O275:O278)</f>
        <v>0</v>
      </c>
      <c r="P279" s="74">
        <f t="shared" ref="P279" si="1214">O279/O273</f>
        <v>0</v>
      </c>
      <c r="Q279" s="73">
        <f t="shared" ref="Q279" si="1215">SUM(Q275:Q278)</f>
        <v>0</v>
      </c>
      <c r="R279" s="75">
        <f t="shared" ref="R279" si="1216">Q279/Q273</f>
        <v>0</v>
      </c>
      <c r="S279" s="73">
        <f t="shared" ref="S279" si="1217">SUM(S275:S278)</f>
        <v>0</v>
      </c>
      <c r="T279" s="75">
        <f t="shared" ref="T279" si="1218">S279/S273</f>
        <v>0</v>
      </c>
      <c r="U279" s="73">
        <f t="shared" ref="U279" si="1219">SUM(U275:U278)</f>
        <v>0</v>
      </c>
      <c r="V279" s="75">
        <f t="shared" ref="V279" si="1220">U279/U273</f>
        <v>0</v>
      </c>
      <c r="W279" s="73">
        <f t="shared" ref="W279" si="1221">SUM(W275:W278)</f>
        <v>0</v>
      </c>
      <c r="X279" s="75">
        <f t="shared" ref="X279" si="1222">W279/W273</f>
        <v>0</v>
      </c>
      <c r="Y279" s="73">
        <f t="shared" ref="Y279" si="1223">SUM(Y275:Y278)</f>
        <v>0</v>
      </c>
      <c r="Z279" s="75">
        <f t="shared" ref="Z279" si="1224">Y279/Y273</f>
        <v>0</v>
      </c>
      <c r="AA279" s="73">
        <f t="shared" ref="AA279" si="1225">SUM(AA275:AA278)</f>
        <v>0</v>
      </c>
      <c r="AB279" s="75">
        <f t="shared" ref="AB279" si="1226">AA279/AA273</f>
        <v>0</v>
      </c>
      <c r="AC279" s="73">
        <f t="shared" ref="AC279" si="1227">SUM(AC275:AC278)</f>
        <v>0</v>
      </c>
      <c r="AD279" s="75">
        <f t="shared" ref="AD279" si="1228">AC279/AC273</f>
        <v>0</v>
      </c>
      <c r="AE279" s="73">
        <f t="shared" ref="AE279" si="1229">SUM(AE275:AE278)</f>
        <v>0</v>
      </c>
      <c r="AF279" s="75">
        <f t="shared" ref="AF279" si="1230">AE279/AE273</f>
        <v>0</v>
      </c>
      <c r="AG279" s="73">
        <f t="shared" ref="AG279" si="1231">SUM(AG275:AG278)</f>
        <v>0</v>
      </c>
      <c r="AH279" s="75">
        <f t="shared" ref="AH279" si="1232">AG279/AG273</f>
        <v>0</v>
      </c>
      <c r="AI279" s="73">
        <f t="shared" ref="AI279" si="1233">SUM(AI275:AI278)</f>
        <v>0</v>
      </c>
      <c r="AJ279" s="75">
        <f t="shared" ref="AJ279" si="1234">AI279/AI273</f>
        <v>0</v>
      </c>
      <c r="AK279" s="73">
        <f t="shared" ref="AK279" si="1235">SUM(AK275:AK278)</f>
        <v>0</v>
      </c>
      <c r="AL279" s="75">
        <f t="shared" ref="AL279" si="1236">AK279/AK273</f>
        <v>0</v>
      </c>
      <c r="AM279" s="73">
        <f t="shared" ref="AM279" si="1237">SUM(AM275:AM278)</f>
        <v>0</v>
      </c>
      <c r="AN279" s="75">
        <f t="shared" ref="AN279" si="1238">AM279/AM273</f>
        <v>0</v>
      </c>
      <c r="AO279" s="73">
        <f t="shared" ref="AO279" si="1239">SUM(AO275:AO278)</f>
        <v>0</v>
      </c>
      <c r="AP279" s="75">
        <f t="shared" ref="AP279" si="1240">AO279/AO273</f>
        <v>0</v>
      </c>
      <c r="AQ279" s="73">
        <f t="shared" ref="AQ279" si="1241">SUM(AQ275:AQ278)</f>
        <v>0</v>
      </c>
      <c r="AR279" s="75">
        <f t="shared" ref="AR279" si="1242">AQ279/AQ273</f>
        <v>0</v>
      </c>
      <c r="AS279" s="73">
        <f t="shared" ref="AS279" si="1243">SUM(AS275:AS278)</f>
        <v>0</v>
      </c>
      <c r="AT279" s="75">
        <f t="shared" ref="AT279" si="1244">AS279/AS273</f>
        <v>0</v>
      </c>
      <c r="AU279" s="71">
        <f>E279+M279+O279+Q279+W279+Y279+AA279+AE279+AG279+AI279+AO279+AS279+G279+K279+I279+AC279+S279+U279+AQ279+AK279+AM279+C279</f>
        <v>0</v>
      </c>
      <c r="AV279" s="155">
        <f t="shared" si="1200"/>
        <v>0</v>
      </c>
      <c r="AW279" s="94"/>
      <c r="AX279" s="94"/>
      <c r="AY279" s="94"/>
      <c r="AZ279" s="94"/>
      <c r="BA279" s="94"/>
      <c r="BB279" s="94"/>
      <c r="BC279" s="94"/>
      <c r="BD279" s="94"/>
      <c r="BE279" s="94"/>
      <c r="BF279" s="94"/>
      <c r="BG279" s="94"/>
      <c r="BH279" s="94"/>
      <c r="BI279" s="94"/>
      <c r="BJ279" s="94"/>
      <c r="BK279" s="94"/>
      <c r="CK279" s="26">
        <f t="shared" ref="CK279" si="1245">SUM(CK275:CK278)</f>
        <v>0</v>
      </c>
    </row>
    <row r="280" spans="1:89" ht="16.5" thickTop="1" x14ac:dyDescent="0.25">
      <c r="A280" s="233" t="s">
        <v>481</v>
      </c>
      <c r="B280" s="233"/>
      <c r="C280" s="233"/>
      <c r="D280" s="233"/>
      <c r="E280" s="233"/>
      <c r="F280" s="233"/>
      <c r="G280" s="233"/>
      <c r="H280" s="233"/>
      <c r="I280" s="233"/>
      <c r="J280" s="233"/>
      <c r="K280" s="233"/>
      <c r="L280" s="233"/>
      <c r="M280" s="233"/>
      <c r="N280" s="233"/>
      <c r="O280" s="233"/>
      <c r="P280" s="233"/>
      <c r="Q280" s="233"/>
      <c r="R280" s="233"/>
      <c r="S280" s="233"/>
      <c r="T280" s="233"/>
      <c r="U280" s="233"/>
      <c r="V280" s="233"/>
      <c r="W280" s="233"/>
      <c r="X280" s="233"/>
      <c r="Y280" s="233"/>
      <c r="Z280" s="233"/>
      <c r="AA280" s="233"/>
      <c r="AB280" s="233"/>
      <c r="AC280" s="233"/>
      <c r="AD280" s="233"/>
      <c r="AE280" s="233"/>
      <c r="AF280" s="233"/>
      <c r="AG280" s="233"/>
      <c r="AH280" s="233"/>
      <c r="AI280" s="233"/>
      <c r="AJ280" s="233"/>
      <c r="AK280" s="233"/>
      <c r="AL280" s="233"/>
      <c r="AM280" s="233"/>
      <c r="AN280" s="233"/>
      <c r="AO280" s="233"/>
      <c r="AP280" s="233"/>
      <c r="AQ280" s="233"/>
      <c r="AR280" s="233"/>
      <c r="AS280" s="233"/>
      <c r="AT280" s="233"/>
      <c r="AU280" s="233"/>
      <c r="AV280" s="233"/>
    </row>
    <row r="281" spans="1:89" ht="45" x14ac:dyDescent="0.25">
      <c r="A281" s="76"/>
      <c r="B281" s="66" t="s">
        <v>21</v>
      </c>
      <c r="C281" s="225" t="s">
        <v>442</v>
      </c>
      <c r="D281" s="226"/>
      <c r="E281" s="225" t="s">
        <v>96</v>
      </c>
      <c r="F281" s="226"/>
      <c r="G281" s="232" t="s">
        <v>99</v>
      </c>
      <c r="H281" s="226"/>
      <c r="I281" s="232" t="s">
        <v>100</v>
      </c>
      <c r="J281" s="226"/>
      <c r="K281" s="225" t="s">
        <v>97</v>
      </c>
      <c r="L281" s="226"/>
      <c r="M281" s="225" t="s">
        <v>98</v>
      </c>
      <c r="N281" s="226"/>
      <c r="O281" s="225" t="s">
        <v>22</v>
      </c>
      <c r="P281" s="226"/>
      <c r="Q281" s="225" t="s">
        <v>489</v>
      </c>
      <c r="R281" s="226"/>
      <c r="S281" s="225" t="s">
        <v>488</v>
      </c>
      <c r="T281" s="226"/>
      <c r="U281" s="232" t="s">
        <v>422</v>
      </c>
      <c r="V281" s="226"/>
      <c r="W281" s="232" t="s">
        <v>436</v>
      </c>
      <c r="X281" s="226"/>
      <c r="Y281" s="232" t="s">
        <v>423</v>
      </c>
      <c r="Z281" s="226"/>
      <c r="AA281" s="225" t="s">
        <v>484</v>
      </c>
      <c r="AB281" s="226"/>
      <c r="AC281" s="225" t="s">
        <v>93</v>
      </c>
      <c r="AD281" s="226"/>
      <c r="AE281" s="225" t="s">
        <v>94</v>
      </c>
      <c r="AF281" s="226"/>
      <c r="AG281" s="225" t="s">
        <v>485</v>
      </c>
      <c r="AH281" s="226"/>
      <c r="AI281" s="225" t="s">
        <v>424</v>
      </c>
      <c r="AJ281" s="226"/>
      <c r="AK281" s="225" t="s">
        <v>425</v>
      </c>
      <c r="AL281" s="226"/>
      <c r="AM281" s="225" t="s">
        <v>437</v>
      </c>
      <c r="AN281" s="226"/>
      <c r="AO281" s="225" t="s">
        <v>500</v>
      </c>
      <c r="AP281" s="226"/>
      <c r="AQ281" s="225" t="s">
        <v>426</v>
      </c>
      <c r="AR281" s="226"/>
      <c r="AS281" s="225" t="s">
        <v>447</v>
      </c>
      <c r="AT281" s="226"/>
      <c r="AU281" s="225" t="s">
        <v>23</v>
      </c>
      <c r="AV281" s="226"/>
      <c r="AW281" s="89" t="s">
        <v>442</v>
      </c>
      <c r="AX281" s="89" t="s">
        <v>96</v>
      </c>
      <c r="AY281" s="195" t="s">
        <v>195</v>
      </c>
      <c r="AZ281" s="105" t="s">
        <v>97</v>
      </c>
      <c r="BA281" s="105" t="s">
        <v>443</v>
      </c>
      <c r="BB281" s="90" t="s">
        <v>434</v>
      </c>
      <c r="BC281" s="106" t="s">
        <v>196</v>
      </c>
      <c r="BD281" s="90" t="s">
        <v>435</v>
      </c>
      <c r="BE281" s="90" t="s">
        <v>93</v>
      </c>
      <c r="BF281" s="90" t="s">
        <v>94</v>
      </c>
      <c r="BG281" s="90" t="s">
        <v>31</v>
      </c>
      <c r="BH281" s="90" t="s">
        <v>444</v>
      </c>
      <c r="BI281" s="91" t="s">
        <v>445</v>
      </c>
      <c r="BJ281" s="91" t="s">
        <v>446</v>
      </c>
      <c r="BK281" s="91" t="s">
        <v>448</v>
      </c>
      <c r="CK281" s="219" t="s">
        <v>502</v>
      </c>
    </row>
    <row r="282" spans="1:89" x14ac:dyDescent="0.25">
      <c r="A282" s="38" t="s">
        <v>107</v>
      </c>
      <c r="B282" s="67"/>
      <c r="C282" s="67"/>
      <c r="D282" s="68"/>
      <c r="E282" s="67"/>
      <c r="F282" s="68"/>
      <c r="G282" s="67"/>
      <c r="H282" s="68"/>
      <c r="I282" s="67"/>
      <c r="J282" s="68"/>
      <c r="K282" s="67"/>
      <c r="L282" s="68"/>
      <c r="M282" s="69"/>
      <c r="N282" s="68"/>
      <c r="O282" s="67"/>
      <c r="P282" s="68"/>
      <c r="Q282" s="67"/>
      <c r="R282" s="68"/>
      <c r="S282" s="67"/>
      <c r="T282" s="68"/>
      <c r="U282" s="67"/>
      <c r="V282" s="68"/>
      <c r="W282" s="67"/>
      <c r="X282" s="68"/>
      <c r="Y282" s="67"/>
      <c r="Z282" s="68"/>
      <c r="AA282" s="67"/>
      <c r="AB282" s="68"/>
      <c r="AC282" s="69"/>
      <c r="AD282" s="69"/>
      <c r="AE282" s="67"/>
      <c r="AF282" s="68"/>
      <c r="AG282" s="67"/>
      <c r="AH282" s="68"/>
      <c r="AI282" s="67"/>
      <c r="AJ282" s="68"/>
      <c r="AK282" s="227"/>
      <c r="AL282" s="228"/>
      <c r="AM282" s="227"/>
      <c r="AN282" s="228"/>
      <c r="AO282" s="112"/>
      <c r="AP282" s="113"/>
      <c r="AQ282" s="112"/>
      <c r="AR282" s="113"/>
      <c r="AS282" s="112"/>
      <c r="AT282" s="113"/>
      <c r="AU282" s="67"/>
      <c r="AV282" s="110"/>
      <c r="AW282" s="89"/>
      <c r="AX282" s="89"/>
      <c r="AY282" s="89"/>
      <c r="AZ282" s="89"/>
      <c r="BA282" s="89"/>
    </row>
    <row r="283" spans="1:89" x14ac:dyDescent="0.25">
      <c r="A283" s="77"/>
      <c r="B283" s="70"/>
      <c r="C283" s="223">
        <f>(VLOOKUP(A282,$BL$2:$CH$5,2,FALSE))*'Attorney Detail'!F283</f>
        <v>15</v>
      </c>
      <c r="D283" s="224"/>
      <c r="E283" s="223">
        <f>(VLOOKUP(A282,$BL$2:$CH$5,3,FALSE))*'Attorney Detail'!F283</f>
        <v>15</v>
      </c>
      <c r="F283" s="224"/>
      <c r="G283" s="223">
        <f>VLOOKUP(A282,$BL$2:$CI$5,4,FALSE)*'Attorney Detail'!F283</f>
        <v>50</v>
      </c>
      <c r="H283" s="224"/>
      <c r="I283" s="223">
        <f>VLOOKUP(A282,$BL$2:$CI$5,5,FALSE)*'Attorney Detail'!F283</f>
        <v>80</v>
      </c>
      <c r="J283" s="224"/>
      <c r="K283" s="223">
        <f>VLOOKUP(A282,$BL$2:$CI$5,6,FALSE)*'Attorney Detail'!F283</f>
        <v>100</v>
      </c>
      <c r="L283" s="224"/>
      <c r="M283" s="234">
        <f>VLOOKUP(A282,$BL$2:$CI$5,7,FALSE)*'Attorney Detail'!F283</f>
        <v>150</v>
      </c>
      <c r="N283" s="224"/>
      <c r="O283" s="223">
        <f>VLOOKUP(A282,$BL$2:$CI$5,8,FALSE)*'Attorney Detail'!F283</f>
        <v>300</v>
      </c>
      <c r="P283" s="224"/>
      <c r="Q283" s="223">
        <f>VLOOKUP(A282,$BL$2:$CI$5,9,FALSE)*'Attorney Detail'!F283</f>
        <v>15</v>
      </c>
      <c r="R283" s="224"/>
      <c r="S283" s="223">
        <f>VLOOKUP(A282,$BL$2:$CI$5,10,FALSE)*'Attorney Detail'!F283</f>
        <v>50</v>
      </c>
      <c r="T283" s="224"/>
      <c r="U283" s="223">
        <f>VLOOKUP(A282,$BL$2:$CI$5,11,FALSE)*'Attorney Detail'!F283</f>
        <v>100</v>
      </c>
      <c r="V283" s="224"/>
      <c r="W283" s="223">
        <f>VLOOKUP(A282,$BL$2:$CI$5,12,FALSE)*'Attorney Detail'!F283</f>
        <v>220</v>
      </c>
      <c r="X283" s="224"/>
      <c r="Y283" s="223">
        <f>VLOOKUP(A282,$BL$2:$CI$5,13,FALSE)*'Attorney Detail'!F283</f>
        <v>300</v>
      </c>
      <c r="Z283" s="224"/>
      <c r="AA283" s="229">
        <f>VLOOKUP(A282,$BL$2:$CI$5,14,FALSE)*'Attorney Detail'!F283</f>
        <v>400</v>
      </c>
      <c r="AB283" s="230"/>
      <c r="AC283" s="229">
        <f>VLOOKUP(A282,$BL$2:$CI$5,15,FALSE)*'Attorney Detail'!F283</f>
        <v>120</v>
      </c>
      <c r="AD283" s="231"/>
      <c r="AE283" s="229">
        <f>VLOOKUP(A282,$BL$2:$CI$5,16,FALSE)*'Attorney Detail'!F283</f>
        <v>120</v>
      </c>
      <c r="AF283" s="230"/>
      <c r="AG283" s="229">
        <f>VLOOKUP(A282,$BL$2:$CI$5,17,FALSE)*'Attorney Detail'!F283</f>
        <v>300</v>
      </c>
      <c r="AH283" s="230"/>
      <c r="AI283" s="223">
        <f>VLOOKUP(A282,$BL$2:$CI$5,18,FALSE)*'Attorney Detail'!F283</f>
        <v>300</v>
      </c>
      <c r="AJ283" s="224"/>
      <c r="AK283" s="223">
        <f>VLOOKUP(A282,$BL$2:$CI$5,19,FALSE)*'Attorney Detail'!F283</f>
        <v>15</v>
      </c>
      <c r="AL283" s="224"/>
      <c r="AM283" s="223">
        <f>VLOOKUP(A282,$BL$2:$CI$5,20,FALSE)*'Attorney Detail'!F283</f>
        <v>40</v>
      </c>
      <c r="AN283" s="224"/>
      <c r="AO283" s="223">
        <f>VLOOKUP(A282,$BL$2:$CI$5,21,FALSE)*'Attorney Detail'!F283</f>
        <v>40</v>
      </c>
      <c r="AP283" s="224"/>
      <c r="AQ283" s="223">
        <f>VLOOKUP(A282,$BL$2:$CI$5,22,FALSE)*'Attorney Detail'!F283</f>
        <v>40</v>
      </c>
      <c r="AR283" s="224"/>
      <c r="AS283" s="235">
        <f>VLOOKUP(A282,$BL$2:$CI$5,23,FALSE)*'Attorney Detail'!F283</f>
        <v>10000000000</v>
      </c>
      <c r="AT283" s="236"/>
      <c r="AU283" s="237"/>
      <c r="AV283" s="238"/>
    </row>
    <row r="284" spans="1:89" ht="15.75" thickBot="1" x14ac:dyDescent="0.3">
      <c r="A284" s="37" t="str">
        <f>'Attorney Detail'!A283&amp;""</f>
        <v/>
      </c>
      <c r="B284" s="78" t="s">
        <v>24</v>
      </c>
      <c r="C284" s="78" t="s">
        <v>24</v>
      </c>
      <c r="D284" s="78" t="s">
        <v>112</v>
      </c>
      <c r="E284" s="78" t="s">
        <v>24</v>
      </c>
      <c r="F284" s="78" t="s">
        <v>112</v>
      </c>
      <c r="G284" s="78" t="s">
        <v>24</v>
      </c>
      <c r="H284" s="78" t="s">
        <v>112</v>
      </c>
      <c r="I284" s="78" t="s">
        <v>24</v>
      </c>
      <c r="J284" s="78" t="s">
        <v>112</v>
      </c>
      <c r="K284" s="78" t="s">
        <v>24</v>
      </c>
      <c r="L284" s="78" t="s">
        <v>112</v>
      </c>
      <c r="M284" s="78" t="s">
        <v>24</v>
      </c>
      <c r="N284" s="78" t="s">
        <v>112</v>
      </c>
      <c r="O284" s="78" t="s">
        <v>24</v>
      </c>
      <c r="P284" s="78" t="s">
        <v>112</v>
      </c>
      <c r="Q284" s="78" t="s">
        <v>24</v>
      </c>
      <c r="R284" s="78" t="s">
        <v>112</v>
      </c>
      <c r="S284" s="78" t="s">
        <v>24</v>
      </c>
      <c r="T284" s="78" t="s">
        <v>112</v>
      </c>
      <c r="U284" s="78" t="s">
        <v>24</v>
      </c>
      <c r="V284" s="78" t="s">
        <v>112</v>
      </c>
      <c r="W284" s="78" t="s">
        <v>24</v>
      </c>
      <c r="X284" s="78" t="s">
        <v>112</v>
      </c>
      <c r="Y284" s="78" t="s">
        <v>24</v>
      </c>
      <c r="Z284" s="78" t="s">
        <v>112</v>
      </c>
      <c r="AA284" s="78" t="s">
        <v>24</v>
      </c>
      <c r="AB284" s="78" t="s">
        <v>112</v>
      </c>
      <c r="AC284" s="78" t="s">
        <v>24</v>
      </c>
      <c r="AD284" s="78" t="s">
        <v>112</v>
      </c>
      <c r="AE284" s="78" t="s">
        <v>24</v>
      </c>
      <c r="AF284" s="78" t="s">
        <v>112</v>
      </c>
      <c r="AG284" s="78" t="s">
        <v>24</v>
      </c>
      <c r="AH284" s="79" t="s">
        <v>112</v>
      </c>
      <c r="AI284" s="78" t="s">
        <v>24</v>
      </c>
      <c r="AJ284" s="78" t="s">
        <v>112</v>
      </c>
      <c r="AK284" s="78" t="s">
        <v>24</v>
      </c>
      <c r="AL284" s="78" t="s">
        <v>112</v>
      </c>
      <c r="AM284" s="78" t="s">
        <v>24</v>
      </c>
      <c r="AN284" s="78" t="s">
        <v>112</v>
      </c>
      <c r="AO284" s="78" t="s">
        <v>24</v>
      </c>
      <c r="AP284" s="78" t="s">
        <v>112</v>
      </c>
      <c r="AQ284" s="78" t="s">
        <v>24</v>
      </c>
      <c r="AR284" s="78" t="s">
        <v>112</v>
      </c>
      <c r="AS284" s="78" t="s">
        <v>24</v>
      </c>
      <c r="AT284" s="78" t="s">
        <v>112</v>
      </c>
      <c r="AU284" s="78" t="s">
        <v>24</v>
      </c>
      <c r="AV284" s="154" t="s">
        <v>112</v>
      </c>
      <c r="CK284" s="19"/>
    </row>
    <row r="285" spans="1:89" ht="16.5" thickTop="1" thickBot="1" x14ac:dyDescent="0.3">
      <c r="A285" s="20" t="s">
        <v>25</v>
      </c>
      <c r="B285" s="21"/>
      <c r="C285" s="21"/>
      <c r="D285" s="75">
        <f>C285/C283</f>
        <v>0</v>
      </c>
      <c r="E285" s="21"/>
      <c r="F285" s="75">
        <f>E285/E283</f>
        <v>0</v>
      </c>
      <c r="G285" s="21"/>
      <c r="H285" s="75">
        <f>G285/G283</f>
        <v>0</v>
      </c>
      <c r="I285" s="21"/>
      <c r="J285" s="75">
        <f>I285/I283</f>
        <v>0</v>
      </c>
      <c r="K285" s="21"/>
      <c r="L285" s="75">
        <f>K285/K283</f>
        <v>0</v>
      </c>
      <c r="M285" s="21"/>
      <c r="N285" s="75">
        <f>M285/M283</f>
        <v>0</v>
      </c>
      <c r="O285" s="21"/>
      <c r="P285" s="75">
        <f>O285/O283</f>
        <v>0</v>
      </c>
      <c r="Q285" s="21"/>
      <c r="R285" s="75">
        <f>Q285/Q283</f>
        <v>0</v>
      </c>
      <c r="S285" s="21"/>
      <c r="T285" s="75">
        <f>S285/S283</f>
        <v>0</v>
      </c>
      <c r="U285" s="21"/>
      <c r="V285" s="75">
        <f>U285/U283</f>
        <v>0</v>
      </c>
      <c r="W285" s="21"/>
      <c r="X285" s="75">
        <f>W285/W283</f>
        <v>0</v>
      </c>
      <c r="Y285" s="21"/>
      <c r="Z285" s="75">
        <f>Y285/Y283</f>
        <v>0</v>
      </c>
      <c r="AA285" s="21"/>
      <c r="AB285" s="75">
        <f>AA285/AA283</f>
        <v>0</v>
      </c>
      <c r="AC285" s="21"/>
      <c r="AD285" s="75">
        <f>AC285/AC283</f>
        <v>0</v>
      </c>
      <c r="AE285" s="21"/>
      <c r="AF285" s="75">
        <f>AE285/AE283</f>
        <v>0</v>
      </c>
      <c r="AG285" s="21"/>
      <c r="AH285" s="75">
        <f>AG285/AG283</f>
        <v>0</v>
      </c>
      <c r="AI285" s="21"/>
      <c r="AJ285" s="75">
        <f>AI285/AI283</f>
        <v>0</v>
      </c>
      <c r="AK285" s="21"/>
      <c r="AL285" s="75">
        <f>AK285/AK283</f>
        <v>0</v>
      </c>
      <c r="AM285" s="21">
        <v>0</v>
      </c>
      <c r="AN285" s="75">
        <f>AM285/AM283</f>
        <v>0</v>
      </c>
      <c r="AO285" s="21"/>
      <c r="AP285" s="75">
        <f>AO285/AO283</f>
        <v>0</v>
      </c>
      <c r="AQ285" s="21"/>
      <c r="AR285" s="75">
        <f>AQ285/AQ283</f>
        <v>0</v>
      </c>
      <c r="AS285" s="21"/>
      <c r="AT285" s="75">
        <f>AS285/AS283</f>
        <v>0</v>
      </c>
      <c r="AU285" s="100">
        <f>E285+M285+O285+Q285+W285+Y285+AA285+AE285+AG285+AI285+AO285+AS285+G285+K285+I285+AC285+S285+U285+AQ285+AK285+AM285+C285</f>
        <v>0</v>
      </c>
      <c r="AV285" s="155">
        <f t="shared" ref="AV285:AV289" si="1246">F285+N285+P285+R285+X285+Z285+AB285+AF285+AH285+AJ285+AP285+AT285+AD285+H285+L285+J285+T285+V285+AR285+AL285+AN285+D285</f>
        <v>0</v>
      </c>
      <c r="AW285" s="93">
        <f>IF(D285=0,0,(IF('Attorney Detail'!I283="yes",(D285/AV285)*('Attorney Detail'!G283+'Attorney Detail'!H283),0)))</f>
        <v>0</v>
      </c>
      <c r="AX285" s="93">
        <f>IF(F285=0,0,(IF('Attorney Detail'!J283="yes",(F285/AV285)*('Attorney Detail'!G283+'Attorney Detail'!H283),0)))</f>
        <v>0</v>
      </c>
      <c r="AY285" s="93">
        <f>IF(H285+J285=0,0,(IF('Attorney Detail'!K283="yes",((H285+J285)/AV285)*('Attorney Detail'!G283+'Attorney Detail'!H283),0)))</f>
        <v>0</v>
      </c>
      <c r="AZ285" s="93">
        <f>IF(L285=0,0,(IF('Attorney Detail'!L283="yes",(L285/AV285)*('Attorney Detail'!G283+'Attorney Detail'!H283),0)))</f>
        <v>0</v>
      </c>
      <c r="BA285" s="93">
        <f>IF(N285=0,0,(N285/AV285)*('Attorney Detail'!G283+'Attorney Detail'!H283))</f>
        <v>0</v>
      </c>
      <c r="BB285" s="93">
        <f>IF(R285+T285=0,0,(IF('Attorney Detail'!M283="yes",((R285+T285)/AV285)*('Attorney Detail'!G283+'Attorney Detail'!H283),0)))</f>
        <v>0</v>
      </c>
      <c r="BC285" s="93">
        <f>IF(V285=0,0,(IF('Attorney Detail'!N283="yes",(((V285)/AV285)*('Attorney Detail'!G283+'Attorney Detail'!H283)),0)))</f>
        <v>0</v>
      </c>
      <c r="BD285" s="93">
        <f>IF(X285+Z285+AB285=0,0,(IF('Attorney Detail'!O283="yes",((X285+Z285+AB285)/AV285)*('Attorney Detail'!G283+'Attorney Detail'!H283),0)))</f>
        <v>0</v>
      </c>
      <c r="BE285" s="93">
        <f>IF(AD285=0,0,(IF('Attorney Detail'!P283="yes",(AD285/AV285)*('Attorney Detail'!G283+'Attorney Detail'!H283),0)))</f>
        <v>0</v>
      </c>
      <c r="BF285" s="93">
        <f>IF(AF285=0,0,(IF('Attorney Detail'!Q283="yes",(AF285/AV285)*('Attorney Detail'!G283+'Attorney Detail'!H283),0)))</f>
        <v>0</v>
      </c>
      <c r="BG285" s="93">
        <f>IF(AH285=0,0,(AH285/AV285)*('Attorney Detail'!G283+'Attorney Detail'!H283))</f>
        <v>0</v>
      </c>
      <c r="BH285" s="93">
        <f>IF(AK285+AM285=0,0,(IF('Attorney Detail'!R283="yes",((AL285+AN285)/AV285)*('Attorney Detail'!G283+'Attorney Detail'!H283),0)))</f>
        <v>0</v>
      </c>
      <c r="BI285" s="91">
        <f>IF(AP285=0,0,(IF('Attorney Detail'!S283="yes",(AP285/AV285)*('Attorney Detail'!G283+'Attorney Detail'!H283),0)))</f>
        <v>0</v>
      </c>
      <c r="BJ285" s="91">
        <f>IF(AT285=0,0,(AT285/AV285)*('Attorney Detail'!G283+'Attorney Detail'!H283))</f>
        <v>0</v>
      </c>
      <c r="BK285" s="91">
        <f>IF((AU285)=0,('Attorney Detail'!G283+'Attorney Detail'!H283),SUM(AW285:BJ285))</f>
        <v>0</v>
      </c>
      <c r="CK285" s="19">
        <f>AV285*'Attorney Detail'!F283</f>
        <v>0</v>
      </c>
    </row>
    <row r="286" spans="1:89" ht="16.5" thickTop="1" thickBot="1" x14ac:dyDescent="0.3">
      <c r="A286" s="22" t="s">
        <v>26</v>
      </c>
      <c r="B286" s="23"/>
      <c r="C286" s="88"/>
      <c r="D286" s="75">
        <f>C286/C283</f>
        <v>0</v>
      </c>
      <c r="E286" s="88"/>
      <c r="F286" s="75">
        <f>E286/E283</f>
        <v>0</v>
      </c>
      <c r="G286" s="88"/>
      <c r="H286" s="75">
        <f>G286/G283</f>
        <v>0</v>
      </c>
      <c r="I286" s="88"/>
      <c r="J286" s="75">
        <f>I286/I283</f>
        <v>0</v>
      </c>
      <c r="K286" s="88"/>
      <c r="L286" s="75">
        <f>K286/K283</f>
        <v>0</v>
      </c>
      <c r="M286" s="88"/>
      <c r="N286" s="75">
        <f>M286/M283</f>
        <v>0</v>
      </c>
      <c r="O286" s="88"/>
      <c r="P286" s="75">
        <f>O286/O283</f>
        <v>0</v>
      </c>
      <c r="Q286" s="88"/>
      <c r="R286" s="75">
        <f>Q286/Q283</f>
        <v>0</v>
      </c>
      <c r="S286" s="88"/>
      <c r="T286" s="75">
        <f>S286/S283</f>
        <v>0</v>
      </c>
      <c r="U286" s="88"/>
      <c r="V286" s="75">
        <f>U286/U283</f>
        <v>0</v>
      </c>
      <c r="W286" s="88"/>
      <c r="X286" s="75">
        <f>W286/W283</f>
        <v>0</v>
      </c>
      <c r="Y286" s="88"/>
      <c r="Z286" s="75">
        <f>Y286/Y283</f>
        <v>0</v>
      </c>
      <c r="AA286" s="88"/>
      <c r="AB286" s="75">
        <f>AA286/AA283</f>
        <v>0</v>
      </c>
      <c r="AC286" s="88"/>
      <c r="AD286" s="75">
        <f>AC286/AC283</f>
        <v>0</v>
      </c>
      <c r="AE286" s="88"/>
      <c r="AF286" s="75">
        <f>AE286/AE283</f>
        <v>0</v>
      </c>
      <c r="AG286" s="88"/>
      <c r="AH286" s="75">
        <f>AG286/AG283</f>
        <v>0</v>
      </c>
      <c r="AI286" s="88"/>
      <c r="AJ286" s="75">
        <f>AI286/AI283</f>
        <v>0</v>
      </c>
      <c r="AK286" s="88">
        <v>0</v>
      </c>
      <c r="AL286" s="75">
        <f>AK286/AK283</f>
        <v>0</v>
      </c>
      <c r="AM286" s="88">
        <v>0</v>
      </c>
      <c r="AN286" s="75">
        <f>AM286/AM283</f>
        <v>0</v>
      </c>
      <c r="AO286" s="88"/>
      <c r="AP286" s="75">
        <f>AO286/AO283</f>
        <v>0</v>
      </c>
      <c r="AQ286" s="88"/>
      <c r="AR286" s="75">
        <f>AQ286/AQ283</f>
        <v>0</v>
      </c>
      <c r="AS286" s="88"/>
      <c r="AT286" s="75">
        <f>AS286/AS283</f>
        <v>0</v>
      </c>
      <c r="AU286" s="107">
        <f>E286+M286+O286+Q286+W286+Y286+AA286+AE286+AG286+AI286+AO286+AS286+G286+K286+I286+AC286+S286+U286+AQ286+AK286+AM286+C286</f>
        <v>0</v>
      </c>
      <c r="AV286" s="155">
        <f t="shared" si="1246"/>
        <v>0</v>
      </c>
      <c r="AW286" s="93">
        <f>IF(D286=0,0,(IF('Attorney Detail'!I284="yes",(D286/AV286)*('Attorney Detail'!G284+'Attorney Detail'!H284),0)))</f>
        <v>0</v>
      </c>
      <c r="AX286" s="93">
        <f>IF(F286=0,0,(IF('Attorney Detail'!J284="yes",(F286/AV286)*('Attorney Detail'!G284+'Attorney Detail'!H284),0)))</f>
        <v>0</v>
      </c>
      <c r="AY286" s="93">
        <f>IF(H286+J286=0,0,(IF('Attorney Detail'!K284="yes",((H286+J286)/AV286)*('Attorney Detail'!G284+'Attorney Detail'!H284),0)))</f>
        <v>0</v>
      </c>
      <c r="AZ286" s="93">
        <f>IF(L286=0,0,(IF('Attorney Detail'!L284="yes",(L286/AV286)*('Attorney Detail'!G284+'Attorney Detail'!H284),0)))</f>
        <v>0</v>
      </c>
      <c r="BA286" s="93">
        <f>IF(N286=0,0,(N286/AV286)*('Attorney Detail'!G284+'Attorney Detail'!H284))</f>
        <v>0</v>
      </c>
      <c r="BB286" s="93">
        <f>IF(R286+T286=0,0,(IF('Attorney Detail'!M284="yes",((R286+T286)/AV286)*('Attorney Detail'!G284+'Attorney Detail'!H284),0)))</f>
        <v>0</v>
      </c>
      <c r="BC286" s="93">
        <f>IF(V286=0,0,(IF('Attorney Detail'!N284="yes",(((V286)/AV286)*('Attorney Detail'!G284+'Attorney Detail'!H284)),0)))</f>
        <v>0</v>
      </c>
      <c r="BD286" s="93">
        <f>IF(X286+Z286+AB286=0,0,(IF('Attorney Detail'!O284="yes",((X286+Z286+AB286)/AV286)*('Attorney Detail'!G284+'Attorney Detail'!H284),0)))</f>
        <v>0</v>
      </c>
      <c r="BE286" s="93">
        <f>IF(AD286=0,0,(IF('Attorney Detail'!P284="yes",(AD286/AV286)*('Attorney Detail'!G284+'Attorney Detail'!H284),0)))</f>
        <v>0</v>
      </c>
      <c r="BF286" s="93">
        <f>IF(AF286=0,0,(IF('Attorney Detail'!Q284="yes",(AF286/AV286)*('Attorney Detail'!G284+'Attorney Detail'!H284),0)))</f>
        <v>0</v>
      </c>
      <c r="BG286" s="93">
        <f>IF(AH286=0,0,(AH286/AV286)*('Attorney Detail'!G284+'Attorney Detail'!H284))</f>
        <v>0</v>
      </c>
      <c r="BH286" s="93">
        <f>IF(AK286+AM286=0,0,(IF('Attorney Detail'!R284="yes",((AL286+AN286)/AV286)*('Attorney Detail'!G284+'Attorney Detail'!H284),0)))</f>
        <v>0</v>
      </c>
      <c r="BI286" s="91">
        <f>IF(AP286=0,0,(IF('Attorney Detail'!S284="yes",(AP286/AV286)*('Attorney Detail'!G284+'Attorney Detail'!H284),0)))</f>
        <v>0</v>
      </c>
      <c r="BJ286" s="91">
        <f>IF(AT286=0,0,(AT286/AV286)*('Attorney Detail'!G284+'Attorney Detail'!H284))</f>
        <v>0</v>
      </c>
      <c r="BK286" s="91">
        <f>IF((AU286)=0,('Attorney Detail'!G284+'Attorney Detail'!H284),SUM(AW286:BJ286))</f>
        <v>0</v>
      </c>
      <c r="CK286" s="19">
        <f>AV286*'Attorney Detail'!F284</f>
        <v>0</v>
      </c>
    </row>
    <row r="287" spans="1:89" ht="16.5" thickTop="1" thickBot="1" x14ac:dyDescent="0.3">
      <c r="A287" s="22" t="s">
        <v>27</v>
      </c>
      <c r="B287" s="23"/>
      <c r="C287" s="88"/>
      <c r="D287" s="75">
        <f>C287/C283</f>
        <v>0</v>
      </c>
      <c r="E287" s="88"/>
      <c r="F287" s="75">
        <f>E287/E283</f>
        <v>0</v>
      </c>
      <c r="G287" s="88"/>
      <c r="H287" s="75">
        <f>G287/G283</f>
        <v>0</v>
      </c>
      <c r="I287" s="88"/>
      <c r="J287" s="75">
        <f>I287/I283</f>
        <v>0</v>
      </c>
      <c r="K287" s="88"/>
      <c r="L287" s="75">
        <f>K287/K283</f>
        <v>0</v>
      </c>
      <c r="M287" s="88"/>
      <c r="N287" s="75">
        <f>M287/M283</f>
        <v>0</v>
      </c>
      <c r="O287" s="88"/>
      <c r="P287" s="75">
        <f>O287/O283</f>
        <v>0</v>
      </c>
      <c r="Q287" s="88"/>
      <c r="R287" s="75">
        <f>Q287/Q283</f>
        <v>0</v>
      </c>
      <c r="S287" s="88"/>
      <c r="T287" s="75">
        <f>S287/S283</f>
        <v>0</v>
      </c>
      <c r="U287" s="88"/>
      <c r="V287" s="75">
        <f>U287/U283</f>
        <v>0</v>
      </c>
      <c r="W287" s="88"/>
      <c r="X287" s="75">
        <f>W287/W283</f>
        <v>0</v>
      </c>
      <c r="Y287" s="88"/>
      <c r="Z287" s="75">
        <f>Y287/Y283</f>
        <v>0</v>
      </c>
      <c r="AA287" s="88"/>
      <c r="AB287" s="75">
        <f>AA287/AA283</f>
        <v>0</v>
      </c>
      <c r="AC287" s="88"/>
      <c r="AD287" s="75">
        <f>AC287/AC283</f>
        <v>0</v>
      </c>
      <c r="AE287" s="88"/>
      <c r="AF287" s="75">
        <f>AE287/AE283</f>
        <v>0</v>
      </c>
      <c r="AG287" s="88"/>
      <c r="AH287" s="75">
        <f>AG287/AG283</f>
        <v>0</v>
      </c>
      <c r="AI287" s="88"/>
      <c r="AJ287" s="75">
        <f>AI287/AI283</f>
        <v>0</v>
      </c>
      <c r="AK287" s="88">
        <v>0</v>
      </c>
      <c r="AL287" s="75">
        <f>AK287/AK283</f>
        <v>0</v>
      </c>
      <c r="AM287" s="88">
        <v>0</v>
      </c>
      <c r="AN287" s="75">
        <f>AM287/AM283</f>
        <v>0</v>
      </c>
      <c r="AO287" s="88"/>
      <c r="AP287" s="75">
        <f>AO287/AO283</f>
        <v>0</v>
      </c>
      <c r="AQ287" s="88"/>
      <c r="AR287" s="75">
        <f>AQ287/AQ283</f>
        <v>0</v>
      </c>
      <c r="AS287" s="88"/>
      <c r="AT287" s="75">
        <f>AS287/AS283</f>
        <v>0</v>
      </c>
      <c r="AU287" s="107">
        <f>E287+M287+O287+Q287+W287+Y287+AA287+AE287+AG287+AI287+AO287+AS287+G287+K287+I287+AC287+S287+U287+AQ287+AK287+AM287+C287</f>
        <v>0</v>
      </c>
      <c r="AV287" s="155">
        <f t="shared" si="1246"/>
        <v>0</v>
      </c>
      <c r="AW287" s="93">
        <f>IF(D287=0,0,(IF('Attorney Detail'!I285="yes",(D287/AV287)*('Attorney Detail'!G285+'Attorney Detail'!H285),0)))</f>
        <v>0</v>
      </c>
      <c r="AX287" s="93">
        <f>IF(F287=0,0,(IF('Attorney Detail'!J285="yes",(F287/AV287)*('Attorney Detail'!G285+'Attorney Detail'!H285),0)))</f>
        <v>0</v>
      </c>
      <c r="AY287" s="93">
        <f>IF(H287+J287=0,0,(IF('Attorney Detail'!K285="yes",((H287+J287)/AV287)*('Attorney Detail'!G285+'Attorney Detail'!H285),0)))</f>
        <v>0</v>
      </c>
      <c r="AZ287" s="93">
        <f>IF(L287=0,0,(IF('Attorney Detail'!L285="yes",(L287/AV287)*('Attorney Detail'!G285+'Attorney Detail'!H285),0)))</f>
        <v>0</v>
      </c>
      <c r="BA287" s="93">
        <f>IF(N287=0,0,(N287/AV287)*('Attorney Detail'!G285+'Attorney Detail'!H285))</f>
        <v>0</v>
      </c>
      <c r="BB287" s="93">
        <f>IF(R287+T287=0,0,(IF('Attorney Detail'!M285="yes",((R287+T287)/AV287)*('Attorney Detail'!G285+'Attorney Detail'!H285),0)))</f>
        <v>0</v>
      </c>
      <c r="BC287" s="93">
        <f>IF(V287=0,0,(IF('Attorney Detail'!N285="yes",(((V287)/AV287)*('Attorney Detail'!G285+'Attorney Detail'!H285)),0)))</f>
        <v>0</v>
      </c>
      <c r="BD287" s="93">
        <f>IF(X287+Z287+AB287=0,0,(IF('Attorney Detail'!O285="yes",((X287+Z287+AB287)/AV287)*('Attorney Detail'!G285+'Attorney Detail'!H285),0)))</f>
        <v>0</v>
      </c>
      <c r="BE287" s="93">
        <f>IF(AD287=0,0,(IF('Attorney Detail'!P285="yes",(AD287/AV287)*('Attorney Detail'!G285+'Attorney Detail'!H285),0)))</f>
        <v>0</v>
      </c>
      <c r="BF287" s="93">
        <f>IF(AF287=0,0,(IF('Attorney Detail'!Q285="yes",(AF287/AV287)*('Attorney Detail'!G285+'Attorney Detail'!H285),0)))</f>
        <v>0</v>
      </c>
      <c r="BG287" s="93">
        <f>IF(AH287=0,0,(AH287/AV287)*('Attorney Detail'!G285+'Attorney Detail'!H285))</f>
        <v>0</v>
      </c>
      <c r="BH287" s="93">
        <f>IF(AK287+AM287=0,0,(IF('Attorney Detail'!R285="yes",((AL287+AN287)/AV287)*('Attorney Detail'!G285+'Attorney Detail'!H285),0)))</f>
        <v>0</v>
      </c>
      <c r="BI287" s="91">
        <f>IF(AP287=0,0,(IF('Attorney Detail'!S285="yes",(AP287/AV287)*('Attorney Detail'!G285+'Attorney Detail'!H285),0)))</f>
        <v>0</v>
      </c>
      <c r="BJ287" s="91">
        <f>IF(AT287=0,0,(AT287/AV287)*('Attorney Detail'!G285+'Attorney Detail'!H285))</f>
        <v>0</v>
      </c>
      <c r="BK287" s="91">
        <f>IF((AU287)=0,('Attorney Detail'!G285+'Attorney Detail'!H285),SUM(AW287:BJ287))</f>
        <v>0</v>
      </c>
      <c r="CK287" s="19">
        <f>AV287*'Attorney Detail'!F285</f>
        <v>0</v>
      </c>
    </row>
    <row r="288" spans="1:89" ht="16.5" thickTop="1" thickBot="1" x14ac:dyDescent="0.3">
      <c r="A288" s="24" t="s">
        <v>28</v>
      </c>
      <c r="B288" s="25"/>
      <c r="C288" s="25"/>
      <c r="D288" s="75">
        <f>C288/C283</f>
        <v>0</v>
      </c>
      <c r="E288" s="25"/>
      <c r="F288" s="75">
        <f>E288/E283</f>
        <v>0</v>
      </c>
      <c r="G288" s="25"/>
      <c r="H288" s="75">
        <f>G288/G283</f>
        <v>0</v>
      </c>
      <c r="I288" s="25"/>
      <c r="J288" s="75">
        <f>I288/I283</f>
        <v>0</v>
      </c>
      <c r="K288" s="25"/>
      <c r="L288" s="75">
        <f>K288/K283</f>
        <v>0</v>
      </c>
      <c r="M288" s="25"/>
      <c r="N288" s="75">
        <f>M288/M283</f>
        <v>0</v>
      </c>
      <c r="O288" s="25"/>
      <c r="P288" s="75">
        <f>O288/O283</f>
        <v>0</v>
      </c>
      <c r="Q288" s="25"/>
      <c r="R288" s="75">
        <f>Q288/Q283</f>
        <v>0</v>
      </c>
      <c r="S288" s="25"/>
      <c r="T288" s="75">
        <f>S288/S283</f>
        <v>0</v>
      </c>
      <c r="U288" s="25"/>
      <c r="V288" s="75">
        <f>U288/U283</f>
        <v>0</v>
      </c>
      <c r="W288" s="25"/>
      <c r="X288" s="75">
        <f>W288/W283</f>
        <v>0</v>
      </c>
      <c r="Y288" s="25"/>
      <c r="Z288" s="75">
        <f>Y288/Y283</f>
        <v>0</v>
      </c>
      <c r="AA288" s="25"/>
      <c r="AB288" s="75">
        <f>AA288/AA283</f>
        <v>0</v>
      </c>
      <c r="AC288" s="25"/>
      <c r="AD288" s="75">
        <f>AC288/AC283</f>
        <v>0</v>
      </c>
      <c r="AE288" s="25"/>
      <c r="AF288" s="75">
        <f>AE288/AE283</f>
        <v>0</v>
      </c>
      <c r="AG288" s="25"/>
      <c r="AH288" s="75">
        <f>AG288/AG283</f>
        <v>0</v>
      </c>
      <c r="AI288" s="25"/>
      <c r="AJ288" s="75">
        <f>AI288/AI283</f>
        <v>0</v>
      </c>
      <c r="AK288" s="25">
        <v>0</v>
      </c>
      <c r="AL288" s="75">
        <f>AK288/AK283</f>
        <v>0</v>
      </c>
      <c r="AM288" s="25">
        <v>0</v>
      </c>
      <c r="AN288" s="75">
        <f>AM288/AM283</f>
        <v>0</v>
      </c>
      <c r="AO288" s="25"/>
      <c r="AP288" s="75">
        <f>AO288/AO283</f>
        <v>0</v>
      </c>
      <c r="AQ288" s="25"/>
      <c r="AR288" s="75">
        <f>AQ288/AQ283</f>
        <v>0</v>
      </c>
      <c r="AS288" s="25"/>
      <c r="AT288" s="75">
        <f>AS288/AS283</f>
        <v>0</v>
      </c>
      <c r="AU288" s="108">
        <f>E288+M288+O288+Q288+W288+Y288+AA288+AE288+AG288+AI288+AO288+AS288+G288+K288+I288+AC288+S288+U288+AQ288+AK288+AM288+C288</f>
        <v>0</v>
      </c>
      <c r="AV288" s="155">
        <f t="shared" si="1246"/>
        <v>0</v>
      </c>
      <c r="AW288" s="93">
        <f>IF(D288=0,0,(IF('Attorney Detail'!I286="yes",(D288/AV288)*('Attorney Detail'!G286+'Attorney Detail'!H286),0)))</f>
        <v>0</v>
      </c>
      <c r="AX288" s="93">
        <f>IF(F288=0,0,(IF('Attorney Detail'!J286="yes",(F288/AV288)*('Attorney Detail'!G286+'Attorney Detail'!H286),0)))</f>
        <v>0</v>
      </c>
      <c r="AY288" s="93">
        <f>IF(H288+J288=0,0,(IF('Attorney Detail'!K286="yes",((H288+J288)/AV288)*('Attorney Detail'!G286+'Attorney Detail'!H286),0)))</f>
        <v>0</v>
      </c>
      <c r="AZ288" s="93">
        <f>IF(L288=0,0,(IF('Attorney Detail'!L286="yes",(L288/AV288)*('Attorney Detail'!G286+'Attorney Detail'!H286),0)))</f>
        <v>0</v>
      </c>
      <c r="BA288" s="93">
        <f>IF(N288=0,0,(N288/AV288)*('Attorney Detail'!G286+'Attorney Detail'!H286))</f>
        <v>0</v>
      </c>
      <c r="BB288" s="93">
        <f>IF(R288+T288=0,0,(IF('Attorney Detail'!M286="yes",((R288+T288)/AV288)*('Attorney Detail'!G286+'Attorney Detail'!H286),0)))</f>
        <v>0</v>
      </c>
      <c r="BC288" s="93">
        <f>IF(V288=0,0,(IF('Attorney Detail'!N286="yes",(((V288)/AV288)*('Attorney Detail'!G286+'Attorney Detail'!H286)),0)))</f>
        <v>0</v>
      </c>
      <c r="BD288" s="93">
        <f>IF(X288+Z288+AB288=0,0,(IF('Attorney Detail'!O286="yes",((X288+Z288+AB288)/AV288)*('Attorney Detail'!G286+'Attorney Detail'!H286),0)))</f>
        <v>0</v>
      </c>
      <c r="BE288" s="93">
        <f>IF(AD288=0,0,(IF('Attorney Detail'!P286="yes",(AD288/AV288)*('Attorney Detail'!G286+'Attorney Detail'!H286),0)))</f>
        <v>0</v>
      </c>
      <c r="BF288" s="93">
        <f>IF(AF288=0,0,(IF('Attorney Detail'!Q286="yes",(AF288/AV288)*('Attorney Detail'!G286+'Attorney Detail'!H286),0)))</f>
        <v>0</v>
      </c>
      <c r="BG288" s="93">
        <f>IF(AH288=0,0,(AH288/AV288)*('Attorney Detail'!G286+'Attorney Detail'!H286))</f>
        <v>0</v>
      </c>
      <c r="BH288" s="93">
        <f>IF(AK288+AM288=0,0,(IF('Attorney Detail'!R286="yes",((AL288+AN288)/AV288)*('Attorney Detail'!G286+'Attorney Detail'!H286),0)))</f>
        <v>0</v>
      </c>
      <c r="BI288" s="91">
        <f>IF(AP288=0,0,(IF('Attorney Detail'!S286="yes",(AP288/AV288)*('Attorney Detail'!G286+'Attorney Detail'!H286),0)))</f>
        <v>0</v>
      </c>
      <c r="BJ288" s="91">
        <f>IF(AT288=0,0,(AT288/AV288)*('Attorney Detail'!G286+'Attorney Detail'!H286))</f>
        <v>0</v>
      </c>
      <c r="BK288" s="91">
        <f>IF((AU288)=0,('Attorney Detail'!G286+'Attorney Detail'!H286),SUM(AW288:BJ288))</f>
        <v>0</v>
      </c>
      <c r="CK288" s="19">
        <f>AV288*'Attorney Detail'!F286</f>
        <v>0</v>
      </c>
    </row>
    <row r="289" spans="1:89" ht="16.5" thickTop="1" thickBot="1" x14ac:dyDescent="0.3">
      <c r="A289" s="72" t="s">
        <v>29</v>
      </c>
      <c r="B289" s="73"/>
      <c r="C289" s="73">
        <f t="shared" ref="C289" si="1247">SUM(C285:C288)</f>
        <v>0</v>
      </c>
      <c r="D289" s="74">
        <f t="shared" ref="D289" si="1248">C289/C283</f>
        <v>0</v>
      </c>
      <c r="E289" s="73">
        <f t="shared" ref="E289" si="1249">SUM(E285:E288)</f>
        <v>0</v>
      </c>
      <c r="F289" s="74">
        <f t="shared" ref="F289" si="1250">E289/E283</f>
        <v>0</v>
      </c>
      <c r="G289" s="73">
        <f t="shared" ref="G289" si="1251">SUM(G285:G288)</f>
        <v>0</v>
      </c>
      <c r="H289" s="75">
        <f t="shared" ref="H289" si="1252">G289/G283</f>
        <v>0</v>
      </c>
      <c r="I289" s="73">
        <f t="shared" ref="I289" si="1253">SUM(I285:I288)</f>
        <v>0</v>
      </c>
      <c r="J289" s="75">
        <f t="shared" ref="J289" si="1254">I289/I283</f>
        <v>0</v>
      </c>
      <c r="K289" s="73">
        <f t="shared" ref="K289" si="1255">SUM(K285:K288)</f>
        <v>0</v>
      </c>
      <c r="L289" s="75">
        <f t="shared" ref="L289" si="1256">K289/K283</f>
        <v>0</v>
      </c>
      <c r="M289" s="73">
        <f t="shared" ref="M289" si="1257">SUM(M285:M288)</f>
        <v>0</v>
      </c>
      <c r="N289" s="74">
        <f t="shared" ref="N289" si="1258">M289/M283</f>
        <v>0</v>
      </c>
      <c r="O289" s="73">
        <f t="shared" ref="O289" si="1259">SUM(O285:O288)</f>
        <v>0</v>
      </c>
      <c r="P289" s="74">
        <f t="shared" ref="P289" si="1260">O289/O283</f>
        <v>0</v>
      </c>
      <c r="Q289" s="73">
        <f t="shared" ref="Q289" si="1261">SUM(Q285:Q288)</f>
        <v>0</v>
      </c>
      <c r="R289" s="75">
        <f t="shared" ref="R289" si="1262">Q289/Q283</f>
        <v>0</v>
      </c>
      <c r="S289" s="73">
        <f t="shared" ref="S289" si="1263">SUM(S285:S288)</f>
        <v>0</v>
      </c>
      <c r="T289" s="75">
        <f t="shared" ref="T289" si="1264">S289/S283</f>
        <v>0</v>
      </c>
      <c r="U289" s="73">
        <f t="shared" ref="U289" si="1265">SUM(U285:U288)</f>
        <v>0</v>
      </c>
      <c r="V289" s="75">
        <f t="shared" ref="V289" si="1266">U289/U283</f>
        <v>0</v>
      </c>
      <c r="W289" s="73">
        <f t="shared" ref="W289" si="1267">SUM(W285:W288)</f>
        <v>0</v>
      </c>
      <c r="X289" s="75">
        <f t="shared" ref="X289" si="1268">W289/W283</f>
        <v>0</v>
      </c>
      <c r="Y289" s="73">
        <f t="shared" ref="Y289" si="1269">SUM(Y285:Y288)</f>
        <v>0</v>
      </c>
      <c r="Z289" s="75">
        <f t="shared" ref="Z289" si="1270">Y289/Y283</f>
        <v>0</v>
      </c>
      <c r="AA289" s="73">
        <f t="shared" ref="AA289" si="1271">SUM(AA285:AA288)</f>
        <v>0</v>
      </c>
      <c r="AB289" s="75">
        <f t="shared" ref="AB289" si="1272">AA289/AA283</f>
        <v>0</v>
      </c>
      <c r="AC289" s="73">
        <f t="shared" ref="AC289" si="1273">SUM(AC285:AC288)</f>
        <v>0</v>
      </c>
      <c r="AD289" s="75">
        <f t="shared" ref="AD289" si="1274">AC289/AC283</f>
        <v>0</v>
      </c>
      <c r="AE289" s="73">
        <f t="shared" ref="AE289" si="1275">SUM(AE285:AE288)</f>
        <v>0</v>
      </c>
      <c r="AF289" s="75">
        <f t="shared" ref="AF289" si="1276">AE289/AE283</f>
        <v>0</v>
      </c>
      <c r="AG289" s="73">
        <f t="shared" ref="AG289" si="1277">SUM(AG285:AG288)</f>
        <v>0</v>
      </c>
      <c r="AH289" s="75">
        <f t="shared" ref="AH289" si="1278">AG289/AG283</f>
        <v>0</v>
      </c>
      <c r="AI289" s="73">
        <f t="shared" ref="AI289" si="1279">SUM(AI285:AI288)</f>
        <v>0</v>
      </c>
      <c r="AJ289" s="75">
        <f t="shared" ref="AJ289" si="1280">AI289/AI283</f>
        <v>0</v>
      </c>
      <c r="AK289" s="73">
        <f t="shared" ref="AK289" si="1281">SUM(AK285:AK288)</f>
        <v>0</v>
      </c>
      <c r="AL289" s="75">
        <f t="shared" ref="AL289" si="1282">AK289/AK283</f>
        <v>0</v>
      </c>
      <c r="AM289" s="73">
        <f t="shared" ref="AM289" si="1283">SUM(AM285:AM288)</f>
        <v>0</v>
      </c>
      <c r="AN289" s="75">
        <f t="shared" ref="AN289" si="1284">AM289/AM283</f>
        <v>0</v>
      </c>
      <c r="AO289" s="73">
        <f t="shared" ref="AO289" si="1285">SUM(AO285:AO288)</f>
        <v>0</v>
      </c>
      <c r="AP289" s="75">
        <f t="shared" ref="AP289" si="1286">AO289/AO283</f>
        <v>0</v>
      </c>
      <c r="AQ289" s="73">
        <f t="shared" ref="AQ289" si="1287">SUM(AQ285:AQ288)</f>
        <v>0</v>
      </c>
      <c r="AR289" s="75">
        <f t="shared" ref="AR289" si="1288">AQ289/AQ283</f>
        <v>0</v>
      </c>
      <c r="AS289" s="73">
        <f t="shared" ref="AS289" si="1289">SUM(AS285:AS288)</f>
        <v>0</v>
      </c>
      <c r="AT289" s="75">
        <f t="shared" ref="AT289" si="1290">AS289/AS283</f>
        <v>0</v>
      </c>
      <c r="AU289" s="71">
        <f>E289+M289+O289+Q289+W289+Y289+AA289+AE289+AG289+AI289+AO289+AS289+G289+K289+I289+AC289+S289+U289+AQ289+AK289+AM289+C289</f>
        <v>0</v>
      </c>
      <c r="AV289" s="155">
        <f t="shared" si="1246"/>
        <v>0</v>
      </c>
      <c r="AW289" s="94"/>
      <c r="AX289" s="94"/>
      <c r="AY289" s="94"/>
      <c r="AZ289" s="94"/>
      <c r="BA289" s="94"/>
      <c r="BB289" s="94"/>
      <c r="BC289" s="94"/>
      <c r="BD289" s="94"/>
      <c r="BE289" s="94"/>
      <c r="BF289" s="94"/>
      <c r="BG289" s="94"/>
      <c r="BH289" s="94"/>
      <c r="BI289" s="94"/>
      <c r="BJ289" s="94"/>
      <c r="BK289" s="94"/>
      <c r="CK289" s="26">
        <f t="shared" ref="CK289" si="1291">SUM(CK285:CK288)</f>
        <v>0</v>
      </c>
    </row>
    <row r="290" spans="1:89" ht="16.5" thickTop="1" x14ac:dyDescent="0.25">
      <c r="A290" s="233" t="s">
        <v>481</v>
      </c>
      <c r="B290" s="233"/>
      <c r="C290" s="233"/>
      <c r="D290" s="233"/>
      <c r="E290" s="233"/>
      <c r="F290" s="233"/>
      <c r="G290" s="233"/>
      <c r="H290" s="233"/>
      <c r="I290" s="233"/>
      <c r="J290" s="233"/>
      <c r="K290" s="233"/>
      <c r="L290" s="233"/>
      <c r="M290" s="233"/>
      <c r="N290" s="233"/>
      <c r="O290" s="233"/>
      <c r="P290" s="233"/>
      <c r="Q290" s="233"/>
      <c r="R290" s="233"/>
      <c r="S290" s="233"/>
      <c r="T290" s="233"/>
      <c r="U290" s="233"/>
      <c r="V290" s="233"/>
      <c r="W290" s="233"/>
      <c r="X290" s="233"/>
      <c r="Y290" s="233"/>
      <c r="Z290" s="233"/>
      <c r="AA290" s="233"/>
      <c r="AB290" s="233"/>
      <c r="AC290" s="233"/>
      <c r="AD290" s="233"/>
      <c r="AE290" s="233"/>
      <c r="AF290" s="233"/>
      <c r="AG290" s="233"/>
      <c r="AH290" s="233"/>
      <c r="AI290" s="233"/>
      <c r="AJ290" s="233"/>
      <c r="AK290" s="233"/>
      <c r="AL290" s="233"/>
      <c r="AM290" s="233"/>
      <c r="AN290" s="233"/>
      <c r="AO290" s="233"/>
      <c r="AP290" s="233"/>
      <c r="AQ290" s="233"/>
      <c r="AR290" s="233"/>
      <c r="AS290" s="233"/>
      <c r="AT290" s="233"/>
      <c r="AU290" s="233"/>
      <c r="AV290" s="233"/>
    </row>
    <row r="291" spans="1:89" ht="45" x14ac:dyDescent="0.25">
      <c r="A291" s="76"/>
      <c r="B291" s="66" t="s">
        <v>21</v>
      </c>
      <c r="C291" s="225" t="s">
        <v>442</v>
      </c>
      <c r="D291" s="226"/>
      <c r="E291" s="225" t="s">
        <v>96</v>
      </c>
      <c r="F291" s="226"/>
      <c r="G291" s="232" t="s">
        <v>99</v>
      </c>
      <c r="H291" s="226"/>
      <c r="I291" s="232" t="s">
        <v>100</v>
      </c>
      <c r="J291" s="226"/>
      <c r="K291" s="225" t="s">
        <v>97</v>
      </c>
      <c r="L291" s="226"/>
      <c r="M291" s="225" t="s">
        <v>98</v>
      </c>
      <c r="N291" s="226"/>
      <c r="O291" s="225" t="s">
        <v>22</v>
      </c>
      <c r="P291" s="226"/>
      <c r="Q291" s="225" t="s">
        <v>489</v>
      </c>
      <c r="R291" s="226"/>
      <c r="S291" s="225" t="s">
        <v>488</v>
      </c>
      <c r="T291" s="226"/>
      <c r="U291" s="232" t="s">
        <v>422</v>
      </c>
      <c r="V291" s="226"/>
      <c r="W291" s="232" t="s">
        <v>436</v>
      </c>
      <c r="X291" s="226"/>
      <c r="Y291" s="232" t="s">
        <v>423</v>
      </c>
      <c r="Z291" s="226"/>
      <c r="AA291" s="225" t="s">
        <v>484</v>
      </c>
      <c r="AB291" s="226"/>
      <c r="AC291" s="225" t="s">
        <v>93</v>
      </c>
      <c r="AD291" s="226"/>
      <c r="AE291" s="225" t="s">
        <v>94</v>
      </c>
      <c r="AF291" s="226"/>
      <c r="AG291" s="225" t="s">
        <v>485</v>
      </c>
      <c r="AH291" s="226"/>
      <c r="AI291" s="225" t="s">
        <v>424</v>
      </c>
      <c r="AJ291" s="226"/>
      <c r="AK291" s="225" t="s">
        <v>425</v>
      </c>
      <c r="AL291" s="226"/>
      <c r="AM291" s="225" t="s">
        <v>437</v>
      </c>
      <c r="AN291" s="226"/>
      <c r="AO291" s="225" t="s">
        <v>500</v>
      </c>
      <c r="AP291" s="226"/>
      <c r="AQ291" s="225" t="s">
        <v>426</v>
      </c>
      <c r="AR291" s="226"/>
      <c r="AS291" s="225" t="s">
        <v>447</v>
      </c>
      <c r="AT291" s="226"/>
      <c r="AU291" s="225" t="s">
        <v>23</v>
      </c>
      <c r="AV291" s="226"/>
      <c r="AW291" s="89" t="s">
        <v>442</v>
      </c>
      <c r="AX291" s="89" t="s">
        <v>96</v>
      </c>
      <c r="AY291" s="195" t="s">
        <v>197</v>
      </c>
      <c r="AZ291" s="105" t="s">
        <v>97</v>
      </c>
      <c r="BA291" s="105" t="s">
        <v>443</v>
      </c>
      <c r="BB291" s="90" t="s">
        <v>434</v>
      </c>
      <c r="BC291" s="106" t="s">
        <v>198</v>
      </c>
      <c r="BD291" s="90" t="s">
        <v>435</v>
      </c>
      <c r="BE291" s="90" t="s">
        <v>93</v>
      </c>
      <c r="BF291" s="90" t="s">
        <v>94</v>
      </c>
      <c r="BG291" s="90" t="s">
        <v>31</v>
      </c>
      <c r="BH291" s="90" t="s">
        <v>444</v>
      </c>
      <c r="BI291" s="91" t="s">
        <v>445</v>
      </c>
      <c r="BJ291" s="91" t="s">
        <v>446</v>
      </c>
      <c r="BK291" s="91" t="s">
        <v>448</v>
      </c>
      <c r="CK291" s="219" t="s">
        <v>502</v>
      </c>
    </row>
    <row r="292" spans="1:89" x14ac:dyDescent="0.25">
      <c r="A292" s="38" t="s">
        <v>107</v>
      </c>
      <c r="B292" s="67"/>
      <c r="C292" s="67"/>
      <c r="D292" s="68"/>
      <c r="E292" s="67"/>
      <c r="F292" s="68"/>
      <c r="G292" s="67"/>
      <c r="H292" s="68"/>
      <c r="I292" s="67"/>
      <c r="J292" s="68"/>
      <c r="K292" s="67"/>
      <c r="L292" s="68"/>
      <c r="M292" s="69"/>
      <c r="N292" s="68"/>
      <c r="O292" s="67"/>
      <c r="P292" s="68"/>
      <c r="Q292" s="67"/>
      <c r="R292" s="68"/>
      <c r="S292" s="67"/>
      <c r="T292" s="68"/>
      <c r="U292" s="67"/>
      <c r="V292" s="68"/>
      <c r="W292" s="67"/>
      <c r="X292" s="68"/>
      <c r="Y292" s="67"/>
      <c r="Z292" s="68"/>
      <c r="AA292" s="67"/>
      <c r="AB292" s="68"/>
      <c r="AC292" s="69"/>
      <c r="AD292" s="69"/>
      <c r="AE292" s="67"/>
      <c r="AF292" s="68"/>
      <c r="AG292" s="67"/>
      <c r="AH292" s="68"/>
      <c r="AI292" s="67"/>
      <c r="AJ292" s="68"/>
      <c r="AK292" s="227"/>
      <c r="AL292" s="228"/>
      <c r="AM292" s="227"/>
      <c r="AN292" s="228"/>
      <c r="AO292" s="112"/>
      <c r="AP292" s="113"/>
      <c r="AQ292" s="112"/>
      <c r="AR292" s="113"/>
      <c r="AS292" s="112"/>
      <c r="AT292" s="113"/>
      <c r="AU292" s="67"/>
      <c r="AV292" s="110"/>
      <c r="AW292" s="89"/>
      <c r="AX292" s="89"/>
      <c r="AY292" s="89"/>
      <c r="AZ292" s="89"/>
      <c r="BA292" s="89"/>
    </row>
    <row r="293" spans="1:89" x14ac:dyDescent="0.25">
      <c r="A293" s="77"/>
      <c r="B293" s="70"/>
      <c r="C293" s="223">
        <f>(VLOOKUP(A292,$BL$2:$CH$5,2,FALSE))*'Attorney Detail'!F293</f>
        <v>15</v>
      </c>
      <c r="D293" s="224"/>
      <c r="E293" s="223">
        <f>(VLOOKUP(A292,$BL$2:$CH$5,3,FALSE))*'Attorney Detail'!F293</f>
        <v>15</v>
      </c>
      <c r="F293" s="224"/>
      <c r="G293" s="223">
        <f>VLOOKUP(A292,$BL$2:$CI$5,4,FALSE)*'Attorney Detail'!F293</f>
        <v>50</v>
      </c>
      <c r="H293" s="224"/>
      <c r="I293" s="223">
        <f>VLOOKUP(A292,$BL$2:$CI$5,5,FALSE)*'Attorney Detail'!F293</f>
        <v>80</v>
      </c>
      <c r="J293" s="224"/>
      <c r="K293" s="223">
        <f>VLOOKUP(A292,$BL$2:$CI$5,6,FALSE)*'Attorney Detail'!F293</f>
        <v>100</v>
      </c>
      <c r="L293" s="224"/>
      <c r="M293" s="234">
        <f>VLOOKUP(A292,$BL$2:$CI$5,7,FALSE)*'Attorney Detail'!F293</f>
        <v>150</v>
      </c>
      <c r="N293" s="224"/>
      <c r="O293" s="223">
        <f>VLOOKUP(A292,$BL$2:$CI$5,8,FALSE)*'Attorney Detail'!F293</f>
        <v>300</v>
      </c>
      <c r="P293" s="224"/>
      <c r="Q293" s="223">
        <f>VLOOKUP(A292,$BL$2:$CI$5,9,FALSE)*'Attorney Detail'!F293</f>
        <v>15</v>
      </c>
      <c r="R293" s="224"/>
      <c r="S293" s="223">
        <f>VLOOKUP(A292,$BL$2:$CI$5,10,FALSE)*'Attorney Detail'!F293</f>
        <v>50</v>
      </c>
      <c r="T293" s="224"/>
      <c r="U293" s="223">
        <f>VLOOKUP(A292,$BL$2:$CI$5,11,FALSE)*'Attorney Detail'!F293</f>
        <v>100</v>
      </c>
      <c r="V293" s="224"/>
      <c r="W293" s="223">
        <f>VLOOKUP(A292,$BL$2:$CI$5,12,FALSE)*'Attorney Detail'!F293</f>
        <v>220</v>
      </c>
      <c r="X293" s="224"/>
      <c r="Y293" s="223">
        <f>VLOOKUP(A292,$BL$2:$CI$5,13,FALSE)*'Attorney Detail'!F293</f>
        <v>300</v>
      </c>
      <c r="Z293" s="224"/>
      <c r="AA293" s="229">
        <f>VLOOKUP(A292,$BL$2:$CI$5,14,FALSE)*'Attorney Detail'!F293</f>
        <v>400</v>
      </c>
      <c r="AB293" s="230"/>
      <c r="AC293" s="229">
        <f>VLOOKUP(A292,$BL$2:$CI$5,15,FALSE)*'Attorney Detail'!F293</f>
        <v>120</v>
      </c>
      <c r="AD293" s="231"/>
      <c r="AE293" s="229">
        <f>VLOOKUP(A292,$BL$2:$CI$5,16,FALSE)*'Attorney Detail'!F293</f>
        <v>120</v>
      </c>
      <c r="AF293" s="230"/>
      <c r="AG293" s="229">
        <f>VLOOKUP(A292,$BL$2:$CI$5,17,FALSE)*'Attorney Detail'!F293</f>
        <v>300</v>
      </c>
      <c r="AH293" s="230"/>
      <c r="AI293" s="223">
        <f>VLOOKUP(A292,$BL$2:$CI$5,18,FALSE)*'Attorney Detail'!F293</f>
        <v>300</v>
      </c>
      <c r="AJ293" s="224"/>
      <c r="AK293" s="223">
        <f>VLOOKUP(A292,$BL$2:$CI$5,19,FALSE)*'Attorney Detail'!F293</f>
        <v>15</v>
      </c>
      <c r="AL293" s="224"/>
      <c r="AM293" s="223">
        <f>VLOOKUP(A292,$BL$2:$CI$5,20,FALSE)*'Attorney Detail'!F293</f>
        <v>40</v>
      </c>
      <c r="AN293" s="224"/>
      <c r="AO293" s="223">
        <f>VLOOKUP(A292,$BL$2:$CI$5,21,FALSE)*'Attorney Detail'!F293</f>
        <v>40</v>
      </c>
      <c r="AP293" s="224"/>
      <c r="AQ293" s="223">
        <f>VLOOKUP(A292,$BL$2:$CI$5,22,FALSE)*'Attorney Detail'!F293</f>
        <v>40</v>
      </c>
      <c r="AR293" s="224"/>
      <c r="AS293" s="235">
        <f>VLOOKUP(A292,$BL$2:$CI$5,23,FALSE)*'Attorney Detail'!F293</f>
        <v>10000000000</v>
      </c>
      <c r="AT293" s="236"/>
      <c r="AU293" s="237"/>
      <c r="AV293" s="238"/>
    </row>
    <row r="294" spans="1:89" ht="15.75" thickBot="1" x14ac:dyDescent="0.3">
      <c r="A294" s="37" t="str">
        <f>'Attorney Detail'!A293&amp;""</f>
        <v/>
      </c>
      <c r="B294" s="78" t="s">
        <v>24</v>
      </c>
      <c r="C294" s="78" t="s">
        <v>24</v>
      </c>
      <c r="D294" s="78" t="s">
        <v>112</v>
      </c>
      <c r="E294" s="78" t="s">
        <v>24</v>
      </c>
      <c r="F294" s="78" t="s">
        <v>112</v>
      </c>
      <c r="G294" s="78" t="s">
        <v>24</v>
      </c>
      <c r="H294" s="78" t="s">
        <v>112</v>
      </c>
      <c r="I294" s="78" t="s">
        <v>24</v>
      </c>
      <c r="J294" s="78" t="s">
        <v>112</v>
      </c>
      <c r="K294" s="78" t="s">
        <v>24</v>
      </c>
      <c r="L294" s="78" t="s">
        <v>112</v>
      </c>
      <c r="M294" s="78" t="s">
        <v>24</v>
      </c>
      <c r="N294" s="78" t="s">
        <v>112</v>
      </c>
      <c r="O294" s="78" t="s">
        <v>24</v>
      </c>
      <c r="P294" s="78" t="s">
        <v>112</v>
      </c>
      <c r="Q294" s="78" t="s">
        <v>24</v>
      </c>
      <c r="R294" s="78" t="s">
        <v>112</v>
      </c>
      <c r="S294" s="78" t="s">
        <v>24</v>
      </c>
      <c r="T294" s="78" t="s">
        <v>112</v>
      </c>
      <c r="U294" s="78" t="s">
        <v>24</v>
      </c>
      <c r="V294" s="78" t="s">
        <v>112</v>
      </c>
      <c r="W294" s="78" t="s">
        <v>24</v>
      </c>
      <c r="X294" s="78" t="s">
        <v>112</v>
      </c>
      <c r="Y294" s="78" t="s">
        <v>24</v>
      </c>
      <c r="Z294" s="78" t="s">
        <v>112</v>
      </c>
      <c r="AA294" s="78" t="s">
        <v>24</v>
      </c>
      <c r="AB294" s="78" t="s">
        <v>112</v>
      </c>
      <c r="AC294" s="78" t="s">
        <v>24</v>
      </c>
      <c r="AD294" s="78" t="s">
        <v>112</v>
      </c>
      <c r="AE294" s="78" t="s">
        <v>24</v>
      </c>
      <c r="AF294" s="78" t="s">
        <v>112</v>
      </c>
      <c r="AG294" s="78" t="s">
        <v>24</v>
      </c>
      <c r="AH294" s="79" t="s">
        <v>112</v>
      </c>
      <c r="AI294" s="78" t="s">
        <v>24</v>
      </c>
      <c r="AJ294" s="78" t="s">
        <v>112</v>
      </c>
      <c r="AK294" s="78" t="s">
        <v>24</v>
      </c>
      <c r="AL294" s="78" t="s">
        <v>112</v>
      </c>
      <c r="AM294" s="78" t="s">
        <v>24</v>
      </c>
      <c r="AN294" s="78" t="s">
        <v>112</v>
      </c>
      <c r="AO294" s="78" t="s">
        <v>24</v>
      </c>
      <c r="AP294" s="78" t="s">
        <v>112</v>
      </c>
      <c r="AQ294" s="78" t="s">
        <v>24</v>
      </c>
      <c r="AR294" s="78" t="s">
        <v>112</v>
      </c>
      <c r="AS294" s="78" t="s">
        <v>24</v>
      </c>
      <c r="AT294" s="78" t="s">
        <v>112</v>
      </c>
      <c r="AU294" s="78" t="s">
        <v>24</v>
      </c>
      <c r="AV294" s="154" t="s">
        <v>112</v>
      </c>
      <c r="CK294" s="19"/>
    </row>
    <row r="295" spans="1:89" ht="16.5" thickTop="1" thickBot="1" x14ac:dyDescent="0.3">
      <c r="A295" s="20" t="s">
        <v>25</v>
      </c>
      <c r="B295" s="21"/>
      <c r="C295" s="21"/>
      <c r="D295" s="75">
        <f>C295/C293</f>
        <v>0</v>
      </c>
      <c r="E295" s="21"/>
      <c r="F295" s="75">
        <f>E295/E293</f>
        <v>0</v>
      </c>
      <c r="G295" s="21"/>
      <c r="H295" s="75">
        <f>G295/G293</f>
        <v>0</v>
      </c>
      <c r="I295" s="21"/>
      <c r="J295" s="75">
        <f>I295/I293</f>
        <v>0</v>
      </c>
      <c r="K295" s="21"/>
      <c r="L295" s="75">
        <f>K295/K293</f>
        <v>0</v>
      </c>
      <c r="M295" s="21"/>
      <c r="N295" s="75">
        <f>M295/M293</f>
        <v>0</v>
      </c>
      <c r="O295" s="21"/>
      <c r="P295" s="75">
        <f>O295/O293</f>
        <v>0</v>
      </c>
      <c r="Q295" s="21"/>
      <c r="R295" s="75">
        <f>Q295/Q293</f>
        <v>0</v>
      </c>
      <c r="S295" s="21"/>
      <c r="T295" s="75">
        <f>S295/S293</f>
        <v>0</v>
      </c>
      <c r="U295" s="21"/>
      <c r="V295" s="75">
        <f>U295/U293</f>
        <v>0</v>
      </c>
      <c r="W295" s="21"/>
      <c r="X295" s="75">
        <f>W295/W293</f>
        <v>0</v>
      </c>
      <c r="Y295" s="21"/>
      <c r="Z295" s="75">
        <f>Y295/Y293</f>
        <v>0</v>
      </c>
      <c r="AA295" s="21"/>
      <c r="AB295" s="75">
        <f>AA295/AA293</f>
        <v>0</v>
      </c>
      <c r="AC295" s="21"/>
      <c r="AD295" s="75">
        <f>AC295/AC293</f>
        <v>0</v>
      </c>
      <c r="AE295" s="21"/>
      <c r="AF295" s="75">
        <f>AE295/AE293</f>
        <v>0</v>
      </c>
      <c r="AG295" s="21"/>
      <c r="AH295" s="75">
        <f>AG295/AG293</f>
        <v>0</v>
      </c>
      <c r="AI295" s="21"/>
      <c r="AJ295" s="75">
        <f>AI295/AI293</f>
        <v>0</v>
      </c>
      <c r="AK295" s="21"/>
      <c r="AL295" s="75">
        <f>AK295/AK293</f>
        <v>0</v>
      </c>
      <c r="AM295" s="21">
        <v>0</v>
      </c>
      <c r="AN295" s="75">
        <f>AM295/AM293</f>
        <v>0</v>
      </c>
      <c r="AO295" s="21"/>
      <c r="AP295" s="75">
        <f>AO295/AO293</f>
        <v>0</v>
      </c>
      <c r="AQ295" s="21"/>
      <c r="AR295" s="75">
        <f>AQ295/AQ293</f>
        <v>0</v>
      </c>
      <c r="AS295" s="21"/>
      <c r="AT295" s="75">
        <f>AS295/AS293</f>
        <v>0</v>
      </c>
      <c r="AU295" s="100">
        <f>E295+M295+O295+Q295+W295+Y295+AA295+AE295+AG295+AI295+AO295+AS295+G295+K295+I295+AC295+S295+U295+AQ295+AK295+AM295+C295</f>
        <v>0</v>
      </c>
      <c r="AV295" s="155">
        <f t="shared" ref="AV295:AV299" si="1292">F295+N295+P295+R295+X295+Z295+AB295+AF295+AH295+AJ295+AP295+AT295+AD295+H295+L295+J295+T295+V295+AR295+AL295+AN295+D295</f>
        <v>0</v>
      </c>
      <c r="AW295" s="93">
        <f>IF(D295=0,0,(IF('Attorney Detail'!I293="yes",(D295/AV295)*('Attorney Detail'!G293+'Attorney Detail'!H293),0)))</f>
        <v>0</v>
      </c>
      <c r="AX295" s="93">
        <f>IF(F295=0,0,(IF('Attorney Detail'!J293="yes",(F295/AV295)*('Attorney Detail'!G293+'Attorney Detail'!H293),0)))</f>
        <v>0</v>
      </c>
      <c r="AY295" s="93">
        <f>IF(H295+J295=0,0,(IF('Attorney Detail'!K293="yes",((H295+J295)/AV295)*('Attorney Detail'!G293+'Attorney Detail'!H293),0)))</f>
        <v>0</v>
      </c>
      <c r="AZ295" s="93">
        <f>IF(L295=0,0,(IF('Attorney Detail'!L293="yes",(L295/AV295)*('Attorney Detail'!G293+'Attorney Detail'!H293),0)))</f>
        <v>0</v>
      </c>
      <c r="BA295" s="93">
        <f>IF(N295=0,0,(N295/AV295)*('Attorney Detail'!G293+'Attorney Detail'!H293))</f>
        <v>0</v>
      </c>
      <c r="BB295" s="93">
        <f>IF(R295+T295=0,0,(IF('Attorney Detail'!M293="yes",((R295+T295)/AV295)*('Attorney Detail'!G293+'Attorney Detail'!H293),0)))</f>
        <v>0</v>
      </c>
      <c r="BC295" s="93">
        <f>IF(V295=0,0,(IF('Attorney Detail'!N293="yes",(((V295)/AV295)*('Attorney Detail'!G293+'Attorney Detail'!H293)),0)))</f>
        <v>0</v>
      </c>
      <c r="BD295" s="93">
        <f>IF(X295+Z295+AB295=0,0,(IF('Attorney Detail'!O293="yes",((X295+Z295+AB295)/AV295)*('Attorney Detail'!G293+'Attorney Detail'!H293),0)))</f>
        <v>0</v>
      </c>
      <c r="BE295" s="93">
        <f>IF(AD295=0,0,(IF('Attorney Detail'!P293="yes",(AD295/AV295)*('Attorney Detail'!G293+'Attorney Detail'!H293),0)))</f>
        <v>0</v>
      </c>
      <c r="BF295" s="93">
        <f>IF(AF295=0,0,(IF('Attorney Detail'!Q293="yes",(AF295/AV295)*('Attorney Detail'!G293+'Attorney Detail'!H293),0)))</f>
        <v>0</v>
      </c>
      <c r="BG295" s="93">
        <f>IF(AH295=0,0,(AH295/AV295)*('Attorney Detail'!G293+'Attorney Detail'!H293))</f>
        <v>0</v>
      </c>
      <c r="BH295" s="93">
        <f>IF(AK295+AM295=0,0,(IF('Attorney Detail'!R293="yes",((AL295+AN295)/AV295)*('Attorney Detail'!G293+'Attorney Detail'!H293),0)))</f>
        <v>0</v>
      </c>
      <c r="BI295" s="91">
        <f>IF(AP295=0,0,(IF('Attorney Detail'!S293="yes",(AP295/AV295)*('Attorney Detail'!G293+'Attorney Detail'!H293),0)))</f>
        <v>0</v>
      </c>
      <c r="BJ295" s="91">
        <f>IF(AT295=0,0,(AT295/AV295)*('Attorney Detail'!G293+'Attorney Detail'!H293))</f>
        <v>0</v>
      </c>
      <c r="BK295" s="91">
        <f>IF((AU295)=0,('Attorney Detail'!G293+'Attorney Detail'!H293),SUM(AW295:BJ295))</f>
        <v>0</v>
      </c>
      <c r="CK295" s="19">
        <f>AV295*'Attorney Detail'!F293</f>
        <v>0</v>
      </c>
    </row>
    <row r="296" spans="1:89" ht="16.5" thickTop="1" thickBot="1" x14ac:dyDescent="0.3">
      <c r="A296" s="22" t="s">
        <v>26</v>
      </c>
      <c r="B296" s="23"/>
      <c r="C296" s="88"/>
      <c r="D296" s="75">
        <f>C296/C293</f>
        <v>0</v>
      </c>
      <c r="E296" s="88"/>
      <c r="F296" s="75">
        <f>E296/E293</f>
        <v>0</v>
      </c>
      <c r="G296" s="88"/>
      <c r="H296" s="75">
        <f>G296/G293</f>
        <v>0</v>
      </c>
      <c r="I296" s="88"/>
      <c r="J296" s="75">
        <f>I296/I293</f>
        <v>0</v>
      </c>
      <c r="K296" s="88"/>
      <c r="L296" s="75">
        <f>K296/K293</f>
        <v>0</v>
      </c>
      <c r="M296" s="88"/>
      <c r="N296" s="75">
        <f>M296/M293</f>
        <v>0</v>
      </c>
      <c r="O296" s="88"/>
      <c r="P296" s="75">
        <f>O296/O293</f>
        <v>0</v>
      </c>
      <c r="Q296" s="88"/>
      <c r="R296" s="75">
        <f>Q296/Q293</f>
        <v>0</v>
      </c>
      <c r="S296" s="88"/>
      <c r="T296" s="75">
        <f>S296/S293</f>
        <v>0</v>
      </c>
      <c r="U296" s="88"/>
      <c r="V296" s="75">
        <f>U296/U293</f>
        <v>0</v>
      </c>
      <c r="W296" s="88"/>
      <c r="X296" s="75">
        <f>W296/W293</f>
        <v>0</v>
      </c>
      <c r="Y296" s="88"/>
      <c r="Z296" s="75">
        <f>Y296/Y293</f>
        <v>0</v>
      </c>
      <c r="AA296" s="88"/>
      <c r="AB296" s="75">
        <f>AA296/AA293</f>
        <v>0</v>
      </c>
      <c r="AC296" s="88"/>
      <c r="AD296" s="75">
        <f>AC296/AC293</f>
        <v>0</v>
      </c>
      <c r="AE296" s="88"/>
      <c r="AF296" s="75">
        <f>AE296/AE293</f>
        <v>0</v>
      </c>
      <c r="AG296" s="88"/>
      <c r="AH296" s="75">
        <f>AG296/AG293</f>
        <v>0</v>
      </c>
      <c r="AI296" s="88"/>
      <c r="AJ296" s="75">
        <f>AI296/AI293</f>
        <v>0</v>
      </c>
      <c r="AK296" s="88">
        <v>0</v>
      </c>
      <c r="AL296" s="75">
        <f>AK296/AK293</f>
        <v>0</v>
      </c>
      <c r="AM296" s="88">
        <v>0</v>
      </c>
      <c r="AN296" s="75">
        <f>AM296/AM293</f>
        <v>0</v>
      </c>
      <c r="AO296" s="88"/>
      <c r="AP296" s="75">
        <f>AO296/AO293</f>
        <v>0</v>
      </c>
      <c r="AQ296" s="88"/>
      <c r="AR296" s="75">
        <f>AQ296/AQ293</f>
        <v>0</v>
      </c>
      <c r="AS296" s="88"/>
      <c r="AT296" s="75">
        <f>AS296/AS293</f>
        <v>0</v>
      </c>
      <c r="AU296" s="107">
        <f>E296+M296+O296+Q296+W296+Y296+AA296+AE296+AG296+AI296+AO296+AS296+G296+K296+I296+AC296+S296+U296+AQ296+AK296+AM296+C296</f>
        <v>0</v>
      </c>
      <c r="AV296" s="155">
        <f t="shared" si="1292"/>
        <v>0</v>
      </c>
      <c r="AW296" s="93">
        <f>IF(D296=0,0,(IF('Attorney Detail'!I294="yes",(D296/AV296)*('Attorney Detail'!G294+'Attorney Detail'!H294),0)))</f>
        <v>0</v>
      </c>
      <c r="AX296" s="93">
        <f>IF(F296=0,0,(IF('Attorney Detail'!J294="yes",(F296/AV296)*('Attorney Detail'!G294+'Attorney Detail'!H294),0)))</f>
        <v>0</v>
      </c>
      <c r="AY296" s="93">
        <f>IF(H296+J296=0,0,(IF('Attorney Detail'!K294="yes",((H296+J296)/AV296)*('Attorney Detail'!G294+'Attorney Detail'!H294),0)))</f>
        <v>0</v>
      </c>
      <c r="AZ296" s="93">
        <f>IF(L296=0,0,(IF('Attorney Detail'!L294="yes",(L296/AV296)*('Attorney Detail'!G294+'Attorney Detail'!H294),0)))</f>
        <v>0</v>
      </c>
      <c r="BA296" s="93">
        <f>IF(N296=0,0,(N296/AV296)*('Attorney Detail'!G294+'Attorney Detail'!H294))</f>
        <v>0</v>
      </c>
      <c r="BB296" s="93">
        <f>IF(R296+T296=0,0,(IF('Attorney Detail'!M294="yes",((R296+T296)/AV296)*('Attorney Detail'!G294+'Attorney Detail'!H294),0)))</f>
        <v>0</v>
      </c>
      <c r="BC296" s="93">
        <f>IF(V296=0,0,(IF('Attorney Detail'!N294="yes",(((V296)/AV296)*('Attorney Detail'!G294+'Attorney Detail'!H294)),0)))</f>
        <v>0</v>
      </c>
      <c r="BD296" s="93">
        <f>IF(X296+Z296+AB296=0,0,(IF('Attorney Detail'!O294="yes",((X296+Z296+AB296)/AV296)*('Attorney Detail'!G294+'Attorney Detail'!H294),0)))</f>
        <v>0</v>
      </c>
      <c r="BE296" s="93">
        <f>IF(AD296=0,0,(IF('Attorney Detail'!P294="yes",(AD296/AV296)*('Attorney Detail'!G294+'Attorney Detail'!H294),0)))</f>
        <v>0</v>
      </c>
      <c r="BF296" s="93">
        <f>IF(AF296=0,0,(IF('Attorney Detail'!Q294="yes",(AF296/AV296)*('Attorney Detail'!G294+'Attorney Detail'!H294),0)))</f>
        <v>0</v>
      </c>
      <c r="BG296" s="93">
        <f>IF(AH296=0,0,(AH296/AV296)*('Attorney Detail'!G294+'Attorney Detail'!H294))</f>
        <v>0</v>
      </c>
      <c r="BH296" s="93">
        <f>IF(AK296+AM296=0,0,(IF('Attorney Detail'!R294="yes",((AL296+AN296)/AV296)*('Attorney Detail'!G294+'Attorney Detail'!H294),0)))</f>
        <v>0</v>
      </c>
      <c r="BI296" s="91">
        <f>IF(AP296=0,0,(IF('Attorney Detail'!S294="yes",(AP296/AV296)*('Attorney Detail'!G294+'Attorney Detail'!H294),0)))</f>
        <v>0</v>
      </c>
      <c r="BJ296" s="91">
        <f>IF(AT296=0,0,(AT296/AV296)*('Attorney Detail'!G294+'Attorney Detail'!H294))</f>
        <v>0</v>
      </c>
      <c r="BK296" s="91">
        <f>IF((AU296)=0,('Attorney Detail'!G294+'Attorney Detail'!H294),SUM(AW296:BJ296))</f>
        <v>0</v>
      </c>
      <c r="CK296" s="19">
        <f>AV296*'Attorney Detail'!F294</f>
        <v>0</v>
      </c>
    </row>
    <row r="297" spans="1:89" ht="16.5" thickTop="1" thickBot="1" x14ac:dyDescent="0.3">
      <c r="A297" s="22" t="s">
        <v>27</v>
      </c>
      <c r="B297" s="23"/>
      <c r="C297" s="88"/>
      <c r="D297" s="75">
        <f>C297/C293</f>
        <v>0</v>
      </c>
      <c r="E297" s="88"/>
      <c r="F297" s="75">
        <f>E297/E293</f>
        <v>0</v>
      </c>
      <c r="G297" s="88"/>
      <c r="H297" s="75">
        <f>G297/G293</f>
        <v>0</v>
      </c>
      <c r="I297" s="88"/>
      <c r="J297" s="75">
        <f>I297/I293</f>
        <v>0</v>
      </c>
      <c r="K297" s="88"/>
      <c r="L297" s="75">
        <f>K297/K293</f>
        <v>0</v>
      </c>
      <c r="M297" s="88"/>
      <c r="N297" s="75">
        <f>M297/M293</f>
        <v>0</v>
      </c>
      <c r="O297" s="88"/>
      <c r="P297" s="75">
        <f>O297/O293</f>
        <v>0</v>
      </c>
      <c r="Q297" s="88"/>
      <c r="R297" s="75">
        <f>Q297/Q293</f>
        <v>0</v>
      </c>
      <c r="S297" s="88"/>
      <c r="T297" s="75">
        <f>S297/S293</f>
        <v>0</v>
      </c>
      <c r="U297" s="88"/>
      <c r="V297" s="75">
        <f>U297/U293</f>
        <v>0</v>
      </c>
      <c r="W297" s="88"/>
      <c r="X297" s="75">
        <f>W297/W293</f>
        <v>0</v>
      </c>
      <c r="Y297" s="88"/>
      <c r="Z297" s="75">
        <f>Y297/Y293</f>
        <v>0</v>
      </c>
      <c r="AA297" s="88"/>
      <c r="AB297" s="75">
        <f>AA297/AA293</f>
        <v>0</v>
      </c>
      <c r="AC297" s="88"/>
      <c r="AD297" s="75">
        <f>AC297/AC293</f>
        <v>0</v>
      </c>
      <c r="AE297" s="88"/>
      <c r="AF297" s="75">
        <f>AE297/AE293</f>
        <v>0</v>
      </c>
      <c r="AG297" s="88"/>
      <c r="AH297" s="75">
        <f>AG297/AG293</f>
        <v>0</v>
      </c>
      <c r="AI297" s="88"/>
      <c r="AJ297" s="75">
        <f>AI297/AI293</f>
        <v>0</v>
      </c>
      <c r="AK297" s="88">
        <v>0</v>
      </c>
      <c r="AL297" s="75">
        <f>AK297/AK293</f>
        <v>0</v>
      </c>
      <c r="AM297" s="88">
        <v>0</v>
      </c>
      <c r="AN297" s="75">
        <f>AM297/AM293</f>
        <v>0</v>
      </c>
      <c r="AO297" s="88"/>
      <c r="AP297" s="75">
        <f>AO297/AO293</f>
        <v>0</v>
      </c>
      <c r="AQ297" s="88"/>
      <c r="AR297" s="75">
        <f>AQ297/AQ293</f>
        <v>0</v>
      </c>
      <c r="AS297" s="88"/>
      <c r="AT297" s="75">
        <f>AS297/AS293</f>
        <v>0</v>
      </c>
      <c r="AU297" s="107">
        <f>E297+M297+O297+Q297+W297+Y297+AA297+AE297+AG297+AI297+AO297+AS297+G297+K297+I297+AC297+S297+U297+AQ297+AK297+AM297+C297</f>
        <v>0</v>
      </c>
      <c r="AV297" s="155">
        <f t="shared" si="1292"/>
        <v>0</v>
      </c>
      <c r="AW297" s="93">
        <f>IF(D297=0,0,(IF('Attorney Detail'!I295="yes",(D297/AV297)*('Attorney Detail'!G295+'Attorney Detail'!H295),0)))</f>
        <v>0</v>
      </c>
      <c r="AX297" s="93">
        <f>IF(F297=0,0,(IF('Attorney Detail'!J295="yes",(F297/AV297)*('Attorney Detail'!G295+'Attorney Detail'!H295),0)))</f>
        <v>0</v>
      </c>
      <c r="AY297" s="93">
        <f>IF(H297+J297=0,0,(IF('Attorney Detail'!K295="yes",((H297+J297)/AV297)*('Attorney Detail'!G295+'Attorney Detail'!H295),0)))</f>
        <v>0</v>
      </c>
      <c r="AZ297" s="93">
        <f>IF(L297=0,0,(IF('Attorney Detail'!L295="yes",(L297/AV297)*('Attorney Detail'!G295+'Attorney Detail'!H295),0)))</f>
        <v>0</v>
      </c>
      <c r="BA297" s="93">
        <f>IF(N297=0,0,(N297/AV297)*('Attorney Detail'!G295+'Attorney Detail'!H295))</f>
        <v>0</v>
      </c>
      <c r="BB297" s="93">
        <f>IF(R297+T297=0,0,(IF('Attorney Detail'!M295="yes",((R297+T297)/AV297)*('Attorney Detail'!G295+'Attorney Detail'!H295),0)))</f>
        <v>0</v>
      </c>
      <c r="BC297" s="93">
        <f>IF(V297=0,0,(IF('Attorney Detail'!N295="yes",(((V297)/AV297)*('Attorney Detail'!G295+'Attorney Detail'!H295)),0)))</f>
        <v>0</v>
      </c>
      <c r="BD297" s="93">
        <f>IF(X297+Z297+AB297=0,0,(IF('Attorney Detail'!O295="yes",((X297+Z297+AB297)/AV297)*('Attorney Detail'!G295+'Attorney Detail'!H295),0)))</f>
        <v>0</v>
      </c>
      <c r="BE297" s="93">
        <f>IF(AD297=0,0,(IF('Attorney Detail'!P295="yes",(AD297/AV297)*('Attorney Detail'!G295+'Attorney Detail'!H295),0)))</f>
        <v>0</v>
      </c>
      <c r="BF297" s="93">
        <f>IF(AF297=0,0,(IF('Attorney Detail'!Q295="yes",(AF297/AV297)*('Attorney Detail'!G295+'Attorney Detail'!H295),0)))</f>
        <v>0</v>
      </c>
      <c r="BG297" s="93">
        <f>IF(AH297=0,0,(AH297/AV297)*('Attorney Detail'!G295+'Attorney Detail'!H295))</f>
        <v>0</v>
      </c>
      <c r="BH297" s="93">
        <f>IF(AK297+AM297=0,0,(IF('Attorney Detail'!R295="yes",((AL297+AN297)/AV297)*('Attorney Detail'!G295+'Attorney Detail'!H295),0)))</f>
        <v>0</v>
      </c>
      <c r="BI297" s="91">
        <f>IF(AP297=0,0,(IF('Attorney Detail'!S295="yes",(AP297/AV297)*('Attorney Detail'!G295+'Attorney Detail'!H295),0)))</f>
        <v>0</v>
      </c>
      <c r="BJ297" s="91">
        <f>IF(AT297=0,0,(AT297/AV297)*('Attorney Detail'!G295+'Attorney Detail'!H295))</f>
        <v>0</v>
      </c>
      <c r="BK297" s="91">
        <f>IF((AU297)=0,('Attorney Detail'!G295+'Attorney Detail'!H295),SUM(AW297:BJ297))</f>
        <v>0</v>
      </c>
      <c r="CK297" s="19">
        <f>AV297*'Attorney Detail'!F295</f>
        <v>0</v>
      </c>
    </row>
    <row r="298" spans="1:89" ht="16.5" thickTop="1" thickBot="1" x14ac:dyDescent="0.3">
      <c r="A298" s="24" t="s">
        <v>28</v>
      </c>
      <c r="B298" s="25"/>
      <c r="C298" s="25"/>
      <c r="D298" s="75">
        <f>C298/C293</f>
        <v>0</v>
      </c>
      <c r="E298" s="25"/>
      <c r="F298" s="75">
        <f>E298/E293</f>
        <v>0</v>
      </c>
      <c r="G298" s="25"/>
      <c r="H298" s="75">
        <f>G298/G293</f>
        <v>0</v>
      </c>
      <c r="I298" s="25"/>
      <c r="J298" s="75">
        <f>I298/I293</f>
        <v>0</v>
      </c>
      <c r="K298" s="25"/>
      <c r="L298" s="75">
        <f>K298/K293</f>
        <v>0</v>
      </c>
      <c r="M298" s="25"/>
      <c r="N298" s="75">
        <f>M298/M293</f>
        <v>0</v>
      </c>
      <c r="O298" s="25"/>
      <c r="P298" s="75">
        <f>O298/O293</f>
        <v>0</v>
      </c>
      <c r="Q298" s="25"/>
      <c r="R298" s="75">
        <f>Q298/Q293</f>
        <v>0</v>
      </c>
      <c r="S298" s="25"/>
      <c r="T298" s="75">
        <f>S298/S293</f>
        <v>0</v>
      </c>
      <c r="U298" s="25"/>
      <c r="V298" s="75">
        <f>U298/U293</f>
        <v>0</v>
      </c>
      <c r="W298" s="25"/>
      <c r="X298" s="75">
        <f>W298/W293</f>
        <v>0</v>
      </c>
      <c r="Y298" s="25"/>
      <c r="Z298" s="75">
        <f>Y298/Y293</f>
        <v>0</v>
      </c>
      <c r="AA298" s="25"/>
      <c r="AB298" s="75">
        <f>AA298/AA293</f>
        <v>0</v>
      </c>
      <c r="AC298" s="25"/>
      <c r="AD298" s="75">
        <f>AC298/AC293</f>
        <v>0</v>
      </c>
      <c r="AE298" s="25"/>
      <c r="AF298" s="75">
        <f>AE298/AE293</f>
        <v>0</v>
      </c>
      <c r="AG298" s="25"/>
      <c r="AH298" s="75">
        <f>AG298/AG293</f>
        <v>0</v>
      </c>
      <c r="AI298" s="25"/>
      <c r="AJ298" s="75">
        <f>AI298/AI293</f>
        <v>0</v>
      </c>
      <c r="AK298" s="25">
        <v>0</v>
      </c>
      <c r="AL298" s="75">
        <f>AK298/AK293</f>
        <v>0</v>
      </c>
      <c r="AM298" s="25">
        <v>0</v>
      </c>
      <c r="AN298" s="75">
        <f>AM298/AM293</f>
        <v>0</v>
      </c>
      <c r="AO298" s="25"/>
      <c r="AP298" s="75">
        <f>AO298/AO293</f>
        <v>0</v>
      </c>
      <c r="AQ298" s="25"/>
      <c r="AR298" s="75">
        <f>AQ298/AQ293</f>
        <v>0</v>
      </c>
      <c r="AS298" s="25"/>
      <c r="AT298" s="75">
        <f>AS298/AS293</f>
        <v>0</v>
      </c>
      <c r="AU298" s="108">
        <f>E298+M298+O298+Q298+W298+Y298+AA298+AE298+AG298+AI298+AO298+AS298+G298+K298+I298+AC298+S298+U298+AQ298+AK298+AM298+C298</f>
        <v>0</v>
      </c>
      <c r="AV298" s="155">
        <f t="shared" si="1292"/>
        <v>0</v>
      </c>
      <c r="AW298" s="93">
        <f>IF(D298=0,0,(IF('Attorney Detail'!I296="yes",(D298/AV298)*('Attorney Detail'!G296+'Attorney Detail'!H296),0)))</f>
        <v>0</v>
      </c>
      <c r="AX298" s="93">
        <f>IF(F298=0,0,(IF('Attorney Detail'!J296="yes",(F298/AV298)*('Attorney Detail'!G296+'Attorney Detail'!H296),0)))</f>
        <v>0</v>
      </c>
      <c r="AY298" s="93">
        <f>IF(H298+J298=0,0,(IF('Attorney Detail'!K296="yes",((H298+J298)/AV298)*('Attorney Detail'!G296+'Attorney Detail'!H296),0)))</f>
        <v>0</v>
      </c>
      <c r="AZ298" s="93">
        <f>IF(L298=0,0,(IF('Attorney Detail'!L296="yes",(L298/AV298)*('Attorney Detail'!G296+'Attorney Detail'!H296),0)))</f>
        <v>0</v>
      </c>
      <c r="BA298" s="93">
        <f>IF(N298=0,0,(N298/AV298)*('Attorney Detail'!G296+'Attorney Detail'!H296))</f>
        <v>0</v>
      </c>
      <c r="BB298" s="93">
        <f>IF(R298+T298=0,0,(IF('Attorney Detail'!M296="yes",((R298+T298)/AV298)*('Attorney Detail'!G296+'Attorney Detail'!H296),0)))</f>
        <v>0</v>
      </c>
      <c r="BC298" s="93">
        <f>IF(V298=0,0,(IF('Attorney Detail'!N296="yes",(((V298)/AV298)*('Attorney Detail'!G296+'Attorney Detail'!H296)),0)))</f>
        <v>0</v>
      </c>
      <c r="BD298" s="93">
        <f>IF(X298+Z298+AB298=0,0,(IF('Attorney Detail'!O296="yes",((X298+Z298+AB298)/AV298)*('Attorney Detail'!G296+'Attorney Detail'!H296),0)))</f>
        <v>0</v>
      </c>
      <c r="BE298" s="93">
        <f>IF(AD298=0,0,(IF('Attorney Detail'!P296="yes",(AD298/AV298)*('Attorney Detail'!G296+'Attorney Detail'!H296),0)))</f>
        <v>0</v>
      </c>
      <c r="BF298" s="93">
        <f>IF(AF298=0,0,(IF('Attorney Detail'!Q296="yes",(AF298/AV298)*('Attorney Detail'!G296+'Attorney Detail'!H296),0)))</f>
        <v>0</v>
      </c>
      <c r="BG298" s="93">
        <f>IF(AH298=0,0,(AH298/AV298)*('Attorney Detail'!G296+'Attorney Detail'!H296))</f>
        <v>0</v>
      </c>
      <c r="BH298" s="93">
        <f>IF(AK298+AM298=0,0,(IF('Attorney Detail'!R296="yes",((AL298+AN298)/AV298)*('Attorney Detail'!G296+'Attorney Detail'!H296),0)))</f>
        <v>0</v>
      </c>
      <c r="BI298" s="91">
        <f>IF(AP298=0,0,(IF('Attorney Detail'!S296="yes",(AP298/AV298)*('Attorney Detail'!G296+'Attorney Detail'!H296),0)))</f>
        <v>0</v>
      </c>
      <c r="BJ298" s="91">
        <f>IF(AT298=0,0,(AT298/AV298)*('Attorney Detail'!G296+'Attorney Detail'!H296))</f>
        <v>0</v>
      </c>
      <c r="BK298" s="91">
        <f>IF((AU298)=0,('Attorney Detail'!G296+'Attorney Detail'!H296),SUM(AW298:BJ298))</f>
        <v>0</v>
      </c>
      <c r="CK298" s="19">
        <f>AV298*'Attorney Detail'!F296</f>
        <v>0</v>
      </c>
    </row>
    <row r="299" spans="1:89" ht="16.5" thickTop="1" thickBot="1" x14ac:dyDescent="0.3">
      <c r="A299" s="72" t="s">
        <v>29</v>
      </c>
      <c r="B299" s="73"/>
      <c r="C299" s="73">
        <f t="shared" ref="C299" si="1293">SUM(C295:C298)</f>
        <v>0</v>
      </c>
      <c r="D299" s="74">
        <f t="shared" ref="D299" si="1294">C299/C293</f>
        <v>0</v>
      </c>
      <c r="E299" s="73">
        <f t="shared" ref="E299" si="1295">SUM(E295:E298)</f>
        <v>0</v>
      </c>
      <c r="F299" s="74">
        <f t="shared" ref="F299" si="1296">E299/E293</f>
        <v>0</v>
      </c>
      <c r="G299" s="73">
        <f t="shared" ref="G299" si="1297">SUM(G295:G298)</f>
        <v>0</v>
      </c>
      <c r="H299" s="75">
        <f t="shared" ref="H299" si="1298">G299/G293</f>
        <v>0</v>
      </c>
      <c r="I299" s="73">
        <f t="shared" ref="I299" si="1299">SUM(I295:I298)</f>
        <v>0</v>
      </c>
      <c r="J299" s="75">
        <f t="shared" ref="J299" si="1300">I299/I293</f>
        <v>0</v>
      </c>
      <c r="K299" s="73">
        <f t="shared" ref="K299" si="1301">SUM(K295:K298)</f>
        <v>0</v>
      </c>
      <c r="L299" s="75">
        <f t="shared" ref="L299" si="1302">K299/K293</f>
        <v>0</v>
      </c>
      <c r="M299" s="73">
        <f t="shared" ref="M299" si="1303">SUM(M295:M298)</f>
        <v>0</v>
      </c>
      <c r="N299" s="74">
        <f t="shared" ref="N299" si="1304">M299/M293</f>
        <v>0</v>
      </c>
      <c r="O299" s="73">
        <f t="shared" ref="O299" si="1305">SUM(O295:O298)</f>
        <v>0</v>
      </c>
      <c r="P299" s="74">
        <f t="shared" ref="P299" si="1306">O299/O293</f>
        <v>0</v>
      </c>
      <c r="Q299" s="73">
        <f t="shared" ref="Q299" si="1307">SUM(Q295:Q298)</f>
        <v>0</v>
      </c>
      <c r="R299" s="75">
        <f t="shared" ref="R299" si="1308">Q299/Q293</f>
        <v>0</v>
      </c>
      <c r="S299" s="73">
        <f t="shared" ref="S299" si="1309">SUM(S295:S298)</f>
        <v>0</v>
      </c>
      <c r="T299" s="75">
        <f t="shared" ref="T299" si="1310">S299/S293</f>
        <v>0</v>
      </c>
      <c r="U299" s="73">
        <f t="shared" ref="U299" si="1311">SUM(U295:U298)</f>
        <v>0</v>
      </c>
      <c r="V299" s="75">
        <f t="shared" ref="V299" si="1312">U299/U293</f>
        <v>0</v>
      </c>
      <c r="W299" s="73">
        <f t="shared" ref="W299" si="1313">SUM(W295:W298)</f>
        <v>0</v>
      </c>
      <c r="X299" s="75">
        <f t="shared" ref="X299" si="1314">W299/W293</f>
        <v>0</v>
      </c>
      <c r="Y299" s="73">
        <f t="shared" ref="Y299" si="1315">SUM(Y295:Y298)</f>
        <v>0</v>
      </c>
      <c r="Z299" s="75">
        <f t="shared" ref="Z299" si="1316">Y299/Y293</f>
        <v>0</v>
      </c>
      <c r="AA299" s="73">
        <f t="shared" ref="AA299" si="1317">SUM(AA295:AA298)</f>
        <v>0</v>
      </c>
      <c r="AB299" s="75">
        <f t="shared" ref="AB299" si="1318">AA299/AA293</f>
        <v>0</v>
      </c>
      <c r="AC299" s="73">
        <f t="shared" ref="AC299" si="1319">SUM(AC295:AC298)</f>
        <v>0</v>
      </c>
      <c r="AD299" s="75">
        <f t="shared" ref="AD299" si="1320">AC299/AC293</f>
        <v>0</v>
      </c>
      <c r="AE299" s="73">
        <f t="shared" ref="AE299" si="1321">SUM(AE295:AE298)</f>
        <v>0</v>
      </c>
      <c r="AF299" s="75">
        <f t="shared" ref="AF299" si="1322">AE299/AE293</f>
        <v>0</v>
      </c>
      <c r="AG299" s="73">
        <f t="shared" ref="AG299" si="1323">SUM(AG295:AG298)</f>
        <v>0</v>
      </c>
      <c r="AH299" s="75">
        <f t="shared" ref="AH299" si="1324">AG299/AG293</f>
        <v>0</v>
      </c>
      <c r="AI299" s="73">
        <f t="shared" ref="AI299" si="1325">SUM(AI295:AI298)</f>
        <v>0</v>
      </c>
      <c r="AJ299" s="75">
        <f t="shared" ref="AJ299" si="1326">AI299/AI293</f>
        <v>0</v>
      </c>
      <c r="AK299" s="73">
        <f t="shared" ref="AK299" si="1327">SUM(AK295:AK298)</f>
        <v>0</v>
      </c>
      <c r="AL299" s="75">
        <f t="shared" ref="AL299" si="1328">AK299/AK293</f>
        <v>0</v>
      </c>
      <c r="AM299" s="73">
        <f t="shared" ref="AM299" si="1329">SUM(AM295:AM298)</f>
        <v>0</v>
      </c>
      <c r="AN299" s="75">
        <f t="shared" ref="AN299" si="1330">AM299/AM293</f>
        <v>0</v>
      </c>
      <c r="AO299" s="73">
        <f t="shared" ref="AO299" si="1331">SUM(AO295:AO298)</f>
        <v>0</v>
      </c>
      <c r="AP299" s="75">
        <f t="shared" ref="AP299" si="1332">AO299/AO293</f>
        <v>0</v>
      </c>
      <c r="AQ299" s="73">
        <f t="shared" ref="AQ299" si="1333">SUM(AQ295:AQ298)</f>
        <v>0</v>
      </c>
      <c r="AR299" s="75">
        <f t="shared" ref="AR299" si="1334">AQ299/AQ293</f>
        <v>0</v>
      </c>
      <c r="AS299" s="73">
        <f t="shared" ref="AS299" si="1335">SUM(AS295:AS298)</f>
        <v>0</v>
      </c>
      <c r="AT299" s="75">
        <f t="shared" ref="AT299" si="1336">AS299/AS293</f>
        <v>0</v>
      </c>
      <c r="AU299" s="71">
        <f>E299+M299+O299+Q299+W299+Y299+AA299+AE299+AG299+AI299+AO299+AS299+G299+K299+I299+AC299+S299+U299+AQ299+AK299+AM299+C299</f>
        <v>0</v>
      </c>
      <c r="AV299" s="155">
        <f t="shared" si="1292"/>
        <v>0</v>
      </c>
      <c r="AW299" s="94"/>
      <c r="AX299" s="94"/>
      <c r="AY299" s="94"/>
      <c r="AZ299" s="94"/>
      <c r="BA299" s="94"/>
      <c r="BB299" s="94"/>
      <c r="BC299" s="94"/>
      <c r="BD299" s="94"/>
      <c r="BE299" s="94"/>
      <c r="BF299" s="94"/>
      <c r="BG299" s="94"/>
      <c r="BH299" s="94"/>
      <c r="BI299" s="94"/>
      <c r="BJ299" s="94"/>
      <c r="BK299" s="94"/>
      <c r="CK299" s="26">
        <f t="shared" ref="CK299" si="1337">SUM(CK295:CK298)</f>
        <v>0</v>
      </c>
    </row>
    <row r="300" spans="1:89" ht="16.5" thickTop="1" x14ac:dyDescent="0.25">
      <c r="A300" s="233" t="s">
        <v>481</v>
      </c>
      <c r="B300" s="233"/>
      <c r="C300" s="233"/>
      <c r="D300" s="233"/>
      <c r="E300" s="233"/>
      <c r="F300" s="233"/>
      <c r="G300" s="233"/>
      <c r="H300" s="233"/>
      <c r="I300" s="233"/>
      <c r="J300" s="233"/>
      <c r="K300" s="233"/>
      <c r="L300" s="233"/>
      <c r="M300" s="233"/>
      <c r="N300" s="233"/>
      <c r="O300" s="233"/>
      <c r="P300" s="233"/>
      <c r="Q300" s="233"/>
      <c r="R300" s="233"/>
      <c r="S300" s="233"/>
      <c r="T300" s="233"/>
      <c r="U300" s="233"/>
      <c r="V300" s="233"/>
      <c r="W300" s="233"/>
      <c r="X300" s="233"/>
      <c r="Y300" s="233"/>
      <c r="Z300" s="233"/>
      <c r="AA300" s="233"/>
      <c r="AB300" s="233"/>
      <c r="AC300" s="233"/>
      <c r="AD300" s="233"/>
      <c r="AE300" s="233"/>
      <c r="AF300" s="233"/>
      <c r="AG300" s="233"/>
      <c r="AH300" s="233"/>
      <c r="AI300" s="233"/>
      <c r="AJ300" s="233"/>
      <c r="AK300" s="233"/>
      <c r="AL300" s="233"/>
      <c r="AM300" s="233"/>
      <c r="AN300" s="233"/>
      <c r="AO300" s="233"/>
      <c r="AP300" s="233"/>
      <c r="AQ300" s="233"/>
      <c r="AR300" s="233"/>
      <c r="AS300" s="233"/>
      <c r="AT300" s="233"/>
      <c r="AU300" s="233"/>
      <c r="AV300" s="233"/>
    </row>
    <row r="301" spans="1:89" ht="45" x14ac:dyDescent="0.25">
      <c r="A301" s="76"/>
      <c r="B301" s="66" t="s">
        <v>21</v>
      </c>
      <c r="C301" s="225" t="s">
        <v>442</v>
      </c>
      <c r="D301" s="226"/>
      <c r="E301" s="225" t="s">
        <v>96</v>
      </c>
      <c r="F301" s="226"/>
      <c r="G301" s="232" t="s">
        <v>99</v>
      </c>
      <c r="H301" s="226"/>
      <c r="I301" s="232" t="s">
        <v>100</v>
      </c>
      <c r="J301" s="226"/>
      <c r="K301" s="225" t="s">
        <v>97</v>
      </c>
      <c r="L301" s="226"/>
      <c r="M301" s="225" t="s">
        <v>98</v>
      </c>
      <c r="N301" s="226"/>
      <c r="O301" s="225" t="s">
        <v>22</v>
      </c>
      <c r="P301" s="226"/>
      <c r="Q301" s="225" t="s">
        <v>489</v>
      </c>
      <c r="R301" s="226"/>
      <c r="S301" s="225" t="s">
        <v>488</v>
      </c>
      <c r="T301" s="226"/>
      <c r="U301" s="232" t="s">
        <v>422</v>
      </c>
      <c r="V301" s="226"/>
      <c r="W301" s="232" t="s">
        <v>436</v>
      </c>
      <c r="X301" s="226"/>
      <c r="Y301" s="232" t="s">
        <v>423</v>
      </c>
      <c r="Z301" s="226"/>
      <c r="AA301" s="225" t="s">
        <v>484</v>
      </c>
      <c r="AB301" s="226"/>
      <c r="AC301" s="225" t="s">
        <v>93</v>
      </c>
      <c r="AD301" s="226"/>
      <c r="AE301" s="225" t="s">
        <v>94</v>
      </c>
      <c r="AF301" s="226"/>
      <c r="AG301" s="225" t="s">
        <v>485</v>
      </c>
      <c r="AH301" s="226"/>
      <c r="AI301" s="225" t="s">
        <v>424</v>
      </c>
      <c r="AJ301" s="226"/>
      <c r="AK301" s="225" t="s">
        <v>425</v>
      </c>
      <c r="AL301" s="226"/>
      <c r="AM301" s="225" t="s">
        <v>437</v>
      </c>
      <c r="AN301" s="226"/>
      <c r="AO301" s="225" t="s">
        <v>500</v>
      </c>
      <c r="AP301" s="226"/>
      <c r="AQ301" s="225" t="s">
        <v>426</v>
      </c>
      <c r="AR301" s="226"/>
      <c r="AS301" s="225" t="s">
        <v>447</v>
      </c>
      <c r="AT301" s="226"/>
      <c r="AU301" s="225" t="s">
        <v>23</v>
      </c>
      <c r="AV301" s="226"/>
      <c r="AW301" s="89" t="s">
        <v>442</v>
      </c>
      <c r="AX301" s="89" t="s">
        <v>96</v>
      </c>
      <c r="AY301" s="195" t="s">
        <v>199</v>
      </c>
      <c r="AZ301" s="105" t="s">
        <v>97</v>
      </c>
      <c r="BA301" s="105" t="s">
        <v>443</v>
      </c>
      <c r="BB301" s="90" t="s">
        <v>434</v>
      </c>
      <c r="BC301" s="106" t="s">
        <v>200</v>
      </c>
      <c r="BD301" s="90" t="s">
        <v>435</v>
      </c>
      <c r="BE301" s="90" t="s">
        <v>93</v>
      </c>
      <c r="BF301" s="90" t="s">
        <v>94</v>
      </c>
      <c r="BG301" s="90" t="s">
        <v>31</v>
      </c>
      <c r="BH301" s="90" t="s">
        <v>444</v>
      </c>
      <c r="BI301" s="91" t="s">
        <v>445</v>
      </c>
      <c r="BJ301" s="91" t="s">
        <v>446</v>
      </c>
      <c r="BK301" s="91" t="s">
        <v>448</v>
      </c>
      <c r="CK301" s="219" t="s">
        <v>502</v>
      </c>
    </row>
    <row r="302" spans="1:89" x14ac:dyDescent="0.25">
      <c r="A302" s="38" t="s">
        <v>107</v>
      </c>
      <c r="B302" s="67"/>
      <c r="C302" s="67"/>
      <c r="D302" s="68"/>
      <c r="E302" s="67"/>
      <c r="F302" s="68"/>
      <c r="G302" s="67"/>
      <c r="H302" s="68"/>
      <c r="I302" s="67"/>
      <c r="J302" s="68"/>
      <c r="K302" s="67"/>
      <c r="L302" s="68"/>
      <c r="M302" s="69"/>
      <c r="N302" s="68"/>
      <c r="O302" s="67"/>
      <c r="P302" s="68"/>
      <c r="Q302" s="67"/>
      <c r="R302" s="68"/>
      <c r="S302" s="67"/>
      <c r="T302" s="68"/>
      <c r="U302" s="67"/>
      <c r="V302" s="68"/>
      <c r="W302" s="67"/>
      <c r="X302" s="68"/>
      <c r="Y302" s="67"/>
      <c r="Z302" s="68"/>
      <c r="AA302" s="67"/>
      <c r="AB302" s="68"/>
      <c r="AC302" s="69"/>
      <c r="AD302" s="69"/>
      <c r="AE302" s="67"/>
      <c r="AF302" s="68"/>
      <c r="AG302" s="67"/>
      <c r="AH302" s="68"/>
      <c r="AI302" s="67"/>
      <c r="AJ302" s="68"/>
      <c r="AK302" s="227"/>
      <c r="AL302" s="228"/>
      <c r="AM302" s="227"/>
      <c r="AN302" s="228"/>
      <c r="AO302" s="112"/>
      <c r="AP302" s="113"/>
      <c r="AQ302" s="112"/>
      <c r="AR302" s="113"/>
      <c r="AS302" s="112"/>
      <c r="AT302" s="113"/>
      <c r="AU302" s="67"/>
      <c r="AV302" s="110"/>
      <c r="AW302" s="89"/>
      <c r="AX302" s="89"/>
      <c r="AY302" s="89"/>
      <c r="AZ302" s="89"/>
      <c r="BA302" s="89"/>
    </row>
    <row r="303" spans="1:89" x14ac:dyDescent="0.25">
      <c r="A303" s="77"/>
      <c r="B303" s="70"/>
      <c r="C303" s="223">
        <f>(VLOOKUP(A302,$BL$2:$CH$5,2,FALSE))*'Attorney Detail'!F303</f>
        <v>15</v>
      </c>
      <c r="D303" s="224"/>
      <c r="E303" s="223">
        <f>(VLOOKUP(A302,$BL$2:$CH$5,3,FALSE))*'Attorney Detail'!F303</f>
        <v>15</v>
      </c>
      <c r="F303" s="224"/>
      <c r="G303" s="223">
        <f>VLOOKUP(A302,$BL$2:$CI$5,4,FALSE)*'Attorney Detail'!F303</f>
        <v>50</v>
      </c>
      <c r="H303" s="224"/>
      <c r="I303" s="223">
        <f>VLOOKUP(A302,$BL$2:$CI$5,5,FALSE)*'Attorney Detail'!F303</f>
        <v>80</v>
      </c>
      <c r="J303" s="224"/>
      <c r="K303" s="223">
        <f>VLOOKUP(A302,$BL$2:$CI$5,6,FALSE)*'Attorney Detail'!F303</f>
        <v>100</v>
      </c>
      <c r="L303" s="224"/>
      <c r="M303" s="234">
        <f>VLOOKUP(A302,$BL$2:$CI$5,7,FALSE)*'Attorney Detail'!F303</f>
        <v>150</v>
      </c>
      <c r="N303" s="224"/>
      <c r="O303" s="223">
        <f>VLOOKUP(A302,$BL$2:$CI$5,8,FALSE)*'Attorney Detail'!F303</f>
        <v>300</v>
      </c>
      <c r="P303" s="224"/>
      <c r="Q303" s="223">
        <f>VLOOKUP(A302,$BL$2:$CI$5,9,FALSE)*'Attorney Detail'!F303</f>
        <v>15</v>
      </c>
      <c r="R303" s="224"/>
      <c r="S303" s="223">
        <f>VLOOKUP(A302,$BL$2:$CI$5,10,FALSE)*'Attorney Detail'!F303</f>
        <v>50</v>
      </c>
      <c r="T303" s="224"/>
      <c r="U303" s="223">
        <f>VLOOKUP(A302,$BL$2:$CI$5,11,FALSE)*'Attorney Detail'!F303</f>
        <v>100</v>
      </c>
      <c r="V303" s="224"/>
      <c r="W303" s="223">
        <f>VLOOKUP(A302,$BL$2:$CI$5,12,FALSE)*'Attorney Detail'!F303</f>
        <v>220</v>
      </c>
      <c r="X303" s="224"/>
      <c r="Y303" s="223">
        <f>VLOOKUP(A302,$BL$2:$CI$5,13,FALSE)*'Attorney Detail'!F303</f>
        <v>300</v>
      </c>
      <c r="Z303" s="224"/>
      <c r="AA303" s="229">
        <f>VLOOKUP(A302,$BL$2:$CI$5,14,FALSE)*'Attorney Detail'!F303</f>
        <v>400</v>
      </c>
      <c r="AB303" s="230"/>
      <c r="AC303" s="229">
        <f>VLOOKUP(A302,$BL$2:$CI$5,15,FALSE)*'Attorney Detail'!F303</f>
        <v>120</v>
      </c>
      <c r="AD303" s="231"/>
      <c r="AE303" s="229">
        <f>VLOOKUP(A302,$BL$2:$CI$5,16,FALSE)*'Attorney Detail'!F303</f>
        <v>120</v>
      </c>
      <c r="AF303" s="230"/>
      <c r="AG303" s="229">
        <f>VLOOKUP(A302,$BL$2:$CI$5,17,FALSE)*'Attorney Detail'!F303</f>
        <v>300</v>
      </c>
      <c r="AH303" s="230"/>
      <c r="AI303" s="223">
        <f>VLOOKUP(A302,$BL$2:$CI$5,18,FALSE)*'Attorney Detail'!F303</f>
        <v>300</v>
      </c>
      <c r="AJ303" s="224"/>
      <c r="AK303" s="223">
        <f>VLOOKUP(A302,$BL$2:$CI$5,19,FALSE)*'Attorney Detail'!F303</f>
        <v>15</v>
      </c>
      <c r="AL303" s="224"/>
      <c r="AM303" s="223">
        <f>VLOOKUP(A302,$BL$2:$CI$5,20,FALSE)*'Attorney Detail'!F303</f>
        <v>40</v>
      </c>
      <c r="AN303" s="224"/>
      <c r="AO303" s="223">
        <f>VLOOKUP(A302,$BL$2:$CI$5,21,FALSE)*'Attorney Detail'!F303</f>
        <v>40</v>
      </c>
      <c r="AP303" s="224"/>
      <c r="AQ303" s="223">
        <f>VLOOKUP(A302,$BL$2:$CI$5,22,FALSE)*'Attorney Detail'!F303</f>
        <v>40</v>
      </c>
      <c r="AR303" s="224"/>
      <c r="AS303" s="235">
        <f>VLOOKUP(A302,$BL$2:$CI$5,23,FALSE)*'Attorney Detail'!F303</f>
        <v>10000000000</v>
      </c>
      <c r="AT303" s="236"/>
      <c r="AU303" s="237"/>
      <c r="AV303" s="238"/>
    </row>
    <row r="304" spans="1:89" ht="15.75" thickBot="1" x14ac:dyDescent="0.3">
      <c r="A304" s="37" t="str">
        <f>'Attorney Detail'!A303&amp;""</f>
        <v/>
      </c>
      <c r="B304" s="78" t="s">
        <v>24</v>
      </c>
      <c r="C304" s="78" t="s">
        <v>24</v>
      </c>
      <c r="D304" s="78" t="s">
        <v>112</v>
      </c>
      <c r="E304" s="78" t="s">
        <v>24</v>
      </c>
      <c r="F304" s="78" t="s">
        <v>112</v>
      </c>
      <c r="G304" s="78" t="s">
        <v>24</v>
      </c>
      <c r="H304" s="78" t="s">
        <v>112</v>
      </c>
      <c r="I304" s="78" t="s">
        <v>24</v>
      </c>
      <c r="J304" s="78" t="s">
        <v>112</v>
      </c>
      <c r="K304" s="78" t="s">
        <v>24</v>
      </c>
      <c r="L304" s="78" t="s">
        <v>112</v>
      </c>
      <c r="M304" s="78" t="s">
        <v>24</v>
      </c>
      <c r="N304" s="78" t="s">
        <v>112</v>
      </c>
      <c r="O304" s="78" t="s">
        <v>24</v>
      </c>
      <c r="P304" s="78" t="s">
        <v>112</v>
      </c>
      <c r="Q304" s="78" t="s">
        <v>24</v>
      </c>
      <c r="R304" s="78" t="s">
        <v>112</v>
      </c>
      <c r="S304" s="78" t="s">
        <v>24</v>
      </c>
      <c r="T304" s="78" t="s">
        <v>112</v>
      </c>
      <c r="U304" s="78" t="s">
        <v>24</v>
      </c>
      <c r="V304" s="78" t="s">
        <v>112</v>
      </c>
      <c r="W304" s="78" t="s">
        <v>24</v>
      </c>
      <c r="X304" s="78" t="s">
        <v>112</v>
      </c>
      <c r="Y304" s="78" t="s">
        <v>24</v>
      </c>
      <c r="Z304" s="78" t="s">
        <v>112</v>
      </c>
      <c r="AA304" s="78" t="s">
        <v>24</v>
      </c>
      <c r="AB304" s="78" t="s">
        <v>112</v>
      </c>
      <c r="AC304" s="78" t="s">
        <v>24</v>
      </c>
      <c r="AD304" s="78" t="s">
        <v>112</v>
      </c>
      <c r="AE304" s="78" t="s">
        <v>24</v>
      </c>
      <c r="AF304" s="78" t="s">
        <v>112</v>
      </c>
      <c r="AG304" s="78" t="s">
        <v>24</v>
      </c>
      <c r="AH304" s="79" t="s">
        <v>112</v>
      </c>
      <c r="AI304" s="78" t="s">
        <v>24</v>
      </c>
      <c r="AJ304" s="78" t="s">
        <v>112</v>
      </c>
      <c r="AK304" s="78" t="s">
        <v>24</v>
      </c>
      <c r="AL304" s="78" t="s">
        <v>112</v>
      </c>
      <c r="AM304" s="78" t="s">
        <v>24</v>
      </c>
      <c r="AN304" s="78" t="s">
        <v>112</v>
      </c>
      <c r="AO304" s="78" t="s">
        <v>24</v>
      </c>
      <c r="AP304" s="78" t="s">
        <v>112</v>
      </c>
      <c r="AQ304" s="78" t="s">
        <v>24</v>
      </c>
      <c r="AR304" s="78" t="s">
        <v>112</v>
      </c>
      <c r="AS304" s="78" t="s">
        <v>24</v>
      </c>
      <c r="AT304" s="78" t="s">
        <v>112</v>
      </c>
      <c r="AU304" s="78" t="s">
        <v>24</v>
      </c>
      <c r="AV304" s="154" t="s">
        <v>112</v>
      </c>
      <c r="CK304" s="19"/>
    </row>
    <row r="305" spans="1:89" ht="16.5" thickTop="1" thickBot="1" x14ac:dyDescent="0.3">
      <c r="A305" s="20" t="s">
        <v>25</v>
      </c>
      <c r="B305" s="21"/>
      <c r="C305" s="21"/>
      <c r="D305" s="75">
        <f>C305/C303</f>
        <v>0</v>
      </c>
      <c r="E305" s="21"/>
      <c r="F305" s="75">
        <f>E305/E303</f>
        <v>0</v>
      </c>
      <c r="G305" s="21"/>
      <c r="H305" s="75">
        <f>G305/G303</f>
        <v>0</v>
      </c>
      <c r="I305" s="21"/>
      <c r="J305" s="75">
        <f>I305/I303</f>
        <v>0</v>
      </c>
      <c r="K305" s="21"/>
      <c r="L305" s="75">
        <f>K305/K303</f>
        <v>0</v>
      </c>
      <c r="M305" s="21"/>
      <c r="N305" s="75">
        <f>M305/M303</f>
        <v>0</v>
      </c>
      <c r="O305" s="21"/>
      <c r="P305" s="75">
        <f>O305/O303</f>
        <v>0</v>
      </c>
      <c r="Q305" s="21"/>
      <c r="R305" s="75">
        <f>Q305/Q303</f>
        <v>0</v>
      </c>
      <c r="S305" s="21"/>
      <c r="T305" s="75">
        <f>S305/S303</f>
        <v>0</v>
      </c>
      <c r="U305" s="21"/>
      <c r="V305" s="75">
        <f>U305/U303</f>
        <v>0</v>
      </c>
      <c r="W305" s="21"/>
      <c r="X305" s="75">
        <f>W305/W303</f>
        <v>0</v>
      </c>
      <c r="Y305" s="21"/>
      <c r="Z305" s="75">
        <f>Y305/Y303</f>
        <v>0</v>
      </c>
      <c r="AA305" s="21"/>
      <c r="AB305" s="75">
        <f>AA305/AA303</f>
        <v>0</v>
      </c>
      <c r="AC305" s="21"/>
      <c r="AD305" s="75">
        <f>AC305/AC303</f>
        <v>0</v>
      </c>
      <c r="AE305" s="21"/>
      <c r="AF305" s="75">
        <f>AE305/AE303</f>
        <v>0</v>
      </c>
      <c r="AG305" s="21"/>
      <c r="AH305" s="75">
        <f>AG305/AG303</f>
        <v>0</v>
      </c>
      <c r="AI305" s="21"/>
      <c r="AJ305" s="75">
        <f>AI305/AI303</f>
        <v>0</v>
      </c>
      <c r="AK305" s="21"/>
      <c r="AL305" s="75">
        <f>AK305/AK303</f>
        <v>0</v>
      </c>
      <c r="AM305" s="21">
        <v>0</v>
      </c>
      <c r="AN305" s="75">
        <f>AM305/AM303</f>
        <v>0</v>
      </c>
      <c r="AO305" s="21"/>
      <c r="AP305" s="75">
        <f>AO305/AO303</f>
        <v>0</v>
      </c>
      <c r="AQ305" s="21"/>
      <c r="AR305" s="75">
        <f>AQ305/AQ303</f>
        <v>0</v>
      </c>
      <c r="AS305" s="21"/>
      <c r="AT305" s="75">
        <f>AS305/AS303</f>
        <v>0</v>
      </c>
      <c r="AU305" s="100">
        <f>E305+M305+O305+Q305+W305+Y305+AA305+AE305+AG305+AI305+AO305+AS305+G305+K305+I305+AC305+S305+U305+AQ305+AK305+AM305+C305</f>
        <v>0</v>
      </c>
      <c r="AV305" s="155">
        <f t="shared" ref="AV305:AV309" si="1338">F305+N305+P305+R305+X305+Z305+AB305+AF305+AH305+AJ305+AP305+AT305+AD305+H305+L305+J305+T305+V305+AR305+AL305+AN305+D305</f>
        <v>0</v>
      </c>
      <c r="AW305" s="93">
        <f>IF(D305=0,0,(IF('Attorney Detail'!I303="yes",(D305/AV305)*('Attorney Detail'!G303+'Attorney Detail'!H303),0)))</f>
        <v>0</v>
      </c>
      <c r="AX305" s="93">
        <f>IF(F305=0,0,(IF('Attorney Detail'!J303="yes",(F305/AV305)*('Attorney Detail'!G303+'Attorney Detail'!H303),0)))</f>
        <v>0</v>
      </c>
      <c r="AY305" s="93">
        <f>IF(H305+J305=0,0,(IF('Attorney Detail'!K303="yes",((H305+J305)/AV305)*('Attorney Detail'!G303+'Attorney Detail'!H303),0)))</f>
        <v>0</v>
      </c>
      <c r="AZ305" s="93">
        <f>IF(L305=0,0,(IF('Attorney Detail'!L303="yes",(L305/AV305)*('Attorney Detail'!G303+'Attorney Detail'!H303),0)))</f>
        <v>0</v>
      </c>
      <c r="BA305" s="93">
        <f>IF(N305=0,0,(N305/AV305)*('Attorney Detail'!G303+'Attorney Detail'!H303))</f>
        <v>0</v>
      </c>
      <c r="BB305" s="93">
        <f>IF(R305+T305=0,0,(IF('Attorney Detail'!M303="yes",((R305+T305)/AV305)*('Attorney Detail'!G303+'Attorney Detail'!H303),0)))</f>
        <v>0</v>
      </c>
      <c r="BC305" s="93">
        <f>IF(V305=0,0,(IF('Attorney Detail'!N303="yes",(((V305)/AV305)*('Attorney Detail'!G303+'Attorney Detail'!H303)),0)))</f>
        <v>0</v>
      </c>
      <c r="BD305" s="93">
        <f>IF(X305+Z305+AB305=0,0,(IF('Attorney Detail'!O303="yes",((X305+Z305+AB305)/AV305)*('Attorney Detail'!G303+'Attorney Detail'!H303),0)))</f>
        <v>0</v>
      </c>
      <c r="BE305" s="93">
        <f>IF(AD305=0,0,(IF('Attorney Detail'!P303="yes",(AD305/AV305)*('Attorney Detail'!G303+'Attorney Detail'!H303),0)))</f>
        <v>0</v>
      </c>
      <c r="BF305" s="93">
        <f>IF(AF305=0,0,(IF('Attorney Detail'!Q303="yes",(AF305/AV305)*('Attorney Detail'!G303+'Attorney Detail'!H303),0)))</f>
        <v>0</v>
      </c>
      <c r="BG305" s="93">
        <f>IF(AH305=0,0,(AH305/AV305)*('Attorney Detail'!G303+'Attorney Detail'!H303))</f>
        <v>0</v>
      </c>
      <c r="BH305" s="93">
        <f>IF(AK305+AM305=0,0,(IF('Attorney Detail'!R303="yes",((AL305+AN305)/AV305)*('Attorney Detail'!G303+'Attorney Detail'!H303),0)))</f>
        <v>0</v>
      </c>
      <c r="BI305" s="91">
        <f>IF(AP305=0,0,(IF('Attorney Detail'!S303="yes",(AP305/AV305)*('Attorney Detail'!G303+'Attorney Detail'!H303),0)))</f>
        <v>0</v>
      </c>
      <c r="BJ305" s="91">
        <f>IF(AT305=0,0,(AT305/AV305)*('Attorney Detail'!G303+'Attorney Detail'!H303))</f>
        <v>0</v>
      </c>
      <c r="BK305" s="91">
        <f>IF((AU305)=0,('Attorney Detail'!G303+'Attorney Detail'!H303),SUM(AW305:BJ305))</f>
        <v>0</v>
      </c>
      <c r="CK305" s="19">
        <f>AV305*'Attorney Detail'!F303</f>
        <v>0</v>
      </c>
    </row>
    <row r="306" spans="1:89" ht="16.5" thickTop="1" thickBot="1" x14ac:dyDescent="0.3">
      <c r="A306" s="22" t="s">
        <v>26</v>
      </c>
      <c r="B306" s="23"/>
      <c r="C306" s="88"/>
      <c r="D306" s="75">
        <f>C306/C303</f>
        <v>0</v>
      </c>
      <c r="E306" s="88"/>
      <c r="F306" s="75">
        <f>E306/E303</f>
        <v>0</v>
      </c>
      <c r="G306" s="88"/>
      <c r="H306" s="75">
        <f>G306/G303</f>
        <v>0</v>
      </c>
      <c r="I306" s="88"/>
      <c r="J306" s="75">
        <f>I306/I303</f>
        <v>0</v>
      </c>
      <c r="K306" s="88"/>
      <c r="L306" s="75">
        <f>K306/K303</f>
        <v>0</v>
      </c>
      <c r="M306" s="88"/>
      <c r="N306" s="75">
        <f>M306/M303</f>
        <v>0</v>
      </c>
      <c r="O306" s="88"/>
      <c r="P306" s="75">
        <f>O306/O303</f>
        <v>0</v>
      </c>
      <c r="Q306" s="88"/>
      <c r="R306" s="75">
        <f>Q306/Q303</f>
        <v>0</v>
      </c>
      <c r="S306" s="88"/>
      <c r="T306" s="75">
        <f>S306/S303</f>
        <v>0</v>
      </c>
      <c r="U306" s="88"/>
      <c r="V306" s="75">
        <f>U306/U303</f>
        <v>0</v>
      </c>
      <c r="W306" s="88"/>
      <c r="X306" s="75">
        <f>W306/W303</f>
        <v>0</v>
      </c>
      <c r="Y306" s="88"/>
      <c r="Z306" s="75">
        <f>Y306/Y303</f>
        <v>0</v>
      </c>
      <c r="AA306" s="88"/>
      <c r="AB306" s="75">
        <f>AA306/AA303</f>
        <v>0</v>
      </c>
      <c r="AC306" s="88"/>
      <c r="AD306" s="75">
        <f>AC306/AC303</f>
        <v>0</v>
      </c>
      <c r="AE306" s="88"/>
      <c r="AF306" s="75">
        <f>AE306/AE303</f>
        <v>0</v>
      </c>
      <c r="AG306" s="88"/>
      <c r="AH306" s="75">
        <f>AG306/AG303</f>
        <v>0</v>
      </c>
      <c r="AI306" s="88"/>
      <c r="AJ306" s="75">
        <f>AI306/AI303</f>
        <v>0</v>
      </c>
      <c r="AK306" s="88">
        <v>0</v>
      </c>
      <c r="AL306" s="75">
        <f>AK306/AK303</f>
        <v>0</v>
      </c>
      <c r="AM306" s="88">
        <v>0</v>
      </c>
      <c r="AN306" s="75">
        <f>AM306/AM303</f>
        <v>0</v>
      </c>
      <c r="AO306" s="88"/>
      <c r="AP306" s="75">
        <f>AO306/AO303</f>
        <v>0</v>
      </c>
      <c r="AQ306" s="88"/>
      <c r="AR306" s="75">
        <f>AQ306/AQ303</f>
        <v>0</v>
      </c>
      <c r="AS306" s="88"/>
      <c r="AT306" s="75">
        <f>AS306/AS303</f>
        <v>0</v>
      </c>
      <c r="AU306" s="107">
        <f>E306+M306+O306+Q306+W306+Y306+AA306+AE306+AG306+AI306+AO306+AS306+G306+K306+I306+AC306+S306+U306+AQ306+AK306+AM306+C306</f>
        <v>0</v>
      </c>
      <c r="AV306" s="155">
        <f t="shared" si="1338"/>
        <v>0</v>
      </c>
      <c r="AW306" s="93">
        <f>IF(D306=0,0,(IF('Attorney Detail'!I304="yes",(D306/AV306)*('Attorney Detail'!G304+'Attorney Detail'!H304),0)))</f>
        <v>0</v>
      </c>
      <c r="AX306" s="93">
        <f>IF(F306=0,0,(IF('Attorney Detail'!J304="yes",(F306/AV306)*('Attorney Detail'!G304+'Attorney Detail'!H304),0)))</f>
        <v>0</v>
      </c>
      <c r="AY306" s="93">
        <f>IF(H306+J306=0,0,(IF('Attorney Detail'!K304="yes",((H306+J306)/AV306)*('Attorney Detail'!G304+'Attorney Detail'!H304),0)))</f>
        <v>0</v>
      </c>
      <c r="AZ306" s="93">
        <f>IF(L306=0,0,(IF('Attorney Detail'!L304="yes",(L306/AV306)*('Attorney Detail'!G304+'Attorney Detail'!H304),0)))</f>
        <v>0</v>
      </c>
      <c r="BA306" s="93">
        <f>IF(N306=0,0,(N306/AV306)*('Attorney Detail'!G304+'Attorney Detail'!H304))</f>
        <v>0</v>
      </c>
      <c r="BB306" s="93">
        <f>IF(R306+T306=0,0,(IF('Attorney Detail'!M304="yes",((R306+T306)/AV306)*('Attorney Detail'!G304+'Attorney Detail'!H304),0)))</f>
        <v>0</v>
      </c>
      <c r="BC306" s="93">
        <f>IF(V306=0,0,(IF('Attorney Detail'!N304="yes",(((V306)/AV306)*('Attorney Detail'!G304+'Attorney Detail'!H304)),0)))</f>
        <v>0</v>
      </c>
      <c r="BD306" s="93">
        <f>IF(X306+Z306+AB306=0,0,(IF('Attorney Detail'!O304="yes",((X306+Z306+AB306)/AV306)*('Attorney Detail'!G304+'Attorney Detail'!H304),0)))</f>
        <v>0</v>
      </c>
      <c r="BE306" s="93">
        <f>IF(AD306=0,0,(IF('Attorney Detail'!P304="yes",(AD306/AV306)*('Attorney Detail'!G304+'Attorney Detail'!H304),0)))</f>
        <v>0</v>
      </c>
      <c r="BF306" s="93">
        <f>IF(AF306=0,0,(IF('Attorney Detail'!Q304="yes",(AF306/AV306)*('Attorney Detail'!G304+'Attorney Detail'!H304),0)))</f>
        <v>0</v>
      </c>
      <c r="BG306" s="93">
        <f>IF(AH306=0,0,(AH306/AV306)*('Attorney Detail'!G304+'Attorney Detail'!H304))</f>
        <v>0</v>
      </c>
      <c r="BH306" s="93">
        <f>IF(AK306+AM306=0,0,(IF('Attorney Detail'!R304="yes",((AL306+AN306)/AV306)*('Attorney Detail'!G304+'Attorney Detail'!H304),0)))</f>
        <v>0</v>
      </c>
      <c r="BI306" s="91">
        <f>IF(AP306=0,0,(IF('Attorney Detail'!S304="yes",(AP306/AV306)*('Attorney Detail'!G304+'Attorney Detail'!H304),0)))</f>
        <v>0</v>
      </c>
      <c r="BJ306" s="91">
        <f>IF(AT306=0,0,(AT306/AV306)*('Attorney Detail'!G304+'Attorney Detail'!H304))</f>
        <v>0</v>
      </c>
      <c r="BK306" s="91">
        <f>IF((AU306)=0,('Attorney Detail'!G304+'Attorney Detail'!H304),SUM(AW306:BJ306))</f>
        <v>0</v>
      </c>
      <c r="CK306" s="19">
        <f>AV306*'Attorney Detail'!F304</f>
        <v>0</v>
      </c>
    </row>
    <row r="307" spans="1:89" ht="16.5" thickTop="1" thickBot="1" x14ac:dyDescent="0.3">
      <c r="A307" s="22" t="s">
        <v>27</v>
      </c>
      <c r="B307" s="23"/>
      <c r="C307" s="88"/>
      <c r="D307" s="75">
        <f>C307/C303</f>
        <v>0</v>
      </c>
      <c r="E307" s="88"/>
      <c r="F307" s="75">
        <f>E307/E303</f>
        <v>0</v>
      </c>
      <c r="G307" s="88"/>
      <c r="H307" s="75">
        <f>G307/G303</f>
        <v>0</v>
      </c>
      <c r="I307" s="88"/>
      <c r="J307" s="75">
        <f>I307/I303</f>
        <v>0</v>
      </c>
      <c r="K307" s="88"/>
      <c r="L307" s="75">
        <f>K307/K303</f>
        <v>0</v>
      </c>
      <c r="M307" s="88"/>
      <c r="N307" s="75">
        <f>M307/M303</f>
        <v>0</v>
      </c>
      <c r="O307" s="88"/>
      <c r="P307" s="75">
        <f>O307/O303</f>
        <v>0</v>
      </c>
      <c r="Q307" s="88"/>
      <c r="R307" s="75">
        <f>Q307/Q303</f>
        <v>0</v>
      </c>
      <c r="S307" s="88"/>
      <c r="T307" s="75">
        <f>S307/S303</f>
        <v>0</v>
      </c>
      <c r="U307" s="88"/>
      <c r="V307" s="75">
        <f>U307/U303</f>
        <v>0</v>
      </c>
      <c r="W307" s="88"/>
      <c r="X307" s="75">
        <f>W307/W303</f>
        <v>0</v>
      </c>
      <c r="Y307" s="88"/>
      <c r="Z307" s="75">
        <f>Y307/Y303</f>
        <v>0</v>
      </c>
      <c r="AA307" s="88"/>
      <c r="AB307" s="75">
        <f>AA307/AA303</f>
        <v>0</v>
      </c>
      <c r="AC307" s="88"/>
      <c r="AD307" s="75">
        <f>AC307/AC303</f>
        <v>0</v>
      </c>
      <c r="AE307" s="88"/>
      <c r="AF307" s="75">
        <f>AE307/AE303</f>
        <v>0</v>
      </c>
      <c r="AG307" s="88"/>
      <c r="AH307" s="75">
        <f>AG307/AG303</f>
        <v>0</v>
      </c>
      <c r="AI307" s="88"/>
      <c r="AJ307" s="75">
        <f>AI307/AI303</f>
        <v>0</v>
      </c>
      <c r="AK307" s="88">
        <v>0</v>
      </c>
      <c r="AL307" s="75">
        <f>AK307/AK303</f>
        <v>0</v>
      </c>
      <c r="AM307" s="88">
        <v>0</v>
      </c>
      <c r="AN307" s="75">
        <f>AM307/AM303</f>
        <v>0</v>
      </c>
      <c r="AO307" s="88"/>
      <c r="AP307" s="75">
        <f>AO307/AO303</f>
        <v>0</v>
      </c>
      <c r="AQ307" s="88"/>
      <c r="AR307" s="75">
        <f>AQ307/AQ303</f>
        <v>0</v>
      </c>
      <c r="AS307" s="88"/>
      <c r="AT307" s="75">
        <f>AS307/AS303</f>
        <v>0</v>
      </c>
      <c r="AU307" s="107">
        <f>E307+M307+O307+Q307+W307+Y307+AA307+AE307+AG307+AI307+AO307+AS307+G307+K307+I307+AC307+S307+U307+AQ307+AK307+AM307+C307</f>
        <v>0</v>
      </c>
      <c r="AV307" s="155">
        <f t="shared" si="1338"/>
        <v>0</v>
      </c>
      <c r="AW307" s="93">
        <f>IF(D307=0,0,(IF('Attorney Detail'!I305="yes",(D307/AV307)*('Attorney Detail'!G305+'Attorney Detail'!H305),0)))</f>
        <v>0</v>
      </c>
      <c r="AX307" s="93">
        <f>IF(F307=0,0,(IF('Attorney Detail'!J305="yes",(F307/AV307)*('Attorney Detail'!G305+'Attorney Detail'!H305),0)))</f>
        <v>0</v>
      </c>
      <c r="AY307" s="93">
        <f>IF(H307+J307=0,0,(IF('Attorney Detail'!K305="yes",((H307+J307)/AV307)*('Attorney Detail'!G305+'Attorney Detail'!H305),0)))</f>
        <v>0</v>
      </c>
      <c r="AZ307" s="93">
        <f>IF(L307=0,0,(IF('Attorney Detail'!L305="yes",(L307/AV307)*('Attorney Detail'!G305+'Attorney Detail'!H305),0)))</f>
        <v>0</v>
      </c>
      <c r="BA307" s="93">
        <f>IF(N307=0,0,(N307/AV307)*('Attorney Detail'!G305+'Attorney Detail'!H305))</f>
        <v>0</v>
      </c>
      <c r="BB307" s="93">
        <f>IF(R307+T307=0,0,(IF('Attorney Detail'!M305="yes",((R307+T307)/AV307)*('Attorney Detail'!G305+'Attorney Detail'!H305),0)))</f>
        <v>0</v>
      </c>
      <c r="BC307" s="93">
        <f>IF(V307=0,0,(IF('Attorney Detail'!N305="yes",(((V307)/AV307)*('Attorney Detail'!G305+'Attorney Detail'!H305)),0)))</f>
        <v>0</v>
      </c>
      <c r="BD307" s="93">
        <f>IF(X307+Z307+AB307=0,0,(IF('Attorney Detail'!O305="yes",((X307+Z307+AB307)/AV307)*('Attorney Detail'!G305+'Attorney Detail'!H305),0)))</f>
        <v>0</v>
      </c>
      <c r="BE307" s="93">
        <f>IF(AD307=0,0,(IF('Attorney Detail'!P305="yes",(AD307/AV307)*('Attorney Detail'!G305+'Attorney Detail'!H305),0)))</f>
        <v>0</v>
      </c>
      <c r="BF307" s="93">
        <f>IF(AF307=0,0,(IF('Attorney Detail'!Q305="yes",(AF307/AV307)*('Attorney Detail'!G305+'Attorney Detail'!H305),0)))</f>
        <v>0</v>
      </c>
      <c r="BG307" s="93">
        <f>IF(AH307=0,0,(AH307/AV307)*('Attorney Detail'!G305+'Attorney Detail'!H305))</f>
        <v>0</v>
      </c>
      <c r="BH307" s="93">
        <f>IF(AK307+AM307=0,0,(IF('Attorney Detail'!R305="yes",((AL307+AN307)/AV307)*('Attorney Detail'!G305+'Attorney Detail'!H305),0)))</f>
        <v>0</v>
      </c>
      <c r="BI307" s="91">
        <f>IF(AP307=0,0,(IF('Attorney Detail'!S305="yes",(AP307/AV307)*('Attorney Detail'!G305+'Attorney Detail'!H305),0)))</f>
        <v>0</v>
      </c>
      <c r="BJ307" s="91">
        <f>IF(AT307=0,0,(AT307/AV307)*('Attorney Detail'!G305+'Attorney Detail'!H305))</f>
        <v>0</v>
      </c>
      <c r="BK307" s="91">
        <f>IF((AU307)=0,('Attorney Detail'!G305+'Attorney Detail'!H305),SUM(AW307:BJ307))</f>
        <v>0</v>
      </c>
      <c r="CK307" s="19">
        <f>AV307*'Attorney Detail'!F305</f>
        <v>0</v>
      </c>
    </row>
    <row r="308" spans="1:89" ht="16.5" thickTop="1" thickBot="1" x14ac:dyDescent="0.3">
      <c r="A308" s="24" t="s">
        <v>28</v>
      </c>
      <c r="B308" s="25"/>
      <c r="C308" s="25"/>
      <c r="D308" s="75">
        <f>C308/C303</f>
        <v>0</v>
      </c>
      <c r="E308" s="25"/>
      <c r="F308" s="75">
        <f>E308/E303</f>
        <v>0</v>
      </c>
      <c r="G308" s="25"/>
      <c r="H308" s="75">
        <f>G308/G303</f>
        <v>0</v>
      </c>
      <c r="I308" s="25"/>
      <c r="J308" s="75">
        <f>I308/I303</f>
        <v>0</v>
      </c>
      <c r="K308" s="25"/>
      <c r="L308" s="75">
        <f>K308/K303</f>
        <v>0</v>
      </c>
      <c r="M308" s="25"/>
      <c r="N308" s="75">
        <f>M308/M303</f>
        <v>0</v>
      </c>
      <c r="O308" s="25"/>
      <c r="P308" s="75">
        <f>O308/O303</f>
        <v>0</v>
      </c>
      <c r="Q308" s="25"/>
      <c r="R308" s="75">
        <f>Q308/Q303</f>
        <v>0</v>
      </c>
      <c r="S308" s="25"/>
      <c r="T308" s="75">
        <f>S308/S303</f>
        <v>0</v>
      </c>
      <c r="U308" s="25"/>
      <c r="V308" s="75">
        <f>U308/U303</f>
        <v>0</v>
      </c>
      <c r="W308" s="25"/>
      <c r="X308" s="75">
        <f>W308/W303</f>
        <v>0</v>
      </c>
      <c r="Y308" s="25"/>
      <c r="Z308" s="75">
        <f>Y308/Y303</f>
        <v>0</v>
      </c>
      <c r="AA308" s="25"/>
      <c r="AB308" s="75">
        <f>AA308/AA303</f>
        <v>0</v>
      </c>
      <c r="AC308" s="25"/>
      <c r="AD308" s="75">
        <f>AC308/AC303</f>
        <v>0</v>
      </c>
      <c r="AE308" s="25"/>
      <c r="AF308" s="75">
        <f>AE308/AE303</f>
        <v>0</v>
      </c>
      <c r="AG308" s="25"/>
      <c r="AH308" s="75">
        <f>AG308/AG303</f>
        <v>0</v>
      </c>
      <c r="AI308" s="25"/>
      <c r="AJ308" s="75">
        <f>AI308/AI303</f>
        <v>0</v>
      </c>
      <c r="AK308" s="25">
        <v>0</v>
      </c>
      <c r="AL308" s="75">
        <f>AK308/AK303</f>
        <v>0</v>
      </c>
      <c r="AM308" s="25">
        <v>0</v>
      </c>
      <c r="AN308" s="75">
        <f>AM308/AM303</f>
        <v>0</v>
      </c>
      <c r="AO308" s="25"/>
      <c r="AP308" s="75">
        <f>AO308/AO303</f>
        <v>0</v>
      </c>
      <c r="AQ308" s="25"/>
      <c r="AR308" s="75">
        <f>AQ308/AQ303</f>
        <v>0</v>
      </c>
      <c r="AS308" s="25"/>
      <c r="AT308" s="75">
        <f>AS308/AS303</f>
        <v>0</v>
      </c>
      <c r="AU308" s="108">
        <f>E308+M308+O308+Q308+W308+Y308+AA308+AE308+AG308+AI308+AO308+AS308+G308+K308+I308+AC308+S308+U308+AQ308+AK308+AM308+C308</f>
        <v>0</v>
      </c>
      <c r="AV308" s="155">
        <f t="shared" si="1338"/>
        <v>0</v>
      </c>
      <c r="AW308" s="93">
        <f>IF(D308=0,0,(IF('Attorney Detail'!I306="yes",(D308/AV308)*('Attorney Detail'!G306+'Attorney Detail'!H306),0)))</f>
        <v>0</v>
      </c>
      <c r="AX308" s="93">
        <f>IF(F308=0,0,(IF('Attorney Detail'!J306="yes",(F308/AV308)*('Attorney Detail'!G306+'Attorney Detail'!H306),0)))</f>
        <v>0</v>
      </c>
      <c r="AY308" s="93">
        <f>IF(H308+J308=0,0,(IF('Attorney Detail'!K306="yes",((H308+J308)/AV308)*('Attorney Detail'!G306+'Attorney Detail'!H306),0)))</f>
        <v>0</v>
      </c>
      <c r="AZ308" s="93">
        <f>IF(L308=0,0,(IF('Attorney Detail'!L306="yes",(L308/AV308)*('Attorney Detail'!G306+'Attorney Detail'!H306),0)))</f>
        <v>0</v>
      </c>
      <c r="BA308" s="93">
        <f>IF(N308=0,0,(N308/AV308)*('Attorney Detail'!G306+'Attorney Detail'!H306))</f>
        <v>0</v>
      </c>
      <c r="BB308" s="93">
        <f>IF(R308+T308=0,0,(IF('Attorney Detail'!M306="yes",((R308+T308)/AV308)*('Attorney Detail'!G306+'Attorney Detail'!H306),0)))</f>
        <v>0</v>
      </c>
      <c r="BC308" s="93">
        <f>IF(V308=0,0,(IF('Attorney Detail'!N306="yes",(((V308)/AV308)*('Attorney Detail'!G306+'Attorney Detail'!H306)),0)))</f>
        <v>0</v>
      </c>
      <c r="BD308" s="93">
        <f>IF(X308+Z308+AB308=0,0,(IF('Attorney Detail'!O306="yes",((X308+Z308+AB308)/AV308)*('Attorney Detail'!G306+'Attorney Detail'!H306),0)))</f>
        <v>0</v>
      </c>
      <c r="BE308" s="93">
        <f>IF(AD308=0,0,(IF('Attorney Detail'!P306="yes",(AD308/AV308)*('Attorney Detail'!G306+'Attorney Detail'!H306),0)))</f>
        <v>0</v>
      </c>
      <c r="BF308" s="93">
        <f>IF(AF308=0,0,(IF('Attorney Detail'!Q306="yes",(AF308/AV308)*('Attorney Detail'!G306+'Attorney Detail'!H306),0)))</f>
        <v>0</v>
      </c>
      <c r="BG308" s="93">
        <f>IF(AH308=0,0,(AH308/AV308)*('Attorney Detail'!G306+'Attorney Detail'!H306))</f>
        <v>0</v>
      </c>
      <c r="BH308" s="93">
        <f>IF(AK308+AM308=0,0,(IF('Attorney Detail'!R306="yes",((AL308+AN308)/AV308)*('Attorney Detail'!G306+'Attorney Detail'!H306),0)))</f>
        <v>0</v>
      </c>
      <c r="BI308" s="91">
        <f>IF(AP308=0,0,(IF('Attorney Detail'!S306="yes",(AP308/AV308)*('Attorney Detail'!G306+'Attorney Detail'!H306),0)))</f>
        <v>0</v>
      </c>
      <c r="BJ308" s="91">
        <f>IF(AT308=0,0,(AT308/AV308)*('Attorney Detail'!G306+'Attorney Detail'!H306))</f>
        <v>0</v>
      </c>
      <c r="BK308" s="91">
        <f>IF((AU308)=0,('Attorney Detail'!G306+'Attorney Detail'!H306),SUM(AW308:BJ308))</f>
        <v>0</v>
      </c>
      <c r="CK308" s="19">
        <f>AV308*'Attorney Detail'!F306</f>
        <v>0</v>
      </c>
    </row>
    <row r="309" spans="1:89" ht="16.5" thickTop="1" thickBot="1" x14ac:dyDescent="0.3">
      <c r="A309" s="72" t="s">
        <v>29</v>
      </c>
      <c r="B309" s="73"/>
      <c r="C309" s="73">
        <f t="shared" ref="C309" si="1339">SUM(C305:C308)</f>
        <v>0</v>
      </c>
      <c r="D309" s="74">
        <f t="shared" ref="D309" si="1340">C309/C303</f>
        <v>0</v>
      </c>
      <c r="E309" s="73">
        <f t="shared" ref="E309" si="1341">SUM(E305:E308)</f>
        <v>0</v>
      </c>
      <c r="F309" s="74">
        <f t="shared" ref="F309" si="1342">E309/E303</f>
        <v>0</v>
      </c>
      <c r="G309" s="73">
        <f t="shared" ref="G309" si="1343">SUM(G305:G308)</f>
        <v>0</v>
      </c>
      <c r="H309" s="75">
        <f t="shared" ref="H309" si="1344">G309/G303</f>
        <v>0</v>
      </c>
      <c r="I309" s="73">
        <f t="shared" ref="I309" si="1345">SUM(I305:I308)</f>
        <v>0</v>
      </c>
      <c r="J309" s="75">
        <f t="shared" ref="J309" si="1346">I309/I303</f>
        <v>0</v>
      </c>
      <c r="K309" s="73">
        <f t="shared" ref="K309" si="1347">SUM(K305:K308)</f>
        <v>0</v>
      </c>
      <c r="L309" s="75">
        <f t="shared" ref="L309" si="1348">K309/K303</f>
        <v>0</v>
      </c>
      <c r="M309" s="73">
        <f t="shared" ref="M309" si="1349">SUM(M305:M308)</f>
        <v>0</v>
      </c>
      <c r="N309" s="74">
        <f t="shared" ref="N309" si="1350">M309/M303</f>
        <v>0</v>
      </c>
      <c r="O309" s="73">
        <f t="shared" ref="O309" si="1351">SUM(O305:O308)</f>
        <v>0</v>
      </c>
      <c r="P309" s="74">
        <f t="shared" ref="P309" si="1352">O309/O303</f>
        <v>0</v>
      </c>
      <c r="Q309" s="73">
        <f t="shared" ref="Q309" si="1353">SUM(Q305:Q308)</f>
        <v>0</v>
      </c>
      <c r="R309" s="75">
        <f t="shared" ref="R309" si="1354">Q309/Q303</f>
        <v>0</v>
      </c>
      <c r="S309" s="73">
        <f t="shared" ref="S309" si="1355">SUM(S305:S308)</f>
        <v>0</v>
      </c>
      <c r="T309" s="75">
        <f t="shared" ref="T309" si="1356">S309/S303</f>
        <v>0</v>
      </c>
      <c r="U309" s="73">
        <f t="shared" ref="U309" si="1357">SUM(U305:U308)</f>
        <v>0</v>
      </c>
      <c r="V309" s="75">
        <f t="shared" ref="V309" si="1358">U309/U303</f>
        <v>0</v>
      </c>
      <c r="W309" s="73">
        <f t="shared" ref="W309" si="1359">SUM(W305:W308)</f>
        <v>0</v>
      </c>
      <c r="X309" s="75">
        <f t="shared" ref="X309" si="1360">W309/W303</f>
        <v>0</v>
      </c>
      <c r="Y309" s="73">
        <f t="shared" ref="Y309" si="1361">SUM(Y305:Y308)</f>
        <v>0</v>
      </c>
      <c r="Z309" s="75">
        <f t="shared" ref="Z309" si="1362">Y309/Y303</f>
        <v>0</v>
      </c>
      <c r="AA309" s="73">
        <f t="shared" ref="AA309" si="1363">SUM(AA305:AA308)</f>
        <v>0</v>
      </c>
      <c r="AB309" s="75">
        <f t="shared" ref="AB309" si="1364">AA309/AA303</f>
        <v>0</v>
      </c>
      <c r="AC309" s="73">
        <f t="shared" ref="AC309" si="1365">SUM(AC305:AC308)</f>
        <v>0</v>
      </c>
      <c r="AD309" s="75">
        <f t="shared" ref="AD309" si="1366">AC309/AC303</f>
        <v>0</v>
      </c>
      <c r="AE309" s="73">
        <f t="shared" ref="AE309" si="1367">SUM(AE305:AE308)</f>
        <v>0</v>
      </c>
      <c r="AF309" s="75">
        <f t="shared" ref="AF309" si="1368">AE309/AE303</f>
        <v>0</v>
      </c>
      <c r="AG309" s="73">
        <f t="shared" ref="AG309" si="1369">SUM(AG305:AG308)</f>
        <v>0</v>
      </c>
      <c r="AH309" s="75">
        <f t="shared" ref="AH309" si="1370">AG309/AG303</f>
        <v>0</v>
      </c>
      <c r="AI309" s="73">
        <f t="shared" ref="AI309" si="1371">SUM(AI305:AI308)</f>
        <v>0</v>
      </c>
      <c r="AJ309" s="75">
        <f t="shared" ref="AJ309" si="1372">AI309/AI303</f>
        <v>0</v>
      </c>
      <c r="AK309" s="73">
        <f t="shared" ref="AK309" si="1373">SUM(AK305:AK308)</f>
        <v>0</v>
      </c>
      <c r="AL309" s="75">
        <f t="shared" ref="AL309" si="1374">AK309/AK303</f>
        <v>0</v>
      </c>
      <c r="AM309" s="73">
        <f t="shared" ref="AM309" si="1375">SUM(AM305:AM308)</f>
        <v>0</v>
      </c>
      <c r="AN309" s="75">
        <f t="shared" ref="AN309" si="1376">AM309/AM303</f>
        <v>0</v>
      </c>
      <c r="AO309" s="73">
        <f t="shared" ref="AO309" si="1377">SUM(AO305:AO308)</f>
        <v>0</v>
      </c>
      <c r="AP309" s="75">
        <f t="shared" ref="AP309" si="1378">AO309/AO303</f>
        <v>0</v>
      </c>
      <c r="AQ309" s="73">
        <f t="shared" ref="AQ309" si="1379">SUM(AQ305:AQ308)</f>
        <v>0</v>
      </c>
      <c r="AR309" s="75">
        <f t="shared" ref="AR309" si="1380">AQ309/AQ303</f>
        <v>0</v>
      </c>
      <c r="AS309" s="73">
        <f t="shared" ref="AS309" si="1381">SUM(AS305:AS308)</f>
        <v>0</v>
      </c>
      <c r="AT309" s="75">
        <f t="shared" ref="AT309" si="1382">AS309/AS303</f>
        <v>0</v>
      </c>
      <c r="AU309" s="71">
        <f>E309+M309+O309+Q309+W309+Y309+AA309+AE309+AG309+AI309+AO309+AS309+G309+K309+I309+AC309+S309+U309+AQ309+AK309+AM309+C309</f>
        <v>0</v>
      </c>
      <c r="AV309" s="155">
        <f t="shared" si="1338"/>
        <v>0</v>
      </c>
      <c r="AW309" s="94"/>
      <c r="AX309" s="94"/>
      <c r="AY309" s="94"/>
      <c r="AZ309" s="94"/>
      <c r="BA309" s="94"/>
      <c r="BB309" s="94"/>
      <c r="BC309" s="94"/>
      <c r="BD309" s="94"/>
      <c r="BE309" s="94"/>
      <c r="BF309" s="94"/>
      <c r="BG309" s="94"/>
      <c r="BH309" s="94"/>
      <c r="BI309" s="94"/>
      <c r="BJ309" s="94"/>
      <c r="BK309" s="94"/>
      <c r="CK309" s="26">
        <f t="shared" ref="CK309" si="1383">SUM(CK305:CK308)</f>
        <v>0</v>
      </c>
    </row>
    <row r="310" spans="1:89" ht="16.5" thickTop="1" x14ac:dyDescent="0.25">
      <c r="A310" s="233" t="s">
        <v>481</v>
      </c>
      <c r="B310" s="233"/>
      <c r="C310" s="233"/>
      <c r="D310" s="233"/>
      <c r="E310" s="233"/>
      <c r="F310" s="233"/>
      <c r="G310" s="233"/>
      <c r="H310" s="233"/>
      <c r="I310" s="233"/>
      <c r="J310" s="233"/>
      <c r="K310" s="233"/>
      <c r="L310" s="233"/>
      <c r="M310" s="233"/>
      <c r="N310" s="233"/>
      <c r="O310" s="233"/>
      <c r="P310" s="233"/>
      <c r="Q310" s="233"/>
      <c r="R310" s="233"/>
      <c r="S310" s="233"/>
      <c r="T310" s="233"/>
      <c r="U310" s="233"/>
      <c r="V310" s="233"/>
      <c r="W310" s="233"/>
      <c r="X310" s="233"/>
      <c r="Y310" s="233"/>
      <c r="Z310" s="233"/>
      <c r="AA310" s="233"/>
      <c r="AB310" s="233"/>
      <c r="AC310" s="233"/>
      <c r="AD310" s="233"/>
      <c r="AE310" s="233"/>
      <c r="AF310" s="233"/>
      <c r="AG310" s="233"/>
      <c r="AH310" s="233"/>
      <c r="AI310" s="233"/>
      <c r="AJ310" s="233"/>
      <c r="AK310" s="233"/>
      <c r="AL310" s="233"/>
      <c r="AM310" s="233"/>
      <c r="AN310" s="233"/>
      <c r="AO310" s="233"/>
      <c r="AP310" s="233"/>
      <c r="AQ310" s="233"/>
      <c r="AR310" s="233"/>
      <c r="AS310" s="233"/>
      <c r="AT310" s="233"/>
      <c r="AU310" s="233"/>
      <c r="AV310" s="233"/>
    </row>
    <row r="311" spans="1:89" ht="45" x14ac:dyDescent="0.25">
      <c r="A311" s="76"/>
      <c r="B311" s="66" t="s">
        <v>21</v>
      </c>
      <c r="C311" s="225" t="s">
        <v>442</v>
      </c>
      <c r="D311" s="226"/>
      <c r="E311" s="225" t="s">
        <v>96</v>
      </c>
      <c r="F311" s="226"/>
      <c r="G311" s="232" t="s">
        <v>99</v>
      </c>
      <c r="H311" s="226"/>
      <c r="I311" s="232" t="s">
        <v>100</v>
      </c>
      <c r="J311" s="226"/>
      <c r="K311" s="225" t="s">
        <v>97</v>
      </c>
      <c r="L311" s="226"/>
      <c r="M311" s="225" t="s">
        <v>98</v>
      </c>
      <c r="N311" s="226"/>
      <c r="O311" s="225" t="s">
        <v>22</v>
      </c>
      <c r="P311" s="226"/>
      <c r="Q311" s="225" t="s">
        <v>489</v>
      </c>
      <c r="R311" s="226"/>
      <c r="S311" s="225" t="s">
        <v>488</v>
      </c>
      <c r="T311" s="226"/>
      <c r="U311" s="232" t="s">
        <v>422</v>
      </c>
      <c r="V311" s="226"/>
      <c r="W311" s="232" t="s">
        <v>436</v>
      </c>
      <c r="X311" s="226"/>
      <c r="Y311" s="232" t="s">
        <v>423</v>
      </c>
      <c r="Z311" s="226"/>
      <c r="AA311" s="225" t="s">
        <v>484</v>
      </c>
      <c r="AB311" s="226"/>
      <c r="AC311" s="225" t="s">
        <v>93</v>
      </c>
      <c r="AD311" s="226"/>
      <c r="AE311" s="225" t="s">
        <v>94</v>
      </c>
      <c r="AF311" s="226"/>
      <c r="AG311" s="225" t="s">
        <v>485</v>
      </c>
      <c r="AH311" s="226"/>
      <c r="AI311" s="225" t="s">
        <v>424</v>
      </c>
      <c r="AJ311" s="226"/>
      <c r="AK311" s="225" t="s">
        <v>425</v>
      </c>
      <c r="AL311" s="226"/>
      <c r="AM311" s="225" t="s">
        <v>437</v>
      </c>
      <c r="AN311" s="226"/>
      <c r="AO311" s="225" t="s">
        <v>500</v>
      </c>
      <c r="AP311" s="226"/>
      <c r="AQ311" s="225" t="s">
        <v>426</v>
      </c>
      <c r="AR311" s="226"/>
      <c r="AS311" s="225" t="s">
        <v>447</v>
      </c>
      <c r="AT311" s="226"/>
      <c r="AU311" s="225" t="s">
        <v>23</v>
      </c>
      <c r="AV311" s="226"/>
      <c r="AW311" s="89" t="s">
        <v>442</v>
      </c>
      <c r="AX311" s="89" t="s">
        <v>96</v>
      </c>
      <c r="AY311" s="195" t="s">
        <v>201</v>
      </c>
      <c r="AZ311" s="105" t="s">
        <v>97</v>
      </c>
      <c r="BA311" s="105" t="s">
        <v>443</v>
      </c>
      <c r="BB311" s="90" t="s">
        <v>434</v>
      </c>
      <c r="BC311" s="106" t="s">
        <v>202</v>
      </c>
      <c r="BD311" s="90" t="s">
        <v>435</v>
      </c>
      <c r="BE311" s="90" t="s">
        <v>93</v>
      </c>
      <c r="BF311" s="90" t="s">
        <v>94</v>
      </c>
      <c r="BG311" s="90" t="s">
        <v>31</v>
      </c>
      <c r="BH311" s="90" t="s">
        <v>444</v>
      </c>
      <c r="BI311" s="91" t="s">
        <v>445</v>
      </c>
      <c r="BJ311" s="91" t="s">
        <v>446</v>
      </c>
      <c r="BK311" s="91" t="s">
        <v>448</v>
      </c>
      <c r="CK311" s="219" t="s">
        <v>502</v>
      </c>
    </row>
    <row r="312" spans="1:89" x14ac:dyDescent="0.25">
      <c r="A312" s="38" t="s">
        <v>107</v>
      </c>
      <c r="B312" s="67"/>
      <c r="C312" s="67"/>
      <c r="D312" s="68"/>
      <c r="E312" s="67"/>
      <c r="F312" s="68"/>
      <c r="G312" s="67"/>
      <c r="H312" s="68"/>
      <c r="I312" s="67"/>
      <c r="J312" s="68"/>
      <c r="K312" s="67"/>
      <c r="L312" s="68"/>
      <c r="M312" s="69"/>
      <c r="N312" s="68"/>
      <c r="O312" s="67"/>
      <c r="P312" s="68"/>
      <c r="Q312" s="67"/>
      <c r="R312" s="68"/>
      <c r="S312" s="67"/>
      <c r="T312" s="68"/>
      <c r="U312" s="67"/>
      <c r="V312" s="68"/>
      <c r="W312" s="67"/>
      <c r="X312" s="68"/>
      <c r="Y312" s="67"/>
      <c r="Z312" s="68"/>
      <c r="AA312" s="67"/>
      <c r="AB312" s="68"/>
      <c r="AC312" s="69"/>
      <c r="AD312" s="69"/>
      <c r="AE312" s="67"/>
      <c r="AF312" s="68"/>
      <c r="AG312" s="67"/>
      <c r="AH312" s="68"/>
      <c r="AI312" s="67"/>
      <c r="AJ312" s="68"/>
      <c r="AK312" s="227"/>
      <c r="AL312" s="228"/>
      <c r="AM312" s="227"/>
      <c r="AN312" s="228"/>
      <c r="AO312" s="112"/>
      <c r="AP312" s="113"/>
      <c r="AQ312" s="112"/>
      <c r="AR312" s="113"/>
      <c r="AS312" s="112"/>
      <c r="AT312" s="113"/>
      <c r="AU312" s="67"/>
      <c r="AV312" s="110"/>
      <c r="AW312" s="89"/>
      <c r="AX312" s="89"/>
      <c r="AY312" s="89"/>
      <c r="AZ312" s="89"/>
      <c r="BA312" s="89"/>
    </row>
    <row r="313" spans="1:89" x14ac:dyDescent="0.25">
      <c r="A313" s="77"/>
      <c r="B313" s="70"/>
      <c r="C313" s="223">
        <f>(VLOOKUP(A312,$BL$2:$CH$5,2,FALSE))*'Attorney Detail'!F313</f>
        <v>15</v>
      </c>
      <c r="D313" s="224"/>
      <c r="E313" s="223">
        <f>(VLOOKUP(A312,$BL$2:$CH$5,3,FALSE))*'Attorney Detail'!F313</f>
        <v>15</v>
      </c>
      <c r="F313" s="224"/>
      <c r="G313" s="223">
        <f>VLOOKUP(A312,$BL$2:$CI$5,4,FALSE)*'Attorney Detail'!F313</f>
        <v>50</v>
      </c>
      <c r="H313" s="224"/>
      <c r="I313" s="223">
        <f>VLOOKUP(A312,$BL$2:$CI$5,5,FALSE)*'Attorney Detail'!F313</f>
        <v>80</v>
      </c>
      <c r="J313" s="224"/>
      <c r="K313" s="223">
        <f>VLOOKUP(A312,$BL$2:$CI$5,6,FALSE)*'Attorney Detail'!F313</f>
        <v>100</v>
      </c>
      <c r="L313" s="224"/>
      <c r="M313" s="234">
        <f>VLOOKUP(A312,$BL$2:$CI$5,7,FALSE)*'Attorney Detail'!F313</f>
        <v>150</v>
      </c>
      <c r="N313" s="224"/>
      <c r="O313" s="223">
        <f>VLOOKUP(A312,$BL$2:$CI$5,8,FALSE)*'Attorney Detail'!F313</f>
        <v>300</v>
      </c>
      <c r="P313" s="224"/>
      <c r="Q313" s="223">
        <f>VLOOKUP(A312,$BL$2:$CI$5,9,FALSE)*'Attorney Detail'!F313</f>
        <v>15</v>
      </c>
      <c r="R313" s="224"/>
      <c r="S313" s="223">
        <f>VLOOKUP(A312,$BL$2:$CI$5,10,FALSE)*'Attorney Detail'!F313</f>
        <v>50</v>
      </c>
      <c r="T313" s="224"/>
      <c r="U313" s="223">
        <f>VLOOKUP(A312,$BL$2:$CI$5,11,FALSE)*'Attorney Detail'!F313</f>
        <v>100</v>
      </c>
      <c r="V313" s="224"/>
      <c r="W313" s="223">
        <f>VLOOKUP(A312,$BL$2:$CI$5,12,FALSE)*'Attorney Detail'!F313</f>
        <v>220</v>
      </c>
      <c r="X313" s="224"/>
      <c r="Y313" s="223">
        <f>VLOOKUP(A312,$BL$2:$CI$5,13,FALSE)*'Attorney Detail'!F313</f>
        <v>300</v>
      </c>
      <c r="Z313" s="224"/>
      <c r="AA313" s="229">
        <f>VLOOKUP(A312,$BL$2:$CI$5,14,FALSE)*'Attorney Detail'!F313</f>
        <v>400</v>
      </c>
      <c r="AB313" s="230"/>
      <c r="AC313" s="229">
        <f>VLOOKUP(A312,$BL$2:$CI$5,15,FALSE)*'Attorney Detail'!F313</f>
        <v>120</v>
      </c>
      <c r="AD313" s="231"/>
      <c r="AE313" s="229">
        <f>VLOOKUP(A312,$BL$2:$CI$5,16,FALSE)*'Attorney Detail'!F313</f>
        <v>120</v>
      </c>
      <c r="AF313" s="230"/>
      <c r="AG313" s="229">
        <f>VLOOKUP(A312,$BL$2:$CI$5,17,FALSE)*'Attorney Detail'!F313</f>
        <v>300</v>
      </c>
      <c r="AH313" s="230"/>
      <c r="AI313" s="223">
        <f>VLOOKUP(A312,$BL$2:$CI$5,18,FALSE)*'Attorney Detail'!F313</f>
        <v>300</v>
      </c>
      <c r="AJ313" s="224"/>
      <c r="AK313" s="223">
        <f>VLOOKUP(A312,$BL$2:$CI$5,19,FALSE)*'Attorney Detail'!F313</f>
        <v>15</v>
      </c>
      <c r="AL313" s="224"/>
      <c r="AM313" s="223">
        <f>VLOOKUP(A312,$BL$2:$CI$5,20,FALSE)*'Attorney Detail'!F313</f>
        <v>40</v>
      </c>
      <c r="AN313" s="224"/>
      <c r="AO313" s="223">
        <f>VLOOKUP(A312,$BL$2:$CI$5,21,FALSE)*'Attorney Detail'!F313</f>
        <v>40</v>
      </c>
      <c r="AP313" s="224"/>
      <c r="AQ313" s="223">
        <f>VLOOKUP(A312,$BL$2:$CI$5,22,FALSE)*'Attorney Detail'!F313</f>
        <v>40</v>
      </c>
      <c r="AR313" s="224"/>
      <c r="AS313" s="235">
        <f>VLOOKUP(A312,$BL$2:$CI$5,23,FALSE)*'Attorney Detail'!F313</f>
        <v>10000000000</v>
      </c>
      <c r="AT313" s="236"/>
      <c r="AU313" s="237"/>
      <c r="AV313" s="238"/>
    </row>
    <row r="314" spans="1:89" ht="15.75" thickBot="1" x14ac:dyDescent="0.3">
      <c r="A314" s="37" t="str">
        <f>'Attorney Detail'!A313&amp;""</f>
        <v/>
      </c>
      <c r="B314" s="78" t="s">
        <v>24</v>
      </c>
      <c r="C314" s="78" t="s">
        <v>24</v>
      </c>
      <c r="D314" s="78" t="s">
        <v>112</v>
      </c>
      <c r="E314" s="78" t="s">
        <v>24</v>
      </c>
      <c r="F314" s="78" t="s">
        <v>112</v>
      </c>
      <c r="G314" s="78" t="s">
        <v>24</v>
      </c>
      <c r="H314" s="78" t="s">
        <v>112</v>
      </c>
      <c r="I314" s="78" t="s">
        <v>24</v>
      </c>
      <c r="J314" s="78" t="s">
        <v>112</v>
      </c>
      <c r="K314" s="78" t="s">
        <v>24</v>
      </c>
      <c r="L314" s="78" t="s">
        <v>112</v>
      </c>
      <c r="M314" s="78" t="s">
        <v>24</v>
      </c>
      <c r="N314" s="78" t="s">
        <v>112</v>
      </c>
      <c r="O314" s="78" t="s">
        <v>24</v>
      </c>
      <c r="P314" s="78" t="s">
        <v>112</v>
      </c>
      <c r="Q314" s="78" t="s">
        <v>24</v>
      </c>
      <c r="R314" s="78" t="s">
        <v>112</v>
      </c>
      <c r="S314" s="78" t="s">
        <v>24</v>
      </c>
      <c r="T314" s="78" t="s">
        <v>112</v>
      </c>
      <c r="U314" s="78" t="s">
        <v>24</v>
      </c>
      <c r="V314" s="78" t="s">
        <v>112</v>
      </c>
      <c r="W314" s="78" t="s">
        <v>24</v>
      </c>
      <c r="X314" s="78" t="s">
        <v>112</v>
      </c>
      <c r="Y314" s="78" t="s">
        <v>24</v>
      </c>
      <c r="Z314" s="78" t="s">
        <v>112</v>
      </c>
      <c r="AA314" s="78" t="s">
        <v>24</v>
      </c>
      <c r="AB314" s="78" t="s">
        <v>112</v>
      </c>
      <c r="AC314" s="78" t="s">
        <v>24</v>
      </c>
      <c r="AD314" s="78" t="s">
        <v>112</v>
      </c>
      <c r="AE314" s="78" t="s">
        <v>24</v>
      </c>
      <c r="AF314" s="78" t="s">
        <v>112</v>
      </c>
      <c r="AG314" s="78" t="s">
        <v>24</v>
      </c>
      <c r="AH314" s="79" t="s">
        <v>112</v>
      </c>
      <c r="AI314" s="78" t="s">
        <v>24</v>
      </c>
      <c r="AJ314" s="78" t="s">
        <v>112</v>
      </c>
      <c r="AK314" s="78" t="s">
        <v>24</v>
      </c>
      <c r="AL314" s="78" t="s">
        <v>112</v>
      </c>
      <c r="AM314" s="78" t="s">
        <v>24</v>
      </c>
      <c r="AN314" s="78" t="s">
        <v>112</v>
      </c>
      <c r="AO314" s="78" t="s">
        <v>24</v>
      </c>
      <c r="AP314" s="78" t="s">
        <v>112</v>
      </c>
      <c r="AQ314" s="78" t="s">
        <v>24</v>
      </c>
      <c r="AR314" s="78" t="s">
        <v>112</v>
      </c>
      <c r="AS314" s="78" t="s">
        <v>24</v>
      </c>
      <c r="AT314" s="78" t="s">
        <v>112</v>
      </c>
      <c r="AU314" s="78" t="s">
        <v>24</v>
      </c>
      <c r="AV314" s="154" t="s">
        <v>112</v>
      </c>
      <c r="CK314" s="19"/>
    </row>
    <row r="315" spans="1:89" ht="16.5" thickTop="1" thickBot="1" x14ac:dyDescent="0.3">
      <c r="A315" s="20" t="s">
        <v>25</v>
      </c>
      <c r="B315" s="21"/>
      <c r="C315" s="21"/>
      <c r="D315" s="75">
        <f>C315/C313</f>
        <v>0</v>
      </c>
      <c r="E315" s="21"/>
      <c r="F315" s="75">
        <f>E315/E313</f>
        <v>0</v>
      </c>
      <c r="G315" s="21"/>
      <c r="H315" s="75">
        <f>G315/G313</f>
        <v>0</v>
      </c>
      <c r="I315" s="21"/>
      <c r="J315" s="75">
        <f>I315/I313</f>
        <v>0</v>
      </c>
      <c r="K315" s="21"/>
      <c r="L315" s="75">
        <f>K315/K313</f>
        <v>0</v>
      </c>
      <c r="M315" s="21"/>
      <c r="N315" s="75">
        <f>M315/M313</f>
        <v>0</v>
      </c>
      <c r="O315" s="21"/>
      <c r="P315" s="75">
        <f>O315/O313</f>
        <v>0</v>
      </c>
      <c r="Q315" s="21"/>
      <c r="R315" s="75">
        <f>Q315/Q313</f>
        <v>0</v>
      </c>
      <c r="S315" s="21"/>
      <c r="T315" s="75">
        <f>S315/S313</f>
        <v>0</v>
      </c>
      <c r="U315" s="21"/>
      <c r="V315" s="75">
        <f>U315/U313</f>
        <v>0</v>
      </c>
      <c r="W315" s="21"/>
      <c r="X315" s="75">
        <f>W315/W313</f>
        <v>0</v>
      </c>
      <c r="Y315" s="21"/>
      <c r="Z315" s="75">
        <f>Y315/Y313</f>
        <v>0</v>
      </c>
      <c r="AA315" s="21"/>
      <c r="AB315" s="75">
        <f>AA315/AA313</f>
        <v>0</v>
      </c>
      <c r="AC315" s="21"/>
      <c r="AD315" s="75">
        <f>AC315/AC313</f>
        <v>0</v>
      </c>
      <c r="AE315" s="21"/>
      <c r="AF315" s="75">
        <f>AE315/AE313</f>
        <v>0</v>
      </c>
      <c r="AG315" s="21"/>
      <c r="AH315" s="75">
        <f>AG315/AG313</f>
        <v>0</v>
      </c>
      <c r="AI315" s="21"/>
      <c r="AJ315" s="75">
        <f>AI315/AI313</f>
        <v>0</v>
      </c>
      <c r="AK315" s="21"/>
      <c r="AL315" s="75">
        <f>AK315/AK313</f>
        <v>0</v>
      </c>
      <c r="AM315" s="21">
        <v>0</v>
      </c>
      <c r="AN315" s="75">
        <f>AM315/AM313</f>
        <v>0</v>
      </c>
      <c r="AO315" s="21"/>
      <c r="AP315" s="75">
        <f>AO315/AO313</f>
        <v>0</v>
      </c>
      <c r="AQ315" s="21"/>
      <c r="AR315" s="75">
        <f>AQ315/AQ313</f>
        <v>0</v>
      </c>
      <c r="AS315" s="21"/>
      <c r="AT315" s="75">
        <f>AS315/AS313</f>
        <v>0</v>
      </c>
      <c r="AU315" s="100">
        <f>E315+M315+O315+Q315+W315+Y315+AA315+AE315+AG315+AI315+AO315+AS315+G315+K315+I315+AC315+S315+U315+AQ315+AK315+AM315+C315</f>
        <v>0</v>
      </c>
      <c r="AV315" s="155">
        <f t="shared" ref="AV315:AV319" si="1384">F315+N315+P315+R315+X315+Z315+AB315+AF315+AH315+AJ315+AP315+AT315+AD315+H315+L315+J315+T315+V315+AR315+AL315+AN315+D315</f>
        <v>0</v>
      </c>
      <c r="AW315" s="93">
        <f>IF(D315=0,0,(IF('Attorney Detail'!I313="yes",(D315/AV315)*('Attorney Detail'!G313+'Attorney Detail'!H313),0)))</f>
        <v>0</v>
      </c>
      <c r="AX315" s="93">
        <f>IF(F315=0,0,(IF('Attorney Detail'!J313="yes",(F315/AV315)*('Attorney Detail'!G313+'Attorney Detail'!H313),0)))</f>
        <v>0</v>
      </c>
      <c r="AY315" s="93">
        <f>IF(H315+J315=0,0,(IF('Attorney Detail'!K313="yes",((H315+J315)/AV315)*('Attorney Detail'!G313+'Attorney Detail'!H313),0)))</f>
        <v>0</v>
      </c>
      <c r="AZ315" s="93">
        <f>IF(L315=0,0,(IF('Attorney Detail'!L313="yes",(L315/AV315)*('Attorney Detail'!G313+'Attorney Detail'!H313),0)))</f>
        <v>0</v>
      </c>
      <c r="BA315" s="93">
        <f>IF(N315=0,0,(N315/AV315)*('Attorney Detail'!G313+'Attorney Detail'!H313))</f>
        <v>0</v>
      </c>
      <c r="BB315" s="93">
        <f>IF(R315+T315=0,0,(IF('Attorney Detail'!M313="yes",((R315+T315)/AV315)*('Attorney Detail'!G313+'Attorney Detail'!H313),0)))</f>
        <v>0</v>
      </c>
      <c r="BC315" s="93">
        <f>IF(V315=0,0,(IF('Attorney Detail'!N313="yes",(((V315)/AV315)*('Attorney Detail'!G313+'Attorney Detail'!H313)),0)))</f>
        <v>0</v>
      </c>
      <c r="BD315" s="93">
        <f>IF(X315+Z315+AB315=0,0,(IF('Attorney Detail'!O313="yes",((X315+Z315+AB315)/AV315)*('Attorney Detail'!G313+'Attorney Detail'!H313),0)))</f>
        <v>0</v>
      </c>
      <c r="BE315" s="93">
        <f>IF(AD315=0,0,(IF('Attorney Detail'!P313="yes",(AD315/AV315)*('Attorney Detail'!G313+'Attorney Detail'!H313),0)))</f>
        <v>0</v>
      </c>
      <c r="BF315" s="93">
        <f>IF(AF315=0,0,(IF('Attorney Detail'!Q313="yes",(AF315/AV315)*('Attorney Detail'!G313+'Attorney Detail'!H313),0)))</f>
        <v>0</v>
      </c>
      <c r="BG315" s="93">
        <f>IF(AH315=0,0,(AH315/AV315)*('Attorney Detail'!G313+'Attorney Detail'!H313))</f>
        <v>0</v>
      </c>
      <c r="BH315" s="93">
        <f>IF(AK315+AM315=0,0,(IF('Attorney Detail'!R313="yes",((AL315+AN315)/AV315)*('Attorney Detail'!G313+'Attorney Detail'!H313),0)))</f>
        <v>0</v>
      </c>
      <c r="BI315" s="91">
        <f>IF(AP315=0,0,(IF('Attorney Detail'!S313="yes",(AP315/AV315)*('Attorney Detail'!G313+'Attorney Detail'!H313),0)))</f>
        <v>0</v>
      </c>
      <c r="BJ315" s="91">
        <f>IF(AT315=0,0,(AT315/AV315)*('Attorney Detail'!G313+'Attorney Detail'!H313))</f>
        <v>0</v>
      </c>
      <c r="BK315" s="91">
        <f>IF((AU315)=0,('Attorney Detail'!G313+'Attorney Detail'!H313),SUM(AW315:BJ315))</f>
        <v>0</v>
      </c>
      <c r="CK315" s="19">
        <f>AV315*'Attorney Detail'!F313</f>
        <v>0</v>
      </c>
    </row>
    <row r="316" spans="1:89" ht="16.5" thickTop="1" thickBot="1" x14ac:dyDescent="0.3">
      <c r="A316" s="22" t="s">
        <v>26</v>
      </c>
      <c r="B316" s="23"/>
      <c r="C316" s="88"/>
      <c r="D316" s="75">
        <f>C316/C313</f>
        <v>0</v>
      </c>
      <c r="E316" s="88"/>
      <c r="F316" s="75">
        <f>E316/E313</f>
        <v>0</v>
      </c>
      <c r="G316" s="88"/>
      <c r="H316" s="75">
        <f>G316/G313</f>
        <v>0</v>
      </c>
      <c r="I316" s="88"/>
      <c r="J316" s="75">
        <f>I316/I313</f>
        <v>0</v>
      </c>
      <c r="K316" s="88"/>
      <c r="L316" s="75">
        <f>K316/K313</f>
        <v>0</v>
      </c>
      <c r="M316" s="88"/>
      <c r="N316" s="75">
        <f>M316/M313</f>
        <v>0</v>
      </c>
      <c r="O316" s="88"/>
      <c r="P316" s="75">
        <f>O316/O313</f>
        <v>0</v>
      </c>
      <c r="Q316" s="88"/>
      <c r="R316" s="75">
        <f>Q316/Q313</f>
        <v>0</v>
      </c>
      <c r="S316" s="88"/>
      <c r="T316" s="75">
        <f>S316/S313</f>
        <v>0</v>
      </c>
      <c r="U316" s="88"/>
      <c r="V316" s="75">
        <f>U316/U313</f>
        <v>0</v>
      </c>
      <c r="W316" s="88"/>
      <c r="X316" s="75">
        <f>W316/W313</f>
        <v>0</v>
      </c>
      <c r="Y316" s="88"/>
      <c r="Z316" s="75">
        <f>Y316/Y313</f>
        <v>0</v>
      </c>
      <c r="AA316" s="88"/>
      <c r="AB316" s="75">
        <f>AA316/AA313</f>
        <v>0</v>
      </c>
      <c r="AC316" s="88"/>
      <c r="AD316" s="75">
        <f>AC316/AC313</f>
        <v>0</v>
      </c>
      <c r="AE316" s="88"/>
      <c r="AF316" s="75">
        <f>AE316/AE313</f>
        <v>0</v>
      </c>
      <c r="AG316" s="88"/>
      <c r="AH316" s="75">
        <f>AG316/AG313</f>
        <v>0</v>
      </c>
      <c r="AI316" s="88"/>
      <c r="AJ316" s="75">
        <f>AI316/AI313</f>
        <v>0</v>
      </c>
      <c r="AK316" s="88">
        <v>0</v>
      </c>
      <c r="AL316" s="75">
        <f>AK316/AK313</f>
        <v>0</v>
      </c>
      <c r="AM316" s="88">
        <v>0</v>
      </c>
      <c r="AN316" s="75">
        <f>AM316/AM313</f>
        <v>0</v>
      </c>
      <c r="AO316" s="88"/>
      <c r="AP316" s="75">
        <f>AO316/AO313</f>
        <v>0</v>
      </c>
      <c r="AQ316" s="88"/>
      <c r="AR316" s="75">
        <f>AQ316/AQ313</f>
        <v>0</v>
      </c>
      <c r="AS316" s="88"/>
      <c r="AT316" s="75">
        <f>AS316/AS313</f>
        <v>0</v>
      </c>
      <c r="AU316" s="107">
        <f>E316+M316+O316+Q316+W316+Y316+AA316+AE316+AG316+AI316+AO316+AS316+G316+K316+I316+AC316+S316+U316+AQ316+AK316+AM316+C316</f>
        <v>0</v>
      </c>
      <c r="AV316" s="155">
        <f t="shared" si="1384"/>
        <v>0</v>
      </c>
      <c r="AW316" s="93">
        <f>IF(D316=0,0,(IF('Attorney Detail'!I314="yes",(D316/AV316)*('Attorney Detail'!G314+'Attorney Detail'!H314),0)))</f>
        <v>0</v>
      </c>
      <c r="AX316" s="93">
        <f>IF(F316=0,0,(IF('Attorney Detail'!J314="yes",(F316/AV316)*('Attorney Detail'!G314+'Attorney Detail'!H314),0)))</f>
        <v>0</v>
      </c>
      <c r="AY316" s="93">
        <f>IF(H316+J316=0,0,(IF('Attorney Detail'!K314="yes",((H316+J316)/AV316)*('Attorney Detail'!G314+'Attorney Detail'!H314),0)))</f>
        <v>0</v>
      </c>
      <c r="AZ316" s="93">
        <f>IF(L316=0,0,(IF('Attorney Detail'!L314="yes",(L316/AV316)*('Attorney Detail'!G314+'Attorney Detail'!H314),0)))</f>
        <v>0</v>
      </c>
      <c r="BA316" s="93">
        <f>IF(N316=0,0,(N316/AV316)*('Attorney Detail'!G314+'Attorney Detail'!H314))</f>
        <v>0</v>
      </c>
      <c r="BB316" s="93">
        <f>IF(R316+T316=0,0,(IF('Attorney Detail'!M314="yes",((R316+T316)/AV316)*('Attorney Detail'!G314+'Attorney Detail'!H314),0)))</f>
        <v>0</v>
      </c>
      <c r="BC316" s="93">
        <f>IF(V316=0,0,(IF('Attorney Detail'!N314="yes",(((V316)/AV316)*('Attorney Detail'!G314+'Attorney Detail'!H314)),0)))</f>
        <v>0</v>
      </c>
      <c r="BD316" s="93">
        <f>IF(X316+Z316+AB316=0,0,(IF('Attorney Detail'!O314="yes",((X316+Z316+AB316)/AV316)*('Attorney Detail'!G314+'Attorney Detail'!H314),0)))</f>
        <v>0</v>
      </c>
      <c r="BE316" s="93">
        <f>IF(AD316=0,0,(IF('Attorney Detail'!P314="yes",(AD316/AV316)*('Attorney Detail'!G314+'Attorney Detail'!H314),0)))</f>
        <v>0</v>
      </c>
      <c r="BF316" s="93">
        <f>IF(AF316=0,0,(IF('Attorney Detail'!Q314="yes",(AF316/AV316)*('Attorney Detail'!G314+'Attorney Detail'!H314),0)))</f>
        <v>0</v>
      </c>
      <c r="BG316" s="93">
        <f>IF(AH316=0,0,(AH316/AV316)*('Attorney Detail'!G314+'Attorney Detail'!H314))</f>
        <v>0</v>
      </c>
      <c r="BH316" s="93">
        <f>IF(AK316+AM316=0,0,(IF('Attorney Detail'!R314="yes",((AL316+AN316)/AV316)*('Attorney Detail'!G314+'Attorney Detail'!H314),0)))</f>
        <v>0</v>
      </c>
      <c r="BI316" s="91">
        <f>IF(AP316=0,0,(IF('Attorney Detail'!S314="yes",(AP316/AV316)*('Attorney Detail'!G314+'Attorney Detail'!H314),0)))</f>
        <v>0</v>
      </c>
      <c r="BJ316" s="91">
        <f>IF(AT316=0,0,(AT316/AV316)*('Attorney Detail'!G314+'Attorney Detail'!H314))</f>
        <v>0</v>
      </c>
      <c r="BK316" s="91">
        <f>IF((AU316)=0,('Attorney Detail'!G314+'Attorney Detail'!H314),SUM(AW316:BJ316))</f>
        <v>0</v>
      </c>
      <c r="CK316" s="19">
        <f>AV316*'Attorney Detail'!F314</f>
        <v>0</v>
      </c>
    </row>
    <row r="317" spans="1:89" ht="16.5" thickTop="1" thickBot="1" x14ac:dyDescent="0.3">
      <c r="A317" s="22" t="s">
        <v>27</v>
      </c>
      <c r="B317" s="23"/>
      <c r="C317" s="88"/>
      <c r="D317" s="75">
        <f>C317/C313</f>
        <v>0</v>
      </c>
      <c r="E317" s="88"/>
      <c r="F317" s="75">
        <f>E317/E313</f>
        <v>0</v>
      </c>
      <c r="G317" s="88"/>
      <c r="H317" s="75">
        <f>G317/G313</f>
        <v>0</v>
      </c>
      <c r="I317" s="88"/>
      <c r="J317" s="75">
        <f>I317/I313</f>
        <v>0</v>
      </c>
      <c r="K317" s="88"/>
      <c r="L317" s="75">
        <f>K317/K313</f>
        <v>0</v>
      </c>
      <c r="M317" s="88"/>
      <c r="N317" s="75">
        <f>M317/M313</f>
        <v>0</v>
      </c>
      <c r="O317" s="88"/>
      <c r="P317" s="75">
        <f>O317/O313</f>
        <v>0</v>
      </c>
      <c r="Q317" s="88"/>
      <c r="R317" s="75">
        <f>Q317/Q313</f>
        <v>0</v>
      </c>
      <c r="S317" s="88"/>
      <c r="T317" s="75">
        <f>S317/S313</f>
        <v>0</v>
      </c>
      <c r="U317" s="88"/>
      <c r="V317" s="75">
        <f>U317/U313</f>
        <v>0</v>
      </c>
      <c r="W317" s="88"/>
      <c r="X317" s="75">
        <f>W317/W313</f>
        <v>0</v>
      </c>
      <c r="Y317" s="88"/>
      <c r="Z317" s="75">
        <f>Y317/Y313</f>
        <v>0</v>
      </c>
      <c r="AA317" s="88"/>
      <c r="AB317" s="75">
        <f>AA317/AA313</f>
        <v>0</v>
      </c>
      <c r="AC317" s="88"/>
      <c r="AD317" s="75">
        <f>AC317/AC313</f>
        <v>0</v>
      </c>
      <c r="AE317" s="88"/>
      <c r="AF317" s="75">
        <f>AE317/AE313</f>
        <v>0</v>
      </c>
      <c r="AG317" s="88"/>
      <c r="AH317" s="75">
        <f>AG317/AG313</f>
        <v>0</v>
      </c>
      <c r="AI317" s="88"/>
      <c r="AJ317" s="75">
        <f>AI317/AI313</f>
        <v>0</v>
      </c>
      <c r="AK317" s="88">
        <v>0</v>
      </c>
      <c r="AL317" s="75">
        <f>AK317/AK313</f>
        <v>0</v>
      </c>
      <c r="AM317" s="88">
        <v>0</v>
      </c>
      <c r="AN317" s="75">
        <f>AM317/AM313</f>
        <v>0</v>
      </c>
      <c r="AO317" s="88"/>
      <c r="AP317" s="75">
        <f>AO317/AO313</f>
        <v>0</v>
      </c>
      <c r="AQ317" s="88"/>
      <c r="AR317" s="75">
        <f>AQ317/AQ313</f>
        <v>0</v>
      </c>
      <c r="AS317" s="88"/>
      <c r="AT317" s="75">
        <f>AS317/AS313</f>
        <v>0</v>
      </c>
      <c r="AU317" s="107">
        <f>E317+M317+O317+Q317+W317+Y317+AA317+AE317+AG317+AI317+AO317+AS317+G317+K317+I317+AC317+S317+U317+AQ317+AK317+AM317+C317</f>
        <v>0</v>
      </c>
      <c r="AV317" s="155">
        <f t="shared" si="1384"/>
        <v>0</v>
      </c>
      <c r="AW317" s="93">
        <f>IF(D317=0,0,(IF('Attorney Detail'!I315="yes",(D317/AV317)*('Attorney Detail'!G315+'Attorney Detail'!H315),0)))</f>
        <v>0</v>
      </c>
      <c r="AX317" s="93">
        <f>IF(F317=0,0,(IF('Attorney Detail'!J315="yes",(F317/AV317)*('Attorney Detail'!G315+'Attorney Detail'!H315),0)))</f>
        <v>0</v>
      </c>
      <c r="AY317" s="93">
        <f>IF(H317+J317=0,0,(IF('Attorney Detail'!K315="yes",((H317+J317)/AV317)*('Attorney Detail'!G315+'Attorney Detail'!H315),0)))</f>
        <v>0</v>
      </c>
      <c r="AZ317" s="93">
        <f>IF(L317=0,0,(IF('Attorney Detail'!L315="yes",(L317/AV317)*('Attorney Detail'!G315+'Attorney Detail'!H315),0)))</f>
        <v>0</v>
      </c>
      <c r="BA317" s="93">
        <f>IF(N317=0,0,(N317/AV317)*('Attorney Detail'!G315+'Attorney Detail'!H315))</f>
        <v>0</v>
      </c>
      <c r="BB317" s="93">
        <f>IF(R317+T317=0,0,(IF('Attorney Detail'!M315="yes",((R317+T317)/AV317)*('Attorney Detail'!G315+'Attorney Detail'!H315),0)))</f>
        <v>0</v>
      </c>
      <c r="BC317" s="93">
        <f>IF(V317=0,0,(IF('Attorney Detail'!N315="yes",(((V317)/AV317)*('Attorney Detail'!G315+'Attorney Detail'!H315)),0)))</f>
        <v>0</v>
      </c>
      <c r="BD317" s="93">
        <f>IF(X317+Z317+AB317=0,0,(IF('Attorney Detail'!O315="yes",((X317+Z317+AB317)/AV317)*('Attorney Detail'!G315+'Attorney Detail'!H315),0)))</f>
        <v>0</v>
      </c>
      <c r="BE317" s="93">
        <f>IF(AD317=0,0,(IF('Attorney Detail'!P315="yes",(AD317/AV317)*('Attorney Detail'!G315+'Attorney Detail'!H315),0)))</f>
        <v>0</v>
      </c>
      <c r="BF317" s="93">
        <f>IF(AF317=0,0,(IF('Attorney Detail'!Q315="yes",(AF317/AV317)*('Attorney Detail'!G315+'Attorney Detail'!H315),0)))</f>
        <v>0</v>
      </c>
      <c r="BG317" s="93">
        <f>IF(AH317=0,0,(AH317/AV317)*('Attorney Detail'!G315+'Attorney Detail'!H315))</f>
        <v>0</v>
      </c>
      <c r="BH317" s="93">
        <f>IF(AK317+AM317=0,0,(IF('Attorney Detail'!R315="yes",((AL317+AN317)/AV317)*('Attorney Detail'!G315+'Attorney Detail'!H315),0)))</f>
        <v>0</v>
      </c>
      <c r="BI317" s="91">
        <f>IF(AP317=0,0,(IF('Attorney Detail'!S315="yes",(AP317/AV317)*('Attorney Detail'!G315+'Attorney Detail'!H315),0)))</f>
        <v>0</v>
      </c>
      <c r="BJ317" s="91">
        <f>IF(AT317=0,0,(AT317/AV317)*('Attorney Detail'!G315+'Attorney Detail'!H315))</f>
        <v>0</v>
      </c>
      <c r="BK317" s="91">
        <f>IF((AU317)=0,('Attorney Detail'!G315+'Attorney Detail'!H315),SUM(AW317:BJ317))</f>
        <v>0</v>
      </c>
      <c r="CK317" s="19">
        <f>AV317*'Attorney Detail'!F315</f>
        <v>0</v>
      </c>
    </row>
    <row r="318" spans="1:89" ht="16.5" thickTop="1" thickBot="1" x14ac:dyDescent="0.3">
      <c r="A318" s="24" t="s">
        <v>28</v>
      </c>
      <c r="B318" s="25"/>
      <c r="C318" s="25"/>
      <c r="D318" s="75">
        <f>C318/C313</f>
        <v>0</v>
      </c>
      <c r="E318" s="25"/>
      <c r="F318" s="75">
        <f>E318/E313</f>
        <v>0</v>
      </c>
      <c r="G318" s="25"/>
      <c r="H318" s="75">
        <f>G318/G313</f>
        <v>0</v>
      </c>
      <c r="I318" s="25"/>
      <c r="J318" s="75">
        <f>I318/I313</f>
        <v>0</v>
      </c>
      <c r="K318" s="25"/>
      <c r="L318" s="75">
        <f>K318/K313</f>
        <v>0</v>
      </c>
      <c r="M318" s="25"/>
      <c r="N318" s="75">
        <f>M318/M313</f>
        <v>0</v>
      </c>
      <c r="O318" s="25"/>
      <c r="P318" s="75">
        <f>O318/O313</f>
        <v>0</v>
      </c>
      <c r="Q318" s="25"/>
      <c r="R318" s="75">
        <f>Q318/Q313</f>
        <v>0</v>
      </c>
      <c r="S318" s="25"/>
      <c r="T318" s="75">
        <f>S318/S313</f>
        <v>0</v>
      </c>
      <c r="U318" s="25"/>
      <c r="V318" s="75">
        <f>U318/U313</f>
        <v>0</v>
      </c>
      <c r="W318" s="25"/>
      <c r="X318" s="75">
        <f>W318/W313</f>
        <v>0</v>
      </c>
      <c r="Y318" s="25"/>
      <c r="Z318" s="75">
        <f>Y318/Y313</f>
        <v>0</v>
      </c>
      <c r="AA318" s="25"/>
      <c r="AB318" s="75">
        <f>AA318/AA313</f>
        <v>0</v>
      </c>
      <c r="AC318" s="25"/>
      <c r="AD318" s="75">
        <f>AC318/AC313</f>
        <v>0</v>
      </c>
      <c r="AE318" s="25"/>
      <c r="AF318" s="75">
        <f>AE318/AE313</f>
        <v>0</v>
      </c>
      <c r="AG318" s="25"/>
      <c r="AH318" s="75">
        <f>AG318/AG313</f>
        <v>0</v>
      </c>
      <c r="AI318" s="25"/>
      <c r="AJ318" s="75">
        <f>AI318/AI313</f>
        <v>0</v>
      </c>
      <c r="AK318" s="25">
        <v>0</v>
      </c>
      <c r="AL318" s="75">
        <f>AK318/AK313</f>
        <v>0</v>
      </c>
      <c r="AM318" s="25">
        <v>0</v>
      </c>
      <c r="AN318" s="75">
        <f>AM318/AM313</f>
        <v>0</v>
      </c>
      <c r="AO318" s="25"/>
      <c r="AP318" s="75">
        <f>AO318/AO313</f>
        <v>0</v>
      </c>
      <c r="AQ318" s="25"/>
      <c r="AR318" s="75">
        <f>AQ318/AQ313</f>
        <v>0</v>
      </c>
      <c r="AS318" s="25"/>
      <c r="AT318" s="75">
        <f>AS318/AS313</f>
        <v>0</v>
      </c>
      <c r="AU318" s="108">
        <f>E318+M318+O318+Q318+W318+Y318+AA318+AE318+AG318+AI318+AO318+AS318+G318+K318+I318+AC318+S318+U318+AQ318+AK318+AM318+C318</f>
        <v>0</v>
      </c>
      <c r="AV318" s="155">
        <f t="shared" si="1384"/>
        <v>0</v>
      </c>
      <c r="AW318" s="93">
        <f>IF(D318=0,0,(IF('Attorney Detail'!I316="yes",(D318/AV318)*('Attorney Detail'!G316+'Attorney Detail'!H316),0)))</f>
        <v>0</v>
      </c>
      <c r="AX318" s="93">
        <f>IF(F318=0,0,(IF('Attorney Detail'!J316="yes",(F318/AV318)*('Attorney Detail'!G316+'Attorney Detail'!H316),0)))</f>
        <v>0</v>
      </c>
      <c r="AY318" s="93">
        <f>IF(H318+J318=0,0,(IF('Attorney Detail'!K316="yes",((H318+J318)/AV318)*('Attorney Detail'!G316+'Attorney Detail'!H316),0)))</f>
        <v>0</v>
      </c>
      <c r="AZ318" s="93">
        <f>IF(L318=0,0,(IF('Attorney Detail'!L316="yes",(L318/AV318)*('Attorney Detail'!G316+'Attorney Detail'!H316),0)))</f>
        <v>0</v>
      </c>
      <c r="BA318" s="93">
        <f>IF(N318=0,0,(N318/AV318)*('Attorney Detail'!G316+'Attorney Detail'!H316))</f>
        <v>0</v>
      </c>
      <c r="BB318" s="93">
        <f>IF(R318+T318=0,0,(IF('Attorney Detail'!M316="yes",((R318+T318)/AV318)*('Attorney Detail'!G316+'Attorney Detail'!H316),0)))</f>
        <v>0</v>
      </c>
      <c r="BC318" s="93">
        <f>IF(V318=0,0,(IF('Attorney Detail'!N316="yes",(((V318)/AV318)*('Attorney Detail'!G316+'Attorney Detail'!H316)),0)))</f>
        <v>0</v>
      </c>
      <c r="BD318" s="93">
        <f>IF(X318+Z318+AB318=0,0,(IF('Attorney Detail'!O316="yes",((X318+Z318+AB318)/AV318)*('Attorney Detail'!G316+'Attorney Detail'!H316),0)))</f>
        <v>0</v>
      </c>
      <c r="BE318" s="93">
        <f>IF(AD318=0,0,(IF('Attorney Detail'!P316="yes",(AD318/AV318)*('Attorney Detail'!G316+'Attorney Detail'!H316),0)))</f>
        <v>0</v>
      </c>
      <c r="BF318" s="93">
        <f>IF(AF318=0,0,(IF('Attorney Detail'!Q316="yes",(AF318/AV318)*('Attorney Detail'!G316+'Attorney Detail'!H316),0)))</f>
        <v>0</v>
      </c>
      <c r="BG318" s="93">
        <f>IF(AH318=0,0,(AH318/AV318)*('Attorney Detail'!G316+'Attorney Detail'!H316))</f>
        <v>0</v>
      </c>
      <c r="BH318" s="93">
        <f>IF(AK318+AM318=0,0,(IF('Attorney Detail'!R316="yes",((AL318+AN318)/AV318)*('Attorney Detail'!G316+'Attorney Detail'!H316),0)))</f>
        <v>0</v>
      </c>
      <c r="BI318" s="91">
        <f>IF(AP318=0,0,(IF('Attorney Detail'!S316="yes",(AP318/AV318)*('Attorney Detail'!G316+'Attorney Detail'!H316),0)))</f>
        <v>0</v>
      </c>
      <c r="BJ318" s="91">
        <f>IF(AT318=0,0,(AT318/AV318)*('Attorney Detail'!G316+'Attorney Detail'!H316))</f>
        <v>0</v>
      </c>
      <c r="BK318" s="91">
        <f>IF((AU318)=0,('Attorney Detail'!G316+'Attorney Detail'!H316),SUM(AW318:BJ318))</f>
        <v>0</v>
      </c>
      <c r="CK318" s="19">
        <f>AV318*'Attorney Detail'!F316</f>
        <v>0</v>
      </c>
    </row>
    <row r="319" spans="1:89" ht="16.5" thickTop="1" thickBot="1" x14ac:dyDescent="0.3">
      <c r="A319" s="72" t="s">
        <v>29</v>
      </c>
      <c r="B319" s="73"/>
      <c r="C319" s="73">
        <f t="shared" ref="C319" si="1385">SUM(C315:C318)</f>
        <v>0</v>
      </c>
      <c r="D319" s="74">
        <f t="shared" ref="D319" si="1386">C319/C313</f>
        <v>0</v>
      </c>
      <c r="E319" s="73">
        <f t="shared" ref="E319" si="1387">SUM(E315:E318)</f>
        <v>0</v>
      </c>
      <c r="F319" s="74">
        <f t="shared" ref="F319" si="1388">E319/E313</f>
        <v>0</v>
      </c>
      <c r="G319" s="73">
        <f t="shared" ref="G319" si="1389">SUM(G315:G318)</f>
        <v>0</v>
      </c>
      <c r="H319" s="75">
        <f t="shared" ref="H319" si="1390">G319/G313</f>
        <v>0</v>
      </c>
      <c r="I319" s="73">
        <f t="shared" ref="I319" si="1391">SUM(I315:I318)</f>
        <v>0</v>
      </c>
      <c r="J319" s="75">
        <f t="shared" ref="J319" si="1392">I319/I313</f>
        <v>0</v>
      </c>
      <c r="K319" s="73">
        <f t="shared" ref="K319" si="1393">SUM(K315:K318)</f>
        <v>0</v>
      </c>
      <c r="L319" s="75">
        <f t="shared" ref="L319" si="1394">K319/K313</f>
        <v>0</v>
      </c>
      <c r="M319" s="73">
        <f t="shared" ref="M319" si="1395">SUM(M315:M318)</f>
        <v>0</v>
      </c>
      <c r="N319" s="74">
        <f t="shared" ref="N319" si="1396">M319/M313</f>
        <v>0</v>
      </c>
      <c r="O319" s="73">
        <f t="shared" ref="O319" si="1397">SUM(O315:O318)</f>
        <v>0</v>
      </c>
      <c r="P319" s="74">
        <f t="shared" ref="P319" si="1398">O319/O313</f>
        <v>0</v>
      </c>
      <c r="Q319" s="73">
        <f t="shared" ref="Q319" si="1399">SUM(Q315:Q318)</f>
        <v>0</v>
      </c>
      <c r="R319" s="75">
        <f t="shared" ref="R319" si="1400">Q319/Q313</f>
        <v>0</v>
      </c>
      <c r="S319" s="73">
        <f t="shared" ref="S319" si="1401">SUM(S315:S318)</f>
        <v>0</v>
      </c>
      <c r="T319" s="75">
        <f t="shared" ref="T319" si="1402">S319/S313</f>
        <v>0</v>
      </c>
      <c r="U319" s="73">
        <f t="shared" ref="U319" si="1403">SUM(U315:U318)</f>
        <v>0</v>
      </c>
      <c r="V319" s="75">
        <f t="shared" ref="V319" si="1404">U319/U313</f>
        <v>0</v>
      </c>
      <c r="W319" s="73">
        <f t="shared" ref="W319" si="1405">SUM(W315:W318)</f>
        <v>0</v>
      </c>
      <c r="X319" s="75">
        <f t="shared" ref="X319" si="1406">W319/W313</f>
        <v>0</v>
      </c>
      <c r="Y319" s="73">
        <f t="shared" ref="Y319" si="1407">SUM(Y315:Y318)</f>
        <v>0</v>
      </c>
      <c r="Z319" s="75">
        <f t="shared" ref="Z319" si="1408">Y319/Y313</f>
        <v>0</v>
      </c>
      <c r="AA319" s="73">
        <f t="shared" ref="AA319" si="1409">SUM(AA315:AA318)</f>
        <v>0</v>
      </c>
      <c r="AB319" s="75">
        <f t="shared" ref="AB319" si="1410">AA319/AA313</f>
        <v>0</v>
      </c>
      <c r="AC319" s="73">
        <f t="shared" ref="AC319" si="1411">SUM(AC315:AC318)</f>
        <v>0</v>
      </c>
      <c r="AD319" s="75">
        <f t="shared" ref="AD319" si="1412">AC319/AC313</f>
        <v>0</v>
      </c>
      <c r="AE319" s="73">
        <f t="shared" ref="AE319" si="1413">SUM(AE315:AE318)</f>
        <v>0</v>
      </c>
      <c r="AF319" s="75">
        <f t="shared" ref="AF319" si="1414">AE319/AE313</f>
        <v>0</v>
      </c>
      <c r="AG319" s="73">
        <f t="shared" ref="AG319" si="1415">SUM(AG315:AG318)</f>
        <v>0</v>
      </c>
      <c r="AH319" s="75">
        <f t="shared" ref="AH319" si="1416">AG319/AG313</f>
        <v>0</v>
      </c>
      <c r="AI319" s="73">
        <f t="shared" ref="AI319" si="1417">SUM(AI315:AI318)</f>
        <v>0</v>
      </c>
      <c r="AJ319" s="75">
        <f t="shared" ref="AJ319" si="1418">AI319/AI313</f>
        <v>0</v>
      </c>
      <c r="AK319" s="73">
        <f t="shared" ref="AK319" si="1419">SUM(AK315:AK318)</f>
        <v>0</v>
      </c>
      <c r="AL319" s="75">
        <f t="shared" ref="AL319" si="1420">AK319/AK313</f>
        <v>0</v>
      </c>
      <c r="AM319" s="73">
        <f t="shared" ref="AM319" si="1421">SUM(AM315:AM318)</f>
        <v>0</v>
      </c>
      <c r="AN319" s="75">
        <f t="shared" ref="AN319" si="1422">AM319/AM313</f>
        <v>0</v>
      </c>
      <c r="AO319" s="73">
        <f t="shared" ref="AO319" si="1423">SUM(AO315:AO318)</f>
        <v>0</v>
      </c>
      <c r="AP319" s="75">
        <f t="shared" ref="AP319" si="1424">AO319/AO313</f>
        <v>0</v>
      </c>
      <c r="AQ319" s="73">
        <f t="shared" ref="AQ319" si="1425">SUM(AQ315:AQ318)</f>
        <v>0</v>
      </c>
      <c r="AR319" s="75">
        <f t="shared" ref="AR319" si="1426">AQ319/AQ313</f>
        <v>0</v>
      </c>
      <c r="AS319" s="73">
        <f t="shared" ref="AS319" si="1427">SUM(AS315:AS318)</f>
        <v>0</v>
      </c>
      <c r="AT319" s="75">
        <f t="shared" ref="AT319" si="1428">AS319/AS313</f>
        <v>0</v>
      </c>
      <c r="AU319" s="71">
        <f>E319+M319+O319+Q319+W319+Y319+AA319+AE319+AG319+AI319+AO319+AS319+G319+K319+I319+AC319+S319+U319+AQ319+AK319+AM319+C319</f>
        <v>0</v>
      </c>
      <c r="AV319" s="155">
        <f t="shared" si="1384"/>
        <v>0</v>
      </c>
      <c r="AW319" s="94"/>
      <c r="AX319" s="94"/>
      <c r="AY319" s="94"/>
      <c r="AZ319" s="94"/>
      <c r="BA319" s="94"/>
      <c r="BB319" s="94"/>
      <c r="BC319" s="94"/>
      <c r="BD319" s="94"/>
      <c r="BE319" s="94"/>
      <c r="BF319" s="94"/>
      <c r="BG319" s="94"/>
      <c r="BH319" s="94"/>
      <c r="BI319" s="94"/>
      <c r="BJ319" s="94"/>
      <c r="BK319" s="94"/>
      <c r="CK319" s="26">
        <f t="shared" ref="CK319" si="1429">SUM(CK315:CK318)</f>
        <v>0</v>
      </c>
    </row>
    <row r="320" spans="1:89" ht="16.5" thickTop="1" x14ac:dyDescent="0.25">
      <c r="A320" s="233" t="s">
        <v>481</v>
      </c>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row>
    <row r="321" spans="1:89" ht="45" x14ac:dyDescent="0.25">
      <c r="A321" s="76"/>
      <c r="B321" s="66" t="s">
        <v>21</v>
      </c>
      <c r="C321" s="225" t="s">
        <v>442</v>
      </c>
      <c r="D321" s="226"/>
      <c r="E321" s="225" t="s">
        <v>96</v>
      </c>
      <c r="F321" s="226"/>
      <c r="G321" s="232" t="s">
        <v>99</v>
      </c>
      <c r="H321" s="226"/>
      <c r="I321" s="232" t="s">
        <v>100</v>
      </c>
      <c r="J321" s="226"/>
      <c r="K321" s="225" t="s">
        <v>97</v>
      </c>
      <c r="L321" s="226"/>
      <c r="M321" s="225" t="s">
        <v>98</v>
      </c>
      <c r="N321" s="226"/>
      <c r="O321" s="225" t="s">
        <v>22</v>
      </c>
      <c r="P321" s="226"/>
      <c r="Q321" s="225" t="s">
        <v>489</v>
      </c>
      <c r="R321" s="226"/>
      <c r="S321" s="225" t="s">
        <v>488</v>
      </c>
      <c r="T321" s="226"/>
      <c r="U321" s="232" t="s">
        <v>422</v>
      </c>
      <c r="V321" s="226"/>
      <c r="W321" s="232" t="s">
        <v>436</v>
      </c>
      <c r="X321" s="226"/>
      <c r="Y321" s="232" t="s">
        <v>423</v>
      </c>
      <c r="Z321" s="226"/>
      <c r="AA321" s="225" t="s">
        <v>484</v>
      </c>
      <c r="AB321" s="226"/>
      <c r="AC321" s="225" t="s">
        <v>93</v>
      </c>
      <c r="AD321" s="226"/>
      <c r="AE321" s="225" t="s">
        <v>94</v>
      </c>
      <c r="AF321" s="226"/>
      <c r="AG321" s="225" t="s">
        <v>485</v>
      </c>
      <c r="AH321" s="226"/>
      <c r="AI321" s="225" t="s">
        <v>424</v>
      </c>
      <c r="AJ321" s="226"/>
      <c r="AK321" s="225" t="s">
        <v>425</v>
      </c>
      <c r="AL321" s="226"/>
      <c r="AM321" s="225" t="s">
        <v>437</v>
      </c>
      <c r="AN321" s="226"/>
      <c r="AO321" s="225" t="s">
        <v>500</v>
      </c>
      <c r="AP321" s="226"/>
      <c r="AQ321" s="225" t="s">
        <v>426</v>
      </c>
      <c r="AR321" s="226"/>
      <c r="AS321" s="225" t="s">
        <v>447</v>
      </c>
      <c r="AT321" s="226"/>
      <c r="AU321" s="225" t="s">
        <v>23</v>
      </c>
      <c r="AV321" s="226"/>
      <c r="AW321" s="89" t="s">
        <v>442</v>
      </c>
      <c r="AX321" s="89" t="s">
        <v>96</v>
      </c>
      <c r="AY321" s="195" t="s">
        <v>203</v>
      </c>
      <c r="AZ321" s="105" t="s">
        <v>97</v>
      </c>
      <c r="BA321" s="105" t="s">
        <v>443</v>
      </c>
      <c r="BB321" s="90" t="s">
        <v>434</v>
      </c>
      <c r="BC321" s="106" t="s">
        <v>204</v>
      </c>
      <c r="BD321" s="90" t="s">
        <v>435</v>
      </c>
      <c r="BE321" s="90" t="s">
        <v>93</v>
      </c>
      <c r="BF321" s="90" t="s">
        <v>94</v>
      </c>
      <c r="BG321" s="90" t="s">
        <v>31</v>
      </c>
      <c r="BH321" s="90" t="s">
        <v>444</v>
      </c>
      <c r="BI321" s="91" t="s">
        <v>445</v>
      </c>
      <c r="BJ321" s="91" t="s">
        <v>446</v>
      </c>
      <c r="BK321" s="91" t="s">
        <v>448</v>
      </c>
      <c r="CK321" s="219" t="s">
        <v>502</v>
      </c>
    </row>
    <row r="322" spans="1:89" x14ac:dyDescent="0.25">
      <c r="A322" s="38" t="s">
        <v>107</v>
      </c>
      <c r="B322" s="67"/>
      <c r="C322" s="67"/>
      <c r="D322" s="68"/>
      <c r="E322" s="67"/>
      <c r="F322" s="68"/>
      <c r="G322" s="67"/>
      <c r="H322" s="68"/>
      <c r="I322" s="67"/>
      <c r="J322" s="68"/>
      <c r="K322" s="67"/>
      <c r="L322" s="68"/>
      <c r="M322" s="69"/>
      <c r="N322" s="68"/>
      <c r="O322" s="67"/>
      <c r="P322" s="68"/>
      <c r="Q322" s="67"/>
      <c r="R322" s="68"/>
      <c r="S322" s="67"/>
      <c r="T322" s="68"/>
      <c r="U322" s="67"/>
      <c r="V322" s="68"/>
      <c r="W322" s="67"/>
      <c r="X322" s="68"/>
      <c r="Y322" s="67"/>
      <c r="Z322" s="68"/>
      <c r="AA322" s="67"/>
      <c r="AB322" s="68"/>
      <c r="AC322" s="69"/>
      <c r="AD322" s="69"/>
      <c r="AE322" s="67"/>
      <c r="AF322" s="68"/>
      <c r="AG322" s="67"/>
      <c r="AH322" s="68"/>
      <c r="AI322" s="67"/>
      <c r="AJ322" s="68"/>
      <c r="AK322" s="227"/>
      <c r="AL322" s="228"/>
      <c r="AM322" s="227"/>
      <c r="AN322" s="228"/>
      <c r="AO322" s="112"/>
      <c r="AP322" s="113"/>
      <c r="AQ322" s="112"/>
      <c r="AR322" s="113"/>
      <c r="AS322" s="112"/>
      <c r="AT322" s="113"/>
      <c r="AU322" s="67"/>
      <c r="AV322" s="110"/>
      <c r="AW322" s="89"/>
      <c r="AX322" s="89"/>
      <c r="AY322" s="89"/>
      <c r="AZ322" s="89"/>
      <c r="BA322" s="89"/>
    </row>
    <row r="323" spans="1:89" x14ac:dyDescent="0.25">
      <c r="A323" s="77"/>
      <c r="B323" s="70"/>
      <c r="C323" s="223">
        <f>(VLOOKUP(A322,$BL$2:$CH$5,2,FALSE))*'Attorney Detail'!F323</f>
        <v>15</v>
      </c>
      <c r="D323" s="224"/>
      <c r="E323" s="223">
        <f>(VLOOKUP(A322,$BL$2:$CH$5,3,FALSE))*'Attorney Detail'!F323</f>
        <v>15</v>
      </c>
      <c r="F323" s="224"/>
      <c r="G323" s="223">
        <f>VLOOKUP(A322,$BL$2:$CI$5,4,FALSE)*'Attorney Detail'!F323</f>
        <v>50</v>
      </c>
      <c r="H323" s="224"/>
      <c r="I323" s="223">
        <f>VLOOKUP(A322,$BL$2:$CI$5,5,FALSE)*'Attorney Detail'!F323</f>
        <v>80</v>
      </c>
      <c r="J323" s="224"/>
      <c r="K323" s="223">
        <f>VLOOKUP(A322,$BL$2:$CI$5,6,FALSE)*'Attorney Detail'!F323</f>
        <v>100</v>
      </c>
      <c r="L323" s="224"/>
      <c r="M323" s="234">
        <f>VLOOKUP(A322,$BL$2:$CI$5,7,FALSE)*'Attorney Detail'!F323</f>
        <v>150</v>
      </c>
      <c r="N323" s="224"/>
      <c r="O323" s="223">
        <f>VLOOKUP(A322,$BL$2:$CI$5,8,FALSE)*'Attorney Detail'!F323</f>
        <v>300</v>
      </c>
      <c r="P323" s="224"/>
      <c r="Q323" s="223">
        <f>VLOOKUP(A322,$BL$2:$CI$5,9,FALSE)*'Attorney Detail'!F323</f>
        <v>15</v>
      </c>
      <c r="R323" s="224"/>
      <c r="S323" s="223">
        <f>VLOOKUP(A322,$BL$2:$CI$5,10,FALSE)*'Attorney Detail'!F323</f>
        <v>50</v>
      </c>
      <c r="T323" s="224"/>
      <c r="U323" s="223">
        <f>VLOOKUP(A322,$BL$2:$CI$5,11,FALSE)*'Attorney Detail'!F323</f>
        <v>100</v>
      </c>
      <c r="V323" s="224"/>
      <c r="W323" s="223">
        <f>VLOOKUP(A322,$BL$2:$CI$5,12,FALSE)*'Attorney Detail'!F323</f>
        <v>220</v>
      </c>
      <c r="X323" s="224"/>
      <c r="Y323" s="223">
        <f>VLOOKUP(A322,$BL$2:$CI$5,13,FALSE)*'Attorney Detail'!F323</f>
        <v>300</v>
      </c>
      <c r="Z323" s="224"/>
      <c r="AA323" s="229">
        <f>VLOOKUP(A322,$BL$2:$CI$5,14,FALSE)*'Attorney Detail'!F323</f>
        <v>400</v>
      </c>
      <c r="AB323" s="230"/>
      <c r="AC323" s="229">
        <f>VLOOKUP(A322,$BL$2:$CI$5,15,FALSE)*'Attorney Detail'!F323</f>
        <v>120</v>
      </c>
      <c r="AD323" s="231"/>
      <c r="AE323" s="229">
        <f>VLOOKUP(A322,$BL$2:$CI$5,16,FALSE)*'Attorney Detail'!F323</f>
        <v>120</v>
      </c>
      <c r="AF323" s="230"/>
      <c r="AG323" s="229">
        <f>VLOOKUP(A322,$BL$2:$CI$5,17,FALSE)*'Attorney Detail'!F323</f>
        <v>300</v>
      </c>
      <c r="AH323" s="230"/>
      <c r="AI323" s="223">
        <f>VLOOKUP(A322,$BL$2:$CI$5,18,FALSE)*'Attorney Detail'!F323</f>
        <v>300</v>
      </c>
      <c r="AJ323" s="224"/>
      <c r="AK323" s="223">
        <f>VLOOKUP(A322,$BL$2:$CI$5,19,FALSE)*'Attorney Detail'!F323</f>
        <v>15</v>
      </c>
      <c r="AL323" s="224"/>
      <c r="AM323" s="223">
        <f>VLOOKUP(A322,$BL$2:$CI$5,20,FALSE)*'Attorney Detail'!F323</f>
        <v>40</v>
      </c>
      <c r="AN323" s="224"/>
      <c r="AO323" s="223">
        <f>VLOOKUP(A322,$BL$2:$CI$5,21,FALSE)*'Attorney Detail'!F323</f>
        <v>40</v>
      </c>
      <c r="AP323" s="224"/>
      <c r="AQ323" s="223">
        <f>VLOOKUP(A322,$BL$2:$CI$5,22,FALSE)*'Attorney Detail'!F323</f>
        <v>40</v>
      </c>
      <c r="AR323" s="224"/>
      <c r="AS323" s="235">
        <f>VLOOKUP(A322,$BL$2:$CI$5,23,FALSE)*'Attorney Detail'!F323</f>
        <v>10000000000</v>
      </c>
      <c r="AT323" s="236"/>
      <c r="AU323" s="237"/>
      <c r="AV323" s="238"/>
    </row>
    <row r="324" spans="1:89" ht="15.75" thickBot="1" x14ac:dyDescent="0.3">
      <c r="A324" s="37" t="str">
        <f>'Attorney Detail'!A323&amp;""</f>
        <v/>
      </c>
      <c r="B324" s="78" t="s">
        <v>24</v>
      </c>
      <c r="C324" s="78" t="s">
        <v>24</v>
      </c>
      <c r="D324" s="78" t="s">
        <v>112</v>
      </c>
      <c r="E324" s="78" t="s">
        <v>24</v>
      </c>
      <c r="F324" s="78" t="s">
        <v>112</v>
      </c>
      <c r="G324" s="78" t="s">
        <v>24</v>
      </c>
      <c r="H324" s="78" t="s">
        <v>112</v>
      </c>
      <c r="I324" s="78" t="s">
        <v>24</v>
      </c>
      <c r="J324" s="78" t="s">
        <v>112</v>
      </c>
      <c r="K324" s="78" t="s">
        <v>24</v>
      </c>
      <c r="L324" s="78" t="s">
        <v>112</v>
      </c>
      <c r="M324" s="78" t="s">
        <v>24</v>
      </c>
      <c r="N324" s="78" t="s">
        <v>112</v>
      </c>
      <c r="O324" s="78" t="s">
        <v>24</v>
      </c>
      <c r="P324" s="78" t="s">
        <v>112</v>
      </c>
      <c r="Q324" s="78" t="s">
        <v>24</v>
      </c>
      <c r="R324" s="78" t="s">
        <v>112</v>
      </c>
      <c r="S324" s="78" t="s">
        <v>24</v>
      </c>
      <c r="T324" s="78" t="s">
        <v>112</v>
      </c>
      <c r="U324" s="78" t="s">
        <v>24</v>
      </c>
      <c r="V324" s="78" t="s">
        <v>112</v>
      </c>
      <c r="W324" s="78" t="s">
        <v>24</v>
      </c>
      <c r="X324" s="78" t="s">
        <v>112</v>
      </c>
      <c r="Y324" s="78" t="s">
        <v>24</v>
      </c>
      <c r="Z324" s="78" t="s">
        <v>112</v>
      </c>
      <c r="AA324" s="78" t="s">
        <v>24</v>
      </c>
      <c r="AB324" s="78" t="s">
        <v>112</v>
      </c>
      <c r="AC324" s="78" t="s">
        <v>24</v>
      </c>
      <c r="AD324" s="78" t="s">
        <v>112</v>
      </c>
      <c r="AE324" s="78" t="s">
        <v>24</v>
      </c>
      <c r="AF324" s="78" t="s">
        <v>112</v>
      </c>
      <c r="AG324" s="78" t="s">
        <v>24</v>
      </c>
      <c r="AH324" s="79" t="s">
        <v>112</v>
      </c>
      <c r="AI324" s="78" t="s">
        <v>24</v>
      </c>
      <c r="AJ324" s="78" t="s">
        <v>112</v>
      </c>
      <c r="AK324" s="78" t="s">
        <v>24</v>
      </c>
      <c r="AL324" s="78" t="s">
        <v>112</v>
      </c>
      <c r="AM324" s="78" t="s">
        <v>24</v>
      </c>
      <c r="AN324" s="78" t="s">
        <v>112</v>
      </c>
      <c r="AO324" s="78" t="s">
        <v>24</v>
      </c>
      <c r="AP324" s="78" t="s">
        <v>112</v>
      </c>
      <c r="AQ324" s="78" t="s">
        <v>24</v>
      </c>
      <c r="AR324" s="78" t="s">
        <v>112</v>
      </c>
      <c r="AS324" s="78" t="s">
        <v>24</v>
      </c>
      <c r="AT324" s="78" t="s">
        <v>112</v>
      </c>
      <c r="AU324" s="78" t="s">
        <v>24</v>
      </c>
      <c r="AV324" s="154" t="s">
        <v>112</v>
      </c>
      <c r="CK324" s="19"/>
    </row>
    <row r="325" spans="1:89" ht="16.5" thickTop="1" thickBot="1" x14ac:dyDescent="0.3">
      <c r="A325" s="20" t="s">
        <v>25</v>
      </c>
      <c r="B325" s="21"/>
      <c r="C325" s="21"/>
      <c r="D325" s="75">
        <f>C325/C323</f>
        <v>0</v>
      </c>
      <c r="E325" s="21"/>
      <c r="F325" s="75">
        <f>E325/E323</f>
        <v>0</v>
      </c>
      <c r="G325" s="21"/>
      <c r="H325" s="75">
        <f>G325/G323</f>
        <v>0</v>
      </c>
      <c r="I325" s="21"/>
      <c r="J325" s="75">
        <f>I325/I323</f>
        <v>0</v>
      </c>
      <c r="K325" s="21"/>
      <c r="L325" s="75">
        <f>K325/K323</f>
        <v>0</v>
      </c>
      <c r="M325" s="21"/>
      <c r="N325" s="75">
        <f>M325/M323</f>
        <v>0</v>
      </c>
      <c r="O325" s="21"/>
      <c r="P325" s="75">
        <f>O325/O323</f>
        <v>0</v>
      </c>
      <c r="Q325" s="21"/>
      <c r="R325" s="75">
        <f>Q325/Q323</f>
        <v>0</v>
      </c>
      <c r="S325" s="21"/>
      <c r="T325" s="75">
        <f>S325/S323</f>
        <v>0</v>
      </c>
      <c r="U325" s="21"/>
      <c r="V325" s="75">
        <f>U325/U323</f>
        <v>0</v>
      </c>
      <c r="W325" s="21"/>
      <c r="X325" s="75">
        <f>W325/W323</f>
        <v>0</v>
      </c>
      <c r="Y325" s="21"/>
      <c r="Z325" s="75">
        <f>Y325/Y323</f>
        <v>0</v>
      </c>
      <c r="AA325" s="21"/>
      <c r="AB325" s="75">
        <f>AA325/AA323</f>
        <v>0</v>
      </c>
      <c r="AC325" s="21"/>
      <c r="AD325" s="75">
        <f>AC325/AC323</f>
        <v>0</v>
      </c>
      <c r="AE325" s="21"/>
      <c r="AF325" s="75">
        <f>AE325/AE323</f>
        <v>0</v>
      </c>
      <c r="AG325" s="21"/>
      <c r="AH325" s="75">
        <f>AG325/AG323</f>
        <v>0</v>
      </c>
      <c r="AI325" s="21"/>
      <c r="AJ325" s="75">
        <f>AI325/AI323</f>
        <v>0</v>
      </c>
      <c r="AK325" s="21"/>
      <c r="AL325" s="75">
        <f>AK325/AK323</f>
        <v>0</v>
      </c>
      <c r="AM325" s="21">
        <v>0</v>
      </c>
      <c r="AN325" s="75">
        <f>AM325/AM323</f>
        <v>0</v>
      </c>
      <c r="AO325" s="21"/>
      <c r="AP325" s="75">
        <f>AO325/AO323</f>
        <v>0</v>
      </c>
      <c r="AQ325" s="21"/>
      <c r="AR325" s="75">
        <f>AQ325/AQ323</f>
        <v>0</v>
      </c>
      <c r="AS325" s="21"/>
      <c r="AT325" s="75">
        <f>AS325/AS323</f>
        <v>0</v>
      </c>
      <c r="AU325" s="100">
        <f>E325+M325+O325+Q325+W325+Y325+AA325+AE325+AG325+AI325+AO325+AS325+G325+K325+I325+AC325+S325+U325+AQ325+AK325+AM325+C325</f>
        <v>0</v>
      </c>
      <c r="AV325" s="155">
        <f t="shared" ref="AV325:AV329" si="1430">F325+N325+P325+R325+X325+Z325+AB325+AF325+AH325+AJ325+AP325+AT325+AD325+H325+L325+J325+T325+V325+AR325+AL325+AN325+D325</f>
        <v>0</v>
      </c>
      <c r="AW325" s="93">
        <f>IF(D325=0,0,(IF('Attorney Detail'!I323="yes",(D325/AV325)*('Attorney Detail'!G323+'Attorney Detail'!H323),0)))</f>
        <v>0</v>
      </c>
      <c r="AX325" s="93">
        <f>IF(F325=0,0,(IF('Attorney Detail'!J323="yes",(F325/AV325)*('Attorney Detail'!G323+'Attorney Detail'!H323),0)))</f>
        <v>0</v>
      </c>
      <c r="AY325" s="93">
        <f>IF(H325+J325=0,0,(IF('Attorney Detail'!K323="yes",((H325+J325)/AV325)*('Attorney Detail'!G323+'Attorney Detail'!H323),0)))</f>
        <v>0</v>
      </c>
      <c r="AZ325" s="93">
        <f>IF(L325=0,0,(IF('Attorney Detail'!L323="yes",(L325/AV325)*('Attorney Detail'!G323+'Attorney Detail'!H323),0)))</f>
        <v>0</v>
      </c>
      <c r="BA325" s="93">
        <f>IF(N325=0,0,(N325/AV325)*('Attorney Detail'!G323+'Attorney Detail'!H323))</f>
        <v>0</v>
      </c>
      <c r="BB325" s="93">
        <f>IF(R325+T325=0,0,(IF('Attorney Detail'!M323="yes",((R325+T325)/AV325)*('Attorney Detail'!G323+'Attorney Detail'!H323),0)))</f>
        <v>0</v>
      </c>
      <c r="BC325" s="93">
        <f>IF(V325=0,0,(IF('Attorney Detail'!N323="yes",(((V325)/AV325)*('Attorney Detail'!G323+'Attorney Detail'!H323)),0)))</f>
        <v>0</v>
      </c>
      <c r="BD325" s="93">
        <f>IF(X325+Z325+AB325=0,0,(IF('Attorney Detail'!O323="yes",((X325+Z325+AB325)/AV325)*('Attorney Detail'!G323+'Attorney Detail'!H323),0)))</f>
        <v>0</v>
      </c>
      <c r="BE325" s="93">
        <f>IF(AD325=0,0,(IF('Attorney Detail'!P323="yes",(AD325/AV325)*('Attorney Detail'!G323+'Attorney Detail'!H323),0)))</f>
        <v>0</v>
      </c>
      <c r="BF325" s="93">
        <f>IF(AF325=0,0,(IF('Attorney Detail'!Q323="yes",(AF325/AV325)*('Attorney Detail'!G323+'Attorney Detail'!H323),0)))</f>
        <v>0</v>
      </c>
      <c r="BG325" s="93">
        <f>IF(AH325=0,0,(AH325/AV325)*('Attorney Detail'!G323+'Attorney Detail'!H323))</f>
        <v>0</v>
      </c>
      <c r="BH325" s="93">
        <f>IF(AK325+AM325=0,0,(IF('Attorney Detail'!R323="yes",((AL325+AN325)/AV325)*('Attorney Detail'!G323+'Attorney Detail'!H323),0)))</f>
        <v>0</v>
      </c>
      <c r="BI325" s="91">
        <f>IF(AP325=0,0,(IF('Attorney Detail'!S323="yes",(AP325/AV325)*('Attorney Detail'!G323+'Attorney Detail'!H323),0)))</f>
        <v>0</v>
      </c>
      <c r="BJ325" s="91">
        <f>IF(AT325=0,0,(AT325/AV325)*('Attorney Detail'!G323+'Attorney Detail'!H323))</f>
        <v>0</v>
      </c>
      <c r="BK325" s="91">
        <f>IF((AU325)=0,('Attorney Detail'!G323+'Attorney Detail'!H323),SUM(AW325:BJ325))</f>
        <v>0</v>
      </c>
      <c r="CK325" s="19">
        <f>AV325*'Attorney Detail'!F323</f>
        <v>0</v>
      </c>
    </row>
    <row r="326" spans="1:89" ht="16.5" thickTop="1" thickBot="1" x14ac:dyDescent="0.3">
      <c r="A326" s="22" t="s">
        <v>26</v>
      </c>
      <c r="B326" s="23"/>
      <c r="C326" s="88"/>
      <c r="D326" s="75">
        <f>C326/C323</f>
        <v>0</v>
      </c>
      <c r="E326" s="88"/>
      <c r="F326" s="75">
        <f>E326/E323</f>
        <v>0</v>
      </c>
      <c r="G326" s="88"/>
      <c r="H326" s="75">
        <f>G326/G323</f>
        <v>0</v>
      </c>
      <c r="I326" s="88"/>
      <c r="J326" s="75">
        <f>I326/I323</f>
        <v>0</v>
      </c>
      <c r="K326" s="88"/>
      <c r="L326" s="75">
        <f>K326/K323</f>
        <v>0</v>
      </c>
      <c r="M326" s="88"/>
      <c r="N326" s="75">
        <f>M326/M323</f>
        <v>0</v>
      </c>
      <c r="O326" s="88"/>
      <c r="P326" s="75">
        <f>O326/O323</f>
        <v>0</v>
      </c>
      <c r="Q326" s="88"/>
      <c r="R326" s="75">
        <f>Q326/Q323</f>
        <v>0</v>
      </c>
      <c r="S326" s="88"/>
      <c r="T326" s="75">
        <f>S326/S323</f>
        <v>0</v>
      </c>
      <c r="U326" s="88"/>
      <c r="V326" s="75">
        <f>U326/U323</f>
        <v>0</v>
      </c>
      <c r="W326" s="88"/>
      <c r="X326" s="75">
        <f>W326/W323</f>
        <v>0</v>
      </c>
      <c r="Y326" s="88"/>
      <c r="Z326" s="75">
        <f>Y326/Y323</f>
        <v>0</v>
      </c>
      <c r="AA326" s="88"/>
      <c r="AB326" s="75">
        <f>AA326/AA323</f>
        <v>0</v>
      </c>
      <c r="AC326" s="88"/>
      <c r="AD326" s="75">
        <f>AC326/AC323</f>
        <v>0</v>
      </c>
      <c r="AE326" s="88"/>
      <c r="AF326" s="75">
        <f>AE326/AE323</f>
        <v>0</v>
      </c>
      <c r="AG326" s="88"/>
      <c r="AH326" s="75">
        <f>AG326/AG323</f>
        <v>0</v>
      </c>
      <c r="AI326" s="88"/>
      <c r="AJ326" s="75">
        <f>AI326/AI323</f>
        <v>0</v>
      </c>
      <c r="AK326" s="88">
        <v>0</v>
      </c>
      <c r="AL326" s="75">
        <f>AK326/AK323</f>
        <v>0</v>
      </c>
      <c r="AM326" s="88">
        <v>0</v>
      </c>
      <c r="AN326" s="75">
        <f>AM326/AM323</f>
        <v>0</v>
      </c>
      <c r="AO326" s="88"/>
      <c r="AP326" s="75">
        <f>AO326/AO323</f>
        <v>0</v>
      </c>
      <c r="AQ326" s="88"/>
      <c r="AR326" s="75">
        <f>AQ326/AQ323</f>
        <v>0</v>
      </c>
      <c r="AS326" s="88"/>
      <c r="AT326" s="75">
        <f>AS326/AS323</f>
        <v>0</v>
      </c>
      <c r="AU326" s="107">
        <f>E326+M326+O326+Q326+W326+Y326+AA326+AE326+AG326+AI326+AO326+AS326+G326+K326+I326+AC326+S326+U326+AQ326+AK326+AM326+C326</f>
        <v>0</v>
      </c>
      <c r="AV326" s="155">
        <f t="shared" si="1430"/>
        <v>0</v>
      </c>
      <c r="AW326" s="93">
        <f>IF(D326=0,0,(IF('Attorney Detail'!I324="yes",(D326/AV326)*('Attorney Detail'!G324+'Attorney Detail'!H324),0)))</f>
        <v>0</v>
      </c>
      <c r="AX326" s="93">
        <f>IF(F326=0,0,(IF('Attorney Detail'!J324="yes",(F326/AV326)*('Attorney Detail'!G324+'Attorney Detail'!H324),0)))</f>
        <v>0</v>
      </c>
      <c r="AY326" s="93">
        <f>IF(H326+J326=0,0,(IF('Attorney Detail'!K324="yes",((H326+J326)/AV326)*('Attorney Detail'!G324+'Attorney Detail'!H324),0)))</f>
        <v>0</v>
      </c>
      <c r="AZ326" s="93">
        <f>IF(L326=0,0,(IF('Attorney Detail'!L324="yes",(L326/AV326)*('Attorney Detail'!G324+'Attorney Detail'!H324),0)))</f>
        <v>0</v>
      </c>
      <c r="BA326" s="93">
        <f>IF(N326=0,0,(N326/AV326)*('Attorney Detail'!G324+'Attorney Detail'!H324))</f>
        <v>0</v>
      </c>
      <c r="BB326" s="93">
        <f>IF(R326+T326=0,0,(IF('Attorney Detail'!M324="yes",((R326+T326)/AV326)*('Attorney Detail'!G324+'Attorney Detail'!H324),0)))</f>
        <v>0</v>
      </c>
      <c r="BC326" s="93">
        <f>IF(V326=0,0,(IF('Attorney Detail'!N324="yes",(((V326)/AV326)*('Attorney Detail'!G324+'Attorney Detail'!H324)),0)))</f>
        <v>0</v>
      </c>
      <c r="BD326" s="93">
        <f>IF(X326+Z326+AB326=0,0,(IF('Attorney Detail'!O324="yes",((X326+Z326+AB326)/AV326)*('Attorney Detail'!G324+'Attorney Detail'!H324),0)))</f>
        <v>0</v>
      </c>
      <c r="BE326" s="93">
        <f>IF(AD326=0,0,(IF('Attorney Detail'!P324="yes",(AD326/AV326)*('Attorney Detail'!G324+'Attorney Detail'!H324),0)))</f>
        <v>0</v>
      </c>
      <c r="BF326" s="93">
        <f>IF(AF326=0,0,(IF('Attorney Detail'!Q324="yes",(AF326/AV326)*('Attorney Detail'!G324+'Attorney Detail'!H324),0)))</f>
        <v>0</v>
      </c>
      <c r="BG326" s="93">
        <f>IF(AH326=0,0,(AH326/AV326)*('Attorney Detail'!G324+'Attorney Detail'!H324))</f>
        <v>0</v>
      </c>
      <c r="BH326" s="93">
        <f>IF(AK326+AM326=0,0,(IF('Attorney Detail'!R324="yes",((AL326+AN326)/AV326)*('Attorney Detail'!G324+'Attorney Detail'!H324),0)))</f>
        <v>0</v>
      </c>
      <c r="BI326" s="91">
        <f>IF(AP326=0,0,(IF('Attorney Detail'!S324="yes",(AP326/AV326)*('Attorney Detail'!G324+'Attorney Detail'!H324),0)))</f>
        <v>0</v>
      </c>
      <c r="BJ326" s="91">
        <f>IF(AT326=0,0,(AT326/AV326)*('Attorney Detail'!G324+'Attorney Detail'!H324))</f>
        <v>0</v>
      </c>
      <c r="BK326" s="91">
        <f>IF((AU326)=0,('Attorney Detail'!G324+'Attorney Detail'!H324),SUM(AW326:BJ326))</f>
        <v>0</v>
      </c>
      <c r="CK326" s="19">
        <f>AV326*'Attorney Detail'!F324</f>
        <v>0</v>
      </c>
    </row>
    <row r="327" spans="1:89" ht="16.5" thickTop="1" thickBot="1" x14ac:dyDescent="0.3">
      <c r="A327" s="22" t="s">
        <v>27</v>
      </c>
      <c r="B327" s="23"/>
      <c r="C327" s="88"/>
      <c r="D327" s="75">
        <f>C327/C323</f>
        <v>0</v>
      </c>
      <c r="E327" s="88"/>
      <c r="F327" s="75">
        <f>E327/E323</f>
        <v>0</v>
      </c>
      <c r="G327" s="88"/>
      <c r="H327" s="75">
        <f>G327/G323</f>
        <v>0</v>
      </c>
      <c r="I327" s="88"/>
      <c r="J327" s="75">
        <f>I327/I323</f>
        <v>0</v>
      </c>
      <c r="K327" s="88"/>
      <c r="L327" s="75">
        <f>K327/K323</f>
        <v>0</v>
      </c>
      <c r="M327" s="88"/>
      <c r="N327" s="75">
        <f>M327/M323</f>
        <v>0</v>
      </c>
      <c r="O327" s="88"/>
      <c r="P327" s="75">
        <f>O327/O323</f>
        <v>0</v>
      </c>
      <c r="Q327" s="88"/>
      <c r="R327" s="75">
        <f>Q327/Q323</f>
        <v>0</v>
      </c>
      <c r="S327" s="88"/>
      <c r="T327" s="75">
        <f>S327/S323</f>
        <v>0</v>
      </c>
      <c r="U327" s="88"/>
      <c r="V327" s="75">
        <f>U327/U323</f>
        <v>0</v>
      </c>
      <c r="W327" s="88"/>
      <c r="X327" s="75">
        <f>W327/W323</f>
        <v>0</v>
      </c>
      <c r="Y327" s="88"/>
      <c r="Z327" s="75">
        <f>Y327/Y323</f>
        <v>0</v>
      </c>
      <c r="AA327" s="88"/>
      <c r="AB327" s="75">
        <f>AA327/AA323</f>
        <v>0</v>
      </c>
      <c r="AC327" s="88"/>
      <c r="AD327" s="75">
        <f>AC327/AC323</f>
        <v>0</v>
      </c>
      <c r="AE327" s="88"/>
      <c r="AF327" s="75">
        <f>AE327/AE323</f>
        <v>0</v>
      </c>
      <c r="AG327" s="88"/>
      <c r="AH327" s="75">
        <f>AG327/AG323</f>
        <v>0</v>
      </c>
      <c r="AI327" s="88"/>
      <c r="AJ327" s="75">
        <f>AI327/AI323</f>
        <v>0</v>
      </c>
      <c r="AK327" s="88">
        <v>0</v>
      </c>
      <c r="AL327" s="75">
        <f>AK327/AK323</f>
        <v>0</v>
      </c>
      <c r="AM327" s="88">
        <v>0</v>
      </c>
      <c r="AN327" s="75">
        <f>AM327/AM323</f>
        <v>0</v>
      </c>
      <c r="AO327" s="88"/>
      <c r="AP327" s="75">
        <f>AO327/AO323</f>
        <v>0</v>
      </c>
      <c r="AQ327" s="88"/>
      <c r="AR327" s="75">
        <f>AQ327/AQ323</f>
        <v>0</v>
      </c>
      <c r="AS327" s="88"/>
      <c r="AT327" s="75">
        <f>AS327/AS323</f>
        <v>0</v>
      </c>
      <c r="AU327" s="107">
        <f>E327+M327+O327+Q327+W327+Y327+AA327+AE327+AG327+AI327+AO327+AS327+G327+K327+I327+AC327+S327+U327+AQ327+AK327+AM327+C327</f>
        <v>0</v>
      </c>
      <c r="AV327" s="155">
        <f t="shared" si="1430"/>
        <v>0</v>
      </c>
      <c r="AW327" s="93">
        <f>IF(D327=0,0,(IF('Attorney Detail'!I325="yes",(D327/AV327)*('Attorney Detail'!G325+'Attorney Detail'!H325),0)))</f>
        <v>0</v>
      </c>
      <c r="AX327" s="93">
        <f>IF(F327=0,0,(IF('Attorney Detail'!J325="yes",(F327/AV327)*('Attorney Detail'!G325+'Attorney Detail'!H325),0)))</f>
        <v>0</v>
      </c>
      <c r="AY327" s="93">
        <f>IF(H327+J327=0,0,(IF('Attorney Detail'!K325="yes",((H327+J327)/AV327)*('Attorney Detail'!G325+'Attorney Detail'!H325),0)))</f>
        <v>0</v>
      </c>
      <c r="AZ327" s="93">
        <f>IF(L327=0,0,(IF('Attorney Detail'!L325="yes",(L327/AV327)*('Attorney Detail'!G325+'Attorney Detail'!H325),0)))</f>
        <v>0</v>
      </c>
      <c r="BA327" s="93">
        <f>IF(N327=0,0,(N327/AV327)*('Attorney Detail'!G325+'Attorney Detail'!H325))</f>
        <v>0</v>
      </c>
      <c r="BB327" s="93">
        <f>IF(R327+T327=0,0,(IF('Attorney Detail'!M325="yes",((R327+T327)/AV327)*('Attorney Detail'!G325+'Attorney Detail'!H325),0)))</f>
        <v>0</v>
      </c>
      <c r="BC327" s="93">
        <f>IF(V327=0,0,(IF('Attorney Detail'!N325="yes",(((V327)/AV327)*('Attorney Detail'!G325+'Attorney Detail'!H325)),0)))</f>
        <v>0</v>
      </c>
      <c r="BD327" s="93">
        <f>IF(X327+Z327+AB327=0,0,(IF('Attorney Detail'!O325="yes",((X327+Z327+AB327)/AV327)*('Attorney Detail'!G325+'Attorney Detail'!H325),0)))</f>
        <v>0</v>
      </c>
      <c r="BE327" s="93">
        <f>IF(AD327=0,0,(IF('Attorney Detail'!P325="yes",(AD327/AV327)*('Attorney Detail'!G325+'Attorney Detail'!H325),0)))</f>
        <v>0</v>
      </c>
      <c r="BF327" s="93">
        <f>IF(AF327=0,0,(IF('Attorney Detail'!Q325="yes",(AF327/AV327)*('Attorney Detail'!G325+'Attorney Detail'!H325),0)))</f>
        <v>0</v>
      </c>
      <c r="BG327" s="93">
        <f>IF(AH327=0,0,(AH327/AV327)*('Attorney Detail'!G325+'Attorney Detail'!H325))</f>
        <v>0</v>
      </c>
      <c r="BH327" s="93">
        <f>IF(AK327+AM327=0,0,(IF('Attorney Detail'!R325="yes",((AL327+AN327)/AV327)*('Attorney Detail'!G325+'Attorney Detail'!H325),0)))</f>
        <v>0</v>
      </c>
      <c r="BI327" s="91">
        <f>IF(AP327=0,0,(IF('Attorney Detail'!S325="yes",(AP327/AV327)*('Attorney Detail'!G325+'Attorney Detail'!H325),0)))</f>
        <v>0</v>
      </c>
      <c r="BJ327" s="91">
        <f>IF(AT327=0,0,(AT327/AV327)*('Attorney Detail'!G325+'Attorney Detail'!H325))</f>
        <v>0</v>
      </c>
      <c r="BK327" s="91">
        <f>IF((AU327)=0,('Attorney Detail'!G325+'Attorney Detail'!H325),SUM(AW327:BJ327))</f>
        <v>0</v>
      </c>
      <c r="CK327" s="19">
        <f>AV327*'Attorney Detail'!F325</f>
        <v>0</v>
      </c>
    </row>
    <row r="328" spans="1:89" ht="16.5" thickTop="1" thickBot="1" x14ac:dyDescent="0.3">
      <c r="A328" s="24" t="s">
        <v>28</v>
      </c>
      <c r="B328" s="25"/>
      <c r="C328" s="25"/>
      <c r="D328" s="75">
        <f>C328/C323</f>
        <v>0</v>
      </c>
      <c r="E328" s="25"/>
      <c r="F328" s="75">
        <f>E328/E323</f>
        <v>0</v>
      </c>
      <c r="G328" s="25"/>
      <c r="H328" s="75">
        <f>G328/G323</f>
        <v>0</v>
      </c>
      <c r="I328" s="25"/>
      <c r="J328" s="75">
        <f>I328/I323</f>
        <v>0</v>
      </c>
      <c r="K328" s="25"/>
      <c r="L328" s="75">
        <f>K328/K323</f>
        <v>0</v>
      </c>
      <c r="M328" s="25"/>
      <c r="N328" s="75">
        <f>M328/M323</f>
        <v>0</v>
      </c>
      <c r="O328" s="25"/>
      <c r="P328" s="75">
        <f>O328/O323</f>
        <v>0</v>
      </c>
      <c r="Q328" s="25"/>
      <c r="R328" s="75">
        <f>Q328/Q323</f>
        <v>0</v>
      </c>
      <c r="S328" s="25"/>
      <c r="T328" s="75">
        <f>S328/S323</f>
        <v>0</v>
      </c>
      <c r="U328" s="25"/>
      <c r="V328" s="75">
        <f>U328/U323</f>
        <v>0</v>
      </c>
      <c r="W328" s="25"/>
      <c r="X328" s="75">
        <f>W328/W323</f>
        <v>0</v>
      </c>
      <c r="Y328" s="25"/>
      <c r="Z328" s="75">
        <f>Y328/Y323</f>
        <v>0</v>
      </c>
      <c r="AA328" s="25"/>
      <c r="AB328" s="75">
        <f>AA328/AA323</f>
        <v>0</v>
      </c>
      <c r="AC328" s="25"/>
      <c r="AD328" s="75">
        <f>AC328/AC323</f>
        <v>0</v>
      </c>
      <c r="AE328" s="25"/>
      <c r="AF328" s="75">
        <f>AE328/AE323</f>
        <v>0</v>
      </c>
      <c r="AG328" s="25"/>
      <c r="AH328" s="75">
        <f>AG328/AG323</f>
        <v>0</v>
      </c>
      <c r="AI328" s="25"/>
      <c r="AJ328" s="75">
        <f>AI328/AI323</f>
        <v>0</v>
      </c>
      <c r="AK328" s="25">
        <v>0</v>
      </c>
      <c r="AL328" s="75">
        <f>AK328/AK323</f>
        <v>0</v>
      </c>
      <c r="AM328" s="25">
        <v>0</v>
      </c>
      <c r="AN328" s="75">
        <f>AM328/AM323</f>
        <v>0</v>
      </c>
      <c r="AO328" s="25"/>
      <c r="AP328" s="75">
        <f>AO328/AO323</f>
        <v>0</v>
      </c>
      <c r="AQ328" s="25"/>
      <c r="AR328" s="75">
        <f>AQ328/AQ323</f>
        <v>0</v>
      </c>
      <c r="AS328" s="25"/>
      <c r="AT328" s="75">
        <f>AS328/AS323</f>
        <v>0</v>
      </c>
      <c r="AU328" s="108">
        <f>E328+M328+O328+Q328+W328+Y328+AA328+AE328+AG328+AI328+AO328+AS328+G328+K328+I328+AC328+S328+U328+AQ328+AK328+AM328+C328</f>
        <v>0</v>
      </c>
      <c r="AV328" s="155">
        <f t="shared" si="1430"/>
        <v>0</v>
      </c>
      <c r="AW328" s="93">
        <f>IF(D328=0,0,(IF('Attorney Detail'!I326="yes",(D328/AV328)*('Attorney Detail'!G326+'Attorney Detail'!H326),0)))</f>
        <v>0</v>
      </c>
      <c r="AX328" s="93">
        <f>IF(F328=0,0,(IF('Attorney Detail'!J326="yes",(F328/AV328)*('Attorney Detail'!G326+'Attorney Detail'!H326),0)))</f>
        <v>0</v>
      </c>
      <c r="AY328" s="93">
        <f>IF(H328+J328=0,0,(IF('Attorney Detail'!K326="yes",((H328+J328)/AV328)*('Attorney Detail'!G326+'Attorney Detail'!H326),0)))</f>
        <v>0</v>
      </c>
      <c r="AZ328" s="93">
        <f>IF(L328=0,0,(IF('Attorney Detail'!L326="yes",(L328/AV328)*('Attorney Detail'!G326+'Attorney Detail'!H326),0)))</f>
        <v>0</v>
      </c>
      <c r="BA328" s="93">
        <f>IF(N328=0,0,(N328/AV328)*('Attorney Detail'!G326+'Attorney Detail'!H326))</f>
        <v>0</v>
      </c>
      <c r="BB328" s="93">
        <f>IF(R328+T328=0,0,(IF('Attorney Detail'!M326="yes",((R328+T328)/AV328)*('Attorney Detail'!G326+'Attorney Detail'!H326),0)))</f>
        <v>0</v>
      </c>
      <c r="BC328" s="93">
        <f>IF(V328=0,0,(IF('Attorney Detail'!N326="yes",(((V328)/AV328)*('Attorney Detail'!G326+'Attorney Detail'!H326)),0)))</f>
        <v>0</v>
      </c>
      <c r="BD328" s="93">
        <f>IF(X328+Z328+AB328=0,0,(IF('Attorney Detail'!O326="yes",((X328+Z328+AB328)/AV328)*('Attorney Detail'!G326+'Attorney Detail'!H326),0)))</f>
        <v>0</v>
      </c>
      <c r="BE328" s="93">
        <f>IF(AD328=0,0,(IF('Attorney Detail'!P326="yes",(AD328/AV328)*('Attorney Detail'!G326+'Attorney Detail'!H326),0)))</f>
        <v>0</v>
      </c>
      <c r="BF328" s="93">
        <f>IF(AF328=0,0,(IF('Attorney Detail'!Q326="yes",(AF328/AV328)*('Attorney Detail'!G326+'Attorney Detail'!H326),0)))</f>
        <v>0</v>
      </c>
      <c r="BG328" s="93">
        <f>IF(AH328=0,0,(AH328/AV328)*('Attorney Detail'!G326+'Attorney Detail'!H326))</f>
        <v>0</v>
      </c>
      <c r="BH328" s="93">
        <f>IF(AK328+AM328=0,0,(IF('Attorney Detail'!R326="yes",((AL328+AN328)/AV328)*('Attorney Detail'!G326+'Attorney Detail'!H326),0)))</f>
        <v>0</v>
      </c>
      <c r="BI328" s="91">
        <f>IF(AP328=0,0,(IF('Attorney Detail'!S326="yes",(AP328/AV328)*('Attorney Detail'!G326+'Attorney Detail'!H326),0)))</f>
        <v>0</v>
      </c>
      <c r="BJ328" s="91">
        <f>IF(AT328=0,0,(AT328/AV328)*('Attorney Detail'!G326+'Attorney Detail'!H326))</f>
        <v>0</v>
      </c>
      <c r="BK328" s="91">
        <f>IF((AU328)=0,('Attorney Detail'!G326+'Attorney Detail'!H326),SUM(AW328:BJ328))</f>
        <v>0</v>
      </c>
      <c r="CK328" s="19">
        <f>AV328*'Attorney Detail'!F326</f>
        <v>0</v>
      </c>
    </row>
    <row r="329" spans="1:89" ht="16.5" thickTop="1" thickBot="1" x14ac:dyDescent="0.3">
      <c r="A329" s="72" t="s">
        <v>29</v>
      </c>
      <c r="B329" s="73"/>
      <c r="C329" s="73">
        <f t="shared" ref="C329" si="1431">SUM(C325:C328)</f>
        <v>0</v>
      </c>
      <c r="D329" s="74">
        <f t="shared" ref="D329" si="1432">C329/C323</f>
        <v>0</v>
      </c>
      <c r="E329" s="73">
        <f t="shared" ref="E329" si="1433">SUM(E325:E328)</f>
        <v>0</v>
      </c>
      <c r="F329" s="74">
        <f t="shared" ref="F329" si="1434">E329/E323</f>
        <v>0</v>
      </c>
      <c r="G329" s="73">
        <f t="shared" ref="G329" si="1435">SUM(G325:G328)</f>
        <v>0</v>
      </c>
      <c r="H329" s="75">
        <f t="shared" ref="H329" si="1436">G329/G323</f>
        <v>0</v>
      </c>
      <c r="I329" s="73">
        <f t="shared" ref="I329" si="1437">SUM(I325:I328)</f>
        <v>0</v>
      </c>
      <c r="J329" s="75">
        <f t="shared" ref="J329" si="1438">I329/I323</f>
        <v>0</v>
      </c>
      <c r="K329" s="73">
        <f t="shared" ref="K329" si="1439">SUM(K325:K328)</f>
        <v>0</v>
      </c>
      <c r="L329" s="75">
        <f t="shared" ref="L329" si="1440">K329/K323</f>
        <v>0</v>
      </c>
      <c r="M329" s="73">
        <f t="shared" ref="M329" si="1441">SUM(M325:M328)</f>
        <v>0</v>
      </c>
      <c r="N329" s="74">
        <f t="shared" ref="N329" si="1442">M329/M323</f>
        <v>0</v>
      </c>
      <c r="O329" s="73">
        <f t="shared" ref="O329" si="1443">SUM(O325:O328)</f>
        <v>0</v>
      </c>
      <c r="P329" s="74">
        <f t="shared" ref="P329" si="1444">O329/O323</f>
        <v>0</v>
      </c>
      <c r="Q329" s="73">
        <f t="shared" ref="Q329" si="1445">SUM(Q325:Q328)</f>
        <v>0</v>
      </c>
      <c r="R329" s="75">
        <f t="shared" ref="R329" si="1446">Q329/Q323</f>
        <v>0</v>
      </c>
      <c r="S329" s="73">
        <f t="shared" ref="S329" si="1447">SUM(S325:S328)</f>
        <v>0</v>
      </c>
      <c r="T329" s="75">
        <f t="shared" ref="T329" si="1448">S329/S323</f>
        <v>0</v>
      </c>
      <c r="U329" s="73">
        <f t="shared" ref="U329" si="1449">SUM(U325:U328)</f>
        <v>0</v>
      </c>
      <c r="V329" s="75">
        <f t="shared" ref="V329" si="1450">U329/U323</f>
        <v>0</v>
      </c>
      <c r="W329" s="73">
        <f t="shared" ref="W329" si="1451">SUM(W325:W328)</f>
        <v>0</v>
      </c>
      <c r="X329" s="75">
        <f t="shared" ref="X329" si="1452">W329/W323</f>
        <v>0</v>
      </c>
      <c r="Y329" s="73">
        <f t="shared" ref="Y329" si="1453">SUM(Y325:Y328)</f>
        <v>0</v>
      </c>
      <c r="Z329" s="75">
        <f t="shared" ref="Z329" si="1454">Y329/Y323</f>
        <v>0</v>
      </c>
      <c r="AA329" s="73">
        <f t="shared" ref="AA329" si="1455">SUM(AA325:AA328)</f>
        <v>0</v>
      </c>
      <c r="AB329" s="75">
        <f t="shared" ref="AB329" si="1456">AA329/AA323</f>
        <v>0</v>
      </c>
      <c r="AC329" s="73">
        <f t="shared" ref="AC329" si="1457">SUM(AC325:AC328)</f>
        <v>0</v>
      </c>
      <c r="AD329" s="75">
        <f t="shared" ref="AD329" si="1458">AC329/AC323</f>
        <v>0</v>
      </c>
      <c r="AE329" s="73">
        <f t="shared" ref="AE329" si="1459">SUM(AE325:AE328)</f>
        <v>0</v>
      </c>
      <c r="AF329" s="75">
        <f t="shared" ref="AF329" si="1460">AE329/AE323</f>
        <v>0</v>
      </c>
      <c r="AG329" s="73">
        <f t="shared" ref="AG329" si="1461">SUM(AG325:AG328)</f>
        <v>0</v>
      </c>
      <c r="AH329" s="75">
        <f t="shared" ref="AH329" si="1462">AG329/AG323</f>
        <v>0</v>
      </c>
      <c r="AI329" s="73">
        <f t="shared" ref="AI329" si="1463">SUM(AI325:AI328)</f>
        <v>0</v>
      </c>
      <c r="AJ329" s="75">
        <f t="shared" ref="AJ329" si="1464">AI329/AI323</f>
        <v>0</v>
      </c>
      <c r="AK329" s="73">
        <f t="shared" ref="AK329" si="1465">SUM(AK325:AK328)</f>
        <v>0</v>
      </c>
      <c r="AL329" s="75">
        <f t="shared" ref="AL329" si="1466">AK329/AK323</f>
        <v>0</v>
      </c>
      <c r="AM329" s="73">
        <f t="shared" ref="AM329" si="1467">SUM(AM325:AM328)</f>
        <v>0</v>
      </c>
      <c r="AN329" s="75">
        <f t="shared" ref="AN329" si="1468">AM329/AM323</f>
        <v>0</v>
      </c>
      <c r="AO329" s="73">
        <f t="shared" ref="AO329" si="1469">SUM(AO325:AO328)</f>
        <v>0</v>
      </c>
      <c r="AP329" s="75">
        <f t="shared" ref="AP329" si="1470">AO329/AO323</f>
        <v>0</v>
      </c>
      <c r="AQ329" s="73">
        <f t="shared" ref="AQ329" si="1471">SUM(AQ325:AQ328)</f>
        <v>0</v>
      </c>
      <c r="AR329" s="75">
        <f t="shared" ref="AR329" si="1472">AQ329/AQ323</f>
        <v>0</v>
      </c>
      <c r="AS329" s="73">
        <f t="shared" ref="AS329" si="1473">SUM(AS325:AS328)</f>
        <v>0</v>
      </c>
      <c r="AT329" s="75">
        <f t="shared" ref="AT329" si="1474">AS329/AS323</f>
        <v>0</v>
      </c>
      <c r="AU329" s="71">
        <f>E329+M329+O329+Q329+W329+Y329+AA329+AE329+AG329+AI329+AO329+AS329+G329+K329+I329+AC329+S329+U329+AQ329+AK329+AM329+C329</f>
        <v>0</v>
      </c>
      <c r="AV329" s="155">
        <f t="shared" si="1430"/>
        <v>0</v>
      </c>
      <c r="AW329" s="94"/>
      <c r="AX329" s="94"/>
      <c r="AY329" s="94"/>
      <c r="AZ329" s="94"/>
      <c r="BA329" s="94"/>
      <c r="BB329" s="94"/>
      <c r="BC329" s="94"/>
      <c r="BD329" s="94"/>
      <c r="BE329" s="94"/>
      <c r="BF329" s="94"/>
      <c r="BG329" s="94"/>
      <c r="BH329" s="94"/>
      <c r="BI329" s="94"/>
      <c r="BJ329" s="94"/>
      <c r="BK329" s="94"/>
      <c r="CK329" s="26">
        <f t="shared" ref="CK329" si="1475">SUM(CK325:CK328)</f>
        <v>0</v>
      </c>
    </row>
    <row r="330" spans="1:89" ht="16.5" thickTop="1" x14ac:dyDescent="0.25">
      <c r="A330" s="233" t="s">
        <v>481</v>
      </c>
      <c r="B330" s="233"/>
      <c r="C330" s="233"/>
      <c r="D330" s="233"/>
      <c r="E330" s="233"/>
      <c r="F330" s="233"/>
      <c r="G330" s="233"/>
      <c r="H330" s="233"/>
      <c r="I330" s="233"/>
      <c r="J330" s="233"/>
      <c r="K330" s="233"/>
      <c r="L330" s="233"/>
      <c r="M330" s="233"/>
      <c r="N330" s="233"/>
      <c r="O330" s="233"/>
      <c r="P330" s="233"/>
      <c r="Q330" s="233"/>
      <c r="R330" s="233"/>
      <c r="S330" s="233"/>
      <c r="T330" s="233"/>
      <c r="U330" s="233"/>
      <c r="V330" s="233"/>
      <c r="W330" s="233"/>
      <c r="X330" s="233"/>
      <c r="Y330" s="233"/>
      <c r="Z330" s="233"/>
      <c r="AA330" s="233"/>
      <c r="AB330" s="233"/>
      <c r="AC330" s="233"/>
      <c r="AD330" s="233"/>
      <c r="AE330" s="233"/>
      <c r="AF330" s="233"/>
      <c r="AG330" s="233"/>
      <c r="AH330" s="233"/>
      <c r="AI330" s="233"/>
      <c r="AJ330" s="233"/>
      <c r="AK330" s="233"/>
      <c r="AL330" s="233"/>
      <c r="AM330" s="233"/>
      <c r="AN330" s="233"/>
      <c r="AO330" s="233"/>
      <c r="AP330" s="233"/>
      <c r="AQ330" s="233"/>
      <c r="AR330" s="233"/>
      <c r="AS330" s="233"/>
      <c r="AT330" s="233"/>
      <c r="AU330" s="233"/>
      <c r="AV330" s="233"/>
    </row>
    <row r="331" spans="1:89" ht="45" x14ac:dyDescent="0.25">
      <c r="A331" s="76"/>
      <c r="B331" s="66" t="s">
        <v>21</v>
      </c>
      <c r="C331" s="225" t="s">
        <v>442</v>
      </c>
      <c r="D331" s="226"/>
      <c r="E331" s="225" t="s">
        <v>96</v>
      </c>
      <c r="F331" s="226"/>
      <c r="G331" s="232" t="s">
        <v>99</v>
      </c>
      <c r="H331" s="226"/>
      <c r="I331" s="232" t="s">
        <v>100</v>
      </c>
      <c r="J331" s="226"/>
      <c r="K331" s="225" t="s">
        <v>97</v>
      </c>
      <c r="L331" s="226"/>
      <c r="M331" s="225" t="s">
        <v>98</v>
      </c>
      <c r="N331" s="226"/>
      <c r="O331" s="225" t="s">
        <v>22</v>
      </c>
      <c r="P331" s="226"/>
      <c r="Q331" s="225" t="s">
        <v>489</v>
      </c>
      <c r="R331" s="226"/>
      <c r="S331" s="225" t="s">
        <v>488</v>
      </c>
      <c r="T331" s="226"/>
      <c r="U331" s="232" t="s">
        <v>422</v>
      </c>
      <c r="V331" s="226"/>
      <c r="W331" s="232" t="s">
        <v>436</v>
      </c>
      <c r="X331" s="226"/>
      <c r="Y331" s="232" t="s">
        <v>423</v>
      </c>
      <c r="Z331" s="226"/>
      <c r="AA331" s="225" t="s">
        <v>484</v>
      </c>
      <c r="AB331" s="226"/>
      <c r="AC331" s="225" t="s">
        <v>93</v>
      </c>
      <c r="AD331" s="226"/>
      <c r="AE331" s="225" t="s">
        <v>94</v>
      </c>
      <c r="AF331" s="226"/>
      <c r="AG331" s="225" t="s">
        <v>485</v>
      </c>
      <c r="AH331" s="226"/>
      <c r="AI331" s="225" t="s">
        <v>424</v>
      </c>
      <c r="AJ331" s="226"/>
      <c r="AK331" s="225" t="s">
        <v>425</v>
      </c>
      <c r="AL331" s="226"/>
      <c r="AM331" s="225" t="s">
        <v>437</v>
      </c>
      <c r="AN331" s="226"/>
      <c r="AO331" s="225" t="s">
        <v>500</v>
      </c>
      <c r="AP331" s="226"/>
      <c r="AQ331" s="225" t="s">
        <v>426</v>
      </c>
      <c r="AR331" s="226"/>
      <c r="AS331" s="225" t="s">
        <v>447</v>
      </c>
      <c r="AT331" s="226"/>
      <c r="AU331" s="225" t="s">
        <v>23</v>
      </c>
      <c r="AV331" s="226"/>
      <c r="AW331" s="89" t="s">
        <v>442</v>
      </c>
      <c r="AX331" s="89" t="s">
        <v>96</v>
      </c>
      <c r="AY331" s="195" t="s">
        <v>205</v>
      </c>
      <c r="AZ331" s="105" t="s">
        <v>97</v>
      </c>
      <c r="BA331" s="105" t="s">
        <v>443</v>
      </c>
      <c r="BB331" s="90" t="s">
        <v>434</v>
      </c>
      <c r="BC331" s="106" t="s">
        <v>206</v>
      </c>
      <c r="BD331" s="90" t="s">
        <v>435</v>
      </c>
      <c r="BE331" s="90" t="s">
        <v>93</v>
      </c>
      <c r="BF331" s="90" t="s">
        <v>94</v>
      </c>
      <c r="BG331" s="90" t="s">
        <v>31</v>
      </c>
      <c r="BH331" s="90" t="s">
        <v>444</v>
      </c>
      <c r="BI331" s="91" t="s">
        <v>445</v>
      </c>
      <c r="BJ331" s="91" t="s">
        <v>446</v>
      </c>
      <c r="BK331" s="91" t="s">
        <v>448</v>
      </c>
      <c r="CK331" s="219" t="s">
        <v>502</v>
      </c>
    </row>
    <row r="332" spans="1:89" x14ac:dyDescent="0.25">
      <c r="A332" s="38" t="s">
        <v>107</v>
      </c>
      <c r="B332" s="67"/>
      <c r="C332" s="67"/>
      <c r="D332" s="68"/>
      <c r="E332" s="67"/>
      <c r="F332" s="68"/>
      <c r="G332" s="67"/>
      <c r="H332" s="68"/>
      <c r="I332" s="67"/>
      <c r="J332" s="68"/>
      <c r="K332" s="67"/>
      <c r="L332" s="68"/>
      <c r="M332" s="69"/>
      <c r="N332" s="68"/>
      <c r="O332" s="67"/>
      <c r="P332" s="68"/>
      <c r="Q332" s="67"/>
      <c r="R332" s="68"/>
      <c r="S332" s="67"/>
      <c r="T332" s="68"/>
      <c r="U332" s="67"/>
      <c r="V332" s="68"/>
      <c r="W332" s="67"/>
      <c r="X332" s="68"/>
      <c r="Y332" s="67"/>
      <c r="Z332" s="68"/>
      <c r="AA332" s="67"/>
      <c r="AB332" s="68"/>
      <c r="AC332" s="69"/>
      <c r="AD332" s="69"/>
      <c r="AE332" s="67"/>
      <c r="AF332" s="68"/>
      <c r="AG332" s="67"/>
      <c r="AH332" s="68"/>
      <c r="AI332" s="67"/>
      <c r="AJ332" s="68"/>
      <c r="AK332" s="227"/>
      <c r="AL332" s="228"/>
      <c r="AM332" s="227"/>
      <c r="AN332" s="228"/>
      <c r="AO332" s="112"/>
      <c r="AP332" s="113"/>
      <c r="AQ332" s="112"/>
      <c r="AR332" s="113"/>
      <c r="AS332" s="112"/>
      <c r="AT332" s="113"/>
      <c r="AU332" s="67"/>
      <c r="AV332" s="110"/>
      <c r="AW332" s="89"/>
      <c r="AX332" s="89"/>
      <c r="AY332" s="89"/>
      <c r="AZ332" s="89"/>
      <c r="BA332" s="89"/>
    </row>
    <row r="333" spans="1:89" x14ac:dyDescent="0.25">
      <c r="A333" s="77"/>
      <c r="B333" s="70"/>
      <c r="C333" s="223">
        <f>(VLOOKUP(A332,$BL$2:$CH$5,2,FALSE))*'Attorney Detail'!F333</f>
        <v>15</v>
      </c>
      <c r="D333" s="224"/>
      <c r="E333" s="223">
        <f>(VLOOKUP(A332,$BL$2:$CH$5,3,FALSE))*'Attorney Detail'!F333</f>
        <v>15</v>
      </c>
      <c r="F333" s="224"/>
      <c r="G333" s="223">
        <f>VLOOKUP(A332,$BL$2:$CI$5,4,FALSE)*'Attorney Detail'!F333</f>
        <v>50</v>
      </c>
      <c r="H333" s="224"/>
      <c r="I333" s="223">
        <f>VLOOKUP(A332,$BL$2:$CI$5,5,FALSE)*'Attorney Detail'!F333</f>
        <v>80</v>
      </c>
      <c r="J333" s="224"/>
      <c r="K333" s="223">
        <f>VLOOKUP(A332,$BL$2:$CI$5,6,FALSE)*'Attorney Detail'!F333</f>
        <v>100</v>
      </c>
      <c r="L333" s="224"/>
      <c r="M333" s="234">
        <f>VLOOKUP(A332,$BL$2:$CI$5,7,FALSE)*'Attorney Detail'!F333</f>
        <v>150</v>
      </c>
      <c r="N333" s="224"/>
      <c r="O333" s="223">
        <f>VLOOKUP(A332,$BL$2:$CI$5,8,FALSE)*'Attorney Detail'!F333</f>
        <v>300</v>
      </c>
      <c r="P333" s="224"/>
      <c r="Q333" s="223">
        <f>VLOOKUP(A332,$BL$2:$CI$5,9,FALSE)*'Attorney Detail'!F333</f>
        <v>15</v>
      </c>
      <c r="R333" s="224"/>
      <c r="S333" s="223">
        <f>VLOOKUP(A332,$BL$2:$CI$5,10,FALSE)*'Attorney Detail'!F333</f>
        <v>50</v>
      </c>
      <c r="T333" s="224"/>
      <c r="U333" s="223">
        <f>VLOOKUP(A332,$BL$2:$CI$5,11,FALSE)*'Attorney Detail'!F333</f>
        <v>100</v>
      </c>
      <c r="V333" s="224"/>
      <c r="W333" s="223">
        <f>VLOOKUP(A332,$BL$2:$CI$5,12,FALSE)*'Attorney Detail'!F333</f>
        <v>220</v>
      </c>
      <c r="X333" s="224"/>
      <c r="Y333" s="223">
        <f>VLOOKUP(A332,$BL$2:$CI$5,13,FALSE)*'Attorney Detail'!F333</f>
        <v>300</v>
      </c>
      <c r="Z333" s="224"/>
      <c r="AA333" s="229">
        <f>VLOOKUP(A332,$BL$2:$CI$5,14,FALSE)*'Attorney Detail'!F333</f>
        <v>400</v>
      </c>
      <c r="AB333" s="230"/>
      <c r="AC333" s="229">
        <f>VLOOKUP(A332,$BL$2:$CI$5,15,FALSE)*'Attorney Detail'!F333</f>
        <v>120</v>
      </c>
      <c r="AD333" s="231"/>
      <c r="AE333" s="229">
        <f>VLOOKUP(A332,$BL$2:$CI$5,16,FALSE)*'Attorney Detail'!F333</f>
        <v>120</v>
      </c>
      <c r="AF333" s="230"/>
      <c r="AG333" s="229">
        <f>VLOOKUP(A332,$BL$2:$CI$5,17,FALSE)*'Attorney Detail'!F333</f>
        <v>300</v>
      </c>
      <c r="AH333" s="230"/>
      <c r="AI333" s="223">
        <f>VLOOKUP(A332,$BL$2:$CI$5,18,FALSE)*'Attorney Detail'!F333</f>
        <v>300</v>
      </c>
      <c r="AJ333" s="224"/>
      <c r="AK333" s="223">
        <f>VLOOKUP(A332,$BL$2:$CI$5,19,FALSE)*'Attorney Detail'!F333</f>
        <v>15</v>
      </c>
      <c r="AL333" s="224"/>
      <c r="AM333" s="223">
        <f>VLOOKUP(A332,$BL$2:$CI$5,20,FALSE)*'Attorney Detail'!F333</f>
        <v>40</v>
      </c>
      <c r="AN333" s="224"/>
      <c r="AO333" s="223">
        <f>VLOOKUP(A332,$BL$2:$CI$5,21,FALSE)*'Attorney Detail'!F333</f>
        <v>40</v>
      </c>
      <c r="AP333" s="224"/>
      <c r="AQ333" s="223">
        <f>VLOOKUP(A332,$BL$2:$CI$5,22,FALSE)*'Attorney Detail'!F333</f>
        <v>40</v>
      </c>
      <c r="AR333" s="224"/>
      <c r="AS333" s="235">
        <f>VLOOKUP(A332,$BL$2:$CI$5,23,FALSE)*'Attorney Detail'!F333</f>
        <v>10000000000</v>
      </c>
      <c r="AT333" s="236"/>
      <c r="AU333" s="237"/>
      <c r="AV333" s="238"/>
    </row>
    <row r="334" spans="1:89" ht="15.75" thickBot="1" x14ac:dyDescent="0.3">
      <c r="A334" s="37" t="str">
        <f>'Attorney Detail'!A333&amp;""</f>
        <v/>
      </c>
      <c r="B334" s="78" t="s">
        <v>24</v>
      </c>
      <c r="C334" s="78" t="s">
        <v>24</v>
      </c>
      <c r="D334" s="78" t="s">
        <v>112</v>
      </c>
      <c r="E334" s="78" t="s">
        <v>24</v>
      </c>
      <c r="F334" s="78" t="s">
        <v>112</v>
      </c>
      <c r="G334" s="78" t="s">
        <v>24</v>
      </c>
      <c r="H334" s="78" t="s">
        <v>112</v>
      </c>
      <c r="I334" s="78" t="s">
        <v>24</v>
      </c>
      <c r="J334" s="78" t="s">
        <v>112</v>
      </c>
      <c r="K334" s="78" t="s">
        <v>24</v>
      </c>
      <c r="L334" s="78" t="s">
        <v>112</v>
      </c>
      <c r="M334" s="78" t="s">
        <v>24</v>
      </c>
      <c r="N334" s="78" t="s">
        <v>112</v>
      </c>
      <c r="O334" s="78" t="s">
        <v>24</v>
      </c>
      <c r="P334" s="78" t="s">
        <v>112</v>
      </c>
      <c r="Q334" s="78" t="s">
        <v>24</v>
      </c>
      <c r="R334" s="78" t="s">
        <v>112</v>
      </c>
      <c r="S334" s="78" t="s">
        <v>24</v>
      </c>
      <c r="T334" s="78" t="s">
        <v>112</v>
      </c>
      <c r="U334" s="78" t="s">
        <v>24</v>
      </c>
      <c r="V334" s="78" t="s">
        <v>112</v>
      </c>
      <c r="W334" s="78" t="s">
        <v>24</v>
      </c>
      <c r="X334" s="78" t="s">
        <v>112</v>
      </c>
      <c r="Y334" s="78" t="s">
        <v>24</v>
      </c>
      <c r="Z334" s="78" t="s">
        <v>112</v>
      </c>
      <c r="AA334" s="78" t="s">
        <v>24</v>
      </c>
      <c r="AB334" s="78" t="s">
        <v>112</v>
      </c>
      <c r="AC334" s="78" t="s">
        <v>24</v>
      </c>
      <c r="AD334" s="78" t="s">
        <v>112</v>
      </c>
      <c r="AE334" s="78" t="s">
        <v>24</v>
      </c>
      <c r="AF334" s="78" t="s">
        <v>112</v>
      </c>
      <c r="AG334" s="78" t="s">
        <v>24</v>
      </c>
      <c r="AH334" s="79" t="s">
        <v>112</v>
      </c>
      <c r="AI334" s="78" t="s">
        <v>24</v>
      </c>
      <c r="AJ334" s="78" t="s">
        <v>112</v>
      </c>
      <c r="AK334" s="78" t="s">
        <v>24</v>
      </c>
      <c r="AL334" s="78" t="s">
        <v>112</v>
      </c>
      <c r="AM334" s="78" t="s">
        <v>24</v>
      </c>
      <c r="AN334" s="78" t="s">
        <v>112</v>
      </c>
      <c r="AO334" s="78" t="s">
        <v>24</v>
      </c>
      <c r="AP334" s="78" t="s">
        <v>112</v>
      </c>
      <c r="AQ334" s="78" t="s">
        <v>24</v>
      </c>
      <c r="AR334" s="78" t="s">
        <v>112</v>
      </c>
      <c r="AS334" s="78" t="s">
        <v>24</v>
      </c>
      <c r="AT334" s="78" t="s">
        <v>112</v>
      </c>
      <c r="AU334" s="78" t="s">
        <v>24</v>
      </c>
      <c r="AV334" s="154" t="s">
        <v>112</v>
      </c>
      <c r="CK334" s="19"/>
    </row>
    <row r="335" spans="1:89" ht="16.5" thickTop="1" thickBot="1" x14ac:dyDescent="0.3">
      <c r="A335" s="20" t="s">
        <v>25</v>
      </c>
      <c r="B335" s="21"/>
      <c r="C335" s="21"/>
      <c r="D335" s="75">
        <f>C335/C333</f>
        <v>0</v>
      </c>
      <c r="E335" s="21"/>
      <c r="F335" s="75">
        <f>E335/E333</f>
        <v>0</v>
      </c>
      <c r="G335" s="21"/>
      <c r="H335" s="75">
        <f>G335/G333</f>
        <v>0</v>
      </c>
      <c r="I335" s="21"/>
      <c r="J335" s="75">
        <f>I335/I333</f>
        <v>0</v>
      </c>
      <c r="K335" s="21"/>
      <c r="L335" s="75">
        <f>K335/K333</f>
        <v>0</v>
      </c>
      <c r="M335" s="21"/>
      <c r="N335" s="75">
        <f>M335/M333</f>
        <v>0</v>
      </c>
      <c r="O335" s="21"/>
      <c r="P335" s="75">
        <f>O335/O333</f>
        <v>0</v>
      </c>
      <c r="Q335" s="21"/>
      <c r="R335" s="75">
        <f>Q335/Q333</f>
        <v>0</v>
      </c>
      <c r="S335" s="21"/>
      <c r="T335" s="75">
        <f>S335/S333</f>
        <v>0</v>
      </c>
      <c r="U335" s="21"/>
      <c r="V335" s="75">
        <f>U335/U333</f>
        <v>0</v>
      </c>
      <c r="W335" s="21"/>
      <c r="X335" s="75">
        <f>W335/W333</f>
        <v>0</v>
      </c>
      <c r="Y335" s="21"/>
      <c r="Z335" s="75">
        <f>Y335/Y333</f>
        <v>0</v>
      </c>
      <c r="AA335" s="21"/>
      <c r="AB335" s="75">
        <f>AA335/AA333</f>
        <v>0</v>
      </c>
      <c r="AC335" s="21"/>
      <c r="AD335" s="75">
        <f>AC335/AC333</f>
        <v>0</v>
      </c>
      <c r="AE335" s="21"/>
      <c r="AF335" s="75">
        <f>AE335/AE333</f>
        <v>0</v>
      </c>
      <c r="AG335" s="21"/>
      <c r="AH335" s="75">
        <f>AG335/AG333</f>
        <v>0</v>
      </c>
      <c r="AI335" s="21"/>
      <c r="AJ335" s="75">
        <f>AI335/AI333</f>
        <v>0</v>
      </c>
      <c r="AK335" s="21"/>
      <c r="AL335" s="75">
        <f>AK335/AK333</f>
        <v>0</v>
      </c>
      <c r="AM335" s="21">
        <v>0</v>
      </c>
      <c r="AN335" s="75">
        <f>AM335/AM333</f>
        <v>0</v>
      </c>
      <c r="AO335" s="21"/>
      <c r="AP335" s="75">
        <f>AO335/AO333</f>
        <v>0</v>
      </c>
      <c r="AQ335" s="21"/>
      <c r="AR335" s="75">
        <f>AQ335/AQ333</f>
        <v>0</v>
      </c>
      <c r="AS335" s="21"/>
      <c r="AT335" s="75">
        <f>AS335/AS333</f>
        <v>0</v>
      </c>
      <c r="AU335" s="100">
        <f>E335+M335+O335+Q335+W335+Y335+AA335+AE335+AG335+AI335+AO335+AS335+G335+K335+I335+AC335+S335+U335+AQ335+AK335+AM335+C335</f>
        <v>0</v>
      </c>
      <c r="AV335" s="155">
        <f t="shared" ref="AV335:AV339" si="1476">F335+N335+P335+R335+X335+Z335+AB335+AF335+AH335+AJ335+AP335+AT335+AD335+H335+L335+J335+T335+V335+AR335+AL335+AN335+D335</f>
        <v>0</v>
      </c>
      <c r="AW335" s="93">
        <f>IF(D335=0,0,(IF('Attorney Detail'!I333="yes",(D335/AV335)*('Attorney Detail'!G333+'Attorney Detail'!H333),0)))</f>
        <v>0</v>
      </c>
      <c r="AX335" s="93">
        <f>IF(F335=0,0,(IF('Attorney Detail'!J333="yes",(F335/AV335)*('Attorney Detail'!G333+'Attorney Detail'!H333),0)))</f>
        <v>0</v>
      </c>
      <c r="AY335" s="93">
        <f>IF(H335+J335=0,0,(IF('Attorney Detail'!K333="yes",((H335+J335)/AV335)*('Attorney Detail'!G333+'Attorney Detail'!H333),0)))</f>
        <v>0</v>
      </c>
      <c r="AZ335" s="93">
        <f>IF(L335=0,0,(IF('Attorney Detail'!L333="yes",(L335/AV335)*('Attorney Detail'!G333+'Attorney Detail'!H333),0)))</f>
        <v>0</v>
      </c>
      <c r="BA335" s="93">
        <f>IF(N335=0,0,(N335/AV335)*('Attorney Detail'!G333+'Attorney Detail'!H333))</f>
        <v>0</v>
      </c>
      <c r="BB335" s="93">
        <f>IF(R335+T335=0,0,(IF('Attorney Detail'!M333="yes",((R335+T335)/AV335)*('Attorney Detail'!G333+'Attorney Detail'!H333),0)))</f>
        <v>0</v>
      </c>
      <c r="BC335" s="93">
        <f>IF(V335=0,0,(IF('Attorney Detail'!N333="yes",(((V335)/AV335)*('Attorney Detail'!G333+'Attorney Detail'!H333)),0)))</f>
        <v>0</v>
      </c>
      <c r="BD335" s="93">
        <f>IF(X335+Z335+AB335=0,0,(IF('Attorney Detail'!O333="yes",((X335+Z335+AB335)/AV335)*('Attorney Detail'!G333+'Attorney Detail'!H333),0)))</f>
        <v>0</v>
      </c>
      <c r="BE335" s="93">
        <f>IF(AD335=0,0,(IF('Attorney Detail'!P333="yes",(AD335/AV335)*('Attorney Detail'!G333+'Attorney Detail'!H333),0)))</f>
        <v>0</v>
      </c>
      <c r="BF335" s="93">
        <f>IF(AF335=0,0,(IF('Attorney Detail'!Q333="yes",(AF335/AV335)*('Attorney Detail'!G333+'Attorney Detail'!H333),0)))</f>
        <v>0</v>
      </c>
      <c r="BG335" s="93">
        <f>IF(AH335=0,0,(AH335/AV335)*('Attorney Detail'!G333+'Attorney Detail'!H333))</f>
        <v>0</v>
      </c>
      <c r="BH335" s="93">
        <f>IF(AK335+AM335=0,0,(IF('Attorney Detail'!R333="yes",((AL335+AN335)/AV335)*('Attorney Detail'!G333+'Attorney Detail'!H333),0)))</f>
        <v>0</v>
      </c>
      <c r="BI335" s="91">
        <f>IF(AP335=0,0,(IF('Attorney Detail'!S333="yes",(AP335/AV335)*('Attorney Detail'!G333+'Attorney Detail'!H333),0)))</f>
        <v>0</v>
      </c>
      <c r="BJ335" s="91">
        <f>IF(AT335=0,0,(AT335/AV335)*('Attorney Detail'!G333+'Attorney Detail'!H333))</f>
        <v>0</v>
      </c>
      <c r="BK335" s="91">
        <f>IF((AU335)=0,('Attorney Detail'!G333+'Attorney Detail'!H333),SUM(AW335:BJ335))</f>
        <v>0</v>
      </c>
      <c r="CK335" s="19">
        <f>AV335*'Attorney Detail'!F333</f>
        <v>0</v>
      </c>
    </row>
    <row r="336" spans="1:89" ht="16.5" thickTop="1" thickBot="1" x14ac:dyDescent="0.3">
      <c r="A336" s="22" t="s">
        <v>26</v>
      </c>
      <c r="B336" s="23"/>
      <c r="C336" s="88"/>
      <c r="D336" s="75">
        <f>C336/C333</f>
        <v>0</v>
      </c>
      <c r="E336" s="88"/>
      <c r="F336" s="75">
        <f>E336/E333</f>
        <v>0</v>
      </c>
      <c r="G336" s="88"/>
      <c r="H336" s="75">
        <f>G336/G333</f>
        <v>0</v>
      </c>
      <c r="I336" s="88"/>
      <c r="J336" s="75">
        <f>I336/I333</f>
        <v>0</v>
      </c>
      <c r="K336" s="88"/>
      <c r="L336" s="75">
        <f>K336/K333</f>
        <v>0</v>
      </c>
      <c r="M336" s="88"/>
      <c r="N336" s="75">
        <f>M336/M333</f>
        <v>0</v>
      </c>
      <c r="O336" s="88"/>
      <c r="P336" s="75">
        <f>O336/O333</f>
        <v>0</v>
      </c>
      <c r="Q336" s="88"/>
      <c r="R336" s="75">
        <f>Q336/Q333</f>
        <v>0</v>
      </c>
      <c r="S336" s="88"/>
      <c r="T336" s="75">
        <f>S336/S333</f>
        <v>0</v>
      </c>
      <c r="U336" s="88"/>
      <c r="V336" s="75">
        <f>U336/U333</f>
        <v>0</v>
      </c>
      <c r="W336" s="88"/>
      <c r="X336" s="75">
        <f>W336/W333</f>
        <v>0</v>
      </c>
      <c r="Y336" s="88"/>
      <c r="Z336" s="75">
        <f>Y336/Y333</f>
        <v>0</v>
      </c>
      <c r="AA336" s="88"/>
      <c r="AB336" s="75">
        <f>AA336/AA333</f>
        <v>0</v>
      </c>
      <c r="AC336" s="88"/>
      <c r="AD336" s="75">
        <f>AC336/AC333</f>
        <v>0</v>
      </c>
      <c r="AE336" s="88"/>
      <c r="AF336" s="75">
        <f>AE336/AE333</f>
        <v>0</v>
      </c>
      <c r="AG336" s="88"/>
      <c r="AH336" s="75">
        <f>AG336/AG333</f>
        <v>0</v>
      </c>
      <c r="AI336" s="88"/>
      <c r="AJ336" s="75">
        <f>AI336/AI333</f>
        <v>0</v>
      </c>
      <c r="AK336" s="88">
        <v>0</v>
      </c>
      <c r="AL336" s="75">
        <f>AK336/AK333</f>
        <v>0</v>
      </c>
      <c r="AM336" s="88">
        <v>0</v>
      </c>
      <c r="AN336" s="75">
        <f>AM336/AM333</f>
        <v>0</v>
      </c>
      <c r="AO336" s="88"/>
      <c r="AP336" s="75">
        <f>AO336/AO333</f>
        <v>0</v>
      </c>
      <c r="AQ336" s="88"/>
      <c r="AR336" s="75">
        <f>AQ336/AQ333</f>
        <v>0</v>
      </c>
      <c r="AS336" s="88"/>
      <c r="AT336" s="75">
        <f>AS336/AS333</f>
        <v>0</v>
      </c>
      <c r="AU336" s="107">
        <f>E336+M336+O336+Q336+W336+Y336+AA336+AE336+AG336+AI336+AO336+AS336+G336+K336+I336+AC336+S336+U336+AQ336+AK336+AM336+C336</f>
        <v>0</v>
      </c>
      <c r="AV336" s="155">
        <f t="shared" si="1476"/>
        <v>0</v>
      </c>
      <c r="AW336" s="93">
        <f>IF(D336=0,0,(IF('Attorney Detail'!I334="yes",(D336/AV336)*('Attorney Detail'!G334+'Attorney Detail'!H334),0)))</f>
        <v>0</v>
      </c>
      <c r="AX336" s="93">
        <f>IF(F336=0,0,(IF('Attorney Detail'!J334="yes",(F336/AV336)*('Attorney Detail'!G334+'Attorney Detail'!H334),0)))</f>
        <v>0</v>
      </c>
      <c r="AY336" s="93">
        <f>IF(H336+J336=0,0,(IF('Attorney Detail'!K334="yes",((H336+J336)/AV336)*('Attorney Detail'!G334+'Attorney Detail'!H334),0)))</f>
        <v>0</v>
      </c>
      <c r="AZ336" s="93">
        <f>IF(L336=0,0,(IF('Attorney Detail'!L334="yes",(L336/AV336)*('Attorney Detail'!G334+'Attorney Detail'!H334),0)))</f>
        <v>0</v>
      </c>
      <c r="BA336" s="93">
        <f>IF(N336=0,0,(N336/AV336)*('Attorney Detail'!G334+'Attorney Detail'!H334))</f>
        <v>0</v>
      </c>
      <c r="BB336" s="93">
        <f>IF(R336+T336=0,0,(IF('Attorney Detail'!M334="yes",((R336+T336)/AV336)*('Attorney Detail'!G334+'Attorney Detail'!H334),0)))</f>
        <v>0</v>
      </c>
      <c r="BC336" s="93">
        <f>IF(V336=0,0,(IF('Attorney Detail'!N334="yes",(((V336)/AV336)*('Attorney Detail'!G334+'Attorney Detail'!H334)),0)))</f>
        <v>0</v>
      </c>
      <c r="BD336" s="93">
        <f>IF(X336+Z336+AB336=0,0,(IF('Attorney Detail'!O334="yes",((X336+Z336+AB336)/AV336)*('Attorney Detail'!G334+'Attorney Detail'!H334),0)))</f>
        <v>0</v>
      </c>
      <c r="BE336" s="93">
        <f>IF(AD336=0,0,(IF('Attorney Detail'!P334="yes",(AD336/AV336)*('Attorney Detail'!G334+'Attorney Detail'!H334),0)))</f>
        <v>0</v>
      </c>
      <c r="BF336" s="93">
        <f>IF(AF336=0,0,(IF('Attorney Detail'!Q334="yes",(AF336/AV336)*('Attorney Detail'!G334+'Attorney Detail'!H334),0)))</f>
        <v>0</v>
      </c>
      <c r="BG336" s="93">
        <f>IF(AH336=0,0,(AH336/AV336)*('Attorney Detail'!G334+'Attorney Detail'!H334))</f>
        <v>0</v>
      </c>
      <c r="BH336" s="93">
        <f>IF(AK336+AM336=0,0,(IF('Attorney Detail'!R334="yes",((AL336+AN336)/AV336)*('Attorney Detail'!G334+'Attorney Detail'!H334),0)))</f>
        <v>0</v>
      </c>
      <c r="BI336" s="91">
        <f>IF(AP336=0,0,(IF('Attorney Detail'!S334="yes",(AP336/AV336)*('Attorney Detail'!G334+'Attorney Detail'!H334),0)))</f>
        <v>0</v>
      </c>
      <c r="BJ336" s="91">
        <f>IF(AT336=0,0,(AT336/AV336)*('Attorney Detail'!G334+'Attorney Detail'!H334))</f>
        <v>0</v>
      </c>
      <c r="BK336" s="91">
        <f>IF((AU336)=0,('Attorney Detail'!G334+'Attorney Detail'!H334),SUM(AW336:BJ336))</f>
        <v>0</v>
      </c>
      <c r="CK336" s="19">
        <f>AV336*'Attorney Detail'!F334</f>
        <v>0</v>
      </c>
    </row>
    <row r="337" spans="1:89" ht="16.5" thickTop="1" thickBot="1" x14ac:dyDescent="0.3">
      <c r="A337" s="22" t="s">
        <v>27</v>
      </c>
      <c r="B337" s="23"/>
      <c r="C337" s="88"/>
      <c r="D337" s="75">
        <f>C337/C333</f>
        <v>0</v>
      </c>
      <c r="E337" s="88"/>
      <c r="F337" s="75">
        <f>E337/E333</f>
        <v>0</v>
      </c>
      <c r="G337" s="88"/>
      <c r="H337" s="75">
        <f>G337/G333</f>
        <v>0</v>
      </c>
      <c r="I337" s="88"/>
      <c r="J337" s="75">
        <f>I337/I333</f>
        <v>0</v>
      </c>
      <c r="K337" s="88"/>
      <c r="L337" s="75">
        <f>K337/K333</f>
        <v>0</v>
      </c>
      <c r="M337" s="88"/>
      <c r="N337" s="75">
        <f>M337/M333</f>
        <v>0</v>
      </c>
      <c r="O337" s="88"/>
      <c r="P337" s="75">
        <f>O337/O333</f>
        <v>0</v>
      </c>
      <c r="Q337" s="88"/>
      <c r="R337" s="75">
        <f>Q337/Q333</f>
        <v>0</v>
      </c>
      <c r="S337" s="88"/>
      <c r="T337" s="75">
        <f>S337/S333</f>
        <v>0</v>
      </c>
      <c r="U337" s="88"/>
      <c r="V337" s="75">
        <f>U337/U333</f>
        <v>0</v>
      </c>
      <c r="W337" s="88"/>
      <c r="X337" s="75">
        <f>W337/W333</f>
        <v>0</v>
      </c>
      <c r="Y337" s="88"/>
      <c r="Z337" s="75">
        <f>Y337/Y333</f>
        <v>0</v>
      </c>
      <c r="AA337" s="88"/>
      <c r="AB337" s="75">
        <f>AA337/AA333</f>
        <v>0</v>
      </c>
      <c r="AC337" s="88"/>
      <c r="AD337" s="75">
        <f>AC337/AC333</f>
        <v>0</v>
      </c>
      <c r="AE337" s="88"/>
      <c r="AF337" s="75">
        <f>AE337/AE333</f>
        <v>0</v>
      </c>
      <c r="AG337" s="88"/>
      <c r="AH337" s="75">
        <f>AG337/AG333</f>
        <v>0</v>
      </c>
      <c r="AI337" s="88"/>
      <c r="AJ337" s="75">
        <f>AI337/AI333</f>
        <v>0</v>
      </c>
      <c r="AK337" s="88">
        <v>0</v>
      </c>
      <c r="AL337" s="75">
        <f>AK337/AK333</f>
        <v>0</v>
      </c>
      <c r="AM337" s="88">
        <v>0</v>
      </c>
      <c r="AN337" s="75">
        <f>AM337/AM333</f>
        <v>0</v>
      </c>
      <c r="AO337" s="88"/>
      <c r="AP337" s="75">
        <f>AO337/AO333</f>
        <v>0</v>
      </c>
      <c r="AQ337" s="88"/>
      <c r="AR337" s="75">
        <f>AQ337/AQ333</f>
        <v>0</v>
      </c>
      <c r="AS337" s="88"/>
      <c r="AT337" s="75">
        <f>AS337/AS333</f>
        <v>0</v>
      </c>
      <c r="AU337" s="107">
        <f>E337+M337+O337+Q337+W337+Y337+AA337+AE337+AG337+AI337+AO337+AS337+G337+K337+I337+AC337+S337+U337+AQ337+AK337+AM337+C337</f>
        <v>0</v>
      </c>
      <c r="AV337" s="155">
        <f t="shared" si="1476"/>
        <v>0</v>
      </c>
      <c r="AW337" s="93">
        <f>IF(D337=0,0,(IF('Attorney Detail'!I335="yes",(D337/AV337)*('Attorney Detail'!G335+'Attorney Detail'!H335),0)))</f>
        <v>0</v>
      </c>
      <c r="AX337" s="93">
        <f>IF(F337=0,0,(IF('Attorney Detail'!J335="yes",(F337/AV337)*('Attorney Detail'!G335+'Attorney Detail'!H335),0)))</f>
        <v>0</v>
      </c>
      <c r="AY337" s="93">
        <f>IF(H337+J337=0,0,(IF('Attorney Detail'!K335="yes",((H337+J337)/AV337)*('Attorney Detail'!G335+'Attorney Detail'!H335),0)))</f>
        <v>0</v>
      </c>
      <c r="AZ337" s="93">
        <f>IF(L337=0,0,(IF('Attorney Detail'!L335="yes",(L337/AV337)*('Attorney Detail'!G335+'Attorney Detail'!H335),0)))</f>
        <v>0</v>
      </c>
      <c r="BA337" s="93">
        <f>IF(N337=0,0,(N337/AV337)*('Attorney Detail'!G335+'Attorney Detail'!H335))</f>
        <v>0</v>
      </c>
      <c r="BB337" s="93">
        <f>IF(R337+T337=0,0,(IF('Attorney Detail'!M335="yes",((R337+T337)/AV337)*('Attorney Detail'!G335+'Attorney Detail'!H335),0)))</f>
        <v>0</v>
      </c>
      <c r="BC337" s="93">
        <f>IF(V337=0,0,(IF('Attorney Detail'!N335="yes",(((V337)/AV337)*('Attorney Detail'!G335+'Attorney Detail'!H335)),0)))</f>
        <v>0</v>
      </c>
      <c r="BD337" s="93">
        <f>IF(X337+Z337+AB337=0,0,(IF('Attorney Detail'!O335="yes",((X337+Z337+AB337)/AV337)*('Attorney Detail'!G335+'Attorney Detail'!H335),0)))</f>
        <v>0</v>
      </c>
      <c r="BE337" s="93">
        <f>IF(AD337=0,0,(IF('Attorney Detail'!P335="yes",(AD337/AV337)*('Attorney Detail'!G335+'Attorney Detail'!H335),0)))</f>
        <v>0</v>
      </c>
      <c r="BF337" s="93">
        <f>IF(AF337=0,0,(IF('Attorney Detail'!Q335="yes",(AF337/AV337)*('Attorney Detail'!G335+'Attorney Detail'!H335),0)))</f>
        <v>0</v>
      </c>
      <c r="BG337" s="93">
        <f>IF(AH337=0,0,(AH337/AV337)*('Attorney Detail'!G335+'Attorney Detail'!H335))</f>
        <v>0</v>
      </c>
      <c r="BH337" s="93">
        <f>IF(AK337+AM337=0,0,(IF('Attorney Detail'!R335="yes",((AL337+AN337)/AV337)*('Attorney Detail'!G335+'Attorney Detail'!H335),0)))</f>
        <v>0</v>
      </c>
      <c r="BI337" s="91">
        <f>IF(AP337=0,0,(IF('Attorney Detail'!S335="yes",(AP337/AV337)*('Attorney Detail'!G335+'Attorney Detail'!H335),0)))</f>
        <v>0</v>
      </c>
      <c r="BJ337" s="91">
        <f>IF(AT337=0,0,(AT337/AV337)*('Attorney Detail'!G335+'Attorney Detail'!H335))</f>
        <v>0</v>
      </c>
      <c r="BK337" s="91">
        <f>IF((AU337)=0,('Attorney Detail'!G335+'Attorney Detail'!H335),SUM(AW337:BJ337))</f>
        <v>0</v>
      </c>
      <c r="CK337" s="19">
        <f>AV337*'Attorney Detail'!F335</f>
        <v>0</v>
      </c>
    </row>
    <row r="338" spans="1:89" ht="16.5" thickTop="1" thickBot="1" x14ac:dyDescent="0.3">
      <c r="A338" s="24" t="s">
        <v>28</v>
      </c>
      <c r="B338" s="25"/>
      <c r="C338" s="25"/>
      <c r="D338" s="75">
        <f>C338/C333</f>
        <v>0</v>
      </c>
      <c r="E338" s="25"/>
      <c r="F338" s="75">
        <f>E338/E333</f>
        <v>0</v>
      </c>
      <c r="G338" s="25"/>
      <c r="H338" s="75">
        <f>G338/G333</f>
        <v>0</v>
      </c>
      <c r="I338" s="25"/>
      <c r="J338" s="75">
        <f>I338/I333</f>
        <v>0</v>
      </c>
      <c r="K338" s="25"/>
      <c r="L338" s="75">
        <f>K338/K333</f>
        <v>0</v>
      </c>
      <c r="M338" s="25"/>
      <c r="N338" s="75">
        <f>M338/M333</f>
        <v>0</v>
      </c>
      <c r="O338" s="25"/>
      <c r="P338" s="75">
        <f>O338/O333</f>
        <v>0</v>
      </c>
      <c r="Q338" s="25"/>
      <c r="R338" s="75">
        <f>Q338/Q333</f>
        <v>0</v>
      </c>
      <c r="S338" s="25"/>
      <c r="T338" s="75">
        <f>S338/S333</f>
        <v>0</v>
      </c>
      <c r="U338" s="25"/>
      <c r="V338" s="75">
        <f>U338/U333</f>
        <v>0</v>
      </c>
      <c r="W338" s="25"/>
      <c r="X338" s="75">
        <f>W338/W333</f>
        <v>0</v>
      </c>
      <c r="Y338" s="25"/>
      <c r="Z338" s="75">
        <f>Y338/Y333</f>
        <v>0</v>
      </c>
      <c r="AA338" s="25"/>
      <c r="AB338" s="75">
        <f>AA338/AA333</f>
        <v>0</v>
      </c>
      <c r="AC338" s="25"/>
      <c r="AD338" s="75">
        <f>AC338/AC333</f>
        <v>0</v>
      </c>
      <c r="AE338" s="25"/>
      <c r="AF338" s="75">
        <f>AE338/AE333</f>
        <v>0</v>
      </c>
      <c r="AG338" s="25"/>
      <c r="AH338" s="75">
        <f>AG338/AG333</f>
        <v>0</v>
      </c>
      <c r="AI338" s="25"/>
      <c r="AJ338" s="75">
        <f>AI338/AI333</f>
        <v>0</v>
      </c>
      <c r="AK338" s="25">
        <v>0</v>
      </c>
      <c r="AL338" s="75">
        <f>AK338/AK333</f>
        <v>0</v>
      </c>
      <c r="AM338" s="25">
        <v>0</v>
      </c>
      <c r="AN338" s="75">
        <f>AM338/AM333</f>
        <v>0</v>
      </c>
      <c r="AO338" s="25"/>
      <c r="AP338" s="75">
        <f>AO338/AO333</f>
        <v>0</v>
      </c>
      <c r="AQ338" s="25"/>
      <c r="AR338" s="75">
        <f>AQ338/AQ333</f>
        <v>0</v>
      </c>
      <c r="AS338" s="25"/>
      <c r="AT338" s="75">
        <f>AS338/AS333</f>
        <v>0</v>
      </c>
      <c r="AU338" s="108">
        <f>E338+M338+O338+Q338+W338+Y338+AA338+AE338+AG338+AI338+AO338+AS338+G338+K338+I338+AC338+S338+U338+AQ338+AK338+AM338+C338</f>
        <v>0</v>
      </c>
      <c r="AV338" s="155">
        <f t="shared" si="1476"/>
        <v>0</v>
      </c>
      <c r="AW338" s="93">
        <f>IF(D338=0,0,(IF('Attorney Detail'!I336="yes",(D338/AV338)*('Attorney Detail'!G336+'Attorney Detail'!H336),0)))</f>
        <v>0</v>
      </c>
      <c r="AX338" s="93">
        <f>IF(F338=0,0,(IF('Attorney Detail'!J336="yes",(F338/AV338)*('Attorney Detail'!G336+'Attorney Detail'!H336),0)))</f>
        <v>0</v>
      </c>
      <c r="AY338" s="93">
        <f>IF(H338+J338=0,0,(IF('Attorney Detail'!K336="yes",((H338+J338)/AV338)*('Attorney Detail'!G336+'Attorney Detail'!H336),0)))</f>
        <v>0</v>
      </c>
      <c r="AZ338" s="93">
        <f>IF(L338=0,0,(IF('Attorney Detail'!L336="yes",(L338/AV338)*('Attorney Detail'!G336+'Attorney Detail'!H336),0)))</f>
        <v>0</v>
      </c>
      <c r="BA338" s="93">
        <f>IF(N338=0,0,(N338/AV338)*('Attorney Detail'!G336+'Attorney Detail'!H336))</f>
        <v>0</v>
      </c>
      <c r="BB338" s="93">
        <f>IF(R338+T338=0,0,(IF('Attorney Detail'!M336="yes",((R338+T338)/AV338)*('Attorney Detail'!G336+'Attorney Detail'!H336),0)))</f>
        <v>0</v>
      </c>
      <c r="BC338" s="93">
        <f>IF(V338=0,0,(IF('Attorney Detail'!N336="yes",(((V338)/AV338)*('Attorney Detail'!G336+'Attorney Detail'!H336)),0)))</f>
        <v>0</v>
      </c>
      <c r="BD338" s="93">
        <f>IF(X338+Z338+AB338=0,0,(IF('Attorney Detail'!O336="yes",((X338+Z338+AB338)/AV338)*('Attorney Detail'!G336+'Attorney Detail'!H336),0)))</f>
        <v>0</v>
      </c>
      <c r="BE338" s="93">
        <f>IF(AD338=0,0,(IF('Attorney Detail'!P336="yes",(AD338/AV338)*('Attorney Detail'!G336+'Attorney Detail'!H336),0)))</f>
        <v>0</v>
      </c>
      <c r="BF338" s="93">
        <f>IF(AF338=0,0,(IF('Attorney Detail'!Q336="yes",(AF338/AV338)*('Attorney Detail'!G336+'Attorney Detail'!H336),0)))</f>
        <v>0</v>
      </c>
      <c r="BG338" s="93">
        <f>IF(AH338=0,0,(AH338/AV338)*('Attorney Detail'!G336+'Attorney Detail'!H336))</f>
        <v>0</v>
      </c>
      <c r="BH338" s="93">
        <f>IF(AK338+AM338=0,0,(IF('Attorney Detail'!R336="yes",((AL338+AN338)/AV338)*('Attorney Detail'!G336+'Attorney Detail'!H336),0)))</f>
        <v>0</v>
      </c>
      <c r="BI338" s="91">
        <f>IF(AP338=0,0,(IF('Attorney Detail'!S336="yes",(AP338/AV338)*('Attorney Detail'!G336+'Attorney Detail'!H336),0)))</f>
        <v>0</v>
      </c>
      <c r="BJ338" s="91">
        <f>IF(AT338=0,0,(AT338/AV338)*('Attorney Detail'!G336+'Attorney Detail'!H336))</f>
        <v>0</v>
      </c>
      <c r="BK338" s="91">
        <f>IF((AU338)=0,('Attorney Detail'!G336+'Attorney Detail'!H336),SUM(AW338:BJ338))</f>
        <v>0</v>
      </c>
      <c r="CK338" s="19">
        <f>AV338*'Attorney Detail'!F336</f>
        <v>0</v>
      </c>
    </row>
    <row r="339" spans="1:89" ht="16.5" thickTop="1" thickBot="1" x14ac:dyDescent="0.3">
      <c r="A339" s="72" t="s">
        <v>29</v>
      </c>
      <c r="B339" s="73"/>
      <c r="C339" s="73">
        <f t="shared" ref="C339" si="1477">SUM(C335:C338)</f>
        <v>0</v>
      </c>
      <c r="D339" s="74">
        <f t="shared" ref="D339" si="1478">C339/C333</f>
        <v>0</v>
      </c>
      <c r="E339" s="73">
        <f t="shared" ref="E339" si="1479">SUM(E335:E338)</f>
        <v>0</v>
      </c>
      <c r="F339" s="74">
        <f t="shared" ref="F339" si="1480">E339/E333</f>
        <v>0</v>
      </c>
      <c r="G339" s="73">
        <f t="shared" ref="G339" si="1481">SUM(G335:G338)</f>
        <v>0</v>
      </c>
      <c r="H339" s="75">
        <f t="shared" ref="H339" si="1482">G339/G333</f>
        <v>0</v>
      </c>
      <c r="I339" s="73">
        <f t="shared" ref="I339" si="1483">SUM(I335:I338)</f>
        <v>0</v>
      </c>
      <c r="J339" s="75">
        <f t="shared" ref="J339" si="1484">I339/I333</f>
        <v>0</v>
      </c>
      <c r="K339" s="73">
        <f t="shared" ref="K339" si="1485">SUM(K335:K338)</f>
        <v>0</v>
      </c>
      <c r="L339" s="75">
        <f t="shared" ref="L339" si="1486">K339/K333</f>
        <v>0</v>
      </c>
      <c r="M339" s="73">
        <f t="shared" ref="M339" si="1487">SUM(M335:M338)</f>
        <v>0</v>
      </c>
      <c r="N339" s="74">
        <f t="shared" ref="N339" si="1488">M339/M333</f>
        <v>0</v>
      </c>
      <c r="O339" s="73">
        <f t="shared" ref="O339" si="1489">SUM(O335:O338)</f>
        <v>0</v>
      </c>
      <c r="P339" s="74">
        <f t="shared" ref="P339" si="1490">O339/O333</f>
        <v>0</v>
      </c>
      <c r="Q339" s="73">
        <f t="shared" ref="Q339" si="1491">SUM(Q335:Q338)</f>
        <v>0</v>
      </c>
      <c r="R339" s="75">
        <f t="shared" ref="R339" si="1492">Q339/Q333</f>
        <v>0</v>
      </c>
      <c r="S339" s="73">
        <f t="shared" ref="S339" si="1493">SUM(S335:S338)</f>
        <v>0</v>
      </c>
      <c r="T339" s="75">
        <f t="shared" ref="T339" si="1494">S339/S333</f>
        <v>0</v>
      </c>
      <c r="U339" s="73">
        <f t="shared" ref="U339" si="1495">SUM(U335:U338)</f>
        <v>0</v>
      </c>
      <c r="V339" s="75">
        <f t="shared" ref="V339" si="1496">U339/U333</f>
        <v>0</v>
      </c>
      <c r="W339" s="73">
        <f t="shared" ref="W339" si="1497">SUM(W335:W338)</f>
        <v>0</v>
      </c>
      <c r="X339" s="75">
        <f t="shared" ref="X339" si="1498">W339/W333</f>
        <v>0</v>
      </c>
      <c r="Y339" s="73">
        <f t="shared" ref="Y339" si="1499">SUM(Y335:Y338)</f>
        <v>0</v>
      </c>
      <c r="Z339" s="75">
        <f t="shared" ref="Z339" si="1500">Y339/Y333</f>
        <v>0</v>
      </c>
      <c r="AA339" s="73">
        <f t="shared" ref="AA339" si="1501">SUM(AA335:AA338)</f>
        <v>0</v>
      </c>
      <c r="AB339" s="75">
        <f t="shared" ref="AB339" si="1502">AA339/AA333</f>
        <v>0</v>
      </c>
      <c r="AC339" s="73">
        <f t="shared" ref="AC339" si="1503">SUM(AC335:AC338)</f>
        <v>0</v>
      </c>
      <c r="AD339" s="75">
        <f t="shared" ref="AD339" si="1504">AC339/AC333</f>
        <v>0</v>
      </c>
      <c r="AE339" s="73">
        <f t="shared" ref="AE339" si="1505">SUM(AE335:AE338)</f>
        <v>0</v>
      </c>
      <c r="AF339" s="75">
        <f t="shared" ref="AF339" si="1506">AE339/AE333</f>
        <v>0</v>
      </c>
      <c r="AG339" s="73">
        <f t="shared" ref="AG339" si="1507">SUM(AG335:AG338)</f>
        <v>0</v>
      </c>
      <c r="AH339" s="75">
        <f t="shared" ref="AH339" si="1508">AG339/AG333</f>
        <v>0</v>
      </c>
      <c r="AI339" s="73">
        <f t="shared" ref="AI339" si="1509">SUM(AI335:AI338)</f>
        <v>0</v>
      </c>
      <c r="AJ339" s="75">
        <f t="shared" ref="AJ339" si="1510">AI339/AI333</f>
        <v>0</v>
      </c>
      <c r="AK339" s="73">
        <f t="shared" ref="AK339" si="1511">SUM(AK335:AK338)</f>
        <v>0</v>
      </c>
      <c r="AL339" s="75">
        <f t="shared" ref="AL339" si="1512">AK339/AK333</f>
        <v>0</v>
      </c>
      <c r="AM339" s="73">
        <f t="shared" ref="AM339" si="1513">SUM(AM335:AM338)</f>
        <v>0</v>
      </c>
      <c r="AN339" s="75">
        <f t="shared" ref="AN339" si="1514">AM339/AM333</f>
        <v>0</v>
      </c>
      <c r="AO339" s="73">
        <f t="shared" ref="AO339" si="1515">SUM(AO335:AO338)</f>
        <v>0</v>
      </c>
      <c r="AP339" s="75">
        <f t="shared" ref="AP339" si="1516">AO339/AO333</f>
        <v>0</v>
      </c>
      <c r="AQ339" s="73">
        <f t="shared" ref="AQ339" si="1517">SUM(AQ335:AQ338)</f>
        <v>0</v>
      </c>
      <c r="AR339" s="75">
        <f t="shared" ref="AR339" si="1518">AQ339/AQ333</f>
        <v>0</v>
      </c>
      <c r="AS339" s="73">
        <f t="shared" ref="AS339" si="1519">SUM(AS335:AS338)</f>
        <v>0</v>
      </c>
      <c r="AT339" s="75">
        <f t="shared" ref="AT339" si="1520">AS339/AS333</f>
        <v>0</v>
      </c>
      <c r="AU339" s="71">
        <f>E339+M339+O339+Q339+W339+Y339+AA339+AE339+AG339+AI339+AO339+AS339+G339+K339+I339+AC339+S339+U339+AQ339+AK339+AM339+C339</f>
        <v>0</v>
      </c>
      <c r="AV339" s="155">
        <f t="shared" si="1476"/>
        <v>0</v>
      </c>
      <c r="AW339" s="94"/>
      <c r="AX339" s="94"/>
      <c r="AY339" s="94"/>
      <c r="AZ339" s="94"/>
      <c r="BA339" s="94"/>
      <c r="BB339" s="94"/>
      <c r="BC339" s="94"/>
      <c r="BD339" s="94"/>
      <c r="BE339" s="94"/>
      <c r="BF339" s="94"/>
      <c r="BG339" s="94"/>
      <c r="BH339" s="94"/>
      <c r="BI339" s="94"/>
      <c r="BJ339" s="94"/>
      <c r="BK339" s="94"/>
      <c r="CK339" s="26">
        <f t="shared" ref="CK339" si="1521">SUM(CK335:CK338)</f>
        <v>0</v>
      </c>
    </row>
    <row r="340" spans="1:89" ht="16.5" thickTop="1" x14ac:dyDescent="0.25">
      <c r="A340" s="233" t="s">
        <v>481</v>
      </c>
      <c r="B340" s="233"/>
      <c r="C340" s="233"/>
      <c r="D340" s="233"/>
      <c r="E340" s="233"/>
      <c r="F340" s="233"/>
      <c r="G340" s="233"/>
      <c r="H340" s="233"/>
      <c r="I340" s="233"/>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c r="AF340" s="233"/>
      <c r="AG340" s="233"/>
      <c r="AH340" s="233"/>
      <c r="AI340" s="233"/>
      <c r="AJ340" s="233"/>
      <c r="AK340" s="233"/>
      <c r="AL340" s="233"/>
      <c r="AM340" s="233"/>
      <c r="AN340" s="233"/>
      <c r="AO340" s="233"/>
      <c r="AP340" s="233"/>
      <c r="AQ340" s="233"/>
      <c r="AR340" s="233"/>
      <c r="AS340" s="233"/>
      <c r="AT340" s="233"/>
      <c r="AU340" s="233"/>
      <c r="AV340" s="233"/>
    </row>
    <row r="341" spans="1:89" ht="45" x14ac:dyDescent="0.25">
      <c r="A341" s="76"/>
      <c r="B341" s="66" t="s">
        <v>21</v>
      </c>
      <c r="C341" s="225" t="s">
        <v>442</v>
      </c>
      <c r="D341" s="226"/>
      <c r="E341" s="225" t="s">
        <v>96</v>
      </c>
      <c r="F341" s="226"/>
      <c r="G341" s="232" t="s">
        <v>99</v>
      </c>
      <c r="H341" s="226"/>
      <c r="I341" s="232" t="s">
        <v>100</v>
      </c>
      <c r="J341" s="226"/>
      <c r="K341" s="225" t="s">
        <v>97</v>
      </c>
      <c r="L341" s="226"/>
      <c r="M341" s="225" t="s">
        <v>98</v>
      </c>
      <c r="N341" s="226"/>
      <c r="O341" s="225" t="s">
        <v>22</v>
      </c>
      <c r="P341" s="226"/>
      <c r="Q341" s="225" t="s">
        <v>489</v>
      </c>
      <c r="R341" s="226"/>
      <c r="S341" s="225" t="s">
        <v>488</v>
      </c>
      <c r="T341" s="226"/>
      <c r="U341" s="232" t="s">
        <v>422</v>
      </c>
      <c r="V341" s="226"/>
      <c r="W341" s="232" t="s">
        <v>436</v>
      </c>
      <c r="X341" s="226"/>
      <c r="Y341" s="232" t="s">
        <v>423</v>
      </c>
      <c r="Z341" s="226"/>
      <c r="AA341" s="225" t="s">
        <v>484</v>
      </c>
      <c r="AB341" s="226"/>
      <c r="AC341" s="225" t="s">
        <v>93</v>
      </c>
      <c r="AD341" s="226"/>
      <c r="AE341" s="225" t="s">
        <v>94</v>
      </c>
      <c r="AF341" s="226"/>
      <c r="AG341" s="225" t="s">
        <v>485</v>
      </c>
      <c r="AH341" s="226"/>
      <c r="AI341" s="225" t="s">
        <v>424</v>
      </c>
      <c r="AJ341" s="226"/>
      <c r="AK341" s="225" t="s">
        <v>425</v>
      </c>
      <c r="AL341" s="226"/>
      <c r="AM341" s="225" t="s">
        <v>437</v>
      </c>
      <c r="AN341" s="226"/>
      <c r="AO341" s="225" t="s">
        <v>500</v>
      </c>
      <c r="AP341" s="226"/>
      <c r="AQ341" s="225" t="s">
        <v>426</v>
      </c>
      <c r="AR341" s="226"/>
      <c r="AS341" s="225" t="s">
        <v>447</v>
      </c>
      <c r="AT341" s="226"/>
      <c r="AU341" s="225" t="s">
        <v>23</v>
      </c>
      <c r="AV341" s="226"/>
      <c r="AW341" s="89" t="s">
        <v>442</v>
      </c>
      <c r="AX341" s="89" t="s">
        <v>96</v>
      </c>
      <c r="AY341" s="195" t="s">
        <v>207</v>
      </c>
      <c r="AZ341" s="105" t="s">
        <v>97</v>
      </c>
      <c r="BA341" s="105" t="s">
        <v>443</v>
      </c>
      <c r="BB341" s="90" t="s">
        <v>434</v>
      </c>
      <c r="BC341" s="106" t="s">
        <v>208</v>
      </c>
      <c r="BD341" s="90" t="s">
        <v>435</v>
      </c>
      <c r="BE341" s="90" t="s">
        <v>93</v>
      </c>
      <c r="BF341" s="90" t="s">
        <v>94</v>
      </c>
      <c r="BG341" s="90" t="s">
        <v>31</v>
      </c>
      <c r="BH341" s="90" t="s">
        <v>444</v>
      </c>
      <c r="BI341" s="91" t="s">
        <v>445</v>
      </c>
      <c r="BJ341" s="91" t="s">
        <v>446</v>
      </c>
      <c r="BK341" s="91" t="s">
        <v>448</v>
      </c>
      <c r="CK341" s="219" t="s">
        <v>502</v>
      </c>
    </row>
    <row r="342" spans="1:89" x14ac:dyDescent="0.25">
      <c r="A342" s="38" t="s">
        <v>107</v>
      </c>
      <c r="B342" s="67"/>
      <c r="C342" s="67"/>
      <c r="D342" s="68"/>
      <c r="E342" s="67"/>
      <c r="F342" s="68"/>
      <c r="G342" s="67"/>
      <c r="H342" s="68"/>
      <c r="I342" s="67"/>
      <c r="J342" s="68"/>
      <c r="K342" s="67"/>
      <c r="L342" s="68"/>
      <c r="M342" s="69"/>
      <c r="N342" s="68"/>
      <c r="O342" s="67"/>
      <c r="P342" s="68"/>
      <c r="Q342" s="67"/>
      <c r="R342" s="68"/>
      <c r="S342" s="67"/>
      <c r="T342" s="68"/>
      <c r="U342" s="67"/>
      <c r="V342" s="68"/>
      <c r="W342" s="67"/>
      <c r="X342" s="68"/>
      <c r="Y342" s="67"/>
      <c r="Z342" s="68"/>
      <c r="AA342" s="67"/>
      <c r="AB342" s="68"/>
      <c r="AC342" s="69"/>
      <c r="AD342" s="69"/>
      <c r="AE342" s="67"/>
      <c r="AF342" s="68"/>
      <c r="AG342" s="67"/>
      <c r="AH342" s="68"/>
      <c r="AI342" s="67"/>
      <c r="AJ342" s="68"/>
      <c r="AK342" s="227"/>
      <c r="AL342" s="228"/>
      <c r="AM342" s="227"/>
      <c r="AN342" s="228"/>
      <c r="AO342" s="112"/>
      <c r="AP342" s="113"/>
      <c r="AQ342" s="112"/>
      <c r="AR342" s="113"/>
      <c r="AS342" s="112"/>
      <c r="AT342" s="113"/>
      <c r="AU342" s="67"/>
      <c r="AV342" s="110"/>
      <c r="AW342" s="89"/>
      <c r="AX342" s="89"/>
      <c r="AY342" s="89"/>
      <c r="AZ342" s="89"/>
      <c r="BA342" s="89"/>
    </row>
    <row r="343" spans="1:89" x14ac:dyDescent="0.25">
      <c r="A343" s="77"/>
      <c r="B343" s="70"/>
      <c r="C343" s="223">
        <f>(VLOOKUP(A342,$BL$2:$CH$5,2,FALSE))*'Attorney Detail'!F343</f>
        <v>15</v>
      </c>
      <c r="D343" s="224"/>
      <c r="E343" s="223">
        <f>(VLOOKUP(A342,$BL$2:$CH$5,3,FALSE))*'Attorney Detail'!F343</f>
        <v>15</v>
      </c>
      <c r="F343" s="224"/>
      <c r="G343" s="223">
        <f>VLOOKUP(A342,$BL$2:$CI$5,4,FALSE)*'Attorney Detail'!F343</f>
        <v>50</v>
      </c>
      <c r="H343" s="224"/>
      <c r="I343" s="223">
        <f>VLOOKUP(A342,$BL$2:$CI$5,5,FALSE)*'Attorney Detail'!F343</f>
        <v>80</v>
      </c>
      <c r="J343" s="224"/>
      <c r="K343" s="223">
        <f>VLOOKUP(A342,$BL$2:$CI$5,6,FALSE)*'Attorney Detail'!F343</f>
        <v>100</v>
      </c>
      <c r="L343" s="224"/>
      <c r="M343" s="234">
        <f>VLOOKUP(A342,$BL$2:$CI$5,7,FALSE)*'Attorney Detail'!F343</f>
        <v>150</v>
      </c>
      <c r="N343" s="224"/>
      <c r="O343" s="223">
        <f>VLOOKUP(A342,$BL$2:$CI$5,8,FALSE)*'Attorney Detail'!F343</f>
        <v>300</v>
      </c>
      <c r="P343" s="224"/>
      <c r="Q343" s="223">
        <f>VLOOKUP(A342,$BL$2:$CI$5,9,FALSE)*'Attorney Detail'!F343</f>
        <v>15</v>
      </c>
      <c r="R343" s="224"/>
      <c r="S343" s="223">
        <f>VLOOKUP(A342,$BL$2:$CI$5,10,FALSE)*'Attorney Detail'!F343</f>
        <v>50</v>
      </c>
      <c r="T343" s="224"/>
      <c r="U343" s="223">
        <f>VLOOKUP(A342,$BL$2:$CI$5,11,FALSE)*'Attorney Detail'!F343</f>
        <v>100</v>
      </c>
      <c r="V343" s="224"/>
      <c r="W343" s="223">
        <f>VLOOKUP(A342,$BL$2:$CI$5,12,FALSE)*'Attorney Detail'!F343</f>
        <v>220</v>
      </c>
      <c r="X343" s="224"/>
      <c r="Y343" s="223">
        <f>VLOOKUP(A342,$BL$2:$CI$5,13,FALSE)*'Attorney Detail'!F343</f>
        <v>300</v>
      </c>
      <c r="Z343" s="224"/>
      <c r="AA343" s="229">
        <f>VLOOKUP(A342,$BL$2:$CI$5,14,FALSE)*'Attorney Detail'!F343</f>
        <v>400</v>
      </c>
      <c r="AB343" s="230"/>
      <c r="AC343" s="229">
        <f>VLOOKUP(A342,$BL$2:$CI$5,15,FALSE)*'Attorney Detail'!F343</f>
        <v>120</v>
      </c>
      <c r="AD343" s="231"/>
      <c r="AE343" s="229">
        <f>VLOOKUP(A342,$BL$2:$CI$5,16,FALSE)*'Attorney Detail'!F343</f>
        <v>120</v>
      </c>
      <c r="AF343" s="230"/>
      <c r="AG343" s="229">
        <f>VLOOKUP(A342,$BL$2:$CI$5,17,FALSE)*'Attorney Detail'!F343</f>
        <v>300</v>
      </c>
      <c r="AH343" s="230"/>
      <c r="AI343" s="223">
        <f>VLOOKUP(A342,$BL$2:$CI$5,18,FALSE)*'Attorney Detail'!F343</f>
        <v>300</v>
      </c>
      <c r="AJ343" s="224"/>
      <c r="AK343" s="223">
        <f>VLOOKUP(A342,$BL$2:$CI$5,19,FALSE)*'Attorney Detail'!F343</f>
        <v>15</v>
      </c>
      <c r="AL343" s="224"/>
      <c r="AM343" s="223">
        <f>VLOOKUP(A342,$BL$2:$CI$5,20,FALSE)*'Attorney Detail'!F343</f>
        <v>40</v>
      </c>
      <c r="AN343" s="224"/>
      <c r="AO343" s="223">
        <f>VLOOKUP(A342,$BL$2:$CI$5,21,FALSE)*'Attorney Detail'!F343</f>
        <v>40</v>
      </c>
      <c r="AP343" s="224"/>
      <c r="AQ343" s="223">
        <f>VLOOKUP(A342,$BL$2:$CI$5,22,FALSE)*'Attorney Detail'!F343</f>
        <v>40</v>
      </c>
      <c r="AR343" s="224"/>
      <c r="AS343" s="235">
        <f>VLOOKUP(A342,$BL$2:$CI$5,23,FALSE)*'Attorney Detail'!F343</f>
        <v>10000000000</v>
      </c>
      <c r="AT343" s="236"/>
      <c r="AU343" s="237"/>
      <c r="AV343" s="238"/>
    </row>
    <row r="344" spans="1:89" ht="15.75" thickBot="1" x14ac:dyDescent="0.3">
      <c r="A344" s="37" t="str">
        <f>'Attorney Detail'!A343&amp;""</f>
        <v/>
      </c>
      <c r="B344" s="78" t="s">
        <v>24</v>
      </c>
      <c r="C344" s="78" t="s">
        <v>24</v>
      </c>
      <c r="D344" s="78" t="s">
        <v>112</v>
      </c>
      <c r="E344" s="78" t="s">
        <v>24</v>
      </c>
      <c r="F344" s="78" t="s">
        <v>112</v>
      </c>
      <c r="G344" s="78" t="s">
        <v>24</v>
      </c>
      <c r="H344" s="78" t="s">
        <v>112</v>
      </c>
      <c r="I344" s="78" t="s">
        <v>24</v>
      </c>
      <c r="J344" s="78" t="s">
        <v>112</v>
      </c>
      <c r="K344" s="78" t="s">
        <v>24</v>
      </c>
      <c r="L344" s="78" t="s">
        <v>112</v>
      </c>
      <c r="M344" s="78" t="s">
        <v>24</v>
      </c>
      <c r="N344" s="78" t="s">
        <v>112</v>
      </c>
      <c r="O344" s="78" t="s">
        <v>24</v>
      </c>
      <c r="P344" s="78" t="s">
        <v>112</v>
      </c>
      <c r="Q344" s="78" t="s">
        <v>24</v>
      </c>
      <c r="R344" s="78" t="s">
        <v>112</v>
      </c>
      <c r="S344" s="78" t="s">
        <v>24</v>
      </c>
      <c r="T344" s="78" t="s">
        <v>112</v>
      </c>
      <c r="U344" s="78" t="s">
        <v>24</v>
      </c>
      <c r="V344" s="78" t="s">
        <v>112</v>
      </c>
      <c r="W344" s="78" t="s">
        <v>24</v>
      </c>
      <c r="X344" s="78" t="s">
        <v>112</v>
      </c>
      <c r="Y344" s="78" t="s">
        <v>24</v>
      </c>
      <c r="Z344" s="78" t="s">
        <v>112</v>
      </c>
      <c r="AA344" s="78" t="s">
        <v>24</v>
      </c>
      <c r="AB344" s="78" t="s">
        <v>112</v>
      </c>
      <c r="AC344" s="78" t="s">
        <v>24</v>
      </c>
      <c r="AD344" s="78" t="s">
        <v>112</v>
      </c>
      <c r="AE344" s="78" t="s">
        <v>24</v>
      </c>
      <c r="AF344" s="78" t="s">
        <v>112</v>
      </c>
      <c r="AG344" s="78" t="s">
        <v>24</v>
      </c>
      <c r="AH344" s="79" t="s">
        <v>112</v>
      </c>
      <c r="AI344" s="78" t="s">
        <v>24</v>
      </c>
      <c r="AJ344" s="78" t="s">
        <v>112</v>
      </c>
      <c r="AK344" s="78" t="s">
        <v>24</v>
      </c>
      <c r="AL344" s="78" t="s">
        <v>112</v>
      </c>
      <c r="AM344" s="78" t="s">
        <v>24</v>
      </c>
      <c r="AN344" s="78" t="s">
        <v>112</v>
      </c>
      <c r="AO344" s="78" t="s">
        <v>24</v>
      </c>
      <c r="AP344" s="78" t="s">
        <v>112</v>
      </c>
      <c r="AQ344" s="78" t="s">
        <v>24</v>
      </c>
      <c r="AR344" s="78" t="s">
        <v>112</v>
      </c>
      <c r="AS344" s="78" t="s">
        <v>24</v>
      </c>
      <c r="AT344" s="78" t="s">
        <v>112</v>
      </c>
      <c r="AU344" s="78" t="s">
        <v>24</v>
      </c>
      <c r="AV344" s="154" t="s">
        <v>112</v>
      </c>
      <c r="CK344" s="19"/>
    </row>
    <row r="345" spans="1:89" ht="16.5" thickTop="1" thickBot="1" x14ac:dyDescent="0.3">
      <c r="A345" s="20" t="s">
        <v>25</v>
      </c>
      <c r="B345" s="21"/>
      <c r="C345" s="21"/>
      <c r="D345" s="75">
        <f>C345/C343</f>
        <v>0</v>
      </c>
      <c r="E345" s="21"/>
      <c r="F345" s="75">
        <f>E345/E343</f>
        <v>0</v>
      </c>
      <c r="G345" s="21"/>
      <c r="H345" s="75">
        <f>G345/G343</f>
        <v>0</v>
      </c>
      <c r="I345" s="21"/>
      <c r="J345" s="75">
        <f>I345/I343</f>
        <v>0</v>
      </c>
      <c r="K345" s="21"/>
      <c r="L345" s="75">
        <f>K345/K343</f>
        <v>0</v>
      </c>
      <c r="M345" s="21"/>
      <c r="N345" s="75">
        <f>M345/M343</f>
        <v>0</v>
      </c>
      <c r="O345" s="21"/>
      <c r="P345" s="75">
        <f>O345/O343</f>
        <v>0</v>
      </c>
      <c r="Q345" s="21"/>
      <c r="R345" s="75">
        <f>Q345/Q343</f>
        <v>0</v>
      </c>
      <c r="S345" s="21"/>
      <c r="T345" s="75">
        <f>S345/S343</f>
        <v>0</v>
      </c>
      <c r="U345" s="21"/>
      <c r="V345" s="75">
        <f>U345/U343</f>
        <v>0</v>
      </c>
      <c r="W345" s="21"/>
      <c r="X345" s="75">
        <f>W345/W343</f>
        <v>0</v>
      </c>
      <c r="Y345" s="21"/>
      <c r="Z345" s="75">
        <f>Y345/Y343</f>
        <v>0</v>
      </c>
      <c r="AA345" s="21"/>
      <c r="AB345" s="75">
        <f>AA345/AA343</f>
        <v>0</v>
      </c>
      <c r="AC345" s="21"/>
      <c r="AD345" s="75">
        <f>AC345/AC343</f>
        <v>0</v>
      </c>
      <c r="AE345" s="21"/>
      <c r="AF345" s="75">
        <f>AE345/AE343</f>
        <v>0</v>
      </c>
      <c r="AG345" s="21"/>
      <c r="AH345" s="75">
        <f>AG345/AG343</f>
        <v>0</v>
      </c>
      <c r="AI345" s="21"/>
      <c r="AJ345" s="75">
        <f>AI345/AI343</f>
        <v>0</v>
      </c>
      <c r="AK345" s="21"/>
      <c r="AL345" s="75">
        <f>AK345/AK343</f>
        <v>0</v>
      </c>
      <c r="AM345" s="21">
        <v>0</v>
      </c>
      <c r="AN345" s="75">
        <f>AM345/AM343</f>
        <v>0</v>
      </c>
      <c r="AO345" s="21"/>
      <c r="AP345" s="75">
        <f>AO345/AO343</f>
        <v>0</v>
      </c>
      <c r="AQ345" s="21"/>
      <c r="AR345" s="75">
        <f>AQ345/AQ343</f>
        <v>0</v>
      </c>
      <c r="AS345" s="21"/>
      <c r="AT345" s="75">
        <f>AS345/AS343</f>
        <v>0</v>
      </c>
      <c r="AU345" s="100">
        <f>E345+M345+O345+Q345+W345+Y345+AA345+AE345+AG345+AI345+AO345+AS345+G345+K345+I345+AC345+S345+U345+AQ345+AK345+AM345+C345</f>
        <v>0</v>
      </c>
      <c r="AV345" s="155">
        <f t="shared" ref="AV345:AV349" si="1522">F345+N345+P345+R345+X345+Z345+AB345+AF345+AH345+AJ345+AP345+AT345+AD345+H345+L345+J345+T345+V345+AR345+AL345+AN345+D345</f>
        <v>0</v>
      </c>
      <c r="AW345" s="93">
        <f>IF(D345=0,0,(IF('Attorney Detail'!I343="yes",(D345/AV345)*('Attorney Detail'!G343+'Attorney Detail'!H343),0)))</f>
        <v>0</v>
      </c>
      <c r="AX345" s="93">
        <f>IF(F345=0,0,(IF('Attorney Detail'!J343="yes",(F345/AV345)*('Attorney Detail'!G343+'Attorney Detail'!H343),0)))</f>
        <v>0</v>
      </c>
      <c r="AY345" s="93">
        <f>IF(H345+J345=0,0,(IF('Attorney Detail'!K343="yes",((H345+J345)/AV345)*('Attorney Detail'!G343+'Attorney Detail'!H343),0)))</f>
        <v>0</v>
      </c>
      <c r="AZ345" s="93">
        <f>IF(L345=0,0,(IF('Attorney Detail'!L343="yes",(L345/AV345)*('Attorney Detail'!G343+'Attorney Detail'!H343),0)))</f>
        <v>0</v>
      </c>
      <c r="BA345" s="93">
        <f>IF(N345=0,0,(N345/AV345)*('Attorney Detail'!G343+'Attorney Detail'!H343))</f>
        <v>0</v>
      </c>
      <c r="BB345" s="93">
        <f>IF(R345+T345=0,0,(IF('Attorney Detail'!M343="yes",((R345+T345)/AV345)*('Attorney Detail'!G343+'Attorney Detail'!H343),0)))</f>
        <v>0</v>
      </c>
      <c r="BC345" s="93">
        <f>IF(V345=0,0,(IF('Attorney Detail'!N343="yes",(((V345)/AV345)*('Attorney Detail'!G343+'Attorney Detail'!H343)),0)))</f>
        <v>0</v>
      </c>
      <c r="BD345" s="93">
        <f>IF(X345+Z345+AB345=0,0,(IF('Attorney Detail'!O343="yes",((X345+Z345+AB345)/AV345)*('Attorney Detail'!G343+'Attorney Detail'!H343),0)))</f>
        <v>0</v>
      </c>
      <c r="BE345" s="93">
        <f>IF(AD345=0,0,(IF('Attorney Detail'!P343="yes",(AD345/AV345)*('Attorney Detail'!G343+'Attorney Detail'!H343),0)))</f>
        <v>0</v>
      </c>
      <c r="BF345" s="93">
        <f>IF(AF345=0,0,(IF('Attorney Detail'!Q343="yes",(AF345/AV345)*('Attorney Detail'!G343+'Attorney Detail'!H343),0)))</f>
        <v>0</v>
      </c>
      <c r="BG345" s="93">
        <f>IF(AH345=0,0,(AH345/AV345)*('Attorney Detail'!G343+'Attorney Detail'!H343))</f>
        <v>0</v>
      </c>
      <c r="BH345" s="93">
        <f>IF(AK345+AM345=0,0,(IF('Attorney Detail'!R343="yes",((AL345+AN345)/AV345)*('Attorney Detail'!G343+'Attorney Detail'!H343),0)))</f>
        <v>0</v>
      </c>
      <c r="BI345" s="91">
        <f>IF(AP345=0,0,(IF('Attorney Detail'!S343="yes",(AP345/AV345)*('Attorney Detail'!G343+'Attorney Detail'!H343),0)))</f>
        <v>0</v>
      </c>
      <c r="BJ345" s="91">
        <f>IF(AT345=0,0,(AT345/AV345)*('Attorney Detail'!G343+'Attorney Detail'!H343))</f>
        <v>0</v>
      </c>
      <c r="BK345" s="91">
        <f>IF((AU345)=0,('Attorney Detail'!G343+'Attorney Detail'!H343),SUM(AW345:BJ345))</f>
        <v>0</v>
      </c>
      <c r="CK345" s="19">
        <f>AV345*'Attorney Detail'!F343</f>
        <v>0</v>
      </c>
    </row>
    <row r="346" spans="1:89" ht="16.5" thickTop="1" thickBot="1" x14ac:dyDescent="0.3">
      <c r="A346" s="22" t="s">
        <v>26</v>
      </c>
      <c r="B346" s="23"/>
      <c r="C346" s="88"/>
      <c r="D346" s="75">
        <f>C346/C343</f>
        <v>0</v>
      </c>
      <c r="E346" s="88"/>
      <c r="F346" s="75">
        <f>E346/E343</f>
        <v>0</v>
      </c>
      <c r="G346" s="88"/>
      <c r="H346" s="75">
        <f>G346/G343</f>
        <v>0</v>
      </c>
      <c r="I346" s="88"/>
      <c r="J346" s="75">
        <f>I346/I343</f>
        <v>0</v>
      </c>
      <c r="K346" s="88"/>
      <c r="L346" s="75">
        <f>K346/K343</f>
        <v>0</v>
      </c>
      <c r="M346" s="88"/>
      <c r="N346" s="75">
        <f>M346/M343</f>
        <v>0</v>
      </c>
      <c r="O346" s="88"/>
      <c r="P346" s="75">
        <f>O346/O343</f>
        <v>0</v>
      </c>
      <c r="Q346" s="88"/>
      <c r="R346" s="75">
        <f>Q346/Q343</f>
        <v>0</v>
      </c>
      <c r="S346" s="88"/>
      <c r="T346" s="75">
        <f>S346/S343</f>
        <v>0</v>
      </c>
      <c r="U346" s="88"/>
      <c r="V346" s="75">
        <f>U346/U343</f>
        <v>0</v>
      </c>
      <c r="W346" s="88"/>
      <c r="X346" s="75">
        <f>W346/W343</f>
        <v>0</v>
      </c>
      <c r="Y346" s="88"/>
      <c r="Z346" s="75">
        <f>Y346/Y343</f>
        <v>0</v>
      </c>
      <c r="AA346" s="88"/>
      <c r="AB346" s="75">
        <f>AA346/AA343</f>
        <v>0</v>
      </c>
      <c r="AC346" s="88"/>
      <c r="AD346" s="75">
        <f>AC346/AC343</f>
        <v>0</v>
      </c>
      <c r="AE346" s="88"/>
      <c r="AF346" s="75">
        <f>AE346/AE343</f>
        <v>0</v>
      </c>
      <c r="AG346" s="88"/>
      <c r="AH346" s="75">
        <f>AG346/AG343</f>
        <v>0</v>
      </c>
      <c r="AI346" s="88"/>
      <c r="AJ346" s="75">
        <f>AI346/AI343</f>
        <v>0</v>
      </c>
      <c r="AK346" s="88">
        <v>0</v>
      </c>
      <c r="AL346" s="75">
        <f>AK346/AK343</f>
        <v>0</v>
      </c>
      <c r="AM346" s="88">
        <v>0</v>
      </c>
      <c r="AN346" s="75">
        <f>AM346/AM343</f>
        <v>0</v>
      </c>
      <c r="AO346" s="88"/>
      <c r="AP346" s="75">
        <f>AO346/AO343</f>
        <v>0</v>
      </c>
      <c r="AQ346" s="88"/>
      <c r="AR346" s="75">
        <f>AQ346/AQ343</f>
        <v>0</v>
      </c>
      <c r="AS346" s="88"/>
      <c r="AT346" s="75">
        <f>AS346/AS343</f>
        <v>0</v>
      </c>
      <c r="AU346" s="107">
        <f>E346+M346+O346+Q346+W346+Y346+AA346+AE346+AG346+AI346+AO346+AS346+G346+K346+I346+AC346+S346+U346+AQ346+AK346+AM346+C346</f>
        <v>0</v>
      </c>
      <c r="AV346" s="155">
        <f t="shared" si="1522"/>
        <v>0</v>
      </c>
      <c r="AW346" s="93">
        <f>IF(D346=0,0,(IF('Attorney Detail'!I344="yes",(D346/AV346)*('Attorney Detail'!G344+'Attorney Detail'!H344),0)))</f>
        <v>0</v>
      </c>
      <c r="AX346" s="93">
        <f>IF(F346=0,0,(IF('Attorney Detail'!J344="yes",(F346/AV346)*('Attorney Detail'!G344+'Attorney Detail'!H344),0)))</f>
        <v>0</v>
      </c>
      <c r="AY346" s="93">
        <f>IF(H346+J346=0,0,(IF('Attorney Detail'!K344="yes",((H346+J346)/AV346)*('Attorney Detail'!G344+'Attorney Detail'!H344),0)))</f>
        <v>0</v>
      </c>
      <c r="AZ346" s="93">
        <f>IF(L346=0,0,(IF('Attorney Detail'!L344="yes",(L346/AV346)*('Attorney Detail'!G344+'Attorney Detail'!H344),0)))</f>
        <v>0</v>
      </c>
      <c r="BA346" s="93">
        <f>IF(N346=0,0,(N346/AV346)*('Attorney Detail'!G344+'Attorney Detail'!H344))</f>
        <v>0</v>
      </c>
      <c r="BB346" s="93">
        <f>IF(R346+T346=0,0,(IF('Attorney Detail'!M344="yes",((R346+T346)/AV346)*('Attorney Detail'!G344+'Attorney Detail'!H344),0)))</f>
        <v>0</v>
      </c>
      <c r="BC346" s="93">
        <f>IF(V346=0,0,(IF('Attorney Detail'!N344="yes",(((V346)/AV346)*('Attorney Detail'!G344+'Attorney Detail'!H344)),0)))</f>
        <v>0</v>
      </c>
      <c r="BD346" s="93">
        <f>IF(X346+Z346+AB346=0,0,(IF('Attorney Detail'!O344="yes",((X346+Z346+AB346)/AV346)*('Attorney Detail'!G344+'Attorney Detail'!H344),0)))</f>
        <v>0</v>
      </c>
      <c r="BE346" s="93">
        <f>IF(AD346=0,0,(IF('Attorney Detail'!P344="yes",(AD346/AV346)*('Attorney Detail'!G344+'Attorney Detail'!H344),0)))</f>
        <v>0</v>
      </c>
      <c r="BF346" s="93">
        <f>IF(AF346=0,0,(IF('Attorney Detail'!Q344="yes",(AF346/AV346)*('Attorney Detail'!G344+'Attorney Detail'!H344),0)))</f>
        <v>0</v>
      </c>
      <c r="BG346" s="93">
        <f>IF(AH346=0,0,(AH346/AV346)*('Attorney Detail'!G344+'Attorney Detail'!H344))</f>
        <v>0</v>
      </c>
      <c r="BH346" s="93">
        <f>IF(AK346+AM346=0,0,(IF('Attorney Detail'!R344="yes",((AL346+AN346)/AV346)*('Attorney Detail'!G344+'Attorney Detail'!H344),0)))</f>
        <v>0</v>
      </c>
      <c r="BI346" s="91">
        <f>IF(AP346=0,0,(IF('Attorney Detail'!S344="yes",(AP346/AV346)*('Attorney Detail'!G344+'Attorney Detail'!H344),0)))</f>
        <v>0</v>
      </c>
      <c r="BJ346" s="91">
        <f>IF(AT346=0,0,(AT346/AV346)*('Attorney Detail'!G344+'Attorney Detail'!H344))</f>
        <v>0</v>
      </c>
      <c r="BK346" s="91">
        <f>IF((AU346)=0,('Attorney Detail'!G344+'Attorney Detail'!H344),SUM(AW346:BJ346))</f>
        <v>0</v>
      </c>
      <c r="CK346" s="19">
        <f>AV346*'Attorney Detail'!F344</f>
        <v>0</v>
      </c>
    </row>
    <row r="347" spans="1:89" ht="16.5" thickTop="1" thickBot="1" x14ac:dyDescent="0.3">
      <c r="A347" s="22" t="s">
        <v>27</v>
      </c>
      <c r="B347" s="23"/>
      <c r="C347" s="88"/>
      <c r="D347" s="75">
        <f>C347/C343</f>
        <v>0</v>
      </c>
      <c r="E347" s="88"/>
      <c r="F347" s="75">
        <f>E347/E343</f>
        <v>0</v>
      </c>
      <c r="G347" s="88"/>
      <c r="H347" s="75">
        <f>G347/G343</f>
        <v>0</v>
      </c>
      <c r="I347" s="88"/>
      <c r="J347" s="75">
        <f>I347/I343</f>
        <v>0</v>
      </c>
      <c r="K347" s="88"/>
      <c r="L347" s="75">
        <f>K347/K343</f>
        <v>0</v>
      </c>
      <c r="M347" s="88"/>
      <c r="N347" s="75">
        <f>M347/M343</f>
        <v>0</v>
      </c>
      <c r="O347" s="88"/>
      <c r="P347" s="75">
        <f>O347/O343</f>
        <v>0</v>
      </c>
      <c r="Q347" s="88"/>
      <c r="R347" s="75">
        <f>Q347/Q343</f>
        <v>0</v>
      </c>
      <c r="S347" s="88"/>
      <c r="T347" s="75">
        <f>S347/S343</f>
        <v>0</v>
      </c>
      <c r="U347" s="88"/>
      <c r="V347" s="75">
        <f>U347/U343</f>
        <v>0</v>
      </c>
      <c r="W347" s="88"/>
      <c r="X347" s="75">
        <f>W347/W343</f>
        <v>0</v>
      </c>
      <c r="Y347" s="88"/>
      <c r="Z347" s="75">
        <f>Y347/Y343</f>
        <v>0</v>
      </c>
      <c r="AA347" s="88"/>
      <c r="AB347" s="75">
        <f>AA347/AA343</f>
        <v>0</v>
      </c>
      <c r="AC347" s="88"/>
      <c r="AD347" s="75">
        <f>AC347/AC343</f>
        <v>0</v>
      </c>
      <c r="AE347" s="88"/>
      <c r="AF347" s="75">
        <f>AE347/AE343</f>
        <v>0</v>
      </c>
      <c r="AG347" s="88"/>
      <c r="AH347" s="75">
        <f>AG347/AG343</f>
        <v>0</v>
      </c>
      <c r="AI347" s="88"/>
      <c r="AJ347" s="75">
        <f>AI347/AI343</f>
        <v>0</v>
      </c>
      <c r="AK347" s="88">
        <v>0</v>
      </c>
      <c r="AL347" s="75">
        <f>AK347/AK343</f>
        <v>0</v>
      </c>
      <c r="AM347" s="88">
        <v>0</v>
      </c>
      <c r="AN347" s="75">
        <f>AM347/AM343</f>
        <v>0</v>
      </c>
      <c r="AO347" s="88"/>
      <c r="AP347" s="75">
        <f>AO347/AO343</f>
        <v>0</v>
      </c>
      <c r="AQ347" s="88"/>
      <c r="AR347" s="75">
        <f>AQ347/AQ343</f>
        <v>0</v>
      </c>
      <c r="AS347" s="88"/>
      <c r="AT347" s="75">
        <f>AS347/AS343</f>
        <v>0</v>
      </c>
      <c r="AU347" s="107">
        <f>E347+M347+O347+Q347+W347+Y347+AA347+AE347+AG347+AI347+AO347+AS347+G347+K347+I347+AC347+S347+U347+AQ347+AK347+AM347+C347</f>
        <v>0</v>
      </c>
      <c r="AV347" s="155">
        <f t="shared" si="1522"/>
        <v>0</v>
      </c>
      <c r="AW347" s="93">
        <f>IF(D347=0,0,(IF('Attorney Detail'!I345="yes",(D347/AV347)*('Attorney Detail'!G345+'Attorney Detail'!H345),0)))</f>
        <v>0</v>
      </c>
      <c r="AX347" s="93">
        <f>IF(F347=0,0,(IF('Attorney Detail'!J345="yes",(F347/AV347)*('Attorney Detail'!G345+'Attorney Detail'!H345),0)))</f>
        <v>0</v>
      </c>
      <c r="AY347" s="93">
        <f>IF(H347+J347=0,0,(IF('Attorney Detail'!K345="yes",((H347+J347)/AV347)*('Attorney Detail'!G345+'Attorney Detail'!H345),0)))</f>
        <v>0</v>
      </c>
      <c r="AZ347" s="93">
        <f>IF(L347=0,0,(IF('Attorney Detail'!L345="yes",(L347/AV347)*('Attorney Detail'!G345+'Attorney Detail'!H345),0)))</f>
        <v>0</v>
      </c>
      <c r="BA347" s="93">
        <f>IF(N347=0,0,(N347/AV347)*('Attorney Detail'!G345+'Attorney Detail'!H345))</f>
        <v>0</v>
      </c>
      <c r="BB347" s="93">
        <f>IF(R347+T347=0,0,(IF('Attorney Detail'!M345="yes",((R347+T347)/AV347)*('Attorney Detail'!G345+'Attorney Detail'!H345),0)))</f>
        <v>0</v>
      </c>
      <c r="BC347" s="93">
        <f>IF(V347=0,0,(IF('Attorney Detail'!N345="yes",(((V347)/AV347)*('Attorney Detail'!G345+'Attorney Detail'!H345)),0)))</f>
        <v>0</v>
      </c>
      <c r="BD347" s="93">
        <f>IF(X347+Z347+AB347=0,0,(IF('Attorney Detail'!O345="yes",((X347+Z347+AB347)/AV347)*('Attorney Detail'!G345+'Attorney Detail'!H345),0)))</f>
        <v>0</v>
      </c>
      <c r="BE347" s="93">
        <f>IF(AD347=0,0,(IF('Attorney Detail'!P345="yes",(AD347/AV347)*('Attorney Detail'!G345+'Attorney Detail'!H345),0)))</f>
        <v>0</v>
      </c>
      <c r="BF347" s="93">
        <f>IF(AF347=0,0,(IF('Attorney Detail'!Q345="yes",(AF347/AV347)*('Attorney Detail'!G345+'Attorney Detail'!H345),0)))</f>
        <v>0</v>
      </c>
      <c r="BG347" s="93">
        <f>IF(AH347=0,0,(AH347/AV347)*('Attorney Detail'!G345+'Attorney Detail'!H345))</f>
        <v>0</v>
      </c>
      <c r="BH347" s="93">
        <f>IF(AK347+AM347=0,0,(IF('Attorney Detail'!R345="yes",((AL347+AN347)/AV347)*('Attorney Detail'!G345+'Attorney Detail'!H345),0)))</f>
        <v>0</v>
      </c>
      <c r="BI347" s="91">
        <f>IF(AP347=0,0,(IF('Attorney Detail'!S345="yes",(AP347/AV347)*('Attorney Detail'!G345+'Attorney Detail'!H345),0)))</f>
        <v>0</v>
      </c>
      <c r="BJ347" s="91">
        <f>IF(AT347=0,0,(AT347/AV347)*('Attorney Detail'!G345+'Attorney Detail'!H345))</f>
        <v>0</v>
      </c>
      <c r="BK347" s="91">
        <f>IF((AU347)=0,('Attorney Detail'!G345+'Attorney Detail'!H345),SUM(AW347:BJ347))</f>
        <v>0</v>
      </c>
      <c r="CK347" s="19">
        <f>AV347*'Attorney Detail'!F345</f>
        <v>0</v>
      </c>
    </row>
    <row r="348" spans="1:89" ht="16.5" thickTop="1" thickBot="1" x14ac:dyDescent="0.3">
      <c r="A348" s="24" t="s">
        <v>28</v>
      </c>
      <c r="B348" s="25"/>
      <c r="C348" s="25"/>
      <c r="D348" s="75">
        <f>C348/C343</f>
        <v>0</v>
      </c>
      <c r="E348" s="25"/>
      <c r="F348" s="75">
        <f>E348/E343</f>
        <v>0</v>
      </c>
      <c r="G348" s="25"/>
      <c r="H348" s="75">
        <f>G348/G343</f>
        <v>0</v>
      </c>
      <c r="I348" s="25"/>
      <c r="J348" s="75">
        <f>I348/I343</f>
        <v>0</v>
      </c>
      <c r="K348" s="25"/>
      <c r="L348" s="75">
        <f>K348/K343</f>
        <v>0</v>
      </c>
      <c r="M348" s="25"/>
      <c r="N348" s="75">
        <f>M348/M343</f>
        <v>0</v>
      </c>
      <c r="O348" s="25"/>
      <c r="P348" s="75">
        <f>O348/O343</f>
        <v>0</v>
      </c>
      <c r="Q348" s="25"/>
      <c r="R348" s="75">
        <f>Q348/Q343</f>
        <v>0</v>
      </c>
      <c r="S348" s="25"/>
      <c r="T348" s="75">
        <f>S348/S343</f>
        <v>0</v>
      </c>
      <c r="U348" s="25"/>
      <c r="V348" s="75">
        <f>U348/U343</f>
        <v>0</v>
      </c>
      <c r="W348" s="25"/>
      <c r="X348" s="75">
        <f>W348/W343</f>
        <v>0</v>
      </c>
      <c r="Y348" s="25"/>
      <c r="Z348" s="75">
        <f>Y348/Y343</f>
        <v>0</v>
      </c>
      <c r="AA348" s="25"/>
      <c r="AB348" s="75">
        <f>AA348/AA343</f>
        <v>0</v>
      </c>
      <c r="AC348" s="25"/>
      <c r="AD348" s="75">
        <f>AC348/AC343</f>
        <v>0</v>
      </c>
      <c r="AE348" s="25"/>
      <c r="AF348" s="75">
        <f>AE348/AE343</f>
        <v>0</v>
      </c>
      <c r="AG348" s="25"/>
      <c r="AH348" s="75">
        <f>AG348/AG343</f>
        <v>0</v>
      </c>
      <c r="AI348" s="25"/>
      <c r="AJ348" s="75">
        <f>AI348/AI343</f>
        <v>0</v>
      </c>
      <c r="AK348" s="25">
        <v>0</v>
      </c>
      <c r="AL348" s="75">
        <f>AK348/AK343</f>
        <v>0</v>
      </c>
      <c r="AM348" s="25">
        <v>0</v>
      </c>
      <c r="AN348" s="75">
        <f>AM348/AM343</f>
        <v>0</v>
      </c>
      <c r="AO348" s="25"/>
      <c r="AP348" s="75">
        <f>AO348/AO343</f>
        <v>0</v>
      </c>
      <c r="AQ348" s="25"/>
      <c r="AR348" s="75">
        <f>AQ348/AQ343</f>
        <v>0</v>
      </c>
      <c r="AS348" s="25"/>
      <c r="AT348" s="75">
        <f>AS348/AS343</f>
        <v>0</v>
      </c>
      <c r="AU348" s="108">
        <f>E348+M348+O348+Q348+W348+Y348+AA348+AE348+AG348+AI348+AO348+AS348+G348+K348+I348+AC348+S348+U348+AQ348+AK348+AM348+C348</f>
        <v>0</v>
      </c>
      <c r="AV348" s="155">
        <f t="shared" si="1522"/>
        <v>0</v>
      </c>
      <c r="AW348" s="93">
        <f>IF(D348=0,0,(IF('Attorney Detail'!I346="yes",(D348/AV348)*('Attorney Detail'!G346+'Attorney Detail'!H346),0)))</f>
        <v>0</v>
      </c>
      <c r="AX348" s="93">
        <f>IF(F348=0,0,(IF('Attorney Detail'!J346="yes",(F348/AV348)*('Attorney Detail'!G346+'Attorney Detail'!H346),0)))</f>
        <v>0</v>
      </c>
      <c r="AY348" s="93">
        <f>IF(H348+J348=0,0,(IF('Attorney Detail'!K346="yes",((H348+J348)/AV348)*('Attorney Detail'!G346+'Attorney Detail'!H346),0)))</f>
        <v>0</v>
      </c>
      <c r="AZ348" s="93">
        <f>IF(L348=0,0,(IF('Attorney Detail'!L346="yes",(L348/AV348)*('Attorney Detail'!G346+'Attorney Detail'!H346),0)))</f>
        <v>0</v>
      </c>
      <c r="BA348" s="93">
        <f>IF(N348=0,0,(N348/AV348)*('Attorney Detail'!G346+'Attorney Detail'!H346))</f>
        <v>0</v>
      </c>
      <c r="BB348" s="93">
        <f>IF(R348+T348=0,0,(IF('Attorney Detail'!M346="yes",((R348+T348)/AV348)*('Attorney Detail'!G346+'Attorney Detail'!H346),0)))</f>
        <v>0</v>
      </c>
      <c r="BC348" s="93">
        <f>IF(V348=0,0,(IF('Attorney Detail'!N346="yes",(((V348)/AV348)*('Attorney Detail'!G346+'Attorney Detail'!H346)),0)))</f>
        <v>0</v>
      </c>
      <c r="BD348" s="93">
        <f>IF(X348+Z348+AB348=0,0,(IF('Attorney Detail'!O346="yes",((X348+Z348+AB348)/AV348)*('Attorney Detail'!G346+'Attorney Detail'!H346),0)))</f>
        <v>0</v>
      </c>
      <c r="BE348" s="93">
        <f>IF(AD348=0,0,(IF('Attorney Detail'!P346="yes",(AD348/AV348)*('Attorney Detail'!G346+'Attorney Detail'!H346),0)))</f>
        <v>0</v>
      </c>
      <c r="BF348" s="93">
        <f>IF(AF348=0,0,(IF('Attorney Detail'!Q346="yes",(AF348/AV348)*('Attorney Detail'!G346+'Attorney Detail'!H346),0)))</f>
        <v>0</v>
      </c>
      <c r="BG348" s="93">
        <f>IF(AH348=0,0,(AH348/AV348)*('Attorney Detail'!G346+'Attorney Detail'!H346))</f>
        <v>0</v>
      </c>
      <c r="BH348" s="93">
        <f>IF(AK348+AM348=0,0,(IF('Attorney Detail'!R346="yes",((AL348+AN348)/AV348)*('Attorney Detail'!G346+'Attorney Detail'!H346),0)))</f>
        <v>0</v>
      </c>
      <c r="BI348" s="91">
        <f>IF(AP348=0,0,(IF('Attorney Detail'!S346="yes",(AP348/AV348)*('Attorney Detail'!G346+'Attorney Detail'!H346),0)))</f>
        <v>0</v>
      </c>
      <c r="BJ348" s="91">
        <f>IF(AT348=0,0,(AT348/AV348)*('Attorney Detail'!G346+'Attorney Detail'!H346))</f>
        <v>0</v>
      </c>
      <c r="BK348" s="91">
        <f>IF((AU348)=0,('Attorney Detail'!G346+'Attorney Detail'!H346),SUM(AW348:BJ348))</f>
        <v>0</v>
      </c>
      <c r="CK348" s="19">
        <f>AV348*'Attorney Detail'!F346</f>
        <v>0</v>
      </c>
    </row>
    <row r="349" spans="1:89" ht="16.5" thickTop="1" thickBot="1" x14ac:dyDescent="0.3">
      <c r="A349" s="72" t="s">
        <v>29</v>
      </c>
      <c r="B349" s="73"/>
      <c r="C349" s="73">
        <f t="shared" ref="C349" si="1523">SUM(C345:C348)</f>
        <v>0</v>
      </c>
      <c r="D349" s="74">
        <f t="shared" ref="D349" si="1524">C349/C343</f>
        <v>0</v>
      </c>
      <c r="E349" s="73">
        <f t="shared" ref="E349" si="1525">SUM(E345:E348)</f>
        <v>0</v>
      </c>
      <c r="F349" s="74">
        <f t="shared" ref="F349" si="1526">E349/E343</f>
        <v>0</v>
      </c>
      <c r="G349" s="73">
        <f t="shared" ref="G349" si="1527">SUM(G345:G348)</f>
        <v>0</v>
      </c>
      <c r="H349" s="75">
        <f t="shared" ref="H349" si="1528">G349/G343</f>
        <v>0</v>
      </c>
      <c r="I349" s="73">
        <f t="shared" ref="I349" si="1529">SUM(I345:I348)</f>
        <v>0</v>
      </c>
      <c r="J349" s="75">
        <f t="shared" ref="J349" si="1530">I349/I343</f>
        <v>0</v>
      </c>
      <c r="K349" s="73">
        <f t="shared" ref="K349" si="1531">SUM(K345:K348)</f>
        <v>0</v>
      </c>
      <c r="L349" s="75">
        <f t="shared" ref="L349" si="1532">K349/K343</f>
        <v>0</v>
      </c>
      <c r="M349" s="73">
        <f t="shared" ref="M349" si="1533">SUM(M345:M348)</f>
        <v>0</v>
      </c>
      <c r="N349" s="74">
        <f t="shared" ref="N349" si="1534">M349/M343</f>
        <v>0</v>
      </c>
      <c r="O349" s="73">
        <f t="shared" ref="O349" si="1535">SUM(O345:O348)</f>
        <v>0</v>
      </c>
      <c r="P349" s="74">
        <f t="shared" ref="P349" si="1536">O349/O343</f>
        <v>0</v>
      </c>
      <c r="Q349" s="73">
        <f t="shared" ref="Q349" si="1537">SUM(Q345:Q348)</f>
        <v>0</v>
      </c>
      <c r="R349" s="75">
        <f t="shared" ref="R349" si="1538">Q349/Q343</f>
        <v>0</v>
      </c>
      <c r="S349" s="73">
        <f t="shared" ref="S349" si="1539">SUM(S345:S348)</f>
        <v>0</v>
      </c>
      <c r="T349" s="75">
        <f t="shared" ref="T349" si="1540">S349/S343</f>
        <v>0</v>
      </c>
      <c r="U349" s="73">
        <f t="shared" ref="U349" si="1541">SUM(U345:U348)</f>
        <v>0</v>
      </c>
      <c r="V349" s="75">
        <f t="shared" ref="V349" si="1542">U349/U343</f>
        <v>0</v>
      </c>
      <c r="W349" s="73">
        <f t="shared" ref="W349" si="1543">SUM(W345:W348)</f>
        <v>0</v>
      </c>
      <c r="X349" s="75">
        <f t="shared" ref="X349" si="1544">W349/W343</f>
        <v>0</v>
      </c>
      <c r="Y349" s="73">
        <f t="shared" ref="Y349" si="1545">SUM(Y345:Y348)</f>
        <v>0</v>
      </c>
      <c r="Z349" s="75">
        <f t="shared" ref="Z349" si="1546">Y349/Y343</f>
        <v>0</v>
      </c>
      <c r="AA349" s="73">
        <f t="shared" ref="AA349" si="1547">SUM(AA345:AA348)</f>
        <v>0</v>
      </c>
      <c r="AB349" s="75">
        <f t="shared" ref="AB349" si="1548">AA349/AA343</f>
        <v>0</v>
      </c>
      <c r="AC349" s="73">
        <f t="shared" ref="AC349" si="1549">SUM(AC345:AC348)</f>
        <v>0</v>
      </c>
      <c r="AD349" s="75">
        <f t="shared" ref="AD349" si="1550">AC349/AC343</f>
        <v>0</v>
      </c>
      <c r="AE349" s="73">
        <f t="shared" ref="AE349" si="1551">SUM(AE345:AE348)</f>
        <v>0</v>
      </c>
      <c r="AF349" s="75">
        <f t="shared" ref="AF349" si="1552">AE349/AE343</f>
        <v>0</v>
      </c>
      <c r="AG349" s="73">
        <f t="shared" ref="AG349" si="1553">SUM(AG345:AG348)</f>
        <v>0</v>
      </c>
      <c r="AH349" s="75">
        <f t="shared" ref="AH349" si="1554">AG349/AG343</f>
        <v>0</v>
      </c>
      <c r="AI349" s="73">
        <f t="shared" ref="AI349" si="1555">SUM(AI345:AI348)</f>
        <v>0</v>
      </c>
      <c r="AJ349" s="75">
        <f t="shared" ref="AJ349" si="1556">AI349/AI343</f>
        <v>0</v>
      </c>
      <c r="AK349" s="73">
        <f t="shared" ref="AK349" si="1557">SUM(AK345:AK348)</f>
        <v>0</v>
      </c>
      <c r="AL349" s="75">
        <f t="shared" ref="AL349" si="1558">AK349/AK343</f>
        <v>0</v>
      </c>
      <c r="AM349" s="73">
        <f t="shared" ref="AM349" si="1559">SUM(AM345:AM348)</f>
        <v>0</v>
      </c>
      <c r="AN349" s="75">
        <f t="shared" ref="AN349" si="1560">AM349/AM343</f>
        <v>0</v>
      </c>
      <c r="AO349" s="73">
        <f t="shared" ref="AO349" si="1561">SUM(AO345:AO348)</f>
        <v>0</v>
      </c>
      <c r="AP349" s="75">
        <f t="shared" ref="AP349" si="1562">AO349/AO343</f>
        <v>0</v>
      </c>
      <c r="AQ349" s="73">
        <f t="shared" ref="AQ349" si="1563">SUM(AQ345:AQ348)</f>
        <v>0</v>
      </c>
      <c r="AR349" s="75">
        <f t="shared" ref="AR349" si="1564">AQ349/AQ343</f>
        <v>0</v>
      </c>
      <c r="AS349" s="73">
        <f t="shared" ref="AS349" si="1565">SUM(AS345:AS348)</f>
        <v>0</v>
      </c>
      <c r="AT349" s="75">
        <f t="shared" ref="AT349" si="1566">AS349/AS343</f>
        <v>0</v>
      </c>
      <c r="AU349" s="71">
        <f>E349+M349+O349+Q349+W349+Y349+AA349+AE349+AG349+AI349+AO349+AS349+G349+K349+I349+AC349+S349+U349+AQ349+AK349+AM349+C349</f>
        <v>0</v>
      </c>
      <c r="AV349" s="155">
        <f t="shared" si="1522"/>
        <v>0</v>
      </c>
      <c r="AW349" s="94"/>
      <c r="AX349" s="94"/>
      <c r="AY349" s="94"/>
      <c r="AZ349" s="94"/>
      <c r="BA349" s="94"/>
      <c r="BB349" s="94"/>
      <c r="BC349" s="94"/>
      <c r="BD349" s="94"/>
      <c r="BE349" s="94"/>
      <c r="BF349" s="94"/>
      <c r="BG349" s="94"/>
      <c r="BH349" s="94"/>
      <c r="BI349" s="94"/>
      <c r="BJ349" s="94"/>
      <c r="BK349" s="94"/>
      <c r="CK349" s="26">
        <f t="shared" ref="CK349" si="1567">SUM(CK345:CK348)</f>
        <v>0</v>
      </c>
    </row>
    <row r="350" spans="1:89" ht="16.5" thickTop="1" x14ac:dyDescent="0.25">
      <c r="A350" s="233" t="s">
        <v>481</v>
      </c>
      <c r="B350" s="233"/>
      <c r="C350" s="233"/>
      <c r="D350" s="233"/>
      <c r="E350" s="233"/>
      <c r="F350" s="233"/>
      <c r="G350" s="233"/>
      <c r="H350" s="233"/>
      <c r="I350" s="233"/>
      <c r="J350" s="233"/>
      <c r="K350" s="233"/>
      <c r="L350" s="233"/>
      <c r="M350" s="233"/>
      <c r="N350" s="233"/>
      <c r="O350" s="233"/>
      <c r="P350" s="233"/>
      <c r="Q350" s="233"/>
      <c r="R350" s="233"/>
      <c r="S350" s="233"/>
      <c r="T350" s="233"/>
      <c r="U350" s="233"/>
      <c r="V350" s="233"/>
      <c r="W350" s="233"/>
      <c r="X350" s="233"/>
      <c r="Y350" s="233"/>
      <c r="Z350" s="233"/>
      <c r="AA350" s="233"/>
      <c r="AB350" s="233"/>
      <c r="AC350" s="233"/>
      <c r="AD350" s="233"/>
      <c r="AE350" s="233"/>
      <c r="AF350" s="233"/>
      <c r="AG350" s="233"/>
      <c r="AH350" s="233"/>
      <c r="AI350" s="233"/>
      <c r="AJ350" s="233"/>
      <c r="AK350" s="233"/>
      <c r="AL350" s="233"/>
      <c r="AM350" s="233"/>
      <c r="AN350" s="233"/>
      <c r="AO350" s="233"/>
      <c r="AP350" s="233"/>
      <c r="AQ350" s="233"/>
      <c r="AR350" s="233"/>
      <c r="AS350" s="233"/>
      <c r="AT350" s="233"/>
      <c r="AU350" s="233"/>
      <c r="AV350" s="233"/>
    </row>
    <row r="351" spans="1:89" ht="45" x14ac:dyDescent="0.25">
      <c r="A351" s="76"/>
      <c r="B351" s="66" t="s">
        <v>21</v>
      </c>
      <c r="C351" s="225" t="s">
        <v>442</v>
      </c>
      <c r="D351" s="226"/>
      <c r="E351" s="225" t="s">
        <v>96</v>
      </c>
      <c r="F351" s="226"/>
      <c r="G351" s="232" t="s">
        <v>99</v>
      </c>
      <c r="H351" s="226"/>
      <c r="I351" s="232" t="s">
        <v>100</v>
      </c>
      <c r="J351" s="226"/>
      <c r="K351" s="225" t="s">
        <v>97</v>
      </c>
      <c r="L351" s="226"/>
      <c r="M351" s="225" t="s">
        <v>98</v>
      </c>
      <c r="N351" s="226"/>
      <c r="O351" s="225" t="s">
        <v>22</v>
      </c>
      <c r="P351" s="226"/>
      <c r="Q351" s="225" t="s">
        <v>489</v>
      </c>
      <c r="R351" s="226"/>
      <c r="S351" s="225" t="s">
        <v>488</v>
      </c>
      <c r="T351" s="226"/>
      <c r="U351" s="232" t="s">
        <v>422</v>
      </c>
      <c r="V351" s="226"/>
      <c r="W351" s="232" t="s">
        <v>436</v>
      </c>
      <c r="X351" s="226"/>
      <c r="Y351" s="232" t="s">
        <v>423</v>
      </c>
      <c r="Z351" s="226"/>
      <c r="AA351" s="225" t="s">
        <v>484</v>
      </c>
      <c r="AB351" s="226"/>
      <c r="AC351" s="225" t="s">
        <v>93</v>
      </c>
      <c r="AD351" s="226"/>
      <c r="AE351" s="225" t="s">
        <v>94</v>
      </c>
      <c r="AF351" s="226"/>
      <c r="AG351" s="225" t="s">
        <v>485</v>
      </c>
      <c r="AH351" s="226"/>
      <c r="AI351" s="225" t="s">
        <v>424</v>
      </c>
      <c r="AJ351" s="226"/>
      <c r="AK351" s="225" t="s">
        <v>425</v>
      </c>
      <c r="AL351" s="226"/>
      <c r="AM351" s="225" t="s">
        <v>437</v>
      </c>
      <c r="AN351" s="226"/>
      <c r="AO351" s="225" t="s">
        <v>500</v>
      </c>
      <c r="AP351" s="226"/>
      <c r="AQ351" s="225" t="s">
        <v>426</v>
      </c>
      <c r="AR351" s="226"/>
      <c r="AS351" s="225" t="s">
        <v>447</v>
      </c>
      <c r="AT351" s="226"/>
      <c r="AU351" s="225" t="s">
        <v>23</v>
      </c>
      <c r="AV351" s="226"/>
      <c r="AW351" s="89" t="s">
        <v>442</v>
      </c>
      <c r="AX351" s="89" t="s">
        <v>96</v>
      </c>
      <c r="AY351" s="195" t="s">
        <v>209</v>
      </c>
      <c r="AZ351" s="105" t="s">
        <v>97</v>
      </c>
      <c r="BA351" s="105" t="s">
        <v>443</v>
      </c>
      <c r="BB351" s="90" t="s">
        <v>434</v>
      </c>
      <c r="BC351" s="106" t="s">
        <v>210</v>
      </c>
      <c r="BD351" s="90" t="s">
        <v>435</v>
      </c>
      <c r="BE351" s="90" t="s">
        <v>93</v>
      </c>
      <c r="BF351" s="90" t="s">
        <v>94</v>
      </c>
      <c r="BG351" s="90" t="s">
        <v>31</v>
      </c>
      <c r="BH351" s="90" t="s">
        <v>444</v>
      </c>
      <c r="BI351" s="91" t="s">
        <v>445</v>
      </c>
      <c r="BJ351" s="91" t="s">
        <v>446</v>
      </c>
      <c r="BK351" s="91" t="s">
        <v>448</v>
      </c>
      <c r="CK351" s="219" t="s">
        <v>502</v>
      </c>
    </row>
    <row r="352" spans="1:89" x14ac:dyDescent="0.25">
      <c r="A352" s="38" t="s">
        <v>107</v>
      </c>
      <c r="B352" s="67"/>
      <c r="C352" s="67"/>
      <c r="D352" s="68"/>
      <c r="E352" s="67"/>
      <c r="F352" s="68"/>
      <c r="G352" s="67"/>
      <c r="H352" s="68"/>
      <c r="I352" s="67"/>
      <c r="J352" s="68"/>
      <c r="K352" s="67"/>
      <c r="L352" s="68"/>
      <c r="M352" s="69"/>
      <c r="N352" s="68"/>
      <c r="O352" s="67"/>
      <c r="P352" s="68"/>
      <c r="Q352" s="67"/>
      <c r="R352" s="68"/>
      <c r="S352" s="67"/>
      <c r="T352" s="68"/>
      <c r="U352" s="67"/>
      <c r="V352" s="68"/>
      <c r="W352" s="67"/>
      <c r="X352" s="68"/>
      <c r="Y352" s="67"/>
      <c r="Z352" s="68"/>
      <c r="AA352" s="67"/>
      <c r="AB352" s="68"/>
      <c r="AC352" s="69"/>
      <c r="AD352" s="69"/>
      <c r="AE352" s="67"/>
      <c r="AF352" s="68"/>
      <c r="AG352" s="67"/>
      <c r="AH352" s="68"/>
      <c r="AI352" s="67"/>
      <c r="AJ352" s="68"/>
      <c r="AK352" s="227"/>
      <c r="AL352" s="228"/>
      <c r="AM352" s="227"/>
      <c r="AN352" s="228"/>
      <c r="AO352" s="112"/>
      <c r="AP352" s="113"/>
      <c r="AQ352" s="112"/>
      <c r="AR352" s="113"/>
      <c r="AS352" s="112"/>
      <c r="AT352" s="113"/>
      <c r="AU352" s="67"/>
      <c r="AV352" s="110"/>
      <c r="AW352" s="89"/>
      <c r="AX352" s="89"/>
      <c r="AY352" s="89"/>
      <c r="AZ352" s="89"/>
      <c r="BA352" s="89"/>
    </row>
    <row r="353" spans="1:89" x14ac:dyDescent="0.25">
      <c r="A353" s="77"/>
      <c r="B353" s="70"/>
      <c r="C353" s="223">
        <f>(VLOOKUP(A352,$BL$2:$CH$5,2,FALSE))*'Attorney Detail'!F353</f>
        <v>15</v>
      </c>
      <c r="D353" s="224"/>
      <c r="E353" s="223">
        <f>(VLOOKUP(A352,$BL$2:$CH$5,3,FALSE))*'Attorney Detail'!F353</f>
        <v>15</v>
      </c>
      <c r="F353" s="224"/>
      <c r="G353" s="223">
        <f>VLOOKUP(A352,$BL$2:$CI$5,4,FALSE)*'Attorney Detail'!F353</f>
        <v>50</v>
      </c>
      <c r="H353" s="224"/>
      <c r="I353" s="223">
        <f>VLOOKUP(A352,$BL$2:$CI$5,5,FALSE)*'Attorney Detail'!F353</f>
        <v>80</v>
      </c>
      <c r="J353" s="224"/>
      <c r="K353" s="223">
        <f>VLOOKUP(A352,$BL$2:$CI$5,6,FALSE)*'Attorney Detail'!F353</f>
        <v>100</v>
      </c>
      <c r="L353" s="224"/>
      <c r="M353" s="234">
        <f>VLOOKUP(A352,$BL$2:$CI$5,7,FALSE)*'Attorney Detail'!F353</f>
        <v>150</v>
      </c>
      <c r="N353" s="224"/>
      <c r="O353" s="223">
        <f>VLOOKUP(A352,$BL$2:$CI$5,8,FALSE)*'Attorney Detail'!F353</f>
        <v>300</v>
      </c>
      <c r="P353" s="224"/>
      <c r="Q353" s="223">
        <f>VLOOKUP(A352,$BL$2:$CI$5,9,FALSE)*'Attorney Detail'!F353</f>
        <v>15</v>
      </c>
      <c r="R353" s="224"/>
      <c r="S353" s="223">
        <f>VLOOKUP(A352,$BL$2:$CI$5,10,FALSE)*'Attorney Detail'!F353</f>
        <v>50</v>
      </c>
      <c r="T353" s="224"/>
      <c r="U353" s="223">
        <f>VLOOKUP(A352,$BL$2:$CI$5,11,FALSE)*'Attorney Detail'!F353</f>
        <v>100</v>
      </c>
      <c r="V353" s="224"/>
      <c r="W353" s="223">
        <f>VLOOKUP(A352,$BL$2:$CI$5,12,FALSE)*'Attorney Detail'!F353</f>
        <v>220</v>
      </c>
      <c r="X353" s="224"/>
      <c r="Y353" s="223">
        <f>VLOOKUP(A352,$BL$2:$CI$5,13,FALSE)*'Attorney Detail'!F353</f>
        <v>300</v>
      </c>
      <c r="Z353" s="224"/>
      <c r="AA353" s="229">
        <f>VLOOKUP(A352,$BL$2:$CI$5,14,FALSE)*'Attorney Detail'!F353</f>
        <v>400</v>
      </c>
      <c r="AB353" s="230"/>
      <c r="AC353" s="229">
        <f>VLOOKUP(A352,$BL$2:$CI$5,15,FALSE)*'Attorney Detail'!F353</f>
        <v>120</v>
      </c>
      <c r="AD353" s="231"/>
      <c r="AE353" s="229">
        <f>VLOOKUP(A352,$BL$2:$CI$5,16,FALSE)*'Attorney Detail'!F353</f>
        <v>120</v>
      </c>
      <c r="AF353" s="230"/>
      <c r="AG353" s="229">
        <f>VLOOKUP(A352,$BL$2:$CI$5,17,FALSE)*'Attorney Detail'!F353</f>
        <v>300</v>
      </c>
      <c r="AH353" s="230"/>
      <c r="AI353" s="223">
        <f>VLOOKUP(A352,$BL$2:$CI$5,18,FALSE)*'Attorney Detail'!F353</f>
        <v>300</v>
      </c>
      <c r="AJ353" s="224"/>
      <c r="AK353" s="223">
        <f>VLOOKUP(A352,$BL$2:$CI$5,19,FALSE)*'Attorney Detail'!F353</f>
        <v>15</v>
      </c>
      <c r="AL353" s="224"/>
      <c r="AM353" s="223">
        <f>VLOOKUP(A352,$BL$2:$CI$5,20,FALSE)*'Attorney Detail'!F353</f>
        <v>40</v>
      </c>
      <c r="AN353" s="224"/>
      <c r="AO353" s="223">
        <f>VLOOKUP(A352,$BL$2:$CI$5,21,FALSE)*'Attorney Detail'!F353</f>
        <v>40</v>
      </c>
      <c r="AP353" s="224"/>
      <c r="AQ353" s="223">
        <f>VLOOKUP(A352,$BL$2:$CI$5,22,FALSE)*'Attorney Detail'!F353</f>
        <v>40</v>
      </c>
      <c r="AR353" s="224"/>
      <c r="AS353" s="235">
        <f>VLOOKUP(A352,$BL$2:$CI$5,23,FALSE)*'Attorney Detail'!F353</f>
        <v>10000000000</v>
      </c>
      <c r="AT353" s="236"/>
      <c r="AU353" s="237"/>
      <c r="AV353" s="238"/>
    </row>
    <row r="354" spans="1:89" ht="15.75" thickBot="1" x14ac:dyDescent="0.3">
      <c r="A354" s="37" t="str">
        <f>'Attorney Detail'!A353&amp;""</f>
        <v/>
      </c>
      <c r="B354" s="78" t="s">
        <v>24</v>
      </c>
      <c r="C354" s="78" t="s">
        <v>24</v>
      </c>
      <c r="D354" s="78" t="s">
        <v>112</v>
      </c>
      <c r="E354" s="78" t="s">
        <v>24</v>
      </c>
      <c r="F354" s="78" t="s">
        <v>112</v>
      </c>
      <c r="G354" s="78" t="s">
        <v>24</v>
      </c>
      <c r="H354" s="78" t="s">
        <v>112</v>
      </c>
      <c r="I354" s="78" t="s">
        <v>24</v>
      </c>
      <c r="J354" s="78" t="s">
        <v>112</v>
      </c>
      <c r="K354" s="78" t="s">
        <v>24</v>
      </c>
      <c r="L354" s="78" t="s">
        <v>112</v>
      </c>
      <c r="M354" s="78" t="s">
        <v>24</v>
      </c>
      <c r="N354" s="78" t="s">
        <v>112</v>
      </c>
      <c r="O354" s="78" t="s">
        <v>24</v>
      </c>
      <c r="P354" s="78" t="s">
        <v>112</v>
      </c>
      <c r="Q354" s="78" t="s">
        <v>24</v>
      </c>
      <c r="R354" s="78" t="s">
        <v>112</v>
      </c>
      <c r="S354" s="78" t="s">
        <v>24</v>
      </c>
      <c r="T354" s="78" t="s">
        <v>112</v>
      </c>
      <c r="U354" s="78" t="s">
        <v>24</v>
      </c>
      <c r="V354" s="78" t="s">
        <v>112</v>
      </c>
      <c r="W354" s="78" t="s">
        <v>24</v>
      </c>
      <c r="X354" s="78" t="s">
        <v>112</v>
      </c>
      <c r="Y354" s="78" t="s">
        <v>24</v>
      </c>
      <c r="Z354" s="78" t="s">
        <v>112</v>
      </c>
      <c r="AA354" s="78" t="s">
        <v>24</v>
      </c>
      <c r="AB354" s="78" t="s">
        <v>112</v>
      </c>
      <c r="AC354" s="78" t="s">
        <v>24</v>
      </c>
      <c r="AD354" s="78" t="s">
        <v>112</v>
      </c>
      <c r="AE354" s="78" t="s">
        <v>24</v>
      </c>
      <c r="AF354" s="78" t="s">
        <v>112</v>
      </c>
      <c r="AG354" s="78" t="s">
        <v>24</v>
      </c>
      <c r="AH354" s="79" t="s">
        <v>112</v>
      </c>
      <c r="AI354" s="78" t="s">
        <v>24</v>
      </c>
      <c r="AJ354" s="78" t="s">
        <v>112</v>
      </c>
      <c r="AK354" s="78" t="s">
        <v>24</v>
      </c>
      <c r="AL354" s="78" t="s">
        <v>112</v>
      </c>
      <c r="AM354" s="78" t="s">
        <v>24</v>
      </c>
      <c r="AN354" s="78" t="s">
        <v>112</v>
      </c>
      <c r="AO354" s="78" t="s">
        <v>24</v>
      </c>
      <c r="AP354" s="78" t="s">
        <v>112</v>
      </c>
      <c r="AQ354" s="78" t="s">
        <v>24</v>
      </c>
      <c r="AR354" s="78" t="s">
        <v>112</v>
      </c>
      <c r="AS354" s="78" t="s">
        <v>24</v>
      </c>
      <c r="AT354" s="78" t="s">
        <v>112</v>
      </c>
      <c r="AU354" s="78" t="s">
        <v>24</v>
      </c>
      <c r="AV354" s="154" t="s">
        <v>112</v>
      </c>
      <c r="CK354" s="19"/>
    </row>
    <row r="355" spans="1:89" ht="16.5" thickTop="1" thickBot="1" x14ac:dyDescent="0.3">
      <c r="A355" s="20" t="s">
        <v>25</v>
      </c>
      <c r="B355" s="21"/>
      <c r="C355" s="21"/>
      <c r="D355" s="75">
        <f>C355/C353</f>
        <v>0</v>
      </c>
      <c r="E355" s="21"/>
      <c r="F355" s="75">
        <f>E355/E353</f>
        <v>0</v>
      </c>
      <c r="G355" s="21"/>
      <c r="H355" s="75">
        <f>G355/G353</f>
        <v>0</v>
      </c>
      <c r="I355" s="21"/>
      <c r="J355" s="75">
        <f>I355/I353</f>
        <v>0</v>
      </c>
      <c r="K355" s="21"/>
      <c r="L355" s="75">
        <f>K355/K353</f>
        <v>0</v>
      </c>
      <c r="M355" s="21"/>
      <c r="N355" s="75">
        <f>M355/M353</f>
        <v>0</v>
      </c>
      <c r="O355" s="21"/>
      <c r="P355" s="75">
        <f>O355/O353</f>
        <v>0</v>
      </c>
      <c r="Q355" s="21"/>
      <c r="R355" s="75">
        <f>Q355/Q353</f>
        <v>0</v>
      </c>
      <c r="S355" s="21"/>
      <c r="T355" s="75">
        <f>S355/S353</f>
        <v>0</v>
      </c>
      <c r="U355" s="21"/>
      <c r="V355" s="75">
        <f>U355/U353</f>
        <v>0</v>
      </c>
      <c r="W355" s="21"/>
      <c r="X355" s="75">
        <f>W355/W353</f>
        <v>0</v>
      </c>
      <c r="Y355" s="21"/>
      <c r="Z355" s="75">
        <f>Y355/Y353</f>
        <v>0</v>
      </c>
      <c r="AA355" s="21"/>
      <c r="AB355" s="75">
        <f>AA355/AA353</f>
        <v>0</v>
      </c>
      <c r="AC355" s="21"/>
      <c r="AD355" s="75">
        <f>AC355/AC353</f>
        <v>0</v>
      </c>
      <c r="AE355" s="21"/>
      <c r="AF355" s="75">
        <f>AE355/AE353</f>
        <v>0</v>
      </c>
      <c r="AG355" s="21"/>
      <c r="AH355" s="75">
        <f>AG355/AG353</f>
        <v>0</v>
      </c>
      <c r="AI355" s="21"/>
      <c r="AJ355" s="75">
        <f>AI355/AI353</f>
        <v>0</v>
      </c>
      <c r="AK355" s="21"/>
      <c r="AL355" s="75">
        <f>AK355/AK353</f>
        <v>0</v>
      </c>
      <c r="AM355" s="21">
        <v>0</v>
      </c>
      <c r="AN355" s="75">
        <f>AM355/AM353</f>
        <v>0</v>
      </c>
      <c r="AO355" s="21"/>
      <c r="AP355" s="75">
        <f>AO355/AO353</f>
        <v>0</v>
      </c>
      <c r="AQ355" s="21"/>
      <c r="AR355" s="75">
        <f>AQ355/AQ353</f>
        <v>0</v>
      </c>
      <c r="AS355" s="21"/>
      <c r="AT355" s="75">
        <f>AS355/AS353</f>
        <v>0</v>
      </c>
      <c r="AU355" s="100">
        <f>E355+M355+O355+Q355+W355+Y355+AA355+AE355+AG355+AI355+AO355+AS355+G355+K355+I355+AC355+S355+U355+AQ355+AK355+AM355+C355</f>
        <v>0</v>
      </c>
      <c r="AV355" s="155">
        <f t="shared" ref="AV355:AV359" si="1568">F355+N355+P355+R355+X355+Z355+AB355+AF355+AH355+AJ355+AP355+AT355+AD355+H355+L355+J355+T355+V355+AR355+AL355+AN355+D355</f>
        <v>0</v>
      </c>
      <c r="AW355" s="93">
        <f>IF(D355=0,0,(IF('Attorney Detail'!I353="yes",(D355/AV355)*('Attorney Detail'!G353+'Attorney Detail'!H353),0)))</f>
        <v>0</v>
      </c>
      <c r="AX355" s="93">
        <f>IF(F355=0,0,(IF('Attorney Detail'!J353="yes",(F355/AV355)*('Attorney Detail'!G353+'Attorney Detail'!H353),0)))</f>
        <v>0</v>
      </c>
      <c r="AY355" s="93">
        <f>IF(H355+J355=0,0,(IF('Attorney Detail'!K353="yes",((H355+J355)/AV355)*('Attorney Detail'!G353+'Attorney Detail'!H353),0)))</f>
        <v>0</v>
      </c>
      <c r="AZ355" s="93">
        <f>IF(L355=0,0,(IF('Attorney Detail'!L353="yes",(L355/AV355)*('Attorney Detail'!G353+'Attorney Detail'!H353),0)))</f>
        <v>0</v>
      </c>
      <c r="BA355" s="93">
        <f>IF(N355=0,0,(N355/AV355)*('Attorney Detail'!G353+'Attorney Detail'!H353))</f>
        <v>0</v>
      </c>
      <c r="BB355" s="93">
        <f>IF(R355+T355=0,0,(IF('Attorney Detail'!M353="yes",((R355+T355)/AV355)*('Attorney Detail'!G353+'Attorney Detail'!H353),0)))</f>
        <v>0</v>
      </c>
      <c r="BC355" s="93">
        <f>IF(V355=0,0,(IF('Attorney Detail'!N353="yes",(((V355)/AV355)*('Attorney Detail'!G353+'Attorney Detail'!H353)),0)))</f>
        <v>0</v>
      </c>
      <c r="BD355" s="93">
        <f>IF(X355+Z355+AB355=0,0,(IF('Attorney Detail'!O353="yes",((X355+Z355+AB355)/AV355)*('Attorney Detail'!G353+'Attorney Detail'!H353),0)))</f>
        <v>0</v>
      </c>
      <c r="BE355" s="93">
        <f>IF(AD355=0,0,(IF('Attorney Detail'!P353="yes",(AD355/AV355)*('Attorney Detail'!G353+'Attorney Detail'!H353),0)))</f>
        <v>0</v>
      </c>
      <c r="BF355" s="93">
        <f>IF(AF355=0,0,(IF('Attorney Detail'!Q353="yes",(AF355/AV355)*('Attorney Detail'!G353+'Attorney Detail'!H353),0)))</f>
        <v>0</v>
      </c>
      <c r="BG355" s="93">
        <f>IF(AH355=0,0,(AH355/AV355)*('Attorney Detail'!G353+'Attorney Detail'!H353))</f>
        <v>0</v>
      </c>
      <c r="BH355" s="93">
        <f>IF(AK355+AM355=0,0,(IF('Attorney Detail'!R353="yes",((AL355+AN355)/AV355)*('Attorney Detail'!G353+'Attorney Detail'!H353),0)))</f>
        <v>0</v>
      </c>
      <c r="BI355" s="91">
        <f>IF(AP355=0,0,(IF('Attorney Detail'!S353="yes",(AP355/AV355)*('Attorney Detail'!G353+'Attorney Detail'!H353),0)))</f>
        <v>0</v>
      </c>
      <c r="BJ355" s="91">
        <f>IF(AT355=0,0,(AT355/AV355)*('Attorney Detail'!G353+'Attorney Detail'!H353))</f>
        <v>0</v>
      </c>
      <c r="BK355" s="91">
        <f>IF((AU355)=0,('Attorney Detail'!G353+'Attorney Detail'!H353),SUM(AW355:BJ355))</f>
        <v>0</v>
      </c>
      <c r="CK355" s="19">
        <f>AV355*'Attorney Detail'!F353</f>
        <v>0</v>
      </c>
    </row>
    <row r="356" spans="1:89" ht="16.5" thickTop="1" thickBot="1" x14ac:dyDescent="0.3">
      <c r="A356" s="22" t="s">
        <v>26</v>
      </c>
      <c r="B356" s="23"/>
      <c r="C356" s="88"/>
      <c r="D356" s="75">
        <f>C356/C353</f>
        <v>0</v>
      </c>
      <c r="E356" s="88"/>
      <c r="F356" s="75">
        <f>E356/E353</f>
        <v>0</v>
      </c>
      <c r="G356" s="88"/>
      <c r="H356" s="75">
        <f>G356/G353</f>
        <v>0</v>
      </c>
      <c r="I356" s="88"/>
      <c r="J356" s="75">
        <f>I356/I353</f>
        <v>0</v>
      </c>
      <c r="K356" s="88"/>
      <c r="L356" s="75">
        <f>K356/K353</f>
        <v>0</v>
      </c>
      <c r="M356" s="88"/>
      <c r="N356" s="75">
        <f>M356/M353</f>
        <v>0</v>
      </c>
      <c r="O356" s="88"/>
      <c r="P356" s="75">
        <f>O356/O353</f>
        <v>0</v>
      </c>
      <c r="Q356" s="88"/>
      <c r="R356" s="75">
        <f>Q356/Q353</f>
        <v>0</v>
      </c>
      <c r="S356" s="88"/>
      <c r="T356" s="75">
        <f>S356/S353</f>
        <v>0</v>
      </c>
      <c r="U356" s="88"/>
      <c r="V356" s="75">
        <f>U356/U353</f>
        <v>0</v>
      </c>
      <c r="W356" s="88"/>
      <c r="X356" s="75">
        <f>W356/W353</f>
        <v>0</v>
      </c>
      <c r="Y356" s="88"/>
      <c r="Z356" s="75">
        <f>Y356/Y353</f>
        <v>0</v>
      </c>
      <c r="AA356" s="88"/>
      <c r="AB356" s="75">
        <f>AA356/AA353</f>
        <v>0</v>
      </c>
      <c r="AC356" s="88"/>
      <c r="AD356" s="75">
        <f>AC356/AC353</f>
        <v>0</v>
      </c>
      <c r="AE356" s="88"/>
      <c r="AF356" s="75">
        <f>AE356/AE353</f>
        <v>0</v>
      </c>
      <c r="AG356" s="88"/>
      <c r="AH356" s="75">
        <f>AG356/AG353</f>
        <v>0</v>
      </c>
      <c r="AI356" s="88"/>
      <c r="AJ356" s="75">
        <f>AI356/AI353</f>
        <v>0</v>
      </c>
      <c r="AK356" s="88">
        <v>0</v>
      </c>
      <c r="AL356" s="75">
        <f>AK356/AK353</f>
        <v>0</v>
      </c>
      <c r="AM356" s="88">
        <v>0</v>
      </c>
      <c r="AN356" s="75">
        <f>AM356/AM353</f>
        <v>0</v>
      </c>
      <c r="AO356" s="88"/>
      <c r="AP356" s="75">
        <f>AO356/AO353</f>
        <v>0</v>
      </c>
      <c r="AQ356" s="88"/>
      <c r="AR356" s="75">
        <f>AQ356/AQ353</f>
        <v>0</v>
      </c>
      <c r="AS356" s="88"/>
      <c r="AT356" s="75">
        <f>AS356/AS353</f>
        <v>0</v>
      </c>
      <c r="AU356" s="107">
        <f>E356+M356+O356+Q356+W356+Y356+AA356+AE356+AG356+AI356+AO356+AS356+G356+K356+I356+AC356+S356+U356+AQ356+AK356+AM356+C356</f>
        <v>0</v>
      </c>
      <c r="AV356" s="155">
        <f t="shared" si="1568"/>
        <v>0</v>
      </c>
      <c r="AW356" s="93">
        <f>IF(D356=0,0,(IF('Attorney Detail'!I354="yes",(D356/AV356)*('Attorney Detail'!G354+'Attorney Detail'!H354),0)))</f>
        <v>0</v>
      </c>
      <c r="AX356" s="93">
        <f>IF(F356=0,0,(IF('Attorney Detail'!J354="yes",(F356/AV356)*('Attorney Detail'!G354+'Attorney Detail'!H354),0)))</f>
        <v>0</v>
      </c>
      <c r="AY356" s="93">
        <f>IF(H356+J356=0,0,(IF('Attorney Detail'!K354="yes",((H356+J356)/AV356)*('Attorney Detail'!G354+'Attorney Detail'!H354),0)))</f>
        <v>0</v>
      </c>
      <c r="AZ356" s="93">
        <f>IF(L356=0,0,(IF('Attorney Detail'!L354="yes",(L356/AV356)*('Attorney Detail'!G354+'Attorney Detail'!H354),0)))</f>
        <v>0</v>
      </c>
      <c r="BA356" s="93">
        <f>IF(N356=0,0,(N356/AV356)*('Attorney Detail'!G354+'Attorney Detail'!H354))</f>
        <v>0</v>
      </c>
      <c r="BB356" s="93">
        <f>IF(R356+T356=0,0,(IF('Attorney Detail'!M354="yes",((R356+T356)/AV356)*('Attorney Detail'!G354+'Attorney Detail'!H354),0)))</f>
        <v>0</v>
      </c>
      <c r="BC356" s="93">
        <f>IF(V356=0,0,(IF('Attorney Detail'!N354="yes",(((V356)/AV356)*('Attorney Detail'!G354+'Attorney Detail'!H354)),0)))</f>
        <v>0</v>
      </c>
      <c r="BD356" s="93">
        <f>IF(X356+Z356+AB356=0,0,(IF('Attorney Detail'!O354="yes",((X356+Z356+AB356)/AV356)*('Attorney Detail'!G354+'Attorney Detail'!H354),0)))</f>
        <v>0</v>
      </c>
      <c r="BE356" s="93">
        <f>IF(AD356=0,0,(IF('Attorney Detail'!P354="yes",(AD356/AV356)*('Attorney Detail'!G354+'Attorney Detail'!H354),0)))</f>
        <v>0</v>
      </c>
      <c r="BF356" s="93">
        <f>IF(AF356=0,0,(IF('Attorney Detail'!Q354="yes",(AF356/AV356)*('Attorney Detail'!G354+'Attorney Detail'!H354),0)))</f>
        <v>0</v>
      </c>
      <c r="BG356" s="93">
        <f>IF(AH356=0,0,(AH356/AV356)*('Attorney Detail'!G354+'Attorney Detail'!H354))</f>
        <v>0</v>
      </c>
      <c r="BH356" s="93">
        <f>IF(AK356+AM356=0,0,(IF('Attorney Detail'!R354="yes",((AL356+AN356)/AV356)*('Attorney Detail'!G354+'Attorney Detail'!H354),0)))</f>
        <v>0</v>
      </c>
      <c r="BI356" s="91">
        <f>IF(AP356=0,0,(IF('Attorney Detail'!S354="yes",(AP356/AV356)*('Attorney Detail'!G354+'Attorney Detail'!H354),0)))</f>
        <v>0</v>
      </c>
      <c r="BJ356" s="91">
        <f>IF(AT356=0,0,(AT356/AV356)*('Attorney Detail'!G354+'Attorney Detail'!H354))</f>
        <v>0</v>
      </c>
      <c r="BK356" s="91">
        <f>IF((AU356)=0,('Attorney Detail'!G354+'Attorney Detail'!H354),SUM(AW356:BJ356))</f>
        <v>0</v>
      </c>
      <c r="CK356" s="19">
        <f>AV356*'Attorney Detail'!F354</f>
        <v>0</v>
      </c>
    </row>
    <row r="357" spans="1:89" ht="16.5" thickTop="1" thickBot="1" x14ac:dyDescent="0.3">
      <c r="A357" s="22" t="s">
        <v>27</v>
      </c>
      <c r="B357" s="23"/>
      <c r="C357" s="88"/>
      <c r="D357" s="75">
        <f>C357/C353</f>
        <v>0</v>
      </c>
      <c r="E357" s="88"/>
      <c r="F357" s="75">
        <f>E357/E353</f>
        <v>0</v>
      </c>
      <c r="G357" s="88"/>
      <c r="H357" s="75">
        <f>G357/G353</f>
        <v>0</v>
      </c>
      <c r="I357" s="88"/>
      <c r="J357" s="75">
        <f>I357/I353</f>
        <v>0</v>
      </c>
      <c r="K357" s="88"/>
      <c r="L357" s="75">
        <f>K357/K353</f>
        <v>0</v>
      </c>
      <c r="M357" s="88"/>
      <c r="N357" s="75">
        <f>M357/M353</f>
        <v>0</v>
      </c>
      <c r="O357" s="88"/>
      <c r="P357" s="75">
        <f>O357/O353</f>
        <v>0</v>
      </c>
      <c r="Q357" s="88"/>
      <c r="R357" s="75">
        <f>Q357/Q353</f>
        <v>0</v>
      </c>
      <c r="S357" s="88"/>
      <c r="T357" s="75">
        <f>S357/S353</f>
        <v>0</v>
      </c>
      <c r="U357" s="88"/>
      <c r="V357" s="75">
        <f>U357/U353</f>
        <v>0</v>
      </c>
      <c r="W357" s="88"/>
      <c r="X357" s="75">
        <f>W357/W353</f>
        <v>0</v>
      </c>
      <c r="Y357" s="88"/>
      <c r="Z357" s="75">
        <f>Y357/Y353</f>
        <v>0</v>
      </c>
      <c r="AA357" s="88"/>
      <c r="AB357" s="75">
        <f>AA357/AA353</f>
        <v>0</v>
      </c>
      <c r="AC357" s="88"/>
      <c r="AD357" s="75">
        <f>AC357/AC353</f>
        <v>0</v>
      </c>
      <c r="AE357" s="88"/>
      <c r="AF357" s="75">
        <f>AE357/AE353</f>
        <v>0</v>
      </c>
      <c r="AG357" s="88"/>
      <c r="AH357" s="75">
        <f>AG357/AG353</f>
        <v>0</v>
      </c>
      <c r="AI357" s="88"/>
      <c r="AJ357" s="75">
        <f>AI357/AI353</f>
        <v>0</v>
      </c>
      <c r="AK357" s="88">
        <v>0</v>
      </c>
      <c r="AL357" s="75">
        <f>AK357/AK353</f>
        <v>0</v>
      </c>
      <c r="AM357" s="88">
        <v>0</v>
      </c>
      <c r="AN357" s="75">
        <f>AM357/AM353</f>
        <v>0</v>
      </c>
      <c r="AO357" s="88"/>
      <c r="AP357" s="75">
        <f>AO357/AO353</f>
        <v>0</v>
      </c>
      <c r="AQ357" s="88"/>
      <c r="AR357" s="75">
        <f>AQ357/AQ353</f>
        <v>0</v>
      </c>
      <c r="AS357" s="88"/>
      <c r="AT357" s="75">
        <f>AS357/AS353</f>
        <v>0</v>
      </c>
      <c r="AU357" s="107">
        <f>E357+M357+O357+Q357+W357+Y357+AA357+AE357+AG357+AI357+AO357+AS357+G357+K357+I357+AC357+S357+U357+AQ357+AK357+AM357+C357</f>
        <v>0</v>
      </c>
      <c r="AV357" s="155">
        <f t="shared" si="1568"/>
        <v>0</v>
      </c>
      <c r="AW357" s="93">
        <f>IF(D357=0,0,(IF('Attorney Detail'!I355="yes",(D357/AV357)*('Attorney Detail'!G355+'Attorney Detail'!H355),0)))</f>
        <v>0</v>
      </c>
      <c r="AX357" s="93">
        <f>IF(F357=0,0,(IF('Attorney Detail'!J355="yes",(F357/AV357)*('Attorney Detail'!G355+'Attorney Detail'!H355),0)))</f>
        <v>0</v>
      </c>
      <c r="AY357" s="93">
        <f>IF(H357+J357=0,0,(IF('Attorney Detail'!K355="yes",((H357+J357)/AV357)*('Attorney Detail'!G355+'Attorney Detail'!H355),0)))</f>
        <v>0</v>
      </c>
      <c r="AZ357" s="93">
        <f>IF(L357=0,0,(IF('Attorney Detail'!L355="yes",(L357/AV357)*('Attorney Detail'!G355+'Attorney Detail'!H355),0)))</f>
        <v>0</v>
      </c>
      <c r="BA357" s="93">
        <f>IF(N357=0,0,(N357/AV357)*('Attorney Detail'!G355+'Attorney Detail'!H355))</f>
        <v>0</v>
      </c>
      <c r="BB357" s="93">
        <f>IF(R357+T357=0,0,(IF('Attorney Detail'!M355="yes",((R357+T357)/AV357)*('Attorney Detail'!G355+'Attorney Detail'!H355),0)))</f>
        <v>0</v>
      </c>
      <c r="BC357" s="93">
        <f>IF(V357=0,0,(IF('Attorney Detail'!N355="yes",(((V357)/AV357)*('Attorney Detail'!G355+'Attorney Detail'!H355)),0)))</f>
        <v>0</v>
      </c>
      <c r="BD357" s="93">
        <f>IF(X357+Z357+AB357=0,0,(IF('Attorney Detail'!O355="yes",((X357+Z357+AB357)/AV357)*('Attorney Detail'!G355+'Attorney Detail'!H355),0)))</f>
        <v>0</v>
      </c>
      <c r="BE357" s="93">
        <f>IF(AD357=0,0,(IF('Attorney Detail'!P355="yes",(AD357/AV357)*('Attorney Detail'!G355+'Attorney Detail'!H355),0)))</f>
        <v>0</v>
      </c>
      <c r="BF357" s="93">
        <f>IF(AF357=0,0,(IF('Attorney Detail'!Q355="yes",(AF357/AV357)*('Attorney Detail'!G355+'Attorney Detail'!H355),0)))</f>
        <v>0</v>
      </c>
      <c r="BG357" s="93">
        <f>IF(AH357=0,0,(AH357/AV357)*('Attorney Detail'!G355+'Attorney Detail'!H355))</f>
        <v>0</v>
      </c>
      <c r="BH357" s="93">
        <f>IF(AK357+AM357=0,0,(IF('Attorney Detail'!R355="yes",((AL357+AN357)/AV357)*('Attorney Detail'!G355+'Attorney Detail'!H355),0)))</f>
        <v>0</v>
      </c>
      <c r="BI357" s="91">
        <f>IF(AP357=0,0,(IF('Attorney Detail'!S355="yes",(AP357/AV357)*('Attorney Detail'!G355+'Attorney Detail'!H355),0)))</f>
        <v>0</v>
      </c>
      <c r="BJ357" s="91">
        <f>IF(AT357=0,0,(AT357/AV357)*('Attorney Detail'!G355+'Attorney Detail'!H355))</f>
        <v>0</v>
      </c>
      <c r="BK357" s="91">
        <f>IF((AU357)=0,('Attorney Detail'!G355+'Attorney Detail'!H355),SUM(AW357:BJ357))</f>
        <v>0</v>
      </c>
      <c r="CK357" s="19">
        <f>AV357*'Attorney Detail'!F355</f>
        <v>0</v>
      </c>
    </row>
    <row r="358" spans="1:89" ht="16.5" thickTop="1" thickBot="1" x14ac:dyDescent="0.3">
      <c r="A358" s="24" t="s">
        <v>28</v>
      </c>
      <c r="B358" s="25"/>
      <c r="C358" s="25"/>
      <c r="D358" s="75">
        <f>C358/C353</f>
        <v>0</v>
      </c>
      <c r="E358" s="25"/>
      <c r="F358" s="75">
        <f>E358/E353</f>
        <v>0</v>
      </c>
      <c r="G358" s="25"/>
      <c r="H358" s="75">
        <f>G358/G353</f>
        <v>0</v>
      </c>
      <c r="I358" s="25"/>
      <c r="J358" s="75">
        <f>I358/I353</f>
        <v>0</v>
      </c>
      <c r="K358" s="25"/>
      <c r="L358" s="75">
        <f>K358/K353</f>
        <v>0</v>
      </c>
      <c r="M358" s="25"/>
      <c r="N358" s="75">
        <f>M358/M353</f>
        <v>0</v>
      </c>
      <c r="O358" s="25"/>
      <c r="P358" s="75">
        <f>O358/O353</f>
        <v>0</v>
      </c>
      <c r="Q358" s="25"/>
      <c r="R358" s="75">
        <f>Q358/Q353</f>
        <v>0</v>
      </c>
      <c r="S358" s="25"/>
      <c r="T358" s="75">
        <f>S358/S353</f>
        <v>0</v>
      </c>
      <c r="U358" s="25"/>
      <c r="V358" s="75">
        <f>U358/U353</f>
        <v>0</v>
      </c>
      <c r="W358" s="25"/>
      <c r="X358" s="75">
        <f>W358/W353</f>
        <v>0</v>
      </c>
      <c r="Y358" s="25"/>
      <c r="Z358" s="75">
        <f>Y358/Y353</f>
        <v>0</v>
      </c>
      <c r="AA358" s="25"/>
      <c r="AB358" s="75">
        <f>AA358/AA353</f>
        <v>0</v>
      </c>
      <c r="AC358" s="25"/>
      <c r="AD358" s="75">
        <f>AC358/AC353</f>
        <v>0</v>
      </c>
      <c r="AE358" s="25"/>
      <c r="AF358" s="75">
        <f>AE358/AE353</f>
        <v>0</v>
      </c>
      <c r="AG358" s="25"/>
      <c r="AH358" s="75">
        <f>AG358/AG353</f>
        <v>0</v>
      </c>
      <c r="AI358" s="25"/>
      <c r="AJ358" s="75">
        <f>AI358/AI353</f>
        <v>0</v>
      </c>
      <c r="AK358" s="25">
        <v>0</v>
      </c>
      <c r="AL358" s="75">
        <f>AK358/AK353</f>
        <v>0</v>
      </c>
      <c r="AM358" s="25">
        <v>0</v>
      </c>
      <c r="AN358" s="75">
        <f>AM358/AM353</f>
        <v>0</v>
      </c>
      <c r="AO358" s="25"/>
      <c r="AP358" s="75">
        <f>AO358/AO353</f>
        <v>0</v>
      </c>
      <c r="AQ358" s="25"/>
      <c r="AR358" s="75">
        <f>AQ358/AQ353</f>
        <v>0</v>
      </c>
      <c r="AS358" s="25"/>
      <c r="AT358" s="75">
        <f>AS358/AS353</f>
        <v>0</v>
      </c>
      <c r="AU358" s="108">
        <f>E358+M358+O358+Q358+W358+Y358+AA358+AE358+AG358+AI358+AO358+AS358+G358+K358+I358+AC358+S358+U358+AQ358+AK358+AM358+C358</f>
        <v>0</v>
      </c>
      <c r="AV358" s="155">
        <f t="shared" si="1568"/>
        <v>0</v>
      </c>
      <c r="AW358" s="93">
        <f>IF(D358=0,0,(IF('Attorney Detail'!I356="yes",(D358/AV358)*('Attorney Detail'!G356+'Attorney Detail'!H356),0)))</f>
        <v>0</v>
      </c>
      <c r="AX358" s="93">
        <f>IF(F358=0,0,(IF('Attorney Detail'!J356="yes",(F358/AV358)*('Attorney Detail'!G356+'Attorney Detail'!H356),0)))</f>
        <v>0</v>
      </c>
      <c r="AY358" s="93">
        <f>IF(H358+J358=0,0,(IF('Attorney Detail'!K356="yes",((H358+J358)/AV358)*('Attorney Detail'!G356+'Attorney Detail'!H356),0)))</f>
        <v>0</v>
      </c>
      <c r="AZ358" s="93">
        <f>IF(L358=0,0,(IF('Attorney Detail'!L356="yes",(L358/AV358)*('Attorney Detail'!G356+'Attorney Detail'!H356),0)))</f>
        <v>0</v>
      </c>
      <c r="BA358" s="93">
        <f>IF(N358=0,0,(N358/AV358)*('Attorney Detail'!G356+'Attorney Detail'!H356))</f>
        <v>0</v>
      </c>
      <c r="BB358" s="93">
        <f>IF(R358+T358=0,0,(IF('Attorney Detail'!M356="yes",((R358+T358)/AV358)*('Attorney Detail'!G356+'Attorney Detail'!H356),0)))</f>
        <v>0</v>
      </c>
      <c r="BC358" s="93">
        <f>IF(V358=0,0,(IF('Attorney Detail'!N356="yes",(((V358)/AV358)*('Attorney Detail'!G356+'Attorney Detail'!H356)),0)))</f>
        <v>0</v>
      </c>
      <c r="BD358" s="93">
        <f>IF(X358+Z358+AB358=0,0,(IF('Attorney Detail'!O356="yes",((X358+Z358+AB358)/AV358)*('Attorney Detail'!G356+'Attorney Detail'!H356),0)))</f>
        <v>0</v>
      </c>
      <c r="BE358" s="93">
        <f>IF(AD358=0,0,(IF('Attorney Detail'!P356="yes",(AD358/AV358)*('Attorney Detail'!G356+'Attorney Detail'!H356),0)))</f>
        <v>0</v>
      </c>
      <c r="BF358" s="93">
        <f>IF(AF358=0,0,(IF('Attorney Detail'!Q356="yes",(AF358/AV358)*('Attorney Detail'!G356+'Attorney Detail'!H356),0)))</f>
        <v>0</v>
      </c>
      <c r="BG358" s="93">
        <f>IF(AH358=0,0,(AH358/AV358)*('Attorney Detail'!G356+'Attorney Detail'!H356))</f>
        <v>0</v>
      </c>
      <c r="BH358" s="93">
        <f>IF(AK358+AM358=0,0,(IF('Attorney Detail'!R356="yes",((AL358+AN358)/AV358)*('Attorney Detail'!G356+'Attorney Detail'!H356),0)))</f>
        <v>0</v>
      </c>
      <c r="BI358" s="91">
        <f>IF(AP358=0,0,(IF('Attorney Detail'!S356="yes",(AP358/AV358)*('Attorney Detail'!G356+'Attorney Detail'!H356),0)))</f>
        <v>0</v>
      </c>
      <c r="BJ358" s="91">
        <f>IF(AT358=0,0,(AT358/AV358)*('Attorney Detail'!G356+'Attorney Detail'!H356))</f>
        <v>0</v>
      </c>
      <c r="BK358" s="91">
        <f>IF((AU358)=0,('Attorney Detail'!G356+'Attorney Detail'!H356),SUM(AW358:BJ358))</f>
        <v>0</v>
      </c>
      <c r="CK358" s="19">
        <f>AV358*'Attorney Detail'!F356</f>
        <v>0</v>
      </c>
    </row>
    <row r="359" spans="1:89" ht="16.5" thickTop="1" thickBot="1" x14ac:dyDescent="0.3">
      <c r="A359" s="72" t="s">
        <v>29</v>
      </c>
      <c r="B359" s="73"/>
      <c r="C359" s="73">
        <f t="shared" ref="C359" si="1569">SUM(C355:C358)</f>
        <v>0</v>
      </c>
      <c r="D359" s="74">
        <f t="shared" ref="D359" si="1570">C359/C353</f>
        <v>0</v>
      </c>
      <c r="E359" s="73">
        <f t="shared" ref="E359" si="1571">SUM(E355:E358)</f>
        <v>0</v>
      </c>
      <c r="F359" s="74">
        <f t="shared" ref="F359" si="1572">E359/E353</f>
        <v>0</v>
      </c>
      <c r="G359" s="73">
        <f t="shared" ref="G359" si="1573">SUM(G355:G358)</f>
        <v>0</v>
      </c>
      <c r="H359" s="75">
        <f t="shared" ref="H359" si="1574">G359/G353</f>
        <v>0</v>
      </c>
      <c r="I359" s="73">
        <f t="shared" ref="I359" si="1575">SUM(I355:I358)</f>
        <v>0</v>
      </c>
      <c r="J359" s="75">
        <f t="shared" ref="J359" si="1576">I359/I353</f>
        <v>0</v>
      </c>
      <c r="K359" s="73">
        <f t="shared" ref="K359" si="1577">SUM(K355:K358)</f>
        <v>0</v>
      </c>
      <c r="L359" s="75">
        <f t="shared" ref="L359" si="1578">K359/K353</f>
        <v>0</v>
      </c>
      <c r="M359" s="73">
        <f t="shared" ref="M359" si="1579">SUM(M355:M358)</f>
        <v>0</v>
      </c>
      <c r="N359" s="74">
        <f t="shared" ref="N359" si="1580">M359/M353</f>
        <v>0</v>
      </c>
      <c r="O359" s="73">
        <f t="shared" ref="O359" si="1581">SUM(O355:O358)</f>
        <v>0</v>
      </c>
      <c r="P359" s="74">
        <f t="shared" ref="P359" si="1582">O359/O353</f>
        <v>0</v>
      </c>
      <c r="Q359" s="73">
        <f t="shared" ref="Q359" si="1583">SUM(Q355:Q358)</f>
        <v>0</v>
      </c>
      <c r="R359" s="75">
        <f t="shared" ref="R359" si="1584">Q359/Q353</f>
        <v>0</v>
      </c>
      <c r="S359" s="73">
        <f t="shared" ref="S359" si="1585">SUM(S355:S358)</f>
        <v>0</v>
      </c>
      <c r="T359" s="75">
        <f t="shared" ref="T359" si="1586">S359/S353</f>
        <v>0</v>
      </c>
      <c r="U359" s="73">
        <f t="shared" ref="U359" si="1587">SUM(U355:U358)</f>
        <v>0</v>
      </c>
      <c r="V359" s="75">
        <f t="shared" ref="V359" si="1588">U359/U353</f>
        <v>0</v>
      </c>
      <c r="W359" s="73">
        <f t="shared" ref="W359" si="1589">SUM(W355:W358)</f>
        <v>0</v>
      </c>
      <c r="X359" s="75">
        <f t="shared" ref="X359" si="1590">W359/W353</f>
        <v>0</v>
      </c>
      <c r="Y359" s="73">
        <f t="shared" ref="Y359" si="1591">SUM(Y355:Y358)</f>
        <v>0</v>
      </c>
      <c r="Z359" s="75">
        <f t="shared" ref="Z359" si="1592">Y359/Y353</f>
        <v>0</v>
      </c>
      <c r="AA359" s="73">
        <f t="shared" ref="AA359" si="1593">SUM(AA355:AA358)</f>
        <v>0</v>
      </c>
      <c r="AB359" s="75">
        <f t="shared" ref="AB359" si="1594">AA359/AA353</f>
        <v>0</v>
      </c>
      <c r="AC359" s="73">
        <f t="shared" ref="AC359" si="1595">SUM(AC355:AC358)</f>
        <v>0</v>
      </c>
      <c r="AD359" s="75">
        <f t="shared" ref="AD359" si="1596">AC359/AC353</f>
        <v>0</v>
      </c>
      <c r="AE359" s="73">
        <f t="shared" ref="AE359" si="1597">SUM(AE355:AE358)</f>
        <v>0</v>
      </c>
      <c r="AF359" s="75">
        <f t="shared" ref="AF359" si="1598">AE359/AE353</f>
        <v>0</v>
      </c>
      <c r="AG359" s="73">
        <f t="shared" ref="AG359" si="1599">SUM(AG355:AG358)</f>
        <v>0</v>
      </c>
      <c r="AH359" s="75">
        <f t="shared" ref="AH359" si="1600">AG359/AG353</f>
        <v>0</v>
      </c>
      <c r="AI359" s="73">
        <f t="shared" ref="AI359" si="1601">SUM(AI355:AI358)</f>
        <v>0</v>
      </c>
      <c r="AJ359" s="75">
        <f t="shared" ref="AJ359" si="1602">AI359/AI353</f>
        <v>0</v>
      </c>
      <c r="AK359" s="73">
        <f t="shared" ref="AK359" si="1603">SUM(AK355:AK358)</f>
        <v>0</v>
      </c>
      <c r="AL359" s="75">
        <f t="shared" ref="AL359" si="1604">AK359/AK353</f>
        <v>0</v>
      </c>
      <c r="AM359" s="73">
        <f t="shared" ref="AM359" si="1605">SUM(AM355:AM358)</f>
        <v>0</v>
      </c>
      <c r="AN359" s="75">
        <f t="shared" ref="AN359" si="1606">AM359/AM353</f>
        <v>0</v>
      </c>
      <c r="AO359" s="73">
        <f t="shared" ref="AO359" si="1607">SUM(AO355:AO358)</f>
        <v>0</v>
      </c>
      <c r="AP359" s="75">
        <f t="shared" ref="AP359" si="1608">AO359/AO353</f>
        <v>0</v>
      </c>
      <c r="AQ359" s="73">
        <f t="shared" ref="AQ359" si="1609">SUM(AQ355:AQ358)</f>
        <v>0</v>
      </c>
      <c r="AR359" s="75">
        <f t="shared" ref="AR359" si="1610">AQ359/AQ353</f>
        <v>0</v>
      </c>
      <c r="AS359" s="73">
        <f t="shared" ref="AS359" si="1611">SUM(AS355:AS358)</f>
        <v>0</v>
      </c>
      <c r="AT359" s="75">
        <f t="shared" ref="AT359" si="1612">AS359/AS353</f>
        <v>0</v>
      </c>
      <c r="AU359" s="71">
        <f>E359+M359+O359+Q359+W359+Y359+AA359+AE359+AG359+AI359+AO359+AS359+G359+K359+I359+AC359+S359+U359+AQ359+AK359+AM359+C359</f>
        <v>0</v>
      </c>
      <c r="AV359" s="155">
        <f t="shared" si="1568"/>
        <v>0</v>
      </c>
      <c r="AW359" s="94"/>
      <c r="AX359" s="94"/>
      <c r="AY359" s="94"/>
      <c r="AZ359" s="94"/>
      <c r="BA359" s="94"/>
      <c r="BB359" s="94"/>
      <c r="BC359" s="94"/>
      <c r="BD359" s="94"/>
      <c r="BE359" s="94"/>
      <c r="BF359" s="94"/>
      <c r="BG359" s="94"/>
      <c r="BH359" s="94"/>
      <c r="BI359" s="94"/>
      <c r="BJ359" s="94"/>
      <c r="BK359" s="94"/>
      <c r="CK359" s="26">
        <f t="shared" ref="CK359" si="1613">SUM(CK355:CK358)</f>
        <v>0</v>
      </c>
    </row>
    <row r="360" spans="1:89" ht="16.5" thickTop="1" x14ac:dyDescent="0.25">
      <c r="A360" s="233" t="s">
        <v>481</v>
      </c>
      <c r="B360" s="233"/>
      <c r="C360" s="233"/>
      <c r="D360" s="233"/>
      <c r="E360" s="233"/>
      <c r="F360" s="233"/>
      <c r="G360" s="233"/>
      <c r="H360" s="233"/>
      <c r="I360" s="233"/>
      <c r="J360" s="233"/>
      <c r="K360" s="233"/>
      <c r="L360" s="233"/>
      <c r="M360" s="233"/>
      <c r="N360" s="233"/>
      <c r="O360" s="233"/>
      <c r="P360" s="233"/>
      <c r="Q360" s="233"/>
      <c r="R360" s="233"/>
      <c r="S360" s="233"/>
      <c r="T360" s="233"/>
      <c r="U360" s="233"/>
      <c r="V360" s="233"/>
      <c r="W360" s="233"/>
      <c r="X360" s="233"/>
      <c r="Y360" s="233"/>
      <c r="Z360" s="233"/>
      <c r="AA360" s="233"/>
      <c r="AB360" s="233"/>
      <c r="AC360" s="233"/>
      <c r="AD360" s="233"/>
      <c r="AE360" s="233"/>
      <c r="AF360" s="233"/>
      <c r="AG360" s="233"/>
      <c r="AH360" s="233"/>
      <c r="AI360" s="233"/>
      <c r="AJ360" s="233"/>
      <c r="AK360" s="233"/>
      <c r="AL360" s="233"/>
      <c r="AM360" s="233"/>
      <c r="AN360" s="233"/>
      <c r="AO360" s="233"/>
      <c r="AP360" s="233"/>
      <c r="AQ360" s="233"/>
      <c r="AR360" s="233"/>
      <c r="AS360" s="233"/>
      <c r="AT360" s="233"/>
      <c r="AU360" s="233"/>
      <c r="AV360" s="233"/>
    </row>
    <row r="361" spans="1:89" ht="45" x14ac:dyDescent="0.25">
      <c r="A361" s="76"/>
      <c r="B361" s="66" t="s">
        <v>21</v>
      </c>
      <c r="C361" s="225" t="s">
        <v>442</v>
      </c>
      <c r="D361" s="226"/>
      <c r="E361" s="225" t="s">
        <v>96</v>
      </c>
      <c r="F361" s="226"/>
      <c r="G361" s="232" t="s">
        <v>99</v>
      </c>
      <c r="H361" s="226"/>
      <c r="I361" s="232" t="s">
        <v>100</v>
      </c>
      <c r="J361" s="226"/>
      <c r="K361" s="225" t="s">
        <v>97</v>
      </c>
      <c r="L361" s="226"/>
      <c r="M361" s="225" t="s">
        <v>98</v>
      </c>
      <c r="N361" s="226"/>
      <c r="O361" s="225" t="s">
        <v>22</v>
      </c>
      <c r="P361" s="226"/>
      <c r="Q361" s="225" t="s">
        <v>489</v>
      </c>
      <c r="R361" s="226"/>
      <c r="S361" s="225" t="s">
        <v>488</v>
      </c>
      <c r="T361" s="226"/>
      <c r="U361" s="232" t="s">
        <v>422</v>
      </c>
      <c r="V361" s="226"/>
      <c r="W361" s="232" t="s">
        <v>436</v>
      </c>
      <c r="X361" s="226"/>
      <c r="Y361" s="232" t="s">
        <v>423</v>
      </c>
      <c r="Z361" s="226"/>
      <c r="AA361" s="225" t="s">
        <v>484</v>
      </c>
      <c r="AB361" s="226"/>
      <c r="AC361" s="225" t="s">
        <v>93</v>
      </c>
      <c r="AD361" s="226"/>
      <c r="AE361" s="225" t="s">
        <v>94</v>
      </c>
      <c r="AF361" s="226"/>
      <c r="AG361" s="225" t="s">
        <v>485</v>
      </c>
      <c r="AH361" s="226"/>
      <c r="AI361" s="225" t="s">
        <v>424</v>
      </c>
      <c r="AJ361" s="226"/>
      <c r="AK361" s="225" t="s">
        <v>425</v>
      </c>
      <c r="AL361" s="226"/>
      <c r="AM361" s="225" t="s">
        <v>437</v>
      </c>
      <c r="AN361" s="226"/>
      <c r="AO361" s="225" t="s">
        <v>500</v>
      </c>
      <c r="AP361" s="226"/>
      <c r="AQ361" s="225" t="s">
        <v>426</v>
      </c>
      <c r="AR361" s="226"/>
      <c r="AS361" s="225" t="s">
        <v>447</v>
      </c>
      <c r="AT361" s="226"/>
      <c r="AU361" s="225" t="s">
        <v>23</v>
      </c>
      <c r="AV361" s="226"/>
      <c r="AW361" s="89" t="s">
        <v>442</v>
      </c>
      <c r="AX361" s="89" t="s">
        <v>96</v>
      </c>
      <c r="AY361" s="195" t="s">
        <v>211</v>
      </c>
      <c r="AZ361" s="105" t="s">
        <v>97</v>
      </c>
      <c r="BA361" s="105" t="s">
        <v>443</v>
      </c>
      <c r="BB361" s="90" t="s">
        <v>434</v>
      </c>
      <c r="BC361" s="106" t="s">
        <v>212</v>
      </c>
      <c r="BD361" s="90" t="s">
        <v>435</v>
      </c>
      <c r="BE361" s="90" t="s">
        <v>93</v>
      </c>
      <c r="BF361" s="90" t="s">
        <v>94</v>
      </c>
      <c r="BG361" s="90" t="s">
        <v>31</v>
      </c>
      <c r="BH361" s="90" t="s">
        <v>444</v>
      </c>
      <c r="BI361" s="91" t="s">
        <v>445</v>
      </c>
      <c r="BJ361" s="91" t="s">
        <v>446</v>
      </c>
      <c r="BK361" s="91" t="s">
        <v>448</v>
      </c>
      <c r="CK361" s="219" t="s">
        <v>502</v>
      </c>
    </row>
    <row r="362" spans="1:89" x14ac:dyDescent="0.25">
      <c r="A362" s="38" t="s">
        <v>107</v>
      </c>
      <c r="B362" s="67"/>
      <c r="C362" s="67"/>
      <c r="D362" s="68"/>
      <c r="E362" s="67"/>
      <c r="F362" s="68"/>
      <c r="G362" s="67"/>
      <c r="H362" s="68"/>
      <c r="I362" s="67"/>
      <c r="J362" s="68"/>
      <c r="K362" s="67"/>
      <c r="L362" s="68"/>
      <c r="M362" s="69"/>
      <c r="N362" s="68"/>
      <c r="O362" s="67"/>
      <c r="P362" s="68"/>
      <c r="Q362" s="67"/>
      <c r="R362" s="68"/>
      <c r="S362" s="67"/>
      <c r="T362" s="68"/>
      <c r="U362" s="67"/>
      <c r="V362" s="68"/>
      <c r="W362" s="67"/>
      <c r="X362" s="68"/>
      <c r="Y362" s="67"/>
      <c r="Z362" s="68"/>
      <c r="AA362" s="67"/>
      <c r="AB362" s="68"/>
      <c r="AC362" s="69"/>
      <c r="AD362" s="69"/>
      <c r="AE362" s="67"/>
      <c r="AF362" s="68"/>
      <c r="AG362" s="67"/>
      <c r="AH362" s="68"/>
      <c r="AI362" s="67"/>
      <c r="AJ362" s="68"/>
      <c r="AK362" s="227"/>
      <c r="AL362" s="228"/>
      <c r="AM362" s="227"/>
      <c r="AN362" s="228"/>
      <c r="AO362" s="112"/>
      <c r="AP362" s="113"/>
      <c r="AQ362" s="112"/>
      <c r="AR362" s="113"/>
      <c r="AS362" s="112"/>
      <c r="AT362" s="113"/>
      <c r="AU362" s="67"/>
      <c r="AV362" s="110"/>
      <c r="AW362" s="89"/>
      <c r="AX362" s="89"/>
      <c r="AY362" s="89"/>
      <c r="AZ362" s="89"/>
      <c r="BA362" s="89"/>
    </row>
    <row r="363" spans="1:89" x14ac:dyDescent="0.25">
      <c r="A363" s="77"/>
      <c r="B363" s="70"/>
      <c r="C363" s="223">
        <f>(VLOOKUP(A362,$BL$2:$CH$5,2,FALSE))*'Attorney Detail'!F363</f>
        <v>15</v>
      </c>
      <c r="D363" s="224"/>
      <c r="E363" s="223">
        <f>(VLOOKUP(A362,$BL$2:$CH$5,3,FALSE))*'Attorney Detail'!F363</f>
        <v>15</v>
      </c>
      <c r="F363" s="224"/>
      <c r="G363" s="223">
        <f>VLOOKUP(A362,$BL$2:$CI$5,4,FALSE)*'Attorney Detail'!F363</f>
        <v>50</v>
      </c>
      <c r="H363" s="224"/>
      <c r="I363" s="223">
        <f>VLOOKUP(A362,$BL$2:$CI$5,5,FALSE)*'Attorney Detail'!F363</f>
        <v>80</v>
      </c>
      <c r="J363" s="224"/>
      <c r="K363" s="223">
        <f>VLOOKUP(A362,$BL$2:$CI$5,6,FALSE)*'Attorney Detail'!F363</f>
        <v>100</v>
      </c>
      <c r="L363" s="224"/>
      <c r="M363" s="234">
        <f>VLOOKUP(A362,$BL$2:$CI$5,7,FALSE)*'Attorney Detail'!F363</f>
        <v>150</v>
      </c>
      <c r="N363" s="224"/>
      <c r="O363" s="223">
        <f>VLOOKUP(A362,$BL$2:$CI$5,8,FALSE)*'Attorney Detail'!F363</f>
        <v>300</v>
      </c>
      <c r="P363" s="224"/>
      <c r="Q363" s="223">
        <f>VLOOKUP(A362,$BL$2:$CI$5,9,FALSE)*'Attorney Detail'!F363</f>
        <v>15</v>
      </c>
      <c r="R363" s="224"/>
      <c r="S363" s="223">
        <f>VLOOKUP(A362,$BL$2:$CI$5,10,FALSE)*'Attorney Detail'!F363</f>
        <v>50</v>
      </c>
      <c r="T363" s="224"/>
      <c r="U363" s="223">
        <f>VLOOKUP(A362,$BL$2:$CI$5,11,FALSE)*'Attorney Detail'!F363</f>
        <v>100</v>
      </c>
      <c r="V363" s="224"/>
      <c r="W363" s="223">
        <f>VLOOKUP(A362,$BL$2:$CI$5,12,FALSE)*'Attorney Detail'!F363</f>
        <v>220</v>
      </c>
      <c r="X363" s="224"/>
      <c r="Y363" s="223">
        <f>VLOOKUP(A362,$BL$2:$CI$5,13,FALSE)*'Attorney Detail'!F363</f>
        <v>300</v>
      </c>
      <c r="Z363" s="224"/>
      <c r="AA363" s="229">
        <f>VLOOKUP(A362,$BL$2:$CI$5,14,FALSE)*'Attorney Detail'!F363</f>
        <v>400</v>
      </c>
      <c r="AB363" s="230"/>
      <c r="AC363" s="229">
        <f>VLOOKUP(A362,$BL$2:$CI$5,15,FALSE)*'Attorney Detail'!F363</f>
        <v>120</v>
      </c>
      <c r="AD363" s="231"/>
      <c r="AE363" s="229">
        <f>VLOOKUP(A362,$BL$2:$CI$5,16,FALSE)*'Attorney Detail'!F363</f>
        <v>120</v>
      </c>
      <c r="AF363" s="230"/>
      <c r="AG363" s="229">
        <f>VLOOKUP(A362,$BL$2:$CI$5,17,FALSE)*'Attorney Detail'!F363</f>
        <v>300</v>
      </c>
      <c r="AH363" s="230"/>
      <c r="AI363" s="223">
        <f>VLOOKUP(A362,$BL$2:$CI$5,18,FALSE)*'Attorney Detail'!F363</f>
        <v>300</v>
      </c>
      <c r="AJ363" s="224"/>
      <c r="AK363" s="223">
        <f>VLOOKUP(A362,$BL$2:$CI$5,19,FALSE)*'Attorney Detail'!F363</f>
        <v>15</v>
      </c>
      <c r="AL363" s="224"/>
      <c r="AM363" s="223">
        <f>VLOOKUP(A362,$BL$2:$CI$5,20,FALSE)*'Attorney Detail'!F363</f>
        <v>40</v>
      </c>
      <c r="AN363" s="224"/>
      <c r="AO363" s="223">
        <f>VLOOKUP(A362,$BL$2:$CI$5,21,FALSE)*'Attorney Detail'!F363</f>
        <v>40</v>
      </c>
      <c r="AP363" s="224"/>
      <c r="AQ363" s="223">
        <f>VLOOKUP(A362,$BL$2:$CI$5,22,FALSE)*'Attorney Detail'!F363</f>
        <v>40</v>
      </c>
      <c r="AR363" s="224"/>
      <c r="AS363" s="235">
        <f>VLOOKUP(A362,$BL$2:$CI$5,23,FALSE)*'Attorney Detail'!F363</f>
        <v>10000000000</v>
      </c>
      <c r="AT363" s="236"/>
      <c r="AU363" s="237"/>
      <c r="AV363" s="238"/>
    </row>
    <row r="364" spans="1:89" ht="15.75" thickBot="1" x14ac:dyDescent="0.3">
      <c r="A364" s="37" t="str">
        <f>'Attorney Detail'!A363&amp;""</f>
        <v/>
      </c>
      <c r="B364" s="78" t="s">
        <v>24</v>
      </c>
      <c r="C364" s="78" t="s">
        <v>24</v>
      </c>
      <c r="D364" s="78" t="s">
        <v>112</v>
      </c>
      <c r="E364" s="78" t="s">
        <v>24</v>
      </c>
      <c r="F364" s="78" t="s">
        <v>112</v>
      </c>
      <c r="G364" s="78" t="s">
        <v>24</v>
      </c>
      <c r="H364" s="78" t="s">
        <v>112</v>
      </c>
      <c r="I364" s="78" t="s">
        <v>24</v>
      </c>
      <c r="J364" s="78" t="s">
        <v>112</v>
      </c>
      <c r="K364" s="78" t="s">
        <v>24</v>
      </c>
      <c r="L364" s="78" t="s">
        <v>112</v>
      </c>
      <c r="M364" s="78" t="s">
        <v>24</v>
      </c>
      <c r="N364" s="78" t="s">
        <v>112</v>
      </c>
      <c r="O364" s="78" t="s">
        <v>24</v>
      </c>
      <c r="P364" s="78" t="s">
        <v>112</v>
      </c>
      <c r="Q364" s="78" t="s">
        <v>24</v>
      </c>
      <c r="R364" s="78" t="s">
        <v>112</v>
      </c>
      <c r="S364" s="78" t="s">
        <v>24</v>
      </c>
      <c r="T364" s="78" t="s">
        <v>112</v>
      </c>
      <c r="U364" s="78" t="s">
        <v>24</v>
      </c>
      <c r="V364" s="78" t="s">
        <v>112</v>
      </c>
      <c r="W364" s="78" t="s">
        <v>24</v>
      </c>
      <c r="X364" s="78" t="s">
        <v>112</v>
      </c>
      <c r="Y364" s="78" t="s">
        <v>24</v>
      </c>
      <c r="Z364" s="78" t="s">
        <v>112</v>
      </c>
      <c r="AA364" s="78" t="s">
        <v>24</v>
      </c>
      <c r="AB364" s="78" t="s">
        <v>112</v>
      </c>
      <c r="AC364" s="78" t="s">
        <v>24</v>
      </c>
      <c r="AD364" s="78" t="s">
        <v>112</v>
      </c>
      <c r="AE364" s="78" t="s">
        <v>24</v>
      </c>
      <c r="AF364" s="78" t="s">
        <v>112</v>
      </c>
      <c r="AG364" s="78" t="s">
        <v>24</v>
      </c>
      <c r="AH364" s="79" t="s">
        <v>112</v>
      </c>
      <c r="AI364" s="78" t="s">
        <v>24</v>
      </c>
      <c r="AJ364" s="78" t="s">
        <v>112</v>
      </c>
      <c r="AK364" s="78" t="s">
        <v>24</v>
      </c>
      <c r="AL364" s="78" t="s">
        <v>112</v>
      </c>
      <c r="AM364" s="78" t="s">
        <v>24</v>
      </c>
      <c r="AN364" s="78" t="s">
        <v>112</v>
      </c>
      <c r="AO364" s="78" t="s">
        <v>24</v>
      </c>
      <c r="AP364" s="78" t="s">
        <v>112</v>
      </c>
      <c r="AQ364" s="78" t="s">
        <v>24</v>
      </c>
      <c r="AR364" s="78" t="s">
        <v>112</v>
      </c>
      <c r="AS364" s="78" t="s">
        <v>24</v>
      </c>
      <c r="AT364" s="78" t="s">
        <v>112</v>
      </c>
      <c r="AU364" s="78" t="s">
        <v>24</v>
      </c>
      <c r="AV364" s="154" t="s">
        <v>112</v>
      </c>
      <c r="CK364" s="19"/>
    </row>
    <row r="365" spans="1:89" ht="16.5" thickTop="1" thickBot="1" x14ac:dyDescent="0.3">
      <c r="A365" s="20" t="s">
        <v>25</v>
      </c>
      <c r="B365" s="21"/>
      <c r="C365" s="21"/>
      <c r="D365" s="75">
        <f>C365/C363</f>
        <v>0</v>
      </c>
      <c r="E365" s="21"/>
      <c r="F365" s="75">
        <f>E365/E363</f>
        <v>0</v>
      </c>
      <c r="G365" s="21"/>
      <c r="H365" s="75">
        <f>G365/G363</f>
        <v>0</v>
      </c>
      <c r="I365" s="21"/>
      <c r="J365" s="75">
        <f>I365/I363</f>
        <v>0</v>
      </c>
      <c r="K365" s="21"/>
      <c r="L365" s="75">
        <f>K365/K363</f>
        <v>0</v>
      </c>
      <c r="M365" s="21"/>
      <c r="N365" s="75">
        <f>M365/M363</f>
        <v>0</v>
      </c>
      <c r="O365" s="21"/>
      <c r="P365" s="75">
        <f>O365/O363</f>
        <v>0</v>
      </c>
      <c r="Q365" s="21"/>
      <c r="R365" s="75">
        <f>Q365/Q363</f>
        <v>0</v>
      </c>
      <c r="S365" s="21"/>
      <c r="T365" s="75">
        <f>S365/S363</f>
        <v>0</v>
      </c>
      <c r="U365" s="21"/>
      <c r="V365" s="75">
        <f>U365/U363</f>
        <v>0</v>
      </c>
      <c r="W365" s="21"/>
      <c r="X365" s="75">
        <f>W365/W363</f>
        <v>0</v>
      </c>
      <c r="Y365" s="21"/>
      <c r="Z365" s="75">
        <f>Y365/Y363</f>
        <v>0</v>
      </c>
      <c r="AA365" s="21"/>
      <c r="AB365" s="75">
        <f>AA365/AA363</f>
        <v>0</v>
      </c>
      <c r="AC365" s="21"/>
      <c r="AD365" s="75">
        <f>AC365/AC363</f>
        <v>0</v>
      </c>
      <c r="AE365" s="21"/>
      <c r="AF365" s="75">
        <f>AE365/AE363</f>
        <v>0</v>
      </c>
      <c r="AG365" s="21"/>
      <c r="AH365" s="75">
        <f>AG365/AG363</f>
        <v>0</v>
      </c>
      <c r="AI365" s="21"/>
      <c r="AJ365" s="75">
        <f>AI365/AI363</f>
        <v>0</v>
      </c>
      <c r="AK365" s="21"/>
      <c r="AL365" s="75">
        <f>AK365/AK363</f>
        <v>0</v>
      </c>
      <c r="AM365" s="21">
        <v>0</v>
      </c>
      <c r="AN365" s="75">
        <f>AM365/AM363</f>
        <v>0</v>
      </c>
      <c r="AO365" s="21"/>
      <c r="AP365" s="75">
        <f>AO365/AO363</f>
        <v>0</v>
      </c>
      <c r="AQ365" s="21"/>
      <c r="AR365" s="75">
        <f>AQ365/AQ363</f>
        <v>0</v>
      </c>
      <c r="AS365" s="21"/>
      <c r="AT365" s="75">
        <f>AS365/AS363</f>
        <v>0</v>
      </c>
      <c r="AU365" s="100">
        <f>E365+M365+O365+Q365+W365+Y365+AA365+AE365+AG365+AI365+AO365+AS365+G365+K365+I365+AC365+S365+U365+AQ365+AK365+AM365+C365</f>
        <v>0</v>
      </c>
      <c r="AV365" s="155">
        <f t="shared" ref="AV365:AV369" si="1614">F365+N365+P365+R365+X365+Z365+AB365+AF365+AH365+AJ365+AP365+AT365+AD365+H365+L365+J365+T365+V365+AR365+AL365+AN365+D365</f>
        <v>0</v>
      </c>
      <c r="AW365" s="93">
        <f>IF(D365=0,0,(IF('Attorney Detail'!I363="yes",(D365/AV365)*('Attorney Detail'!G363+'Attorney Detail'!H363),0)))</f>
        <v>0</v>
      </c>
      <c r="AX365" s="93">
        <f>IF(F365=0,0,(IF('Attorney Detail'!J363="yes",(F365/AV365)*('Attorney Detail'!G363+'Attorney Detail'!H363),0)))</f>
        <v>0</v>
      </c>
      <c r="AY365" s="93">
        <f>IF(H365+J365=0,0,(IF('Attorney Detail'!K363="yes",((H365+J365)/AV365)*('Attorney Detail'!G363+'Attorney Detail'!H363),0)))</f>
        <v>0</v>
      </c>
      <c r="AZ365" s="93">
        <f>IF(L365=0,0,(IF('Attorney Detail'!L363="yes",(L365/AV365)*('Attorney Detail'!G363+'Attorney Detail'!H363),0)))</f>
        <v>0</v>
      </c>
      <c r="BA365" s="93">
        <f>IF(N365=0,0,(N365/AV365)*('Attorney Detail'!G363+'Attorney Detail'!H363))</f>
        <v>0</v>
      </c>
      <c r="BB365" s="93">
        <f>IF(R365+T365=0,0,(IF('Attorney Detail'!M363="yes",((R365+T365)/AV365)*('Attorney Detail'!G363+'Attorney Detail'!H363),0)))</f>
        <v>0</v>
      </c>
      <c r="BC365" s="93">
        <f>IF(V365=0,0,(IF('Attorney Detail'!N363="yes",(((V365)/AV365)*('Attorney Detail'!G363+'Attorney Detail'!H363)),0)))</f>
        <v>0</v>
      </c>
      <c r="BD365" s="93">
        <f>IF(X365+Z365+AB365=0,0,(IF('Attorney Detail'!O363="yes",((X365+Z365+AB365)/AV365)*('Attorney Detail'!G363+'Attorney Detail'!H363),0)))</f>
        <v>0</v>
      </c>
      <c r="BE365" s="93">
        <f>IF(AD365=0,0,(IF('Attorney Detail'!P363="yes",(AD365/AV365)*('Attorney Detail'!G363+'Attorney Detail'!H363),0)))</f>
        <v>0</v>
      </c>
      <c r="BF365" s="93">
        <f>IF(AF365=0,0,(IF('Attorney Detail'!Q363="yes",(AF365/AV365)*('Attorney Detail'!G363+'Attorney Detail'!H363),0)))</f>
        <v>0</v>
      </c>
      <c r="BG365" s="93">
        <f>IF(AH365=0,0,(AH365/AV365)*('Attorney Detail'!G363+'Attorney Detail'!H363))</f>
        <v>0</v>
      </c>
      <c r="BH365" s="93">
        <f>IF(AK365+AM365=0,0,(IF('Attorney Detail'!R363="yes",((AL365+AN365)/AV365)*('Attorney Detail'!G363+'Attorney Detail'!H363),0)))</f>
        <v>0</v>
      </c>
      <c r="BI365" s="91">
        <f>IF(AP365=0,0,(IF('Attorney Detail'!S363="yes",(AP365/AV365)*('Attorney Detail'!G363+'Attorney Detail'!H363),0)))</f>
        <v>0</v>
      </c>
      <c r="BJ365" s="91">
        <f>IF(AT365=0,0,(AT365/AV365)*('Attorney Detail'!G363+'Attorney Detail'!H363))</f>
        <v>0</v>
      </c>
      <c r="BK365" s="91">
        <f>IF((AU365)=0,('Attorney Detail'!G363+'Attorney Detail'!H363),SUM(AW365:BJ365))</f>
        <v>0</v>
      </c>
      <c r="CK365" s="19">
        <f>AV365*'Attorney Detail'!F363</f>
        <v>0</v>
      </c>
    </row>
    <row r="366" spans="1:89" ht="16.5" thickTop="1" thickBot="1" x14ac:dyDescent="0.3">
      <c r="A366" s="22" t="s">
        <v>26</v>
      </c>
      <c r="B366" s="23"/>
      <c r="C366" s="88"/>
      <c r="D366" s="75">
        <f>C366/C363</f>
        <v>0</v>
      </c>
      <c r="E366" s="88"/>
      <c r="F366" s="75">
        <f>E366/E363</f>
        <v>0</v>
      </c>
      <c r="G366" s="88"/>
      <c r="H366" s="75">
        <f>G366/G363</f>
        <v>0</v>
      </c>
      <c r="I366" s="88"/>
      <c r="J366" s="75">
        <f>I366/I363</f>
        <v>0</v>
      </c>
      <c r="K366" s="88"/>
      <c r="L366" s="75">
        <f>K366/K363</f>
        <v>0</v>
      </c>
      <c r="M366" s="88"/>
      <c r="N366" s="75">
        <f>M366/M363</f>
        <v>0</v>
      </c>
      <c r="O366" s="88"/>
      <c r="P366" s="75">
        <f>O366/O363</f>
        <v>0</v>
      </c>
      <c r="Q366" s="88"/>
      <c r="R366" s="75">
        <f>Q366/Q363</f>
        <v>0</v>
      </c>
      <c r="S366" s="88"/>
      <c r="T366" s="75">
        <f>S366/S363</f>
        <v>0</v>
      </c>
      <c r="U366" s="88"/>
      <c r="V366" s="75">
        <f>U366/U363</f>
        <v>0</v>
      </c>
      <c r="W366" s="88"/>
      <c r="X366" s="75">
        <f>W366/W363</f>
        <v>0</v>
      </c>
      <c r="Y366" s="88"/>
      <c r="Z366" s="75">
        <f>Y366/Y363</f>
        <v>0</v>
      </c>
      <c r="AA366" s="88"/>
      <c r="AB366" s="75">
        <f>AA366/AA363</f>
        <v>0</v>
      </c>
      <c r="AC366" s="88"/>
      <c r="AD366" s="75">
        <f>AC366/AC363</f>
        <v>0</v>
      </c>
      <c r="AE366" s="88"/>
      <c r="AF366" s="75">
        <f>AE366/AE363</f>
        <v>0</v>
      </c>
      <c r="AG366" s="88"/>
      <c r="AH366" s="75">
        <f>AG366/AG363</f>
        <v>0</v>
      </c>
      <c r="AI366" s="88"/>
      <c r="AJ366" s="75">
        <f>AI366/AI363</f>
        <v>0</v>
      </c>
      <c r="AK366" s="88">
        <v>0</v>
      </c>
      <c r="AL366" s="75">
        <f>AK366/AK363</f>
        <v>0</v>
      </c>
      <c r="AM366" s="88">
        <v>0</v>
      </c>
      <c r="AN366" s="75">
        <f>AM366/AM363</f>
        <v>0</v>
      </c>
      <c r="AO366" s="88"/>
      <c r="AP366" s="75">
        <f>AO366/AO363</f>
        <v>0</v>
      </c>
      <c r="AQ366" s="88"/>
      <c r="AR366" s="75">
        <f>AQ366/AQ363</f>
        <v>0</v>
      </c>
      <c r="AS366" s="88"/>
      <c r="AT366" s="75">
        <f>AS366/AS363</f>
        <v>0</v>
      </c>
      <c r="AU366" s="107">
        <f>E366+M366+O366+Q366+W366+Y366+AA366+AE366+AG366+AI366+AO366+AS366+G366+K366+I366+AC366+S366+U366+AQ366+AK366+AM366+C366</f>
        <v>0</v>
      </c>
      <c r="AV366" s="155">
        <f t="shared" si="1614"/>
        <v>0</v>
      </c>
      <c r="AW366" s="93">
        <f>IF(D366=0,0,(IF('Attorney Detail'!I364="yes",(D366/AV366)*('Attorney Detail'!G364+'Attorney Detail'!H364),0)))</f>
        <v>0</v>
      </c>
      <c r="AX366" s="93">
        <f>IF(F366=0,0,(IF('Attorney Detail'!J364="yes",(F366/AV366)*('Attorney Detail'!G364+'Attorney Detail'!H364),0)))</f>
        <v>0</v>
      </c>
      <c r="AY366" s="93">
        <f>IF(H366+J366=0,0,(IF('Attorney Detail'!K364="yes",((H366+J366)/AV366)*('Attorney Detail'!G364+'Attorney Detail'!H364),0)))</f>
        <v>0</v>
      </c>
      <c r="AZ366" s="93">
        <f>IF(L366=0,0,(IF('Attorney Detail'!L364="yes",(L366/AV366)*('Attorney Detail'!G364+'Attorney Detail'!H364),0)))</f>
        <v>0</v>
      </c>
      <c r="BA366" s="93">
        <f>IF(N366=0,0,(N366/AV366)*('Attorney Detail'!G364+'Attorney Detail'!H364))</f>
        <v>0</v>
      </c>
      <c r="BB366" s="93">
        <f>IF(R366+T366=0,0,(IF('Attorney Detail'!M364="yes",((R366+T366)/AV366)*('Attorney Detail'!G364+'Attorney Detail'!H364),0)))</f>
        <v>0</v>
      </c>
      <c r="BC366" s="93">
        <f>IF(V366=0,0,(IF('Attorney Detail'!N364="yes",(((V366)/AV366)*('Attorney Detail'!G364+'Attorney Detail'!H364)),0)))</f>
        <v>0</v>
      </c>
      <c r="BD366" s="93">
        <f>IF(X366+Z366+AB366=0,0,(IF('Attorney Detail'!O364="yes",((X366+Z366+AB366)/AV366)*('Attorney Detail'!G364+'Attorney Detail'!H364),0)))</f>
        <v>0</v>
      </c>
      <c r="BE366" s="93">
        <f>IF(AD366=0,0,(IF('Attorney Detail'!P364="yes",(AD366/AV366)*('Attorney Detail'!G364+'Attorney Detail'!H364),0)))</f>
        <v>0</v>
      </c>
      <c r="BF366" s="93">
        <f>IF(AF366=0,0,(IF('Attorney Detail'!Q364="yes",(AF366/AV366)*('Attorney Detail'!G364+'Attorney Detail'!H364),0)))</f>
        <v>0</v>
      </c>
      <c r="BG366" s="93">
        <f>IF(AH366=0,0,(AH366/AV366)*('Attorney Detail'!G364+'Attorney Detail'!H364))</f>
        <v>0</v>
      </c>
      <c r="BH366" s="93">
        <f>IF(AK366+AM366=0,0,(IF('Attorney Detail'!R364="yes",((AL366+AN366)/AV366)*('Attorney Detail'!G364+'Attorney Detail'!H364),0)))</f>
        <v>0</v>
      </c>
      <c r="BI366" s="91">
        <f>IF(AP366=0,0,(IF('Attorney Detail'!S364="yes",(AP366/AV366)*('Attorney Detail'!G364+'Attorney Detail'!H364),0)))</f>
        <v>0</v>
      </c>
      <c r="BJ366" s="91">
        <f>IF(AT366=0,0,(AT366/AV366)*('Attorney Detail'!G364+'Attorney Detail'!H364))</f>
        <v>0</v>
      </c>
      <c r="BK366" s="91">
        <f>IF((AU366)=0,('Attorney Detail'!G364+'Attorney Detail'!H364),SUM(AW366:BJ366))</f>
        <v>0</v>
      </c>
      <c r="CK366" s="19">
        <f>AV366*'Attorney Detail'!F364</f>
        <v>0</v>
      </c>
    </row>
    <row r="367" spans="1:89" ht="16.5" thickTop="1" thickBot="1" x14ac:dyDescent="0.3">
      <c r="A367" s="22" t="s">
        <v>27</v>
      </c>
      <c r="B367" s="23"/>
      <c r="C367" s="88"/>
      <c r="D367" s="75">
        <f>C367/C363</f>
        <v>0</v>
      </c>
      <c r="E367" s="88"/>
      <c r="F367" s="75">
        <f>E367/E363</f>
        <v>0</v>
      </c>
      <c r="G367" s="88"/>
      <c r="H367" s="75">
        <f>G367/G363</f>
        <v>0</v>
      </c>
      <c r="I367" s="88"/>
      <c r="J367" s="75">
        <f>I367/I363</f>
        <v>0</v>
      </c>
      <c r="K367" s="88"/>
      <c r="L367" s="75">
        <f>K367/K363</f>
        <v>0</v>
      </c>
      <c r="M367" s="88"/>
      <c r="N367" s="75">
        <f>M367/M363</f>
        <v>0</v>
      </c>
      <c r="O367" s="88"/>
      <c r="P367" s="75">
        <f>O367/O363</f>
        <v>0</v>
      </c>
      <c r="Q367" s="88"/>
      <c r="R367" s="75">
        <f>Q367/Q363</f>
        <v>0</v>
      </c>
      <c r="S367" s="88"/>
      <c r="T367" s="75">
        <f>S367/S363</f>
        <v>0</v>
      </c>
      <c r="U367" s="88"/>
      <c r="V367" s="75">
        <f>U367/U363</f>
        <v>0</v>
      </c>
      <c r="W367" s="88"/>
      <c r="X367" s="75">
        <f>W367/W363</f>
        <v>0</v>
      </c>
      <c r="Y367" s="88"/>
      <c r="Z367" s="75">
        <f>Y367/Y363</f>
        <v>0</v>
      </c>
      <c r="AA367" s="88"/>
      <c r="AB367" s="75">
        <f>AA367/AA363</f>
        <v>0</v>
      </c>
      <c r="AC367" s="88"/>
      <c r="AD367" s="75">
        <f>AC367/AC363</f>
        <v>0</v>
      </c>
      <c r="AE367" s="88"/>
      <c r="AF367" s="75">
        <f>AE367/AE363</f>
        <v>0</v>
      </c>
      <c r="AG367" s="88"/>
      <c r="AH367" s="75">
        <f>AG367/AG363</f>
        <v>0</v>
      </c>
      <c r="AI367" s="88"/>
      <c r="AJ367" s="75">
        <f>AI367/AI363</f>
        <v>0</v>
      </c>
      <c r="AK367" s="88">
        <v>0</v>
      </c>
      <c r="AL367" s="75">
        <f>AK367/AK363</f>
        <v>0</v>
      </c>
      <c r="AM367" s="88">
        <v>0</v>
      </c>
      <c r="AN367" s="75">
        <f>AM367/AM363</f>
        <v>0</v>
      </c>
      <c r="AO367" s="88"/>
      <c r="AP367" s="75">
        <f>AO367/AO363</f>
        <v>0</v>
      </c>
      <c r="AQ367" s="88"/>
      <c r="AR367" s="75">
        <f>AQ367/AQ363</f>
        <v>0</v>
      </c>
      <c r="AS367" s="88"/>
      <c r="AT367" s="75">
        <f>AS367/AS363</f>
        <v>0</v>
      </c>
      <c r="AU367" s="107">
        <f>E367+M367+O367+Q367+W367+Y367+AA367+AE367+AG367+AI367+AO367+AS367+G367+K367+I367+AC367+S367+U367+AQ367+AK367+AM367+C367</f>
        <v>0</v>
      </c>
      <c r="AV367" s="155">
        <f t="shared" si="1614"/>
        <v>0</v>
      </c>
      <c r="AW367" s="93">
        <f>IF(D367=0,0,(IF('Attorney Detail'!I365="yes",(D367/AV367)*('Attorney Detail'!G365+'Attorney Detail'!H365),0)))</f>
        <v>0</v>
      </c>
      <c r="AX367" s="93">
        <f>IF(F367=0,0,(IF('Attorney Detail'!J365="yes",(F367/AV367)*('Attorney Detail'!G365+'Attorney Detail'!H365),0)))</f>
        <v>0</v>
      </c>
      <c r="AY367" s="93">
        <f>IF(H367+J367=0,0,(IF('Attorney Detail'!K365="yes",((H367+J367)/AV367)*('Attorney Detail'!G365+'Attorney Detail'!H365),0)))</f>
        <v>0</v>
      </c>
      <c r="AZ367" s="93">
        <f>IF(L367=0,0,(IF('Attorney Detail'!L365="yes",(L367/AV367)*('Attorney Detail'!G365+'Attorney Detail'!H365),0)))</f>
        <v>0</v>
      </c>
      <c r="BA367" s="93">
        <f>IF(N367=0,0,(N367/AV367)*('Attorney Detail'!G365+'Attorney Detail'!H365))</f>
        <v>0</v>
      </c>
      <c r="BB367" s="93">
        <f>IF(R367+T367=0,0,(IF('Attorney Detail'!M365="yes",((R367+T367)/AV367)*('Attorney Detail'!G365+'Attorney Detail'!H365),0)))</f>
        <v>0</v>
      </c>
      <c r="BC367" s="93">
        <f>IF(V367=0,0,(IF('Attorney Detail'!N365="yes",(((V367)/AV367)*('Attorney Detail'!G365+'Attorney Detail'!H365)),0)))</f>
        <v>0</v>
      </c>
      <c r="BD367" s="93">
        <f>IF(X367+Z367+AB367=0,0,(IF('Attorney Detail'!O365="yes",((X367+Z367+AB367)/AV367)*('Attorney Detail'!G365+'Attorney Detail'!H365),0)))</f>
        <v>0</v>
      </c>
      <c r="BE367" s="93">
        <f>IF(AD367=0,0,(IF('Attorney Detail'!P365="yes",(AD367/AV367)*('Attorney Detail'!G365+'Attorney Detail'!H365),0)))</f>
        <v>0</v>
      </c>
      <c r="BF367" s="93">
        <f>IF(AF367=0,0,(IF('Attorney Detail'!Q365="yes",(AF367/AV367)*('Attorney Detail'!G365+'Attorney Detail'!H365),0)))</f>
        <v>0</v>
      </c>
      <c r="BG367" s="93">
        <f>IF(AH367=0,0,(AH367/AV367)*('Attorney Detail'!G365+'Attorney Detail'!H365))</f>
        <v>0</v>
      </c>
      <c r="BH367" s="93">
        <f>IF(AK367+AM367=0,0,(IF('Attorney Detail'!R365="yes",((AL367+AN367)/AV367)*('Attorney Detail'!G365+'Attorney Detail'!H365),0)))</f>
        <v>0</v>
      </c>
      <c r="BI367" s="91">
        <f>IF(AP367=0,0,(IF('Attorney Detail'!S365="yes",(AP367/AV367)*('Attorney Detail'!G365+'Attorney Detail'!H365),0)))</f>
        <v>0</v>
      </c>
      <c r="BJ367" s="91">
        <f>IF(AT367=0,0,(AT367/AV367)*('Attorney Detail'!G365+'Attorney Detail'!H365))</f>
        <v>0</v>
      </c>
      <c r="BK367" s="91">
        <f>IF((AU367)=0,('Attorney Detail'!G365+'Attorney Detail'!H365),SUM(AW367:BJ367))</f>
        <v>0</v>
      </c>
      <c r="CK367" s="19">
        <f>AV367*'Attorney Detail'!F365</f>
        <v>0</v>
      </c>
    </row>
    <row r="368" spans="1:89" ht="16.5" thickTop="1" thickBot="1" x14ac:dyDescent="0.3">
      <c r="A368" s="24" t="s">
        <v>28</v>
      </c>
      <c r="B368" s="25"/>
      <c r="C368" s="25"/>
      <c r="D368" s="75">
        <f>C368/C363</f>
        <v>0</v>
      </c>
      <c r="E368" s="25"/>
      <c r="F368" s="75">
        <f>E368/E363</f>
        <v>0</v>
      </c>
      <c r="G368" s="25"/>
      <c r="H368" s="75">
        <f>G368/G363</f>
        <v>0</v>
      </c>
      <c r="I368" s="25"/>
      <c r="J368" s="75">
        <f>I368/I363</f>
        <v>0</v>
      </c>
      <c r="K368" s="25"/>
      <c r="L368" s="75">
        <f>K368/K363</f>
        <v>0</v>
      </c>
      <c r="M368" s="25"/>
      <c r="N368" s="75">
        <f>M368/M363</f>
        <v>0</v>
      </c>
      <c r="O368" s="25"/>
      <c r="P368" s="75">
        <f>O368/O363</f>
        <v>0</v>
      </c>
      <c r="Q368" s="25"/>
      <c r="R368" s="75">
        <f>Q368/Q363</f>
        <v>0</v>
      </c>
      <c r="S368" s="25"/>
      <c r="T368" s="75">
        <f>S368/S363</f>
        <v>0</v>
      </c>
      <c r="U368" s="25"/>
      <c r="V368" s="75">
        <f>U368/U363</f>
        <v>0</v>
      </c>
      <c r="W368" s="25"/>
      <c r="X368" s="75">
        <f>W368/W363</f>
        <v>0</v>
      </c>
      <c r="Y368" s="25"/>
      <c r="Z368" s="75">
        <f>Y368/Y363</f>
        <v>0</v>
      </c>
      <c r="AA368" s="25"/>
      <c r="AB368" s="75">
        <f>AA368/AA363</f>
        <v>0</v>
      </c>
      <c r="AC368" s="25"/>
      <c r="AD368" s="75">
        <f>AC368/AC363</f>
        <v>0</v>
      </c>
      <c r="AE368" s="25"/>
      <c r="AF368" s="75">
        <f>AE368/AE363</f>
        <v>0</v>
      </c>
      <c r="AG368" s="25"/>
      <c r="AH368" s="75">
        <f>AG368/AG363</f>
        <v>0</v>
      </c>
      <c r="AI368" s="25"/>
      <c r="AJ368" s="75">
        <f>AI368/AI363</f>
        <v>0</v>
      </c>
      <c r="AK368" s="25">
        <v>0</v>
      </c>
      <c r="AL368" s="75">
        <f>AK368/AK363</f>
        <v>0</v>
      </c>
      <c r="AM368" s="25">
        <v>0</v>
      </c>
      <c r="AN368" s="75">
        <f>AM368/AM363</f>
        <v>0</v>
      </c>
      <c r="AO368" s="25"/>
      <c r="AP368" s="75">
        <f>AO368/AO363</f>
        <v>0</v>
      </c>
      <c r="AQ368" s="25"/>
      <c r="AR368" s="75">
        <f>AQ368/AQ363</f>
        <v>0</v>
      </c>
      <c r="AS368" s="25"/>
      <c r="AT368" s="75">
        <f>AS368/AS363</f>
        <v>0</v>
      </c>
      <c r="AU368" s="108">
        <f>E368+M368+O368+Q368+W368+Y368+AA368+AE368+AG368+AI368+AO368+AS368+G368+K368+I368+AC368+S368+U368+AQ368+AK368+AM368+C368</f>
        <v>0</v>
      </c>
      <c r="AV368" s="155">
        <f t="shared" si="1614"/>
        <v>0</v>
      </c>
      <c r="AW368" s="93">
        <f>IF(D368=0,0,(IF('Attorney Detail'!I366="yes",(D368/AV368)*('Attorney Detail'!G366+'Attorney Detail'!H366),0)))</f>
        <v>0</v>
      </c>
      <c r="AX368" s="93">
        <f>IF(F368=0,0,(IF('Attorney Detail'!J366="yes",(F368/AV368)*('Attorney Detail'!G366+'Attorney Detail'!H366),0)))</f>
        <v>0</v>
      </c>
      <c r="AY368" s="93">
        <f>IF(H368+J368=0,0,(IF('Attorney Detail'!K366="yes",((H368+J368)/AV368)*('Attorney Detail'!G366+'Attorney Detail'!H366),0)))</f>
        <v>0</v>
      </c>
      <c r="AZ368" s="93">
        <f>IF(L368=0,0,(IF('Attorney Detail'!L366="yes",(L368/AV368)*('Attorney Detail'!G366+'Attorney Detail'!H366),0)))</f>
        <v>0</v>
      </c>
      <c r="BA368" s="93">
        <f>IF(N368=0,0,(N368/AV368)*('Attorney Detail'!G366+'Attorney Detail'!H366))</f>
        <v>0</v>
      </c>
      <c r="BB368" s="93">
        <f>IF(R368+T368=0,0,(IF('Attorney Detail'!M366="yes",((R368+T368)/AV368)*('Attorney Detail'!G366+'Attorney Detail'!H366),0)))</f>
        <v>0</v>
      </c>
      <c r="BC368" s="93">
        <f>IF(V368=0,0,(IF('Attorney Detail'!N366="yes",(((V368)/AV368)*('Attorney Detail'!G366+'Attorney Detail'!H366)),0)))</f>
        <v>0</v>
      </c>
      <c r="BD368" s="93">
        <f>IF(X368+Z368+AB368=0,0,(IF('Attorney Detail'!O366="yes",((X368+Z368+AB368)/AV368)*('Attorney Detail'!G366+'Attorney Detail'!H366),0)))</f>
        <v>0</v>
      </c>
      <c r="BE368" s="93">
        <f>IF(AD368=0,0,(IF('Attorney Detail'!P366="yes",(AD368/AV368)*('Attorney Detail'!G366+'Attorney Detail'!H366),0)))</f>
        <v>0</v>
      </c>
      <c r="BF368" s="93">
        <f>IF(AF368=0,0,(IF('Attorney Detail'!Q366="yes",(AF368/AV368)*('Attorney Detail'!G366+'Attorney Detail'!H366),0)))</f>
        <v>0</v>
      </c>
      <c r="BG368" s="93">
        <f>IF(AH368=0,0,(AH368/AV368)*('Attorney Detail'!G366+'Attorney Detail'!H366))</f>
        <v>0</v>
      </c>
      <c r="BH368" s="93">
        <f>IF(AK368+AM368=0,0,(IF('Attorney Detail'!R366="yes",((AL368+AN368)/AV368)*('Attorney Detail'!G366+'Attorney Detail'!H366),0)))</f>
        <v>0</v>
      </c>
      <c r="BI368" s="91">
        <f>IF(AP368=0,0,(IF('Attorney Detail'!S366="yes",(AP368/AV368)*('Attorney Detail'!G366+'Attorney Detail'!H366),0)))</f>
        <v>0</v>
      </c>
      <c r="BJ368" s="91">
        <f>IF(AT368=0,0,(AT368/AV368)*('Attorney Detail'!G366+'Attorney Detail'!H366))</f>
        <v>0</v>
      </c>
      <c r="BK368" s="91">
        <f>IF((AU368)=0,('Attorney Detail'!G366+'Attorney Detail'!H366),SUM(AW368:BJ368))</f>
        <v>0</v>
      </c>
      <c r="CK368" s="19">
        <f>AV368*'Attorney Detail'!F366</f>
        <v>0</v>
      </c>
    </row>
    <row r="369" spans="1:89" ht="16.5" thickTop="1" thickBot="1" x14ac:dyDescent="0.3">
      <c r="A369" s="72" t="s">
        <v>29</v>
      </c>
      <c r="B369" s="73"/>
      <c r="C369" s="73">
        <f t="shared" ref="C369" si="1615">SUM(C365:C368)</f>
        <v>0</v>
      </c>
      <c r="D369" s="74">
        <f t="shared" ref="D369" si="1616">C369/C363</f>
        <v>0</v>
      </c>
      <c r="E369" s="73">
        <f t="shared" ref="E369" si="1617">SUM(E365:E368)</f>
        <v>0</v>
      </c>
      <c r="F369" s="74">
        <f t="shared" ref="F369" si="1618">E369/E363</f>
        <v>0</v>
      </c>
      <c r="G369" s="73">
        <f t="shared" ref="G369" si="1619">SUM(G365:G368)</f>
        <v>0</v>
      </c>
      <c r="H369" s="75">
        <f t="shared" ref="H369" si="1620">G369/G363</f>
        <v>0</v>
      </c>
      <c r="I369" s="73">
        <f t="shared" ref="I369" si="1621">SUM(I365:I368)</f>
        <v>0</v>
      </c>
      <c r="J369" s="75">
        <f t="shared" ref="J369" si="1622">I369/I363</f>
        <v>0</v>
      </c>
      <c r="K369" s="73">
        <f t="shared" ref="K369" si="1623">SUM(K365:K368)</f>
        <v>0</v>
      </c>
      <c r="L369" s="75">
        <f t="shared" ref="L369" si="1624">K369/K363</f>
        <v>0</v>
      </c>
      <c r="M369" s="73">
        <f t="shared" ref="M369" si="1625">SUM(M365:M368)</f>
        <v>0</v>
      </c>
      <c r="N369" s="74">
        <f t="shared" ref="N369" si="1626">M369/M363</f>
        <v>0</v>
      </c>
      <c r="O369" s="73">
        <f t="shared" ref="O369" si="1627">SUM(O365:O368)</f>
        <v>0</v>
      </c>
      <c r="P369" s="74">
        <f t="shared" ref="P369" si="1628">O369/O363</f>
        <v>0</v>
      </c>
      <c r="Q369" s="73">
        <f t="shared" ref="Q369" si="1629">SUM(Q365:Q368)</f>
        <v>0</v>
      </c>
      <c r="R369" s="75">
        <f t="shared" ref="R369" si="1630">Q369/Q363</f>
        <v>0</v>
      </c>
      <c r="S369" s="73">
        <f t="shared" ref="S369" si="1631">SUM(S365:S368)</f>
        <v>0</v>
      </c>
      <c r="T369" s="75">
        <f t="shared" ref="T369" si="1632">S369/S363</f>
        <v>0</v>
      </c>
      <c r="U369" s="73">
        <f t="shared" ref="U369" si="1633">SUM(U365:U368)</f>
        <v>0</v>
      </c>
      <c r="V369" s="75">
        <f t="shared" ref="V369" si="1634">U369/U363</f>
        <v>0</v>
      </c>
      <c r="W369" s="73">
        <f t="shared" ref="W369" si="1635">SUM(W365:W368)</f>
        <v>0</v>
      </c>
      <c r="X369" s="75">
        <f t="shared" ref="X369" si="1636">W369/W363</f>
        <v>0</v>
      </c>
      <c r="Y369" s="73">
        <f t="shared" ref="Y369" si="1637">SUM(Y365:Y368)</f>
        <v>0</v>
      </c>
      <c r="Z369" s="75">
        <f t="shared" ref="Z369" si="1638">Y369/Y363</f>
        <v>0</v>
      </c>
      <c r="AA369" s="73">
        <f t="shared" ref="AA369" si="1639">SUM(AA365:AA368)</f>
        <v>0</v>
      </c>
      <c r="AB369" s="75">
        <f t="shared" ref="AB369" si="1640">AA369/AA363</f>
        <v>0</v>
      </c>
      <c r="AC369" s="73">
        <f t="shared" ref="AC369" si="1641">SUM(AC365:AC368)</f>
        <v>0</v>
      </c>
      <c r="AD369" s="75">
        <f t="shared" ref="AD369" si="1642">AC369/AC363</f>
        <v>0</v>
      </c>
      <c r="AE369" s="73">
        <f t="shared" ref="AE369" si="1643">SUM(AE365:AE368)</f>
        <v>0</v>
      </c>
      <c r="AF369" s="75">
        <f t="shared" ref="AF369" si="1644">AE369/AE363</f>
        <v>0</v>
      </c>
      <c r="AG369" s="73">
        <f t="shared" ref="AG369" si="1645">SUM(AG365:AG368)</f>
        <v>0</v>
      </c>
      <c r="AH369" s="75">
        <f t="shared" ref="AH369" si="1646">AG369/AG363</f>
        <v>0</v>
      </c>
      <c r="AI369" s="73">
        <f t="shared" ref="AI369" si="1647">SUM(AI365:AI368)</f>
        <v>0</v>
      </c>
      <c r="AJ369" s="75">
        <f t="shared" ref="AJ369" si="1648">AI369/AI363</f>
        <v>0</v>
      </c>
      <c r="AK369" s="73">
        <f t="shared" ref="AK369" si="1649">SUM(AK365:AK368)</f>
        <v>0</v>
      </c>
      <c r="AL369" s="75">
        <f t="shared" ref="AL369" si="1650">AK369/AK363</f>
        <v>0</v>
      </c>
      <c r="AM369" s="73">
        <f t="shared" ref="AM369" si="1651">SUM(AM365:AM368)</f>
        <v>0</v>
      </c>
      <c r="AN369" s="75">
        <f t="shared" ref="AN369" si="1652">AM369/AM363</f>
        <v>0</v>
      </c>
      <c r="AO369" s="73">
        <f t="shared" ref="AO369" si="1653">SUM(AO365:AO368)</f>
        <v>0</v>
      </c>
      <c r="AP369" s="75">
        <f t="shared" ref="AP369" si="1654">AO369/AO363</f>
        <v>0</v>
      </c>
      <c r="AQ369" s="73">
        <f t="shared" ref="AQ369" si="1655">SUM(AQ365:AQ368)</f>
        <v>0</v>
      </c>
      <c r="AR369" s="75">
        <f t="shared" ref="AR369" si="1656">AQ369/AQ363</f>
        <v>0</v>
      </c>
      <c r="AS369" s="73">
        <f t="shared" ref="AS369" si="1657">SUM(AS365:AS368)</f>
        <v>0</v>
      </c>
      <c r="AT369" s="75">
        <f t="shared" ref="AT369" si="1658">AS369/AS363</f>
        <v>0</v>
      </c>
      <c r="AU369" s="71">
        <f>E369+M369+O369+Q369+W369+Y369+AA369+AE369+AG369+AI369+AO369+AS369+G369+K369+I369+AC369+S369+U369+AQ369+AK369+AM369+C369</f>
        <v>0</v>
      </c>
      <c r="AV369" s="155">
        <f t="shared" si="1614"/>
        <v>0</v>
      </c>
      <c r="AW369" s="94"/>
      <c r="AX369" s="94"/>
      <c r="AY369" s="94"/>
      <c r="AZ369" s="94"/>
      <c r="BA369" s="94"/>
      <c r="BB369" s="94"/>
      <c r="BC369" s="94"/>
      <c r="BD369" s="94"/>
      <c r="BE369" s="94"/>
      <c r="BF369" s="94"/>
      <c r="BG369" s="94"/>
      <c r="BH369" s="94"/>
      <c r="BI369" s="94"/>
      <c r="BJ369" s="94"/>
      <c r="BK369" s="94"/>
      <c r="CK369" s="26">
        <f t="shared" ref="CK369" si="1659">SUM(CK365:CK368)</f>
        <v>0</v>
      </c>
    </row>
    <row r="370" spans="1:89" ht="16.5" thickTop="1" x14ac:dyDescent="0.25">
      <c r="A370" s="233" t="s">
        <v>481</v>
      </c>
      <c r="B370" s="233"/>
      <c r="C370" s="233"/>
      <c r="D370" s="233"/>
      <c r="E370" s="233"/>
      <c r="F370" s="233"/>
      <c r="G370" s="233"/>
      <c r="H370" s="233"/>
      <c r="I370" s="233"/>
      <c r="J370" s="233"/>
      <c r="K370" s="233"/>
      <c r="L370" s="233"/>
      <c r="M370" s="233"/>
      <c r="N370" s="233"/>
      <c r="O370" s="233"/>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row>
    <row r="371" spans="1:89" ht="45" x14ac:dyDescent="0.25">
      <c r="A371" s="76"/>
      <c r="B371" s="66" t="s">
        <v>21</v>
      </c>
      <c r="C371" s="225" t="s">
        <v>442</v>
      </c>
      <c r="D371" s="226"/>
      <c r="E371" s="225" t="s">
        <v>96</v>
      </c>
      <c r="F371" s="226"/>
      <c r="G371" s="232" t="s">
        <v>99</v>
      </c>
      <c r="H371" s="226"/>
      <c r="I371" s="232" t="s">
        <v>100</v>
      </c>
      <c r="J371" s="226"/>
      <c r="K371" s="225" t="s">
        <v>97</v>
      </c>
      <c r="L371" s="226"/>
      <c r="M371" s="225" t="s">
        <v>98</v>
      </c>
      <c r="N371" s="226"/>
      <c r="O371" s="225" t="s">
        <v>22</v>
      </c>
      <c r="P371" s="226"/>
      <c r="Q371" s="225" t="s">
        <v>489</v>
      </c>
      <c r="R371" s="226"/>
      <c r="S371" s="225" t="s">
        <v>488</v>
      </c>
      <c r="T371" s="226"/>
      <c r="U371" s="232" t="s">
        <v>422</v>
      </c>
      <c r="V371" s="226"/>
      <c r="W371" s="232" t="s">
        <v>436</v>
      </c>
      <c r="X371" s="226"/>
      <c r="Y371" s="232" t="s">
        <v>423</v>
      </c>
      <c r="Z371" s="226"/>
      <c r="AA371" s="225" t="s">
        <v>484</v>
      </c>
      <c r="AB371" s="226"/>
      <c r="AC371" s="225" t="s">
        <v>93</v>
      </c>
      <c r="AD371" s="226"/>
      <c r="AE371" s="225" t="s">
        <v>94</v>
      </c>
      <c r="AF371" s="226"/>
      <c r="AG371" s="225" t="s">
        <v>485</v>
      </c>
      <c r="AH371" s="226"/>
      <c r="AI371" s="225" t="s">
        <v>424</v>
      </c>
      <c r="AJ371" s="226"/>
      <c r="AK371" s="225" t="s">
        <v>425</v>
      </c>
      <c r="AL371" s="226"/>
      <c r="AM371" s="225" t="s">
        <v>437</v>
      </c>
      <c r="AN371" s="226"/>
      <c r="AO371" s="225" t="s">
        <v>500</v>
      </c>
      <c r="AP371" s="226"/>
      <c r="AQ371" s="225" t="s">
        <v>426</v>
      </c>
      <c r="AR371" s="226"/>
      <c r="AS371" s="225" t="s">
        <v>447</v>
      </c>
      <c r="AT371" s="226"/>
      <c r="AU371" s="225" t="s">
        <v>23</v>
      </c>
      <c r="AV371" s="226"/>
      <c r="AW371" s="89" t="s">
        <v>442</v>
      </c>
      <c r="AX371" s="89" t="s">
        <v>96</v>
      </c>
      <c r="AY371" s="195" t="s">
        <v>213</v>
      </c>
      <c r="AZ371" s="105" t="s">
        <v>97</v>
      </c>
      <c r="BA371" s="105" t="s">
        <v>443</v>
      </c>
      <c r="BB371" s="90" t="s">
        <v>434</v>
      </c>
      <c r="BC371" s="106" t="s">
        <v>214</v>
      </c>
      <c r="BD371" s="90" t="s">
        <v>435</v>
      </c>
      <c r="BE371" s="90" t="s">
        <v>93</v>
      </c>
      <c r="BF371" s="90" t="s">
        <v>94</v>
      </c>
      <c r="BG371" s="90" t="s">
        <v>31</v>
      </c>
      <c r="BH371" s="90" t="s">
        <v>444</v>
      </c>
      <c r="BI371" s="91" t="s">
        <v>445</v>
      </c>
      <c r="BJ371" s="91" t="s">
        <v>446</v>
      </c>
      <c r="BK371" s="91" t="s">
        <v>448</v>
      </c>
      <c r="CK371" s="219" t="s">
        <v>502</v>
      </c>
    </row>
    <row r="372" spans="1:89" x14ac:dyDescent="0.25">
      <c r="A372" s="38" t="s">
        <v>107</v>
      </c>
      <c r="B372" s="67"/>
      <c r="C372" s="67"/>
      <c r="D372" s="68"/>
      <c r="E372" s="67"/>
      <c r="F372" s="68"/>
      <c r="G372" s="67"/>
      <c r="H372" s="68"/>
      <c r="I372" s="67"/>
      <c r="J372" s="68"/>
      <c r="K372" s="67"/>
      <c r="L372" s="68"/>
      <c r="M372" s="69"/>
      <c r="N372" s="68"/>
      <c r="O372" s="67"/>
      <c r="P372" s="68"/>
      <c r="Q372" s="67"/>
      <c r="R372" s="68"/>
      <c r="S372" s="67"/>
      <c r="T372" s="68"/>
      <c r="U372" s="67"/>
      <c r="V372" s="68"/>
      <c r="W372" s="67"/>
      <c r="X372" s="68"/>
      <c r="Y372" s="67"/>
      <c r="Z372" s="68"/>
      <c r="AA372" s="67"/>
      <c r="AB372" s="68"/>
      <c r="AC372" s="69"/>
      <c r="AD372" s="69"/>
      <c r="AE372" s="67"/>
      <c r="AF372" s="68"/>
      <c r="AG372" s="67"/>
      <c r="AH372" s="68"/>
      <c r="AI372" s="67"/>
      <c r="AJ372" s="68"/>
      <c r="AK372" s="227"/>
      <c r="AL372" s="228"/>
      <c r="AM372" s="227"/>
      <c r="AN372" s="228"/>
      <c r="AO372" s="112"/>
      <c r="AP372" s="113"/>
      <c r="AQ372" s="112"/>
      <c r="AR372" s="113"/>
      <c r="AS372" s="112"/>
      <c r="AT372" s="113"/>
      <c r="AU372" s="67"/>
      <c r="AV372" s="110"/>
      <c r="AW372" s="89"/>
      <c r="AX372" s="89"/>
      <c r="AY372" s="89"/>
      <c r="AZ372" s="89"/>
      <c r="BA372" s="89"/>
    </row>
    <row r="373" spans="1:89" x14ac:dyDescent="0.25">
      <c r="A373" s="77"/>
      <c r="B373" s="70"/>
      <c r="C373" s="223">
        <f>(VLOOKUP(A372,$BL$2:$CH$5,2,FALSE))*'Attorney Detail'!F373</f>
        <v>15</v>
      </c>
      <c r="D373" s="224"/>
      <c r="E373" s="223">
        <f>(VLOOKUP(A372,$BL$2:$CH$5,3,FALSE))*'Attorney Detail'!F373</f>
        <v>15</v>
      </c>
      <c r="F373" s="224"/>
      <c r="G373" s="223">
        <f>VLOOKUP(A372,$BL$2:$CI$5,4,FALSE)*'Attorney Detail'!F373</f>
        <v>50</v>
      </c>
      <c r="H373" s="224"/>
      <c r="I373" s="223">
        <f>VLOOKUP(A372,$BL$2:$CI$5,5,FALSE)*'Attorney Detail'!F373</f>
        <v>80</v>
      </c>
      <c r="J373" s="224"/>
      <c r="K373" s="223">
        <f>VLOOKUP(A372,$BL$2:$CI$5,6,FALSE)*'Attorney Detail'!F373</f>
        <v>100</v>
      </c>
      <c r="L373" s="224"/>
      <c r="M373" s="234">
        <f>VLOOKUP(A372,$BL$2:$CI$5,7,FALSE)*'Attorney Detail'!F373</f>
        <v>150</v>
      </c>
      <c r="N373" s="224"/>
      <c r="O373" s="223">
        <f>VLOOKUP(A372,$BL$2:$CI$5,8,FALSE)*'Attorney Detail'!F373</f>
        <v>300</v>
      </c>
      <c r="P373" s="224"/>
      <c r="Q373" s="223">
        <f>VLOOKUP(A372,$BL$2:$CI$5,9,FALSE)*'Attorney Detail'!F373</f>
        <v>15</v>
      </c>
      <c r="R373" s="224"/>
      <c r="S373" s="223">
        <f>VLOOKUP(A372,$BL$2:$CI$5,10,FALSE)*'Attorney Detail'!F373</f>
        <v>50</v>
      </c>
      <c r="T373" s="224"/>
      <c r="U373" s="223">
        <f>VLOOKUP(A372,$BL$2:$CI$5,11,FALSE)*'Attorney Detail'!F373</f>
        <v>100</v>
      </c>
      <c r="V373" s="224"/>
      <c r="W373" s="223">
        <f>VLOOKUP(A372,$BL$2:$CI$5,12,FALSE)*'Attorney Detail'!F373</f>
        <v>220</v>
      </c>
      <c r="X373" s="224"/>
      <c r="Y373" s="223">
        <f>VLOOKUP(A372,$BL$2:$CI$5,13,FALSE)*'Attorney Detail'!F373</f>
        <v>300</v>
      </c>
      <c r="Z373" s="224"/>
      <c r="AA373" s="229">
        <f>VLOOKUP(A372,$BL$2:$CI$5,14,FALSE)*'Attorney Detail'!F373</f>
        <v>400</v>
      </c>
      <c r="AB373" s="230"/>
      <c r="AC373" s="229">
        <f>VLOOKUP(A372,$BL$2:$CI$5,15,FALSE)*'Attorney Detail'!F373</f>
        <v>120</v>
      </c>
      <c r="AD373" s="231"/>
      <c r="AE373" s="229">
        <f>VLOOKUP(A372,$BL$2:$CI$5,16,FALSE)*'Attorney Detail'!F373</f>
        <v>120</v>
      </c>
      <c r="AF373" s="230"/>
      <c r="AG373" s="229">
        <f>VLOOKUP(A372,$BL$2:$CI$5,17,FALSE)*'Attorney Detail'!F373</f>
        <v>300</v>
      </c>
      <c r="AH373" s="230"/>
      <c r="AI373" s="223">
        <f>VLOOKUP(A372,$BL$2:$CI$5,18,FALSE)*'Attorney Detail'!F373</f>
        <v>300</v>
      </c>
      <c r="AJ373" s="224"/>
      <c r="AK373" s="223">
        <f>VLOOKUP(A372,$BL$2:$CI$5,19,FALSE)*'Attorney Detail'!F373</f>
        <v>15</v>
      </c>
      <c r="AL373" s="224"/>
      <c r="AM373" s="223">
        <f>VLOOKUP(A372,$BL$2:$CI$5,20,FALSE)*'Attorney Detail'!F373</f>
        <v>40</v>
      </c>
      <c r="AN373" s="224"/>
      <c r="AO373" s="223">
        <f>VLOOKUP(A372,$BL$2:$CI$5,21,FALSE)*'Attorney Detail'!F373</f>
        <v>40</v>
      </c>
      <c r="AP373" s="224"/>
      <c r="AQ373" s="223">
        <f>VLOOKUP(A372,$BL$2:$CI$5,22,FALSE)*'Attorney Detail'!F373</f>
        <v>40</v>
      </c>
      <c r="AR373" s="224"/>
      <c r="AS373" s="235">
        <f>VLOOKUP(A372,$BL$2:$CI$5,23,FALSE)*'Attorney Detail'!F373</f>
        <v>10000000000</v>
      </c>
      <c r="AT373" s="236"/>
      <c r="AU373" s="237"/>
      <c r="AV373" s="238"/>
    </row>
    <row r="374" spans="1:89" ht="15.75" thickBot="1" x14ac:dyDescent="0.3">
      <c r="A374" s="37" t="str">
        <f>'Attorney Detail'!A373&amp;""</f>
        <v/>
      </c>
      <c r="B374" s="78" t="s">
        <v>24</v>
      </c>
      <c r="C374" s="78" t="s">
        <v>24</v>
      </c>
      <c r="D374" s="78" t="s">
        <v>112</v>
      </c>
      <c r="E374" s="78" t="s">
        <v>24</v>
      </c>
      <c r="F374" s="78" t="s">
        <v>112</v>
      </c>
      <c r="G374" s="78" t="s">
        <v>24</v>
      </c>
      <c r="H374" s="78" t="s">
        <v>112</v>
      </c>
      <c r="I374" s="78" t="s">
        <v>24</v>
      </c>
      <c r="J374" s="78" t="s">
        <v>112</v>
      </c>
      <c r="K374" s="78" t="s">
        <v>24</v>
      </c>
      <c r="L374" s="78" t="s">
        <v>112</v>
      </c>
      <c r="M374" s="78" t="s">
        <v>24</v>
      </c>
      <c r="N374" s="78" t="s">
        <v>112</v>
      </c>
      <c r="O374" s="78" t="s">
        <v>24</v>
      </c>
      <c r="P374" s="78" t="s">
        <v>112</v>
      </c>
      <c r="Q374" s="78" t="s">
        <v>24</v>
      </c>
      <c r="R374" s="78" t="s">
        <v>112</v>
      </c>
      <c r="S374" s="78" t="s">
        <v>24</v>
      </c>
      <c r="T374" s="78" t="s">
        <v>112</v>
      </c>
      <c r="U374" s="78" t="s">
        <v>24</v>
      </c>
      <c r="V374" s="78" t="s">
        <v>112</v>
      </c>
      <c r="W374" s="78" t="s">
        <v>24</v>
      </c>
      <c r="X374" s="78" t="s">
        <v>112</v>
      </c>
      <c r="Y374" s="78" t="s">
        <v>24</v>
      </c>
      <c r="Z374" s="78" t="s">
        <v>112</v>
      </c>
      <c r="AA374" s="78" t="s">
        <v>24</v>
      </c>
      <c r="AB374" s="78" t="s">
        <v>112</v>
      </c>
      <c r="AC374" s="78" t="s">
        <v>24</v>
      </c>
      <c r="AD374" s="78" t="s">
        <v>112</v>
      </c>
      <c r="AE374" s="78" t="s">
        <v>24</v>
      </c>
      <c r="AF374" s="78" t="s">
        <v>112</v>
      </c>
      <c r="AG374" s="78" t="s">
        <v>24</v>
      </c>
      <c r="AH374" s="79" t="s">
        <v>112</v>
      </c>
      <c r="AI374" s="78" t="s">
        <v>24</v>
      </c>
      <c r="AJ374" s="78" t="s">
        <v>112</v>
      </c>
      <c r="AK374" s="78" t="s">
        <v>24</v>
      </c>
      <c r="AL374" s="78" t="s">
        <v>112</v>
      </c>
      <c r="AM374" s="78" t="s">
        <v>24</v>
      </c>
      <c r="AN374" s="78" t="s">
        <v>112</v>
      </c>
      <c r="AO374" s="78" t="s">
        <v>24</v>
      </c>
      <c r="AP374" s="78" t="s">
        <v>112</v>
      </c>
      <c r="AQ374" s="78" t="s">
        <v>24</v>
      </c>
      <c r="AR374" s="78" t="s">
        <v>112</v>
      </c>
      <c r="AS374" s="78" t="s">
        <v>24</v>
      </c>
      <c r="AT374" s="78" t="s">
        <v>112</v>
      </c>
      <c r="AU374" s="78" t="s">
        <v>24</v>
      </c>
      <c r="AV374" s="154" t="s">
        <v>112</v>
      </c>
      <c r="CK374" s="19"/>
    </row>
    <row r="375" spans="1:89" ht="16.5" thickTop="1" thickBot="1" x14ac:dyDescent="0.3">
      <c r="A375" s="20" t="s">
        <v>25</v>
      </c>
      <c r="B375" s="21"/>
      <c r="C375" s="21"/>
      <c r="D375" s="75">
        <f>C375/C373</f>
        <v>0</v>
      </c>
      <c r="E375" s="21"/>
      <c r="F375" s="75">
        <f>E375/E373</f>
        <v>0</v>
      </c>
      <c r="G375" s="21"/>
      <c r="H375" s="75">
        <f>G375/G373</f>
        <v>0</v>
      </c>
      <c r="I375" s="21"/>
      <c r="J375" s="75">
        <f>I375/I373</f>
        <v>0</v>
      </c>
      <c r="K375" s="21"/>
      <c r="L375" s="75">
        <f>K375/K373</f>
        <v>0</v>
      </c>
      <c r="M375" s="21"/>
      <c r="N375" s="75">
        <f>M375/M373</f>
        <v>0</v>
      </c>
      <c r="O375" s="21"/>
      <c r="P375" s="75">
        <f>O375/O373</f>
        <v>0</v>
      </c>
      <c r="Q375" s="21"/>
      <c r="R375" s="75">
        <f>Q375/Q373</f>
        <v>0</v>
      </c>
      <c r="S375" s="21"/>
      <c r="T375" s="75">
        <f>S375/S373</f>
        <v>0</v>
      </c>
      <c r="U375" s="21"/>
      <c r="V375" s="75">
        <f>U375/U373</f>
        <v>0</v>
      </c>
      <c r="W375" s="21"/>
      <c r="X375" s="75">
        <f>W375/W373</f>
        <v>0</v>
      </c>
      <c r="Y375" s="21"/>
      <c r="Z375" s="75">
        <f>Y375/Y373</f>
        <v>0</v>
      </c>
      <c r="AA375" s="21"/>
      <c r="AB375" s="75">
        <f>AA375/AA373</f>
        <v>0</v>
      </c>
      <c r="AC375" s="21"/>
      <c r="AD375" s="75">
        <f>AC375/AC373</f>
        <v>0</v>
      </c>
      <c r="AE375" s="21"/>
      <c r="AF375" s="75">
        <f>AE375/AE373</f>
        <v>0</v>
      </c>
      <c r="AG375" s="21"/>
      <c r="AH375" s="75">
        <f>AG375/AG373</f>
        <v>0</v>
      </c>
      <c r="AI375" s="21"/>
      <c r="AJ375" s="75">
        <f>AI375/AI373</f>
        <v>0</v>
      </c>
      <c r="AK375" s="21"/>
      <c r="AL375" s="75">
        <f>AK375/AK373</f>
        <v>0</v>
      </c>
      <c r="AM375" s="21">
        <v>0</v>
      </c>
      <c r="AN375" s="75">
        <f>AM375/AM373</f>
        <v>0</v>
      </c>
      <c r="AO375" s="21"/>
      <c r="AP375" s="75">
        <f>AO375/AO373</f>
        <v>0</v>
      </c>
      <c r="AQ375" s="21"/>
      <c r="AR375" s="75">
        <f>AQ375/AQ373</f>
        <v>0</v>
      </c>
      <c r="AS375" s="21"/>
      <c r="AT375" s="75">
        <f>AS375/AS373</f>
        <v>0</v>
      </c>
      <c r="AU375" s="100">
        <f>E375+M375+O375+Q375+W375+Y375+AA375+AE375+AG375+AI375+AO375+AS375+G375+K375+I375+AC375+S375+U375+AQ375+AK375+AM375+C375</f>
        <v>0</v>
      </c>
      <c r="AV375" s="155">
        <f t="shared" ref="AV375:AV379" si="1660">F375+N375+P375+R375+X375+Z375+AB375+AF375+AH375+AJ375+AP375+AT375+AD375+H375+L375+J375+T375+V375+AR375+AL375+AN375+D375</f>
        <v>0</v>
      </c>
      <c r="AW375" s="93">
        <f>IF(D375=0,0,(IF('Attorney Detail'!I373="yes",(D375/AV375)*('Attorney Detail'!G373+'Attorney Detail'!H373),0)))</f>
        <v>0</v>
      </c>
      <c r="AX375" s="93">
        <f>IF(F375=0,0,(IF('Attorney Detail'!J373="yes",(F375/AV375)*('Attorney Detail'!G373+'Attorney Detail'!H373),0)))</f>
        <v>0</v>
      </c>
      <c r="AY375" s="93">
        <f>IF(H375+J375=0,0,(IF('Attorney Detail'!K373="yes",((H375+J375)/AV375)*('Attorney Detail'!G373+'Attorney Detail'!H373),0)))</f>
        <v>0</v>
      </c>
      <c r="AZ375" s="93">
        <f>IF(L375=0,0,(IF('Attorney Detail'!L373="yes",(L375/AV375)*('Attorney Detail'!G373+'Attorney Detail'!H373),0)))</f>
        <v>0</v>
      </c>
      <c r="BA375" s="93">
        <f>IF(N375=0,0,(N375/AV375)*('Attorney Detail'!G373+'Attorney Detail'!H373))</f>
        <v>0</v>
      </c>
      <c r="BB375" s="93">
        <f>IF(R375+T375=0,0,(IF('Attorney Detail'!M373="yes",((R375+T375)/AV375)*('Attorney Detail'!G373+'Attorney Detail'!H373),0)))</f>
        <v>0</v>
      </c>
      <c r="BC375" s="93">
        <f>IF(V375=0,0,(IF('Attorney Detail'!N373="yes",(((V375)/AV375)*('Attorney Detail'!G373+'Attorney Detail'!H373)),0)))</f>
        <v>0</v>
      </c>
      <c r="BD375" s="93">
        <f>IF(X375+Z375+AB375=0,0,(IF('Attorney Detail'!O373="yes",((X375+Z375+AB375)/AV375)*('Attorney Detail'!G373+'Attorney Detail'!H373),0)))</f>
        <v>0</v>
      </c>
      <c r="BE375" s="93">
        <f>IF(AD375=0,0,(IF('Attorney Detail'!P373="yes",(AD375/AV375)*('Attorney Detail'!G373+'Attorney Detail'!H373),0)))</f>
        <v>0</v>
      </c>
      <c r="BF375" s="93">
        <f>IF(AF375=0,0,(IF('Attorney Detail'!Q373="yes",(AF375/AV375)*('Attorney Detail'!G373+'Attorney Detail'!H373),0)))</f>
        <v>0</v>
      </c>
      <c r="BG375" s="93">
        <f>IF(AH375=0,0,(AH375/AV375)*('Attorney Detail'!G373+'Attorney Detail'!H373))</f>
        <v>0</v>
      </c>
      <c r="BH375" s="93">
        <f>IF(AK375+AM375=0,0,(IF('Attorney Detail'!R373="yes",((AL375+AN375)/AV375)*('Attorney Detail'!G373+'Attorney Detail'!H373),0)))</f>
        <v>0</v>
      </c>
      <c r="BI375" s="91">
        <f>IF(AP375=0,0,(IF('Attorney Detail'!S373="yes",(AP375/AV375)*('Attorney Detail'!G373+'Attorney Detail'!H373),0)))</f>
        <v>0</v>
      </c>
      <c r="BJ375" s="91">
        <f>IF(AT375=0,0,(AT375/AV375)*('Attorney Detail'!G373+'Attorney Detail'!H373))</f>
        <v>0</v>
      </c>
      <c r="BK375" s="91">
        <f>IF((AU375)=0,('Attorney Detail'!G373+'Attorney Detail'!H373),SUM(AW375:BJ375))</f>
        <v>0</v>
      </c>
      <c r="CK375" s="19">
        <f>AV375*'Attorney Detail'!F373</f>
        <v>0</v>
      </c>
    </row>
    <row r="376" spans="1:89" ht="16.5" thickTop="1" thickBot="1" x14ac:dyDescent="0.3">
      <c r="A376" s="22" t="s">
        <v>26</v>
      </c>
      <c r="B376" s="23"/>
      <c r="C376" s="88"/>
      <c r="D376" s="75">
        <f>C376/C373</f>
        <v>0</v>
      </c>
      <c r="E376" s="88"/>
      <c r="F376" s="75">
        <f>E376/E373</f>
        <v>0</v>
      </c>
      <c r="G376" s="88"/>
      <c r="H376" s="75">
        <f>G376/G373</f>
        <v>0</v>
      </c>
      <c r="I376" s="88"/>
      <c r="J376" s="75">
        <f>I376/I373</f>
        <v>0</v>
      </c>
      <c r="K376" s="88"/>
      <c r="L376" s="75">
        <f>K376/K373</f>
        <v>0</v>
      </c>
      <c r="M376" s="88"/>
      <c r="N376" s="75">
        <f>M376/M373</f>
        <v>0</v>
      </c>
      <c r="O376" s="88"/>
      <c r="P376" s="75">
        <f>O376/O373</f>
        <v>0</v>
      </c>
      <c r="Q376" s="88"/>
      <c r="R376" s="75">
        <f>Q376/Q373</f>
        <v>0</v>
      </c>
      <c r="S376" s="88"/>
      <c r="T376" s="75">
        <f>S376/S373</f>
        <v>0</v>
      </c>
      <c r="U376" s="88"/>
      <c r="V376" s="75">
        <f>U376/U373</f>
        <v>0</v>
      </c>
      <c r="W376" s="88"/>
      <c r="X376" s="75">
        <f>W376/W373</f>
        <v>0</v>
      </c>
      <c r="Y376" s="88"/>
      <c r="Z376" s="75">
        <f>Y376/Y373</f>
        <v>0</v>
      </c>
      <c r="AA376" s="88"/>
      <c r="AB376" s="75">
        <f>AA376/AA373</f>
        <v>0</v>
      </c>
      <c r="AC376" s="88"/>
      <c r="AD376" s="75">
        <f>AC376/AC373</f>
        <v>0</v>
      </c>
      <c r="AE376" s="88"/>
      <c r="AF376" s="75">
        <f>AE376/AE373</f>
        <v>0</v>
      </c>
      <c r="AG376" s="88"/>
      <c r="AH376" s="75">
        <f>AG376/AG373</f>
        <v>0</v>
      </c>
      <c r="AI376" s="88"/>
      <c r="AJ376" s="75">
        <f>AI376/AI373</f>
        <v>0</v>
      </c>
      <c r="AK376" s="88">
        <v>0</v>
      </c>
      <c r="AL376" s="75">
        <f>AK376/AK373</f>
        <v>0</v>
      </c>
      <c r="AM376" s="88">
        <v>0</v>
      </c>
      <c r="AN376" s="75">
        <f>AM376/AM373</f>
        <v>0</v>
      </c>
      <c r="AO376" s="88"/>
      <c r="AP376" s="75">
        <f>AO376/AO373</f>
        <v>0</v>
      </c>
      <c r="AQ376" s="88"/>
      <c r="AR376" s="75">
        <f>AQ376/AQ373</f>
        <v>0</v>
      </c>
      <c r="AS376" s="88"/>
      <c r="AT376" s="75">
        <f>AS376/AS373</f>
        <v>0</v>
      </c>
      <c r="AU376" s="107">
        <f>E376+M376+O376+Q376+W376+Y376+AA376+AE376+AG376+AI376+AO376+AS376+G376+K376+I376+AC376+S376+U376+AQ376+AK376+AM376+C376</f>
        <v>0</v>
      </c>
      <c r="AV376" s="155">
        <f t="shared" si="1660"/>
        <v>0</v>
      </c>
      <c r="AW376" s="93">
        <f>IF(D376=0,0,(IF('Attorney Detail'!I374="yes",(D376/AV376)*('Attorney Detail'!G374+'Attorney Detail'!H374),0)))</f>
        <v>0</v>
      </c>
      <c r="AX376" s="93">
        <f>IF(F376=0,0,(IF('Attorney Detail'!J374="yes",(F376/AV376)*('Attorney Detail'!G374+'Attorney Detail'!H374),0)))</f>
        <v>0</v>
      </c>
      <c r="AY376" s="93">
        <f>IF(H376+J376=0,0,(IF('Attorney Detail'!K374="yes",((H376+J376)/AV376)*('Attorney Detail'!G374+'Attorney Detail'!H374),0)))</f>
        <v>0</v>
      </c>
      <c r="AZ376" s="93">
        <f>IF(L376=0,0,(IF('Attorney Detail'!L374="yes",(L376/AV376)*('Attorney Detail'!G374+'Attorney Detail'!H374),0)))</f>
        <v>0</v>
      </c>
      <c r="BA376" s="93">
        <f>IF(N376=0,0,(N376/AV376)*('Attorney Detail'!G374+'Attorney Detail'!H374))</f>
        <v>0</v>
      </c>
      <c r="BB376" s="93">
        <f>IF(R376+T376=0,0,(IF('Attorney Detail'!M374="yes",((R376+T376)/AV376)*('Attorney Detail'!G374+'Attorney Detail'!H374),0)))</f>
        <v>0</v>
      </c>
      <c r="BC376" s="93">
        <f>IF(V376=0,0,(IF('Attorney Detail'!N374="yes",(((V376)/AV376)*('Attorney Detail'!G374+'Attorney Detail'!H374)),0)))</f>
        <v>0</v>
      </c>
      <c r="BD376" s="93">
        <f>IF(X376+Z376+AB376=0,0,(IF('Attorney Detail'!O374="yes",((X376+Z376+AB376)/AV376)*('Attorney Detail'!G374+'Attorney Detail'!H374),0)))</f>
        <v>0</v>
      </c>
      <c r="BE376" s="93">
        <f>IF(AD376=0,0,(IF('Attorney Detail'!P374="yes",(AD376/AV376)*('Attorney Detail'!G374+'Attorney Detail'!H374),0)))</f>
        <v>0</v>
      </c>
      <c r="BF376" s="93">
        <f>IF(AF376=0,0,(IF('Attorney Detail'!Q374="yes",(AF376/AV376)*('Attorney Detail'!G374+'Attorney Detail'!H374),0)))</f>
        <v>0</v>
      </c>
      <c r="BG376" s="93">
        <f>IF(AH376=0,0,(AH376/AV376)*('Attorney Detail'!G374+'Attorney Detail'!H374))</f>
        <v>0</v>
      </c>
      <c r="BH376" s="93">
        <f>IF(AK376+AM376=0,0,(IF('Attorney Detail'!R374="yes",((AL376+AN376)/AV376)*('Attorney Detail'!G374+'Attorney Detail'!H374),0)))</f>
        <v>0</v>
      </c>
      <c r="BI376" s="91">
        <f>IF(AP376=0,0,(IF('Attorney Detail'!S374="yes",(AP376/AV376)*('Attorney Detail'!G374+'Attorney Detail'!H374),0)))</f>
        <v>0</v>
      </c>
      <c r="BJ376" s="91">
        <f>IF(AT376=0,0,(AT376/AV376)*('Attorney Detail'!G374+'Attorney Detail'!H374))</f>
        <v>0</v>
      </c>
      <c r="BK376" s="91">
        <f>IF((AU376)=0,('Attorney Detail'!G374+'Attorney Detail'!H374),SUM(AW376:BJ376))</f>
        <v>0</v>
      </c>
      <c r="CK376" s="19">
        <f>AV376*'Attorney Detail'!F374</f>
        <v>0</v>
      </c>
    </row>
    <row r="377" spans="1:89" ht="16.5" thickTop="1" thickBot="1" x14ac:dyDescent="0.3">
      <c r="A377" s="22" t="s">
        <v>27</v>
      </c>
      <c r="B377" s="23"/>
      <c r="C377" s="88"/>
      <c r="D377" s="75">
        <f>C377/C373</f>
        <v>0</v>
      </c>
      <c r="E377" s="88"/>
      <c r="F377" s="75">
        <f>E377/E373</f>
        <v>0</v>
      </c>
      <c r="G377" s="88"/>
      <c r="H377" s="75">
        <f>G377/G373</f>
        <v>0</v>
      </c>
      <c r="I377" s="88"/>
      <c r="J377" s="75">
        <f>I377/I373</f>
        <v>0</v>
      </c>
      <c r="K377" s="88"/>
      <c r="L377" s="75">
        <f>K377/K373</f>
        <v>0</v>
      </c>
      <c r="M377" s="88"/>
      <c r="N377" s="75">
        <f>M377/M373</f>
        <v>0</v>
      </c>
      <c r="O377" s="88"/>
      <c r="P377" s="75">
        <f>O377/O373</f>
        <v>0</v>
      </c>
      <c r="Q377" s="88"/>
      <c r="R377" s="75">
        <f>Q377/Q373</f>
        <v>0</v>
      </c>
      <c r="S377" s="88"/>
      <c r="T377" s="75">
        <f>S377/S373</f>
        <v>0</v>
      </c>
      <c r="U377" s="88"/>
      <c r="V377" s="75">
        <f>U377/U373</f>
        <v>0</v>
      </c>
      <c r="W377" s="88"/>
      <c r="X377" s="75">
        <f>W377/W373</f>
        <v>0</v>
      </c>
      <c r="Y377" s="88"/>
      <c r="Z377" s="75">
        <f>Y377/Y373</f>
        <v>0</v>
      </c>
      <c r="AA377" s="88"/>
      <c r="AB377" s="75">
        <f>AA377/AA373</f>
        <v>0</v>
      </c>
      <c r="AC377" s="88"/>
      <c r="AD377" s="75">
        <f>AC377/AC373</f>
        <v>0</v>
      </c>
      <c r="AE377" s="88"/>
      <c r="AF377" s="75">
        <f>AE377/AE373</f>
        <v>0</v>
      </c>
      <c r="AG377" s="88"/>
      <c r="AH377" s="75">
        <f>AG377/AG373</f>
        <v>0</v>
      </c>
      <c r="AI377" s="88"/>
      <c r="AJ377" s="75">
        <f>AI377/AI373</f>
        <v>0</v>
      </c>
      <c r="AK377" s="88">
        <v>0</v>
      </c>
      <c r="AL377" s="75">
        <f>AK377/AK373</f>
        <v>0</v>
      </c>
      <c r="AM377" s="88">
        <v>0</v>
      </c>
      <c r="AN377" s="75">
        <f>AM377/AM373</f>
        <v>0</v>
      </c>
      <c r="AO377" s="88"/>
      <c r="AP377" s="75">
        <f>AO377/AO373</f>
        <v>0</v>
      </c>
      <c r="AQ377" s="88"/>
      <c r="AR377" s="75">
        <f>AQ377/AQ373</f>
        <v>0</v>
      </c>
      <c r="AS377" s="88"/>
      <c r="AT377" s="75">
        <f>AS377/AS373</f>
        <v>0</v>
      </c>
      <c r="AU377" s="107">
        <f>E377+M377+O377+Q377+W377+Y377+AA377+AE377+AG377+AI377+AO377+AS377+G377+K377+I377+AC377+S377+U377+AQ377+AK377+AM377+C377</f>
        <v>0</v>
      </c>
      <c r="AV377" s="155">
        <f t="shared" si="1660"/>
        <v>0</v>
      </c>
      <c r="AW377" s="93">
        <f>IF(D377=0,0,(IF('Attorney Detail'!I375="yes",(D377/AV377)*('Attorney Detail'!G375+'Attorney Detail'!H375),0)))</f>
        <v>0</v>
      </c>
      <c r="AX377" s="93">
        <f>IF(F377=0,0,(IF('Attorney Detail'!J375="yes",(F377/AV377)*('Attorney Detail'!G375+'Attorney Detail'!H375),0)))</f>
        <v>0</v>
      </c>
      <c r="AY377" s="93">
        <f>IF(H377+J377=0,0,(IF('Attorney Detail'!K375="yes",((H377+J377)/AV377)*('Attorney Detail'!G375+'Attorney Detail'!H375),0)))</f>
        <v>0</v>
      </c>
      <c r="AZ377" s="93">
        <f>IF(L377=0,0,(IF('Attorney Detail'!L375="yes",(L377/AV377)*('Attorney Detail'!G375+'Attorney Detail'!H375),0)))</f>
        <v>0</v>
      </c>
      <c r="BA377" s="93">
        <f>IF(N377=0,0,(N377/AV377)*('Attorney Detail'!G375+'Attorney Detail'!H375))</f>
        <v>0</v>
      </c>
      <c r="BB377" s="93">
        <f>IF(R377+T377=0,0,(IF('Attorney Detail'!M375="yes",((R377+T377)/AV377)*('Attorney Detail'!G375+'Attorney Detail'!H375),0)))</f>
        <v>0</v>
      </c>
      <c r="BC377" s="93">
        <f>IF(V377=0,0,(IF('Attorney Detail'!N375="yes",(((V377)/AV377)*('Attorney Detail'!G375+'Attorney Detail'!H375)),0)))</f>
        <v>0</v>
      </c>
      <c r="BD377" s="93">
        <f>IF(X377+Z377+AB377=0,0,(IF('Attorney Detail'!O375="yes",((X377+Z377+AB377)/AV377)*('Attorney Detail'!G375+'Attorney Detail'!H375),0)))</f>
        <v>0</v>
      </c>
      <c r="BE377" s="93">
        <f>IF(AD377=0,0,(IF('Attorney Detail'!P375="yes",(AD377/AV377)*('Attorney Detail'!G375+'Attorney Detail'!H375),0)))</f>
        <v>0</v>
      </c>
      <c r="BF377" s="93">
        <f>IF(AF377=0,0,(IF('Attorney Detail'!Q375="yes",(AF377/AV377)*('Attorney Detail'!G375+'Attorney Detail'!H375),0)))</f>
        <v>0</v>
      </c>
      <c r="BG377" s="93">
        <f>IF(AH377=0,0,(AH377/AV377)*('Attorney Detail'!G375+'Attorney Detail'!H375))</f>
        <v>0</v>
      </c>
      <c r="BH377" s="93">
        <f>IF(AK377+AM377=0,0,(IF('Attorney Detail'!R375="yes",((AL377+AN377)/AV377)*('Attorney Detail'!G375+'Attorney Detail'!H375),0)))</f>
        <v>0</v>
      </c>
      <c r="BI377" s="91">
        <f>IF(AP377=0,0,(IF('Attorney Detail'!S375="yes",(AP377/AV377)*('Attorney Detail'!G375+'Attorney Detail'!H375),0)))</f>
        <v>0</v>
      </c>
      <c r="BJ377" s="91">
        <f>IF(AT377=0,0,(AT377/AV377)*('Attorney Detail'!G375+'Attorney Detail'!H375))</f>
        <v>0</v>
      </c>
      <c r="BK377" s="91">
        <f>IF((AU377)=0,('Attorney Detail'!G375+'Attorney Detail'!H375),SUM(AW377:BJ377))</f>
        <v>0</v>
      </c>
      <c r="CK377" s="19">
        <f>AV377*'Attorney Detail'!F375</f>
        <v>0</v>
      </c>
    </row>
    <row r="378" spans="1:89" ht="16.5" thickTop="1" thickBot="1" x14ac:dyDescent="0.3">
      <c r="A378" s="24" t="s">
        <v>28</v>
      </c>
      <c r="B378" s="25"/>
      <c r="C378" s="25"/>
      <c r="D378" s="75">
        <f>C378/C373</f>
        <v>0</v>
      </c>
      <c r="E378" s="25"/>
      <c r="F378" s="75">
        <f>E378/E373</f>
        <v>0</v>
      </c>
      <c r="G378" s="25"/>
      <c r="H378" s="75">
        <f>G378/G373</f>
        <v>0</v>
      </c>
      <c r="I378" s="25"/>
      <c r="J378" s="75">
        <f>I378/I373</f>
        <v>0</v>
      </c>
      <c r="K378" s="25"/>
      <c r="L378" s="75">
        <f>K378/K373</f>
        <v>0</v>
      </c>
      <c r="M378" s="25"/>
      <c r="N378" s="75">
        <f>M378/M373</f>
        <v>0</v>
      </c>
      <c r="O378" s="25"/>
      <c r="P378" s="75">
        <f>O378/O373</f>
        <v>0</v>
      </c>
      <c r="Q378" s="25"/>
      <c r="R378" s="75">
        <f>Q378/Q373</f>
        <v>0</v>
      </c>
      <c r="S378" s="25"/>
      <c r="T378" s="75">
        <f>S378/S373</f>
        <v>0</v>
      </c>
      <c r="U378" s="25"/>
      <c r="V378" s="75">
        <f>U378/U373</f>
        <v>0</v>
      </c>
      <c r="W378" s="25"/>
      <c r="X378" s="75">
        <f>W378/W373</f>
        <v>0</v>
      </c>
      <c r="Y378" s="25"/>
      <c r="Z378" s="75">
        <f>Y378/Y373</f>
        <v>0</v>
      </c>
      <c r="AA378" s="25"/>
      <c r="AB378" s="75">
        <f>AA378/AA373</f>
        <v>0</v>
      </c>
      <c r="AC378" s="25"/>
      <c r="AD378" s="75">
        <f>AC378/AC373</f>
        <v>0</v>
      </c>
      <c r="AE378" s="25"/>
      <c r="AF378" s="75">
        <f>AE378/AE373</f>
        <v>0</v>
      </c>
      <c r="AG378" s="25"/>
      <c r="AH378" s="75">
        <f>AG378/AG373</f>
        <v>0</v>
      </c>
      <c r="AI378" s="25"/>
      <c r="AJ378" s="75">
        <f>AI378/AI373</f>
        <v>0</v>
      </c>
      <c r="AK378" s="25">
        <v>0</v>
      </c>
      <c r="AL378" s="75">
        <f>AK378/AK373</f>
        <v>0</v>
      </c>
      <c r="AM378" s="25">
        <v>0</v>
      </c>
      <c r="AN378" s="75">
        <f>AM378/AM373</f>
        <v>0</v>
      </c>
      <c r="AO378" s="25"/>
      <c r="AP378" s="75">
        <f>AO378/AO373</f>
        <v>0</v>
      </c>
      <c r="AQ378" s="25"/>
      <c r="AR378" s="75">
        <f>AQ378/AQ373</f>
        <v>0</v>
      </c>
      <c r="AS378" s="25"/>
      <c r="AT378" s="75">
        <f>AS378/AS373</f>
        <v>0</v>
      </c>
      <c r="AU378" s="108">
        <f>E378+M378+O378+Q378+W378+Y378+AA378+AE378+AG378+AI378+AO378+AS378+G378+K378+I378+AC378+S378+U378+AQ378+AK378+AM378+C378</f>
        <v>0</v>
      </c>
      <c r="AV378" s="155">
        <f t="shared" si="1660"/>
        <v>0</v>
      </c>
      <c r="AW378" s="93">
        <f>IF(D378=0,0,(IF('Attorney Detail'!I376="yes",(D378/AV378)*('Attorney Detail'!G376+'Attorney Detail'!H376),0)))</f>
        <v>0</v>
      </c>
      <c r="AX378" s="93">
        <f>IF(F378=0,0,(IF('Attorney Detail'!J376="yes",(F378/AV378)*('Attorney Detail'!G376+'Attorney Detail'!H376),0)))</f>
        <v>0</v>
      </c>
      <c r="AY378" s="93">
        <f>IF(H378+J378=0,0,(IF('Attorney Detail'!K376="yes",((H378+J378)/AV378)*('Attorney Detail'!G376+'Attorney Detail'!H376),0)))</f>
        <v>0</v>
      </c>
      <c r="AZ378" s="93">
        <f>IF(L378=0,0,(IF('Attorney Detail'!L376="yes",(L378/AV378)*('Attorney Detail'!G376+'Attorney Detail'!H376),0)))</f>
        <v>0</v>
      </c>
      <c r="BA378" s="93">
        <f>IF(N378=0,0,(N378/AV378)*('Attorney Detail'!G376+'Attorney Detail'!H376))</f>
        <v>0</v>
      </c>
      <c r="BB378" s="93">
        <f>IF(R378+T378=0,0,(IF('Attorney Detail'!M376="yes",((R378+T378)/AV378)*('Attorney Detail'!G376+'Attorney Detail'!H376),0)))</f>
        <v>0</v>
      </c>
      <c r="BC378" s="93">
        <f>IF(V378=0,0,(IF('Attorney Detail'!N376="yes",(((V378)/AV378)*('Attorney Detail'!G376+'Attorney Detail'!H376)),0)))</f>
        <v>0</v>
      </c>
      <c r="BD378" s="93">
        <f>IF(X378+Z378+AB378=0,0,(IF('Attorney Detail'!O376="yes",((X378+Z378+AB378)/AV378)*('Attorney Detail'!G376+'Attorney Detail'!H376),0)))</f>
        <v>0</v>
      </c>
      <c r="BE378" s="93">
        <f>IF(AD378=0,0,(IF('Attorney Detail'!P376="yes",(AD378/AV378)*('Attorney Detail'!G376+'Attorney Detail'!H376),0)))</f>
        <v>0</v>
      </c>
      <c r="BF378" s="93">
        <f>IF(AF378=0,0,(IF('Attorney Detail'!Q376="yes",(AF378/AV378)*('Attorney Detail'!G376+'Attorney Detail'!H376),0)))</f>
        <v>0</v>
      </c>
      <c r="BG378" s="93">
        <f>IF(AH378=0,0,(AH378/AV378)*('Attorney Detail'!G376+'Attorney Detail'!H376))</f>
        <v>0</v>
      </c>
      <c r="BH378" s="93">
        <f>IF(AK378+AM378=0,0,(IF('Attorney Detail'!R376="yes",((AL378+AN378)/AV378)*('Attorney Detail'!G376+'Attorney Detail'!H376),0)))</f>
        <v>0</v>
      </c>
      <c r="BI378" s="91">
        <f>IF(AP378=0,0,(IF('Attorney Detail'!S376="yes",(AP378/AV378)*('Attorney Detail'!G376+'Attorney Detail'!H376),0)))</f>
        <v>0</v>
      </c>
      <c r="BJ378" s="91">
        <f>IF(AT378=0,0,(AT378/AV378)*('Attorney Detail'!G376+'Attorney Detail'!H376))</f>
        <v>0</v>
      </c>
      <c r="BK378" s="91">
        <f>IF((AU378)=0,('Attorney Detail'!G376+'Attorney Detail'!H376),SUM(AW378:BJ378))</f>
        <v>0</v>
      </c>
      <c r="CK378" s="19">
        <f>AV378*'Attorney Detail'!F376</f>
        <v>0</v>
      </c>
    </row>
    <row r="379" spans="1:89" ht="16.5" thickTop="1" thickBot="1" x14ac:dyDescent="0.3">
      <c r="A379" s="72" t="s">
        <v>29</v>
      </c>
      <c r="B379" s="73"/>
      <c r="C379" s="73">
        <f t="shared" ref="C379" si="1661">SUM(C375:C378)</f>
        <v>0</v>
      </c>
      <c r="D379" s="74">
        <f t="shared" ref="D379" si="1662">C379/C373</f>
        <v>0</v>
      </c>
      <c r="E379" s="73">
        <f t="shared" ref="E379" si="1663">SUM(E375:E378)</f>
        <v>0</v>
      </c>
      <c r="F379" s="74">
        <f t="shared" ref="F379" si="1664">E379/E373</f>
        <v>0</v>
      </c>
      <c r="G379" s="73">
        <f t="shared" ref="G379" si="1665">SUM(G375:G378)</f>
        <v>0</v>
      </c>
      <c r="H379" s="75">
        <f t="shared" ref="H379" si="1666">G379/G373</f>
        <v>0</v>
      </c>
      <c r="I379" s="73">
        <f t="shared" ref="I379" si="1667">SUM(I375:I378)</f>
        <v>0</v>
      </c>
      <c r="J379" s="75">
        <f t="shared" ref="J379" si="1668">I379/I373</f>
        <v>0</v>
      </c>
      <c r="K379" s="73">
        <f t="shared" ref="K379" si="1669">SUM(K375:K378)</f>
        <v>0</v>
      </c>
      <c r="L379" s="75">
        <f t="shared" ref="L379" si="1670">K379/K373</f>
        <v>0</v>
      </c>
      <c r="M379" s="73">
        <f t="shared" ref="M379" si="1671">SUM(M375:M378)</f>
        <v>0</v>
      </c>
      <c r="N379" s="74">
        <f t="shared" ref="N379" si="1672">M379/M373</f>
        <v>0</v>
      </c>
      <c r="O379" s="73">
        <f t="shared" ref="O379" si="1673">SUM(O375:O378)</f>
        <v>0</v>
      </c>
      <c r="P379" s="74">
        <f t="shared" ref="P379" si="1674">O379/O373</f>
        <v>0</v>
      </c>
      <c r="Q379" s="73">
        <f t="shared" ref="Q379" si="1675">SUM(Q375:Q378)</f>
        <v>0</v>
      </c>
      <c r="R379" s="75">
        <f t="shared" ref="R379" si="1676">Q379/Q373</f>
        <v>0</v>
      </c>
      <c r="S379" s="73">
        <f t="shared" ref="S379" si="1677">SUM(S375:S378)</f>
        <v>0</v>
      </c>
      <c r="T379" s="75">
        <f t="shared" ref="T379" si="1678">S379/S373</f>
        <v>0</v>
      </c>
      <c r="U379" s="73">
        <f t="shared" ref="U379" si="1679">SUM(U375:U378)</f>
        <v>0</v>
      </c>
      <c r="V379" s="75">
        <f t="shared" ref="V379" si="1680">U379/U373</f>
        <v>0</v>
      </c>
      <c r="W379" s="73">
        <f t="shared" ref="W379" si="1681">SUM(W375:W378)</f>
        <v>0</v>
      </c>
      <c r="X379" s="75">
        <f t="shared" ref="X379" si="1682">W379/W373</f>
        <v>0</v>
      </c>
      <c r="Y379" s="73">
        <f t="shared" ref="Y379" si="1683">SUM(Y375:Y378)</f>
        <v>0</v>
      </c>
      <c r="Z379" s="75">
        <f t="shared" ref="Z379" si="1684">Y379/Y373</f>
        <v>0</v>
      </c>
      <c r="AA379" s="73">
        <f t="shared" ref="AA379" si="1685">SUM(AA375:AA378)</f>
        <v>0</v>
      </c>
      <c r="AB379" s="75">
        <f t="shared" ref="AB379" si="1686">AA379/AA373</f>
        <v>0</v>
      </c>
      <c r="AC379" s="73">
        <f t="shared" ref="AC379" si="1687">SUM(AC375:AC378)</f>
        <v>0</v>
      </c>
      <c r="AD379" s="75">
        <f t="shared" ref="AD379" si="1688">AC379/AC373</f>
        <v>0</v>
      </c>
      <c r="AE379" s="73">
        <f t="shared" ref="AE379" si="1689">SUM(AE375:AE378)</f>
        <v>0</v>
      </c>
      <c r="AF379" s="75">
        <f t="shared" ref="AF379" si="1690">AE379/AE373</f>
        <v>0</v>
      </c>
      <c r="AG379" s="73">
        <f t="shared" ref="AG379" si="1691">SUM(AG375:AG378)</f>
        <v>0</v>
      </c>
      <c r="AH379" s="75">
        <f t="shared" ref="AH379" si="1692">AG379/AG373</f>
        <v>0</v>
      </c>
      <c r="AI379" s="73">
        <f t="shared" ref="AI379" si="1693">SUM(AI375:AI378)</f>
        <v>0</v>
      </c>
      <c r="AJ379" s="75">
        <f t="shared" ref="AJ379" si="1694">AI379/AI373</f>
        <v>0</v>
      </c>
      <c r="AK379" s="73">
        <f t="shared" ref="AK379" si="1695">SUM(AK375:AK378)</f>
        <v>0</v>
      </c>
      <c r="AL379" s="75">
        <f t="shared" ref="AL379" si="1696">AK379/AK373</f>
        <v>0</v>
      </c>
      <c r="AM379" s="73">
        <f t="shared" ref="AM379" si="1697">SUM(AM375:AM378)</f>
        <v>0</v>
      </c>
      <c r="AN379" s="75">
        <f t="shared" ref="AN379" si="1698">AM379/AM373</f>
        <v>0</v>
      </c>
      <c r="AO379" s="73">
        <f t="shared" ref="AO379" si="1699">SUM(AO375:AO378)</f>
        <v>0</v>
      </c>
      <c r="AP379" s="75">
        <f t="shared" ref="AP379" si="1700">AO379/AO373</f>
        <v>0</v>
      </c>
      <c r="AQ379" s="73">
        <f t="shared" ref="AQ379" si="1701">SUM(AQ375:AQ378)</f>
        <v>0</v>
      </c>
      <c r="AR379" s="75">
        <f t="shared" ref="AR379" si="1702">AQ379/AQ373</f>
        <v>0</v>
      </c>
      <c r="AS379" s="73">
        <f t="shared" ref="AS379" si="1703">SUM(AS375:AS378)</f>
        <v>0</v>
      </c>
      <c r="AT379" s="75">
        <f t="shared" ref="AT379" si="1704">AS379/AS373</f>
        <v>0</v>
      </c>
      <c r="AU379" s="71">
        <f>E379+M379+O379+Q379+W379+Y379+AA379+AE379+AG379+AI379+AO379+AS379+G379+K379+I379+AC379+S379+U379+AQ379+AK379+AM379+C379</f>
        <v>0</v>
      </c>
      <c r="AV379" s="155">
        <f t="shared" si="1660"/>
        <v>0</v>
      </c>
      <c r="AW379" s="94"/>
      <c r="AX379" s="94"/>
      <c r="AY379" s="94"/>
      <c r="AZ379" s="94"/>
      <c r="BA379" s="94"/>
      <c r="BB379" s="94"/>
      <c r="BC379" s="94"/>
      <c r="BD379" s="94"/>
      <c r="BE379" s="94"/>
      <c r="BF379" s="94"/>
      <c r="BG379" s="94"/>
      <c r="BH379" s="94"/>
      <c r="BI379" s="94"/>
      <c r="BJ379" s="94"/>
      <c r="BK379" s="94"/>
      <c r="CK379" s="26">
        <f t="shared" ref="CK379" si="1705">SUM(CK375:CK378)</f>
        <v>0</v>
      </c>
    </row>
    <row r="380" spans="1:89" ht="16.5" thickTop="1" x14ac:dyDescent="0.25">
      <c r="A380" s="233" t="s">
        <v>481</v>
      </c>
      <c r="B380" s="233"/>
      <c r="C380" s="233"/>
      <c r="D380" s="233"/>
      <c r="E380" s="233"/>
      <c r="F380" s="233"/>
      <c r="G380" s="233"/>
      <c r="H380" s="233"/>
      <c r="I380" s="233"/>
      <c r="J380" s="233"/>
      <c r="K380" s="233"/>
      <c r="L380" s="233"/>
      <c r="M380" s="233"/>
      <c r="N380" s="233"/>
      <c r="O380" s="233"/>
      <c r="P380" s="233"/>
      <c r="Q380" s="233"/>
      <c r="R380" s="233"/>
      <c r="S380" s="233"/>
      <c r="T380" s="233"/>
      <c r="U380" s="233"/>
      <c r="V380" s="233"/>
      <c r="W380" s="233"/>
      <c r="X380" s="233"/>
      <c r="Y380" s="233"/>
      <c r="Z380" s="233"/>
      <c r="AA380" s="233"/>
      <c r="AB380" s="233"/>
      <c r="AC380" s="233"/>
      <c r="AD380" s="233"/>
      <c r="AE380" s="233"/>
      <c r="AF380" s="233"/>
      <c r="AG380" s="233"/>
      <c r="AH380" s="233"/>
      <c r="AI380" s="233"/>
      <c r="AJ380" s="233"/>
      <c r="AK380" s="233"/>
      <c r="AL380" s="233"/>
      <c r="AM380" s="233"/>
      <c r="AN380" s="233"/>
      <c r="AO380" s="233"/>
      <c r="AP380" s="233"/>
      <c r="AQ380" s="233"/>
      <c r="AR380" s="233"/>
      <c r="AS380" s="233"/>
      <c r="AT380" s="233"/>
      <c r="AU380" s="233"/>
      <c r="AV380" s="233"/>
    </row>
    <row r="381" spans="1:89" ht="45" x14ac:dyDescent="0.25">
      <c r="A381" s="76"/>
      <c r="B381" s="66" t="s">
        <v>21</v>
      </c>
      <c r="C381" s="225" t="s">
        <v>442</v>
      </c>
      <c r="D381" s="226"/>
      <c r="E381" s="225" t="s">
        <v>96</v>
      </c>
      <c r="F381" s="226"/>
      <c r="G381" s="232" t="s">
        <v>99</v>
      </c>
      <c r="H381" s="226"/>
      <c r="I381" s="232" t="s">
        <v>100</v>
      </c>
      <c r="J381" s="226"/>
      <c r="K381" s="225" t="s">
        <v>97</v>
      </c>
      <c r="L381" s="226"/>
      <c r="M381" s="225" t="s">
        <v>98</v>
      </c>
      <c r="N381" s="226"/>
      <c r="O381" s="225" t="s">
        <v>22</v>
      </c>
      <c r="P381" s="226"/>
      <c r="Q381" s="225" t="s">
        <v>489</v>
      </c>
      <c r="R381" s="226"/>
      <c r="S381" s="225" t="s">
        <v>488</v>
      </c>
      <c r="T381" s="226"/>
      <c r="U381" s="232" t="s">
        <v>422</v>
      </c>
      <c r="V381" s="226"/>
      <c r="W381" s="232" t="s">
        <v>436</v>
      </c>
      <c r="X381" s="226"/>
      <c r="Y381" s="232" t="s">
        <v>423</v>
      </c>
      <c r="Z381" s="226"/>
      <c r="AA381" s="225" t="s">
        <v>484</v>
      </c>
      <c r="AB381" s="226"/>
      <c r="AC381" s="225" t="s">
        <v>93</v>
      </c>
      <c r="AD381" s="226"/>
      <c r="AE381" s="225" t="s">
        <v>94</v>
      </c>
      <c r="AF381" s="226"/>
      <c r="AG381" s="225" t="s">
        <v>485</v>
      </c>
      <c r="AH381" s="226"/>
      <c r="AI381" s="225" t="s">
        <v>424</v>
      </c>
      <c r="AJ381" s="226"/>
      <c r="AK381" s="225" t="s">
        <v>425</v>
      </c>
      <c r="AL381" s="226"/>
      <c r="AM381" s="225" t="s">
        <v>437</v>
      </c>
      <c r="AN381" s="226"/>
      <c r="AO381" s="225" t="s">
        <v>500</v>
      </c>
      <c r="AP381" s="226"/>
      <c r="AQ381" s="225" t="s">
        <v>426</v>
      </c>
      <c r="AR381" s="226"/>
      <c r="AS381" s="225" t="s">
        <v>447</v>
      </c>
      <c r="AT381" s="226"/>
      <c r="AU381" s="225" t="s">
        <v>23</v>
      </c>
      <c r="AV381" s="226"/>
      <c r="AW381" s="89" t="s">
        <v>442</v>
      </c>
      <c r="AX381" s="89" t="s">
        <v>96</v>
      </c>
      <c r="AY381" s="195" t="s">
        <v>215</v>
      </c>
      <c r="AZ381" s="105" t="s">
        <v>97</v>
      </c>
      <c r="BA381" s="105" t="s">
        <v>443</v>
      </c>
      <c r="BB381" s="90" t="s">
        <v>434</v>
      </c>
      <c r="BC381" s="106" t="s">
        <v>216</v>
      </c>
      <c r="BD381" s="90" t="s">
        <v>435</v>
      </c>
      <c r="BE381" s="90" t="s">
        <v>93</v>
      </c>
      <c r="BF381" s="90" t="s">
        <v>94</v>
      </c>
      <c r="BG381" s="90" t="s">
        <v>31</v>
      </c>
      <c r="BH381" s="90" t="s">
        <v>444</v>
      </c>
      <c r="BI381" s="91" t="s">
        <v>445</v>
      </c>
      <c r="BJ381" s="91" t="s">
        <v>446</v>
      </c>
      <c r="BK381" s="91" t="s">
        <v>448</v>
      </c>
      <c r="CK381" s="219" t="s">
        <v>502</v>
      </c>
    </row>
    <row r="382" spans="1:89" x14ac:dyDescent="0.25">
      <c r="A382" s="38" t="s">
        <v>107</v>
      </c>
      <c r="B382" s="67"/>
      <c r="C382" s="67"/>
      <c r="D382" s="68"/>
      <c r="E382" s="67"/>
      <c r="F382" s="68"/>
      <c r="G382" s="67"/>
      <c r="H382" s="68"/>
      <c r="I382" s="67"/>
      <c r="J382" s="68"/>
      <c r="K382" s="67"/>
      <c r="L382" s="68"/>
      <c r="M382" s="69"/>
      <c r="N382" s="68"/>
      <c r="O382" s="67"/>
      <c r="P382" s="68"/>
      <c r="Q382" s="67"/>
      <c r="R382" s="68"/>
      <c r="S382" s="67"/>
      <c r="T382" s="68"/>
      <c r="U382" s="67"/>
      <c r="V382" s="68"/>
      <c r="W382" s="67"/>
      <c r="X382" s="68"/>
      <c r="Y382" s="67"/>
      <c r="Z382" s="68"/>
      <c r="AA382" s="67"/>
      <c r="AB382" s="68"/>
      <c r="AC382" s="69"/>
      <c r="AD382" s="69"/>
      <c r="AE382" s="67"/>
      <c r="AF382" s="68"/>
      <c r="AG382" s="67"/>
      <c r="AH382" s="68"/>
      <c r="AI382" s="67"/>
      <c r="AJ382" s="68"/>
      <c r="AK382" s="227"/>
      <c r="AL382" s="228"/>
      <c r="AM382" s="227"/>
      <c r="AN382" s="228"/>
      <c r="AO382" s="112"/>
      <c r="AP382" s="113"/>
      <c r="AQ382" s="112"/>
      <c r="AR382" s="113"/>
      <c r="AS382" s="112"/>
      <c r="AT382" s="113"/>
      <c r="AU382" s="67"/>
      <c r="AV382" s="110"/>
      <c r="AW382" s="89"/>
      <c r="AX382" s="89"/>
      <c r="AY382" s="89"/>
      <c r="AZ382" s="89"/>
      <c r="BA382" s="89"/>
    </row>
    <row r="383" spans="1:89" x14ac:dyDescent="0.25">
      <c r="A383" s="77"/>
      <c r="B383" s="70"/>
      <c r="C383" s="223">
        <f>(VLOOKUP(A382,$BL$2:$CH$5,2,FALSE))*'Attorney Detail'!F383</f>
        <v>15</v>
      </c>
      <c r="D383" s="224"/>
      <c r="E383" s="223">
        <f>(VLOOKUP(A382,$BL$2:$CH$5,3,FALSE))*'Attorney Detail'!F383</f>
        <v>15</v>
      </c>
      <c r="F383" s="224"/>
      <c r="G383" s="223">
        <f>VLOOKUP(A382,$BL$2:$CI$5,4,FALSE)*'Attorney Detail'!F383</f>
        <v>50</v>
      </c>
      <c r="H383" s="224"/>
      <c r="I383" s="223">
        <f>VLOOKUP(A382,$BL$2:$CI$5,5,FALSE)*'Attorney Detail'!F383</f>
        <v>80</v>
      </c>
      <c r="J383" s="224"/>
      <c r="K383" s="223">
        <f>VLOOKUP(A382,$BL$2:$CI$5,6,FALSE)*'Attorney Detail'!F383</f>
        <v>100</v>
      </c>
      <c r="L383" s="224"/>
      <c r="M383" s="234">
        <f>VLOOKUP(A382,$BL$2:$CI$5,7,FALSE)*'Attorney Detail'!F383</f>
        <v>150</v>
      </c>
      <c r="N383" s="224"/>
      <c r="O383" s="223">
        <f>VLOOKUP(A382,$BL$2:$CI$5,8,FALSE)*'Attorney Detail'!F383</f>
        <v>300</v>
      </c>
      <c r="P383" s="224"/>
      <c r="Q383" s="223">
        <f>VLOOKUP(A382,$BL$2:$CI$5,9,FALSE)*'Attorney Detail'!F383</f>
        <v>15</v>
      </c>
      <c r="R383" s="224"/>
      <c r="S383" s="223">
        <f>VLOOKUP(A382,$BL$2:$CI$5,10,FALSE)*'Attorney Detail'!F383</f>
        <v>50</v>
      </c>
      <c r="T383" s="224"/>
      <c r="U383" s="223">
        <f>VLOOKUP(A382,$BL$2:$CI$5,11,FALSE)*'Attorney Detail'!F383</f>
        <v>100</v>
      </c>
      <c r="V383" s="224"/>
      <c r="W383" s="223">
        <f>VLOOKUP(A382,$BL$2:$CI$5,12,FALSE)*'Attorney Detail'!F383</f>
        <v>220</v>
      </c>
      <c r="X383" s="224"/>
      <c r="Y383" s="223">
        <f>VLOOKUP(A382,$BL$2:$CI$5,13,FALSE)*'Attorney Detail'!F383</f>
        <v>300</v>
      </c>
      <c r="Z383" s="224"/>
      <c r="AA383" s="229">
        <f>VLOOKUP(A382,$BL$2:$CI$5,14,FALSE)*'Attorney Detail'!F383</f>
        <v>400</v>
      </c>
      <c r="AB383" s="230"/>
      <c r="AC383" s="229">
        <f>VLOOKUP(A382,$BL$2:$CI$5,15,FALSE)*'Attorney Detail'!F383</f>
        <v>120</v>
      </c>
      <c r="AD383" s="231"/>
      <c r="AE383" s="229">
        <f>VLOOKUP(A382,$BL$2:$CI$5,16,FALSE)*'Attorney Detail'!F383</f>
        <v>120</v>
      </c>
      <c r="AF383" s="230"/>
      <c r="AG383" s="229">
        <f>VLOOKUP(A382,$BL$2:$CI$5,17,FALSE)*'Attorney Detail'!F383</f>
        <v>300</v>
      </c>
      <c r="AH383" s="230"/>
      <c r="AI383" s="223">
        <f>VLOOKUP(A382,$BL$2:$CI$5,18,FALSE)*'Attorney Detail'!F383</f>
        <v>300</v>
      </c>
      <c r="AJ383" s="224"/>
      <c r="AK383" s="223">
        <f>VLOOKUP(A382,$BL$2:$CI$5,19,FALSE)*'Attorney Detail'!F383</f>
        <v>15</v>
      </c>
      <c r="AL383" s="224"/>
      <c r="AM383" s="223">
        <f>VLOOKUP(A382,$BL$2:$CI$5,20,FALSE)*'Attorney Detail'!F383</f>
        <v>40</v>
      </c>
      <c r="AN383" s="224"/>
      <c r="AO383" s="223">
        <f>VLOOKUP(A382,$BL$2:$CI$5,21,FALSE)*'Attorney Detail'!F383</f>
        <v>40</v>
      </c>
      <c r="AP383" s="224"/>
      <c r="AQ383" s="223">
        <f>VLOOKUP(A382,$BL$2:$CI$5,22,FALSE)*'Attorney Detail'!F383</f>
        <v>40</v>
      </c>
      <c r="AR383" s="224"/>
      <c r="AS383" s="235">
        <f>VLOOKUP(A382,$BL$2:$CI$5,23,FALSE)*'Attorney Detail'!F383</f>
        <v>10000000000</v>
      </c>
      <c r="AT383" s="236"/>
      <c r="AU383" s="237"/>
      <c r="AV383" s="238"/>
    </row>
    <row r="384" spans="1:89" ht="15.75" thickBot="1" x14ac:dyDescent="0.3">
      <c r="A384" s="37" t="str">
        <f>'Attorney Detail'!A383&amp;""</f>
        <v/>
      </c>
      <c r="B384" s="78" t="s">
        <v>24</v>
      </c>
      <c r="C384" s="78" t="s">
        <v>24</v>
      </c>
      <c r="D384" s="78" t="s">
        <v>112</v>
      </c>
      <c r="E384" s="78" t="s">
        <v>24</v>
      </c>
      <c r="F384" s="78" t="s">
        <v>112</v>
      </c>
      <c r="G384" s="78" t="s">
        <v>24</v>
      </c>
      <c r="H384" s="78" t="s">
        <v>112</v>
      </c>
      <c r="I384" s="78" t="s">
        <v>24</v>
      </c>
      <c r="J384" s="78" t="s">
        <v>112</v>
      </c>
      <c r="K384" s="78" t="s">
        <v>24</v>
      </c>
      <c r="L384" s="78" t="s">
        <v>112</v>
      </c>
      <c r="M384" s="78" t="s">
        <v>24</v>
      </c>
      <c r="N384" s="78" t="s">
        <v>112</v>
      </c>
      <c r="O384" s="78" t="s">
        <v>24</v>
      </c>
      <c r="P384" s="78" t="s">
        <v>112</v>
      </c>
      <c r="Q384" s="78" t="s">
        <v>24</v>
      </c>
      <c r="R384" s="78" t="s">
        <v>112</v>
      </c>
      <c r="S384" s="78" t="s">
        <v>24</v>
      </c>
      <c r="T384" s="78" t="s">
        <v>112</v>
      </c>
      <c r="U384" s="78" t="s">
        <v>24</v>
      </c>
      <c r="V384" s="78" t="s">
        <v>112</v>
      </c>
      <c r="W384" s="78" t="s">
        <v>24</v>
      </c>
      <c r="X384" s="78" t="s">
        <v>112</v>
      </c>
      <c r="Y384" s="78" t="s">
        <v>24</v>
      </c>
      <c r="Z384" s="78" t="s">
        <v>112</v>
      </c>
      <c r="AA384" s="78" t="s">
        <v>24</v>
      </c>
      <c r="AB384" s="78" t="s">
        <v>112</v>
      </c>
      <c r="AC384" s="78" t="s">
        <v>24</v>
      </c>
      <c r="AD384" s="78" t="s">
        <v>112</v>
      </c>
      <c r="AE384" s="78" t="s">
        <v>24</v>
      </c>
      <c r="AF384" s="78" t="s">
        <v>112</v>
      </c>
      <c r="AG384" s="78" t="s">
        <v>24</v>
      </c>
      <c r="AH384" s="79" t="s">
        <v>112</v>
      </c>
      <c r="AI384" s="78" t="s">
        <v>24</v>
      </c>
      <c r="AJ384" s="78" t="s">
        <v>112</v>
      </c>
      <c r="AK384" s="78" t="s">
        <v>24</v>
      </c>
      <c r="AL384" s="78" t="s">
        <v>112</v>
      </c>
      <c r="AM384" s="78" t="s">
        <v>24</v>
      </c>
      <c r="AN384" s="78" t="s">
        <v>112</v>
      </c>
      <c r="AO384" s="78" t="s">
        <v>24</v>
      </c>
      <c r="AP384" s="78" t="s">
        <v>112</v>
      </c>
      <c r="AQ384" s="78" t="s">
        <v>24</v>
      </c>
      <c r="AR384" s="78" t="s">
        <v>112</v>
      </c>
      <c r="AS384" s="78" t="s">
        <v>24</v>
      </c>
      <c r="AT384" s="78" t="s">
        <v>112</v>
      </c>
      <c r="AU384" s="78" t="s">
        <v>24</v>
      </c>
      <c r="AV384" s="154" t="s">
        <v>112</v>
      </c>
      <c r="CK384" s="19"/>
    </row>
    <row r="385" spans="1:89" ht="16.5" thickTop="1" thickBot="1" x14ac:dyDescent="0.3">
      <c r="A385" s="20" t="s">
        <v>25</v>
      </c>
      <c r="B385" s="21"/>
      <c r="C385" s="21"/>
      <c r="D385" s="75">
        <f>C385/C383</f>
        <v>0</v>
      </c>
      <c r="E385" s="21"/>
      <c r="F385" s="75">
        <f>E385/E383</f>
        <v>0</v>
      </c>
      <c r="G385" s="21"/>
      <c r="H385" s="75">
        <f>G385/G383</f>
        <v>0</v>
      </c>
      <c r="I385" s="21"/>
      <c r="J385" s="75">
        <f>I385/I383</f>
        <v>0</v>
      </c>
      <c r="K385" s="21"/>
      <c r="L385" s="75">
        <f>K385/K383</f>
        <v>0</v>
      </c>
      <c r="M385" s="21"/>
      <c r="N385" s="75">
        <f>M385/M383</f>
        <v>0</v>
      </c>
      <c r="O385" s="21"/>
      <c r="P385" s="75">
        <f>O385/O383</f>
        <v>0</v>
      </c>
      <c r="Q385" s="21"/>
      <c r="R385" s="75">
        <f>Q385/Q383</f>
        <v>0</v>
      </c>
      <c r="S385" s="21"/>
      <c r="T385" s="75">
        <f>S385/S383</f>
        <v>0</v>
      </c>
      <c r="U385" s="21"/>
      <c r="V385" s="75">
        <f>U385/U383</f>
        <v>0</v>
      </c>
      <c r="W385" s="21"/>
      <c r="X385" s="75">
        <f>W385/W383</f>
        <v>0</v>
      </c>
      <c r="Y385" s="21"/>
      <c r="Z385" s="75">
        <f>Y385/Y383</f>
        <v>0</v>
      </c>
      <c r="AA385" s="21"/>
      <c r="AB385" s="75">
        <f>AA385/AA383</f>
        <v>0</v>
      </c>
      <c r="AC385" s="21"/>
      <c r="AD385" s="75">
        <f>AC385/AC383</f>
        <v>0</v>
      </c>
      <c r="AE385" s="21"/>
      <c r="AF385" s="75">
        <f>AE385/AE383</f>
        <v>0</v>
      </c>
      <c r="AG385" s="21"/>
      <c r="AH385" s="75">
        <f>AG385/AG383</f>
        <v>0</v>
      </c>
      <c r="AI385" s="21"/>
      <c r="AJ385" s="75">
        <f>AI385/AI383</f>
        <v>0</v>
      </c>
      <c r="AK385" s="21"/>
      <c r="AL385" s="75">
        <f>AK385/AK383</f>
        <v>0</v>
      </c>
      <c r="AM385" s="21">
        <v>0</v>
      </c>
      <c r="AN385" s="75">
        <f>AM385/AM383</f>
        <v>0</v>
      </c>
      <c r="AO385" s="21"/>
      <c r="AP385" s="75">
        <f>AO385/AO383</f>
        <v>0</v>
      </c>
      <c r="AQ385" s="21"/>
      <c r="AR385" s="75">
        <f>AQ385/AQ383</f>
        <v>0</v>
      </c>
      <c r="AS385" s="21"/>
      <c r="AT385" s="75">
        <f>AS385/AS383</f>
        <v>0</v>
      </c>
      <c r="AU385" s="100">
        <f>E385+M385+O385+Q385+W385+Y385+AA385+AE385+AG385+AI385+AO385+AS385+G385+K385+I385+AC385+S385+U385+AQ385+AK385+AM385+C385</f>
        <v>0</v>
      </c>
      <c r="AV385" s="155">
        <f t="shared" ref="AV385:AV389" si="1706">F385+N385+P385+R385+X385+Z385+AB385+AF385+AH385+AJ385+AP385+AT385+AD385+H385+L385+J385+T385+V385+AR385+AL385+AN385+D385</f>
        <v>0</v>
      </c>
      <c r="AW385" s="93">
        <f>IF(D385=0,0,(IF('Attorney Detail'!I383="yes",(D385/AV385)*('Attorney Detail'!G383+'Attorney Detail'!H383),0)))</f>
        <v>0</v>
      </c>
      <c r="AX385" s="93">
        <f>IF(F385=0,0,(IF('Attorney Detail'!J383="yes",(F385/AV385)*('Attorney Detail'!G383+'Attorney Detail'!H383),0)))</f>
        <v>0</v>
      </c>
      <c r="AY385" s="93">
        <f>IF(H385+J385=0,0,(IF('Attorney Detail'!K383="yes",((H385+J385)/AV385)*('Attorney Detail'!G383+'Attorney Detail'!H383),0)))</f>
        <v>0</v>
      </c>
      <c r="AZ385" s="93">
        <f>IF(L385=0,0,(IF('Attorney Detail'!L383="yes",(L385/AV385)*('Attorney Detail'!G383+'Attorney Detail'!H383),0)))</f>
        <v>0</v>
      </c>
      <c r="BA385" s="93">
        <f>IF(N385=0,0,(N385/AV385)*('Attorney Detail'!G383+'Attorney Detail'!H383))</f>
        <v>0</v>
      </c>
      <c r="BB385" s="93">
        <f>IF(R385+T385=0,0,(IF('Attorney Detail'!M383="yes",((R385+T385)/AV385)*('Attorney Detail'!G383+'Attorney Detail'!H383),0)))</f>
        <v>0</v>
      </c>
      <c r="BC385" s="93">
        <f>IF(V385=0,0,(IF('Attorney Detail'!N383="yes",(((V385)/AV385)*('Attorney Detail'!G383+'Attorney Detail'!H383)),0)))</f>
        <v>0</v>
      </c>
      <c r="BD385" s="93">
        <f>IF(X385+Z385+AB385=0,0,(IF('Attorney Detail'!O383="yes",((X385+Z385+AB385)/AV385)*('Attorney Detail'!G383+'Attorney Detail'!H383),0)))</f>
        <v>0</v>
      </c>
      <c r="BE385" s="93">
        <f>IF(AD385=0,0,(IF('Attorney Detail'!P383="yes",(AD385/AV385)*('Attorney Detail'!G383+'Attorney Detail'!H383),0)))</f>
        <v>0</v>
      </c>
      <c r="BF385" s="93">
        <f>IF(AF385=0,0,(IF('Attorney Detail'!Q383="yes",(AF385/AV385)*('Attorney Detail'!G383+'Attorney Detail'!H383),0)))</f>
        <v>0</v>
      </c>
      <c r="BG385" s="93">
        <f>IF(AH385=0,0,(AH385/AV385)*('Attorney Detail'!G383+'Attorney Detail'!H383))</f>
        <v>0</v>
      </c>
      <c r="BH385" s="93">
        <f>IF(AK385+AM385=0,0,(IF('Attorney Detail'!R383="yes",((AL385+AN385)/AV385)*('Attorney Detail'!G383+'Attorney Detail'!H383),0)))</f>
        <v>0</v>
      </c>
      <c r="BI385" s="91">
        <f>IF(AP385=0,0,(IF('Attorney Detail'!S383="yes",(AP385/AV385)*('Attorney Detail'!G383+'Attorney Detail'!H383),0)))</f>
        <v>0</v>
      </c>
      <c r="BJ385" s="91">
        <f>IF(AT385=0,0,(AT385/AV385)*('Attorney Detail'!G383+'Attorney Detail'!H383))</f>
        <v>0</v>
      </c>
      <c r="BK385" s="91">
        <f>IF((AU385)=0,('Attorney Detail'!G383+'Attorney Detail'!H383),SUM(AW385:BJ385))</f>
        <v>0</v>
      </c>
      <c r="CK385" s="19">
        <f>AV385*'Attorney Detail'!F383</f>
        <v>0</v>
      </c>
    </row>
    <row r="386" spans="1:89" ht="16.5" thickTop="1" thickBot="1" x14ac:dyDescent="0.3">
      <c r="A386" s="22" t="s">
        <v>26</v>
      </c>
      <c r="B386" s="23"/>
      <c r="C386" s="88"/>
      <c r="D386" s="75">
        <f>C386/C383</f>
        <v>0</v>
      </c>
      <c r="E386" s="88"/>
      <c r="F386" s="75">
        <f>E386/E383</f>
        <v>0</v>
      </c>
      <c r="G386" s="88"/>
      <c r="H386" s="75">
        <f>G386/G383</f>
        <v>0</v>
      </c>
      <c r="I386" s="88"/>
      <c r="J386" s="75">
        <f>I386/I383</f>
        <v>0</v>
      </c>
      <c r="K386" s="88"/>
      <c r="L386" s="75">
        <f>K386/K383</f>
        <v>0</v>
      </c>
      <c r="M386" s="88"/>
      <c r="N386" s="75">
        <f>M386/M383</f>
        <v>0</v>
      </c>
      <c r="O386" s="88"/>
      <c r="P386" s="75">
        <f>O386/O383</f>
        <v>0</v>
      </c>
      <c r="Q386" s="88"/>
      <c r="R386" s="75">
        <f>Q386/Q383</f>
        <v>0</v>
      </c>
      <c r="S386" s="88"/>
      <c r="T386" s="75">
        <f>S386/S383</f>
        <v>0</v>
      </c>
      <c r="U386" s="88"/>
      <c r="V386" s="75">
        <f>U386/U383</f>
        <v>0</v>
      </c>
      <c r="W386" s="88"/>
      <c r="X386" s="75">
        <f>W386/W383</f>
        <v>0</v>
      </c>
      <c r="Y386" s="88"/>
      <c r="Z386" s="75">
        <f>Y386/Y383</f>
        <v>0</v>
      </c>
      <c r="AA386" s="88"/>
      <c r="AB386" s="75">
        <f>AA386/AA383</f>
        <v>0</v>
      </c>
      <c r="AC386" s="88"/>
      <c r="AD386" s="75">
        <f>AC386/AC383</f>
        <v>0</v>
      </c>
      <c r="AE386" s="88"/>
      <c r="AF386" s="75">
        <f>AE386/AE383</f>
        <v>0</v>
      </c>
      <c r="AG386" s="88"/>
      <c r="AH386" s="75">
        <f>AG386/AG383</f>
        <v>0</v>
      </c>
      <c r="AI386" s="88"/>
      <c r="AJ386" s="75">
        <f>AI386/AI383</f>
        <v>0</v>
      </c>
      <c r="AK386" s="88">
        <v>0</v>
      </c>
      <c r="AL386" s="75">
        <f>AK386/AK383</f>
        <v>0</v>
      </c>
      <c r="AM386" s="88">
        <v>0</v>
      </c>
      <c r="AN386" s="75">
        <f>AM386/AM383</f>
        <v>0</v>
      </c>
      <c r="AO386" s="88"/>
      <c r="AP386" s="75">
        <f>AO386/AO383</f>
        <v>0</v>
      </c>
      <c r="AQ386" s="88"/>
      <c r="AR386" s="75">
        <f>AQ386/AQ383</f>
        <v>0</v>
      </c>
      <c r="AS386" s="88"/>
      <c r="AT386" s="75">
        <f>AS386/AS383</f>
        <v>0</v>
      </c>
      <c r="AU386" s="107">
        <f>E386+M386+O386+Q386+W386+Y386+AA386+AE386+AG386+AI386+AO386+AS386+G386+K386+I386+AC386+S386+U386+AQ386+AK386+AM386+C386</f>
        <v>0</v>
      </c>
      <c r="AV386" s="155">
        <f t="shared" si="1706"/>
        <v>0</v>
      </c>
      <c r="AW386" s="93">
        <f>IF(D386=0,0,(IF('Attorney Detail'!I384="yes",(D386/AV386)*('Attorney Detail'!G384+'Attorney Detail'!H384),0)))</f>
        <v>0</v>
      </c>
      <c r="AX386" s="93">
        <f>IF(F386=0,0,(IF('Attorney Detail'!J384="yes",(F386/AV386)*('Attorney Detail'!G384+'Attorney Detail'!H384),0)))</f>
        <v>0</v>
      </c>
      <c r="AY386" s="93">
        <f>IF(H386+J386=0,0,(IF('Attorney Detail'!K384="yes",((H386+J386)/AV386)*('Attorney Detail'!G384+'Attorney Detail'!H384),0)))</f>
        <v>0</v>
      </c>
      <c r="AZ386" s="93">
        <f>IF(L386=0,0,(IF('Attorney Detail'!L384="yes",(L386/AV386)*('Attorney Detail'!G384+'Attorney Detail'!H384),0)))</f>
        <v>0</v>
      </c>
      <c r="BA386" s="93">
        <f>IF(N386=0,0,(N386/AV386)*('Attorney Detail'!G384+'Attorney Detail'!H384))</f>
        <v>0</v>
      </c>
      <c r="BB386" s="93">
        <f>IF(R386+T386=0,0,(IF('Attorney Detail'!M384="yes",((R386+T386)/AV386)*('Attorney Detail'!G384+'Attorney Detail'!H384),0)))</f>
        <v>0</v>
      </c>
      <c r="BC386" s="93">
        <f>IF(V386=0,0,(IF('Attorney Detail'!N384="yes",(((V386)/AV386)*('Attorney Detail'!G384+'Attorney Detail'!H384)),0)))</f>
        <v>0</v>
      </c>
      <c r="BD386" s="93">
        <f>IF(X386+Z386+AB386=0,0,(IF('Attorney Detail'!O384="yes",((X386+Z386+AB386)/AV386)*('Attorney Detail'!G384+'Attorney Detail'!H384),0)))</f>
        <v>0</v>
      </c>
      <c r="BE386" s="93">
        <f>IF(AD386=0,0,(IF('Attorney Detail'!P384="yes",(AD386/AV386)*('Attorney Detail'!G384+'Attorney Detail'!H384),0)))</f>
        <v>0</v>
      </c>
      <c r="BF386" s="93">
        <f>IF(AF386=0,0,(IF('Attorney Detail'!Q384="yes",(AF386/AV386)*('Attorney Detail'!G384+'Attorney Detail'!H384),0)))</f>
        <v>0</v>
      </c>
      <c r="BG386" s="93">
        <f>IF(AH386=0,0,(AH386/AV386)*('Attorney Detail'!G384+'Attorney Detail'!H384))</f>
        <v>0</v>
      </c>
      <c r="BH386" s="93">
        <f>IF(AK386+AM386=0,0,(IF('Attorney Detail'!R384="yes",((AL386+AN386)/AV386)*('Attorney Detail'!G384+'Attorney Detail'!H384),0)))</f>
        <v>0</v>
      </c>
      <c r="BI386" s="91">
        <f>IF(AP386=0,0,(IF('Attorney Detail'!S384="yes",(AP386/AV386)*('Attorney Detail'!G384+'Attorney Detail'!H384),0)))</f>
        <v>0</v>
      </c>
      <c r="BJ386" s="91">
        <f>IF(AT386=0,0,(AT386/AV386)*('Attorney Detail'!G384+'Attorney Detail'!H384))</f>
        <v>0</v>
      </c>
      <c r="BK386" s="91">
        <f>IF((AU386)=0,('Attorney Detail'!G384+'Attorney Detail'!H384),SUM(AW386:BJ386))</f>
        <v>0</v>
      </c>
      <c r="CK386" s="19">
        <f>AV386*'Attorney Detail'!F384</f>
        <v>0</v>
      </c>
    </row>
    <row r="387" spans="1:89" ht="16.5" thickTop="1" thickBot="1" x14ac:dyDescent="0.3">
      <c r="A387" s="22" t="s">
        <v>27</v>
      </c>
      <c r="B387" s="23"/>
      <c r="C387" s="88"/>
      <c r="D387" s="75">
        <f>C387/C383</f>
        <v>0</v>
      </c>
      <c r="E387" s="88"/>
      <c r="F387" s="75">
        <f>E387/E383</f>
        <v>0</v>
      </c>
      <c r="G387" s="88"/>
      <c r="H387" s="75">
        <f>G387/G383</f>
        <v>0</v>
      </c>
      <c r="I387" s="88"/>
      <c r="J387" s="75">
        <f>I387/I383</f>
        <v>0</v>
      </c>
      <c r="K387" s="88"/>
      <c r="L387" s="75">
        <f>K387/K383</f>
        <v>0</v>
      </c>
      <c r="M387" s="88"/>
      <c r="N387" s="75">
        <f>M387/M383</f>
        <v>0</v>
      </c>
      <c r="O387" s="88"/>
      <c r="P387" s="75">
        <f>O387/O383</f>
        <v>0</v>
      </c>
      <c r="Q387" s="88"/>
      <c r="R387" s="75">
        <f>Q387/Q383</f>
        <v>0</v>
      </c>
      <c r="S387" s="88"/>
      <c r="T387" s="75">
        <f>S387/S383</f>
        <v>0</v>
      </c>
      <c r="U387" s="88"/>
      <c r="V387" s="75">
        <f>U387/U383</f>
        <v>0</v>
      </c>
      <c r="W387" s="88"/>
      <c r="X387" s="75">
        <f>W387/W383</f>
        <v>0</v>
      </c>
      <c r="Y387" s="88"/>
      <c r="Z387" s="75">
        <f>Y387/Y383</f>
        <v>0</v>
      </c>
      <c r="AA387" s="88"/>
      <c r="AB387" s="75">
        <f>AA387/AA383</f>
        <v>0</v>
      </c>
      <c r="AC387" s="88"/>
      <c r="AD387" s="75">
        <f>AC387/AC383</f>
        <v>0</v>
      </c>
      <c r="AE387" s="88"/>
      <c r="AF387" s="75">
        <f>AE387/AE383</f>
        <v>0</v>
      </c>
      <c r="AG387" s="88"/>
      <c r="AH387" s="75">
        <f>AG387/AG383</f>
        <v>0</v>
      </c>
      <c r="AI387" s="88"/>
      <c r="AJ387" s="75">
        <f>AI387/AI383</f>
        <v>0</v>
      </c>
      <c r="AK387" s="88">
        <v>0</v>
      </c>
      <c r="AL387" s="75">
        <f>AK387/AK383</f>
        <v>0</v>
      </c>
      <c r="AM387" s="88">
        <v>0</v>
      </c>
      <c r="AN387" s="75">
        <f>AM387/AM383</f>
        <v>0</v>
      </c>
      <c r="AO387" s="88"/>
      <c r="AP387" s="75">
        <f>AO387/AO383</f>
        <v>0</v>
      </c>
      <c r="AQ387" s="88"/>
      <c r="AR387" s="75">
        <f>AQ387/AQ383</f>
        <v>0</v>
      </c>
      <c r="AS387" s="88"/>
      <c r="AT387" s="75">
        <f>AS387/AS383</f>
        <v>0</v>
      </c>
      <c r="AU387" s="107">
        <f>E387+M387+O387+Q387+W387+Y387+AA387+AE387+AG387+AI387+AO387+AS387+G387+K387+I387+AC387+S387+U387+AQ387+AK387+AM387+C387</f>
        <v>0</v>
      </c>
      <c r="AV387" s="155">
        <f t="shared" si="1706"/>
        <v>0</v>
      </c>
      <c r="AW387" s="93">
        <f>IF(D387=0,0,(IF('Attorney Detail'!I385="yes",(D387/AV387)*('Attorney Detail'!G385+'Attorney Detail'!H385),0)))</f>
        <v>0</v>
      </c>
      <c r="AX387" s="93">
        <f>IF(F387=0,0,(IF('Attorney Detail'!J385="yes",(F387/AV387)*('Attorney Detail'!G385+'Attorney Detail'!H385),0)))</f>
        <v>0</v>
      </c>
      <c r="AY387" s="93">
        <f>IF(H387+J387=0,0,(IF('Attorney Detail'!K385="yes",((H387+J387)/AV387)*('Attorney Detail'!G385+'Attorney Detail'!H385),0)))</f>
        <v>0</v>
      </c>
      <c r="AZ387" s="93">
        <f>IF(L387=0,0,(IF('Attorney Detail'!L385="yes",(L387/AV387)*('Attorney Detail'!G385+'Attorney Detail'!H385),0)))</f>
        <v>0</v>
      </c>
      <c r="BA387" s="93">
        <f>IF(N387=0,0,(N387/AV387)*('Attorney Detail'!G385+'Attorney Detail'!H385))</f>
        <v>0</v>
      </c>
      <c r="BB387" s="93">
        <f>IF(R387+T387=0,0,(IF('Attorney Detail'!M385="yes",((R387+T387)/AV387)*('Attorney Detail'!G385+'Attorney Detail'!H385),0)))</f>
        <v>0</v>
      </c>
      <c r="BC387" s="93">
        <f>IF(V387=0,0,(IF('Attorney Detail'!N385="yes",(((V387)/AV387)*('Attorney Detail'!G385+'Attorney Detail'!H385)),0)))</f>
        <v>0</v>
      </c>
      <c r="BD387" s="93">
        <f>IF(X387+Z387+AB387=0,0,(IF('Attorney Detail'!O385="yes",((X387+Z387+AB387)/AV387)*('Attorney Detail'!G385+'Attorney Detail'!H385),0)))</f>
        <v>0</v>
      </c>
      <c r="BE387" s="93">
        <f>IF(AD387=0,0,(IF('Attorney Detail'!P385="yes",(AD387/AV387)*('Attorney Detail'!G385+'Attorney Detail'!H385),0)))</f>
        <v>0</v>
      </c>
      <c r="BF387" s="93">
        <f>IF(AF387=0,0,(IF('Attorney Detail'!Q385="yes",(AF387/AV387)*('Attorney Detail'!G385+'Attorney Detail'!H385),0)))</f>
        <v>0</v>
      </c>
      <c r="BG387" s="93">
        <f>IF(AH387=0,0,(AH387/AV387)*('Attorney Detail'!G385+'Attorney Detail'!H385))</f>
        <v>0</v>
      </c>
      <c r="BH387" s="93">
        <f>IF(AK387+AM387=0,0,(IF('Attorney Detail'!R385="yes",((AL387+AN387)/AV387)*('Attorney Detail'!G385+'Attorney Detail'!H385),0)))</f>
        <v>0</v>
      </c>
      <c r="BI387" s="91">
        <f>IF(AP387=0,0,(IF('Attorney Detail'!S385="yes",(AP387/AV387)*('Attorney Detail'!G385+'Attorney Detail'!H385),0)))</f>
        <v>0</v>
      </c>
      <c r="BJ387" s="91">
        <f>IF(AT387=0,0,(AT387/AV387)*('Attorney Detail'!G385+'Attorney Detail'!H385))</f>
        <v>0</v>
      </c>
      <c r="BK387" s="91">
        <f>IF((AU387)=0,('Attorney Detail'!G385+'Attorney Detail'!H385),SUM(AW387:BJ387))</f>
        <v>0</v>
      </c>
      <c r="CK387" s="19">
        <f>AV387*'Attorney Detail'!F385</f>
        <v>0</v>
      </c>
    </row>
    <row r="388" spans="1:89" ht="16.5" thickTop="1" thickBot="1" x14ac:dyDescent="0.3">
      <c r="A388" s="24" t="s">
        <v>28</v>
      </c>
      <c r="B388" s="25"/>
      <c r="C388" s="25"/>
      <c r="D388" s="75">
        <f>C388/C383</f>
        <v>0</v>
      </c>
      <c r="E388" s="25"/>
      <c r="F388" s="75">
        <f>E388/E383</f>
        <v>0</v>
      </c>
      <c r="G388" s="25"/>
      <c r="H388" s="75">
        <f>G388/G383</f>
        <v>0</v>
      </c>
      <c r="I388" s="25"/>
      <c r="J388" s="75">
        <f>I388/I383</f>
        <v>0</v>
      </c>
      <c r="K388" s="25"/>
      <c r="L388" s="75">
        <f>K388/K383</f>
        <v>0</v>
      </c>
      <c r="M388" s="25"/>
      <c r="N388" s="75">
        <f>M388/M383</f>
        <v>0</v>
      </c>
      <c r="O388" s="25"/>
      <c r="P388" s="75">
        <f>O388/O383</f>
        <v>0</v>
      </c>
      <c r="Q388" s="25"/>
      <c r="R388" s="75">
        <f>Q388/Q383</f>
        <v>0</v>
      </c>
      <c r="S388" s="25"/>
      <c r="T388" s="75">
        <f>S388/S383</f>
        <v>0</v>
      </c>
      <c r="U388" s="25"/>
      <c r="V388" s="75">
        <f>U388/U383</f>
        <v>0</v>
      </c>
      <c r="W388" s="25"/>
      <c r="X388" s="75">
        <f>W388/W383</f>
        <v>0</v>
      </c>
      <c r="Y388" s="25"/>
      <c r="Z388" s="75">
        <f>Y388/Y383</f>
        <v>0</v>
      </c>
      <c r="AA388" s="25"/>
      <c r="AB388" s="75">
        <f>AA388/AA383</f>
        <v>0</v>
      </c>
      <c r="AC388" s="25"/>
      <c r="AD388" s="75">
        <f>AC388/AC383</f>
        <v>0</v>
      </c>
      <c r="AE388" s="25"/>
      <c r="AF388" s="75">
        <f>AE388/AE383</f>
        <v>0</v>
      </c>
      <c r="AG388" s="25"/>
      <c r="AH388" s="75">
        <f>AG388/AG383</f>
        <v>0</v>
      </c>
      <c r="AI388" s="25"/>
      <c r="AJ388" s="75">
        <f>AI388/AI383</f>
        <v>0</v>
      </c>
      <c r="AK388" s="25">
        <v>0</v>
      </c>
      <c r="AL388" s="75">
        <f>AK388/AK383</f>
        <v>0</v>
      </c>
      <c r="AM388" s="25">
        <v>0</v>
      </c>
      <c r="AN388" s="75">
        <f>AM388/AM383</f>
        <v>0</v>
      </c>
      <c r="AO388" s="25"/>
      <c r="AP388" s="75">
        <f>AO388/AO383</f>
        <v>0</v>
      </c>
      <c r="AQ388" s="25"/>
      <c r="AR388" s="75">
        <f>AQ388/AQ383</f>
        <v>0</v>
      </c>
      <c r="AS388" s="25"/>
      <c r="AT388" s="75">
        <f>AS388/AS383</f>
        <v>0</v>
      </c>
      <c r="AU388" s="108">
        <f>E388+M388+O388+Q388+W388+Y388+AA388+AE388+AG388+AI388+AO388+AS388+G388+K388+I388+AC388+S388+U388+AQ388+AK388+AM388+C388</f>
        <v>0</v>
      </c>
      <c r="AV388" s="155">
        <f t="shared" si="1706"/>
        <v>0</v>
      </c>
      <c r="AW388" s="93">
        <f>IF(D388=0,0,(IF('Attorney Detail'!I386="yes",(D388/AV388)*('Attorney Detail'!G386+'Attorney Detail'!H386),0)))</f>
        <v>0</v>
      </c>
      <c r="AX388" s="93">
        <f>IF(F388=0,0,(IF('Attorney Detail'!J386="yes",(F388/AV388)*('Attorney Detail'!G386+'Attorney Detail'!H386),0)))</f>
        <v>0</v>
      </c>
      <c r="AY388" s="93">
        <f>IF(H388+J388=0,0,(IF('Attorney Detail'!K386="yes",((H388+J388)/AV388)*('Attorney Detail'!G386+'Attorney Detail'!H386),0)))</f>
        <v>0</v>
      </c>
      <c r="AZ388" s="93">
        <f>IF(L388=0,0,(IF('Attorney Detail'!L386="yes",(L388/AV388)*('Attorney Detail'!G386+'Attorney Detail'!H386),0)))</f>
        <v>0</v>
      </c>
      <c r="BA388" s="93">
        <f>IF(N388=0,0,(N388/AV388)*('Attorney Detail'!G386+'Attorney Detail'!H386))</f>
        <v>0</v>
      </c>
      <c r="BB388" s="93">
        <f>IF(R388+T388=0,0,(IF('Attorney Detail'!M386="yes",((R388+T388)/AV388)*('Attorney Detail'!G386+'Attorney Detail'!H386),0)))</f>
        <v>0</v>
      </c>
      <c r="BC388" s="93">
        <f>IF(V388=0,0,(IF('Attorney Detail'!N386="yes",(((V388)/AV388)*('Attorney Detail'!G386+'Attorney Detail'!H386)),0)))</f>
        <v>0</v>
      </c>
      <c r="BD388" s="93">
        <f>IF(X388+Z388+AB388=0,0,(IF('Attorney Detail'!O386="yes",((X388+Z388+AB388)/AV388)*('Attorney Detail'!G386+'Attorney Detail'!H386),0)))</f>
        <v>0</v>
      </c>
      <c r="BE388" s="93">
        <f>IF(AD388=0,0,(IF('Attorney Detail'!P386="yes",(AD388/AV388)*('Attorney Detail'!G386+'Attorney Detail'!H386),0)))</f>
        <v>0</v>
      </c>
      <c r="BF388" s="93">
        <f>IF(AF388=0,0,(IF('Attorney Detail'!Q386="yes",(AF388/AV388)*('Attorney Detail'!G386+'Attorney Detail'!H386),0)))</f>
        <v>0</v>
      </c>
      <c r="BG388" s="93">
        <f>IF(AH388=0,0,(AH388/AV388)*('Attorney Detail'!G386+'Attorney Detail'!H386))</f>
        <v>0</v>
      </c>
      <c r="BH388" s="93">
        <f>IF(AK388+AM388=0,0,(IF('Attorney Detail'!R386="yes",((AL388+AN388)/AV388)*('Attorney Detail'!G386+'Attorney Detail'!H386),0)))</f>
        <v>0</v>
      </c>
      <c r="BI388" s="91">
        <f>IF(AP388=0,0,(IF('Attorney Detail'!S386="yes",(AP388/AV388)*('Attorney Detail'!G386+'Attorney Detail'!H386),0)))</f>
        <v>0</v>
      </c>
      <c r="BJ388" s="91">
        <f>IF(AT388=0,0,(AT388/AV388)*('Attorney Detail'!G386+'Attorney Detail'!H386))</f>
        <v>0</v>
      </c>
      <c r="BK388" s="91">
        <f>IF((AU388)=0,('Attorney Detail'!G386+'Attorney Detail'!H386),SUM(AW388:BJ388))</f>
        <v>0</v>
      </c>
      <c r="CK388" s="19">
        <f>AV388*'Attorney Detail'!F386</f>
        <v>0</v>
      </c>
    </row>
    <row r="389" spans="1:89" ht="16.5" thickTop="1" thickBot="1" x14ac:dyDescent="0.3">
      <c r="A389" s="72" t="s">
        <v>29</v>
      </c>
      <c r="B389" s="73"/>
      <c r="C389" s="73">
        <f t="shared" ref="C389" si="1707">SUM(C385:C388)</f>
        <v>0</v>
      </c>
      <c r="D389" s="74">
        <f t="shared" ref="D389" si="1708">C389/C383</f>
        <v>0</v>
      </c>
      <c r="E389" s="73">
        <f t="shared" ref="E389" si="1709">SUM(E385:E388)</f>
        <v>0</v>
      </c>
      <c r="F389" s="74">
        <f t="shared" ref="F389" si="1710">E389/E383</f>
        <v>0</v>
      </c>
      <c r="G389" s="73">
        <f t="shared" ref="G389" si="1711">SUM(G385:G388)</f>
        <v>0</v>
      </c>
      <c r="H389" s="75">
        <f t="shared" ref="H389" si="1712">G389/G383</f>
        <v>0</v>
      </c>
      <c r="I389" s="73">
        <f t="shared" ref="I389" si="1713">SUM(I385:I388)</f>
        <v>0</v>
      </c>
      <c r="J389" s="75">
        <f t="shared" ref="J389" si="1714">I389/I383</f>
        <v>0</v>
      </c>
      <c r="K389" s="73">
        <f t="shared" ref="K389" si="1715">SUM(K385:K388)</f>
        <v>0</v>
      </c>
      <c r="L389" s="75">
        <f t="shared" ref="L389" si="1716">K389/K383</f>
        <v>0</v>
      </c>
      <c r="M389" s="73">
        <f t="shared" ref="M389" si="1717">SUM(M385:M388)</f>
        <v>0</v>
      </c>
      <c r="N389" s="74">
        <f t="shared" ref="N389" si="1718">M389/M383</f>
        <v>0</v>
      </c>
      <c r="O389" s="73">
        <f t="shared" ref="O389" si="1719">SUM(O385:O388)</f>
        <v>0</v>
      </c>
      <c r="P389" s="74">
        <f t="shared" ref="P389" si="1720">O389/O383</f>
        <v>0</v>
      </c>
      <c r="Q389" s="73">
        <f t="shared" ref="Q389" si="1721">SUM(Q385:Q388)</f>
        <v>0</v>
      </c>
      <c r="R389" s="75">
        <f t="shared" ref="R389" si="1722">Q389/Q383</f>
        <v>0</v>
      </c>
      <c r="S389" s="73">
        <f t="shared" ref="S389" si="1723">SUM(S385:S388)</f>
        <v>0</v>
      </c>
      <c r="T389" s="75">
        <f t="shared" ref="T389" si="1724">S389/S383</f>
        <v>0</v>
      </c>
      <c r="U389" s="73">
        <f t="shared" ref="U389" si="1725">SUM(U385:U388)</f>
        <v>0</v>
      </c>
      <c r="V389" s="75">
        <f t="shared" ref="V389" si="1726">U389/U383</f>
        <v>0</v>
      </c>
      <c r="W389" s="73">
        <f t="shared" ref="W389" si="1727">SUM(W385:W388)</f>
        <v>0</v>
      </c>
      <c r="X389" s="75">
        <f t="shared" ref="X389" si="1728">W389/W383</f>
        <v>0</v>
      </c>
      <c r="Y389" s="73">
        <f t="shared" ref="Y389" si="1729">SUM(Y385:Y388)</f>
        <v>0</v>
      </c>
      <c r="Z389" s="75">
        <f t="shared" ref="Z389" si="1730">Y389/Y383</f>
        <v>0</v>
      </c>
      <c r="AA389" s="73">
        <f t="shared" ref="AA389" si="1731">SUM(AA385:AA388)</f>
        <v>0</v>
      </c>
      <c r="AB389" s="75">
        <f t="shared" ref="AB389" si="1732">AA389/AA383</f>
        <v>0</v>
      </c>
      <c r="AC389" s="73">
        <f t="shared" ref="AC389" si="1733">SUM(AC385:AC388)</f>
        <v>0</v>
      </c>
      <c r="AD389" s="75">
        <f t="shared" ref="AD389" si="1734">AC389/AC383</f>
        <v>0</v>
      </c>
      <c r="AE389" s="73">
        <f t="shared" ref="AE389" si="1735">SUM(AE385:AE388)</f>
        <v>0</v>
      </c>
      <c r="AF389" s="75">
        <f t="shared" ref="AF389" si="1736">AE389/AE383</f>
        <v>0</v>
      </c>
      <c r="AG389" s="73">
        <f t="shared" ref="AG389" si="1737">SUM(AG385:AG388)</f>
        <v>0</v>
      </c>
      <c r="AH389" s="75">
        <f t="shared" ref="AH389" si="1738">AG389/AG383</f>
        <v>0</v>
      </c>
      <c r="AI389" s="73">
        <f t="shared" ref="AI389" si="1739">SUM(AI385:AI388)</f>
        <v>0</v>
      </c>
      <c r="AJ389" s="75">
        <f t="shared" ref="AJ389" si="1740">AI389/AI383</f>
        <v>0</v>
      </c>
      <c r="AK389" s="73">
        <f t="shared" ref="AK389" si="1741">SUM(AK385:AK388)</f>
        <v>0</v>
      </c>
      <c r="AL389" s="75">
        <f t="shared" ref="AL389" si="1742">AK389/AK383</f>
        <v>0</v>
      </c>
      <c r="AM389" s="73">
        <f t="shared" ref="AM389" si="1743">SUM(AM385:AM388)</f>
        <v>0</v>
      </c>
      <c r="AN389" s="75">
        <f t="shared" ref="AN389" si="1744">AM389/AM383</f>
        <v>0</v>
      </c>
      <c r="AO389" s="73">
        <f t="shared" ref="AO389" si="1745">SUM(AO385:AO388)</f>
        <v>0</v>
      </c>
      <c r="AP389" s="75">
        <f t="shared" ref="AP389" si="1746">AO389/AO383</f>
        <v>0</v>
      </c>
      <c r="AQ389" s="73">
        <f t="shared" ref="AQ389" si="1747">SUM(AQ385:AQ388)</f>
        <v>0</v>
      </c>
      <c r="AR389" s="75">
        <f t="shared" ref="AR389" si="1748">AQ389/AQ383</f>
        <v>0</v>
      </c>
      <c r="AS389" s="73">
        <f t="shared" ref="AS389" si="1749">SUM(AS385:AS388)</f>
        <v>0</v>
      </c>
      <c r="AT389" s="75">
        <f t="shared" ref="AT389" si="1750">AS389/AS383</f>
        <v>0</v>
      </c>
      <c r="AU389" s="71">
        <f>E389+M389+O389+Q389+W389+Y389+AA389+AE389+AG389+AI389+AO389+AS389+G389+K389+I389+AC389+S389+U389+AQ389+AK389+AM389+C389</f>
        <v>0</v>
      </c>
      <c r="AV389" s="155">
        <f t="shared" si="1706"/>
        <v>0</v>
      </c>
      <c r="AW389" s="94"/>
      <c r="AX389" s="94"/>
      <c r="AY389" s="94"/>
      <c r="AZ389" s="94"/>
      <c r="BA389" s="94"/>
      <c r="BB389" s="94"/>
      <c r="BC389" s="94"/>
      <c r="BD389" s="94"/>
      <c r="BE389" s="94"/>
      <c r="BF389" s="94"/>
      <c r="BG389" s="94"/>
      <c r="BH389" s="94"/>
      <c r="BI389" s="94"/>
      <c r="BJ389" s="94"/>
      <c r="BK389" s="94"/>
      <c r="CK389" s="26">
        <f t="shared" ref="CK389" si="1751">SUM(CK385:CK388)</f>
        <v>0</v>
      </c>
    </row>
    <row r="390" spans="1:89" ht="16.5" thickTop="1" x14ac:dyDescent="0.25">
      <c r="A390" s="233" t="s">
        <v>481</v>
      </c>
      <c r="B390" s="233"/>
      <c r="C390" s="233"/>
      <c r="D390" s="233"/>
      <c r="E390" s="233"/>
      <c r="F390" s="233"/>
      <c r="G390" s="233"/>
      <c r="H390" s="233"/>
      <c r="I390" s="233"/>
      <c r="J390" s="233"/>
      <c r="K390" s="233"/>
      <c r="L390" s="233"/>
      <c r="M390" s="233"/>
      <c r="N390" s="233"/>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row>
    <row r="391" spans="1:89" ht="45" x14ac:dyDescent="0.25">
      <c r="A391" s="76"/>
      <c r="B391" s="66" t="s">
        <v>21</v>
      </c>
      <c r="C391" s="225" t="s">
        <v>442</v>
      </c>
      <c r="D391" s="226"/>
      <c r="E391" s="225" t="s">
        <v>96</v>
      </c>
      <c r="F391" s="226"/>
      <c r="G391" s="232" t="s">
        <v>99</v>
      </c>
      <c r="H391" s="226"/>
      <c r="I391" s="232" t="s">
        <v>100</v>
      </c>
      <c r="J391" s="226"/>
      <c r="K391" s="225" t="s">
        <v>97</v>
      </c>
      <c r="L391" s="226"/>
      <c r="M391" s="225" t="s">
        <v>98</v>
      </c>
      <c r="N391" s="226"/>
      <c r="O391" s="225" t="s">
        <v>22</v>
      </c>
      <c r="P391" s="226"/>
      <c r="Q391" s="225" t="s">
        <v>489</v>
      </c>
      <c r="R391" s="226"/>
      <c r="S391" s="225" t="s">
        <v>488</v>
      </c>
      <c r="T391" s="226"/>
      <c r="U391" s="232" t="s">
        <v>422</v>
      </c>
      <c r="V391" s="226"/>
      <c r="W391" s="232" t="s">
        <v>436</v>
      </c>
      <c r="X391" s="226"/>
      <c r="Y391" s="232" t="s">
        <v>423</v>
      </c>
      <c r="Z391" s="226"/>
      <c r="AA391" s="225" t="s">
        <v>484</v>
      </c>
      <c r="AB391" s="226"/>
      <c r="AC391" s="225" t="s">
        <v>93</v>
      </c>
      <c r="AD391" s="226"/>
      <c r="AE391" s="225" t="s">
        <v>94</v>
      </c>
      <c r="AF391" s="226"/>
      <c r="AG391" s="225" t="s">
        <v>485</v>
      </c>
      <c r="AH391" s="226"/>
      <c r="AI391" s="225" t="s">
        <v>424</v>
      </c>
      <c r="AJ391" s="226"/>
      <c r="AK391" s="225" t="s">
        <v>425</v>
      </c>
      <c r="AL391" s="226"/>
      <c r="AM391" s="225" t="s">
        <v>437</v>
      </c>
      <c r="AN391" s="226"/>
      <c r="AO391" s="225" t="s">
        <v>500</v>
      </c>
      <c r="AP391" s="226"/>
      <c r="AQ391" s="225" t="s">
        <v>426</v>
      </c>
      <c r="AR391" s="226"/>
      <c r="AS391" s="225" t="s">
        <v>447</v>
      </c>
      <c r="AT391" s="226"/>
      <c r="AU391" s="225" t="s">
        <v>23</v>
      </c>
      <c r="AV391" s="226"/>
      <c r="AW391" s="89" t="s">
        <v>442</v>
      </c>
      <c r="AX391" s="89" t="s">
        <v>96</v>
      </c>
      <c r="AY391" s="195" t="s">
        <v>217</v>
      </c>
      <c r="AZ391" s="105" t="s">
        <v>97</v>
      </c>
      <c r="BA391" s="105" t="s">
        <v>443</v>
      </c>
      <c r="BB391" s="90" t="s">
        <v>434</v>
      </c>
      <c r="BC391" s="106" t="s">
        <v>218</v>
      </c>
      <c r="BD391" s="90" t="s">
        <v>435</v>
      </c>
      <c r="BE391" s="90" t="s">
        <v>93</v>
      </c>
      <c r="BF391" s="90" t="s">
        <v>94</v>
      </c>
      <c r="BG391" s="90" t="s">
        <v>31</v>
      </c>
      <c r="BH391" s="90" t="s">
        <v>444</v>
      </c>
      <c r="BI391" s="91" t="s">
        <v>445</v>
      </c>
      <c r="BJ391" s="91" t="s">
        <v>446</v>
      </c>
      <c r="BK391" s="91" t="s">
        <v>448</v>
      </c>
      <c r="CK391" s="219" t="s">
        <v>502</v>
      </c>
    </row>
    <row r="392" spans="1:89" x14ac:dyDescent="0.25">
      <c r="A392" s="38" t="s">
        <v>107</v>
      </c>
      <c r="B392" s="67"/>
      <c r="C392" s="67"/>
      <c r="D392" s="68"/>
      <c r="E392" s="67"/>
      <c r="F392" s="68"/>
      <c r="G392" s="67"/>
      <c r="H392" s="68"/>
      <c r="I392" s="67"/>
      <c r="J392" s="68"/>
      <c r="K392" s="67"/>
      <c r="L392" s="68"/>
      <c r="M392" s="69"/>
      <c r="N392" s="68"/>
      <c r="O392" s="67"/>
      <c r="P392" s="68"/>
      <c r="Q392" s="67"/>
      <c r="R392" s="68"/>
      <c r="S392" s="67"/>
      <c r="T392" s="68"/>
      <c r="U392" s="67"/>
      <c r="V392" s="68"/>
      <c r="W392" s="67"/>
      <c r="X392" s="68"/>
      <c r="Y392" s="67"/>
      <c r="Z392" s="68"/>
      <c r="AA392" s="67"/>
      <c r="AB392" s="68"/>
      <c r="AC392" s="69"/>
      <c r="AD392" s="69"/>
      <c r="AE392" s="67"/>
      <c r="AF392" s="68"/>
      <c r="AG392" s="67"/>
      <c r="AH392" s="68"/>
      <c r="AI392" s="67"/>
      <c r="AJ392" s="68"/>
      <c r="AK392" s="227"/>
      <c r="AL392" s="228"/>
      <c r="AM392" s="227"/>
      <c r="AN392" s="228"/>
      <c r="AO392" s="112"/>
      <c r="AP392" s="113"/>
      <c r="AQ392" s="112"/>
      <c r="AR392" s="113"/>
      <c r="AS392" s="112"/>
      <c r="AT392" s="113"/>
      <c r="AU392" s="67"/>
      <c r="AV392" s="110"/>
      <c r="AW392" s="89"/>
      <c r="AX392" s="89"/>
      <c r="AY392" s="89"/>
      <c r="AZ392" s="89"/>
      <c r="BA392" s="89"/>
    </row>
    <row r="393" spans="1:89" x14ac:dyDescent="0.25">
      <c r="A393" s="77"/>
      <c r="B393" s="70"/>
      <c r="C393" s="223">
        <f>(VLOOKUP(A392,$BL$2:$CH$5,2,FALSE))*'Attorney Detail'!F393</f>
        <v>15</v>
      </c>
      <c r="D393" s="224"/>
      <c r="E393" s="223">
        <f>(VLOOKUP(A392,$BL$2:$CH$5,3,FALSE))*'Attorney Detail'!F393</f>
        <v>15</v>
      </c>
      <c r="F393" s="224"/>
      <c r="G393" s="223">
        <f>VLOOKUP(A392,$BL$2:$CI$5,4,FALSE)*'Attorney Detail'!F393</f>
        <v>50</v>
      </c>
      <c r="H393" s="224"/>
      <c r="I393" s="223">
        <f>VLOOKUP(A392,$BL$2:$CI$5,5,FALSE)*'Attorney Detail'!F393</f>
        <v>80</v>
      </c>
      <c r="J393" s="224"/>
      <c r="K393" s="223">
        <f>VLOOKUP(A392,$BL$2:$CI$5,6,FALSE)*'Attorney Detail'!F393</f>
        <v>100</v>
      </c>
      <c r="L393" s="224"/>
      <c r="M393" s="234">
        <f>VLOOKUP(A392,$BL$2:$CI$5,7,FALSE)*'Attorney Detail'!F393</f>
        <v>150</v>
      </c>
      <c r="N393" s="224"/>
      <c r="O393" s="223">
        <f>VLOOKUP(A392,$BL$2:$CI$5,8,FALSE)*'Attorney Detail'!F393</f>
        <v>300</v>
      </c>
      <c r="P393" s="224"/>
      <c r="Q393" s="223">
        <f>VLOOKUP(A392,$BL$2:$CI$5,9,FALSE)*'Attorney Detail'!F393</f>
        <v>15</v>
      </c>
      <c r="R393" s="224"/>
      <c r="S393" s="223">
        <f>VLOOKUP(A392,$BL$2:$CI$5,10,FALSE)*'Attorney Detail'!F393</f>
        <v>50</v>
      </c>
      <c r="T393" s="224"/>
      <c r="U393" s="223">
        <f>VLOOKUP(A392,$BL$2:$CI$5,11,FALSE)*'Attorney Detail'!F393</f>
        <v>100</v>
      </c>
      <c r="V393" s="224"/>
      <c r="W393" s="223">
        <f>VLOOKUP(A392,$BL$2:$CI$5,12,FALSE)*'Attorney Detail'!F393</f>
        <v>220</v>
      </c>
      <c r="X393" s="224"/>
      <c r="Y393" s="223">
        <f>VLOOKUP(A392,$BL$2:$CI$5,13,FALSE)*'Attorney Detail'!F393</f>
        <v>300</v>
      </c>
      <c r="Z393" s="224"/>
      <c r="AA393" s="229">
        <f>VLOOKUP(A392,$BL$2:$CI$5,14,FALSE)*'Attorney Detail'!F393</f>
        <v>400</v>
      </c>
      <c r="AB393" s="230"/>
      <c r="AC393" s="229">
        <f>VLOOKUP(A392,$BL$2:$CI$5,15,FALSE)*'Attorney Detail'!F393</f>
        <v>120</v>
      </c>
      <c r="AD393" s="231"/>
      <c r="AE393" s="229">
        <f>VLOOKUP(A392,$BL$2:$CI$5,16,FALSE)*'Attorney Detail'!F393</f>
        <v>120</v>
      </c>
      <c r="AF393" s="230"/>
      <c r="AG393" s="229">
        <f>VLOOKUP(A392,$BL$2:$CI$5,17,FALSE)*'Attorney Detail'!F393</f>
        <v>300</v>
      </c>
      <c r="AH393" s="230"/>
      <c r="AI393" s="223">
        <f>VLOOKUP(A392,$BL$2:$CI$5,18,FALSE)*'Attorney Detail'!F393</f>
        <v>300</v>
      </c>
      <c r="AJ393" s="224"/>
      <c r="AK393" s="223">
        <f>VLOOKUP(A392,$BL$2:$CI$5,19,FALSE)*'Attorney Detail'!F393</f>
        <v>15</v>
      </c>
      <c r="AL393" s="224"/>
      <c r="AM393" s="223">
        <f>VLOOKUP(A392,$BL$2:$CI$5,20,FALSE)*'Attorney Detail'!F393</f>
        <v>40</v>
      </c>
      <c r="AN393" s="224"/>
      <c r="AO393" s="223">
        <f>VLOOKUP(A392,$BL$2:$CI$5,21,FALSE)*'Attorney Detail'!F393</f>
        <v>40</v>
      </c>
      <c r="AP393" s="224"/>
      <c r="AQ393" s="223">
        <f>VLOOKUP(A392,$BL$2:$CI$5,22,FALSE)*'Attorney Detail'!F393</f>
        <v>40</v>
      </c>
      <c r="AR393" s="224"/>
      <c r="AS393" s="235">
        <f>VLOOKUP(A392,$BL$2:$CI$5,23,FALSE)*'Attorney Detail'!F393</f>
        <v>10000000000</v>
      </c>
      <c r="AT393" s="236"/>
      <c r="AU393" s="237"/>
      <c r="AV393" s="238"/>
    </row>
    <row r="394" spans="1:89" ht="15.75" thickBot="1" x14ac:dyDescent="0.3">
      <c r="A394" s="37" t="str">
        <f>'Attorney Detail'!A393&amp;""</f>
        <v/>
      </c>
      <c r="B394" s="78" t="s">
        <v>24</v>
      </c>
      <c r="C394" s="78" t="s">
        <v>24</v>
      </c>
      <c r="D394" s="78" t="s">
        <v>112</v>
      </c>
      <c r="E394" s="78" t="s">
        <v>24</v>
      </c>
      <c r="F394" s="78" t="s">
        <v>112</v>
      </c>
      <c r="G394" s="78" t="s">
        <v>24</v>
      </c>
      <c r="H394" s="78" t="s">
        <v>112</v>
      </c>
      <c r="I394" s="78" t="s">
        <v>24</v>
      </c>
      <c r="J394" s="78" t="s">
        <v>112</v>
      </c>
      <c r="K394" s="78" t="s">
        <v>24</v>
      </c>
      <c r="L394" s="78" t="s">
        <v>112</v>
      </c>
      <c r="M394" s="78" t="s">
        <v>24</v>
      </c>
      <c r="N394" s="78" t="s">
        <v>112</v>
      </c>
      <c r="O394" s="78" t="s">
        <v>24</v>
      </c>
      <c r="P394" s="78" t="s">
        <v>112</v>
      </c>
      <c r="Q394" s="78" t="s">
        <v>24</v>
      </c>
      <c r="R394" s="78" t="s">
        <v>112</v>
      </c>
      <c r="S394" s="78" t="s">
        <v>24</v>
      </c>
      <c r="T394" s="78" t="s">
        <v>112</v>
      </c>
      <c r="U394" s="78" t="s">
        <v>24</v>
      </c>
      <c r="V394" s="78" t="s">
        <v>112</v>
      </c>
      <c r="W394" s="78" t="s">
        <v>24</v>
      </c>
      <c r="X394" s="78" t="s">
        <v>112</v>
      </c>
      <c r="Y394" s="78" t="s">
        <v>24</v>
      </c>
      <c r="Z394" s="78" t="s">
        <v>112</v>
      </c>
      <c r="AA394" s="78" t="s">
        <v>24</v>
      </c>
      <c r="AB394" s="78" t="s">
        <v>112</v>
      </c>
      <c r="AC394" s="78" t="s">
        <v>24</v>
      </c>
      <c r="AD394" s="78" t="s">
        <v>112</v>
      </c>
      <c r="AE394" s="78" t="s">
        <v>24</v>
      </c>
      <c r="AF394" s="78" t="s">
        <v>112</v>
      </c>
      <c r="AG394" s="78" t="s">
        <v>24</v>
      </c>
      <c r="AH394" s="79" t="s">
        <v>112</v>
      </c>
      <c r="AI394" s="78" t="s">
        <v>24</v>
      </c>
      <c r="AJ394" s="78" t="s">
        <v>112</v>
      </c>
      <c r="AK394" s="78" t="s">
        <v>24</v>
      </c>
      <c r="AL394" s="78" t="s">
        <v>112</v>
      </c>
      <c r="AM394" s="78" t="s">
        <v>24</v>
      </c>
      <c r="AN394" s="78" t="s">
        <v>112</v>
      </c>
      <c r="AO394" s="78" t="s">
        <v>24</v>
      </c>
      <c r="AP394" s="78" t="s">
        <v>112</v>
      </c>
      <c r="AQ394" s="78" t="s">
        <v>24</v>
      </c>
      <c r="AR394" s="78" t="s">
        <v>112</v>
      </c>
      <c r="AS394" s="78" t="s">
        <v>24</v>
      </c>
      <c r="AT394" s="78" t="s">
        <v>112</v>
      </c>
      <c r="AU394" s="78" t="s">
        <v>24</v>
      </c>
      <c r="AV394" s="154" t="s">
        <v>112</v>
      </c>
      <c r="CK394" s="19"/>
    </row>
    <row r="395" spans="1:89" ht="16.5" thickTop="1" thickBot="1" x14ac:dyDescent="0.3">
      <c r="A395" s="20" t="s">
        <v>25</v>
      </c>
      <c r="B395" s="21"/>
      <c r="C395" s="21"/>
      <c r="D395" s="75">
        <f>C395/C393</f>
        <v>0</v>
      </c>
      <c r="E395" s="21"/>
      <c r="F395" s="75">
        <f>E395/E393</f>
        <v>0</v>
      </c>
      <c r="G395" s="21"/>
      <c r="H395" s="75">
        <f>G395/G393</f>
        <v>0</v>
      </c>
      <c r="I395" s="21"/>
      <c r="J395" s="75">
        <f>I395/I393</f>
        <v>0</v>
      </c>
      <c r="K395" s="21"/>
      <c r="L395" s="75">
        <f>K395/K393</f>
        <v>0</v>
      </c>
      <c r="M395" s="21"/>
      <c r="N395" s="75">
        <f>M395/M393</f>
        <v>0</v>
      </c>
      <c r="O395" s="21"/>
      <c r="P395" s="75">
        <f>O395/O393</f>
        <v>0</v>
      </c>
      <c r="Q395" s="21"/>
      <c r="R395" s="75">
        <f>Q395/Q393</f>
        <v>0</v>
      </c>
      <c r="S395" s="21"/>
      <c r="T395" s="75">
        <f>S395/S393</f>
        <v>0</v>
      </c>
      <c r="U395" s="21"/>
      <c r="V395" s="75">
        <f>U395/U393</f>
        <v>0</v>
      </c>
      <c r="W395" s="21"/>
      <c r="X395" s="75">
        <f>W395/W393</f>
        <v>0</v>
      </c>
      <c r="Y395" s="21"/>
      <c r="Z395" s="75">
        <f>Y395/Y393</f>
        <v>0</v>
      </c>
      <c r="AA395" s="21"/>
      <c r="AB395" s="75">
        <f>AA395/AA393</f>
        <v>0</v>
      </c>
      <c r="AC395" s="21"/>
      <c r="AD395" s="75">
        <f>AC395/AC393</f>
        <v>0</v>
      </c>
      <c r="AE395" s="21"/>
      <c r="AF395" s="75">
        <f>AE395/AE393</f>
        <v>0</v>
      </c>
      <c r="AG395" s="21"/>
      <c r="AH395" s="75">
        <f>AG395/AG393</f>
        <v>0</v>
      </c>
      <c r="AI395" s="21"/>
      <c r="AJ395" s="75">
        <f>AI395/AI393</f>
        <v>0</v>
      </c>
      <c r="AK395" s="21"/>
      <c r="AL395" s="75">
        <f>AK395/AK393</f>
        <v>0</v>
      </c>
      <c r="AM395" s="21">
        <v>0</v>
      </c>
      <c r="AN395" s="75">
        <f>AM395/AM393</f>
        <v>0</v>
      </c>
      <c r="AO395" s="21"/>
      <c r="AP395" s="75">
        <f>AO395/AO393</f>
        <v>0</v>
      </c>
      <c r="AQ395" s="21"/>
      <c r="AR395" s="75">
        <f>AQ395/AQ393</f>
        <v>0</v>
      </c>
      <c r="AS395" s="21"/>
      <c r="AT395" s="75">
        <f>AS395/AS393</f>
        <v>0</v>
      </c>
      <c r="AU395" s="100">
        <f>E395+M395+O395+Q395+W395+Y395+AA395+AE395+AG395+AI395+AO395+AS395+G395+K395+I395+AC395+S395+U395+AQ395+AK395+AM395+C395</f>
        <v>0</v>
      </c>
      <c r="AV395" s="155">
        <f t="shared" ref="AV395:AV399" si="1752">F395+N395+P395+R395+X395+Z395+AB395+AF395+AH395+AJ395+AP395+AT395+AD395+H395+L395+J395+T395+V395+AR395+AL395+AN395+D395</f>
        <v>0</v>
      </c>
      <c r="AW395" s="93">
        <f>IF(D395=0,0,(IF('Attorney Detail'!I393="yes",(D395/AV395)*('Attorney Detail'!G393+'Attorney Detail'!H393),0)))</f>
        <v>0</v>
      </c>
      <c r="AX395" s="93">
        <f>IF(F395=0,0,(IF('Attorney Detail'!J393="yes",(F395/AV395)*('Attorney Detail'!G393+'Attorney Detail'!H393),0)))</f>
        <v>0</v>
      </c>
      <c r="AY395" s="93">
        <f>IF(H395+J395=0,0,(IF('Attorney Detail'!K393="yes",((H395+J395)/AV395)*('Attorney Detail'!G393+'Attorney Detail'!H393),0)))</f>
        <v>0</v>
      </c>
      <c r="AZ395" s="93">
        <f>IF(L395=0,0,(IF('Attorney Detail'!L393="yes",(L395/AV395)*('Attorney Detail'!G393+'Attorney Detail'!H393),0)))</f>
        <v>0</v>
      </c>
      <c r="BA395" s="93">
        <f>IF(N395=0,0,(N395/AV395)*('Attorney Detail'!G393+'Attorney Detail'!H393))</f>
        <v>0</v>
      </c>
      <c r="BB395" s="93">
        <f>IF(R395+T395=0,0,(IF('Attorney Detail'!M393="yes",((R395+T395)/AV395)*('Attorney Detail'!G393+'Attorney Detail'!H393),0)))</f>
        <v>0</v>
      </c>
      <c r="BC395" s="93">
        <f>IF(V395=0,0,(IF('Attorney Detail'!N393="yes",(((V395)/AV395)*('Attorney Detail'!G393+'Attorney Detail'!H393)),0)))</f>
        <v>0</v>
      </c>
      <c r="BD395" s="93">
        <f>IF(X395+Z395+AB395=0,0,(IF('Attorney Detail'!O393="yes",((X395+Z395+AB395)/AV395)*('Attorney Detail'!G393+'Attorney Detail'!H393),0)))</f>
        <v>0</v>
      </c>
      <c r="BE395" s="93">
        <f>IF(AD395=0,0,(IF('Attorney Detail'!P393="yes",(AD395/AV395)*('Attorney Detail'!G393+'Attorney Detail'!H393),0)))</f>
        <v>0</v>
      </c>
      <c r="BF395" s="93">
        <f>IF(AF395=0,0,(IF('Attorney Detail'!Q393="yes",(AF395/AV395)*('Attorney Detail'!G393+'Attorney Detail'!H393),0)))</f>
        <v>0</v>
      </c>
      <c r="BG395" s="93">
        <f>IF(AH395=0,0,(AH395/AV395)*('Attorney Detail'!G393+'Attorney Detail'!H393))</f>
        <v>0</v>
      </c>
      <c r="BH395" s="93">
        <f>IF(AK395+AM395=0,0,(IF('Attorney Detail'!R393="yes",((AL395+AN395)/AV395)*('Attorney Detail'!G393+'Attorney Detail'!H393),0)))</f>
        <v>0</v>
      </c>
      <c r="BI395" s="91">
        <f>IF(AP395=0,0,(IF('Attorney Detail'!S393="yes",(AP395/AV395)*('Attorney Detail'!G393+'Attorney Detail'!H393),0)))</f>
        <v>0</v>
      </c>
      <c r="BJ395" s="91">
        <f>IF(AT395=0,0,(AT395/AV395)*('Attorney Detail'!G393+'Attorney Detail'!H393))</f>
        <v>0</v>
      </c>
      <c r="BK395" s="91">
        <f>IF((AU395)=0,('Attorney Detail'!G393+'Attorney Detail'!H393),SUM(AW395:BJ395))</f>
        <v>0</v>
      </c>
      <c r="CK395" s="19">
        <f>AV395*'Attorney Detail'!F393</f>
        <v>0</v>
      </c>
    </row>
    <row r="396" spans="1:89" ht="16.5" thickTop="1" thickBot="1" x14ac:dyDescent="0.3">
      <c r="A396" s="22" t="s">
        <v>26</v>
      </c>
      <c r="B396" s="23"/>
      <c r="C396" s="88"/>
      <c r="D396" s="75">
        <f>C396/C393</f>
        <v>0</v>
      </c>
      <c r="E396" s="88"/>
      <c r="F396" s="75">
        <f>E396/E393</f>
        <v>0</v>
      </c>
      <c r="G396" s="88"/>
      <c r="H396" s="75">
        <f>G396/G393</f>
        <v>0</v>
      </c>
      <c r="I396" s="88"/>
      <c r="J396" s="75">
        <f>I396/I393</f>
        <v>0</v>
      </c>
      <c r="K396" s="88"/>
      <c r="L396" s="75">
        <f>K396/K393</f>
        <v>0</v>
      </c>
      <c r="M396" s="88"/>
      <c r="N396" s="75">
        <f>M396/M393</f>
        <v>0</v>
      </c>
      <c r="O396" s="88"/>
      <c r="P396" s="75">
        <f>O396/O393</f>
        <v>0</v>
      </c>
      <c r="Q396" s="88"/>
      <c r="R396" s="75">
        <f>Q396/Q393</f>
        <v>0</v>
      </c>
      <c r="S396" s="88"/>
      <c r="T396" s="75">
        <f>S396/S393</f>
        <v>0</v>
      </c>
      <c r="U396" s="88"/>
      <c r="V396" s="75">
        <f>U396/U393</f>
        <v>0</v>
      </c>
      <c r="W396" s="88"/>
      <c r="X396" s="75">
        <f>W396/W393</f>
        <v>0</v>
      </c>
      <c r="Y396" s="88"/>
      <c r="Z396" s="75">
        <f>Y396/Y393</f>
        <v>0</v>
      </c>
      <c r="AA396" s="88"/>
      <c r="AB396" s="75">
        <f>AA396/AA393</f>
        <v>0</v>
      </c>
      <c r="AC396" s="88"/>
      <c r="AD396" s="75">
        <f>AC396/AC393</f>
        <v>0</v>
      </c>
      <c r="AE396" s="88"/>
      <c r="AF396" s="75">
        <f>AE396/AE393</f>
        <v>0</v>
      </c>
      <c r="AG396" s="88"/>
      <c r="AH396" s="75">
        <f>AG396/AG393</f>
        <v>0</v>
      </c>
      <c r="AI396" s="88"/>
      <c r="AJ396" s="75">
        <f>AI396/AI393</f>
        <v>0</v>
      </c>
      <c r="AK396" s="88">
        <v>0</v>
      </c>
      <c r="AL396" s="75">
        <f>AK396/AK393</f>
        <v>0</v>
      </c>
      <c r="AM396" s="88">
        <v>0</v>
      </c>
      <c r="AN396" s="75">
        <f>AM396/AM393</f>
        <v>0</v>
      </c>
      <c r="AO396" s="88"/>
      <c r="AP396" s="75">
        <f>AO396/AO393</f>
        <v>0</v>
      </c>
      <c r="AQ396" s="88"/>
      <c r="AR396" s="75">
        <f>AQ396/AQ393</f>
        <v>0</v>
      </c>
      <c r="AS396" s="88"/>
      <c r="AT396" s="75">
        <f>AS396/AS393</f>
        <v>0</v>
      </c>
      <c r="AU396" s="107">
        <f>E396+M396+O396+Q396+W396+Y396+AA396+AE396+AG396+AI396+AO396+AS396+G396+K396+I396+AC396+S396+U396+AQ396+AK396+AM396+C396</f>
        <v>0</v>
      </c>
      <c r="AV396" s="155">
        <f t="shared" si="1752"/>
        <v>0</v>
      </c>
      <c r="AW396" s="93">
        <f>IF(D396=0,0,(IF('Attorney Detail'!I394="yes",(D396/AV396)*('Attorney Detail'!G394+'Attorney Detail'!H394),0)))</f>
        <v>0</v>
      </c>
      <c r="AX396" s="93">
        <f>IF(F396=0,0,(IF('Attorney Detail'!J394="yes",(F396/AV396)*('Attorney Detail'!G394+'Attorney Detail'!H394),0)))</f>
        <v>0</v>
      </c>
      <c r="AY396" s="93">
        <f>IF(H396+J396=0,0,(IF('Attorney Detail'!K394="yes",((H396+J396)/AV396)*('Attorney Detail'!G394+'Attorney Detail'!H394),0)))</f>
        <v>0</v>
      </c>
      <c r="AZ396" s="93">
        <f>IF(L396=0,0,(IF('Attorney Detail'!L394="yes",(L396/AV396)*('Attorney Detail'!G394+'Attorney Detail'!H394),0)))</f>
        <v>0</v>
      </c>
      <c r="BA396" s="93">
        <f>IF(N396=0,0,(N396/AV396)*('Attorney Detail'!G394+'Attorney Detail'!H394))</f>
        <v>0</v>
      </c>
      <c r="BB396" s="93">
        <f>IF(R396+T396=0,0,(IF('Attorney Detail'!M394="yes",((R396+T396)/AV396)*('Attorney Detail'!G394+'Attorney Detail'!H394),0)))</f>
        <v>0</v>
      </c>
      <c r="BC396" s="93">
        <f>IF(V396=0,0,(IF('Attorney Detail'!N394="yes",(((V396)/AV396)*('Attorney Detail'!G394+'Attorney Detail'!H394)),0)))</f>
        <v>0</v>
      </c>
      <c r="BD396" s="93">
        <f>IF(X396+Z396+AB396=0,0,(IF('Attorney Detail'!O394="yes",((X396+Z396+AB396)/AV396)*('Attorney Detail'!G394+'Attorney Detail'!H394),0)))</f>
        <v>0</v>
      </c>
      <c r="BE396" s="93">
        <f>IF(AD396=0,0,(IF('Attorney Detail'!P394="yes",(AD396/AV396)*('Attorney Detail'!G394+'Attorney Detail'!H394),0)))</f>
        <v>0</v>
      </c>
      <c r="BF396" s="93">
        <f>IF(AF396=0,0,(IF('Attorney Detail'!Q394="yes",(AF396/AV396)*('Attorney Detail'!G394+'Attorney Detail'!H394),0)))</f>
        <v>0</v>
      </c>
      <c r="BG396" s="93">
        <f>IF(AH396=0,0,(AH396/AV396)*('Attorney Detail'!G394+'Attorney Detail'!H394))</f>
        <v>0</v>
      </c>
      <c r="BH396" s="93">
        <f>IF(AK396+AM396=0,0,(IF('Attorney Detail'!R394="yes",((AL396+AN396)/AV396)*('Attorney Detail'!G394+'Attorney Detail'!H394),0)))</f>
        <v>0</v>
      </c>
      <c r="BI396" s="91">
        <f>IF(AP396=0,0,(IF('Attorney Detail'!S394="yes",(AP396/AV396)*('Attorney Detail'!G394+'Attorney Detail'!H394),0)))</f>
        <v>0</v>
      </c>
      <c r="BJ396" s="91">
        <f>IF(AT396=0,0,(AT396/AV396)*('Attorney Detail'!G394+'Attorney Detail'!H394))</f>
        <v>0</v>
      </c>
      <c r="BK396" s="91">
        <f>IF((AU396)=0,('Attorney Detail'!G394+'Attorney Detail'!H394),SUM(AW396:BJ396))</f>
        <v>0</v>
      </c>
      <c r="CK396" s="19">
        <f>AV396*'Attorney Detail'!F394</f>
        <v>0</v>
      </c>
    </row>
    <row r="397" spans="1:89" ht="16.5" thickTop="1" thickBot="1" x14ac:dyDescent="0.3">
      <c r="A397" s="22" t="s">
        <v>27</v>
      </c>
      <c r="B397" s="23"/>
      <c r="C397" s="88"/>
      <c r="D397" s="75">
        <f>C397/C393</f>
        <v>0</v>
      </c>
      <c r="E397" s="88"/>
      <c r="F397" s="75">
        <f>E397/E393</f>
        <v>0</v>
      </c>
      <c r="G397" s="88"/>
      <c r="H397" s="75">
        <f>G397/G393</f>
        <v>0</v>
      </c>
      <c r="I397" s="88"/>
      <c r="J397" s="75">
        <f>I397/I393</f>
        <v>0</v>
      </c>
      <c r="K397" s="88"/>
      <c r="L397" s="75">
        <f>K397/K393</f>
        <v>0</v>
      </c>
      <c r="M397" s="88"/>
      <c r="N397" s="75">
        <f>M397/M393</f>
        <v>0</v>
      </c>
      <c r="O397" s="88"/>
      <c r="P397" s="75">
        <f>O397/O393</f>
        <v>0</v>
      </c>
      <c r="Q397" s="88"/>
      <c r="R397" s="75">
        <f>Q397/Q393</f>
        <v>0</v>
      </c>
      <c r="S397" s="88"/>
      <c r="T397" s="75">
        <f>S397/S393</f>
        <v>0</v>
      </c>
      <c r="U397" s="88"/>
      <c r="V397" s="75">
        <f>U397/U393</f>
        <v>0</v>
      </c>
      <c r="W397" s="88"/>
      <c r="X397" s="75">
        <f>W397/W393</f>
        <v>0</v>
      </c>
      <c r="Y397" s="88"/>
      <c r="Z397" s="75">
        <f>Y397/Y393</f>
        <v>0</v>
      </c>
      <c r="AA397" s="88"/>
      <c r="AB397" s="75">
        <f>AA397/AA393</f>
        <v>0</v>
      </c>
      <c r="AC397" s="88"/>
      <c r="AD397" s="75">
        <f>AC397/AC393</f>
        <v>0</v>
      </c>
      <c r="AE397" s="88"/>
      <c r="AF397" s="75">
        <f>AE397/AE393</f>
        <v>0</v>
      </c>
      <c r="AG397" s="88"/>
      <c r="AH397" s="75">
        <f>AG397/AG393</f>
        <v>0</v>
      </c>
      <c r="AI397" s="88"/>
      <c r="AJ397" s="75">
        <f>AI397/AI393</f>
        <v>0</v>
      </c>
      <c r="AK397" s="88">
        <v>0</v>
      </c>
      <c r="AL397" s="75">
        <f>AK397/AK393</f>
        <v>0</v>
      </c>
      <c r="AM397" s="88">
        <v>0</v>
      </c>
      <c r="AN397" s="75">
        <f>AM397/AM393</f>
        <v>0</v>
      </c>
      <c r="AO397" s="88"/>
      <c r="AP397" s="75">
        <f>AO397/AO393</f>
        <v>0</v>
      </c>
      <c r="AQ397" s="88"/>
      <c r="AR397" s="75">
        <f>AQ397/AQ393</f>
        <v>0</v>
      </c>
      <c r="AS397" s="88"/>
      <c r="AT397" s="75">
        <f>AS397/AS393</f>
        <v>0</v>
      </c>
      <c r="AU397" s="107">
        <f>E397+M397+O397+Q397+W397+Y397+AA397+AE397+AG397+AI397+AO397+AS397+G397+K397+I397+AC397+S397+U397+AQ397+AK397+AM397+C397</f>
        <v>0</v>
      </c>
      <c r="AV397" s="155">
        <f t="shared" si="1752"/>
        <v>0</v>
      </c>
      <c r="AW397" s="93">
        <f>IF(D397=0,0,(IF('Attorney Detail'!I395="yes",(D397/AV397)*('Attorney Detail'!G395+'Attorney Detail'!H395),0)))</f>
        <v>0</v>
      </c>
      <c r="AX397" s="93">
        <f>IF(F397=0,0,(IF('Attorney Detail'!J395="yes",(F397/AV397)*('Attorney Detail'!G395+'Attorney Detail'!H395),0)))</f>
        <v>0</v>
      </c>
      <c r="AY397" s="93">
        <f>IF(H397+J397=0,0,(IF('Attorney Detail'!K395="yes",((H397+J397)/AV397)*('Attorney Detail'!G395+'Attorney Detail'!H395),0)))</f>
        <v>0</v>
      </c>
      <c r="AZ397" s="93">
        <f>IF(L397=0,0,(IF('Attorney Detail'!L395="yes",(L397/AV397)*('Attorney Detail'!G395+'Attorney Detail'!H395),0)))</f>
        <v>0</v>
      </c>
      <c r="BA397" s="93">
        <f>IF(N397=0,0,(N397/AV397)*('Attorney Detail'!G395+'Attorney Detail'!H395))</f>
        <v>0</v>
      </c>
      <c r="BB397" s="93">
        <f>IF(R397+T397=0,0,(IF('Attorney Detail'!M395="yes",((R397+T397)/AV397)*('Attorney Detail'!G395+'Attorney Detail'!H395),0)))</f>
        <v>0</v>
      </c>
      <c r="BC397" s="93">
        <f>IF(V397=0,0,(IF('Attorney Detail'!N395="yes",(((V397)/AV397)*('Attorney Detail'!G395+'Attorney Detail'!H395)),0)))</f>
        <v>0</v>
      </c>
      <c r="BD397" s="93">
        <f>IF(X397+Z397+AB397=0,0,(IF('Attorney Detail'!O395="yes",((X397+Z397+AB397)/AV397)*('Attorney Detail'!G395+'Attorney Detail'!H395),0)))</f>
        <v>0</v>
      </c>
      <c r="BE397" s="93">
        <f>IF(AD397=0,0,(IF('Attorney Detail'!P395="yes",(AD397/AV397)*('Attorney Detail'!G395+'Attorney Detail'!H395),0)))</f>
        <v>0</v>
      </c>
      <c r="BF397" s="93">
        <f>IF(AF397=0,0,(IF('Attorney Detail'!Q395="yes",(AF397/AV397)*('Attorney Detail'!G395+'Attorney Detail'!H395),0)))</f>
        <v>0</v>
      </c>
      <c r="BG397" s="93">
        <f>IF(AH397=0,0,(AH397/AV397)*('Attorney Detail'!G395+'Attorney Detail'!H395))</f>
        <v>0</v>
      </c>
      <c r="BH397" s="93">
        <f>IF(AK397+AM397=0,0,(IF('Attorney Detail'!R395="yes",((AL397+AN397)/AV397)*('Attorney Detail'!G395+'Attorney Detail'!H395),0)))</f>
        <v>0</v>
      </c>
      <c r="BI397" s="91">
        <f>IF(AP397=0,0,(IF('Attorney Detail'!S395="yes",(AP397/AV397)*('Attorney Detail'!G395+'Attorney Detail'!H395),0)))</f>
        <v>0</v>
      </c>
      <c r="BJ397" s="91">
        <f>IF(AT397=0,0,(AT397/AV397)*('Attorney Detail'!G395+'Attorney Detail'!H395))</f>
        <v>0</v>
      </c>
      <c r="BK397" s="91">
        <f>IF((AU397)=0,('Attorney Detail'!G395+'Attorney Detail'!H395),SUM(AW397:BJ397))</f>
        <v>0</v>
      </c>
      <c r="CK397" s="19">
        <f>AV397*'Attorney Detail'!F395</f>
        <v>0</v>
      </c>
    </row>
    <row r="398" spans="1:89" ht="16.5" thickTop="1" thickBot="1" x14ac:dyDescent="0.3">
      <c r="A398" s="24" t="s">
        <v>28</v>
      </c>
      <c r="B398" s="25"/>
      <c r="C398" s="25"/>
      <c r="D398" s="75">
        <f>C398/C393</f>
        <v>0</v>
      </c>
      <c r="E398" s="25"/>
      <c r="F398" s="75">
        <f>E398/E393</f>
        <v>0</v>
      </c>
      <c r="G398" s="25"/>
      <c r="H398" s="75">
        <f>G398/G393</f>
        <v>0</v>
      </c>
      <c r="I398" s="25"/>
      <c r="J398" s="75">
        <f>I398/I393</f>
        <v>0</v>
      </c>
      <c r="K398" s="25"/>
      <c r="L398" s="75">
        <f>K398/K393</f>
        <v>0</v>
      </c>
      <c r="M398" s="25"/>
      <c r="N398" s="75">
        <f>M398/M393</f>
        <v>0</v>
      </c>
      <c r="O398" s="25"/>
      <c r="P398" s="75">
        <f>O398/O393</f>
        <v>0</v>
      </c>
      <c r="Q398" s="25"/>
      <c r="R398" s="75">
        <f>Q398/Q393</f>
        <v>0</v>
      </c>
      <c r="S398" s="25"/>
      <c r="T398" s="75">
        <f>S398/S393</f>
        <v>0</v>
      </c>
      <c r="U398" s="25"/>
      <c r="V398" s="75">
        <f>U398/U393</f>
        <v>0</v>
      </c>
      <c r="W398" s="25"/>
      <c r="X398" s="75">
        <f>W398/W393</f>
        <v>0</v>
      </c>
      <c r="Y398" s="25"/>
      <c r="Z398" s="75">
        <f>Y398/Y393</f>
        <v>0</v>
      </c>
      <c r="AA398" s="25"/>
      <c r="AB398" s="75">
        <f>AA398/AA393</f>
        <v>0</v>
      </c>
      <c r="AC398" s="25"/>
      <c r="AD398" s="75">
        <f>AC398/AC393</f>
        <v>0</v>
      </c>
      <c r="AE398" s="25"/>
      <c r="AF398" s="75">
        <f>AE398/AE393</f>
        <v>0</v>
      </c>
      <c r="AG398" s="25"/>
      <c r="AH398" s="75">
        <f>AG398/AG393</f>
        <v>0</v>
      </c>
      <c r="AI398" s="25"/>
      <c r="AJ398" s="75">
        <f>AI398/AI393</f>
        <v>0</v>
      </c>
      <c r="AK398" s="25">
        <v>0</v>
      </c>
      <c r="AL398" s="75">
        <f>AK398/AK393</f>
        <v>0</v>
      </c>
      <c r="AM398" s="25">
        <v>0</v>
      </c>
      <c r="AN398" s="75">
        <f>AM398/AM393</f>
        <v>0</v>
      </c>
      <c r="AO398" s="25"/>
      <c r="AP398" s="75">
        <f>AO398/AO393</f>
        <v>0</v>
      </c>
      <c r="AQ398" s="25"/>
      <c r="AR398" s="75">
        <f>AQ398/AQ393</f>
        <v>0</v>
      </c>
      <c r="AS398" s="25"/>
      <c r="AT398" s="75">
        <f>AS398/AS393</f>
        <v>0</v>
      </c>
      <c r="AU398" s="108">
        <f>E398+M398+O398+Q398+W398+Y398+AA398+AE398+AG398+AI398+AO398+AS398+G398+K398+I398+AC398+S398+U398+AQ398+AK398+AM398+C398</f>
        <v>0</v>
      </c>
      <c r="AV398" s="155">
        <f t="shared" si="1752"/>
        <v>0</v>
      </c>
      <c r="AW398" s="93">
        <f>IF(D398=0,0,(IF('Attorney Detail'!I396="yes",(D398/AV398)*('Attorney Detail'!G396+'Attorney Detail'!H396),0)))</f>
        <v>0</v>
      </c>
      <c r="AX398" s="93">
        <f>IF(F398=0,0,(IF('Attorney Detail'!J396="yes",(F398/AV398)*('Attorney Detail'!G396+'Attorney Detail'!H396),0)))</f>
        <v>0</v>
      </c>
      <c r="AY398" s="93">
        <f>IF(H398+J398=0,0,(IF('Attorney Detail'!K396="yes",((H398+J398)/AV398)*('Attorney Detail'!G396+'Attorney Detail'!H396),0)))</f>
        <v>0</v>
      </c>
      <c r="AZ398" s="93">
        <f>IF(L398=0,0,(IF('Attorney Detail'!L396="yes",(L398/AV398)*('Attorney Detail'!G396+'Attorney Detail'!H396),0)))</f>
        <v>0</v>
      </c>
      <c r="BA398" s="93">
        <f>IF(N398=0,0,(N398/AV398)*('Attorney Detail'!G396+'Attorney Detail'!H396))</f>
        <v>0</v>
      </c>
      <c r="BB398" s="93">
        <f>IF(R398+T398=0,0,(IF('Attorney Detail'!M396="yes",((R398+T398)/AV398)*('Attorney Detail'!G396+'Attorney Detail'!H396),0)))</f>
        <v>0</v>
      </c>
      <c r="BC398" s="93">
        <f>IF(V398=0,0,(IF('Attorney Detail'!N396="yes",(((V398)/AV398)*('Attorney Detail'!G396+'Attorney Detail'!H396)),0)))</f>
        <v>0</v>
      </c>
      <c r="BD398" s="93">
        <f>IF(X398+Z398+AB398=0,0,(IF('Attorney Detail'!O396="yes",((X398+Z398+AB398)/AV398)*('Attorney Detail'!G396+'Attorney Detail'!H396),0)))</f>
        <v>0</v>
      </c>
      <c r="BE398" s="93">
        <f>IF(AD398=0,0,(IF('Attorney Detail'!P396="yes",(AD398/AV398)*('Attorney Detail'!G396+'Attorney Detail'!H396),0)))</f>
        <v>0</v>
      </c>
      <c r="BF398" s="93">
        <f>IF(AF398=0,0,(IF('Attorney Detail'!Q396="yes",(AF398/AV398)*('Attorney Detail'!G396+'Attorney Detail'!H396),0)))</f>
        <v>0</v>
      </c>
      <c r="BG398" s="93">
        <f>IF(AH398=0,0,(AH398/AV398)*('Attorney Detail'!G396+'Attorney Detail'!H396))</f>
        <v>0</v>
      </c>
      <c r="BH398" s="93">
        <f>IF(AK398+AM398=0,0,(IF('Attorney Detail'!R396="yes",((AL398+AN398)/AV398)*('Attorney Detail'!G396+'Attorney Detail'!H396),0)))</f>
        <v>0</v>
      </c>
      <c r="BI398" s="91">
        <f>IF(AP398=0,0,(IF('Attorney Detail'!S396="yes",(AP398/AV398)*('Attorney Detail'!G396+'Attorney Detail'!H396),0)))</f>
        <v>0</v>
      </c>
      <c r="BJ398" s="91">
        <f>IF(AT398=0,0,(AT398/AV398)*('Attorney Detail'!G396+'Attorney Detail'!H396))</f>
        <v>0</v>
      </c>
      <c r="BK398" s="91">
        <f>IF((AU398)=0,('Attorney Detail'!G396+'Attorney Detail'!H396),SUM(AW398:BJ398))</f>
        <v>0</v>
      </c>
      <c r="CK398" s="19">
        <f>AV398*'Attorney Detail'!F396</f>
        <v>0</v>
      </c>
    </row>
    <row r="399" spans="1:89" ht="16.5" thickTop="1" thickBot="1" x14ac:dyDescent="0.3">
      <c r="A399" s="72" t="s">
        <v>29</v>
      </c>
      <c r="B399" s="73"/>
      <c r="C399" s="73">
        <f t="shared" ref="C399" si="1753">SUM(C395:C398)</f>
        <v>0</v>
      </c>
      <c r="D399" s="74">
        <f t="shared" ref="D399" si="1754">C399/C393</f>
        <v>0</v>
      </c>
      <c r="E399" s="73">
        <f t="shared" ref="E399" si="1755">SUM(E395:E398)</f>
        <v>0</v>
      </c>
      <c r="F399" s="74">
        <f t="shared" ref="F399" si="1756">E399/E393</f>
        <v>0</v>
      </c>
      <c r="G399" s="73">
        <f t="shared" ref="G399" si="1757">SUM(G395:G398)</f>
        <v>0</v>
      </c>
      <c r="H399" s="75">
        <f t="shared" ref="H399" si="1758">G399/G393</f>
        <v>0</v>
      </c>
      <c r="I399" s="73">
        <f t="shared" ref="I399" si="1759">SUM(I395:I398)</f>
        <v>0</v>
      </c>
      <c r="J399" s="75">
        <f t="shared" ref="J399" si="1760">I399/I393</f>
        <v>0</v>
      </c>
      <c r="K399" s="73">
        <f t="shared" ref="K399" si="1761">SUM(K395:K398)</f>
        <v>0</v>
      </c>
      <c r="L399" s="75">
        <f t="shared" ref="L399" si="1762">K399/K393</f>
        <v>0</v>
      </c>
      <c r="M399" s="73">
        <f t="shared" ref="M399" si="1763">SUM(M395:M398)</f>
        <v>0</v>
      </c>
      <c r="N399" s="74">
        <f t="shared" ref="N399" si="1764">M399/M393</f>
        <v>0</v>
      </c>
      <c r="O399" s="73">
        <f t="shared" ref="O399" si="1765">SUM(O395:O398)</f>
        <v>0</v>
      </c>
      <c r="P399" s="74">
        <f t="shared" ref="P399" si="1766">O399/O393</f>
        <v>0</v>
      </c>
      <c r="Q399" s="73">
        <f t="shared" ref="Q399" si="1767">SUM(Q395:Q398)</f>
        <v>0</v>
      </c>
      <c r="R399" s="75">
        <f t="shared" ref="R399" si="1768">Q399/Q393</f>
        <v>0</v>
      </c>
      <c r="S399" s="73">
        <f t="shared" ref="S399" si="1769">SUM(S395:S398)</f>
        <v>0</v>
      </c>
      <c r="T399" s="75">
        <f t="shared" ref="T399" si="1770">S399/S393</f>
        <v>0</v>
      </c>
      <c r="U399" s="73">
        <f t="shared" ref="U399" si="1771">SUM(U395:U398)</f>
        <v>0</v>
      </c>
      <c r="V399" s="75">
        <f t="shared" ref="V399" si="1772">U399/U393</f>
        <v>0</v>
      </c>
      <c r="W399" s="73">
        <f t="shared" ref="W399" si="1773">SUM(W395:W398)</f>
        <v>0</v>
      </c>
      <c r="X399" s="75">
        <f t="shared" ref="X399" si="1774">W399/W393</f>
        <v>0</v>
      </c>
      <c r="Y399" s="73">
        <f t="shared" ref="Y399" si="1775">SUM(Y395:Y398)</f>
        <v>0</v>
      </c>
      <c r="Z399" s="75">
        <f t="shared" ref="Z399" si="1776">Y399/Y393</f>
        <v>0</v>
      </c>
      <c r="AA399" s="73">
        <f t="shared" ref="AA399" si="1777">SUM(AA395:AA398)</f>
        <v>0</v>
      </c>
      <c r="AB399" s="75">
        <f t="shared" ref="AB399" si="1778">AA399/AA393</f>
        <v>0</v>
      </c>
      <c r="AC399" s="73">
        <f t="shared" ref="AC399" si="1779">SUM(AC395:AC398)</f>
        <v>0</v>
      </c>
      <c r="AD399" s="75">
        <f t="shared" ref="AD399" si="1780">AC399/AC393</f>
        <v>0</v>
      </c>
      <c r="AE399" s="73">
        <f t="shared" ref="AE399" si="1781">SUM(AE395:AE398)</f>
        <v>0</v>
      </c>
      <c r="AF399" s="75">
        <f t="shared" ref="AF399" si="1782">AE399/AE393</f>
        <v>0</v>
      </c>
      <c r="AG399" s="73">
        <f t="shared" ref="AG399" si="1783">SUM(AG395:AG398)</f>
        <v>0</v>
      </c>
      <c r="AH399" s="75">
        <f t="shared" ref="AH399" si="1784">AG399/AG393</f>
        <v>0</v>
      </c>
      <c r="AI399" s="73">
        <f t="shared" ref="AI399" si="1785">SUM(AI395:AI398)</f>
        <v>0</v>
      </c>
      <c r="AJ399" s="75">
        <f t="shared" ref="AJ399" si="1786">AI399/AI393</f>
        <v>0</v>
      </c>
      <c r="AK399" s="73">
        <f t="shared" ref="AK399" si="1787">SUM(AK395:AK398)</f>
        <v>0</v>
      </c>
      <c r="AL399" s="75">
        <f t="shared" ref="AL399" si="1788">AK399/AK393</f>
        <v>0</v>
      </c>
      <c r="AM399" s="73">
        <f t="shared" ref="AM399" si="1789">SUM(AM395:AM398)</f>
        <v>0</v>
      </c>
      <c r="AN399" s="75">
        <f t="shared" ref="AN399" si="1790">AM399/AM393</f>
        <v>0</v>
      </c>
      <c r="AO399" s="73">
        <f t="shared" ref="AO399" si="1791">SUM(AO395:AO398)</f>
        <v>0</v>
      </c>
      <c r="AP399" s="75">
        <f t="shared" ref="AP399" si="1792">AO399/AO393</f>
        <v>0</v>
      </c>
      <c r="AQ399" s="73">
        <f t="shared" ref="AQ399" si="1793">SUM(AQ395:AQ398)</f>
        <v>0</v>
      </c>
      <c r="AR399" s="75">
        <f t="shared" ref="AR399" si="1794">AQ399/AQ393</f>
        <v>0</v>
      </c>
      <c r="AS399" s="73">
        <f t="shared" ref="AS399" si="1795">SUM(AS395:AS398)</f>
        <v>0</v>
      </c>
      <c r="AT399" s="75">
        <f t="shared" ref="AT399" si="1796">AS399/AS393</f>
        <v>0</v>
      </c>
      <c r="AU399" s="71">
        <f>E399+M399+O399+Q399+W399+Y399+AA399+AE399+AG399+AI399+AO399+AS399+G399+K399+I399+AC399+S399+U399+AQ399+AK399+AM399+C399</f>
        <v>0</v>
      </c>
      <c r="AV399" s="155">
        <f t="shared" si="1752"/>
        <v>0</v>
      </c>
      <c r="AW399" s="94"/>
      <c r="AX399" s="94"/>
      <c r="AY399" s="94"/>
      <c r="AZ399" s="94"/>
      <c r="BA399" s="94"/>
      <c r="BB399" s="94"/>
      <c r="BC399" s="94"/>
      <c r="BD399" s="94"/>
      <c r="BE399" s="94"/>
      <c r="BF399" s="94"/>
      <c r="BG399" s="94"/>
      <c r="BH399" s="94"/>
      <c r="BI399" s="94"/>
      <c r="BJ399" s="94"/>
      <c r="BK399" s="94"/>
      <c r="CK399" s="26">
        <f t="shared" ref="CK399" si="1797">SUM(CK395:CK398)</f>
        <v>0</v>
      </c>
    </row>
    <row r="400" spans="1:89" ht="16.5" thickTop="1" x14ac:dyDescent="0.25">
      <c r="A400" s="233" t="s">
        <v>481</v>
      </c>
      <c r="B400" s="233"/>
      <c r="C400" s="233"/>
      <c r="D400" s="233"/>
      <c r="E400" s="233"/>
      <c r="F400" s="233"/>
      <c r="G400" s="233"/>
      <c r="H400" s="233"/>
      <c r="I400" s="233"/>
      <c r="J400" s="233"/>
      <c r="K400" s="233"/>
      <c r="L400" s="233"/>
      <c r="M400" s="233"/>
      <c r="N400" s="233"/>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row>
    <row r="401" spans="1:89" ht="45" x14ac:dyDescent="0.25">
      <c r="A401" s="76"/>
      <c r="B401" s="66" t="s">
        <v>21</v>
      </c>
      <c r="C401" s="225" t="s">
        <v>442</v>
      </c>
      <c r="D401" s="226"/>
      <c r="E401" s="225" t="s">
        <v>96</v>
      </c>
      <c r="F401" s="226"/>
      <c r="G401" s="232" t="s">
        <v>99</v>
      </c>
      <c r="H401" s="226"/>
      <c r="I401" s="232" t="s">
        <v>100</v>
      </c>
      <c r="J401" s="226"/>
      <c r="K401" s="225" t="s">
        <v>97</v>
      </c>
      <c r="L401" s="226"/>
      <c r="M401" s="225" t="s">
        <v>98</v>
      </c>
      <c r="N401" s="226"/>
      <c r="O401" s="225" t="s">
        <v>22</v>
      </c>
      <c r="P401" s="226"/>
      <c r="Q401" s="225" t="s">
        <v>489</v>
      </c>
      <c r="R401" s="226"/>
      <c r="S401" s="225" t="s">
        <v>488</v>
      </c>
      <c r="T401" s="226"/>
      <c r="U401" s="232" t="s">
        <v>422</v>
      </c>
      <c r="V401" s="226"/>
      <c r="W401" s="232" t="s">
        <v>436</v>
      </c>
      <c r="X401" s="226"/>
      <c r="Y401" s="232" t="s">
        <v>423</v>
      </c>
      <c r="Z401" s="226"/>
      <c r="AA401" s="225" t="s">
        <v>484</v>
      </c>
      <c r="AB401" s="226"/>
      <c r="AC401" s="225" t="s">
        <v>93</v>
      </c>
      <c r="AD401" s="226"/>
      <c r="AE401" s="225" t="s">
        <v>94</v>
      </c>
      <c r="AF401" s="226"/>
      <c r="AG401" s="225" t="s">
        <v>485</v>
      </c>
      <c r="AH401" s="226"/>
      <c r="AI401" s="225" t="s">
        <v>424</v>
      </c>
      <c r="AJ401" s="226"/>
      <c r="AK401" s="225" t="s">
        <v>425</v>
      </c>
      <c r="AL401" s="226"/>
      <c r="AM401" s="225" t="s">
        <v>437</v>
      </c>
      <c r="AN401" s="226"/>
      <c r="AO401" s="225" t="s">
        <v>500</v>
      </c>
      <c r="AP401" s="226"/>
      <c r="AQ401" s="225" t="s">
        <v>426</v>
      </c>
      <c r="AR401" s="226"/>
      <c r="AS401" s="225" t="s">
        <v>447</v>
      </c>
      <c r="AT401" s="226"/>
      <c r="AU401" s="225" t="s">
        <v>23</v>
      </c>
      <c r="AV401" s="226"/>
      <c r="AW401" s="89" t="s">
        <v>442</v>
      </c>
      <c r="AX401" s="89" t="s">
        <v>96</v>
      </c>
      <c r="AY401" s="195" t="s">
        <v>219</v>
      </c>
      <c r="AZ401" s="105" t="s">
        <v>97</v>
      </c>
      <c r="BA401" s="105" t="s">
        <v>443</v>
      </c>
      <c r="BB401" s="90" t="s">
        <v>434</v>
      </c>
      <c r="BC401" s="106" t="s">
        <v>220</v>
      </c>
      <c r="BD401" s="90" t="s">
        <v>435</v>
      </c>
      <c r="BE401" s="90" t="s">
        <v>93</v>
      </c>
      <c r="BF401" s="90" t="s">
        <v>94</v>
      </c>
      <c r="BG401" s="90" t="s">
        <v>31</v>
      </c>
      <c r="BH401" s="90" t="s">
        <v>444</v>
      </c>
      <c r="BI401" s="91" t="s">
        <v>445</v>
      </c>
      <c r="BJ401" s="91" t="s">
        <v>446</v>
      </c>
      <c r="BK401" s="91" t="s">
        <v>448</v>
      </c>
      <c r="CK401" s="219" t="s">
        <v>502</v>
      </c>
    </row>
    <row r="402" spans="1:89" x14ac:dyDescent="0.25">
      <c r="A402" s="38" t="s">
        <v>107</v>
      </c>
      <c r="B402" s="67"/>
      <c r="C402" s="67"/>
      <c r="D402" s="68"/>
      <c r="E402" s="67"/>
      <c r="F402" s="68"/>
      <c r="G402" s="67"/>
      <c r="H402" s="68"/>
      <c r="I402" s="67"/>
      <c r="J402" s="68"/>
      <c r="K402" s="67"/>
      <c r="L402" s="68"/>
      <c r="M402" s="69"/>
      <c r="N402" s="68"/>
      <c r="O402" s="67"/>
      <c r="P402" s="68"/>
      <c r="Q402" s="67"/>
      <c r="R402" s="68"/>
      <c r="S402" s="67"/>
      <c r="T402" s="68"/>
      <c r="U402" s="67"/>
      <c r="V402" s="68"/>
      <c r="W402" s="67"/>
      <c r="X402" s="68"/>
      <c r="Y402" s="67"/>
      <c r="Z402" s="68"/>
      <c r="AA402" s="67"/>
      <c r="AB402" s="68"/>
      <c r="AC402" s="69"/>
      <c r="AD402" s="69"/>
      <c r="AE402" s="67"/>
      <c r="AF402" s="68"/>
      <c r="AG402" s="67"/>
      <c r="AH402" s="68"/>
      <c r="AI402" s="67"/>
      <c r="AJ402" s="68"/>
      <c r="AK402" s="227"/>
      <c r="AL402" s="228"/>
      <c r="AM402" s="227"/>
      <c r="AN402" s="228"/>
      <c r="AO402" s="112"/>
      <c r="AP402" s="113"/>
      <c r="AQ402" s="112"/>
      <c r="AR402" s="113"/>
      <c r="AS402" s="112"/>
      <c r="AT402" s="113"/>
      <c r="AU402" s="67"/>
      <c r="AV402" s="110"/>
      <c r="AW402" s="89"/>
      <c r="AX402" s="89"/>
      <c r="AY402" s="89"/>
      <c r="AZ402" s="89"/>
      <c r="BA402" s="89"/>
    </row>
    <row r="403" spans="1:89" x14ac:dyDescent="0.25">
      <c r="A403" s="77"/>
      <c r="B403" s="70"/>
      <c r="C403" s="223">
        <f>(VLOOKUP(A402,$BL$2:$CH$5,2,FALSE))*'Attorney Detail'!F403</f>
        <v>15</v>
      </c>
      <c r="D403" s="224"/>
      <c r="E403" s="223">
        <f>(VLOOKUP(A402,$BL$2:$CH$5,3,FALSE))*'Attorney Detail'!F403</f>
        <v>15</v>
      </c>
      <c r="F403" s="224"/>
      <c r="G403" s="223">
        <f>VLOOKUP(A402,$BL$2:$CI$5,4,FALSE)*'Attorney Detail'!F403</f>
        <v>50</v>
      </c>
      <c r="H403" s="224"/>
      <c r="I403" s="223">
        <f>VLOOKUP(A402,$BL$2:$CI$5,5,FALSE)*'Attorney Detail'!F403</f>
        <v>80</v>
      </c>
      <c r="J403" s="224"/>
      <c r="K403" s="223">
        <f>VLOOKUP(A402,$BL$2:$CI$5,6,FALSE)*'Attorney Detail'!F403</f>
        <v>100</v>
      </c>
      <c r="L403" s="224"/>
      <c r="M403" s="234">
        <f>VLOOKUP(A402,$BL$2:$CI$5,7,FALSE)*'Attorney Detail'!F403</f>
        <v>150</v>
      </c>
      <c r="N403" s="224"/>
      <c r="O403" s="223">
        <f>VLOOKUP(A402,$BL$2:$CI$5,8,FALSE)*'Attorney Detail'!F403</f>
        <v>300</v>
      </c>
      <c r="P403" s="224"/>
      <c r="Q403" s="223">
        <f>VLOOKUP(A402,$BL$2:$CI$5,9,FALSE)*'Attorney Detail'!F403</f>
        <v>15</v>
      </c>
      <c r="R403" s="224"/>
      <c r="S403" s="223">
        <f>VLOOKUP(A402,$BL$2:$CI$5,10,FALSE)*'Attorney Detail'!F403</f>
        <v>50</v>
      </c>
      <c r="T403" s="224"/>
      <c r="U403" s="223">
        <f>VLOOKUP(A402,$BL$2:$CI$5,11,FALSE)*'Attorney Detail'!F403</f>
        <v>100</v>
      </c>
      <c r="V403" s="224"/>
      <c r="W403" s="223">
        <f>VLOOKUP(A402,$BL$2:$CI$5,12,FALSE)*'Attorney Detail'!F403</f>
        <v>220</v>
      </c>
      <c r="X403" s="224"/>
      <c r="Y403" s="223">
        <f>VLOOKUP(A402,$BL$2:$CI$5,13,FALSE)*'Attorney Detail'!F403</f>
        <v>300</v>
      </c>
      <c r="Z403" s="224"/>
      <c r="AA403" s="229">
        <f>VLOOKUP(A402,$BL$2:$CI$5,14,FALSE)*'Attorney Detail'!F403</f>
        <v>400</v>
      </c>
      <c r="AB403" s="230"/>
      <c r="AC403" s="229">
        <f>VLOOKUP(A402,$BL$2:$CI$5,15,FALSE)*'Attorney Detail'!F403</f>
        <v>120</v>
      </c>
      <c r="AD403" s="231"/>
      <c r="AE403" s="229">
        <f>VLOOKUP(A402,$BL$2:$CI$5,16,FALSE)*'Attorney Detail'!F403</f>
        <v>120</v>
      </c>
      <c r="AF403" s="230"/>
      <c r="AG403" s="229">
        <f>VLOOKUP(A402,$BL$2:$CI$5,17,FALSE)*'Attorney Detail'!F403</f>
        <v>300</v>
      </c>
      <c r="AH403" s="230"/>
      <c r="AI403" s="223">
        <f>VLOOKUP(A402,$BL$2:$CI$5,18,FALSE)*'Attorney Detail'!F403</f>
        <v>300</v>
      </c>
      <c r="AJ403" s="224"/>
      <c r="AK403" s="223">
        <f>VLOOKUP(A402,$BL$2:$CI$5,19,FALSE)*'Attorney Detail'!F403</f>
        <v>15</v>
      </c>
      <c r="AL403" s="224"/>
      <c r="AM403" s="223">
        <f>VLOOKUP(A402,$BL$2:$CI$5,20,FALSE)*'Attorney Detail'!F403</f>
        <v>40</v>
      </c>
      <c r="AN403" s="224"/>
      <c r="AO403" s="223">
        <f>VLOOKUP(A402,$BL$2:$CI$5,21,FALSE)*'Attorney Detail'!F403</f>
        <v>40</v>
      </c>
      <c r="AP403" s="224"/>
      <c r="AQ403" s="223">
        <f>VLOOKUP(A402,$BL$2:$CI$5,22,FALSE)*'Attorney Detail'!F403</f>
        <v>40</v>
      </c>
      <c r="AR403" s="224"/>
      <c r="AS403" s="235">
        <f>VLOOKUP(A402,$BL$2:$CI$5,23,FALSE)*'Attorney Detail'!F403</f>
        <v>10000000000</v>
      </c>
      <c r="AT403" s="236"/>
      <c r="AU403" s="237"/>
      <c r="AV403" s="238"/>
    </row>
    <row r="404" spans="1:89" ht="15.75" thickBot="1" x14ac:dyDescent="0.3">
      <c r="A404" s="37" t="str">
        <f>'Attorney Detail'!A403&amp;""</f>
        <v/>
      </c>
      <c r="B404" s="78" t="s">
        <v>24</v>
      </c>
      <c r="C404" s="78" t="s">
        <v>24</v>
      </c>
      <c r="D404" s="78" t="s">
        <v>112</v>
      </c>
      <c r="E404" s="78" t="s">
        <v>24</v>
      </c>
      <c r="F404" s="78" t="s">
        <v>112</v>
      </c>
      <c r="G404" s="78" t="s">
        <v>24</v>
      </c>
      <c r="H404" s="78" t="s">
        <v>112</v>
      </c>
      <c r="I404" s="78" t="s">
        <v>24</v>
      </c>
      <c r="J404" s="78" t="s">
        <v>112</v>
      </c>
      <c r="K404" s="78" t="s">
        <v>24</v>
      </c>
      <c r="L404" s="78" t="s">
        <v>112</v>
      </c>
      <c r="M404" s="78" t="s">
        <v>24</v>
      </c>
      <c r="N404" s="78" t="s">
        <v>112</v>
      </c>
      <c r="O404" s="78" t="s">
        <v>24</v>
      </c>
      <c r="P404" s="78" t="s">
        <v>112</v>
      </c>
      <c r="Q404" s="78" t="s">
        <v>24</v>
      </c>
      <c r="R404" s="78" t="s">
        <v>112</v>
      </c>
      <c r="S404" s="78" t="s">
        <v>24</v>
      </c>
      <c r="T404" s="78" t="s">
        <v>112</v>
      </c>
      <c r="U404" s="78" t="s">
        <v>24</v>
      </c>
      <c r="V404" s="78" t="s">
        <v>112</v>
      </c>
      <c r="W404" s="78" t="s">
        <v>24</v>
      </c>
      <c r="X404" s="78" t="s">
        <v>112</v>
      </c>
      <c r="Y404" s="78" t="s">
        <v>24</v>
      </c>
      <c r="Z404" s="78" t="s">
        <v>112</v>
      </c>
      <c r="AA404" s="78" t="s">
        <v>24</v>
      </c>
      <c r="AB404" s="78" t="s">
        <v>112</v>
      </c>
      <c r="AC404" s="78" t="s">
        <v>24</v>
      </c>
      <c r="AD404" s="78" t="s">
        <v>112</v>
      </c>
      <c r="AE404" s="78" t="s">
        <v>24</v>
      </c>
      <c r="AF404" s="78" t="s">
        <v>112</v>
      </c>
      <c r="AG404" s="78" t="s">
        <v>24</v>
      </c>
      <c r="AH404" s="79" t="s">
        <v>112</v>
      </c>
      <c r="AI404" s="78" t="s">
        <v>24</v>
      </c>
      <c r="AJ404" s="78" t="s">
        <v>112</v>
      </c>
      <c r="AK404" s="78" t="s">
        <v>24</v>
      </c>
      <c r="AL404" s="78" t="s">
        <v>112</v>
      </c>
      <c r="AM404" s="78" t="s">
        <v>24</v>
      </c>
      <c r="AN404" s="78" t="s">
        <v>112</v>
      </c>
      <c r="AO404" s="78" t="s">
        <v>24</v>
      </c>
      <c r="AP404" s="78" t="s">
        <v>112</v>
      </c>
      <c r="AQ404" s="78" t="s">
        <v>24</v>
      </c>
      <c r="AR404" s="78" t="s">
        <v>112</v>
      </c>
      <c r="AS404" s="78" t="s">
        <v>24</v>
      </c>
      <c r="AT404" s="78" t="s">
        <v>112</v>
      </c>
      <c r="AU404" s="78" t="s">
        <v>24</v>
      </c>
      <c r="AV404" s="154" t="s">
        <v>112</v>
      </c>
      <c r="CK404" s="19"/>
    </row>
    <row r="405" spans="1:89" ht="16.5" thickTop="1" thickBot="1" x14ac:dyDescent="0.3">
      <c r="A405" s="20" t="s">
        <v>25</v>
      </c>
      <c r="B405" s="21"/>
      <c r="C405" s="21"/>
      <c r="D405" s="75">
        <f>C405/C403</f>
        <v>0</v>
      </c>
      <c r="E405" s="21"/>
      <c r="F405" s="75">
        <f>E405/E403</f>
        <v>0</v>
      </c>
      <c r="G405" s="21"/>
      <c r="H405" s="75">
        <f>G405/G403</f>
        <v>0</v>
      </c>
      <c r="I405" s="21"/>
      <c r="J405" s="75">
        <f>I405/I403</f>
        <v>0</v>
      </c>
      <c r="K405" s="21"/>
      <c r="L405" s="75">
        <f>K405/K403</f>
        <v>0</v>
      </c>
      <c r="M405" s="21"/>
      <c r="N405" s="75">
        <f>M405/M403</f>
        <v>0</v>
      </c>
      <c r="O405" s="21"/>
      <c r="P405" s="75">
        <f>O405/O403</f>
        <v>0</v>
      </c>
      <c r="Q405" s="21"/>
      <c r="R405" s="75">
        <f>Q405/Q403</f>
        <v>0</v>
      </c>
      <c r="S405" s="21"/>
      <c r="T405" s="75">
        <f>S405/S403</f>
        <v>0</v>
      </c>
      <c r="U405" s="21"/>
      <c r="V405" s="75">
        <f>U405/U403</f>
        <v>0</v>
      </c>
      <c r="W405" s="21"/>
      <c r="X405" s="75">
        <f>W405/W403</f>
        <v>0</v>
      </c>
      <c r="Y405" s="21"/>
      <c r="Z405" s="75">
        <f>Y405/Y403</f>
        <v>0</v>
      </c>
      <c r="AA405" s="21"/>
      <c r="AB405" s="75">
        <f>AA405/AA403</f>
        <v>0</v>
      </c>
      <c r="AC405" s="21"/>
      <c r="AD405" s="75">
        <f>AC405/AC403</f>
        <v>0</v>
      </c>
      <c r="AE405" s="21"/>
      <c r="AF405" s="75">
        <f>AE405/AE403</f>
        <v>0</v>
      </c>
      <c r="AG405" s="21"/>
      <c r="AH405" s="75">
        <f>AG405/AG403</f>
        <v>0</v>
      </c>
      <c r="AI405" s="21"/>
      <c r="AJ405" s="75">
        <f>AI405/AI403</f>
        <v>0</v>
      </c>
      <c r="AK405" s="21"/>
      <c r="AL405" s="75">
        <f>AK405/AK403</f>
        <v>0</v>
      </c>
      <c r="AM405" s="21">
        <v>0</v>
      </c>
      <c r="AN405" s="75">
        <f>AM405/AM403</f>
        <v>0</v>
      </c>
      <c r="AO405" s="21"/>
      <c r="AP405" s="75">
        <f>AO405/AO403</f>
        <v>0</v>
      </c>
      <c r="AQ405" s="21"/>
      <c r="AR405" s="75">
        <f>AQ405/AQ403</f>
        <v>0</v>
      </c>
      <c r="AS405" s="21"/>
      <c r="AT405" s="75">
        <f>AS405/AS403</f>
        <v>0</v>
      </c>
      <c r="AU405" s="100">
        <f>E405+M405+O405+Q405+W405+Y405+AA405+AE405+AG405+AI405+AO405+AS405+G405+K405+I405+AC405+S405+U405+AQ405+AK405+AM405+C405</f>
        <v>0</v>
      </c>
      <c r="AV405" s="155">
        <f t="shared" ref="AV405:AV409" si="1798">F405+N405+P405+R405+X405+Z405+AB405+AF405+AH405+AJ405+AP405+AT405+AD405+H405+L405+J405+T405+V405+AR405+AL405+AN405+D405</f>
        <v>0</v>
      </c>
      <c r="AW405" s="93">
        <f>IF(D405=0,0,(IF('Attorney Detail'!I403="yes",(D405/AV405)*('Attorney Detail'!G403+'Attorney Detail'!H403),0)))</f>
        <v>0</v>
      </c>
      <c r="AX405" s="93">
        <f>IF(F405=0,0,(IF('Attorney Detail'!J403="yes",(F405/AV405)*('Attorney Detail'!G403+'Attorney Detail'!H403),0)))</f>
        <v>0</v>
      </c>
      <c r="AY405" s="93">
        <f>IF(H405+J405=0,0,(IF('Attorney Detail'!K403="yes",((H405+J405)/AV405)*('Attorney Detail'!G403+'Attorney Detail'!H403),0)))</f>
        <v>0</v>
      </c>
      <c r="AZ405" s="93">
        <f>IF(L405=0,0,(IF('Attorney Detail'!L403="yes",(L405/AV405)*('Attorney Detail'!G403+'Attorney Detail'!H403),0)))</f>
        <v>0</v>
      </c>
      <c r="BA405" s="93">
        <f>IF(N405=0,0,(N405/AV405)*('Attorney Detail'!G403+'Attorney Detail'!H403))</f>
        <v>0</v>
      </c>
      <c r="BB405" s="93">
        <f>IF(R405+T405=0,0,(IF('Attorney Detail'!M403="yes",((R405+T405)/AV405)*('Attorney Detail'!G403+'Attorney Detail'!H403),0)))</f>
        <v>0</v>
      </c>
      <c r="BC405" s="93">
        <f>IF(V405=0,0,(IF('Attorney Detail'!N403="yes",(((V405)/AV405)*('Attorney Detail'!G403+'Attorney Detail'!H403)),0)))</f>
        <v>0</v>
      </c>
      <c r="BD405" s="93">
        <f>IF(X405+Z405+AB405=0,0,(IF('Attorney Detail'!O403="yes",((X405+Z405+AB405)/AV405)*('Attorney Detail'!G403+'Attorney Detail'!H403),0)))</f>
        <v>0</v>
      </c>
      <c r="BE405" s="93">
        <f>IF(AD405=0,0,(IF('Attorney Detail'!P403="yes",(AD405/AV405)*('Attorney Detail'!G403+'Attorney Detail'!H403),0)))</f>
        <v>0</v>
      </c>
      <c r="BF405" s="93">
        <f>IF(AF405=0,0,(IF('Attorney Detail'!Q403="yes",(AF405/AV405)*('Attorney Detail'!G403+'Attorney Detail'!H403),0)))</f>
        <v>0</v>
      </c>
      <c r="BG405" s="93">
        <f>IF(AH405=0,0,(AH405/AV405)*('Attorney Detail'!G403+'Attorney Detail'!H403))</f>
        <v>0</v>
      </c>
      <c r="BH405" s="93">
        <f>IF(AK405+AM405=0,0,(IF('Attorney Detail'!R403="yes",((AL405+AN405)/AV405)*('Attorney Detail'!G403+'Attorney Detail'!H403),0)))</f>
        <v>0</v>
      </c>
      <c r="BI405" s="91">
        <f>IF(AP405=0,0,(IF('Attorney Detail'!S403="yes",(AP405/AV405)*('Attorney Detail'!G403+'Attorney Detail'!H403),0)))</f>
        <v>0</v>
      </c>
      <c r="BJ405" s="91">
        <f>IF(AT405=0,0,(AT405/AV405)*('Attorney Detail'!G403+'Attorney Detail'!H403))</f>
        <v>0</v>
      </c>
      <c r="BK405" s="91">
        <f>IF((AU405)=0,('Attorney Detail'!G403+'Attorney Detail'!H403),SUM(AW405:BJ405))</f>
        <v>0</v>
      </c>
      <c r="CK405" s="19">
        <f>AV405*'Attorney Detail'!F403</f>
        <v>0</v>
      </c>
    </row>
    <row r="406" spans="1:89" ht="16.5" thickTop="1" thickBot="1" x14ac:dyDescent="0.3">
      <c r="A406" s="22" t="s">
        <v>26</v>
      </c>
      <c r="B406" s="23"/>
      <c r="C406" s="88"/>
      <c r="D406" s="75">
        <f>C406/C403</f>
        <v>0</v>
      </c>
      <c r="E406" s="88"/>
      <c r="F406" s="75">
        <f>E406/E403</f>
        <v>0</v>
      </c>
      <c r="G406" s="88"/>
      <c r="H406" s="75">
        <f>G406/G403</f>
        <v>0</v>
      </c>
      <c r="I406" s="88"/>
      <c r="J406" s="75">
        <f>I406/I403</f>
        <v>0</v>
      </c>
      <c r="K406" s="88"/>
      <c r="L406" s="75">
        <f>K406/K403</f>
        <v>0</v>
      </c>
      <c r="M406" s="88"/>
      <c r="N406" s="75">
        <f>M406/M403</f>
        <v>0</v>
      </c>
      <c r="O406" s="88"/>
      <c r="P406" s="75">
        <f>O406/O403</f>
        <v>0</v>
      </c>
      <c r="Q406" s="88"/>
      <c r="R406" s="75">
        <f>Q406/Q403</f>
        <v>0</v>
      </c>
      <c r="S406" s="88"/>
      <c r="T406" s="75">
        <f>S406/S403</f>
        <v>0</v>
      </c>
      <c r="U406" s="88"/>
      <c r="V406" s="75">
        <f>U406/U403</f>
        <v>0</v>
      </c>
      <c r="W406" s="88"/>
      <c r="X406" s="75">
        <f>W406/W403</f>
        <v>0</v>
      </c>
      <c r="Y406" s="88"/>
      <c r="Z406" s="75">
        <f>Y406/Y403</f>
        <v>0</v>
      </c>
      <c r="AA406" s="88"/>
      <c r="AB406" s="75">
        <f>AA406/AA403</f>
        <v>0</v>
      </c>
      <c r="AC406" s="88"/>
      <c r="AD406" s="75">
        <f>AC406/AC403</f>
        <v>0</v>
      </c>
      <c r="AE406" s="88"/>
      <c r="AF406" s="75">
        <f>AE406/AE403</f>
        <v>0</v>
      </c>
      <c r="AG406" s="88"/>
      <c r="AH406" s="75">
        <f>AG406/AG403</f>
        <v>0</v>
      </c>
      <c r="AI406" s="88"/>
      <c r="AJ406" s="75">
        <f>AI406/AI403</f>
        <v>0</v>
      </c>
      <c r="AK406" s="88">
        <v>0</v>
      </c>
      <c r="AL406" s="75">
        <f>AK406/AK403</f>
        <v>0</v>
      </c>
      <c r="AM406" s="88">
        <v>0</v>
      </c>
      <c r="AN406" s="75">
        <f>AM406/AM403</f>
        <v>0</v>
      </c>
      <c r="AO406" s="88"/>
      <c r="AP406" s="75">
        <f>AO406/AO403</f>
        <v>0</v>
      </c>
      <c r="AQ406" s="88"/>
      <c r="AR406" s="75">
        <f>AQ406/AQ403</f>
        <v>0</v>
      </c>
      <c r="AS406" s="88"/>
      <c r="AT406" s="75">
        <f>AS406/AS403</f>
        <v>0</v>
      </c>
      <c r="AU406" s="107">
        <f>E406+M406+O406+Q406+W406+Y406+AA406+AE406+AG406+AI406+AO406+AS406+G406+K406+I406+AC406+S406+U406+AQ406+AK406+AM406+C406</f>
        <v>0</v>
      </c>
      <c r="AV406" s="155">
        <f t="shared" si="1798"/>
        <v>0</v>
      </c>
      <c r="AW406" s="93">
        <f>IF(D406=0,0,(IF('Attorney Detail'!I404="yes",(D406/AV406)*('Attorney Detail'!G404+'Attorney Detail'!H404),0)))</f>
        <v>0</v>
      </c>
      <c r="AX406" s="93">
        <f>IF(F406=0,0,(IF('Attorney Detail'!J404="yes",(F406/AV406)*('Attorney Detail'!G404+'Attorney Detail'!H404),0)))</f>
        <v>0</v>
      </c>
      <c r="AY406" s="93">
        <f>IF(H406+J406=0,0,(IF('Attorney Detail'!K404="yes",((H406+J406)/AV406)*('Attorney Detail'!G404+'Attorney Detail'!H404),0)))</f>
        <v>0</v>
      </c>
      <c r="AZ406" s="93">
        <f>IF(L406=0,0,(IF('Attorney Detail'!L404="yes",(L406/AV406)*('Attorney Detail'!G404+'Attorney Detail'!H404),0)))</f>
        <v>0</v>
      </c>
      <c r="BA406" s="93">
        <f>IF(N406=0,0,(N406/AV406)*('Attorney Detail'!G404+'Attorney Detail'!H404))</f>
        <v>0</v>
      </c>
      <c r="BB406" s="93">
        <f>IF(R406+T406=0,0,(IF('Attorney Detail'!M404="yes",((R406+T406)/AV406)*('Attorney Detail'!G404+'Attorney Detail'!H404),0)))</f>
        <v>0</v>
      </c>
      <c r="BC406" s="93">
        <f>IF(V406=0,0,(IF('Attorney Detail'!N404="yes",(((V406)/AV406)*('Attorney Detail'!G404+'Attorney Detail'!H404)),0)))</f>
        <v>0</v>
      </c>
      <c r="BD406" s="93">
        <f>IF(X406+Z406+AB406=0,0,(IF('Attorney Detail'!O404="yes",((X406+Z406+AB406)/AV406)*('Attorney Detail'!G404+'Attorney Detail'!H404),0)))</f>
        <v>0</v>
      </c>
      <c r="BE406" s="93">
        <f>IF(AD406=0,0,(IF('Attorney Detail'!P404="yes",(AD406/AV406)*('Attorney Detail'!G404+'Attorney Detail'!H404),0)))</f>
        <v>0</v>
      </c>
      <c r="BF406" s="93">
        <f>IF(AF406=0,0,(IF('Attorney Detail'!Q404="yes",(AF406/AV406)*('Attorney Detail'!G404+'Attorney Detail'!H404),0)))</f>
        <v>0</v>
      </c>
      <c r="BG406" s="93">
        <f>IF(AH406=0,0,(AH406/AV406)*('Attorney Detail'!G404+'Attorney Detail'!H404))</f>
        <v>0</v>
      </c>
      <c r="BH406" s="93">
        <f>IF(AK406+AM406=0,0,(IF('Attorney Detail'!R404="yes",((AL406+AN406)/AV406)*('Attorney Detail'!G404+'Attorney Detail'!H404),0)))</f>
        <v>0</v>
      </c>
      <c r="BI406" s="91">
        <f>IF(AP406=0,0,(IF('Attorney Detail'!S404="yes",(AP406/AV406)*('Attorney Detail'!G404+'Attorney Detail'!H404),0)))</f>
        <v>0</v>
      </c>
      <c r="BJ406" s="91">
        <f>IF(AT406=0,0,(AT406/AV406)*('Attorney Detail'!G404+'Attorney Detail'!H404))</f>
        <v>0</v>
      </c>
      <c r="BK406" s="91">
        <f>IF((AU406)=0,('Attorney Detail'!G404+'Attorney Detail'!H404),SUM(AW406:BJ406))</f>
        <v>0</v>
      </c>
      <c r="CK406" s="19">
        <f>AV406*'Attorney Detail'!F404</f>
        <v>0</v>
      </c>
    </row>
    <row r="407" spans="1:89" ht="16.5" thickTop="1" thickBot="1" x14ac:dyDescent="0.3">
      <c r="A407" s="22" t="s">
        <v>27</v>
      </c>
      <c r="B407" s="23"/>
      <c r="C407" s="88"/>
      <c r="D407" s="75">
        <f>C407/C403</f>
        <v>0</v>
      </c>
      <c r="E407" s="88"/>
      <c r="F407" s="75">
        <f>E407/E403</f>
        <v>0</v>
      </c>
      <c r="G407" s="88"/>
      <c r="H407" s="75">
        <f>G407/G403</f>
        <v>0</v>
      </c>
      <c r="I407" s="88"/>
      <c r="J407" s="75">
        <f>I407/I403</f>
        <v>0</v>
      </c>
      <c r="K407" s="88"/>
      <c r="L407" s="75">
        <f>K407/K403</f>
        <v>0</v>
      </c>
      <c r="M407" s="88"/>
      <c r="N407" s="75">
        <f>M407/M403</f>
        <v>0</v>
      </c>
      <c r="O407" s="88"/>
      <c r="P407" s="75">
        <f>O407/O403</f>
        <v>0</v>
      </c>
      <c r="Q407" s="88"/>
      <c r="R407" s="75">
        <f>Q407/Q403</f>
        <v>0</v>
      </c>
      <c r="S407" s="88"/>
      <c r="T407" s="75">
        <f>S407/S403</f>
        <v>0</v>
      </c>
      <c r="U407" s="88"/>
      <c r="V407" s="75">
        <f>U407/U403</f>
        <v>0</v>
      </c>
      <c r="W407" s="88"/>
      <c r="X407" s="75">
        <f>W407/W403</f>
        <v>0</v>
      </c>
      <c r="Y407" s="88"/>
      <c r="Z407" s="75">
        <f>Y407/Y403</f>
        <v>0</v>
      </c>
      <c r="AA407" s="88"/>
      <c r="AB407" s="75">
        <f>AA407/AA403</f>
        <v>0</v>
      </c>
      <c r="AC407" s="88"/>
      <c r="AD407" s="75">
        <f>AC407/AC403</f>
        <v>0</v>
      </c>
      <c r="AE407" s="88"/>
      <c r="AF407" s="75">
        <f>AE407/AE403</f>
        <v>0</v>
      </c>
      <c r="AG407" s="88"/>
      <c r="AH407" s="75">
        <f>AG407/AG403</f>
        <v>0</v>
      </c>
      <c r="AI407" s="88"/>
      <c r="AJ407" s="75">
        <f>AI407/AI403</f>
        <v>0</v>
      </c>
      <c r="AK407" s="88">
        <v>0</v>
      </c>
      <c r="AL407" s="75">
        <f>AK407/AK403</f>
        <v>0</v>
      </c>
      <c r="AM407" s="88">
        <v>0</v>
      </c>
      <c r="AN407" s="75">
        <f>AM407/AM403</f>
        <v>0</v>
      </c>
      <c r="AO407" s="88"/>
      <c r="AP407" s="75">
        <f>AO407/AO403</f>
        <v>0</v>
      </c>
      <c r="AQ407" s="88"/>
      <c r="AR407" s="75">
        <f>AQ407/AQ403</f>
        <v>0</v>
      </c>
      <c r="AS407" s="88"/>
      <c r="AT407" s="75">
        <f>AS407/AS403</f>
        <v>0</v>
      </c>
      <c r="AU407" s="107">
        <f>E407+M407+O407+Q407+W407+Y407+AA407+AE407+AG407+AI407+AO407+AS407+G407+K407+I407+AC407+S407+U407+AQ407+AK407+AM407+C407</f>
        <v>0</v>
      </c>
      <c r="AV407" s="155">
        <f t="shared" si="1798"/>
        <v>0</v>
      </c>
      <c r="AW407" s="93">
        <f>IF(D407=0,0,(IF('Attorney Detail'!I405="yes",(D407/AV407)*('Attorney Detail'!G405+'Attorney Detail'!H405),0)))</f>
        <v>0</v>
      </c>
      <c r="AX407" s="93">
        <f>IF(F407=0,0,(IF('Attorney Detail'!J405="yes",(F407/AV407)*('Attorney Detail'!G405+'Attorney Detail'!H405),0)))</f>
        <v>0</v>
      </c>
      <c r="AY407" s="93">
        <f>IF(H407+J407=0,0,(IF('Attorney Detail'!K405="yes",((H407+J407)/AV407)*('Attorney Detail'!G405+'Attorney Detail'!H405),0)))</f>
        <v>0</v>
      </c>
      <c r="AZ407" s="93">
        <f>IF(L407=0,0,(IF('Attorney Detail'!L405="yes",(L407/AV407)*('Attorney Detail'!G405+'Attorney Detail'!H405),0)))</f>
        <v>0</v>
      </c>
      <c r="BA407" s="93">
        <f>IF(N407=0,0,(N407/AV407)*('Attorney Detail'!G405+'Attorney Detail'!H405))</f>
        <v>0</v>
      </c>
      <c r="BB407" s="93">
        <f>IF(R407+T407=0,0,(IF('Attorney Detail'!M405="yes",((R407+T407)/AV407)*('Attorney Detail'!G405+'Attorney Detail'!H405),0)))</f>
        <v>0</v>
      </c>
      <c r="BC407" s="93">
        <f>IF(V407=0,0,(IF('Attorney Detail'!N405="yes",(((V407)/AV407)*('Attorney Detail'!G405+'Attorney Detail'!H405)),0)))</f>
        <v>0</v>
      </c>
      <c r="BD407" s="93">
        <f>IF(X407+Z407+AB407=0,0,(IF('Attorney Detail'!O405="yes",((X407+Z407+AB407)/AV407)*('Attorney Detail'!G405+'Attorney Detail'!H405),0)))</f>
        <v>0</v>
      </c>
      <c r="BE407" s="93">
        <f>IF(AD407=0,0,(IF('Attorney Detail'!P405="yes",(AD407/AV407)*('Attorney Detail'!G405+'Attorney Detail'!H405),0)))</f>
        <v>0</v>
      </c>
      <c r="BF407" s="93">
        <f>IF(AF407=0,0,(IF('Attorney Detail'!Q405="yes",(AF407/AV407)*('Attorney Detail'!G405+'Attorney Detail'!H405),0)))</f>
        <v>0</v>
      </c>
      <c r="BG407" s="93">
        <f>IF(AH407=0,0,(AH407/AV407)*('Attorney Detail'!G405+'Attorney Detail'!H405))</f>
        <v>0</v>
      </c>
      <c r="BH407" s="93">
        <f>IF(AK407+AM407=0,0,(IF('Attorney Detail'!R405="yes",((AL407+AN407)/AV407)*('Attorney Detail'!G405+'Attorney Detail'!H405),0)))</f>
        <v>0</v>
      </c>
      <c r="BI407" s="91">
        <f>IF(AP407=0,0,(IF('Attorney Detail'!S405="yes",(AP407/AV407)*('Attorney Detail'!G405+'Attorney Detail'!H405),0)))</f>
        <v>0</v>
      </c>
      <c r="BJ407" s="91">
        <f>IF(AT407=0,0,(AT407/AV407)*('Attorney Detail'!G405+'Attorney Detail'!H405))</f>
        <v>0</v>
      </c>
      <c r="BK407" s="91">
        <f>IF((AU407)=0,('Attorney Detail'!G405+'Attorney Detail'!H405),SUM(AW407:BJ407))</f>
        <v>0</v>
      </c>
      <c r="CK407" s="19">
        <f>AV407*'Attorney Detail'!F405</f>
        <v>0</v>
      </c>
    </row>
    <row r="408" spans="1:89" ht="16.5" thickTop="1" thickBot="1" x14ac:dyDescent="0.3">
      <c r="A408" s="24" t="s">
        <v>28</v>
      </c>
      <c r="B408" s="25"/>
      <c r="C408" s="25"/>
      <c r="D408" s="75">
        <f>C408/C403</f>
        <v>0</v>
      </c>
      <c r="E408" s="25"/>
      <c r="F408" s="75">
        <f>E408/E403</f>
        <v>0</v>
      </c>
      <c r="G408" s="25"/>
      <c r="H408" s="75">
        <f>G408/G403</f>
        <v>0</v>
      </c>
      <c r="I408" s="25"/>
      <c r="J408" s="75">
        <f>I408/I403</f>
        <v>0</v>
      </c>
      <c r="K408" s="25"/>
      <c r="L408" s="75">
        <f>K408/K403</f>
        <v>0</v>
      </c>
      <c r="M408" s="25"/>
      <c r="N408" s="75">
        <f>M408/M403</f>
        <v>0</v>
      </c>
      <c r="O408" s="25"/>
      <c r="P408" s="75">
        <f>O408/O403</f>
        <v>0</v>
      </c>
      <c r="Q408" s="25"/>
      <c r="R408" s="75">
        <f>Q408/Q403</f>
        <v>0</v>
      </c>
      <c r="S408" s="25"/>
      <c r="T408" s="75">
        <f>S408/S403</f>
        <v>0</v>
      </c>
      <c r="U408" s="25"/>
      <c r="V408" s="75">
        <f>U408/U403</f>
        <v>0</v>
      </c>
      <c r="W408" s="25"/>
      <c r="X408" s="75">
        <f>W408/W403</f>
        <v>0</v>
      </c>
      <c r="Y408" s="25"/>
      <c r="Z408" s="75">
        <f>Y408/Y403</f>
        <v>0</v>
      </c>
      <c r="AA408" s="25"/>
      <c r="AB408" s="75">
        <f>AA408/AA403</f>
        <v>0</v>
      </c>
      <c r="AC408" s="25"/>
      <c r="AD408" s="75">
        <f>AC408/AC403</f>
        <v>0</v>
      </c>
      <c r="AE408" s="25"/>
      <c r="AF408" s="75">
        <f>AE408/AE403</f>
        <v>0</v>
      </c>
      <c r="AG408" s="25"/>
      <c r="AH408" s="75">
        <f>AG408/AG403</f>
        <v>0</v>
      </c>
      <c r="AI408" s="25"/>
      <c r="AJ408" s="75">
        <f>AI408/AI403</f>
        <v>0</v>
      </c>
      <c r="AK408" s="25">
        <v>0</v>
      </c>
      <c r="AL408" s="75">
        <f>AK408/AK403</f>
        <v>0</v>
      </c>
      <c r="AM408" s="25">
        <v>0</v>
      </c>
      <c r="AN408" s="75">
        <f>AM408/AM403</f>
        <v>0</v>
      </c>
      <c r="AO408" s="25"/>
      <c r="AP408" s="75">
        <f>AO408/AO403</f>
        <v>0</v>
      </c>
      <c r="AQ408" s="25"/>
      <c r="AR408" s="75">
        <f>AQ408/AQ403</f>
        <v>0</v>
      </c>
      <c r="AS408" s="25"/>
      <c r="AT408" s="75">
        <f>AS408/AS403</f>
        <v>0</v>
      </c>
      <c r="AU408" s="108">
        <f>E408+M408+O408+Q408+W408+Y408+AA408+AE408+AG408+AI408+AO408+AS408+G408+K408+I408+AC408+S408+U408+AQ408+AK408+AM408+C408</f>
        <v>0</v>
      </c>
      <c r="AV408" s="155">
        <f t="shared" si="1798"/>
        <v>0</v>
      </c>
      <c r="AW408" s="93">
        <f>IF(D408=0,0,(IF('Attorney Detail'!I406="yes",(D408/AV408)*('Attorney Detail'!G406+'Attorney Detail'!H406),0)))</f>
        <v>0</v>
      </c>
      <c r="AX408" s="93">
        <f>IF(F408=0,0,(IF('Attorney Detail'!J406="yes",(F408/AV408)*('Attorney Detail'!G406+'Attorney Detail'!H406),0)))</f>
        <v>0</v>
      </c>
      <c r="AY408" s="93">
        <f>IF(H408+J408=0,0,(IF('Attorney Detail'!K406="yes",((H408+J408)/AV408)*('Attorney Detail'!G406+'Attorney Detail'!H406),0)))</f>
        <v>0</v>
      </c>
      <c r="AZ408" s="93">
        <f>IF(L408=0,0,(IF('Attorney Detail'!L406="yes",(L408/AV408)*('Attorney Detail'!G406+'Attorney Detail'!H406),0)))</f>
        <v>0</v>
      </c>
      <c r="BA408" s="93">
        <f>IF(N408=0,0,(N408/AV408)*('Attorney Detail'!G406+'Attorney Detail'!H406))</f>
        <v>0</v>
      </c>
      <c r="BB408" s="93">
        <f>IF(R408+T408=0,0,(IF('Attorney Detail'!M406="yes",((R408+T408)/AV408)*('Attorney Detail'!G406+'Attorney Detail'!H406),0)))</f>
        <v>0</v>
      </c>
      <c r="BC408" s="93">
        <f>IF(V408=0,0,(IF('Attorney Detail'!N406="yes",(((V408)/AV408)*('Attorney Detail'!G406+'Attorney Detail'!H406)),0)))</f>
        <v>0</v>
      </c>
      <c r="BD408" s="93">
        <f>IF(X408+Z408+AB408=0,0,(IF('Attorney Detail'!O406="yes",((X408+Z408+AB408)/AV408)*('Attorney Detail'!G406+'Attorney Detail'!H406),0)))</f>
        <v>0</v>
      </c>
      <c r="BE408" s="93">
        <f>IF(AD408=0,0,(IF('Attorney Detail'!P406="yes",(AD408/AV408)*('Attorney Detail'!G406+'Attorney Detail'!H406),0)))</f>
        <v>0</v>
      </c>
      <c r="BF408" s="93">
        <f>IF(AF408=0,0,(IF('Attorney Detail'!Q406="yes",(AF408/AV408)*('Attorney Detail'!G406+'Attorney Detail'!H406),0)))</f>
        <v>0</v>
      </c>
      <c r="BG408" s="93">
        <f>IF(AH408=0,0,(AH408/AV408)*('Attorney Detail'!G406+'Attorney Detail'!H406))</f>
        <v>0</v>
      </c>
      <c r="BH408" s="93">
        <f>IF(AK408+AM408=0,0,(IF('Attorney Detail'!R406="yes",((AL408+AN408)/AV408)*('Attorney Detail'!G406+'Attorney Detail'!H406),0)))</f>
        <v>0</v>
      </c>
      <c r="BI408" s="91">
        <f>IF(AP408=0,0,(IF('Attorney Detail'!S406="yes",(AP408/AV408)*('Attorney Detail'!G406+'Attorney Detail'!H406),0)))</f>
        <v>0</v>
      </c>
      <c r="BJ408" s="91">
        <f>IF(AT408=0,0,(AT408/AV408)*('Attorney Detail'!G406+'Attorney Detail'!H406))</f>
        <v>0</v>
      </c>
      <c r="BK408" s="91">
        <f>IF((AU408)=0,('Attorney Detail'!G406+'Attorney Detail'!H406),SUM(AW408:BJ408))</f>
        <v>0</v>
      </c>
      <c r="CK408" s="19">
        <f>AV408*'Attorney Detail'!F406</f>
        <v>0</v>
      </c>
    </row>
    <row r="409" spans="1:89" ht="16.5" thickTop="1" thickBot="1" x14ac:dyDescent="0.3">
      <c r="A409" s="72" t="s">
        <v>29</v>
      </c>
      <c r="B409" s="73"/>
      <c r="C409" s="73">
        <f t="shared" ref="C409" si="1799">SUM(C405:C408)</f>
        <v>0</v>
      </c>
      <c r="D409" s="74">
        <f t="shared" ref="D409" si="1800">C409/C403</f>
        <v>0</v>
      </c>
      <c r="E409" s="73">
        <f t="shared" ref="E409" si="1801">SUM(E405:E408)</f>
        <v>0</v>
      </c>
      <c r="F409" s="74">
        <f t="shared" ref="F409" si="1802">E409/E403</f>
        <v>0</v>
      </c>
      <c r="G409" s="73">
        <f t="shared" ref="G409" si="1803">SUM(G405:G408)</f>
        <v>0</v>
      </c>
      <c r="H409" s="75">
        <f t="shared" ref="H409" si="1804">G409/G403</f>
        <v>0</v>
      </c>
      <c r="I409" s="73">
        <f t="shared" ref="I409" si="1805">SUM(I405:I408)</f>
        <v>0</v>
      </c>
      <c r="J409" s="75">
        <f t="shared" ref="J409" si="1806">I409/I403</f>
        <v>0</v>
      </c>
      <c r="K409" s="73">
        <f t="shared" ref="K409" si="1807">SUM(K405:K408)</f>
        <v>0</v>
      </c>
      <c r="L409" s="75">
        <f t="shared" ref="L409" si="1808">K409/K403</f>
        <v>0</v>
      </c>
      <c r="M409" s="73">
        <f t="shared" ref="M409" si="1809">SUM(M405:M408)</f>
        <v>0</v>
      </c>
      <c r="N409" s="74">
        <f t="shared" ref="N409" si="1810">M409/M403</f>
        <v>0</v>
      </c>
      <c r="O409" s="73">
        <f t="shared" ref="O409" si="1811">SUM(O405:O408)</f>
        <v>0</v>
      </c>
      <c r="P409" s="74">
        <f t="shared" ref="P409" si="1812">O409/O403</f>
        <v>0</v>
      </c>
      <c r="Q409" s="73">
        <f t="shared" ref="Q409" si="1813">SUM(Q405:Q408)</f>
        <v>0</v>
      </c>
      <c r="R409" s="75">
        <f t="shared" ref="R409" si="1814">Q409/Q403</f>
        <v>0</v>
      </c>
      <c r="S409" s="73">
        <f t="shared" ref="S409" si="1815">SUM(S405:S408)</f>
        <v>0</v>
      </c>
      <c r="T409" s="75">
        <f t="shared" ref="T409" si="1816">S409/S403</f>
        <v>0</v>
      </c>
      <c r="U409" s="73">
        <f t="shared" ref="U409" si="1817">SUM(U405:U408)</f>
        <v>0</v>
      </c>
      <c r="V409" s="75">
        <f t="shared" ref="V409" si="1818">U409/U403</f>
        <v>0</v>
      </c>
      <c r="W409" s="73">
        <f t="shared" ref="W409" si="1819">SUM(W405:W408)</f>
        <v>0</v>
      </c>
      <c r="X409" s="75">
        <f t="shared" ref="X409" si="1820">W409/W403</f>
        <v>0</v>
      </c>
      <c r="Y409" s="73">
        <f t="shared" ref="Y409" si="1821">SUM(Y405:Y408)</f>
        <v>0</v>
      </c>
      <c r="Z409" s="75">
        <f t="shared" ref="Z409" si="1822">Y409/Y403</f>
        <v>0</v>
      </c>
      <c r="AA409" s="73">
        <f t="shared" ref="AA409" si="1823">SUM(AA405:AA408)</f>
        <v>0</v>
      </c>
      <c r="AB409" s="75">
        <f t="shared" ref="AB409" si="1824">AA409/AA403</f>
        <v>0</v>
      </c>
      <c r="AC409" s="73">
        <f t="shared" ref="AC409" si="1825">SUM(AC405:AC408)</f>
        <v>0</v>
      </c>
      <c r="AD409" s="75">
        <f t="shared" ref="AD409" si="1826">AC409/AC403</f>
        <v>0</v>
      </c>
      <c r="AE409" s="73">
        <f t="shared" ref="AE409" si="1827">SUM(AE405:AE408)</f>
        <v>0</v>
      </c>
      <c r="AF409" s="75">
        <f t="shared" ref="AF409" si="1828">AE409/AE403</f>
        <v>0</v>
      </c>
      <c r="AG409" s="73">
        <f t="shared" ref="AG409" si="1829">SUM(AG405:AG408)</f>
        <v>0</v>
      </c>
      <c r="AH409" s="75">
        <f t="shared" ref="AH409" si="1830">AG409/AG403</f>
        <v>0</v>
      </c>
      <c r="AI409" s="73">
        <f t="shared" ref="AI409" si="1831">SUM(AI405:AI408)</f>
        <v>0</v>
      </c>
      <c r="AJ409" s="75">
        <f t="shared" ref="AJ409" si="1832">AI409/AI403</f>
        <v>0</v>
      </c>
      <c r="AK409" s="73">
        <f t="shared" ref="AK409" si="1833">SUM(AK405:AK408)</f>
        <v>0</v>
      </c>
      <c r="AL409" s="75">
        <f t="shared" ref="AL409" si="1834">AK409/AK403</f>
        <v>0</v>
      </c>
      <c r="AM409" s="73">
        <f t="shared" ref="AM409" si="1835">SUM(AM405:AM408)</f>
        <v>0</v>
      </c>
      <c r="AN409" s="75">
        <f t="shared" ref="AN409" si="1836">AM409/AM403</f>
        <v>0</v>
      </c>
      <c r="AO409" s="73">
        <f t="shared" ref="AO409" si="1837">SUM(AO405:AO408)</f>
        <v>0</v>
      </c>
      <c r="AP409" s="75">
        <f t="shared" ref="AP409" si="1838">AO409/AO403</f>
        <v>0</v>
      </c>
      <c r="AQ409" s="73">
        <f t="shared" ref="AQ409" si="1839">SUM(AQ405:AQ408)</f>
        <v>0</v>
      </c>
      <c r="AR409" s="75">
        <f t="shared" ref="AR409" si="1840">AQ409/AQ403</f>
        <v>0</v>
      </c>
      <c r="AS409" s="73">
        <f t="shared" ref="AS409" si="1841">SUM(AS405:AS408)</f>
        <v>0</v>
      </c>
      <c r="AT409" s="75">
        <f t="shared" ref="AT409" si="1842">AS409/AS403</f>
        <v>0</v>
      </c>
      <c r="AU409" s="71">
        <f>E409+M409+O409+Q409+W409+Y409+AA409+AE409+AG409+AI409+AO409+AS409+G409+K409+I409+AC409+S409+U409+AQ409+AK409+AM409+C409</f>
        <v>0</v>
      </c>
      <c r="AV409" s="155">
        <f t="shared" si="1798"/>
        <v>0</v>
      </c>
      <c r="AW409" s="94"/>
      <c r="AX409" s="94"/>
      <c r="AY409" s="94"/>
      <c r="AZ409" s="94"/>
      <c r="BA409" s="94"/>
      <c r="BB409" s="94"/>
      <c r="BC409" s="94"/>
      <c r="BD409" s="94"/>
      <c r="BE409" s="94"/>
      <c r="BF409" s="94"/>
      <c r="BG409" s="94"/>
      <c r="BH409" s="94"/>
      <c r="BI409" s="94"/>
      <c r="BJ409" s="94"/>
      <c r="BK409" s="94"/>
      <c r="CK409" s="26">
        <f t="shared" ref="CK409" si="1843">SUM(CK405:CK408)</f>
        <v>0</v>
      </c>
    </row>
    <row r="410" spans="1:89" ht="16.5" thickTop="1" x14ac:dyDescent="0.25">
      <c r="A410" s="233" t="s">
        <v>481</v>
      </c>
      <c r="B410" s="233"/>
      <c r="C410" s="233"/>
      <c r="D410" s="233"/>
      <c r="E410" s="233"/>
      <c r="F410" s="233"/>
      <c r="G410" s="233"/>
      <c r="H410" s="233"/>
      <c r="I410" s="233"/>
      <c r="J410" s="233"/>
      <c r="K410" s="233"/>
      <c r="L410" s="233"/>
      <c r="M410" s="233"/>
      <c r="N410" s="233"/>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row>
    <row r="411" spans="1:89" ht="45" x14ac:dyDescent="0.25">
      <c r="A411" s="76"/>
      <c r="B411" s="66" t="s">
        <v>21</v>
      </c>
      <c r="C411" s="225" t="s">
        <v>442</v>
      </c>
      <c r="D411" s="226"/>
      <c r="E411" s="225" t="s">
        <v>96</v>
      </c>
      <c r="F411" s="226"/>
      <c r="G411" s="232" t="s">
        <v>99</v>
      </c>
      <c r="H411" s="226"/>
      <c r="I411" s="232" t="s">
        <v>100</v>
      </c>
      <c r="J411" s="226"/>
      <c r="K411" s="225" t="s">
        <v>97</v>
      </c>
      <c r="L411" s="226"/>
      <c r="M411" s="225" t="s">
        <v>98</v>
      </c>
      <c r="N411" s="226"/>
      <c r="O411" s="225" t="s">
        <v>22</v>
      </c>
      <c r="P411" s="226"/>
      <c r="Q411" s="225" t="s">
        <v>489</v>
      </c>
      <c r="R411" s="226"/>
      <c r="S411" s="225" t="s">
        <v>488</v>
      </c>
      <c r="T411" s="226"/>
      <c r="U411" s="232" t="s">
        <v>422</v>
      </c>
      <c r="V411" s="226"/>
      <c r="W411" s="232" t="s">
        <v>436</v>
      </c>
      <c r="X411" s="226"/>
      <c r="Y411" s="232" t="s">
        <v>423</v>
      </c>
      <c r="Z411" s="226"/>
      <c r="AA411" s="225" t="s">
        <v>484</v>
      </c>
      <c r="AB411" s="226"/>
      <c r="AC411" s="225" t="s">
        <v>93</v>
      </c>
      <c r="AD411" s="226"/>
      <c r="AE411" s="225" t="s">
        <v>94</v>
      </c>
      <c r="AF411" s="226"/>
      <c r="AG411" s="225" t="s">
        <v>485</v>
      </c>
      <c r="AH411" s="226"/>
      <c r="AI411" s="225" t="s">
        <v>424</v>
      </c>
      <c r="AJ411" s="226"/>
      <c r="AK411" s="225" t="s">
        <v>425</v>
      </c>
      <c r="AL411" s="226"/>
      <c r="AM411" s="225" t="s">
        <v>437</v>
      </c>
      <c r="AN411" s="226"/>
      <c r="AO411" s="225" t="s">
        <v>500</v>
      </c>
      <c r="AP411" s="226"/>
      <c r="AQ411" s="225" t="s">
        <v>426</v>
      </c>
      <c r="AR411" s="226"/>
      <c r="AS411" s="225" t="s">
        <v>447</v>
      </c>
      <c r="AT411" s="226"/>
      <c r="AU411" s="225" t="s">
        <v>23</v>
      </c>
      <c r="AV411" s="226"/>
      <c r="AW411" s="89" t="s">
        <v>442</v>
      </c>
      <c r="AX411" s="89" t="s">
        <v>96</v>
      </c>
      <c r="AY411" s="195" t="s">
        <v>221</v>
      </c>
      <c r="AZ411" s="105" t="s">
        <v>97</v>
      </c>
      <c r="BA411" s="105" t="s">
        <v>443</v>
      </c>
      <c r="BB411" s="90" t="s">
        <v>434</v>
      </c>
      <c r="BC411" s="106" t="s">
        <v>222</v>
      </c>
      <c r="BD411" s="90" t="s">
        <v>435</v>
      </c>
      <c r="BE411" s="90" t="s">
        <v>93</v>
      </c>
      <c r="BF411" s="90" t="s">
        <v>94</v>
      </c>
      <c r="BG411" s="90" t="s">
        <v>31</v>
      </c>
      <c r="BH411" s="90" t="s">
        <v>444</v>
      </c>
      <c r="BI411" s="91" t="s">
        <v>445</v>
      </c>
      <c r="BJ411" s="91" t="s">
        <v>446</v>
      </c>
      <c r="BK411" s="91" t="s">
        <v>448</v>
      </c>
      <c r="CK411" s="219" t="s">
        <v>502</v>
      </c>
    </row>
    <row r="412" spans="1:89" x14ac:dyDescent="0.25">
      <c r="A412" s="38" t="s">
        <v>107</v>
      </c>
      <c r="B412" s="67"/>
      <c r="C412" s="67"/>
      <c r="D412" s="68"/>
      <c r="E412" s="67"/>
      <c r="F412" s="68"/>
      <c r="G412" s="67"/>
      <c r="H412" s="68"/>
      <c r="I412" s="67"/>
      <c r="J412" s="68"/>
      <c r="K412" s="67"/>
      <c r="L412" s="68"/>
      <c r="M412" s="69"/>
      <c r="N412" s="68"/>
      <c r="O412" s="67"/>
      <c r="P412" s="68"/>
      <c r="Q412" s="67"/>
      <c r="R412" s="68"/>
      <c r="S412" s="67"/>
      <c r="T412" s="68"/>
      <c r="U412" s="67"/>
      <c r="V412" s="68"/>
      <c r="W412" s="67"/>
      <c r="X412" s="68"/>
      <c r="Y412" s="67"/>
      <c r="Z412" s="68"/>
      <c r="AA412" s="67"/>
      <c r="AB412" s="68"/>
      <c r="AC412" s="69"/>
      <c r="AD412" s="69"/>
      <c r="AE412" s="67"/>
      <c r="AF412" s="68"/>
      <c r="AG412" s="67"/>
      <c r="AH412" s="68"/>
      <c r="AI412" s="67"/>
      <c r="AJ412" s="68"/>
      <c r="AK412" s="227"/>
      <c r="AL412" s="228"/>
      <c r="AM412" s="227"/>
      <c r="AN412" s="228"/>
      <c r="AO412" s="112"/>
      <c r="AP412" s="113"/>
      <c r="AQ412" s="112"/>
      <c r="AR412" s="113"/>
      <c r="AS412" s="112"/>
      <c r="AT412" s="113"/>
      <c r="AU412" s="67"/>
      <c r="AV412" s="110"/>
      <c r="AW412" s="89"/>
      <c r="AX412" s="89"/>
      <c r="AY412" s="89"/>
      <c r="AZ412" s="89"/>
      <c r="BA412" s="89"/>
    </row>
    <row r="413" spans="1:89" x14ac:dyDescent="0.25">
      <c r="A413" s="77"/>
      <c r="B413" s="70"/>
      <c r="C413" s="223">
        <f>(VLOOKUP(A412,$BL$2:$CH$5,2,FALSE))*'Attorney Detail'!F413</f>
        <v>15</v>
      </c>
      <c r="D413" s="224"/>
      <c r="E413" s="223">
        <f>(VLOOKUP(A412,$BL$2:$CH$5,3,FALSE))*'Attorney Detail'!F413</f>
        <v>15</v>
      </c>
      <c r="F413" s="224"/>
      <c r="G413" s="223">
        <f>VLOOKUP(A412,$BL$2:$CI$5,4,FALSE)*'Attorney Detail'!F413</f>
        <v>50</v>
      </c>
      <c r="H413" s="224"/>
      <c r="I413" s="223">
        <f>VLOOKUP(A412,$BL$2:$CI$5,5,FALSE)*'Attorney Detail'!F413</f>
        <v>80</v>
      </c>
      <c r="J413" s="224"/>
      <c r="K413" s="223">
        <f>VLOOKUP(A412,$BL$2:$CI$5,6,FALSE)*'Attorney Detail'!F413</f>
        <v>100</v>
      </c>
      <c r="L413" s="224"/>
      <c r="M413" s="234">
        <f>VLOOKUP(A412,$BL$2:$CI$5,7,FALSE)*'Attorney Detail'!F413</f>
        <v>150</v>
      </c>
      <c r="N413" s="224"/>
      <c r="O413" s="223">
        <f>VLOOKUP(A412,$BL$2:$CI$5,8,FALSE)*'Attorney Detail'!F413</f>
        <v>300</v>
      </c>
      <c r="P413" s="224"/>
      <c r="Q413" s="223">
        <f>VLOOKUP(A412,$BL$2:$CI$5,9,FALSE)*'Attorney Detail'!F413</f>
        <v>15</v>
      </c>
      <c r="R413" s="224"/>
      <c r="S413" s="223">
        <f>VLOOKUP(A412,$BL$2:$CI$5,10,FALSE)*'Attorney Detail'!F413</f>
        <v>50</v>
      </c>
      <c r="T413" s="224"/>
      <c r="U413" s="223">
        <f>VLOOKUP(A412,$BL$2:$CI$5,11,FALSE)*'Attorney Detail'!F413</f>
        <v>100</v>
      </c>
      <c r="V413" s="224"/>
      <c r="W413" s="223">
        <f>VLOOKUP(A412,$BL$2:$CI$5,12,FALSE)*'Attorney Detail'!F413</f>
        <v>220</v>
      </c>
      <c r="X413" s="224"/>
      <c r="Y413" s="223">
        <f>VLOOKUP(A412,$BL$2:$CI$5,13,FALSE)*'Attorney Detail'!F413</f>
        <v>300</v>
      </c>
      <c r="Z413" s="224"/>
      <c r="AA413" s="229">
        <f>VLOOKUP(A412,$BL$2:$CI$5,14,FALSE)*'Attorney Detail'!F413</f>
        <v>400</v>
      </c>
      <c r="AB413" s="230"/>
      <c r="AC413" s="229">
        <f>VLOOKUP(A412,$BL$2:$CI$5,15,FALSE)*'Attorney Detail'!F413</f>
        <v>120</v>
      </c>
      <c r="AD413" s="231"/>
      <c r="AE413" s="229">
        <f>VLOOKUP(A412,$BL$2:$CI$5,16,FALSE)*'Attorney Detail'!F413</f>
        <v>120</v>
      </c>
      <c r="AF413" s="230"/>
      <c r="AG413" s="229">
        <f>VLOOKUP(A412,$BL$2:$CI$5,17,FALSE)*'Attorney Detail'!F413</f>
        <v>300</v>
      </c>
      <c r="AH413" s="230"/>
      <c r="AI413" s="223">
        <f>VLOOKUP(A412,$BL$2:$CI$5,18,FALSE)*'Attorney Detail'!F413</f>
        <v>300</v>
      </c>
      <c r="AJ413" s="224"/>
      <c r="AK413" s="223">
        <f>VLOOKUP(A412,$BL$2:$CI$5,19,FALSE)*'Attorney Detail'!F413</f>
        <v>15</v>
      </c>
      <c r="AL413" s="224"/>
      <c r="AM413" s="223">
        <f>VLOOKUP(A412,$BL$2:$CI$5,20,FALSE)*'Attorney Detail'!F413</f>
        <v>40</v>
      </c>
      <c r="AN413" s="224"/>
      <c r="AO413" s="223">
        <f>VLOOKUP(A412,$BL$2:$CI$5,21,FALSE)*'Attorney Detail'!F413</f>
        <v>40</v>
      </c>
      <c r="AP413" s="224"/>
      <c r="AQ413" s="223">
        <f>VLOOKUP(A412,$BL$2:$CI$5,22,FALSE)*'Attorney Detail'!F413</f>
        <v>40</v>
      </c>
      <c r="AR413" s="224"/>
      <c r="AS413" s="235">
        <f>VLOOKUP(A412,$BL$2:$CI$5,23,FALSE)*'Attorney Detail'!F413</f>
        <v>10000000000</v>
      </c>
      <c r="AT413" s="236"/>
      <c r="AU413" s="237"/>
      <c r="AV413" s="238"/>
    </row>
    <row r="414" spans="1:89" ht="15.75" thickBot="1" x14ac:dyDescent="0.3">
      <c r="A414" s="37" t="str">
        <f>'Attorney Detail'!A413&amp;""</f>
        <v/>
      </c>
      <c r="B414" s="78" t="s">
        <v>24</v>
      </c>
      <c r="C414" s="78" t="s">
        <v>24</v>
      </c>
      <c r="D414" s="78" t="s">
        <v>112</v>
      </c>
      <c r="E414" s="78" t="s">
        <v>24</v>
      </c>
      <c r="F414" s="78" t="s">
        <v>112</v>
      </c>
      <c r="G414" s="78" t="s">
        <v>24</v>
      </c>
      <c r="H414" s="78" t="s">
        <v>112</v>
      </c>
      <c r="I414" s="78" t="s">
        <v>24</v>
      </c>
      <c r="J414" s="78" t="s">
        <v>112</v>
      </c>
      <c r="K414" s="78" t="s">
        <v>24</v>
      </c>
      <c r="L414" s="78" t="s">
        <v>112</v>
      </c>
      <c r="M414" s="78" t="s">
        <v>24</v>
      </c>
      <c r="N414" s="78" t="s">
        <v>112</v>
      </c>
      <c r="O414" s="78" t="s">
        <v>24</v>
      </c>
      <c r="P414" s="78" t="s">
        <v>112</v>
      </c>
      <c r="Q414" s="78" t="s">
        <v>24</v>
      </c>
      <c r="R414" s="78" t="s">
        <v>112</v>
      </c>
      <c r="S414" s="78" t="s">
        <v>24</v>
      </c>
      <c r="T414" s="78" t="s">
        <v>112</v>
      </c>
      <c r="U414" s="78" t="s">
        <v>24</v>
      </c>
      <c r="V414" s="78" t="s">
        <v>112</v>
      </c>
      <c r="W414" s="78" t="s">
        <v>24</v>
      </c>
      <c r="X414" s="78" t="s">
        <v>112</v>
      </c>
      <c r="Y414" s="78" t="s">
        <v>24</v>
      </c>
      <c r="Z414" s="78" t="s">
        <v>112</v>
      </c>
      <c r="AA414" s="78" t="s">
        <v>24</v>
      </c>
      <c r="AB414" s="78" t="s">
        <v>112</v>
      </c>
      <c r="AC414" s="78" t="s">
        <v>24</v>
      </c>
      <c r="AD414" s="78" t="s">
        <v>112</v>
      </c>
      <c r="AE414" s="78" t="s">
        <v>24</v>
      </c>
      <c r="AF414" s="78" t="s">
        <v>112</v>
      </c>
      <c r="AG414" s="78" t="s">
        <v>24</v>
      </c>
      <c r="AH414" s="79" t="s">
        <v>112</v>
      </c>
      <c r="AI414" s="78" t="s">
        <v>24</v>
      </c>
      <c r="AJ414" s="78" t="s">
        <v>112</v>
      </c>
      <c r="AK414" s="78" t="s">
        <v>24</v>
      </c>
      <c r="AL414" s="78" t="s">
        <v>112</v>
      </c>
      <c r="AM414" s="78" t="s">
        <v>24</v>
      </c>
      <c r="AN414" s="78" t="s">
        <v>112</v>
      </c>
      <c r="AO414" s="78" t="s">
        <v>24</v>
      </c>
      <c r="AP414" s="78" t="s">
        <v>112</v>
      </c>
      <c r="AQ414" s="78" t="s">
        <v>24</v>
      </c>
      <c r="AR414" s="78" t="s">
        <v>112</v>
      </c>
      <c r="AS414" s="78" t="s">
        <v>24</v>
      </c>
      <c r="AT414" s="78" t="s">
        <v>112</v>
      </c>
      <c r="AU414" s="78" t="s">
        <v>24</v>
      </c>
      <c r="AV414" s="154" t="s">
        <v>112</v>
      </c>
      <c r="CK414" s="19"/>
    </row>
    <row r="415" spans="1:89" ht="16.5" thickTop="1" thickBot="1" x14ac:dyDescent="0.3">
      <c r="A415" s="20" t="s">
        <v>25</v>
      </c>
      <c r="B415" s="21"/>
      <c r="C415" s="21"/>
      <c r="D415" s="75">
        <f>C415/C413</f>
        <v>0</v>
      </c>
      <c r="E415" s="21"/>
      <c r="F415" s="75">
        <f>E415/E413</f>
        <v>0</v>
      </c>
      <c r="G415" s="21"/>
      <c r="H415" s="75">
        <f>G415/G413</f>
        <v>0</v>
      </c>
      <c r="I415" s="21"/>
      <c r="J415" s="75">
        <f>I415/I413</f>
        <v>0</v>
      </c>
      <c r="K415" s="21"/>
      <c r="L415" s="75">
        <f>K415/K413</f>
        <v>0</v>
      </c>
      <c r="M415" s="21"/>
      <c r="N415" s="75">
        <f>M415/M413</f>
        <v>0</v>
      </c>
      <c r="O415" s="21"/>
      <c r="P415" s="75">
        <f>O415/O413</f>
        <v>0</v>
      </c>
      <c r="Q415" s="21"/>
      <c r="R415" s="75">
        <f>Q415/Q413</f>
        <v>0</v>
      </c>
      <c r="S415" s="21"/>
      <c r="T415" s="75">
        <f>S415/S413</f>
        <v>0</v>
      </c>
      <c r="U415" s="21"/>
      <c r="V415" s="75">
        <f>U415/U413</f>
        <v>0</v>
      </c>
      <c r="W415" s="21"/>
      <c r="X415" s="75">
        <f>W415/W413</f>
        <v>0</v>
      </c>
      <c r="Y415" s="21"/>
      <c r="Z415" s="75">
        <f>Y415/Y413</f>
        <v>0</v>
      </c>
      <c r="AA415" s="21"/>
      <c r="AB415" s="75">
        <f>AA415/AA413</f>
        <v>0</v>
      </c>
      <c r="AC415" s="21"/>
      <c r="AD415" s="75">
        <f>AC415/AC413</f>
        <v>0</v>
      </c>
      <c r="AE415" s="21"/>
      <c r="AF415" s="75">
        <f>AE415/AE413</f>
        <v>0</v>
      </c>
      <c r="AG415" s="21"/>
      <c r="AH415" s="75">
        <f>AG415/AG413</f>
        <v>0</v>
      </c>
      <c r="AI415" s="21"/>
      <c r="AJ415" s="75">
        <f>AI415/AI413</f>
        <v>0</v>
      </c>
      <c r="AK415" s="21"/>
      <c r="AL415" s="75">
        <f>AK415/AK413</f>
        <v>0</v>
      </c>
      <c r="AM415" s="21">
        <v>0</v>
      </c>
      <c r="AN415" s="75">
        <f>AM415/AM413</f>
        <v>0</v>
      </c>
      <c r="AO415" s="21"/>
      <c r="AP415" s="75">
        <f>AO415/AO413</f>
        <v>0</v>
      </c>
      <c r="AQ415" s="21"/>
      <c r="AR415" s="75">
        <f>AQ415/AQ413</f>
        <v>0</v>
      </c>
      <c r="AS415" s="21"/>
      <c r="AT415" s="75">
        <f>AS415/AS413</f>
        <v>0</v>
      </c>
      <c r="AU415" s="100">
        <f>E415+M415+O415+Q415+W415+Y415+AA415+AE415+AG415+AI415+AO415+AS415+G415+K415+I415+AC415+S415+U415+AQ415+AK415+AM415+C415</f>
        <v>0</v>
      </c>
      <c r="AV415" s="155">
        <f t="shared" ref="AV415:AV419" si="1844">F415+N415+P415+R415+X415+Z415+AB415+AF415+AH415+AJ415+AP415+AT415+AD415+H415+L415+J415+T415+V415+AR415+AL415+AN415+D415</f>
        <v>0</v>
      </c>
      <c r="AW415" s="93">
        <f>IF(D415=0,0,(IF('Attorney Detail'!I413="yes",(D415/AV415)*('Attorney Detail'!G413+'Attorney Detail'!H413),0)))</f>
        <v>0</v>
      </c>
      <c r="AX415" s="93">
        <f>IF(F415=0,0,(IF('Attorney Detail'!J413="yes",(F415/AV415)*('Attorney Detail'!G413+'Attorney Detail'!H413),0)))</f>
        <v>0</v>
      </c>
      <c r="AY415" s="93">
        <f>IF(H415+J415=0,0,(IF('Attorney Detail'!K413="yes",((H415+J415)/AV415)*('Attorney Detail'!G413+'Attorney Detail'!H413),0)))</f>
        <v>0</v>
      </c>
      <c r="AZ415" s="93">
        <f>IF(L415=0,0,(IF('Attorney Detail'!L413="yes",(L415/AV415)*('Attorney Detail'!G413+'Attorney Detail'!H413),0)))</f>
        <v>0</v>
      </c>
      <c r="BA415" s="93">
        <f>IF(N415=0,0,(N415/AV415)*('Attorney Detail'!G413+'Attorney Detail'!H413))</f>
        <v>0</v>
      </c>
      <c r="BB415" s="93">
        <f>IF(R415+T415=0,0,(IF('Attorney Detail'!M413="yes",((R415+T415)/AV415)*('Attorney Detail'!G413+'Attorney Detail'!H413),0)))</f>
        <v>0</v>
      </c>
      <c r="BC415" s="93">
        <f>IF(V415=0,0,(IF('Attorney Detail'!N413="yes",(((V415)/AV415)*('Attorney Detail'!G413+'Attorney Detail'!H413)),0)))</f>
        <v>0</v>
      </c>
      <c r="BD415" s="93">
        <f>IF(X415+Z415+AB415=0,0,(IF('Attorney Detail'!O413="yes",((X415+Z415+AB415)/AV415)*('Attorney Detail'!G413+'Attorney Detail'!H413),0)))</f>
        <v>0</v>
      </c>
      <c r="BE415" s="93">
        <f>IF(AD415=0,0,(IF('Attorney Detail'!P413="yes",(AD415/AV415)*('Attorney Detail'!G413+'Attorney Detail'!H413),0)))</f>
        <v>0</v>
      </c>
      <c r="BF415" s="93">
        <f>IF(AF415=0,0,(IF('Attorney Detail'!Q413="yes",(AF415/AV415)*('Attorney Detail'!G413+'Attorney Detail'!H413),0)))</f>
        <v>0</v>
      </c>
      <c r="BG415" s="93">
        <f>IF(AH415=0,0,(AH415/AV415)*('Attorney Detail'!G413+'Attorney Detail'!H413))</f>
        <v>0</v>
      </c>
      <c r="BH415" s="93">
        <f>IF(AK415+AM415=0,0,(IF('Attorney Detail'!R413="yes",((AL415+AN415)/AV415)*('Attorney Detail'!G413+'Attorney Detail'!H413),0)))</f>
        <v>0</v>
      </c>
      <c r="BI415" s="91">
        <f>IF(AP415=0,0,(IF('Attorney Detail'!S413="yes",(AP415/AV415)*('Attorney Detail'!G413+'Attorney Detail'!H413),0)))</f>
        <v>0</v>
      </c>
      <c r="BJ415" s="91">
        <f>IF(AT415=0,0,(AT415/AV415)*('Attorney Detail'!G413+'Attorney Detail'!H413))</f>
        <v>0</v>
      </c>
      <c r="BK415" s="91">
        <f>IF((AU415)=0,('Attorney Detail'!G413+'Attorney Detail'!H413),SUM(AW415:BJ415))</f>
        <v>0</v>
      </c>
      <c r="CK415" s="19">
        <f>AV415*'Attorney Detail'!F413</f>
        <v>0</v>
      </c>
    </row>
    <row r="416" spans="1:89" ht="16.5" thickTop="1" thickBot="1" x14ac:dyDescent="0.3">
      <c r="A416" s="22" t="s">
        <v>26</v>
      </c>
      <c r="B416" s="23"/>
      <c r="C416" s="88"/>
      <c r="D416" s="75">
        <f>C416/C413</f>
        <v>0</v>
      </c>
      <c r="E416" s="88"/>
      <c r="F416" s="75">
        <f>E416/E413</f>
        <v>0</v>
      </c>
      <c r="G416" s="88"/>
      <c r="H416" s="75">
        <f>G416/G413</f>
        <v>0</v>
      </c>
      <c r="I416" s="88"/>
      <c r="J416" s="75">
        <f>I416/I413</f>
        <v>0</v>
      </c>
      <c r="K416" s="88"/>
      <c r="L416" s="75">
        <f>K416/K413</f>
        <v>0</v>
      </c>
      <c r="M416" s="88"/>
      <c r="N416" s="75">
        <f>M416/M413</f>
        <v>0</v>
      </c>
      <c r="O416" s="88"/>
      <c r="P416" s="75">
        <f>O416/O413</f>
        <v>0</v>
      </c>
      <c r="Q416" s="88"/>
      <c r="R416" s="75">
        <f>Q416/Q413</f>
        <v>0</v>
      </c>
      <c r="S416" s="88"/>
      <c r="T416" s="75">
        <f>S416/S413</f>
        <v>0</v>
      </c>
      <c r="U416" s="88"/>
      <c r="V416" s="75">
        <f>U416/U413</f>
        <v>0</v>
      </c>
      <c r="W416" s="88"/>
      <c r="X416" s="75">
        <f>W416/W413</f>
        <v>0</v>
      </c>
      <c r="Y416" s="88"/>
      <c r="Z416" s="75">
        <f>Y416/Y413</f>
        <v>0</v>
      </c>
      <c r="AA416" s="88"/>
      <c r="AB416" s="75">
        <f>AA416/AA413</f>
        <v>0</v>
      </c>
      <c r="AC416" s="88"/>
      <c r="AD416" s="75">
        <f>AC416/AC413</f>
        <v>0</v>
      </c>
      <c r="AE416" s="88"/>
      <c r="AF416" s="75">
        <f>AE416/AE413</f>
        <v>0</v>
      </c>
      <c r="AG416" s="88"/>
      <c r="AH416" s="75">
        <f>AG416/AG413</f>
        <v>0</v>
      </c>
      <c r="AI416" s="88"/>
      <c r="AJ416" s="75">
        <f>AI416/AI413</f>
        <v>0</v>
      </c>
      <c r="AK416" s="88">
        <v>0</v>
      </c>
      <c r="AL416" s="75">
        <f>AK416/AK413</f>
        <v>0</v>
      </c>
      <c r="AM416" s="88">
        <v>0</v>
      </c>
      <c r="AN416" s="75">
        <f>AM416/AM413</f>
        <v>0</v>
      </c>
      <c r="AO416" s="88"/>
      <c r="AP416" s="75">
        <f>AO416/AO413</f>
        <v>0</v>
      </c>
      <c r="AQ416" s="88"/>
      <c r="AR416" s="75">
        <f>AQ416/AQ413</f>
        <v>0</v>
      </c>
      <c r="AS416" s="88"/>
      <c r="AT416" s="75">
        <f>AS416/AS413</f>
        <v>0</v>
      </c>
      <c r="AU416" s="107">
        <f>E416+M416+O416+Q416+W416+Y416+AA416+AE416+AG416+AI416+AO416+AS416+G416+K416+I416+AC416+S416+U416+AQ416+AK416+AM416+C416</f>
        <v>0</v>
      </c>
      <c r="AV416" s="155">
        <f t="shared" si="1844"/>
        <v>0</v>
      </c>
      <c r="AW416" s="93">
        <f>IF(D416=0,0,(IF('Attorney Detail'!I414="yes",(D416/AV416)*('Attorney Detail'!G414+'Attorney Detail'!H414),0)))</f>
        <v>0</v>
      </c>
      <c r="AX416" s="93">
        <f>IF(F416=0,0,(IF('Attorney Detail'!J414="yes",(F416/AV416)*('Attorney Detail'!G414+'Attorney Detail'!H414),0)))</f>
        <v>0</v>
      </c>
      <c r="AY416" s="93">
        <f>IF(H416+J416=0,0,(IF('Attorney Detail'!K414="yes",((H416+J416)/AV416)*('Attorney Detail'!G414+'Attorney Detail'!H414),0)))</f>
        <v>0</v>
      </c>
      <c r="AZ416" s="93">
        <f>IF(L416=0,0,(IF('Attorney Detail'!L414="yes",(L416/AV416)*('Attorney Detail'!G414+'Attorney Detail'!H414),0)))</f>
        <v>0</v>
      </c>
      <c r="BA416" s="93">
        <f>IF(N416=0,0,(N416/AV416)*('Attorney Detail'!G414+'Attorney Detail'!H414))</f>
        <v>0</v>
      </c>
      <c r="BB416" s="93">
        <f>IF(R416+T416=0,0,(IF('Attorney Detail'!M414="yes",((R416+T416)/AV416)*('Attorney Detail'!G414+'Attorney Detail'!H414),0)))</f>
        <v>0</v>
      </c>
      <c r="BC416" s="93">
        <f>IF(V416=0,0,(IF('Attorney Detail'!N414="yes",(((V416)/AV416)*('Attorney Detail'!G414+'Attorney Detail'!H414)),0)))</f>
        <v>0</v>
      </c>
      <c r="BD416" s="93">
        <f>IF(X416+Z416+AB416=0,0,(IF('Attorney Detail'!O414="yes",((X416+Z416+AB416)/AV416)*('Attorney Detail'!G414+'Attorney Detail'!H414),0)))</f>
        <v>0</v>
      </c>
      <c r="BE416" s="93">
        <f>IF(AD416=0,0,(IF('Attorney Detail'!P414="yes",(AD416/AV416)*('Attorney Detail'!G414+'Attorney Detail'!H414),0)))</f>
        <v>0</v>
      </c>
      <c r="BF416" s="93">
        <f>IF(AF416=0,0,(IF('Attorney Detail'!Q414="yes",(AF416/AV416)*('Attorney Detail'!G414+'Attorney Detail'!H414),0)))</f>
        <v>0</v>
      </c>
      <c r="BG416" s="93">
        <f>IF(AH416=0,0,(AH416/AV416)*('Attorney Detail'!G414+'Attorney Detail'!H414))</f>
        <v>0</v>
      </c>
      <c r="BH416" s="93">
        <f>IF(AK416+AM416=0,0,(IF('Attorney Detail'!R414="yes",((AL416+AN416)/AV416)*('Attorney Detail'!G414+'Attorney Detail'!H414),0)))</f>
        <v>0</v>
      </c>
      <c r="BI416" s="91">
        <f>IF(AP416=0,0,(IF('Attorney Detail'!S414="yes",(AP416/AV416)*('Attorney Detail'!G414+'Attorney Detail'!H414),0)))</f>
        <v>0</v>
      </c>
      <c r="BJ416" s="91">
        <f>IF(AT416=0,0,(AT416/AV416)*('Attorney Detail'!G414+'Attorney Detail'!H414))</f>
        <v>0</v>
      </c>
      <c r="BK416" s="91">
        <f>IF((AU416)=0,('Attorney Detail'!G414+'Attorney Detail'!H414),SUM(AW416:BJ416))</f>
        <v>0</v>
      </c>
      <c r="CK416" s="19">
        <f>AV416*'Attorney Detail'!F414</f>
        <v>0</v>
      </c>
    </row>
    <row r="417" spans="1:89" ht="16.5" thickTop="1" thickBot="1" x14ac:dyDescent="0.3">
      <c r="A417" s="22" t="s">
        <v>27</v>
      </c>
      <c r="B417" s="23"/>
      <c r="C417" s="88"/>
      <c r="D417" s="75">
        <f>C417/C413</f>
        <v>0</v>
      </c>
      <c r="E417" s="88"/>
      <c r="F417" s="75">
        <f>E417/E413</f>
        <v>0</v>
      </c>
      <c r="G417" s="88"/>
      <c r="H417" s="75">
        <f>G417/G413</f>
        <v>0</v>
      </c>
      <c r="I417" s="88"/>
      <c r="J417" s="75">
        <f>I417/I413</f>
        <v>0</v>
      </c>
      <c r="K417" s="88"/>
      <c r="L417" s="75">
        <f>K417/K413</f>
        <v>0</v>
      </c>
      <c r="M417" s="88"/>
      <c r="N417" s="75">
        <f>M417/M413</f>
        <v>0</v>
      </c>
      <c r="O417" s="88"/>
      <c r="P417" s="75">
        <f>O417/O413</f>
        <v>0</v>
      </c>
      <c r="Q417" s="88"/>
      <c r="R417" s="75">
        <f>Q417/Q413</f>
        <v>0</v>
      </c>
      <c r="S417" s="88"/>
      <c r="T417" s="75">
        <f>S417/S413</f>
        <v>0</v>
      </c>
      <c r="U417" s="88"/>
      <c r="V417" s="75">
        <f>U417/U413</f>
        <v>0</v>
      </c>
      <c r="W417" s="88"/>
      <c r="X417" s="75">
        <f>W417/W413</f>
        <v>0</v>
      </c>
      <c r="Y417" s="88"/>
      <c r="Z417" s="75">
        <f>Y417/Y413</f>
        <v>0</v>
      </c>
      <c r="AA417" s="88"/>
      <c r="AB417" s="75">
        <f>AA417/AA413</f>
        <v>0</v>
      </c>
      <c r="AC417" s="88"/>
      <c r="AD417" s="75">
        <f>AC417/AC413</f>
        <v>0</v>
      </c>
      <c r="AE417" s="88"/>
      <c r="AF417" s="75">
        <f>AE417/AE413</f>
        <v>0</v>
      </c>
      <c r="AG417" s="88"/>
      <c r="AH417" s="75">
        <f>AG417/AG413</f>
        <v>0</v>
      </c>
      <c r="AI417" s="88"/>
      <c r="AJ417" s="75">
        <f>AI417/AI413</f>
        <v>0</v>
      </c>
      <c r="AK417" s="88">
        <v>0</v>
      </c>
      <c r="AL417" s="75">
        <f>AK417/AK413</f>
        <v>0</v>
      </c>
      <c r="AM417" s="88">
        <v>0</v>
      </c>
      <c r="AN417" s="75">
        <f>AM417/AM413</f>
        <v>0</v>
      </c>
      <c r="AO417" s="88"/>
      <c r="AP417" s="75">
        <f>AO417/AO413</f>
        <v>0</v>
      </c>
      <c r="AQ417" s="88"/>
      <c r="AR417" s="75">
        <f>AQ417/AQ413</f>
        <v>0</v>
      </c>
      <c r="AS417" s="88"/>
      <c r="AT417" s="75">
        <f>AS417/AS413</f>
        <v>0</v>
      </c>
      <c r="AU417" s="107">
        <f>E417+M417+O417+Q417+W417+Y417+AA417+AE417+AG417+AI417+AO417+AS417+G417+K417+I417+AC417+S417+U417+AQ417+AK417+AM417+C417</f>
        <v>0</v>
      </c>
      <c r="AV417" s="155">
        <f t="shared" si="1844"/>
        <v>0</v>
      </c>
      <c r="AW417" s="93">
        <f>IF(D417=0,0,(IF('Attorney Detail'!I415="yes",(D417/AV417)*('Attorney Detail'!G415+'Attorney Detail'!H415),0)))</f>
        <v>0</v>
      </c>
      <c r="AX417" s="93">
        <f>IF(F417=0,0,(IF('Attorney Detail'!J415="yes",(F417/AV417)*('Attorney Detail'!G415+'Attorney Detail'!H415),0)))</f>
        <v>0</v>
      </c>
      <c r="AY417" s="93">
        <f>IF(H417+J417=0,0,(IF('Attorney Detail'!K415="yes",((H417+J417)/AV417)*('Attorney Detail'!G415+'Attorney Detail'!H415),0)))</f>
        <v>0</v>
      </c>
      <c r="AZ417" s="93">
        <f>IF(L417=0,0,(IF('Attorney Detail'!L415="yes",(L417/AV417)*('Attorney Detail'!G415+'Attorney Detail'!H415),0)))</f>
        <v>0</v>
      </c>
      <c r="BA417" s="93">
        <f>IF(N417=0,0,(N417/AV417)*('Attorney Detail'!G415+'Attorney Detail'!H415))</f>
        <v>0</v>
      </c>
      <c r="BB417" s="93">
        <f>IF(R417+T417=0,0,(IF('Attorney Detail'!M415="yes",((R417+T417)/AV417)*('Attorney Detail'!G415+'Attorney Detail'!H415),0)))</f>
        <v>0</v>
      </c>
      <c r="BC417" s="93">
        <f>IF(V417=0,0,(IF('Attorney Detail'!N415="yes",(((V417)/AV417)*('Attorney Detail'!G415+'Attorney Detail'!H415)),0)))</f>
        <v>0</v>
      </c>
      <c r="BD417" s="93">
        <f>IF(X417+Z417+AB417=0,0,(IF('Attorney Detail'!O415="yes",((X417+Z417+AB417)/AV417)*('Attorney Detail'!G415+'Attorney Detail'!H415),0)))</f>
        <v>0</v>
      </c>
      <c r="BE417" s="93">
        <f>IF(AD417=0,0,(IF('Attorney Detail'!P415="yes",(AD417/AV417)*('Attorney Detail'!G415+'Attorney Detail'!H415),0)))</f>
        <v>0</v>
      </c>
      <c r="BF417" s="93">
        <f>IF(AF417=0,0,(IF('Attorney Detail'!Q415="yes",(AF417/AV417)*('Attorney Detail'!G415+'Attorney Detail'!H415),0)))</f>
        <v>0</v>
      </c>
      <c r="BG417" s="93">
        <f>IF(AH417=0,0,(AH417/AV417)*('Attorney Detail'!G415+'Attorney Detail'!H415))</f>
        <v>0</v>
      </c>
      <c r="BH417" s="93">
        <f>IF(AK417+AM417=0,0,(IF('Attorney Detail'!R415="yes",((AL417+AN417)/AV417)*('Attorney Detail'!G415+'Attorney Detail'!H415),0)))</f>
        <v>0</v>
      </c>
      <c r="BI417" s="91">
        <f>IF(AP417=0,0,(IF('Attorney Detail'!S415="yes",(AP417/AV417)*('Attorney Detail'!G415+'Attorney Detail'!H415),0)))</f>
        <v>0</v>
      </c>
      <c r="BJ417" s="91">
        <f>IF(AT417=0,0,(AT417/AV417)*('Attorney Detail'!G415+'Attorney Detail'!H415))</f>
        <v>0</v>
      </c>
      <c r="BK417" s="91">
        <f>IF((AU417)=0,('Attorney Detail'!G415+'Attorney Detail'!H415),SUM(AW417:BJ417))</f>
        <v>0</v>
      </c>
      <c r="CK417" s="19">
        <f>AV417*'Attorney Detail'!F415</f>
        <v>0</v>
      </c>
    </row>
    <row r="418" spans="1:89" ht="16.5" thickTop="1" thickBot="1" x14ac:dyDescent="0.3">
      <c r="A418" s="24" t="s">
        <v>28</v>
      </c>
      <c r="B418" s="25"/>
      <c r="C418" s="25"/>
      <c r="D418" s="75">
        <f>C418/C413</f>
        <v>0</v>
      </c>
      <c r="E418" s="25"/>
      <c r="F418" s="75">
        <f>E418/E413</f>
        <v>0</v>
      </c>
      <c r="G418" s="25"/>
      <c r="H418" s="75">
        <f>G418/G413</f>
        <v>0</v>
      </c>
      <c r="I418" s="25"/>
      <c r="J418" s="75">
        <f>I418/I413</f>
        <v>0</v>
      </c>
      <c r="K418" s="25"/>
      <c r="L418" s="75">
        <f>K418/K413</f>
        <v>0</v>
      </c>
      <c r="M418" s="25"/>
      <c r="N418" s="75">
        <f>M418/M413</f>
        <v>0</v>
      </c>
      <c r="O418" s="25"/>
      <c r="P418" s="75">
        <f>O418/O413</f>
        <v>0</v>
      </c>
      <c r="Q418" s="25"/>
      <c r="R418" s="75">
        <f>Q418/Q413</f>
        <v>0</v>
      </c>
      <c r="S418" s="25"/>
      <c r="T418" s="75">
        <f>S418/S413</f>
        <v>0</v>
      </c>
      <c r="U418" s="25"/>
      <c r="V418" s="75">
        <f>U418/U413</f>
        <v>0</v>
      </c>
      <c r="W418" s="25"/>
      <c r="X418" s="75">
        <f>W418/W413</f>
        <v>0</v>
      </c>
      <c r="Y418" s="25"/>
      <c r="Z418" s="75">
        <f>Y418/Y413</f>
        <v>0</v>
      </c>
      <c r="AA418" s="25"/>
      <c r="AB418" s="75">
        <f>AA418/AA413</f>
        <v>0</v>
      </c>
      <c r="AC418" s="25"/>
      <c r="AD418" s="75">
        <f>AC418/AC413</f>
        <v>0</v>
      </c>
      <c r="AE418" s="25"/>
      <c r="AF418" s="75">
        <f>AE418/AE413</f>
        <v>0</v>
      </c>
      <c r="AG418" s="25"/>
      <c r="AH418" s="75">
        <f>AG418/AG413</f>
        <v>0</v>
      </c>
      <c r="AI418" s="25"/>
      <c r="AJ418" s="75">
        <f>AI418/AI413</f>
        <v>0</v>
      </c>
      <c r="AK418" s="25">
        <v>0</v>
      </c>
      <c r="AL418" s="75">
        <f>AK418/AK413</f>
        <v>0</v>
      </c>
      <c r="AM418" s="25">
        <v>0</v>
      </c>
      <c r="AN418" s="75">
        <f>AM418/AM413</f>
        <v>0</v>
      </c>
      <c r="AO418" s="25"/>
      <c r="AP418" s="75">
        <f>AO418/AO413</f>
        <v>0</v>
      </c>
      <c r="AQ418" s="25"/>
      <c r="AR418" s="75">
        <f>AQ418/AQ413</f>
        <v>0</v>
      </c>
      <c r="AS418" s="25"/>
      <c r="AT418" s="75">
        <f>AS418/AS413</f>
        <v>0</v>
      </c>
      <c r="AU418" s="108">
        <f>E418+M418+O418+Q418+W418+Y418+AA418+AE418+AG418+AI418+AO418+AS418+G418+K418+I418+AC418+S418+U418+AQ418+AK418+AM418+C418</f>
        <v>0</v>
      </c>
      <c r="AV418" s="155">
        <f t="shared" si="1844"/>
        <v>0</v>
      </c>
      <c r="AW418" s="93">
        <f>IF(D418=0,0,(IF('Attorney Detail'!I416="yes",(D418/AV418)*('Attorney Detail'!G416+'Attorney Detail'!H416),0)))</f>
        <v>0</v>
      </c>
      <c r="AX418" s="93">
        <f>IF(F418=0,0,(IF('Attorney Detail'!J416="yes",(F418/AV418)*('Attorney Detail'!G416+'Attorney Detail'!H416),0)))</f>
        <v>0</v>
      </c>
      <c r="AY418" s="93">
        <f>IF(H418+J418=0,0,(IF('Attorney Detail'!K416="yes",((H418+J418)/AV418)*('Attorney Detail'!G416+'Attorney Detail'!H416),0)))</f>
        <v>0</v>
      </c>
      <c r="AZ418" s="93">
        <f>IF(L418=0,0,(IF('Attorney Detail'!L416="yes",(L418/AV418)*('Attorney Detail'!G416+'Attorney Detail'!H416),0)))</f>
        <v>0</v>
      </c>
      <c r="BA418" s="93">
        <f>IF(N418=0,0,(N418/AV418)*('Attorney Detail'!G416+'Attorney Detail'!H416))</f>
        <v>0</v>
      </c>
      <c r="BB418" s="93">
        <f>IF(R418+T418=0,0,(IF('Attorney Detail'!M416="yes",((R418+T418)/AV418)*('Attorney Detail'!G416+'Attorney Detail'!H416),0)))</f>
        <v>0</v>
      </c>
      <c r="BC418" s="93">
        <f>IF(V418=0,0,(IF('Attorney Detail'!N416="yes",(((V418)/AV418)*('Attorney Detail'!G416+'Attorney Detail'!H416)),0)))</f>
        <v>0</v>
      </c>
      <c r="BD418" s="93">
        <f>IF(X418+Z418+AB418=0,0,(IF('Attorney Detail'!O416="yes",((X418+Z418+AB418)/AV418)*('Attorney Detail'!G416+'Attorney Detail'!H416),0)))</f>
        <v>0</v>
      </c>
      <c r="BE418" s="93">
        <f>IF(AD418=0,0,(IF('Attorney Detail'!P416="yes",(AD418/AV418)*('Attorney Detail'!G416+'Attorney Detail'!H416),0)))</f>
        <v>0</v>
      </c>
      <c r="BF418" s="93">
        <f>IF(AF418=0,0,(IF('Attorney Detail'!Q416="yes",(AF418/AV418)*('Attorney Detail'!G416+'Attorney Detail'!H416),0)))</f>
        <v>0</v>
      </c>
      <c r="BG418" s="93">
        <f>IF(AH418=0,0,(AH418/AV418)*('Attorney Detail'!G416+'Attorney Detail'!H416))</f>
        <v>0</v>
      </c>
      <c r="BH418" s="93">
        <f>IF(AK418+AM418=0,0,(IF('Attorney Detail'!R416="yes",((AL418+AN418)/AV418)*('Attorney Detail'!G416+'Attorney Detail'!H416),0)))</f>
        <v>0</v>
      </c>
      <c r="BI418" s="91">
        <f>IF(AP418=0,0,(IF('Attorney Detail'!S416="yes",(AP418/AV418)*('Attorney Detail'!G416+'Attorney Detail'!H416),0)))</f>
        <v>0</v>
      </c>
      <c r="BJ418" s="91">
        <f>IF(AT418=0,0,(AT418/AV418)*('Attorney Detail'!G416+'Attorney Detail'!H416))</f>
        <v>0</v>
      </c>
      <c r="BK418" s="91">
        <f>IF((AU418)=0,('Attorney Detail'!G416+'Attorney Detail'!H416),SUM(AW418:BJ418))</f>
        <v>0</v>
      </c>
      <c r="CK418" s="19">
        <f>AV418*'Attorney Detail'!F416</f>
        <v>0</v>
      </c>
    </row>
    <row r="419" spans="1:89" ht="16.5" thickTop="1" thickBot="1" x14ac:dyDescent="0.3">
      <c r="A419" s="72" t="s">
        <v>29</v>
      </c>
      <c r="B419" s="73"/>
      <c r="C419" s="73">
        <f t="shared" ref="C419" si="1845">SUM(C415:C418)</f>
        <v>0</v>
      </c>
      <c r="D419" s="74">
        <f t="shared" ref="D419" si="1846">C419/C413</f>
        <v>0</v>
      </c>
      <c r="E419" s="73">
        <f t="shared" ref="E419" si="1847">SUM(E415:E418)</f>
        <v>0</v>
      </c>
      <c r="F419" s="74">
        <f t="shared" ref="F419" si="1848">E419/E413</f>
        <v>0</v>
      </c>
      <c r="G419" s="73">
        <f t="shared" ref="G419" si="1849">SUM(G415:G418)</f>
        <v>0</v>
      </c>
      <c r="H419" s="75">
        <f t="shared" ref="H419" si="1850">G419/G413</f>
        <v>0</v>
      </c>
      <c r="I419" s="73">
        <f t="shared" ref="I419" si="1851">SUM(I415:I418)</f>
        <v>0</v>
      </c>
      <c r="J419" s="75">
        <f t="shared" ref="J419" si="1852">I419/I413</f>
        <v>0</v>
      </c>
      <c r="K419" s="73">
        <f t="shared" ref="K419" si="1853">SUM(K415:K418)</f>
        <v>0</v>
      </c>
      <c r="L419" s="75">
        <f t="shared" ref="L419" si="1854">K419/K413</f>
        <v>0</v>
      </c>
      <c r="M419" s="73">
        <f t="shared" ref="M419" si="1855">SUM(M415:M418)</f>
        <v>0</v>
      </c>
      <c r="N419" s="74">
        <f t="shared" ref="N419" si="1856">M419/M413</f>
        <v>0</v>
      </c>
      <c r="O419" s="73">
        <f t="shared" ref="O419" si="1857">SUM(O415:O418)</f>
        <v>0</v>
      </c>
      <c r="P419" s="74">
        <f t="shared" ref="P419" si="1858">O419/O413</f>
        <v>0</v>
      </c>
      <c r="Q419" s="73">
        <f t="shared" ref="Q419" si="1859">SUM(Q415:Q418)</f>
        <v>0</v>
      </c>
      <c r="R419" s="75">
        <f t="shared" ref="R419" si="1860">Q419/Q413</f>
        <v>0</v>
      </c>
      <c r="S419" s="73">
        <f t="shared" ref="S419" si="1861">SUM(S415:S418)</f>
        <v>0</v>
      </c>
      <c r="T419" s="75">
        <f t="shared" ref="T419" si="1862">S419/S413</f>
        <v>0</v>
      </c>
      <c r="U419" s="73">
        <f t="shared" ref="U419" si="1863">SUM(U415:U418)</f>
        <v>0</v>
      </c>
      <c r="V419" s="75">
        <f t="shared" ref="V419" si="1864">U419/U413</f>
        <v>0</v>
      </c>
      <c r="W419" s="73">
        <f t="shared" ref="W419" si="1865">SUM(W415:W418)</f>
        <v>0</v>
      </c>
      <c r="X419" s="75">
        <f t="shared" ref="X419" si="1866">W419/W413</f>
        <v>0</v>
      </c>
      <c r="Y419" s="73">
        <f t="shared" ref="Y419" si="1867">SUM(Y415:Y418)</f>
        <v>0</v>
      </c>
      <c r="Z419" s="75">
        <f t="shared" ref="Z419" si="1868">Y419/Y413</f>
        <v>0</v>
      </c>
      <c r="AA419" s="73">
        <f t="shared" ref="AA419" si="1869">SUM(AA415:AA418)</f>
        <v>0</v>
      </c>
      <c r="AB419" s="75">
        <f t="shared" ref="AB419" si="1870">AA419/AA413</f>
        <v>0</v>
      </c>
      <c r="AC419" s="73">
        <f t="shared" ref="AC419" si="1871">SUM(AC415:AC418)</f>
        <v>0</v>
      </c>
      <c r="AD419" s="75">
        <f t="shared" ref="AD419" si="1872">AC419/AC413</f>
        <v>0</v>
      </c>
      <c r="AE419" s="73">
        <f t="shared" ref="AE419" si="1873">SUM(AE415:AE418)</f>
        <v>0</v>
      </c>
      <c r="AF419" s="75">
        <f t="shared" ref="AF419" si="1874">AE419/AE413</f>
        <v>0</v>
      </c>
      <c r="AG419" s="73">
        <f t="shared" ref="AG419" si="1875">SUM(AG415:AG418)</f>
        <v>0</v>
      </c>
      <c r="AH419" s="75">
        <f t="shared" ref="AH419" si="1876">AG419/AG413</f>
        <v>0</v>
      </c>
      <c r="AI419" s="73">
        <f t="shared" ref="AI419" si="1877">SUM(AI415:AI418)</f>
        <v>0</v>
      </c>
      <c r="AJ419" s="75">
        <f t="shared" ref="AJ419" si="1878">AI419/AI413</f>
        <v>0</v>
      </c>
      <c r="AK419" s="73">
        <f t="shared" ref="AK419" si="1879">SUM(AK415:AK418)</f>
        <v>0</v>
      </c>
      <c r="AL419" s="75">
        <f t="shared" ref="AL419" si="1880">AK419/AK413</f>
        <v>0</v>
      </c>
      <c r="AM419" s="73">
        <f t="shared" ref="AM419" si="1881">SUM(AM415:AM418)</f>
        <v>0</v>
      </c>
      <c r="AN419" s="75">
        <f t="shared" ref="AN419" si="1882">AM419/AM413</f>
        <v>0</v>
      </c>
      <c r="AO419" s="73">
        <f t="shared" ref="AO419" si="1883">SUM(AO415:AO418)</f>
        <v>0</v>
      </c>
      <c r="AP419" s="75">
        <f t="shared" ref="AP419" si="1884">AO419/AO413</f>
        <v>0</v>
      </c>
      <c r="AQ419" s="73">
        <f t="shared" ref="AQ419" si="1885">SUM(AQ415:AQ418)</f>
        <v>0</v>
      </c>
      <c r="AR419" s="75">
        <f t="shared" ref="AR419" si="1886">AQ419/AQ413</f>
        <v>0</v>
      </c>
      <c r="AS419" s="73">
        <f t="shared" ref="AS419" si="1887">SUM(AS415:AS418)</f>
        <v>0</v>
      </c>
      <c r="AT419" s="75">
        <f t="shared" ref="AT419" si="1888">AS419/AS413</f>
        <v>0</v>
      </c>
      <c r="AU419" s="71">
        <f>E419+M419+O419+Q419+W419+Y419+AA419+AE419+AG419+AI419+AO419+AS419+G419+K419+I419+AC419+S419+U419+AQ419+AK419+AM419+C419</f>
        <v>0</v>
      </c>
      <c r="AV419" s="155">
        <f t="shared" si="1844"/>
        <v>0</v>
      </c>
      <c r="AW419" s="94"/>
      <c r="AX419" s="94"/>
      <c r="AY419" s="94"/>
      <c r="AZ419" s="94"/>
      <c r="BA419" s="94"/>
      <c r="BB419" s="94"/>
      <c r="BC419" s="94"/>
      <c r="BD419" s="94"/>
      <c r="BE419" s="94"/>
      <c r="BF419" s="94"/>
      <c r="BG419" s="94"/>
      <c r="BH419" s="94"/>
      <c r="BI419" s="94"/>
      <c r="BJ419" s="94"/>
      <c r="BK419" s="94"/>
      <c r="CK419" s="26">
        <f t="shared" ref="CK419" si="1889">SUM(CK415:CK418)</f>
        <v>0</v>
      </c>
    </row>
    <row r="420" spans="1:89" ht="16.5" thickTop="1" x14ac:dyDescent="0.25">
      <c r="A420" s="233" t="s">
        <v>481</v>
      </c>
      <c r="B420" s="233"/>
      <c r="C420" s="233"/>
      <c r="D420" s="233"/>
      <c r="E420" s="233"/>
      <c r="F420" s="233"/>
      <c r="G420" s="233"/>
      <c r="H420" s="233"/>
      <c r="I420" s="233"/>
      <c r="J420" s="233"/>
      <c r="K420" s="233"/>
      <c r="L420" s="233"/>
      <c r="M420" s="233"/>
      <c r="N420" s="233"/>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row>
    <row r="421" spans="1:89" ht="45" x14ac:dyDescent="0.25">
      <c r="A421" s="76"/>
      <c r="B421" s="66" t="s">
        <v>21</v>
      </c>
      <c r="C421" s="225" t="s">
        <v>442</v>
      </c>
      <c r="D421" s="226"/>
      <c r="E421" s="225" t="s">
        <v>96</v>
      </c>
      <c r="F421" s="226"/>
      <c r="G421" s="232" t="s">
        <v>99</v>
      </c>
      <c r="H421" s="226"/>
      <c r="I421" s="232" t="s">
        <v>100</v>
      </c>
      <c r="J421" s="226"/>
      <c r="K421" s="225" t="s">
        <v>97</v>
      </c>
      <c r="L421" s="226"/>
      <c r="M421" s="225" t="s">
        <v>98</v>
      </c>
      <c r="N421" s="226"/>
      <c r="O421" s="225" t="s">
        <v>22</v>
      </c>
      <c r="P421" s="226"/>
      <c r="Q421" s="225" t="s">
        <v>489</v>
      </c>
      <c r="R421" s="226"/>
      <c r="S421" s="225" t="s">
        <v>488</v>
      </c>
      <c r="T421" s="226"/>
      <c r="U421" s="232" t="s">
        <v>422</v>
      </c>
      <c r="V421" s="226"/>
      <c r="W421" s="232" t="s">
        <v>436</v>
      </c>
      <c r="X421" s="226"/>
      <c r="Y421" s="232" t="s">
        <v>423</v>
      </c>
      <c r="Z421" s="226"/>
      <c r="AA421" s="225" t="s">
        <v>484</v>
      </c>
      <c r="AB421" s="226"/>
      <c r="AC421" s="225" t="s">
        <v>93</v>
      </c>
      <c r="AD421" s="226"/>
      <c r="AE421" s="225" t="s">
        <v>94</v>
      </c>
      <c r="AF421" s="226"/>
      <c r="AG421" s="225" t="s">
        <v>485</v>
      </c>
      <c r="AH421" s="226"/>
      <c r="AI421" s="225" t="s">
        <v>424</v>
      </c>
      <c r="AJ421" s="226"/>
      <c r="AK421" s="225" t="s">
        <v>425</v>
      </c>
      <c r="AL421" s="226"/>
      <c r="AM421" s="225" t="s">
        <v>437</v>
      </c>
      <c r="AN421" s="226"/>
      <c r="AO421" s="225" t="s">
        <v>500</v>
      </c>
      <c r="AP421" s="226"/>
      <c r="AQ421" s="225" t="s">
        <v>426</v>
      </c>
      <c r="AR421" s="226"/>
      <c r="AS421" s="225" t="s">
        <v>447</v>
      </c>
      <c r="AT421" s="226"/>
      <c r="AU421" s="225" t="s">
        <v>23</v>
      </c>
      <c r="AV421" s="226"/>
      <c r="AW421" s="89" t="s">
        <v>442</v>
      </c>
      <c r="AX421" s="89" t="s">
        <v>96</v>
      </c>
      <c r="AY421" s="195" t="s">
        <v>223</v>
      </c>
      <c r="AZ421" s="105" t="s">
        <v>97</v>
      </c>
      <c r="BA421" s="105" t="s">
        <v>443</v>
      </c>
      <c r="BB421" s="90" t="s">
        <v>434</v>
      </c>
      <c r="BC421" s="106" t="s">
        <v>224</v>
      </c>
      <c r="BD421" s="90" t="s">
        <v>435</v>
      </c>
      <c r="BE421" s="90" t="s">
        <v>93</v>
      </c>
      <c r="BF421" s="90" t="s">
        <v>94</v>
      </c>
      <c r="BG421" s="90" t="s">
        <v>31</v>
      </c>
      <c r="BH421" s="90" t="s">
        <v>444</v>
      </c>
      <c r="BI421" s="91" t="s">
        <v>445</v>
      </c>
      <c r="BJ421" s="91" t="s">
        <v>446</v>
      </c>
      <c r="BK421" s="91" t="s">
        <v>448</v>
      </c>
      <c r="CK421" s="219" t="s">
        <v>502</v>
      </c>
    </row>
    <row r="422" spans="1:89" x14ac:dyDescent="0.25">
      <c r="A422" s="38" t="s">
        <v>107</v>
      </c>
      <c r="B422" s="67"/>
      <c r="C422" s="67"/>
      <c r="D422" s="68"/>
      <c r="E422" s="67"/>
      <c r="F422" s="68"/>
      <c r="G422" s="67"/>
      <c r="H422" s="68"/>
      <c r="I422" s="67"/>
      <c r="J422" s="68"/>
      <c r="K422" s="67"/>
      <c r="L422" s="68"/>
      <c r="M422" s="69"/>
      <c r="N422" s="68"/>
      <c r="O422" s="67"/>
      <c r="P422" s="68"/>
      <c r="Q422" s="67"/>
      <c r="R422" s="68"/>
      <c r="S422" s="67"/>
      <c r="T422" s="68"/>
      <c r="U422" s="67"/>
      <c r="V422" s="68"/>
      <c r="W422" s="67"/>
      <c r="X422" s="68"/>
      <c r="Y422" s="67"/>
      <c r="Z422" s="68"/>
      <c r="AA422" s="67"/>
      <c r="AB422" s="68"/>
      <c r="AC422" s="69"/>
      <c r="AD422" s="69"/>
      <c r="AE422" s="67"/>
      <c r="AF422" s="68"/>
      <c r="AG422" s="67"/>
      <c r="AH422" s="68"/>
      <c r="AI422" s="67"/>
      <c r="AJ422" s="68"/>
      <c r="AK422" s="227"/>
      <c r="AL422" s="228"/>
      <c r="AM422" s="227"/>
      <c r="AN422" s="228"/>
      <c r="AO422" s="112"/>
      <c r="AP422" s="113"/>
      <c r="AQ422" s="112"/>
      <c r="AR422" s="113"/>
      <c r="AS422" s="112"/>
      <c r="AT422" s="113"/>
      <c r="AU422" s="67"/>
      <c r="AV422" s="110"/>
      <c r="AW422" s="89"/>
      <c r="AX422" s="89"/>
      <c r="AY422" s="89"/>
      <c r="AZ422" s="89"/>
      <c r="BA422" s="89"/>
    </row>
    <row r="423" spans="1:89" x14ac:dyDescent="0.25">
      <c r="A423" s="77"/>
      <c r="B423" s="70"/>
      <c r="C423" s="223">
        <f>(VLOOKUP(A422,$BL$2:$CH$5,2,FALSE))*'Attorney Detail'!F423</f>
        <v>15</v>
      </c>
      <c r="D423" s="224"/>
      <c r="E423" s="223">
        <f>(VLOOKUP(A422,$BL$2:$CH$5,3,FALSE))*'Attorney Detail'!F423</f>
        <v>15</v>
      </c>
      <c r="F423" s="224"/>
      <c r="G423" s="223">
        <f>VLOOKUP(A422,$BL$2:$CI$5,4,FALSE)*'Attorney Detail'!F423</f>
        <v>50</v>
      </c>
      <c r="H423" s="224"/>
      <c r="I423" s="223">
        <f>VLOOKUP(A422,$BL$2:$CI$5,5,FALSE)*'Attorney Detail'!F423</f>
        <v>80</v>
      </c>
      <c r="J423" s="224"/>
      <c r="K423" s="223">
        <f>VLOOKUP(A422,$BL$2:$CI$5,6,FALSE)*'Attorney Detail'!F423</f>
        <v>100</v>
      </c>
      <c r="L423" s="224"/>
      <c r="M423" s="234">
        <f>VLOOKUP(A422,$BL$2:$CI$5,7,FALSE)*'Attorney Detail'!F423</f>
        <v>150</v>
      </c>
      <c r="N423" s="224"/>
      <c r="O423" s="223">
        <f>VLOOKUP(A422,$BL$2:$CI$5,8,FALSE)*'Attorney Detail'!F423</f>
        <v>300</v>
      </c>
      <c r="P423" s="224"/>
      <c r="Q423" s="223">
        <f>VLOOKUP(A422,$BL$2:$CI$5,9,FALSE)*'Attorney Detail'!F423</f>
        <v>15</v>
      </c>
      <c r="R423" s="224"/>
      <c r="S423" s="223">
        <f>VLOOKUP(A422,$BL$2:$CI$5,10,FALSE)*'Attorney Detail'!F423</f>
        <v>50</v>
      </c>
      <c r="T423" s="224"/>
      <c r="U423" s="223">
        <f>VLOOKUP(A422,$BL$2:$CI$5,11,FALSE)*'Attorney Detail'!F423</f>
        <v>100</v>
      </c>
      <c r="V423" s="224"/>
      <c r="W423" s="223">
        <f>VLOOKUP(A422,$BL$2:$CI$5,12,FALSE)*'Attorney Detail'!F423</f>
        <v>220</v>
      </c>
      <c r="X423" s="224"/>
      <c r="Y423" s="223">
        <f>VLOOKUP(A422,$BL$2:$CI$5,13,FALSE)*'Attorney Detail'!F423</f>
        <v>300</v>
      </c>
      <c r="Z423" s="224"/>
      <c r="AA423" s="229">
        <f>VLOOKUP(A422,$BL$2:$CI$5,14,FALSE)*'Attorney Detail'!F423</f>
        <v>400</v>
      </c>
      <c r="AB423" s="230"/>
      <c r="AC423" s="229">
        <f>VLOOKUP(A422,$BL$2:$CI$5,15,FALSE)*'Attorney Detail'!F423</f>
        <v>120</v>
      </c>
      <c r="AD423" s="231"/>
      <c r="AE423" s="229">
        <f>VLOOKUP(A422,$BL$2:$CI$5,16,FALSE)*'Attorney Detail'!F423</f>
        <v>120</v>
      </c>
      <c r="AF423" s="230"/>
      <c r="AG423" s="229">
        <f>VLOOKUP(A422,$BL$2:$CI$5,17,FALSE)*'Attorney Detail'!F423</f>
        <v>300</v>
      </c>
      <c r="AH423" s="230"/>
      <c r="AI423" s="223">
        <f>VLOOKUP(A422,$BL$2:$CI$5,18,FALSE)*'Attorney Detail'!F423</f>
        <v>300</v>
      </c>
      <c r="AJ423" s="224"/>
      <c r="AK423" s="223">
        <f>VLOOKUP(A422,$BL$2:$CI$5,19,FALSE)*'Attorney Detail'!F423</f>
        <v>15</v>
      </c>
      <c r="AL423" s="224"/>
      <c r="AM423" s="223">
        <f>VLOOKUP(A422,$BL$2:$CI$5,20,FALSE)*'Attorney Detail'!F423</f>
        <v>40</v>
      </c>
      <c r="AN423" s="224"/>
      <c r="AO423" s="223">
        <f>VLOOKUP(A422,$BL$2:$CI$5,21,FALSE)*'Attorney Detail'!F423</f>
        <v>40</v>
      </c>
      <c r="AP423" s="224"/>
      <c r="AQ423" s="223">
        <f>VLOOKUP(A422,$BL$2:$CI$5,22,FALSE)*'Attorney Detail'!F423</f>
        <v>40</v>
      </c>
      <c r="AR423" s="224"/>
      <c r="AS423" s="235">
        <f>VLOOKUP(A422,$BL$2:$CI$5,23,FALSE)*'Attorney Detail'!F423</f>
        <v>10000000000</v>
      </c>
      <c r="AT423" s="236"/>
      <c r="AU423" s="237"/>
      <c r="AV423" s="238"/>
    </row>
    <row r="424" spans="1:89" ht="15.75" thickBot="1" x14ac:dyDescent="0.3">
      <c r="A424" s="37" t="str">
        <f>'Attorney Detail'!A423&amp;""</f>
        <v/>
      </c>
      <c r="B424" s="78" t="s">
        <v>24</v>
      </c>
      <c r="C424" s="78" t="s">
        <v>24</v>
      </c>
      <c r="D424" s="78" t="s">
        <v>112</v>
      </c>
      <c r="E424" s="78" t="s">
        <v>24</v>
      </c>
      <c r="F424" s="78" t="s">
        <v>112</v>
      </c>
      <c r="G424" s="78" t="s">
        <v>24</v>
      </c>
      <c r="H424" s="78" t="s">
        <v>112</v>
      </c>
      <c r="I424" s="78" t="s">
        <v>24</v>
      </c>
      <c r="J424" s="78" t="s">
        <v>112</v>
      </c>
      <c r="K424" s="78" t="s">
        <v>24</v>
      </c>
      <c r="L424" s="78" t="s">
        <v>112</v>
      </c>
      <c r="M424" s="78" t="s">
        <v>24</v>
      </c>
      <c r="N424" s="78" t="s">
        <v>112</v>
      </c>
      <c r="O424" s="78" t="s">
        <v>24</v>
      </c>
      <c r="P424" s="78" t="s">
        <v>112</v>
      </c>
      <c r="Q424" s="78" t="s">
        <v>24</v>
      </c>
      <c r="R424" s="78" t="s">
        <v>112</v>
      </c>
      <c r="S424" s="78" t="s">
        <v>24</v>
      </c>
      <c r="T424" s="78" t="s">
        <v>112</v>
      </c>
      <c r="U424" s="78" t="s">
        <v>24</v>
      </c>
      <c r="V424" s="78" t="s">
        <v>112</v>
      </c>
      <c r="W424" s="78" t="s">
        <v>24</v>
      </c>
      <c r="X424" s="78" t="s">
        <v>112</v>
      </c>
      <c r="Y424" s="78" t="s">
        <v>24</v>
      </c>
      <c r="Z424" s="78" t="s">
        <v>112</v>
      </c>
      <c r="AA424" s="78" t="s">
        <v>24</v>
      </c>
      <c r="AB424" s="78" t="s">
        <v>112</v>
      </c>
      <c r="AC424" s="78" t="s">
        <v>24</v>
      </c>
      <c r="AD424" s="78" t="s">
        <v>112</v>
      </c>
      <c r="AE424" s="78" t="s">
        <v>24</v>
      </c>
      <c r="AF424" s="78" t="s">
        <v>112</v>
      </c>
      <c r="AG424" s="78" t="s">
        <v>24</v>
      </c>
      <c r="AH424" s="79" t="s">
        <v>112</v>
      </c>
      <c r="AI424" s="78" t="s">
        <v>24</v>
      </c>
      <c r="AJ424" s="78" t="s">
        <v>112</v>
      </c>
      <c r="AK424" s="78" t="s">
        <v>24</v>
      </c>
      <c r="AL424" s="78" t="s">
        <v>112</v>
      </c>
      <c r="AM424" s="78" t="s">
        <v>24</v>
      </c>
      <c r="AN424" s="78" t="s">
        <v>112</v>
      </c>
      <c r="AO424" s="78" t="s">
        <v>24</v>
      </c>
      <c r="AP424" s="78" t="s">
        <v>112</v>
      </c>
      <c r="AQ424" s="78" t="s">
        <v>24</v>
      </c>
      <c r="AR424" s="78" t="s">
        <v>112</v>
      </c>
      <c r="AS424" s="78" t="s">
        <v>24</v>
      </c>
      <c r="AT424" s="78" t="s">
        <v>112</v>
      </c>
      <c r="AU424" s="78" t="s">
        <v>24</v>
      </c>
      <c r="AV424" s="154" t="s">
        <v>112</v>
      </c>
      <c r="CK424" s="19"/>
    </row>
    <row r="425" spans="1:89" ht="16.5" thickTop="1" thickBot="1" x14ac:dyDescent="0.3">
      <c r="A425" s="20" t="s">
        <v>25</v>
      </c>
      <c r="B425" s="21"/>
      <c r="C425" s="21"/>
      <c r="D425" s="75">
        <f>C425/C423</f>
        <v>0</v>
      </c>
      <c r="E425" s="21"/>
      <c r="F425" s="75">
        <f>E425/E423</f>
        <v>0</v>
      </c>
      <c r="G425" s="21"/>
      <c r="H425" s="75">
        <f>G425/G423</f>
        <v>0</v>
      </c>
      <c r="I425" s="21"/>
      <c r="J425" s="75">
        <f>I425/I423</f>
        <v>0</v>
      </c>
      <c r="K425" s="21"/>
      <c r="L425" s="75">
        <f>K425/K423</f>
        <v>0</v>
      </c>
      <c r="M425" s="21"/>
      <c r="N425" s="75">
        <f>M425/M423</f>
        <v>0</v>
      </c>
      <c r="O425" s="21"/>
      <c r="P425" s="75">
        <f>O425/O423</f>
        <v>0</v>
      </c>
      <c r="Q425" s="21"/>
      <c r="R425" s="75">
        <f>Q425/Q423</f>
        <v>0</v>
      </c>
      <c r="S425" s="21"/>
      <c r="T425" s="75">
        <f>S425/S423</f>
        <v>0</v>
      </c>
      <c r="U425" s="21"/>
      <c r="V425" s="75">
        <f>U425/U423</f>
        <v>0</v>
      </c>
      <c r="W425" s="21"/>
      <c r="X425" s="75">
        <f>W425/W423</f>
        <v>0</v>
      </c>
      <c r="Y425" s="21"/>
      <c r="Z425" s="75">
        <f>Y425/Y423</f>
        <v>0</v>
      </c>
      <c r="AA425" s="21"/>
      <c r="AB425" s="75">
        <f>AA425/AA423</f>
        <v>0</v>
      </c>
      <c r="AC425" s="21"/>
      <c r="AD425" s="75">
        <f>AC425/AC423</f>
        <v>0</v>
      </c>
      <c r="AE425" s="21"/>
      <c r="AF425" s="75">
        <f>AE425/AE423</f>
        <v>0</v>
      </c>
      <c r="AG425" s="21"/>
      <c r="AH425" s="75">
        <f>AG425/AG423</f>
        <v>0</v>
      </c>
      <c r="AI425" s="21"/>
      <c r="AJ425" s="75">
        <f>AI425/AI423</f>
        <v>0</v>
      </c>
      <c r="AK425" s="21"/>
      <c r="AL425" s="75">
        <f>AK425/AK423</f>
        <v>0</v>
      </c>
      <c r="AM425" s="21">
        <v>0</v>
      </c>
      <c r="AN425" s="75">
        <f>AM425/AM423</f>
        <v>0</v>
      </c>
      <c r="AO425" s="21"/>
      <c r="AP425" s="75">
        <f>AO425/AO423</f>
        <v>0</v>
      </c>
      <c r="AQ425" s="21"/>
      <c r="AR425" s="75">
        <f>AQ425/AQ423</f>
        <v>0</v>
      </c>
      <c r="AS425" s="21"/>
      <c r="AT425" s="75">
        <f>AS425/AS423</f>
        <v>0</v>
      </c>
      <c r="AU425" s="100">
        <f>E425+M425+O425+Q425+W425+Y425+AA425+AE425+AG425+AI425+AO425+AS425+G425+K425+I425+AC425+S425+U425+AQ425+AK425+AM425+C425</f>
        <v>0</v>
      </c>
      <c r="AV425" s="155">
        <f t="shared" ref="AV425:AV429" si="1890">F425+N425+P425+R425+X425+Z425+AB425+AF425+AH425+AJ425+AP425+AT425+AD425+H425+L425+J425+T425+V425+AR425+AL425+AN425+D425</f>
        <v>0</v>
      </c>
      <c r="AW425" s="93">
        <f>IF(D425=0,0,(IF('Attorney Detail'!I423="yes",(D425/AV425)*('Attorney Detail'!G423+'Attorney Detail'!H423),0)))</f>
        <v>0</v>
      </c>
      <c r="AX425" s="93">
        <f>IF(F425=0,0,(IF('Attorney Detail'!J423="yes",(F425/AV425)*('Attorney Detail'!G423+'Attorney Detail'!H423),0)))</f>
        <v>0</v>
      </c>
      <c r="AY425" s="93">
        <f>IF(H425+J425=0,0,(IF('Attorney Detail'!K423="yes",((H425+J425)/AV425)*('Attorney Detail'!G423+'Attorney Detail'!H423),0)))</f>
        <v>0</v>
      </c>
      <c r="AZ425" s="93">
        <f>IF(L425=0,0,(IF('Attorney Detail'!L423="yes",(L425/AV425)*('Attorney Detail'!G423+'Attorney Detail'!H423),0)))</f>
        <v>0</v>
      </c>
      <c r="BA425" s="93">
        <f>IF(N425=0,0,(N425/AV425)*('Attorney Detail'!G423+'Attorney Detail'!H423))</f>
        <v>0</v>
      </c>
      <c r="BB425" s="93">
        <f>IF(R425+T425=0,0,(IF('Attorney Detail'!M423="yes",((R425+T425)/AV425)*('Attorney Detail'!G423+'Attorney Detail'!H423),0)))</f>
        <v>0</v>
      </c>
      <c r="BC425" s="93">
        <f>IF(V425=0,0,(IF('Attorney Detail'!N423="yes",(((V425)/AV425)*('Attorney Detail'!G423+'Attorney Detail'!H423)),0)))</f>
        <v>0</v>
      </c>
      <c r="BD425" s="93">
        <f>IF(X425+Z425+AB425=0,0,(IF('Attorney Detail'!O423="yes",((X425+Z425+AB425)/AV425)*('Attorney Detail'!G423+'Attorney Detail'!H423),0)))</f>
        <v>0</v>
      </c>
      <c r="BE425" s="93">
        <f>IF(AD425=0,0,(IF('Attorney Detail'!P423="yes",(AD425/AV425)*('Attorney Detail'!G423+'Attorney Detail'!H423),0)))</f>
        <v>0</v>
      </c>
      <c r="BF425" s="93">
        <f>IF(AF425=0,0,(IF('Attorney Detail'!Q423="yes",(AF425/AV425)*('Attorney Detail'!G423+'Attorney Detail'!H423),0)))</f>
        <v>0</v>
      </c>
      <c r="BG425" s="93">
        <f>IF(AH425=0,0,(AH425/AV425)*('Attorney Detail'!G423+'Attorney Detail'!H423))</f>
        <v>0</v>
      </c>
      <c r="BH425" s="93">
        <f>IF(AK425+AM425=0,0,(IF('Attorney Detail'!R423="yes",((AL425+AN425)/AV425)*('Attorney Detail'!G423+'Attorney Detail'!H423),0)))</f>
        <v>0</v>
      </c>
      <c r="BI425" s="91">
        <f>IF(AP425=0,0,(IF('Attorney Detail'!S423="yes",(AP425/AV425)*('Attorney Detail'!G423+'Attorney Detail'!H423),0)))</f>
        <v>0</v>
      </c>
      <c r="BJ425" s="91">
        <f>IF(AT425=0,0,(AT425/AV425)*('Attorney Detail'!G423+'Attorney Detail'!H423))</f>
        <v>0</v>
      </c>
      <c r="BK425" s="91">
        <f>IF((AU425)=0,('Attorney Detail'!G423+'Attorney Detail'!H423),SUM(AW425:BJ425))</f>
        <v>0</v>
      </c>
      <c r="CK425" s="19">
        <f>AV425*'Attorney Detail'!F423</f>
        <v>0</v>
      </c>
    </row>
    <row r="426" spans="1:89" ht="16.5" thickTop="1" thickBot="1" x14ac:dyDescent="0.3">
      <c r="A426" s="22" t="s">
        <v>26</v>
      </c>
      <c r="B426" s="23"/>
      <c r="C426" s="88"/>
      <c r="D426" s="75">
        <f>C426/C423</f>
        <v>0</v>
      </c>
      <c r="E426" s="88"/>
      <c r="F426" s="75">
        <f>E426/E423</f>
        <v>0</v>
      </c>
      <c r="G426" s="88"/>
      <c r="H426" s="75">
        <f>G426/G423</f>
        <v>0</v>
      </c>
      <c r="I426" s="88"/>
      <c r="J426" s="75">
        <f>I426/I423</f>
        <v>0</v>
      </c>
      <c r="K426" s="88"/>
      <c r="L426" s="75">
        <f>K426/K423</f>
        <v>0</v>
      </c>
      <c r="M426" s="88"/>
      <c r="N426" s="75">
        <f>M426/M423</f>
        <v>0</v>
      </c>
      <c r="O426" s="88"/>
      <c r="P426" s="75">
        <f>O426/O423</f>
        <v>0</v>
      </c>
      <c r="Q426" s="88"/>
      <c r="R426" s="75">
        <f>Q426/Q423</f>
        <v>0</v>
      </c>
      <c r="S426" s="88"/>
      <c r="T426" s="75">
        <f>S426/S423</f>
        <v>0</v>
      </c>
      <c r="U426" s="88"/>
      <c r="V426" s="75">
        <f>U426/U423</f>
        <v>0</v>
      </c>
      <c r="W426" s="88"/>
      <c r="X426" s="75">
        <f>W426/W423</f>
        <v>0</v>
      </c>
      <c r="Y426" s="88"/>
      <c r="Z426" s="75">
        <f>Y426/Y423</f>
        <v>0</v>
      </c>
      <c r="AA426" s="88"/>
      <c r="AB426" s="75">
        <f>AA426/AA423</f>
        <v>0</v>
      </c>
      <c r="AC426" s="88"/>
      <c r="AD426" s="75">
        <f>AC426/AC423</f>
        <v>0</v>
      </c>
      <c r="AE426" s="88"/>
      <c r="AF426" s="75">
        <f>AE426/AE423</f>
        <v>0</v>
      </c>
      <c r="AG426" s="88"/>
      <c r="AH426" s="75">
        <f>AG426/AG423</f>
        <v>0</v>
      </c>
      <c r="AI426" s="88"/>
      <c r="AJ426" s="75">
        <f>AI426/AI423</f>
        <v>0</v>
      </c>
      <c r="AK426" s="88">
        <v>0</v>
      </c>
      <c r="AL426" s="75">
        <f>AK426/AK423</f>
        <v>0</v>
      </c>
      <c r="AM426" s="88">
        <v>0</v>
      </c>
      <c r="AN426" s="75">
        <f>AM426/AM423</f>
        <v>0</v>
      </c>
      <c r="AO426" s="88"/>
      <c r="AP426" s="75">
        <f>AO426/AO423</f>
        <v>0</v>
      </c>
      <c r="AQ426" s="88"/>
      <c r="AR426" s="75">
        <f>AQ426/AQ423</f>
        <v>0</v>
      </c>
      <c r="AS426" s="88"/>
      <c r="AT426" s="75">
        <f>AS426/AS423</f>
        <v>0</v>
      </c>
      <c r="AU426" s="107">
        <f>E426+M426+O426+Q426+W426+Y426+AA426+AE426+AG426+AI426+AO426+AS426+G426+K426+I426+AC426+S426+U426+AQ426+AK426+AM426+C426</f>
        <v>0</v>
      </c>
      <c r="AV426" s="155">
        <f t="shared" si="1890"/>
        <v>0</v>
      </c>
      <c r="AW426" s="93">
        <f>IF(D426=0,0,(IF('Attorney Detail'!I424="yes",(D426/AV426)*('Attorney Detail'!G424+'Attorney Detail'!H424),0)))</f>
        <v>0</v>
      </c>
      <c r="AX426" s="93">
        <f>IF(F426=0,0,(IF('Attorney Detail'!J424="yes",(F426/AV426)*('Attorney Detail'!G424+'Attorney Detail'!H424),0)))</f>
        <v>0</v>
      </c>
      <c r="AY426" s="93">
        <f>IF(H426+J426=0,0,(IF('Attorney Detail'!K424="yes",((H426+J426)/AV426)*('Attorney Detail'!G424+'Attorney Detail'!H424),0)))</f>
        <v>0</v>
      </c>
      <c r="AZ426" s="93">
        <f>IF(L426=0,0,(IF('Attorney Detail'!L424="yes",(L426/AV426)*('Attorney Detail'!G424+'Attorney Detail'!H424),0)))</f>
        <v>0</v>
      </c>
      <c r="BA426" s="93">
        <f>IF(N426=0,0,(N426/AV426)*('Attorney Detail'!G424+'Attorney Detail'!H424))</f>
        <v>0</v>
      </c>
      <c r="BB426" s="93">
        <f>IF(R426+T426=0,0,(IF('Attorney Detail'!M424="yes",((R426+T426)/AV426)*('Attorney Detail'!G424+'Attorney Detail'!H424),0)))</f>
        <v>0</v>
      </c>
      <c r="BC426" s="93">
        <f>IF(V426=0,0,(IF('Attorney Detail'!N424="yes",(((V426)/AV426)*('Attorney Detail'!G424+'Attorney Detail'!H424)),0)))</f>
        <v>0</v>
      </c>
      <c r="BD426" s="93">
        <f>IF(X426+Z426+AB426=0,0,(IF('Attorney Detail'!O424="yes",((X426+Z426+AB426)/AV426)*('Attorney Detail'!G424+'Attorney Detail'!H424),0)))</f>
        <v>0</v>
      </c>
      <c r="BE426" s="93">
        <f>IF(AD426=0,0,(IF('Attorney Detail'!P424="yes",(AD426/AV426)*('Attorney Detail'!G424+'Attorney Detail'!H424),0)))</f>
        <v>0</v>
      </c>
      <c r="BF426" s="93">
        <f>IF(AF426=0,0,(IF('Attorney Detail'!Q424="yes",(AF426/AV426)*('Attorney Detail'!G424+'Attorney Detail'!H424),0)))</f>
        <v>0</v>
      </c>
      <c r="BG426" s="93">
        <f>IF(AH426=0,0,(AH426/AV426)*('Attorney Detail'!G424+'Attorney Detail'!H424))</f>
        <v>0</v>
      </c>
      <c r="BH426" s="93">
        <f>IF(AK426+AM426=0,0,(IF('Attorney Detail'!R424="yes",((AL426+AN426)/AV426)*('Attorney Detail'!G424+'Attorney Detail'!H424),0)))</f>
        <v>0</v>
      </c>
      <c r="BI426" s="91">
        <f>IF(AP426=0,0,(IF('Attorney Detail'!S424="yes",(AP426/AV426)*('Attorney Detail'!G424+'Attorney Detail'!H424),0)))</f>
        <v>0</v>
      </c>
      <c r="BJ426" s="91">
        <f>IF(AT426=0,0,(AT426/AV426)*('Attorney Detail'!G424+'Attorney Detail'!H424))</f>
        <v>0</v>
      </c>
      <c r="BK426" s="91">
        <f>IF((AU426)=0,('Attorney Detail'!G424+'Attorney Detail'!H424),SUM(AW426:BJ426))</f>
        <v>0</v>
      </c>
      <c r="CK426" s="19">
        <f>AV426*'Attorney Detail'!F424</f>
        <v>0</v>
      </c>
    </row>
    <row r="427" spans="1:89" ht="16.5" thickTop="1" thickBot="1" x14ac:dyDescent="0.3">
      <c r="A427" s="22" t="s">
        <v>27</v>
      </c>
      <c r="B427" s="23"/>
      <c r="C427" s="88"/>
      <c r="D427" s="75">
        <f>C427/C423</f>
        <v>0</v>
      </c>
      <c r="E427" s="88"/>
      <c r="F427" s="75">
        <f>E427/E423</f>
        <v>0</v>
      </c>
      <c r="G427" s="88"/>
      <c r="H427" s="75">
        <f>G427/G423</f>
        <v>0</v>
      </c>
      <c r="I427" s="88"/>
      <c r="J427" s="75">
        <f>I427/I423</f>
        <v>0</v>
      </c>
      <c r="K427" s="88"/>
      <c r="L427" s="75">
        <f>K427/K423</f>
        <v>0</v>
      </c>
      <c r="M427" s="88"/>
      <c r="N427" s="75">
        <f>M427/M423</f>
        <v>0</v>
      </c>
      <c r="O427" s="88"/>
      <c r="P427" s="75">
        <f>O427/O423</f>
        <v>0</v>
      </c>
      <c r="Q427" s="88"/>
      <c r="R427" s="75">
        <f>Q427/Q423</f>
        <v>0</v>
      </c>
      <c r="S427" s="88"/>
      <c r="T427" s="75">
        <f>S427/S423</f>
        <v>0</v>
      </c>
      <c r="U427" s="88"/>
      <c r="V427" s="75">
        <f>U427/U423</f>
        <v>0</v>
      </c>
      <c r="W427" s="88"/>
      <c r="X427" s="75">
        <f>W427/W423</f>
        <v>0</v>
      </c>
      <c r="Y427" s="88"/>
      <c r="Z427" s="75">
        <f>Y427/Y423</f>
        <v>0</v>
      </c>
      <c r="AA427" s="88"/>
      <c r="AB427" s="75">
        <f>AA427/AA423</f>
        <v>0</v>
      </c>
      <c r="AC427" s="88"/>
      <c r="AD427" s="75">
        <f>AC427/AC423</f>
        <v>0</v>
      </c>
      <c r="AE427" s="88"/>
      <c r="AF427" s="75">
        <f>AE427/AE423</f>
        <v>0</v>
      </c>
      <c r="AG427" s="88"/>
      <c r="AH427" s="75">
        <f>AG427/AG423</f>
        <v>0</v>
      </c>
      <c r="AI427" s="88"/>
      <c r="AJ427" s="75">
        <f>AI427/AI423</f>
        <v>0</v>
      </c>
      <c r="AK427" s="88">
        <v>0</v>
      </c>
      <c r="AL427" s="75">
        <f>AK427/AK423</f>
        <v>0</v>
      </c>
      <c r="AM427" s="88">
        <v>0</v>
      </c>
      <c r="AN427" s="75">
        <f>AM427/AM423</f>
        <v>0</v>
      </c>
      <c r="AO427" s="88"/>
      <c r="AP427" s="75">
        <f>AO427/AO423</f>
        <v>0</v>
      </c>
      <c r="AQ427" s="88"/>
      <c r="AR427" s="75">
        <f>AQ427/AQ423</f>
        <v>0</v>
      </c>
      <c r="AS427" s="88"/>
      <c r="AT427" s="75">
        <f>AS427/AS423</f>
        <v>0</v>
      </c>
      <c r="AU427" s="107">
        <f>E427+M427+O427+Q427+W427+Y427+AA427+AE427+AG427+AI427+AO427+AS427+G427+K427+I427+AC427+S427+U427+AQ427+AK427+AM427+C427</f>
        <v>0</v>
      </c>
      <c r="AV427" s="155">
        <f t="shared" si="1890"/>
        <v>0</v>
      </c>
      <c r="AW427" s="93">
        <f>IF(D427=0,0,(IF('Attorney Detail'!I425="yes",(D427/AV427)*('Attorney Detail'!G425+'Attorney Detail'!H425),0)))</f>
        <v>0</v>
      </c>
      <c r="AX427" s="93">
        <f>IF(F427=0,0,(IF('Attorney Detail'!J425="yes",(F427/AV427)*('Attorney Detail'!G425+'Attorney Detail'!H425),0)))</f>
        <v>0</v>
      </c>
      <c r="AY427" s="93">
        <f>IF(H427+J427=0,0,(IF('Attorney Detail'!K425="yes",((H427+J427)/AV427)*('Attorney Detail'!G425+'Attorney Detail'!H425),0)))</f>
        <v>0</v>
      </c>
      <c r="AZ427" s="93">
        <f>IF(L427=0,0,(IF('Attorney Detail'!L425="yes",(L427/AV427)*('Attorney Detail'!G425+'Attorney Detail'!H425),0)))</f>
        <v>0</v>
      </c>
      <c r="BA427" s="93">
        <f>IF(N427=0,0,(N427/AV427)*('Attorney Detail'!G425+'Attorney Detail'!H425))</f>
        <v>0</v>
      </c>
      <c r="BB427" s="93">
        <f>IF(R427+T427=0,0,(IF('Attorney Detail'!M425="yes",((R427+T427)/AV427)*('Attorney Detail'!G425+'Attorney Detail'!H425),0)))</f>
        <v>0</v>
      </c>
      <c r="BC427" s="93">
        <f>IF(V427=0,0,(IF('Attorney Detail'!N425="yes",(((V427)/AV427)*('Attorney Detail'!G425+'Attorney Detail'!H425)),0)))</f>
        <v>0</v>
      </c>
      <c r="BD427" s="93">
        <f>IF(X427+Z427+AB427=0,0,(IF('Attorney Detail'!O425="yes",((X427+Z427+AB427)/AV427)*('Attorney Detail'!G425+'Attorney Detail'!H425),0)))</f>
        <v>0</v>
      </c>
      <c r="BE427" s="93">
        <f>IF(AD427=0,0,(IF('Attorney Detail'!P425="yes",(AD427/AV427)*('Attorney Detail'!G425+'Attorney Detail'!H425),0)))</f>
        <v>0</v>
      </c>
      <c r="BF427" s="93">
        <f>IF(AF427=0,0,(IF('Attorney Detail'!Q425="yes",(AF427/AV427)*('Attorney Detail'!G425+'Attorney Detail'!H425),0)))</f>
        <v>0</v>
      </c>
      <c r="BG427" s="93">
        <f>IF(AH427=0,0,(AH427/AV427)*('Attorney Detail'!G425+'Attorney Detail'!H425))</f>
        <v>0</v>
      </c>
      <c r="BH427" s="93">
        <f>IF(AK427+AM427=0,0,(IF('Attorney Detail'!R425="yes",((AL427+AN427)/AV427)*('Attorney Detail'!G425+'Attorney Detail'!H425),0)))</f>
        <v>0</v>
      </c>
      <c r="BI427" s="91">
        <f>IF(AP427=0,0,(IF('Attorney Detail'!S425="yes",(AP427/AV427)*('Attorney Detail'!G425+'Attorney Detail'!H425),0)))</f>
        <v>0</v>
      </c>
      <c r="BJ427" s="91">
        <f>IF(AT427=0,0,(AT427/AV427)*('Attorney Detail'!G425+'Attorney Detail'!H425))</f>
        <v>0</v>
      </c>
      <c r="BK427" s="91">
        <f>IF((AU427)=0,('Attorney Detail'!G425+'Attorney Detail'!H425),SUM(AW427:BJ427))</f>
        <v>0</v>
      </c>
      <c r="CK427" s="19">
        <f>AV427*'Attorney Detail'!F425</f>
        <v>0</v>
      </c>
    </row>
    <row r="428" spans="1:89" ht="16.5" thickTop="1" thickBot="1" x14ac:dyDescent="0.3">
      <c r="A428" s="24" t="s">
        <v>28</v>
      </c>
      <c r="B428" s="25"/>
      <c r="C428" s="25"/>
      <c r="D428" s="75">
        <f>C428/C423</f>
        <v>0</v>
      </c>
      <c r="E428" s="25"/>
      <c r="F428" s="75">
        <f>E428/E423</f>
        <v>0</v>
      </c>
      <c r="G428" s="25"/>
      <c r="H428" s="75">
        <f>G428/G423</f>
        <v>0</v>
      </c>
      <c r="I428" s="25"/>
      <c r="J428" s="75">
        <f>I428/I423</f>
        <v>0</v>
      </c>
      <c r="K428" s="25"/>
      <c r="L428" s="75">
        <f>K428/K423</f>
        <v>0</v>
      </c>
      <c r="M428" s="25"/>
      <c r="N428" s="75">
        <f>M428/M423</f>
        <v>0</v>
      </c>
      <c r="O428" s="25"/>
      <c r="P428" s="75">
        <f>O428/O423</f>
        <v>0</v>
      </c>
      <c r="Q428" s="25"/>
      <c r="R428" s="75">
        <f>Q428/Q423</f>
        <v>0</v>
      </c>
      <c r="S428" s="25"/>
      <c r="T428" s="75">
        <f>S428/S423</f>
        <v>0</v>
      </c>
      <c r="U428" s="25"/>
      <c r="V428" s="75">
        <f>U428/U423</f>
        <v>0</v>
      </c>
      <c r="W428" s="25"/>
      <c r="X428" s="75">
        <f>W428/W423</f>
        <v>0</v>
      </c>
      <c r="Y428" s="25"/>
      <c r="Z428" s="75">
        <f>Y428/Y423</f>
        <v>0</v>
      </c>
      <c r="AA428" s="25"/>
      <c r="AB428" s="75">
        <f>AA428/AA423</f>
        <v>0</v>
      </c>
      <c r="AC428" s="25"/>
      <c r="AD428" s="75">
        <f>AC428/AC423</f>
        <v>0</v>
      </c>
      <c r="AE428" s="25"/>
      <c r="AF428" s="75">
        <f>AE428/AE423</f>
        <v>0</v>
      </c>
      <c r="AG428" s="25"/>
      <c r="AH428" s="75">
        <f>AG428/AG423</f>
        <v>0</v>
      </c>
      <c r="AI428" s="25"/>
      <c r="AJ428" s="75">
        <f>AI428/AI423</f>
        <v>0</v>
      </c>
      <c r="AK428" s="25">
        <v>0</v>
      </c>
      <c r="AL428" s="75">
        <f>AK428/AK423</f>
        <v>0</v>
      </c>
      <c r="AM428" s="25">
        <v>0</v>
      </c>
      <c r="AN428" s="75">
        <f>AM428/AM423</f>
        <v>0</v>
      </c>
      <c r="AO428" s="25"/>
      <c r="AP428" s="75">
        <f>AO428/AO423</f>
        <v>0</v>
      </c>
      <c r="AQ428" s="25"/>
      <c r="AR428" s="75">
        <f>AQ428/AQ423</f>
        <v>0</v>
      </c>
      <c r="AS428" s="25"/>
      <c r="AT428" s="75">
        <f>AS428/AS423</f>
        <v>0</v>
      </c>
      <c r="AU428" s="108">
        <f>E428+M428+O428+Q428+W428+Y428+AA428+AE428+AG428+AI428+AO428+AS428+G428+K428+I428+AC428+S428+U428+AQ428+AK428+AM428+C428</f>
        <v>0</v>
      </c>
      <c r="AV428" s="155">
        <f t="shared" si="1890"/>
        <v>0</v>
      </c>
      <c r="AW428" s="93">
        <f>IF(D428=0,0,(IF('Attorney Detail'!I426="yes",(D428/AV428)*('Attorney Detail'!G426+'Attorney Detail'!H426),0)))</f>
        <v>0</v>
      </c>
      <c r="AX428" s="93">
        <f>IF(F428=0,0,(IF('Attorney Detail'!J426="yes",(F428/AV428)*('Attorney Detail'!G426+'Attorney Detail'!H426),0)))</f>
        <v>0</v>
      </c>
      <c r="AY428" s="93">
        <f>IF(H428+J428=0,0,(IF('Attorney Detail'!K426="yes",((H428+J428)/AV428)*('Attorney Detail'!G426+'Attorney Detail'!H426),0)))</f>
        <v>0</v>
      </c>
      <c r="AZ428" s="93">
        <f>IF(L428=0,0,(IF('Attorney Detail'!L426="yes",(L428/AV428)*('Attorney Detail'!G426+'Attorney Detail'!H426),0)))</f>
        <v>0</v>
      </c>
      <c r="BA428" s="93">
        <f>IF(N428=0,0,(N428/AV428)*('Attorney Detail'!G426+'Attorney Detail'!H426))</f>
        <v>0</v>
      </c>
      <c r="BB428" s="93">
        <f>IF(R428+T428=0,0,(IF('Attorney Detail'!M426="yes",((R428+T428)/AV428)*('Attorney Detail'!G426+'Attorney Detail'!H426),0)))</f>
        <v>0</v>
      </c>
      <c r="BC428" s="93">
        <f>IF(V428=0,0,(IF('Attorney Detail'!N426="yes",(((V428)/AV428)*('Attorney Detail'!G426+'Attorney Detail'!H426)),0)))</f>
        <v>0</v>
      </c>
      <c r="BD428" s="93">
        <f>IF(X428+Z428+AB428=0,0,(IF('Attorney Detail'!O426="yes",((X428+Z428+AB428)/AV428)*('Attorney Detail'!G426+'Attorney Detail'!H426),0)))</f>
        <v>0</v>
      </c>
      <c r="BE428" s="93">
        <f>IF(AD428=0,0,(IF('Attorney Detail'!P426="yes",(AD428/AV428)*('Attorney Detail'!G426+'Attorney Detail'!H426),0)))</f>
        <v>0</v>
      </c>
      <c r="BF428" s="93">
        <f>IF(AF428=0,0,(IF('Attorney Detail'!Q426="yes",(AF428/AV428)*('Attorney Detail'!G426+'Attorney Detail'!H426),0)))</f>
        <v>0</v>
      </c>
      <c r="BG428" s="93">
        <f>IF(AH428=0,0,(AH428/AV428)*('Attorney Detail'!G426+'Attorney Detail'!H426))</f>
        <v>0</v>
      </c>
      <c r="BH428" s="93">
        <f>IF(AK428+AM428=0,0,(IF('Attorney Detail'!R426="yes",((AL428+AN428)/AV428)*('Attorney Detail'!G426+'Attorney Detail'!H426),0)))</f>
        <v>0</v>
      </c>
      <c r="BI428" s="91">
        <f>IF(AP428=0,0,(IF('Attorney Detail'!S426="yes",(AP428/AV428)*('Attorney Detail'!G426+'Attorney Detail'!H426),0)))</f>
        <v>0</v>
      </c>
      <c r="BJ428" s="91">
        <f>IF(AT428=0,0,(AT428/AV428)*('Attorney Detail'!G426+'Attorney Detail'!H426))</f>
        <v>0</v>
      </c>
      <c r="BK428" s="91">
        <f>IF((AU428)=0,('Attorney Detail'!G426+'Attorney Detail'!H426),SUM(AW428:BJ428))</f>
        <v>0</v>
      </c>
      <c r="CK428" s="19">
        <f>AV428*'Attorney Detail'!F426</f>
        <v>0</v>
      </c>
    </row>
    <row r="429" spans="1:89" ht="16.5" thickTop="1" thickBot="1" x14ac:dyDescent="0.3">
      <c r="A429" s="72" t="s">
        <v>29</v>
      </c>
      <c r="B429" s="73"/>
      <c r="C429" s="73">
        <f t="shared" ref="C429" si="1891">SUM(C425:C428)</f>
        <v>0</v>
      </c>
      <c r="D429" s="74">
        <f t="shared" ref="D429" si="1892">C429/C423</f>
        <v>0</v>
      </c>
      <c r="E429" s="73">
        <f t="shared" ref="E429" si="1893">SUM(E425:E428)</f>
        <v>0</v>
      </c>
      <c r="F429" s="74">
        <f t="shared" ref="F429" si="1894">E429/E423</f>
        <v>0</v>
      </c>
      <c r="G429" s="73">
        <f t="shared" ref="G429" si="1895">SUM(G425:G428)</f>
        <v>0</v>
      </c>
      <c r="H429" s="75">
        <f t="shared" ref="H429" si="1896">G429/G423</f>
        <v>0</v>
      </c>
      <c r="I429" s="73">
        <f t="shared" ref="I429" si="1897">SUM(I425:I428)</f>
        <v>0</v>
      </c>
      <c r="J429" s="75">
        <f t="shared" ref="J429" si="1898">I429/I423</f>
        <v>0</v>
      </c>
      <c r="K429" s="73">
        <f t="shared" ref="K429" si="1899">SUM(K425:K428)</f>
        <v>0</v>
      </c>
      <c r="L429" s="75">
        <f t="shared" ref="L429" si="1900">K429/K423</f>
        <v>0</v>
      </c>
      <c r="M429" s="73">
        <f t="shared" ref="M429" si="1901">SUM(M425:M428)</f>
        <v>0</v>
      </c>
      <c r="N429" s="74">
        <f t="shared" ref="N429" si="1902">M429/M423</f>
        <v>0</v>
      </c>
      <c r="O429" s="73">
        <f t="shared" ref="O429" si="1903">SUM(O425:O428)</f>
        <v>0</v>
      </c>
      <c r="P429" s="74">
        <f t="shared" ref="P429" si="1904">O429/O423</f>
        <v>0</v>
      </c>
      <c r="Q429" s="73">
        <f t="shared" ref="Q429" si="1905">SUM(Q425:Q428)</f>
        <v>0</v>
      </c>
      <c r="R429" s="75">
        <f t="shared" ref="R429" si="1906">Q429/Q423</f>
        <v>0</v>
      </c>
      <c r="S429" s="73">
        <f t="shared" ref="S429" si="1907">SUM(S425:S428)</f>
        <v>0</v>
      </c>
      <c r="T429" s="75">
        <f t="shared" ref="T429" si="1908">S429/S423</f>
        <v>0</v>
      </c>
      <c r="U429" s="73">
        <f t="shared" ref="U429" si="1909">SUM(U425:U428)</f>
        <v>0</v>
      </c>
      <c r="V429" s="75">
        <f t="shared" ref="V429" si="1910">U429/U423</f>
        <v>0</v>
      </c>
      <c r="W429" s="73">
        <f t="shared" ref="W429" si="1911">SUM(W425:W428)</f>
        <v>0</v>
      </c>
      <c r="X429" s="75">
        <f t="shared" ref="X429" si="1912">W429/W423</f>
        <v>0</v>
      </c>
      <c r="Y429" s="73">
        <f t="shared" ref="Y429" si="1913">SUM(Y425:Y428)</f>
        <v>0</v>
      </c>
      <c r="Z429" s="75">
        <f t="shared" ref="Z429" si="1914">Y429/Y423</f>
        <v>0</v>
      </c>
      <c r="AA429" s="73">
        <f t="shared" ref="AA429" si="1915">SUM(AA425:AA428)</f>
        <v>0</v>
      </c>
      <c r="AB429" s="75">
        <f t="shared" ref="AB429" si="1916">AA429/AA423</f>
        <v>0</v>
      </c>
      <c r="AC429" s="73">
        <f t="shared" ref="AC429" si="1917">SUM(AC425:AC428)</f>
        <v>0</v>
      </c>
      <c r="AD429" s="75">
        <f t="shared" ref="AD429" si="1918">AC429/AC423</f>
        <v>0</v>
      </c>
      <c r="AE429" s="73">
        <f t="shared" ref="AE429" si="1919">SUM(AE425:AE428)</f>
        <v>0</v>
      </c>
      <c r="AF429" s="75">
        <f t="shared" ref="AF429" si="1920">AE429/AE423</f>
        <v>0</v>
      </c>
      <c r="AG429" s="73">
        <f t="shared" ref="AG429" si="1921">SUM(AG425:AG428)</f>
        <v>0</v>
      </c>
      <c r="AH429" s="75">
        <f t="shared" ref="AH429" si="1922">AG429/AG423</f>
        <v>0</v>
      </c>
      <c r="AI429" s="73">
        <f t="shared" ref="AI429" si="1923">SUM(AI425:AI428)</f>
        <v>0</v>
      </c>
      <c r="AJ429" s="75">
        <f t="shared" ref="AJ429" si="1924">AI429/AI423</f>
        <v>0</v>
      </c>
      <c r="AK429" s="73">
        <f t="shared" ref="AK429" si="1925">SUM(AK425:AK428)</f>
        <v>0</v>
      </c>
      <c r="AL429" s="75">
        <f t="shared" ref="AL429" si="1926">AK429/AK423</f>
        <v>0</v>
      </c>
      <c r="AM429" s="73">
        <f t="shared" ref="AM429" si="1927">SUM(AM425:AM428)</f>
        <v>0</v>
      </c>
      <c r="AN429" s="75">
        <f t="shared" ref="AN429" si="1928">AM429/AM423</f>
        <v>0</v>
      </c>
      <c r="AO429" s="73">
        <f t="shared" ref="AO429" si="1929">SUM(AO425:AO428)</f>
        <v>0</v>
      </c>
      <c r="AP429" s="75">
        <f t="shared" ref="AP429" si="1930">AO429/AO423</f>
        <v>0</v>
      </c>
      <c r="AQ429" s="73">
        <f t="shared" ref="AQ429" si="1931">SUM(AQ425:AQ428)</f>
        <v>0</v>
      </c>
      <c r="AR429" s="75">
        <f t="shared" ref="AR429" si="1932">AQ429/AQ423</f>
        <v>0</v>
      </c>
      <c r="AS429" s="73">
        <f t="shared" ref="AS429" si="1933">SUM(AS425:AS428)</f>
        <v>0</v>
      </c>
      <c r="AT429" s="75">
        <f t="shared" ref="AT429" si="1934">AS429/AS423</f>
        <v>0</v>
      </c>
      <c r="AU429" s="71">
        <f>E429+M429+O429+Q429+W429+Y429+AA429+AE429+AG429+AI429+AO429+AS429+G429+K429+I429+AC429+S429+U429+AQ429+AK429+AM429+C429</f>
        <v>0</v>
      </c>
      <c r="AV429" s="155">
        <f t="shared" si="1890"/>
        <v>0</v>
      </c>
      <c r="AW429" s="94"/>
      <c r="AX429" s="94"/>
      <c r="AY429" s="94"/>
      <c r="AZ429" s="94"/>
      <c r="BA429" s="94"/>
      <c r="BB429" s="94"/>
      <c r="BC429" s="94"/>
      <c r="BD429" s="94"/>
      <c r="BE429" s="94"/>
      <c r="BF429" s="94"/>
      <c r="BG429" s="94"/>
      <c r="BH429" s="94"/>
      <c r="BI429" s="94"/>
      <c r="BJ429" s="94"/>
      <c r="BK429" s="94"/>
      <c r="CK429" s="26">
        <f t="shared" ref="CK429" si="1935">SUM(CK425:CK428)</f>
        <v>0</v>
      </c>
    </row>
    <row r="430" spans="1:89" ht="16.5" thickTop="1" x14ac:dyDescent="0.25">
      <c r="A430" s="233" t="s">
        <v>481</v>
      </c>
      <c r="B430" s="233"/>
      <c r="C430" s="233"/>
      <c r="D430" s="233"/>
      <c r="E430" s="233"/>
      <c r="F430" s="233"/>
      <c r="G430" s="233"/>
      <c r="H430" s="233"/>
      <c r="I430" s="233"/>
      <c r="J430" s="233"/>
      <c r="K430" s="233"/>
      <c r="L430" s="233"/>
      <c r="M430" s="233"/>
      <c r="N430" s="233"/>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row>
    <row r="431" spans="1:89" ht="45" x14ac:dyDescent="0.25">
      <c r="A431" s="76"/>
      <c r="B431" s="66" t="s">
        <v>21</v>
      </c>
      <c r="C431" s="225" t="s">
        <v>442</v>
      </c>
      <c r="D431" s="226"/>
      <c r="E431" s="225" t="s">
        <v>96</v>
      </c>
      <c r="F431" s="226"/>
      <c r="G431" s="232" t="s">
        <v>99</v>
      </c>
      <c r="H431" s="226"/>
      <c r="I431" s="232" t="s">
        <v>100</v>
      </c>
      <c r="J431" s="226"/>
      <c r="K431" s="225" t="s">
        <v>97</v>
      </c>
      <c r="L431" s="226"/>
      <c r="M431" s="225" t="s">
        <v>98</v>
      </c>
      <c r="N431" s="226"/>
      <c r="O431" s="225" t="s">
        <v>22</v>
      </c>
      <c r="P431" s="226"/>
      <c r="Q431" s="225" t="s">
        <v>489</v>
      </c>
      <c r="R431" s="226"/>
      <c r="S431" s="225" t="s">
        <v>488</v>
      </c>
      <c r="T431" s="226"/>
      <c r="U431" s="232" t="s">
        <v>422</v>
      </c>
      <c r="V431" s="226"/>
      <c r="W431" s="232" t="s">
        <v>436</v>
      </c>
      <c r="X431" s="226"/>
      <c r="Y431" s="232" t="s">
        <v>423</v>
      </c>
      <c r="Z431" s="226"/>
      <c r="AA431" s="225" t="s">
        <v>484</v>
      </c>
      <c r="AB431" s="226"/>
      <c r="AC431" s="225" t="s">
        <v>93</v>
      </c>
      <c r="AD431" s="226"/>
      <c r="AE431" s="225" t="s">
        <v>94</v>
      </c>
      <c r="AF431" s="226"/>
      <c r="AG431" s="225" t="s">
        <v>485</v>
      </c>
      <c r="AH431" s="226"/>
      <c r="AI431" s="225" t="s">
        <v>424</v>
      </c>
      <c r="AJ431" s="226"/>
      <c r="AK431" s="225" t="s">
        <v>425</v>
      </c>
      <c r="AL431" s="226"/>
      <c r="AM431" s="225" t="s">
        <v>437</v>
      </c>
      <c r="AN431" s="226"/>
      <c r="AO431" s="225" t="s">
        <v>500</v>
      </c>
      <c r="AP431" s="226"/>
      <c r="AQ431" s="225" t="s">
        <v>426</v>
      </c>
      <c r="AR431" s="226"/>
      <c r="AS431" s="225" t="s">
        <v>447</v>
      </c>
      <c r="AT431" s="226"/>
      <c r="AU431" s="225" t="s">
        <v>23</v>
      </c>
      <c r="AV431" s="226"/>
      <c r="AW431" s="89" t="s">
        <v>442</v>
      </c>
      <c r="AX431" s="89" t="s">
        <v>96</v>
      </c>
      <c r="AY431" s="195" t="s">
        <v>225</v>
      </c>
      <c r="AZ431" s="105" t="s">
        <v>97</v>
      </c>
      <c r="BA431" s="105" t="s">
        <v>443</v>
      </c>
      <c r="BB431" s="90" t="s">
        <v>434</v>
      </c>
      <c r="BC431" s="106" t="s">
        <v>226</v>
      </c>
      <c r="BD431" s="90" t="s">
        <v>435</v>
      </c>
      <c r="BE431" s="90" t="s">
        <v>93</v>
      </c>
      <c r="BF431" s="90" t="s">
        <v>94</v>
      </c>
      <c r="BG431" s="90" t="s">
        <v>31</v>
      </c>
      <c r="BH431" s="90" t="s">
        <v>444</v>
      </c>
      <c r="BI431" s="91" t="s">
        <v>445</v>
      </c>
      <c r="BJ431" s="91" t="s">
        <v>446</v>
      </c>
      <c r="BK431" s="91" t="s">
        <v>448</v>
      </c>
      <c r="CK431" s="219" t="s">
        <v>502</v>
      </c>
    </row>
    <row r="432" spans="1:89" x14ac:dyDescent="0.25">
      <c r="A432" s="38" t="s">
        <v>107</v>
      </c>
      <c r="B432" s="67"/>
      <c r="C432" s="67"/>
      <c r="D432" s="68"/>
      <c r="E432" s="67"/>
      <c r="F432" s="68"/>
      <c r="G432" s="67"/>
      <c r="H432" s="68"/>
      <c r="I432" s="67"/>
      <c r="J432" s="68"/>
      <c r="K432" s="67"/>
      <c r="L432" s="68"/>
      <c r="M432" s="69"/>
      <c r="N432" s="68"/>
      <c r="O432" s="67"/>
      <c r="P432" s="68"/>
      <c r="Q432" s="67"/>
      <c r="R432" s="68"/>
      <c r="S432" s="67"/>
      <c r="T432" s="68"/>
      <c r="U432" s="67"/>
      <c r="V432" s="68"/>
      <c r="W432" s="67"/>
      <c r="X432" s="68"/>
      <c r="Y432" s="67"/>
      <c r="Z432" s="68"/>
      <c r="AA432" s="67"/>
      <c r="AB432" s="68"/>
      <c r="AC432" s="69"/>
      <c r="AD432" s="69"/>
      <c r="AE432" s="67"/>
      <c r="AF432" s="68"/>
      <c r="AG432" s="67"/>
      <c r="AH432" s="68"/>
      <c r="AI432" s="67"/>
      <c r="AJ432" s="68"/>
      <c r="AK432" s="227"/>
      <c r="AL432" s="228"/>
      <c r="AM432" s="227"/>
      <c r="AN432" s="228"/>
      <c r="AO432" s="112"/>
      <c r="AP432" s="113"/>
      <c r="AQ432" s="112"/>
      <c r="AR432" s="113"/>
      <c r="AS432" s="112"/>
      <c r="AT432" s="113"/>
      <c r="AU432" s="67"/>
      <c r="AV432" s="110"/>
      <c r="AW432" s="89"/>
      <c r="AX432" s="89"/>
      <c r="AY432" s="89"/>
      <c r="AZ432" s="89"/>
      <c r="BA432" s="89"/>
    </row>
    <row r="433" spans="1:89" x14ac:dyDescent="0.25">
      <c r="A433" s="77"/>
      <c r="B433" s="70"/>
      <c r="C433" s="223">
        <f>(VLOOKUP(A432,$BL$2:$CH$5,2,FALSE))*'Attorney Detail'!F433</f>
        <v>15</v>
      </c>
      <c r="D433" s="224"/>
      <c r="E433" s="223">
        <f>(VLOOKUP(A432,$BL$2:$CH$5,3,FALSE))*'Attorney Detail'!F433</f>
        <v>15</v>
      </c>
      <c r="F433" s="224"/>
      <c r="G433" s="223">
        <f>VLOOKUP(A432,$BL$2:$CI$5,4,FALSE)*'Attorney Detail'!F433</f>
        <v>50</v>
      </c>
      <c r="H433" s="224"/>
      <c r="I433" s="223">
        <f>VLOOKUP(A432,$BL$2:$CI$5,5,FALSE)*'Attorney Detail'!F433</f>
        <v>80</v>
      </c>
      <c r="J433" s="224"/>
      <c r="K433" s="223">
        <f>VLOOKUP(A432,$BL$2:$CI$5,6,FALSE)*'Attorney Detail'!F433</f>
        <v>100</v>
      </c>
      <c r="L433" s="224"/>
      <c r="M433" s="234">
        <f>VLOOKUP(A432,$BL$2:$CI$5,7,FALSE)*'Attorney Detail'!F433</f>
        <v>150</v>
      </c>
      <c r="N433" s="224"/>
      <c r="O433" s="223">
        <f>VLOOKUP(A432,$BL$2:$CI$5,8,FALSE)*'Attorney Detail'!F433</f>
        <v>300</v>
      </c>
      <c r="P433" s="224"/>
      <c r="Q433" s="223">
        <f>VLOOKUP(A432,$BL$2:$CI$5,9,FALSE)*'Attorney Detail'!F433</f>
        <v>15</v>
      </c>
      <c r="R433" s="224"/>
      <c r="S433" s="223">
        <f>VLOOKUP(A432,$BL$2:$CI$5,10,FALSE)*'Attorney Detail'!F433</f>
        <v>50</v>
      </c>
      <c r="T433" s="224"/>
      <c r="U433" s="223">
        <f>VLOOKUP(A432,$BL$2:$CI$5,11,FALSE)*'Attorney Detail'!F433</f>
        <v>100</v>
      </c>
      <c r="V433" s="224"/>
      <c r="W433" s="223">
        <f>VLOOKUP(A432,$BL$2:$CI$5,12,FALSE)*'Attorney Detail'!F433</f>
        <v>220</v>
      </c>
      <c r="X433" s="224"/>
      <c r="Y433" s="223">
        <f>VLOOKUP(A432,$BL$2:$CI$5,13,FALSE)*'Attorney Detail'!F433</f>
        <v>300</v>
      </c>
      <c r="Z433" s="224"/>
      <c r="AA433" s="229">
        <f>VLOOKUP(A432,$BL$2:$CI$5,14,FALSE)*'Attorney Detail'!F433</f>
        <v>400</v>
      </c>
      <c r="AB433" s="230"/>
      <c r="AC433" s="229">
        <f>VLOOKUP(A432,$BL$2:$CI$5,15,FALSE)*'Attorney Detail'!F433</f>
        <v>120</v>
      </c>
      <c r="AD433" s="231"/>
      <c r="AE433" s="229">
        <f>VLOOKUP(A432,$BL$2:$CI$5,16,FALSE)*'Attorney Detail'!F433</f>
        <v>120</v>
      </c>
      <c r="AF433" s="230"/>
      <c r="AG433" s="229">
        <f>VLOOKUP(A432,$BL$2:$CI$5,17,FALSE)*'Attorney Detail'!F433</f>
        <v>300</v>
      </c>
      <c r="AH433" s="230"/>
      <c r="AI433" s="223">
        <f>VLOOKUP(A432,$BL$2:$CI$5,18,FALSE)*'Attorney Detail'!F433</f>
        <v>300</v>
      </c>
      <c r="AJ433" s="224"/>
      <c r="AK433" s="223">
        <f>VLOOKUP(A432,$BL$2:$CI$5,19,FALSE)*'Attorney Detail'!F433</f>
        <v>15</v>
      </c>
      <c r="AL433" s="224"/>
      <c r="AM433" s="223">
        <f>VLOOKUP(A432,$BL$2:$CI$5,20,FALSE)*'Attorney Detail'!F433</f>
        <v>40</v>
      </c>
      <c r="AN433" s="224"/>
      <c r="AO433" s="223">
        <f>VLOOKUP(A432,$BL$2:$CI$5,21,FALSE)*'Attorney Detail'!F433</f>
        <v>40</v>
      </c>
      <c r="AP433" s="224"/>
      <c r="AQ433" s="223">
        <f>VLOOKUP(A432,$BL$2:$CI$5,22,FALSE)*'Attorney Detail'!F433</f>
        <v>40</v>
      </c>
      <c r="AR433" s="224"/>
      <c r="AS433" s="235">
        <f>VLOOKUP(A432,$BL$2:$CI$5,23,FALSE)*'Attorney Detail'!F433</f>
        <v>10000000000</v>
      </c>
      <c r="AT433" s="236"/>
      <c r="AU433" s="237"/>
      <c r="AV433" s="238"/>
    </row>
    <row r="434" spans="1:89" ht="15.75" thickBot="1" x14ac:dyDescent="0.3">
      <c r="A434" s="37" t="str">
        <f>'Attorney Detail'!A433&amp;""</f>
        <v/>
      </c>
      <c r="B434" s="78" t="s">
        <v>24</v>
      </c>
      <c r="C434" s="78" t="s">
        <v>24</v>
      </c>
      <c r="D434" s="78" t="s">
        <v>112</v>
      </c>
      <c r="E434" s="78" t="s">
        <v>24</v>
      </c>
      <c r="F434" s="78" t="s">
        <v>112</v>
      </c>
      <c r="G434" s="78" t="s">
        <v>24</v>
      </c>
      <c r="H434" s="78" t="s">
        <v>112</v>
      </c>
      <c r="I434" s="78" t="s">
        <v>24</v>
      </c>
      <c r="J434" s="78" t="s">
        <v>112</v>
      </c>
      <c r="K434" s="78" t="s">
        <v>24</v>
      </c>
      <c r="L434" s="78" t="s">
        <v>112</v>
      </c>
      <c r="M434" s="78" t="s">
        <v>24</v>
      </c>
      <c r="N434" s="78" t="s">
        <v>112</v>
      </c>
      <c r="O434" s="78" t="s">
        <v>24</v>
      </c>
      <c r="P434" s="78" t="s">
        <v>112</v>
      </c>
      <c r="Q434" s="78" t="s">
        <v>24</v>
      </c>
      <c r="R434" s="78" t="s">
        <v>112</v>
      </c>
      <c r="S434" s="78" t="s">
        <v>24</v>
      </c>
      <c r="T434" s="78" t="s">
        <v>112</v>
      </c>
      <c r="U434" s="78" t="s">
        <v>24</v>
      </c>
      <c r="V434" s="78" t="s">
        <v>112</v>
      </c>
      <c r="W434" s="78" t="s">
        <v>24</v>
      </c>
      <c r="X434" s="78" t="s">
        <v>112</v>
      </c>
      <c r="Y434" s="78" t="s">
        <v>24</v>
      </c>
      <c r="Z434" s="78" t="s">
        <v>112</v>
      </c>
      <c r="AA434" s="78" t="s">
        <v>24</v>
      </c>
      <c r="AB434" s="78" t="s">
        <v>112</v>
      </c>
      <c r="AC434" s="78" t="s">
        <v>24</v>
      </c>
      <c r="AD434" s="78" t="s">
        <v>112</v>
      </c>
      <c r="AE434" s="78" t="s">
        <v>24</v>
      </c>
      <c r="AF434" s="78" t="s">
        <v>112</v>
      </c>
      <c r="AG434" s="78" t="s">
        <v>24</v>
      </c>
      <c r="AH434" s="79" t="s">
        <v>112</v>
      </c>
      <c r="AI434" s="78" t="s">
        <v>24</v>
      </c>
      <c r="AJ434" s="78" t="s">
        <v>112</v>
      </c>
      <c r="AK434" s="78" t="s">
        <v>24</v>
      </c>
      <c r="AL434" s="78" t="s">
        <v>112</v>
      </c>
      <c r="AM434" s="78" t="s">
        <v>24</v>
      </c>
      <c r="AN434" s="78" t="s">
        <v>112</v>
      </c>
      <c r="AO434" s="78" t="s">
        <v>24</v>
      </c>
      <c r="AP434" s="78" t="s">
        <v>112</v>
      </c>
      <c r="AQ434" s="78" t="s">
        <v>24</v>
      </c>
      <c r="AR434" s="78" t="s">
        <v>112</v>
      </c>
      <c r="AS434" s="78" t="s">
        <v>24</v>
      </c>
      <c r="AT434" s="78" t="s">
        <v>112</v>
      </c>
      <c r="AU434" s="78" t="s">
        <v>24</v>
      </c>
      <c r="AV434" s="154" t="s">
        <v>112</v>
      </c>
      <c r="CK434" s="19"/>
    </row>
    <row r="435" spans="1:89" ht="16.5" thickTop="1" thickBot="1" x14ac:dyDescent="0.3">
      <c r="A435" s="20" t="s">
        <v>25</v>
      </c>
      <c r="B435" s="21"/>
      <c r="C435" s="21"/>
      <c r="D435" s="75">
        <f>C435/C433</f>
        <v>0</v>
      </c>
      <c r="E435" s="21"/>
      <c r="F435" s="75">
        <f>E435/E433</f>
        <v>0</v>
      </c>
      <c r="G435" s="21"/>
      <c r="H435" s="75">
        <f>G435/G433</f>
        <v>0</v>
      </c>
      <c r="I435" s="21"/>
      <c r="J435" s="75">
        <f>I435/I433</f>
        <v>0</v>
      </c>
      <c r="K435" s="21"/>
      <c r="L435" s="75">
        <f>K435/K433</f>
        <v>0</v>
      </c>
      <c r="M435" s="21"/>
      <c r="N435" s="75">
        <f>M435/M433</f>
        <v>0</v>
      </c>
      <c r="O435" s="21"/>
      <c r="P435" s="75">
        <f>O435/O433</f>
        <v>0</v>
      </c>
      <c r="Q435" s="21"/>
      <c r="R435" s="75">
        <f>Q435/Q433</f>
        <v>0</v>
      </c>
      <c r="S435" s="21"/>
      <c r="T435" s="75">
        <f>S435/S433</f>
        <v>0</v>
      </c>
      <c r="U435" s="21"/>
      <c r="V435" s="75">
        <f>U435/U433</f>
        <v>0</v>
      </c>
      <c r="W435" s="21"/>
      <c r="X435" s="75">
        <f>W435/W433</f>
        <v>0</v>
      </c>
      <c r="Y435" s="21"/>
      <c r="Z435" s="75">
        <f>Y435/Y433</f>
        <v>0</v>
      </c>
      <c r="AA435" s="21"/>
      <c r="AB435" s="75">
        <f>AA435/AA433</f>
        <v>0</v>
      </c>
      <c r="AC435" s="21"/>
      <c r="AD435" s="75">
        <f>AC435/AC433</f>
        <v>0</v>
      </c>
      <c r="AE435" s="21"/>
      <c r="AF435" s="75">
        <f>AE435/AE433</f>
        <v>0</v>
      </c>
      <c r="AG435" s="21"/>
      <c r="AH435" s="75">
        <f>AG435/AG433</f>
        <v>0</v>
      </c>
      <c r="AI435" s="21"/>
      <c r="AJ435" s="75">
        <f>AI435/AI433</f>
        <v>0</v>
      </c>
      <c r="AK435" s="21"/>
      <c r="AL435" s="75">
        <f>AK435/AK433</f>
        <v>0</v>
      </c>
      <c r="AM435" s="21">
        <v>0</v>
      </c>
      <c r="AN435" s="75">
        <f>AM435/AM433</f>
        <v>0</v>
      </c>
      <c r="AO435" s="21"/>
      <c r="AP435" s="75">
        <f>AO435/AO433</f>
        <v>0</v>
      </c>
      <c r="AQ435" s="21"/>
      <c r="AR435" s="75">
        <f>AQ435/AQ433</f>
        <v>0</v>
      </c>
      <c r="AS435" s="21"/>
      <c r="AT435" s="75">
        <f>AS435/AS433</f>
        <v>0</v>
      </c>
      <c r="AU435" s="100">
        <f>E435+M435+O435+Q435+W435+Y435+AA435+AE435+AG435+AI435+AO435+AS435+G435+K435+I435+AC435+S435+U435+AQ435+AK435+AM435+C435</f>
        <v>0</v>
      </c>
      <c r="AV435" s="155">
        <f t="shared" ref="AV435:AV439" si="1936">F435+N435+P435+R435+X435+Z435+AB435+AF435+AH435+AJ435+AP435+AT435+AD435+H435+L435+J435+T435+V435+AR435+AL435+AN435+D435</f>
        <v>0</v>
      </c>
      <c r="AW435" s="93">
        <f>IF(D435=0,0,(IF('Attorney Detail'!I433="yes",(D435/AV435)*('Attorney Detail'!G433+'Attorney Detail'!H433),0)))</f>
        <v>0</v>
      </c>
      <c r="AX435" s="93">
        <f>IF(F435=0,0,(IF('Attorney Detail'!J433="yes",(F435/AV435)*('Attorney Detail'!G433+'Attorney Detail'!H433),0)))</f>
        <v>0</v>
      </c>
      <c r="AY435" s="93">
        <f>IF(H435+J435=0,0,(IF('Attorney Detail'!K433="yes",((H435+J435)/AV435)*('Attorney Detail'!G433+'Attorney Detail'!H433),0)))</f>
        <v>0</v>
      </c>
      <c r="AZ435" s="93">
        <f>IF(L435=0,0,(IF('Attorney Detail'!L433="yes",(L435/AV435)*('Attorney Detail'!G433+'Attorney Detail'!H433),0)))</f>
        <v>0</v>
      </c>
      <c r="BA435" s="93">
        <f>IF(N435=0,0,(N435/AV435)*('Attorney Detail'!G433+'Attorney Detail'!H433))</f>
        <v>0</v>
      </c>
      <c r="BB435" s="93">
        <f>IF(R435+T435=0,0,(IF('Attorney Detail'!M433="yes",((R435+T435)/AV435)*('Attorney Detail'!G433+'Attorney Detail'!H433),0)))</f>
        <v>0</v>
      </c>
      <c r="BC435" s="93">
        <f>IF(V435=0,0,(IF('Attorney Detail'!N433="yes",(((V435)/AV435)*('Attorney Detail'!G433+'Attorney Detail'!H433)),0)))</f>
        <v>0</v>
      </c>
      <c r="BD435" s="93">
        <f>IF(X435+Z435+AB435=0,0,(IF('Attorney Detail'!O433="yes",((X435+Z435+AB435)/AV435)*('Attorney Detail'!G433+'Attorney Detail'!H433),0)))</f>
        <v>0</v>
      </c>
      <c r="BE435" s="93">
        <f>IF(AD435=0,0,(IF('Attorney Detail'!P433="yes",(AD435/AV435)*('Attorney Detail'!G433+'Attorney Detail'!H433),0)))</f>
        <v>0</v>
      </c>
      <c r="BF435" s="93">
        <f>IF(AF435=0,0,(IF('Attorney Detail'!Q433="yes",(AF435/AV435)*('Attorney Detail'!G433+'Attorney Detail'!H433),0)))</f>
        <v>0</v>
      </c>
      <c r="BG435" s="93">
        <f>IF(AH435=0,0,(AH435/AV435)*('Attorney Detail'!G433+'Attorney Detail'!H433))</f>
        <v>0</v>
      </c>
      <c r="BH435" s="93">
        <f>IF(AK435+AM435=0,0,(IF('Attorney Detail'!R433="yes",((AL435+AN435)/AV435)*('Attorney Detail'!G433+'Attorney Detail'!H433),0)))</f>
        <v>0</v>
      </c>
      <c r="BI435" s="91">
        <f>IF(AP435=0,0,(IF('Attorney Detail'!S433="yes",(AP435/AV435)*('Attorney Detail'!G433+'Attorney Detail'!H433),0)))</f>
        <v>0</v>
      </c>
      <c r="BJ435" s="91">
        <f>IF(AT435=0,0,(AT435/AV435)*('Attorney Detail'!G433+'Attorney Detail'!H433))</f>
        <v>0</v>
      </c>
      <c r="BK435" s="91">
        <f>IF((AU435)=0,('Attorney Detail'!G433+'Attorney Detail'!H433),SUM(AW435:BJ435))</f>
        <v>0</v>
      </c>
      <c r="CK435" s="19">
        <f>AV435*'Attorney Detail'!F433</f>
        <v>0</v>
      </c>
    </row>
    <row r="436" spans="1:89" ht="16.5" thickTop="1" thickBot="1" x14ac:dyDescent="0.3">
      <c r="A436" s="22" t="s">
        <v>26</v>
      </c>
      <c r="B436" s="23"/>
      <c r="C436" s="88"/>
      <c r="D436" s="75">
        <f>C436/C433</f>
        <v>0</v>
      </c>
      <c r="E436" s="88"/>
      <c r="F436" s="75">
        <f>E436/E433</f>
        <v>0</v>
      </c>
      <c r="G436" s="88"/>
      <c r="H436" s="75">
        <f>G436/G433</f>
        <v>0</v>
      </c>
      <c r="I436" s="88"/>
      <c r="J436" s="75">
        <f>I436/I433</f>
        <v>0</v>
      </c>
      <c r="K436" s="88"/>
      <c r="L436" s="75">
        <f>K436/K433</f>
        <v>0</v>
      </c>
      <c r="M436" s="88"/>
      <c r="N436" s="75">
        <f>M436/M433</f>
        <v>0</v>
      </c>
      <c r="O436" s="88"/>
      <c r="P436" s="75">
        <f>O436/O433</f>
        <v>0</v>
      </c>
      <c r="Q436" s="88"/>
      <c r="R436" s="75">
        <f>Q436/Q433</f>
        <v>0</v>
      </c>
      <c r="S436" s="88"/>
      <c r="T436" s="75">
        <f>S436/S433</f>
        <v>0</v>
      </c>
      <c r="U436" s="88"/>
      <c r="V436" s="75">
        <f>U436/U433</f>
        <v>0</v>
      </c>
      <c r="W436" s="88"/>
      <c r="X436" s="75">
        <f>W436/W433</f>
        <v>0</v>
      </c>
      <c r="Y436" s="88"/>
      <c r="Z436" s="75">
        <f>Y436/Y433</f>
        <v>0</v>
      </c>
      <c r="AA436" s="88"/>
      <c r="AB436" s="75">
        <f>AA436/AA433</f>
        <v>0</v>
      </c>
      <c r="AC436" s="88"/>
      <c r="AD436" s="75">
        <f>AC436/AC433</f>
        <v>0</v>
      </c>
      <c r="AE436" s="88"/>
      <c r="AF436" s="75">
        <f>AE436/AE433</f>
        <v>0</v>
      </c>
      <c r="AG436" s="88"/>
      <c r="AH436" s="75">
        <f>AG436/AG433</f>
        <v>0</v>
      </c>
      <c r="AI436" s="88"/>
      <c r="AJ436" s="75">
        <f>AI436/AI433</f>
        <v>0</v>
      </c>
      <c r="AK436" s="88">
        <v>0</v>
      </c>
      <c r="AL436" s="75">
        <f>AK436/AK433</f>
        <v>0</v>
      </c>
      <c r="AM436" s="88">
        <v>0</v>
      </c>
      <c r="AN436" s="75">
        <f>AM436/AM433</f>
        <v>0</v>
      </c>
      <c r="AO436" s="88"/>
      <c r="AP436" s="75">
        <f>AO436/AO433</f>
        <v>0</v>
      </c>
      <c r="AQ436" s="88"/>
      <c r="AR436" s="75">
        <f>AQ436/AQ433</f>
        <v>0</v>
      </c>
      <c r="AS436" s="88"/>
      <c r="AT436" s="75">
        <f>AS436/AS433</f>
        <v>0</v>
      </c>
      <c r="AU436" s="107">
        <f>E436+M436+O436+Q436+W436+Y436+AA436+AE436+AG436+AI436+AO436+AS436+G436+K436+I436+AC436+S436+U436+AQ436+AK436+AM436+C436</f>
        <v>0</v>
      </c>
      <c r="AV436" s="155">
        <f t="shared" si="1936"/>
        <v>0</v>
      </c>
      <c r="AW436" s="93">
        <f>IF(D436=0,0,(IF('Attorney Detail'!I434="yes",(D436/AV436)*('Attorney Detail'!G434+'Attorney Detail'!H434),0)))</f>
        <v>0</v>
      </c>
      <c r="AX436" s="93">
        <f>IF(F436=0,0,(IF('Attorney Detail'!J434="yes",(F436/AV436)*('Attorney Detail'!G434+'Attorney Detail'!H434),0)))</f>
        <v>0</v>
      </c>
      <c r="AY436" s="93">
        <f>IF(H436+J436=0,0,(IF('Attorney Detail'!K434="yes",((H436+J436)/AV436)*('Attorney Detail'!G434+'Attorney Detail'!H434),0)))</f>
        <v>0</v>
      </c>
      <c r="AZ436" s="93">
        <f>IF(L436=0,0,(IF('Attorney Detail'!L434="yes",(L436/AV436)*('Attorney Detail'!G434+'Attorney Detail'!H434),0)))</f>
        <v>0</v>
      </c>
      <c r="BA436" s="93">
        <f>IF(N436=0,0,(N436/AV436)*('Attorney Detail'!G434+'Attorney Detail'!H434))</f>
        <v>0</v>
      </c>
      <c r="BB436" s="93">
        <f>IF(R436+T436=0,0,(IF('Attorney Detail'!M434="yes",((R436+T436)/AV436)*('Attorney Detail'!G434+'Attorney Detail'!H434),0)))</f>
        <v>0</v>
      </c>
      <c r="BC436" s="93">
        <f>IF(V436=0,0,(IF('Attorney Detail'!N434="yes",(((V436)/AV436)*('Attorney Detail'!G434+'Attorney Detail'!H434)),0)))</f>
        <v>0</v>
      </c>
      <c r="BD436" s="93">
        <f>IF(X436+Z436+AB436=0,0,(IF('Attorney Detail'!O434="yes",((X436+Z436+AB436)/AV436)*('Attorney Detail'!G434+'Attorney Detail'!H434),0)))</f>
        <v>0</v>
      </c>
      <c r="BE436" s="93">
        <f>IF(AD436=0,0,(IF('Attorney Detail'!P434="yes",(AD436/AV436)*('Attorney Detail'!G434+'Attorney Detail'!H434),0)))</f>
        <v>0</v>
      </c>
      <c r="BF436" s="93">
        <f>IF(AF436=0,0,(IF('Attorney Detail'!Q434="yes",(AF436/AV436)*('Attorney Detail'!G434+'Attorney Detail'!H434),0)))</f>
        <v>0</v>
      </c>
      <c r="BG436" s="93">
        <f>IF(AH436=0,0,(AH436/AV436)*('Attorney Detail'!G434+'Attorney Detail'!H434))</f>
        <v>0</v>
      </c>
      <c r="BH436" s="93">
        <f>IF(AK436+AM436=0,0,(IF('Attorney Detail'!R434="yes",((AL436+AN436)/AV436)*('Attorney Detail'!G434+'Attorney Detail'!H434),0)))</f>
        <v>0</v>
      </c>
      <c r="BI436" s="91">
        <f>IF(AP436=0,0,(IF('Attorney Detail'!S434="yes",(AP436/AV436)*('Attorney Detail'!G434+'Attorney Detail'!H434),0)))</f>
        <v>0</v>
      </c>
      <c r="BJ436" s="91">
        <f>IF(AT436=0,0,(AT436/AV436)*('Attorney Detail'!G434+'Attorney Detail'!H434))</f>
        <v>0</v>
      </c>
      <c r="BK436" s="91">
        <f>IF((AU436)=0,('Attorney Detail'!G434+'Attorney Detail'!H434),SUM(AW436:BJ436))</f>
        <v>0</v>
      </c>
      <c r="CK436" s="19">
        <f>AV436*'Attorney Detail'!F434</f>
        <v>0</v>
      </c>
    </row>
    <row r="437" spans="1:89" ht="16.5" thickTop="1" thickBot="1" x14ac:dyDescent="0.3">
      <c r="A437" s="22" t="s">
        <v>27</v>
      </c>
      <c r="B437" s="23"/>
      <c r="C437" s="88"/>
      <c r="D437" s="75">
        <f>C437/C433</f>
        <v>0</v>
      </c>
      <c r="E437" s="88"/>
      <c r="F437" s="75">
        <f>E437/E433</f>
        <v>0</v>
      </c>
      <c r="G437" s="88"/>
      <c r="H437" s="75">
        <f>G437/G433</f>
        <v>0</v>
      </c>
      <c r="I437" s="88"/>
      <c r="J437" s="75">
        <f>I437/I433</f>
        <v>0</v>
      </c>
      <c r="K437" s="88"/>
      <c r="L437" s="75">
        <f>K437/K433</f>
        <v>0</v>
      </c>
      <c r="M437" s="88"/>
      <c r="N437" s="75">
        <f>M437/M433</f>
        <v>0</v>
      </c>
      <c r="O437" s="88"/>
      <c r="P437" s="75">
        <f>O437/O433</f>
        <v>0</v>
      </c>
      <c r="Q437" s="88"/>
      <c r="R437" s="75">
        <f>Q437/Q433</f>
        <v>0</v>
      </c>
      <c r="S437" s="88"/>
      <c r="T437" s="75">
        <f>S437/S433</f>
        <v>0</v>
      </c>
      <c r="U437" s="88"/>
      <c r="V437" s="75">
        <f>U437/U433</f>
        <v>0</v>
      </c>
      <c r="W437" s="88"/>
      <c r="X437" s="75">
        <f>W437/W433</f>
        <v>0</v>
      </c>
      <c r="Y437" s="88"/>
      <c r="Z437" s="75">
        <f>Y437/Y433</f>
        <v>0</v>
      </c>
      <c r="AA437" s="88"/>
      <c r="AB437" s="75">
        <f>AA437/AA433</f>
        <v>0</v>
      </c>
      <c r="AC437" s="88"/>
      <c r="AD437" s="75">
        <f>AC437/AC433</f>
        <v>0</v>
      </c>
      <c r="AE437" s="88"/>
      <c r="AF437" s="75">
        <f>AE437/AE433</f>
        <v>0</v>
      </c>
      <c r="AG437" s="88"/>
      <c r="AH437" s="75">
        <f>AG437/AG433</f>
        <v>0</v>
      </c>
      <c r="AI437" s="88"/>
      <c r="AJ437" s="75">
        <f>AI437/AI433</f>
        <v>0</v>
      </c>
      <c r="AK437" s="88">
        <v>0</v>
      </c>
      <c r="AL437" s="75">
        <f>AK437/AK433</f>
        <v>0</v>
      </c>
      <c r="AM437" s="88">
        <v>0</v>
      </c>
      <c r="AN437" s="75">
        <f>AM437/AM433</f>
        <v>0</v>
      </c>
      <c r="AO437" s="88"/>
      <c r="AP437" s="75">
        <f>AO437/AO433</f>
        <v>0</v>
      </c>
      <c r="AQ437" s="88"/>
      <c r="AR437" s="75">
        <f>AQ437/AQ433</f>
        <v>0</v>
      </c>
      <c r="AS437" s="88"/>
      <c r="AT437" s="75">
        <f>AS437/AS433</f>
        <v>0</v>
      </c>
      <c r="AU437" s="107">
        <f>E437+M437+O437+Q437+W437+Y437+AA437+AE437+AG437+AI437+AO437+AS437+G437+K437+I437+AC437+S437+U437+AQ437+AK437+AM437+C437</f>
        <v>0</v>
      </c>
      <c r="AV437" s="155">
        <f t="shared" si="1936"/>
        <v>0</v>
      </c>
      <c r="AW437" s="93">
        <f>IF(D437=0,0,(IF('Attorney Detail'!I435="yes",(D437/AV437)*('Attorney Detail'!G435+'Attorney Detail'!H435),0)))</f>
        <v>0</v>
      </c>
      <c r="AX437" s="93">
        <f>IF(F437=0,0,(IF('Attorney Detail'!J435="yes",(F437/AV437)*('Attorney Detail'!G435+'Attorney Detail'!H435),0)))</f>
        <v>0</v>
      </c>
      <c r="AY437" s="93">
        <f>IF(H437+J437=0,0,(IF('Attorney Detail'!K435="yes",((H437+J437)/AV437)*('Attorney Detail'!G435+'Attorney Detail'!H435),0)))</f>
        <v>0</v>
      </c>
      <c r="AZ437" s="93">
        <f>IF(L437=0,0,(IF('Attorney Detail'!L435="yes",(L437/AV437)*('Attorney Detail'!G435+'Attorney Detail'!H435),0)))</f>
        <v>0</v>
      </c>
      <c r="BA437" s="93">
        <f>IF(N437=0,0,(N437/AV437)*('Attorney Detail'!G435+'Attorney Detail'!H435))</f>
        <v>0</v>
      </c>
      <c r="BB437" s="93">
        <f>IF(R437+T437=0,0,(IF('Attorney Detail'!M435="yes",((R437+T437)/AV437)*('Attorney Detail'!G435+'Attorney Detail'!H435),0)))</f>
        <v>0</v>
      </c>
      <c r="BC437" s="93">
        <f>IF(V437=0,0,(IF('Attorney Detail'!N435="yes",(((V437)/AV437)*('Attorney Detail'!G435+'Attorney Detail'!H435)),0)))</f>
        <v>0</v>
      </c>
      <c r="BD437" s="93">
        <f>IF(X437+Z437+AB437=0,0,(IF('Attorney Detail'!O435="yes",((X437+Z437+AB437)/AV437)*('Attorney Detail'!G435+'Attorney Detail'!H435),0)))</f>
        <v>0</v>
      </c>
      <c r="BE437" s="93">
        <f>IF(AD437=0,0,(IF('Attorney Detail'!P435="yes",(AD437/AV437)*('Attorney Detail'!G435+'Attorney Detail'!H435),0)))</f>
        <v>0</v>
      </c>
      <c r="BF437" s="93">
        <f>IF(AF437=0,0,(IF('Attorney Detail'!Q435="yes",(AF437/AV437)*('Attorney Detail'!G435+'Attorney Detail'!H435),0)))</f>
        <v>0</v>
      </c>
      <c r="BG437" s="93">
        <f>IF(AH437=0,0,(AH437/AV437)*('Attorney Detail'!G435+'Attorney Detail'!H435))</f>
        <v>0</v>
      </c>
      <c r="BH437" s="93">
        <f>IF(AK437+AM437=0,0,(IF('Attorney Detail'!R435="yes",((AL437+AN437)/AV437)*('Attorney Detail'!G435+'Attorney Detail'!H435),0)))</f>
        <v>0</v>
      </c>
      <c r="BI437" s="91">
        <f>IF(AP437=0,0,(IF('Attorney Detail'!S435="yes",(AP437/AV437)*('Attorney Detail'!G435+'Attorney Detail'!H435),0)))</f>
        <v>0</v>
      </c>
      <c r="BJ437" s="91">
        <f>IF(AT437=0,0,(AT437/AV437)*('Attorney Detail'!G435+'Attorney Detail'!H435))</f>
        <v>0</v>
      </c>
      <c r="BK437" s="91">
        <f>IF((AU437)=0,('Attorney Detail'!G435+'Attorney Detail'!H435),SUM(AW437:BJ437))</f>
        <v>0</v>
      </c>
      <c r="CK437" s="19">
        <f>AV437*'Attorney Detail'!F435</f>
        <v>0</v>
      </c>
    </row>
    <row r="438" spans="1:89" ht="16.5" thickTop="1" thickBot="1" x14ac:dyDescent="0.3">
      <c r="A438" s="24" t="s">
        <v>28</v>
      </c>
      <c r="B438" s="25"/>
      <c r="C438" s="25"/>
      <c r="D438" s="75">
        <f>C438/C433</f>
        <v>0</v>
      </c>
      <c r="E438" s="25"/>
      <c r="F438" s="75">
        <f>E438/E433</f>
        <v>0</v>
      </c>
      <c r="G438" s="25"/>
      <c r="H438" s="75">
        <f>G438/G433</f>
        <v>0</v>
      </c>
      <c r="I438" s="25"/>
      <c r="J438" s="75">
        <f>I438/I433</f>
        <v>0</v>
      </c>
      <c r="K438" s="25"/>
      <c r="L438" s="75">
        <f>K438/K433</f>
        <v>0</v>
      </c>
      <c r="M438" s="25"/>
      <c r="N438" s="75">
        <f>M438/M433</f>
        <v>0</v>
      </c>
      <c r="O438" s="25"/>
      <c r="P438" s="75">
        <f>O438/O433</f>
        <v>0</v>
      </c>
      <c r="Q438" s="25"/>
      <c r="R438" s="75">
        <f>Q438/Q433</f>
        <v>0</v>
      </c>
      <c r="S438" s="25"/>
      <c r="T438" s="75">
        <f>S438/S433</f>
        <v>0</v>
      </c>
      <c r="U438" s="25"/>
      <c r="V438" s="75">
        <f>U438/U433</f>
        <v>0</v>
      </c>
      <c r="W438" s="25"/>
      <c r="X438" s="75">
        <f>W438/W433</f>
        <v>0</v>
      </c>
      <c r="Y438" s="25"/>
      <c r="Z438" s="75">
        <f>Y438/Y433</f>
        <v>0</v>
      </c>
      <c r="AA438" s="25"/>
      <c r="AB438" s="75">
        <f>AA438/AA433</f>
        <v>0</v>
      </c>
      <c r="AC438" s="25"/>
      <c r="AD438" s="75">
        <f>AC438/AC433</f>
        <v>0</v>
      </c>
      <c r="AE438" s="25"/>
      <c r="AF438" s="75">
        <f>AE438/AE433</f>
        <v>0</v>
      </c>
      <c r="AG438" s="25"/>
      <c r="AH438" s="75">
        <f>AG438/AG433</f>
        <v>0</v>
      </c>
      <c r="AI438" s="25"/>
      <c r="AJ438" s="75">
        <f>AI438/AI433</f>
        <v>0</v>
      </c>
      <c r="AK438" s="25">
        <v>0</v>
      </c>
      <c r="AL438" s="75">
        <f>AK438/AK433</f>
        <v>0</v>
      </c>
      <c r="AM438" s="25">
        <v>0</v>
      </c>
      <c r="AN438" s="75">
        <f>AM438/AM433</f>
        <v>0</v>
      </c>
      <c r="AO438" s="25"/>
      <c r="AP438" s="75">
        <f>AO438/AO433</f>
        <v>0</v>
      </c>
      <c r="AQ438" s="25"/>
      <c r="AR438" s="75">
        <f>AQ438/AQ433</f>
        <v>0</v>
      </c>
      <c r="AS438" s="25"/>
      <c r="AT438" s="75">
        <f>AS438/AS433</f>
        <v>0</v>
      </c>
      <c r="AU438" s="108">
        <f>E438+M438+O438+Q438+W438+Y438+AA438+AE438+AG438+AI438+AO438+AS438+G438+K438+I438+AC438+S438+U438+AQ438+AK438+AM438+C438</f>
        <v>0</v>
      </c>
      <c r="AV438" s="155">
        <f t="shared" si="1936"/>
        <v>0</v>
      </c>
      <c r="AW438" s="93">
        <f>IF(D438=0,0,(IF('Attorney Detail'!I436="yes",(D438/AV438)*('Attorney Detail'!G436+'Attorney Detail'!H436),0)))</f>
        <v>0</v>
      </c>
      <c r="AX438" s="93">
        <f>IF(F438=0,0,(IF('Attorney Detail'!J436="yes",(F438/AV438)*('Attorney Detail'!G436+'Attorney Detail'!H436),0)))</f>
        <v>0</v>
      </c>
      <c r="AY438" s="93">
        <f>IF(H438+J438=0,0,(IF('Attorney Detail'!K436="yes",((H438+J438)/AV438)*('Attorney Detail'!G436+'Attorney Detail'!H436),0)))</f>
        <v>0</v>
      </c>
      <c r="AZ438" s="93">
        <f>IF(L438=0,0,(IF('Attorney Detail'!L436="yes",(L438/AV438)*('Attorney Detail'!G436+'Attorney Detail'!H436),0)))</f>
        <v>0</v>
      </c>
      <c r="BA438" s="93">
        <f>IF(N438=0,0,(N438/AV438)*('Attorney Detail'!G436+'Attorney Detail'!H436))</f>
        <v>0</v>
      </c>
      <c r="BB438" s="93">
        <f>IF(R438+T438=0,0,(IF('Attorney Detail'!M436="yes",((R438+T438)/AV438)*('Attorney Detail'!G436+'Attorney Detail'!H436),0)))</f>
        <v>0</v>
      </c>
      <c r="BC438" s="93">
        <f>IF(V438=0,0,(IF('Attorney Detail'!N436="yes",(((V438)/AV438)*('Attorney Detail'!G436+'Attorney Detail'!H436)),0)))</f>
        <v>0</v>
      </c>
      <c r="BD438" s="93">
        <f>IF(X438+Z438+AB438=0,0,(IF('Attorney Detail'!O436="yes",((X438+Z438+AB438)/AV438)*('Attorney Detail'!G436+'Attorney Detail'!H436),0)))</f>
        <v>0</v>
      </c>
      <c r="BE438" s="93">
        <f>IF(AD438=0,0,(IF('Attorney Detail'!P436="yes",(AD438/AV438)*('Attorney Detail'!G436+'Attorney Detail'!H436),0)))</f>
        <v>0</v>
      </c>
      <c r="BF438" s="93">
        <f>IF(AF438=0,0,(IF('Attorney Detail'!Q436="yes",(AF438/AV438)*('Attorney Detail'!G436+'Attorney Detail'!H436),0)))</f>
        <v>0</v>
      </c>
      <c r="BG438" s="93">
        <f>IF(AH438=0,0,(AH438/AV438)*('Attorney Detail'!G436+'Attorney Detail'!H436))</f>
        <v>0</v>
      </c>
      <c r="BH438" s="93">
        <f>IF(AK438+AM438=0,0,(IF('Attorney Detail'!R436="yes",((AL438+AN438)/AV438)*('Attorney Detail'!G436+'Attorney Detail'!H436),0)))</f>
        <v>0</v>
      </c>
      <c r="BI438" s="91">
        <f>IF(AP438=0,0,(IF('Attorney Detail'!S436="yes",(AP438/AV438)*('Attorney Detail'!G436+'Attorney Detail'!H436),0)))</f>
        <v>0</v>
      </c>
      <c r="BJ438" s="91">
        <f>IF(AT438=0,0,(AT438/AV438)*('Attorney Detail'!G436+'Attorney Detail'!H436))</f>
        <v>0</v>
      </c>
      <c r="BK438" s="91">
        <f>IF((AU438)=0,('Attorney Detail'!G436+'Attorney Detail'!H436),SUM(AW438:BJ438))</f>
        <v>0</v>
      </c>
      <c r="CK438" s="19">
        <f>AV438*'Attorney Detail'!F436</f>
        <v>0</v>
      </c>
    </row>
    <row r="439" spans="1:89" ht="16.5" thickTop="1" thickBot="1" x14ac:dyDescent="0.3">
      <c r="A439" s="72" t="s">
        <v>29</v>
      </c>
      <c r="B439" s="73"/>
      <c r="C439" s="73">
        <f t="shared" ref="C439" si="1937">SUM(C435:C438)</f>
        <v>0</v>
      </c>
      <c r="D439" s="74">
        <f t="shared" ref="D439" si="1938">C439/C433</f>
        <v>0</v>
      </c>
      <c r="E439" s="73">
        <f t="shared" ref="E439" si="1939">SUM(E435:E438)</f>
        <v>0</v>
      </c>
      <c r="F439" s="74">
        <f t="shared" ref="F439" si="1940">E439/E433</f>
        <v>0</v>
      </c>
      <c r="G439" s="73">
        <f t="shared" ref="G439" si="1941">SUM(G435:G438)</f>
        <v>0</v>
      </c>
      <c r="H439" s="75">
        <f t="shared" ref="H439" si="1942">G439/G433</f>
        <v>0</v>
      </c>
      <c r="I439" s="73">
        <f t="shared" ref="I439" si="1943">SUM(I435:I438)</f>
        <v>0</v>
      </c>
      <c r="J439" s="75">
        <f t="shared" ref="J439" si="1944">I439/I433</f>
        <v>0</v>
      </c>
      <c r="K439" s="73">
        <f t="shared" ref="K439" si="1945">SUM(K435:K438)</f>
        <v>0</v>
      </c>
      <c r="L439" s="75">
        <f t="shared" ref="L439" si="1946">K439/K433</f>
        <v>0</v>
      </c>
      <c r="M439" s="73">
        <f t="shared" ref="M439" si="1947">SUM(M435:M438)</f>
        <v>0</v>
      </c>
      <c r="N439" s="74">
        <f t="shared" ref="N439" si="1948">M439/M433</f>
        <v>0</v>
      </c>
      <c r="O439" s="73">
        <f t="shared" ref="O439" si="1949">SUM(O435:O438)</f>
        <v>0</v>
      </c>
      <c r="P439" s="74">
        <f t="shared" ref="P439" si="1950">O439/O433</f>
        <v>0</v>
      </c>
      <c r="Q439" s="73">
        <f t="shared" ref="Q439" si="1951">SUM(Q435:Q438)</f>
        <v>0</v>
      </c>
      <c r="R439" s="75">
        <f t="shared" ref="R439" si="1952">Q439/Q433</f>
        <v>0</v>
      </c>
      <c r="S439" s="73">
        <f t="shared" ref="S439" si="1953">SUM(S435:S438)</f>
        <v>0</v>
      </c>
      <c r="T439" s="75">
        <f t="shared" ref="T439" si="1954">S439/S433</f>
        <v>0</v>
      </c>
      <c r="U439" s="73">
        <f t="shared" ref="U439" si="1955">SUM(U435:U438)</f>
        <v>0</v>
      </c>
      <c r="V439" s="75">
        <f t="shared" ref="V439" si="1956">U439/U433</f>
        <v>0</v>
      </c>
      <c r="W439" s="73">
        <f t="shared" ref="W439" si="1957">SUM(W435:W438)</f>
        <v>0</v>
      </c>
      <c r="X439" s="75">
        <f t="shared" ref="X439" si="1958">W439/W433</f>
        <v>0</v>
      </c>
      <c r="Y439" s="73">
        <f t="shared" ref="Y439" si="1959">SUM(Y435:Y438)</f>
        <v>0</v>
      </c>
      <c r="Z439" s="75">
        <f t="shared" ref="Z439" si="1960">Y439/Y433</f>
        <v>0</v>
      </c>
      <c r="AA439" s="73">
        <f t="shared" ref="AA439" si="1961">SUM(AA435:AA438)</f>
        <v>0</v>
      </c>
      <c r="AB439" s="75">
        <f t="shared" ref="AB439" si="1962">AA439/AA433</f>
        <v>0</v>
      </c>
      <c r="AC439" s="73">
        <f t="shared" ref="AC439" si="1963">SUM(AC435:AC438)</f>
        <v>0</v>
      </c>
      <c r="AD439" s="75">
        <f t="shared" ref="AD439" si="1964">AC439/AC433</f>
        <v>0</v>
      </c>
      <c r="AE439" s="73">
        <f t="shared" ref="AE439" si="1965">SUM(AE435:AE438)</f>
        <v>0</v>
      </c>
      <c r="AF439" s="75">
        <f t="shared" ref="AF439" si="1966">AE439/AE433</f>
        <v>0</v>
      </c>
      <c r="AG439" s="73">
        <f t="shared" ref="AG439" si="1967">SUM(AG435:AG438)</f>
        <v>0</v>
      </c>
      <c r="AH439" s="75">
        <f t="shared" ref="AH439" si="1968">AG439/AG433</f>
        <v>0</v>
      </c>
      <c r="AI439" s="73">
        <f t="shared" ref="AI439" si="1969">SUM(AI435:AI438)</f>
        <v>0</v>
      </c>
      <c r="AJ439" s="75">
        <f t="shared" ref="AJ439" si="1970">AI439/AI433</f>
        <v>0</v>
      </c>
      <c r="AK439" s="73">
        <f t="shared" ref="AK439" si="1971">SUM(AK435:AK438)</f>
        <v>0</v>
      </c>
      <c r="AL439" s="75">
        <f t="shared" ref="AL439" si="1972">AK439/AK433</f>
        <v>0</v>
      </c>
      <c r="AM439" s="73">
        <f t="shared" ref="AM439" si="1973">SUM(AM435:AM438)</f>
        <v>0</v>
      </c>
      <c r="AN439" s="75">
        <f t="shared" ref="AN439" si="1974">AM439/AM433</f>
        <v>0</v>
      </c>
      <c r="AO439" s="73">
        <f t="shared" ref="AO439" si="1975">SUM(AO435:AO438)</f>
        <v>0</v>
      </c>
      <c r="AP439" s="75">
        <f t="shared" ref="AP439" si="1976">AO439/AO433</f>
        <v>0</v>
      </c>
      <c r="AQ439" s="73">
        <f t="shared" ref="AQ439" si="1977">SUM(AQ435:AQ438)</f>
        <v>0</v>
      </c>
      <c r="AR439" s="75">
        <f t="shared" ref="AR439" si="1978">AQ439/AQ433</f>
        <v>0</v>
      </c>
      <c r="AS439" s="73">
        <f t="shared" ref="AS439" si="1979">SUM(AS435:AS438)</f>
        <v>0</v>
      </c>
      <c r="AT439" s="75">
        <f t="shared" ref="AT439" si="1980">AS439/AS433</f>
        <v>0</v>
      </c>
      <c r="AU439" s="71">
        <f>E439+M439+O439+Q439+W439+Y439+AA439+AE439+AG439+AI439+AO439+AS439+G439+K439+I439+AC439+S439+U439+AQ439+AK439+AM439+C439</f>
        <v>0</v>
      </c>
      <c r="AV439" s="155">
        <f t="shared" si="1936"/>
        <v>0</v>
      </c>
      <c r="AW439" s="94"/>
      <c r="AX439" s="94"/>
      <c r="AY439" s="94"/>
      <c r="AZ439" s="94"/>
      <c r="BA439" s="94"/>
      <c r="BB439" s="94"/>
      <c r="BC439" s="94"/>
      <c r="BD439" s="94"/>
      <c r="BE439" s="94"/>
      <c r="BF439" s="94"/>
      <c r="BG439" s="94"/>
      <c r="BH439" s="94"/>
      <c r="BI439" s="94"/>
      <c r="BJ439" s="94"/>
      <c r="BK439" s="94"/>
      <c r="CK439" s="26">
        <f t="shared" ref="CK439" si="1981">SUM(CK435:CK438)</f>
        <v>0</v>
      </c>
    </row>
    <row r="440" spans="1:89" ht="16.5" thickTop="1" x14ac:dyDescent="0.25">
      <c r="A440" s="233" t="s">
        <v>481</v>
      </c>
      <c r="B440" s="233"/>
      <c r="C440" s="233"/>
      <c r="D440" s="233"/>
      <c r="E440" s="233"/>
      <c r="F440" s="233"/>
      <c r="G440" s="233"/>
      <c r="H440" s="233"/>
      <c r="I440" s="233"/>
      <c r="J440" s="233"/>
      <c r="K440" s="233"/>
      <c r="L440" s="233"/>
      <c r="M440" s="233"/>
      <c r="N440" s="233"/>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row>
    <row r="441" spans="1:89" ht="45" x14ac:dyDescent="0.25">
      <c r="A441" s="76"/>
      <c r="B441" s="66" t="s">
        <v>21</v>
      </c>
      <c r="C441" s="225" t="s">
        <v>442</v>
      </c>
      <c r="D441" s="226"/>
      <c r="E441" s="225" t="s">
        <v>96</v>
      </c>
      <c r="F441" s="226"/>
      <c r="G441" s="232" t="s">
        <v>99</v>
      </c>
      <c r="H441" s="226"/>
      <c r="I441" s="232" t="s">
        <v>100</v>
      </c>
      <c r="J441" s="226"/>
      <c r="K441" s="225" t="s">
        <v>97</v>
      </c>
      <c r="L441" s="226"/>
      <c r="M441" s="225" t="s">
        <v>98</v>
      </c>
      <c r="N441" s="226"/>
      <c r="O441" s="225" t="s">
        <v>22</v>
      </c>
      <c r="P441" s="226"/>
      <c r="Q441" s="225" t="s">
        <v>489</v>
      </c>
      <c r="R441" s="226"/>
      <c r="S441" s="225" t="s">
        <v>488</v>
      </c>
      <c r="T441" s="226"/>
      <c r="U441" s="232" t="s">
        <v>422</v>
      </c>
      <c r="V441" s="226"/>
      <c r="W441" s="232" t="s">
        <v>436</v>
      </c>
      <c r="X441" s="226"/>
      <c r="Y441" s="232" t="s">
        <v>423</v>
      </c>
      <c r="Z441" s="226"/>
      <c r="AA441" s="225" t="s">
        <v>484</v>
      </c>
      <c r="AB441" s="226"/>
      <c r="AC441" s="225" t="s">
        <v>93</v>
      </c>
      <c r="AD441" s="226"/>
      <c r="AE441" s="225" t="s">
        <v>94</v>
      </c>
      <c r="AF441" s="226"/>
      <c r="AG441" s="225" t="s">
        <v>485</v>
      </c>
      <c r="AH441" s="226"/>
      <c r="AI441" s="225" t="s">
        <v>424</v>
      </c>
      <c r="AJ441" s="226"/>
      <c r="AK441" s="225" t="s">
        <v>425</v>
      </c>
      <c r="AL441" s="226"/>
      <c r="AM441" s="225" t="s">
        <v>437</v>
      </c>
      <c r="AN441" s="226"/>
      <c r="AO441" s="225" t="s">
        <v>500</v>
      </c>
      <c r="AP441" s="226"/>
      <c r="AQ441" s="225" t="s">
        <v>426</v>
      </c>
      <c r="AR441" s="226"/>
      <c r="AS441" s="225" t="s">
        <v>447</v>
      </c>
      <c r="AT441" s="226"/>
      <c r="AU441" s="225" t="s">
        <v>23</v>
      </c>
      <c r="AV441" s="226"/>
      <c r="AW441" s="89" t="s">
        <v>442</v>
      </c>
      <c r="AX441" s="89" t="s">
        <v>96</v>
      </c>
      <c r="AY441" s="195" t="s">
        <v>227</v>
      </c>
      <c r="AZ441" s="105" t="s">
        <v>97</v>
      </c>
      <c r="BA441" s="105" t="s">
        <v>443</v>
      </c>
      <c r="BB441" s="90" t="s">
        <v>434</v>
      </c>
      <c r="BC441" s="106" t="s">
        <v>228</v>
      </c>
      <c r="BD441" s="90" t="s">
        <v>435</v>
      </c>
      <c r="BE441" s="90" t="s">
        <v>93</v>
      </c>
      <c r="BF441" s="90" t="s">
        <v>94</v>
      </c>
      <c r="BG441" s="90" t="s">
        <v>31</v>
      </c>
      <c r="BH441" s="90" t="s">
        <v>444</v>
      </c>
      <c r="BI441" s="91" t="s">
        <v>445</v>
      </c>
      <c r="BJ441" s="91" t="s">
        <v>446</v>
      </c>
      <c r="BK441" s="91" t="s">
        <v>448</v>
      </c>
      <c r="CK441" s="219" t="s">
        <v>502</v>
      </c>
    </row>
    <row r="442" spans="1:89" x14ac:dyDescent="0.25">
      <c r="A442" s="38" t="s">
        <v>107</v>
      </c>
      <c r="B442" s="67"/>
      <c r="C442" s="67"/>
      <c r="D442" s="68"/>
      <c r="E442" s="67"/>
      <c r="F442" s="68"/>
      <c r="G442" s="67"/>
      <c r="H442" s="68"/>
      <c r="I442" s="67"/>
      <c r="J442" s="68"/>
      <c r="K442" s="67"/>
      <c r="L442" s="68"/>
      <c r="M442" s="69"/>
      <c r="N442" s="68"/>
      <c r="O442" s="67"/>
      <c r="P442" s="68"/>
      <c r="Q442" s="67"/>
      <c r="R442" s="68"/>
      <c r="S442" s="67"/>
      <c r="T442" s="68"/>
      <c r="U442" s="67"/>
      <c r="V442" s="68"/>
      <c r="W442" s="67"/>
      <c r="X442" s="68"/>
      <c r="Y442" s="67"/>
      <c r="Z442" s="68"/>
      <c r="AA442" s="67"/>
      <c r="AB442" s="68"/>
      <c r="AC442" s="69"/>
      <c r="AD442" s="69"/>
      <c r="AE442" s="67"/>
      <c r="AF442" s="68"/>
      <c r="AG442" s="67"/>
      <c r="AH442" s="68"/>
      <c r="AI442" s="67"/>
      <c r="AJ442" s="68"/>
      <c r="AK442" s="227"/>
      <c r="AL442" s="228"/>
      <c r="AM442" s="227"/>
      <c r="AN442" s="228"/>
      <c r="AO442" s="112"/>
      <c r="AP442" s="113"/>
      <c r="AQ442" s="112"/>
      <c r="AR442" s="113"/>
      <c r="AS442" s="112"/>
      <c r="AT442" s="113"/>
      <c r="AU442" s="67"/>
      <c r="AV442" s="110"/>
      <c r="AW442" s="89"/>
      <c r="AX442" s="89"/>
      <c r="AY442" s="89"/>
      <c r="AZ442" s="89"/>
      <c r="BA442" s="89"/>
    </row>
    <row r="443" spans="1:89" x14ac:dyDescent="0.25">
      <c r="A443" s="77"/>
      <c r="B443" s="70"/>
      <c r="C443" s="223">
        <f>(VLOOKUP(A442,$BL$2:$CH$5,2,FALSE))*'Attorney Detail'!F443</f>
        <v>15</v>
      </c>
      <c r="D443" s="224"/>
      <c r="E443" s="223">
        <f>(VLOOKUP(A442,$BL$2:$CH$5,3,FALSE))*'Attorney Detail'!F443</f>
        <v>15</v>
      </c>
      <c r="F443" s="224"/>
      <c r="G443" s="223">
        <f>VLOOKUP(A442,$BL$2:$CI$5,4,FALSE)*'Attorney Detail'!F443</f>
        <v>50</v>
      </c>
      <c r="H443" s="224"/>
      <c r="I443" s="223">
        <f>VLOOKUP(A442,$BL$2:$CI$5,5,FALSE)*'Attorney Detail'!F443</f>
        <v>80</v>
      </c>
      <c r="J443" s="224"/>
      <c r="K443" s="223">
        <f>VLOOKUP(A442,$BL$2:$CI$5,6,FALSE)*'Attorney Detail'!F443</f>
        <v>100</v>
      </c>
      <c r="L443" s="224"/>
      <c r="M443" s="234">
        <f>VLOOKUP(A442,$BL$2:$CI$5,7,FALSE)*'Attorney Detail'!F443</f>
        <v>150</v>
      </c>
      <c r="N443" s="224"/>
      <c r="O443" s="223">
        <f>VLOOKUP(A442,$BL$2:$CI$5,8,FALSE)*'Attorney Detail'!F443</f>
        <v>300</v>
      </c>
      <c r="P443" s="224"/>
      <c r="Q443" s="223">
        <f>VLOOKUP(A442,$BL$2:$CI$5,9,FALSE)*'Attorney Detail'!F443</f>
        <v>15</v>
      </c>
      <c r="R443" s="224"/>
      <c r="S443" s="223">
        <f>VLOOKUP(A442,$BL$2:$CI$5,10,FALSE)*'Attorney Detail'!F443</f>
        <v>50</v>
      </c>
      <c r="T443" s="224"/>
      <c r="U443" s="223">
        <f>VLOOKUP(A442,$BL$2:$CI$5,11,FALSE)*'Attorney Detail'!F443</f>
        <v>100</v>
      </c>
      <c r="V443" s="224"/>
      <c r="W443" s="223">
        <f>VLOOKUP(A442,$BL$2:$CI$5,12,FALSE)*'Attorney Detail'!F443</f>
        <v>220</v>
      </c>
      <c r="X443" s="224"/>
      <c r="Y443" s="223">
        <f>VLOOKUP(A442,$BL$2:$CI$5,13,FALSE)*'Attorney Detail'!F443</f>
        <v>300</v>
      </c>
      <c r="Z443" s="224"/>
      <c r="AA443" s="229">
        <f>VLOOKUP(A442,$BL$2:$CI$5,14,FALSE)*'Attorney Detail'!F443</f>
        <v>400</v>
      </c>
      <c r="AB443" s="230"/>
      <c r="AC443" s="229">
        <f>VLOOKUP(A442,$BL$2:$CI$5,15,FALSE)*'Attorney Detail'!F443</f>
        <v>120</v>
      </c>
      <c r="AD443" s="231"/>
      <c r="AE443" s="229">
        <f>VLOOKUP(A442,$BL$2:$CI$5,16,FALSE)*'Attorney Detail'!F443</f>
        <v>120</v>
      </c>
      <c r="AF443" s="230"/>
      <c r="AG443" s="229">
        <f>VLOOKUP(A442,$BL$2:$CI$5,17,FALSE)*'Attorney Detail'!F443</f>
        <v>300</v>
      </c>
      <c r="AH443" s="230"/>
      <c r="AI443" s="223">
        <f>VLOOKUP(A442,$BL$2:$CI$5,18,FALSE)*'Attorney Detail'!F443</f>
        <v>300</v>
      </c>
      <c r="AJ443" s="224"/>
      <c r="AK443" s="223">
        <f>VLOOKUP(A442,$BL$2:$CI$5,19,FALSE)*'Attorney Detail'!F443</f>
        <v>15</v>
      </c>
      <c r="AL443" s="224"/>
      <c r="AM443" s="223">
        <f>VLOOKUP(A442,$BL$2:$CI$5,20,FALSE)*'Attorney Detail'!F443</f>
        <v>40</v>
      </c>
      <c r="AN443" s="224"/>
      <c r="AO443" s="223">
        <f>VLOOKUP(A442,$BL$2:$CI$5,21,FALSE)*'Attorney Detail'!F443</f>
        <v>40</v>
      </c>
      <c r="AP443" s="224"/>
      <c r="AQ443" s="223">
        <f>VLOOKUP(A442,$BL$2:$CI$5,22,FALSE)*'Attorney Detail'!F443</f>
        <v>40</v>
      </c>
      <c r="AR443" s="224"/>
      <c r="AS443" s="235">
        <f>VLOOKUP(A442,$BL$2:$CI$5,23,FALSE)*'Attorney Detail'!F443</f>
        <v>10000000000</v>
      </c>
      <c r="AT443" s="236"/>
      <c r="AU443" s="237"/>
      <c r="AV443" s="238"/>
    </row>
    <row r="444" spans="1:89" ht="15.75" thickBot="1" x14ac:dyDescent="0.3">
      <c r="A444" s="37" t="str">
        <f>'Attorney Detail'!A443&amp;""</f>
        <v/>
      </c>
      <c r="B444" s="78" t="s">
        <v>24</v>
      </c>
      <c r="C444" s="78" t="s">
        <v>24</v>
      </c>
      <c r="D444" s="78" t="s">
        <v>112</v>
      </c>
      <c r="E444" s="78" t="s">
        <v>24</v>
      </c>
      <c r="F444" s="78" t="s">
        <v>112</v>
      </c>
      <c r="G444" s="78" t="s">
        <v>24</v>
      </c>
      <c r="H444" s="78" t="s">
        <v>112</v>
      </c>
      <c r="I444" s="78" t="s">
        <v>24</v>
      </c>
      <c r="J444" s="78" t="s">
        <v>112</v>
      </c>
      <c r="K444" s="78" t="s">
        <v>24</v>
      </c>
      <c r="L444" s="78" t="s">
        <v>112</v>
      </c>
      <c r="M444" s="78" t="s">
        <v>24</v>
      </c>
      <c r="N444" s="78" t="s">
        <v>112</v>
      </c>
      <c r="O444" s="78" t="s">
        <v>24</v>
      </c>
      <c r="P444" s="78" t="s">
        <v>112</v>
      </c>
      <c r="Q444" s="78" t="s">
        <v>24</v>
      </c>
      <c r="R444" s="78" t="s">
        <v>112</v>
      </c>
      <c r="S444" s="78" t="s">
        <v>24</v>
      </c>
      <c r="T444" s="78" t="s">
        <v>112</v>
      </c>
      <c r="U444" s="78" t="s">
        <v>24</v>
      </c>
      <c r="V444" s="78" t="s">
        <v>112</v>
      </c>
      <c r="W444" s="78" t="s">
        <v>24</v>
      </c>
      <c r="X444" s="78" t="s">
        <v>112</v>
      </c>
      <c r="Y444" s="78" t="s">
        <v>24</v>
      </c>
      <c r="Z444" s="78" t="s">
        <v>112</v>
      </c>
      <c r="AA444" s="78" t="s">
        <v>24</v>
      </c>
      <c r="AB444" s="78" t="s">
        <v>112</v>
      </c>
      <c r="AC444" s="78" t="s">
        <v>24</v>
      </c>
      <c r="AD444" s="78" t="s">
        <v>112</v>
      </c>
      <c r="AE444" s="78" t="s">
        <v>24</v>
      </c>
      <c r="AF444" s="78" t="s">
        <v>112</v>
      </c>
      <c r="AG444" s="78" t="s">
        <v>24</v>
      </c>
      <c r="AH444" s="79" t="s">
        <v>112</v>
      </c>
      <c r="AI444" s="78" t="s">
        <v>24</v>
      </c>
      <c r="AJ444" s="78" t="s">
        <v>112</v>
      </c>
      <c r="AK444" s="78" t="s">
        <v>24</v>
      </c>
      <c r="AL444" s="78" t="s">
        <v>112</v>
      </c>
      <c r="AM444" s="78" t="s">
        <v>24</v>
      </c>
      <c r="AN444" s="78" t="s">
        <v>112</v>
      </c>
      <c r="AO444" s="78" t="s">
        <v>24</v>
      </c>
      <c r="AP444" s="78" t="s">
        <v>112</v>
      </c>
      <c r="AQ444" s="78" t="s">
        <v>24</v>
      </c>
      <c r="AR444" s="78" t="s">
        <v>112</v>
      </c>
      <c r="AS444" s="78" t="s">
        <v>24</v>
      </c>
      <c r="AT444" s="78" t="s">
        <v>112</v>
      </c>
      <c r="AU444" s="78" t="s">
        <v>24</v>
      </c>
      <c r="AV444" s="154" t="s">
        <v>112</v>
      </c>
      <c r="CK444" s="19"/>
    </row>
    <row r="445" spans="1:89" ht="16.5" thickTop="1" thickBot="1" x14ac:dyDescent="0.3">
      <c r="A445" s="20" t="s">
        <v>25</v>
      </c>
      <c r="B445" s="21"/>
      <c r="C445" s="21"/>
      <c r="D445" s="75">
        <f>C445/C443</f>
        <v>0</v>
      </c>
      <c r="E445" s="21"/>
      <c r="F445" s="75">
        <f>E445/E443</f>
        <v>0</v>
      </c>
      <c r="G445" s="21"/>
      <c r="H445" s="75">
        <f>G445/G443</f>
        <v>0</v>
      </c>
      <c r="I445" s="21"/>
      <c r="J445" s="75">
        <f>I445/I443</f>
        <v>0</v>
      </c>
      <c r="K445" s="21"/>
      <c r="L445" s="75">
        <f>K445/K443</f>
        <v>0</v>
      </c>
      <c r="M445" s="21"/>
      <c r="N445" s="75">
        <f>M445/M443</f>
        <v>0</v>
      </c>
      <c r="O445" s="21"/>
      <c r="P445" s="75">
        <f>O445/O443</f>
        <v>0</v>
      </c>
      <c r="Q445" s="21"/>
      <c r="R445" s="75">
        <f>Q445/Q443</f>
        <v>0</v>
      </c>
      <c r="S445" s="21"/>
      <c r="T445" s="75">
        <f>S445/S443</f>
        <v>0</v>
      </c>
      <c r="U445" s="21"/>
      <c r="V445" s="75">
        <f>U445/U443</f>
        <v>0</v>
      </c>
      <c r="W445" s="21"/>
      <c r="X445" s="75">
        <f>W445/W443</f>
        <v>0</v>
      </c>
      <c r="Y445" s="21"/>
      <c r="Z445" s="75">
        <f>Y445/Y443</f>
        <v>0</v>
      </c>
      <c r="AA445" s="21"/>
      <c r="AB445" s="75">
        <f>AA445/AA443</f>
        <v>0</v>
      </c>
      <c r="AC445" s="21"/>
      <c r="AD445" s="75">
        <f>AC445/AC443</f>
        <v>0</v>
      </c>
      <c r="AE445" s="21"/>
      <c r="AF445" s="75">
        <f>AE445/AE443</f>
        <v>0</v>
      </c>
      <c r="AG445" s="21"/>
      <c r="AH445" s="75">
        <f>AG445/AG443</f>
        <v>0</v>
      </c>
      <c r="AI445" s="21"/>
      <c r="AJ445" s="75">
        <f>AI445/AI443</f>
        <v>0</v>
      </c>
      <c r="AK445" s="21"/>
      <c r="AL445" s="75">
        <f>AK445/AK443</f>
        <v>0</v>
      </c>
      <c r="AM445" s="21">
        <v>0</v>
      </c>
      <c r="AN445" s="75">
        <f>AM445/AM443</f>
        <v>0</v>
      </c>
      <c r="AO445" s="21"/>
      <c r="AP445" s="75">
        <f>AO445/AO443</f>
        <v>0</v>
      </c>
      <c r="AQ445" s="21"/>
      <c r="AR445" s="75">
        <f>AQ445/AQ443</f>
        <v>0</v>
      </c>
      <c r="AS445" s="21"/>
      <c r="AT445" s="75">
        <f>AS445/AS443</f>
        <v>0</v>
      </c>
      <c r="AU445" s="100">
        <f>E445+M445+O445+Q445+W445+Y445+AA445+AE445+AG445+AI445+AO445+AS445+G445+K445+I445+AC445+S445+U445+AQ445+AK445+AM445+C445</f>
        <v>0</v>
      </c>
      <c r="AV445" s="155">
        <f t="shared" ref="AV445:AV449" si="1982">F445+N445+P445+R445+X445+Z445+AB445+AF445+AH445+AJ445+AP445+AT445+AD445+H445+L445+J445+T445+V445+AR445+AL445+AN445+D445</f>
        <v>0</v>
      </c>
      <c r="AW445" s="93">
        <f>IF(D445=0,0,(IF('Attorney Detail'!I443="yes",(D445/AV445)*('Attorney Detail'!G443+'Attorney Detail'!H443),0)))</f>
        <v>0</v>
      </c>
      <c r="AX445" s="93">
        <f>IF(F445=0,0,(IF('Attorney Detail'!J443="yes",(F445/AV445)*('Attorney Detail'!G443+'Attorney Detail'!H443),0)))</f>
        <v>0</v>
      </c>
      <c r="AY445" s="93">
        <f>IF(H445+J445=0,0,(IF('Attorney Detail'!K443="yes",((H445+J445)/AV445)*('Attorney Detail'!G443+'Attorney Detail'!H443),0)))</f>
        <v>0</v>
      </c>
      <c r="AZ445" s="93">
        <f>IF(L445=0,0,(IF('Attorney Detail'!L443="yes",(L445/AV445)*('Attorney Detail'!G443+'Attorney Detail'!H443),0)))</f>
        <v>0</v>
      </c>
      <c r="BA445" s="93">
        <f>IF(N445=0,0,(N445/AV445)*('Attorney Detail'!G443+'Attorney Detail'!H443))</f>
        <v>0</v>
      </c>
      <c r="BB445" s="93">
        <f>IF(R445+T445=0,0,(IF('Attorney Detail'!M443="yes",((R445+T445)/AV445)*('Attorney Detail'!G443+'Attorney Detail'!H443),0)))</f>
        <v>0</v>
      </c>
      <c r="BC445" s="93">
        <f>IF(V445=0,0,(IF('Attorney Detail'!N443="yes",(((V445)/AV445)*('Attorney Detail'!G443+'Attorney Detail'!H443)),0)))</f>
        <v>0</v>
      </c>
      <c r="BD445" s="93">
        <f>IF(X445+Z445+AB445=0,0,(IF('Attorney Detail'!O443="yes",((X445+Z445+AB445)/AV445)*('Attorney Detail'!G443+'Attorney Detail'!H443),0)))</f>
        <v>0</v>
      </c>
      <c r="BE445" s="93">
        <f>IF(AD445=0,0,(IF('Attorney Detail'!P443="yes",(AD445/AV445)*('Attorney Detail'!G443+'Attorney Detail'!H443),0)))</f>
        <v>0</v>
      </c>
      <c r="BF445" s="93">
        <f>IF(AF445=0,0,(IF('Attorney Detail'!Q443="yes",(AF445/AV445)*('Attorney Detail'!G443+'Attorney Detail'!H443),0)))</f>
        <v>0</v>
      </c>
      <c r="BG445" s="93">
        <f>IF(AH445=0,0,(AH445/AV445)*('Attorney Detail'!G443+'Attorney Detail'!H443))</f>
        <v>0</v>
      </c>
      <c r="BH445" s="93">
        <f>IF(AK445+AM445=0,0,(IF('Attorney Detail'!R443="yes",((AL445+AN445)/AV445)*('Attorney Detail'!G443+'Attorney Detail'!H443),0)))</f>
        <v>0</v>
      </c>
      <c r="BI445" s="91">
        <f>IF(AP445=0,0,(IF('Attorney Detail'!S443="yes",(AP445/AV445)*('Attorney Detail'!G443+'Attorney Detail'!H443),0)))</f>
        <v>0</v>
      </c>
      <c r="BJ445" s="91">
        <f>IF(AT445=0,0,(AT445/AV445)*('Attorney Detail'!G443+'Attorney Detail'!H443))</f>
        <v>0</v>
      </c>
      <c r="BK445" s="91">
        <f>IF((AU445)=0,('Attorney Detail'!G443+'Attorney Detail'!H443),SUM(AW445:BJ445))</f>
        <v>0</v>
      </c>
      <c r="CK445" s="19">
        <f>AV445*'Attorney Detail'!F443</f>
        <v>0</v>
      </c>
    </row>
    <row r="446" spans="1:89" ht="16.5" thickTop="1" thickBot="1" x14ac:dyDescent="0.3">
      <c r="A446" s="22" t="s">
        <v>26</v>
      </c>
      <c r="B446" s="23"/>
      <c r="C446" s="88"/>
      <c r="D446" s="75">
        <f>C446/C443</f>
        <v>0</v>
      </c>
      <c r="E446" s="88"/>
      <c r="F446" s="75">
        <f>E446/E443</f>
        <v>0</v>
      </c>
      <c r="G446" s="88"/>
      <c r="H446" s="75">
        <f>G446/G443</f>
        <v>0</v>
      </c>
      <c r="I446" s="88"/>
      <c r="J446" s="75">
        <f>I446/I443</f>
        <v>0</v>
      </c>
      <c r="K446" s="88"/>
      <c r="L446" s="75">
        <f>K446/K443</f>
        <v>0</v>
      </c>
      <c r="M446" s="88"/>
      <c r="N446" s="75">
        <f>M446/M443</f>
        <v>0</v>
      </c>
      <c r="O446" s="88"/>
      <c r="P446" s="75">
        <f>O446/O443</f>
        <v>0</v>
      </c>
      <c r="Q446" s="88"/>
      <c r="R446" s="75">
        <f>Q446/Q443</f>
        <v>0</v>
      </c>
      <c r="S446" s="88"/>
      <c r="T446" s="75">
        <f>S446/S443</f>
        <v>0</v>
      </c>
      <c r="U446" s="88"/>
      <c r="V446" s="75">
        <f>U446/U443</f>
        <v>0</v>
      </c>
      <c r="W446" s="88"/>
      <c r="X446" s="75">
        <f>W446/W443</f>
        <v>0</v>
      </c>
      <c r="Y446" s="88"/>
      <c r="Z446" s="75">
        <f>Y446/Y443</f>
        <v>0</v>
      </c>
      <c r="AA446" s="88"/>
      <c r="AB446" s="75">
        <f>AA446/AA443</f>
        <v>0</v>
      </c>
      <c r="AC446" s="88"/>
      <c r="AD446" s="75">
        <f>AC446/AC443</f>
        <v>0</v>
      </c>
      <c r="AE446" s="88"/>
      <c r="AF446" s="75">
        <f>AE446/AE443</f>
        <v>0</v>
      </c>
      <c r="AG446" s="88"/>
      <c r="AH446" s="75">
        <f>AG446/AG443</f>
        <v>0</v>
      </c>
      <c r="AI446" s="88"/>
      <c r="AJ446" s="75">
        <f>AI446/AI443</f>
        <v>0</v>
      </c>
      <c r="AK446" s="88">
        <v>0</v>
      </c>
      <c r="AL446" s="75">
        <f>AK446/AK443</f>
        <v>0</v>
      </c>
      <c r="AM446" s="88">
        <v>0</v>
      </c>
      <c r="AN446" s="75">
        <f>AM446/AM443</f>
        <v>0</v>
      </c>
      <c r="AO446" s="88"/>
      <c r="AP446" s="75">
        <f>AO446/AO443</f>
        <v>0</v>
      </c>
      <c r="AQ446" s="88"/>
      <c r="AR446" s="75">
        <f>AQ446/AQ443</f>
        <v>0</v>
      </c>
      <c r="AS446" s="88"/>
      <c r="AT446" s="75">
        <f>AS446/AS443</f>
        <v>0</v>
      </c>
      <c r="AU446" s="107">
        <f>E446+M446+O446+Q446+W446+Y446+AA446+AE446+AG446+AI446+AO446+AS446+G446+K446+I446+AC446+S446+U446+AQ446+AK446+AM446+C446</f>
        <v>0</v>
      </c>
      <c r="AV446" s="155">
        <f t="shared" si="1982"/>
        <v>0</v>
      </c>
      <c r="AW446" s="93">
        <f>IF(D446=0,0,(IF('Attorney Detail'!I444="yes",(D446/AV446)*('Attorney Detail'!G444+'Attorney Detail'!H444),0)))</f>
        <v>0</v>
      </c>
      <c r="AX446" s="93">
        <f>IF(F446=0,0,(IF('Attorney Detail'!J444="yes",(F446/AV446)*('Attorney Detail'!G444+'Attorney Detail'!H444),0)))</f>
        <v>0</v>
      </c>
      <c r="AY446" s="93">
        <f>IF(H446+J446=0,0,(IF('Attorney Detail'!K444="yes",((H446+J446)/AV446)*('Attorney Detail'!G444+'Attorney Detail'!H444),0)))</f>
        <v>0</v>
      </c>
      <c r="AZ446" s="93">
        <f>IF(L446=0,0,(IF('Attorney Detail'!L444="yes",(L446/AV446)*('Attorney Detail'!G444+'Attorney Detail'!H444),0)))</f>
        <v>0</v>
      </c>
      <c r="BA446" s="93">
        <f>IF(N446=0,0,(N446/AV446)*('Attorney Detail'!G444+'Attorney Detail'!H444))</f>
        <v>0</v>
      </c>
      <c r="BB446" s="93">
        <f>IF(R446+T446=0,0,(IF('Attorney Detail'!M444="yes",((R446+T446)/AV446)*('Attorney Detail'!G444+'Attorney Detail'!H444),0)))</f>
        <v>0</v>
      </c>
      <c r="BC446" s="93">
        <f>IF(V446=0,0,(IF('Attorney Detail'!N444="yes",(((V446)/AV446)*('Attorney Detail'!G444+'Attorney Detail'!H444)),0)))</f>
        <v>0</v>
      </c>
      <c r="BD446" s="93">
        <f>IF(X446+Z446+AB446=0,0,(IF('Attorney Detail'!O444="yes",((X446+Z446+AB446)/AV446)*('Attorney Detail'!G444+'Attorney Detail'!H444),0)))</f>
        <v>0</v>
      </c>
      <c r="BE446" s="93">
        <f>IF(AD446=0,0,(IF('Attorney Detail'!P444="yes",(AD446/AV446)*('Attorney Detail'!G444+'Attorney Detail'!H444),0)))</f>
        <v>0</v>
      </c>
      <c r="BF446" s="93">
        <f>IF(AF446=0,0,(IF('Attorney Detail'!Q444="yes",(AF446/AV446)*('Attorney Detail'!G444+'Attorney Detail'!H444),0)))</f>
        <v>0</v>
      </c>
      <c r="BG446" s="93">
        <f>IF(AH446=0,0,(AH446/AV446)*('Attorney Detail'!G444+'Attorney Detail'!H444))</f>
        <v>0</v>
      </c>
      <c r="BH446" s="93">
        <f>IF(AK446+AM446=0,0,(IF('Attorney Detail'!R444="yes",((AL446+AN446)/AV446)*('Attorney Detail'!G444+'Attorney Detail'!H444),0)))</f>
        <v>0</v>
      </c>
      <c r="BI446" s="91">
        <f>IF(AP446=0,0,(IF('Attorney Detail'!S444="yes",(AP446/AV446)*('Attorney Detail'!G444+'Attorney Detail'!H444),0)))</f>
        <v>0</v>
      </c>
      <c r="BJ446" s="91">
        <f>IF(AT446=0,0,(AT446/AV446)*('Attorney Detail'!G444+'Attorney Detail'!H444))</f>
        <v>0</v>
      </c>
      <c r="BK446" s="91">
        <f>IF((AU446)=0,('Attorney Detail'!G444+'Attorney Detail'!H444),SUM(AW446:BJ446))</f>
        <v>0</v>
      </c>
      <c r="CK446" s="19">
        <f>AV446*'Attorney Detail'!F444</f>
        <v>0</v>
      </c>
    </row>
    <row r="447" spans="1:89" ht="16.5" thickTop="1" thickBot="1" x14ac:dyDescent="0.3">
      <c r="A447" s="22" t="s">
        <v>27</v>
      </c>
      <c r="B447" s="23"/>
      <c r="C447" s="88"/>
      <c r="D447" s="75">
        <f>C447/C443</f>
        <v>0</v>
      </c>
      <c r="E447" s="88"/>
      <c r="F447" s="75">
        <f>E447/E443</f>
        <v>0</v>
      </c>
      <c r="G447" s="88"/>
      <c r="H447" s="75">
        <f>G447/G443</f>
        <v>0</v>
      </c>
      <c r="I447" s="88"/>
      <c r="J447" s="75">
        <f>I447/I443</f>
        <v>0</v>
      </c>
      <c r="K447" s="88"/>
      <c r="L447" s="75">
        <f>K447/K443</f>
        <v>0</v>
      </c>
      <c r="M447" s="88"/>
      <c r="N447" s="75">
        <f>M447/M443</f>
        <v>0</v>
      </c>
      <c r="O447" s="88"/>
      <c r="P447" s="75">
        <f>O447/O443</f>
        <v>0</v>
      </c>
      <c r="Q447" s="88"/>
      <c r="R447" s="75">
        <f>Q447/Q443</f>
        <v>0</v>
      </c>
      <c r="S447" s="88"/>
      <c r="T447" s="75">
        <f>S447/S443</f>
        <v>0</v>
      </c>
      <c r="U447" s="88"/>
      <c r="V447" s="75">
        <f>U447/U443</f>
        <v>0</v>
      </c>
      <c r="W447" s="88"/>
      <c r="X447" s="75">
        <f>W447/W443</f>
        <v>0</v>
      </c>
      <c r="Y447" s="88"/>
      <c r="Z447" s="75">
        <f>Y447/Y443</f>
        <v>0</v>
      </c>
      <c r="AA447" s="88"/>
      <c r="AB447" s="75">
        <f>AA447/AA443</f>
        <v>0</v>
      </c>
      <c r="AC447" s="88"/>
      <c r="AD447" s="75">
        <f>AC447/AC443</f>
        <v>0</v>
      </c>
      <c r="AE447" s="88"/>
      <c r="AF447" s="75">
        <f>AE447/AE443</f>
        <v>0</v>
      </c>
      <c r="AG447" s="88"/>
      <c r="AH447" s="75">
        <f>AG447/AG443</f>
        <v>0</v>
      </c>
      <c r="AI447" s="88"/>
      <c r="AJ447" s="75">
        <f>AI447/AI443</f>
        <v>0</v>
      </c>
      <c r="AK447" s="88">
        <v>0</v>
      </c>
      <c r="AL447" s="75">
        <f>AK447/AK443</f>
        <v>0</v>
      </c>
      <c r="AM447" s="88">
        <v>0</v>
      </c>
      <c r="AN447" s="75">
        <f>AM447/AM443</f>
        <v>0</v>
      </c>
      <c r="AO447" s="88"/>
      <c r="AP447" s="75">
        <f>AO447/AO443</f>
        <v>0</v>
      </c>
      <c r="AQ447" s="88"/>
      <c r="AR447" s="75">
        <f>AQ447/AQ443</f>
        <v>0</v>
      </c>
      <c r="AS447" s="88"/>
      <c r="AT447" s="75">
        <f>AS447/AS443</f>
        <v>0</v>
      </c>
      <c r="AU447" s="107">
        <f>E447+M447+O447+Q447+W447+Y447+AA447+AE447+AG447+AI447+AO447+AS447+G447+K447+I447+AC447+S447+U447+AQ447+AK447+AM447+C447</f>
        <v>0</v>
      </c>
      <c r="AV447" s="155">
        <f t="shared" si="1982"/>
        <v>0</v>
      </c>
      <c r="AW447" s="93">
        <f>IF(D447=0,0,(IF('Attorney Detail'!I445="yes",(D447/AV447)*('Attorney Detail'!G445+'Attorney Detail'!H445),0)))</f>
        <v>0</v>
      </c>
      <c r="AX447" s="93">
        <f>IF(F447=0,0,(IF('Attorney Detail'!J445="yes",(F447/AV447)*('Attorney Detail'!G445+'Attorney Detail'!H445),0)))</f>
        <v>0</v>
      </c>
      <c r="AY447" s="93">
        <f>IF(H447+J447=0,0,(IF('Attorney Detail'!K445="yes",((H447+J447)/AV447)*('Attorney Detail'!G445+'Attorney Detail'!H445),0)))</f>
        <v>0</v>
      </c>
      <c r="AZ447" s="93">
        <f>IF(L447=0,0,(IF('Attorney Detail'!L445="yes",(L447/AV447)*('Attorney Detail'!G445+'Attorney Detail'!H445),0)))</f>
        <v>0</v>
      </c>
      <c r="BA447" s="93">
        <f>IF(N447=0,0,(N447/AV447)*('Attorney Detail'!G445+'Attorney Detail'!H445))</f>
        <v>0</v>
      </c>
      <c r="BB447" s="93">
        <f>IF(R447+T447=0,0,(IF('Attorney Detail'!M445="yes",((R447+T447)/AV447)*('Attorney Detail'!G445+'Attorney Detail'!H445),0)))</f>
        <v>0</v>
      </c>
      <c r="BC447" s="93">
        <f>IF(V447=0,0,(IF('Attorney Detail'!N445="yes",(((V447)/AV447)*('Attorney Detail'!G445+'Attorney Detail'!H445)),0)))</f>
        <v>0</v>
      </c>
      <c r="BD447" s="93">
        <f>IF(X447+Z447+AB447=0,0,(IF('Attorney Detail'!O445="yes",((X447+Z447+AB447)/AV447)*('Attorney Detail'!G445+'Attorney Detail'!H445),0)))</f>
        <v>0</v>
      </c>
      <c r="BE447" s="93">
        <f>IF(AD447=0,0,(IF('Attorney Detail'!P445="yes",(AD447/AV447)*('Attorney Detail'!G445+'Attorney Detail'!H445),0)))</f>
        <v>0</v>
      </c>
      <c r="BF447" s="93">
        <f>IF(AF447=0,0,(IF('Attorney Detail'!Q445="yes",(AF447/AV447)*('Attorney Detail'!G445+'Attorney Detail'!H445),0)))</f>
        <v>0</v>
      </c>
      <c r="BG447" s="93">
        <f>IF(AH447=0,0,(AH447/AV447)*('Attorney Detail'!G445+'Attorney Detail'!H445))</f>
        <v>0</v>
      </c>
      <c r="BH447" s="93">
        <f>IF(AK447+AM447=0,0,(IF('Attorney Detail'!R445="yes",((AL447+AN447)/AV447)*('Attorney Detail'!G445+'Attorney Detail'!H445),0)))</f>
        <v>0</v>
      </c>
      <c r="BI447" s="91">
        <f>IF(AP447=0,0,(IF('Attorney Detail'!S445="yes",(AP447/AV447)*('Attorney Detail'!G445+'Attorney Detail'!H445),0)))</f>
        <v>0</v>
      </c>
      <c r="BJ447" s="91">
        <f>IF(AT447=0,0,(AT447/AV447)*('Attorney Detail'!G445+'Attorney Detail'!H445))</f>
        <v>0</v>
      </c>
      <c r="BK447" s="91">
        <f>IF((AU447)=0,('Attorney Detail'!G445+'Attorney Detail'!H445),SUM(AW447:BJ447))</f>
        <v>0</v>
      </c>
      <c r="CK447" s="19">
        <f>AV447*'Attorney Detail'!F445</f>
        <v>0</v>
      </c>
    </row>
    <row r="448" spans="1:89" ht="16.5" thickTop="1" thickBot="1" x14ac:dyDescent="0.3">
      <c r="A448" s="24" t="s">
        <v>28</v>
      </c>
      <c r="B448" s="25"/>
      <c r="C448" s="25"/>
      <c r="D448" s="75">
        <f>C448/C443</f>
        <v>0</v>
      </c>
      <c r="E448" s="25"/>
      <c r="F448" s="75">
        <f>E448/E443</f>
        <v>0</v>
      </c>
      <c r="G448" s="25"/>
      <c r="H448" s="75">
        <f>G448/G443</f>
        <v>0</v>
      </c>
      <c r="I448" s="25"/>
      <c r="J448" s="75">
        <f>I448/I443</f>
        <v>0</v>
      </c>
      <c r="K448" s="25"/>
      <c r="L448" s="75">
        <f>K448/K443</f>
        <v>0</v>
      </c>
      <c r="M448" s="25"/>
      <c r="N448" s="75">
        <f>M448/M443</f>
        <v>0</v>
      </c>
      <c r="O448" s="25"/>
      <c r="P448" s="75">
        <f>O448/O443</f>
        <v>0</v>
      </c>
      <c r="Q448" s="25"/>
      <c r="R448" s="75">
        <f>Q448/Q443</f>
        <v>0</v>
      </c>
      <c r="S448" s="25"/>
      <c r="T448" s="75">
        <f>S448/S443</f>
        <v>0</v>
      </c>
      <c r="U448" s="25"/>
      <c r="V448" s="75">
        <f>U448/U443</f>
        <v>0</v>
      </c>
      <c r="W448" s="25"/>
      <c r="X448" s="75">
        <f>W448/W443</f>
        <v>0</v>
      </c>
      <c r="Y448" s="25"/>
      <c r="Z448" s="75">
        <f>Y448/Y443</f>
        <v>0</v>
      </c>
      <c r="AA448" s="25"/>
      <c r="AB448" s="75">
        <f>AA448/AA443</f>
        <v>0</v>
      </c>
      <c r="AC448" s="25"/>
      <c r="AD448" s="75">
        <f>AC448/AC443</f>
        <v>0</v>
      </c>
      <c r="AE448" s="25"/>
      <c r="AF448" s="75">
        <f>AE448/AE443</f>
        <v>0</v>
      </c>
      <c r="AG448" s="25"/>
      <c r="AH448" s="75">
        <f>AG448/AG443</f>
        <v>0</v>
      </c>
      <c r="AI448" s="25"/>
      <c r="AJ448" s="75">
        <f>AI448/AI443</f>
        <v>0</v>
      </c>
      <c r="AK448" s="25">
        <v>0</v>
      </c>
      <c r="AL448" s="75">
        <f>AK448/AK443</f>
        <v>0</v>
      </c>
      <c r="AM448" s="25">
        <v>0</v>
      </c>
      <c r="AN448" s="75">
        <f>AM448/AM443</f>
        <v>0</v>
      </c>
      <c r="AO448" s="25"/>
      <c r="AP448" s="75">
        <f>AO448/AO443</f>
        <v>0</v>
      </c>
      <c r="AQ448" s="25"/>
      <c r="AR448" s="75">
        <f>AQ448/AQ443</f>
        <v>0</v>
      </c>
      <c r="AS448" s="25"/>
      <c r="AT448" s="75">
        <f>AS448/AS443</f>
        <v>0</v>
      </c>
      <c r="AU448" s="108">
        <f>E448+M448+O448+Q448+W448+Y448+AA448+AE448+AG448+AI448+AO448+AS448+G448+K448+I448+AC448+S448+U448+AQ448+AK448+AM448+C448</f>
        <v>0</v>
      </c>
      <c r="AV448" s="155">
        <f t="shared" si="1982"/>
        <v>0</v>
      </c>
      <c r="AW448" s="93">
        <f>IF(D448=0,0,(IF('Attorney Detail'!I446="yes",(D448/AV448)*('Attorney Detail'!G446+'Attorney Detail'!H446),0)))</f>
        <v>0</v>
      </c>
      <c r="AX448" s="93">
        <f>IF(F448=0,0,(IF('Attorney Detail'!J446="yes",(F448/AV448)*('Attorney Detail'!G446+'Attorney Detail'!H446),0)))</f>
        <v>0</v>
      </c>
      <c r="AY448" s="93">
        <f>IF(H448+J448=0,0,(IF('Attorney Detail'!K446="yes",((H448+J448)/AV448)*('Attorney Detail'!G446+'Attorney Detail'!H446),0)))</f>
        <v>0</v>
      </c>
      <c r="AZ448" s="93">
        <f>IF(L448=0,0,(IF('Attorney Detail'!L446="yes",(L448/AV448)*('Attorney Detail'!G446+'Attorney Detail'!H446),0)))</f>
        <v>0</v>
      </c>
      <c r="BA448" s="93">
        <f>IF(N448=0,0,(N448/AV448)*('Attorney Detail'!G446+'Attorney Detail'!H446))</f>
        <v>0</v>
      </c>
      <c r="BB448" s="93">
        <f>IF(R448+T448=0,0,(IF('Attorney Detail'!M446="yes",((R448+T448)/AV448)*('Attorney Detail'!G446+'Attorney Detail'!H446),0)))</f>
        <v>0</v>
      </c>
      <c r="BC448" s="93">
        <f>IF(V448=0,0,(IF('Attorney Detail'!N446="yes",(((V448)/AV448)*('Attorney Detail'!G446+'Attorney Detail'!H446)),0)))</f>
        <v>0</v>
      </c>
      <c r="BD448" s="93">
        <f>IF(X448+Z448+AB448=0,0,(IF('Attorney Detail'!O446="yes",((X448+Z448+AB448)/AV448)*('Attorney Detail'!G446+'Attorney Detail'!H446),0)))</f>
        <v>0</v>
      </c>
      <c r="BE448" s="93">
        <f>IF(AD448=0,0,(IF('Attorney Detail'!P446="yes",(AD448/AV448)*('Attorney Detail'!G446+'Attorney Detail'!H446),0)))</f>
        <v>0</v>
      </c>
      <c r="BF448" s="93">
        <f>IF(AF448=0,0,(IF('Attorney Detail'!Q446="yes",(AF448/AV448)*('Attorney Detail'!G446+'Attorney Detail'!H446),0)))</f>
        <v>0</v>
      </c>
      <c r="BG448" s="93">
        <f>IF(AH448=0,0,(AH448/AV448)*('Attorney Detail'!G446+'Attorney Detail'!H446))</f>
        <v>0</v>
      </c>
      <c r="BH448" s="93">
        <f>IF(AK448+AM448=0,0,(IF('Attorney Detail'!R446="yes",((AL448+AN448)/AV448)*('Attorney Detail'!G446+'Attorney Detail'!H446),0)))</f>
        <v>0</v>
      </c>
      <c r="BI448" s="91">
        <f>IF(AP448=0,0,(IF('Attorney Detail'!S446="yes",(AP448/AV448)*('Attorney Detail'!G446+'Attorney Detail'!H446),0)))</f>
        <v>0</v>
      </c>
      <c r="BJ448" s="91">
        <f>IF(AT448=0,0,(AT448/AV448)*('Attorney Detail'!G446+'Attorney Detail'!H446))</f>
        <v>0</v>
      </c>
      <c r="BK448" s="91">
        <f>IF((AU448)=0,('Attorney Detail'!G446+'Attorney Detail'!H446),SUM(AW448:BJ448))</f>
        <v>0</v>
      </c>
      <c r="CK448" s="19">
        <f>AV448*'Attorney Detail'!F446</f>
        <v>0</v>
      </c>
    </row>
    <row r="449" spans="1:89" ht="16.5" thickTop="1" thickBot="1" x14ac:dyDescent="0.3">
      <c r="A449" s="72" t="s">
        <v>29</v>
      </c>
      <c r="B449" s="73"/>
      <c r="C449" s="73">
        <f t="shared" ref="C449" si="1983">SUM(C445:C448)</f>
        <v>0</v>
      </c>
      <c r="D449" s="74">
        <f t="shared" ref="D449" si="1984">C449/C443</f>
        <v>0</v>
      </c>
      <c r="E449" s="73">
        <f t="shared" ref="E449" si="1985">SUM(E445:E448)</f>
        <v>0</v>
      </c>
      <c r="F449" s="74">
        <f t="shared" ref="F449" si="1986">E449/E443</f>
        <v>0</v>
      </c>
      <c r="G449" s="73">
        <f t="shared" ref="G449" si="1987">SUM(G445:G448)</f>
        <v>0</v>
      </c>
      <c r="H449" s="75">
        <f t="shared" ref="H449" si="1988">G449/G443</f>
        <v>0</v>
      </c>
      <c r="I449" s="73">
        <f t="shared" ref="I449" si="1989">SUM(I445:I448)</f>
        <v>0</v>
      </c>
      <c r="J449" s="75">
        <f t="shared" ref="J449" si="1990">I449/I443</f>
        <v>0</v>
      </c>
      <c r="K449" s="73">
        <f t="shared" ref="K449" si="1991">SUM(K445:K448)</f>
        <v>0</v>
      </c>
      <c r="L449" s="75">
        <f t="shared" ref="L449" si="1992">K449/K443</f>
        <v>0</v>
      </c>
      <c r="M449" s="73">
        <f t="shared" ref="M449" si="1993">SUM(M445:M448)</f>
        <v>0</v>
      </c>
      <c r="N449" s="74">
        <f t="shared" ref="N449" si="1994">M449/M443</f>
        <v>0</v>
      </c>
      <c r="O449" s="73">
        <f t="shared" ref="O449" si="1995">SUM(O445:O448)</f>
        <v>0</v>
      </c>
      <c r="P449" s="74">
        <f t="shared" ref="P449" si="1996">O449/O443</f>
        <v>0</v>
      </c>
      <c r="Q449" s="73">
        <f t="shared" ref="Q449" si="1997">SUM(Q445:Q448)</f>
        <v>0</v>
      </c>
      <c r="R449" s="75">
        <f t="shared" ref="R449" si="1998">Q449/Q443</f>
        <v>0</v>
      </c>
      <c r="S449" s="73">
        <f t="shared" ref="S449" si="1999">SUM(S445:S448)</f>
        <v>0</v>
      </c>
      <c r="T449" s="75">
        <f t="shared" ref="T449" si="2000">S449/S443</f>
        <v>0</v>
      </c>
      <c r="U449" s="73">
        <f t="shared" ref="U449" si="2001">SUM(U445:U448)</f>
        <v>0</v>
      </c>
      <c r="V449" s="75">
        <f t="shared" ref="V449" si="2002">U449/U443</f>
        <v>0</v>
      </c>
      <c r="W449" s="73">
        <f t="shared" ref="W449" si="2003">SUM(W445:W448)</f>
        <v>0</v>
      </c>
      <c r="X449" s="75">
        <f t="shared" ref="X449" si="2004">W449/W443</f>
        <v>0</v>
      </c>
      <c r="Y449" s="73">
        <f t="shared" ref="Y449" si="2005">SUM(Y445:Y448)</f>
        <v>0</v>
      </c>
      <c r="Z449" s="75">
        <f t="shared" ref="Z449" si="2006">Y449/Y443</f>
        <v>0</v>
      </c>
      <c r="AA449" s="73">
        <f t="shared" ref="AA449" si="2007">SUM(AA445:AA448)</f>
        <v>0</v>
      </c>
      <c r="AB449" s="75">
        <f t="shared" ref="AB449" si="2008">AA449/AA443</f>
        <v>0</v>
      </c>
      <c r="AC449" s="73">
        <f t="shared" ref="AC449" si="2009">SUM(AC445:AC448)</f>
        <v>0</v>
      </c>
      <c r="AD449" s="75">
        <f t="shared" ref="AD449" si="2010">AC449/AC443</f>
        <v>0</v>
      </c>
      <c r="AE449" s="73">
        <f t="shared" ref="AE449" si="2011">SUM(AE445:AE448)</f>
        <v>0</v>
      </c>
      <c r="AF449" s="75">
        <f t="shared" ref="AF449" si="2012">AE449/AE443</f>
        <v>0</v>
      </c>
      <c r="AG449" s="73">
        <f t="shared" ref="AG449" si="2013">SUM(AG445:AG448)</f>
        <v>0</v>
      </c>
      <c r="AH449" s="75">
        <f t="shared" ref="AH449" si="2014">AG449/AG443</f>
        <v>0</v>
      </c>
      <c r="AI449" s="73">
        <f t="shared" ref="AI449" si="2015">SUM(AI445:AI448)</f>
        <v>0</v>
      </c>
      <c r="AJ449" s="75">
        <f t="shared" ref="AJ449" si="2016">AI449/AI443</f>
        <v>0</v>
      </c>
      <c r="AK449" s="73">
        <f t="shared" ref="AK449" si="2017">SUM(AK445:AK448)</f>
        <v>0</v>
      </c>
      <c r="AL449" s="75">
        <f t="shared" ref="AL449" si="2018">AK449/AK443</f>
        <v>0</v>
      </c>
      <c r="AM449" s="73">
        <f t="shared" ref="AM449" si="2019">SUM(AM445:AM448)</f>
        <v>0</v>
      </c>
      <c r="AN449" s="75">
        <f t="shared" ref="AN449" si="2020">AM449/AM443</f>
        <v>0</v>
      </c>
      <c r="AO449" s="73">
        <f t="shared" ref="AO449" si="2021">SUM(AO445:AO448)</f>
        <v>0</v>
      </c>
      <c r="AP449" s="75">
        <f t="shared" ref="AP449" si="2022">AO449/AO443</f>
        <v>0</v>
      </c>
      <c r="AQ449" s="73">
        <f t="shared" ref="AQ449" si="2023">SUM(AQ445:AQ448)</f>
        <v>0</v>
      </c>
      <c r="AR449" s="75">
        <f t="shared" ref="AR449" si="2024">AQ449/AQ443</f>
        <v>0</v>
      </c>
      <c r="AS449" s="73">
        <f t="shared" ref="AS449" si="2025">SUM(AS445:AS448)</f>
        <v>0</v>
      </c>
      <c r="AT449" s="75">
        <f t="shared" ref="AT449" si="2026">AS449/AS443</f>
        <v>0</v>
      </c>
      <c r="AU449" s="71">
        <f>E449+M449+O449+Q449+W449+Y449+AA449+AE449+AG449+AI449+AO449+AS449+G449+K449+I449+AC449+S449+U449+AQ449+AK449+AM449+C449</f>
        <v>0</v>
      </c>
      <c r="AV449" s="155">
        <f t="shared" si="1982"/>
        <v>0</v>
      </c>
      <c r="AW449" s="94"/>
      <c r="AX449" s="94"/>
      <c r="AY449" s="94"/>
      <c r="AZ449" s="94"/>
      <c r="BA449" s="94"/>
      <c r="BB449" s="94"/>
      <c r="BC449" s="94"/>
      <c r="BD449" s="94"/>
      <c r="BE449" s="94"/>
      <c r="BF449" s="94"/>
      <c r="BG449" s="94"/>
      <c r="BH449" s="94"/>
      <c r="BI449" s="94"/>
      <c r="BJ449" s="94"/>
      <c r="BK449" s="94"/>
      <c r="CK449" s="26">
        <f t="shared" ref="CK449" si="2027">SUM(CK445:CK448)</f>
        <v>0</v>
      </c>
    </row>
    <row r="450" spans="1:89" ht="16.5" thickTop="1" x14ac:dyDescent="0.25">
      <c r="A450" s="233" t="s">
        <v>481</v>
      </c>
      <c r="B450" s="233"/>
      <c r="C450" s="233"/>
      <c r="D450" s="233"/>
      <c r="E450" s="233"/>
      <c r="F450" s="233"/>
      <c r="G450" s="233"/>
      <c r="H450" s="233"/>
      <c r="I450" s="233"/>
      <c r="J450" s="233"/>
      <c r="K450" s="233"/>
      <c r="L450" s="233"/>
      <c r="M450" s="233"/>
      <c r="N450" s="233"/>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row>
    <row r="451" spans="1:89" ht="45" x14ac:dyDescent="0.25">
      <c r="A451" s="76"/>
      <c r="B451" s="66" t="s">
        <v>21</v>
      </c>
      <c r="C451" s="225" t="s">
        <v>442</v>
      </c>
      <c r="D451" s="226"/>
      <c r="E451" s="225" t="s">
        <v>96</v>
      </c>
      <c r="F451" s="226"/>
      <c r="G451" s="232" t="s">
        <v>99</v>
      </c>
      <c r="H451" s="226"/>
      <c r="I451" s="232" t="s">
        <v>100</v>
      </c>
      <c r="J451" s="226"/>
      <c r="K451" s="225" t="s">
        <v>97</v>
      </c>
      <c r="L451" s="226"/>
      <c r="M451" s="225" t="s">
        <v>98</v>
      </c>
      <c r="N451" s="226"/>
      <c r="O451" s="225" t="s">
        <v>22</v>
      </c>
      <c r="P451" s="226"/>
      <c r="Q451" s="225" t="s">
        <v>489</v>
      </c>
      <c r="R451" s="226"/>
      <c r="S451" s="225" t="s">
        <v>488</v>
      </c>
      <c r="T451" s="226"/>
      <c r="U451" s="232" t="s">
        <v>422</v>
      </c>
      <c r="V451" s="226"/>
      <c r="W451" s="232" t="s">
        <v>436</v>
      </c>
      <c r="X451" s="226"/>
      <c r="Y451" s="232" t="s">
        <v>423</v>
      </c>
      <c r="Z451" s="226"/>
      <c r="AA451" s="225" t="s">
        <v>484</v>
      </c>
      <c r="AB451" s="226"/>
      <c r="AC451" s="225" t="s">
        <v>93</v>
      </c>
      <c r="AD451" s="226"/>
      <c r="AE451" s="225" t="s">
        <v>94</v>
      </c>
      <c r="AF451" s="226"/>
      <c r="AG451" s="225" t="s">
        <v>485</v>
      </c>
      <c r="AH451" s="226"/>
      <c r="AI451" s="225" t="s">
        <v>424</v>
      </c>
      <c r="AJ451" s="226"/>
      <c r="AK451" s="225" t="s">
        <v>425</v>
      </c>
      <c r="AL451" s="226"/>
      <c r="AM451" s="225" t="s">
        <v>437</v>
      </c>
      <c r="AN451" s="226"/>
      <c r="AO451" s="225" t="s">
        <v>500</v>
      </c>
      <c r="AP451" s="226"/>
      <c r="AQ451" s="225" t="s">
        <v>426</v>
      </c>
      <c r="AR451" s="226"/>
      <c r="AS451" s="225" t="s">
        <v>447</v>
      </c>
      <c r="AT451" s="226"/>
      <c r="AU451" s="225" t="s">
        <v>23</v>
      </c>
      <c r="AV451" s="226"/>
      <c r="AW451" s="89" t="s">
        <v>442</v>
      </c>
      <c r="AX451" s="89" t="s">
        <v>96</v>
      </c>
      <c r="AY451" s="195" t="s">
        <v>229</v>
      </c>
      <c r="AZ451" s="105" t="s">
        <v>97</v>
      </c>
      <c r="BA451" s="105" t="s">
        <v>443</v>
      </c>
      <c r="BB451" s="90" t="s">
        <v>434</v>
      </c>
      <c r="BC451" s="106" t="s">
        <v>230</v>
      </c>
      <c r="BD451" s="90" t="s">
        <v>435</v>
      </c>
      <c r="BE451" s="90" t="s">
        <v>93</v>
      </c>
      <c r="BF451" s="90" t="s">
        <v>94</v>
      </c>
      <c r="BG451" s="90" t="s">
        <v>31</v>
      </c>
      <c r="BH451" s="90" t="s">
        <v>444</v>
      </c>
      <c r="BI451" s="91" t="s">
        <v>445</v>
      </c>
      <c r="BJ451" s="91" t="s">
        <v>446</v>
      </c>
      <c r="BK451" s="91" t="s">
        <v>448</v>
      </c>
      <c r="CK451" s="219" t="s">
        <v>502</v>
      </c>
    </row>
    <row r="452" spans="1:89" x14ac:dyDescent="0.25">
      <c r="A452" s="38" t="s">
        <v>107</v>
      </c>
      <c r="B452" s="67"/>
      <c r="C452" s="67"/>
      <c r="D452" s="68"/>
      <c r="E452" s="67"/>
      <c r="F452" s="68"/>
      <c r="G452" s="67"/>
      <c r="H452" s="68"/>
      <c r="I452" s="67"/>
      <c r="J452" s="68"/>
      <c r="K452" s="67"/>
      <c r="L452" s="68"/>
      <c r="M452" s="69"/>
      <c r="N452" s="68"/>
      <c r="O452" s="67"/>
      <c r="P452" s="68"/>
      <c r="Q452" s="67"/>
      <c r="R452" s="68"/>
      <c r="S452" s="67"/>
      <c r="T452" s="68"/>
      <c r="U452" s="67"/>
      <c r="V452" s="68"/>
      <c r="W452" s="67"/>
      <c r="X452" s="68"/>
      <c r="Y452" s="67"/>
      <c r="Z452" s="68"/>
      <c r="AA452" s="67"/>
      <c r="AB452" s="68"/>
      <c r="AC452" s="69"/>
      <c r="AD452" s="69"/>
      <c r="AE452" s="67"/>
      <c r="AF452" s="68"/>
      <c r="AG452" s="67"/>
      <c r="AH452" s="68"/>
      <c r="AI452" s="67"/>
      <c r="AJ452" s="68"/>
      <c r="AK452" s="227"/>
      <c r="AL452" s="228"/>
      <c r="AM452" s="227"/>
      <c r="AN452" s="228"/>
      <c r="AO452" s="112"/>
      <c r="AP452" s="113"/>
      <c r="AQ452" s="112"/>
      <c r="AR452" s="113"/>
      <c r="AS452" s="112"/>
      <c r="AT452" s="113"/>
      <c r="AU452" s="67"/>
      <c r="AV452" s="110"/>
      <c r="AW452" s="89"/>
      <c r="AX452" s="89"/>
      <c r="AY452" s="89"/>
      <c r="AZ452" s="89"/>
      <c r="BA452" s="89"/>
    </row>
    <row r="453" spans="1:89" x14ac:dyDescent="0.25">
      <c r="A453" s="77"/>
      <c r="B453" s="70"/>
      <c r="C453" s="223">
        <f>(VLOOKUP(A452,$BL$2:$CH$5,2,FALSE))*'Attorney Detail'!F453</f>
        <v>15</v>
      </c>
      <c r="D453" s="224"/>
      <c r="E453" s="223">
        <f>(VLOOKUP(A452,$BL$2:$CH$5,3,FALSE))*'Attorney Detail'!F453</f>
        <v>15</v>
      </c>
      <c r="F453" s="224"/>
      <c r="G453" s="223">
        <f>VLOOKUP(A452,$BL$2:$CI$5,4,FALSE)*'Attorney Detail'!F453</f>
        <v>50</v>
      </c>
      <c r="H453" s="224"/>
      <c r="I453" s="223">
        <f>VLOOKUP(A452,$BL$2:$CI$5,5,FALSE)*'Attorney Detail'!F453</f>
        <v>80</v>
      </c>
      <c r="J453" s="224"/>
      <c r="K453" s="223">
        <f>VLOOKUP(A452,$BL$2:$CI$5,6,FALSE)*'Attorney Detail'!F453</f>
        <v>100</v>
      </c>
      <c r="L453" s="224"/>
      <c r="M453" s="234">
        <f>VLOOKUP(A452,$BL$2:$CI$5,7,FALSE)*'Attorney Detail'!F453</f>
        <v>150</v>
      </c>
      <c r="N453" s="224"/>
      <c r="O453" s="223">
        <f>VLOOKUP(A452,$BL$2:$CI$5,8,FALSE)*'Attorney Detail'!F453</f>
        <v>300</v>
      </c>
      <c r="P453" s="224"/>
      <c r="Q453" s="223">
        <f>VLOOKUP(A452,$BL$2:$CI$5,9,FALSE)*'Attorney Detail'!F453</f>
        <v>15</v>
      </c>
      <c r="R453" s="224"/>
      <c r="S453" s="223">
        <f>VLOOKUP(A452,$BL$2:$CI$5,10,FALSE)*'Attorney Detail'!F453</f>
        <v>50</v>
      </c>
      <c r="T453" s="224"/>
      <c r="U453" s="223">
        <f>VLOOKUP(A452,$BL$2:$CI$5,11,FALSE)*'Attorney Detail'!F453</f>
        <v>100</v>
      </c>
      <c r="V453" s="224"/>
      <c r="W453" s="223">
        <f>VLOOKUP(A452,$BL$2:$CI$5,12,FALSE)*'Attorney Detail'!F453</f>
        <v>220</v>
      </c>
      <c r="X453" s="224"/>
      <c r="Y453" s="223">
        <f>VLOOKUP(A452,$BL$2:$CI$5,13,FALSE)*'Attorney Detail'!F453</f>
        <v>300</v>
      </c>
      <c r="Z453" s="224"/>
      <c r="AA453" s="229">
        <f>VLOOKUP(A452,$BL$2:$CI$5,14,FALSE)*'Attorney Detail'!F453</f>
        <v>400</v>
      </c>
      <c r="AB453" s="230"/>
      <c r="AC453" s="229">
        <f>VLOOKUP(A452,$BL$2:$CI$5,15,FALSE)*'Attorney Detail'!F453</f>
        <v>120</v>
      </c>
      <c r="AD453" s="231"/>
      <c r="AE453" s="229">
        <f>VLOOKUP(A452,$BL$2:$CI$5,16,FALSE)*'Attorney Detail'!F453</f>
        <v>120</v>
      </c>
      <c r="AF453" s="230"/>
      <c r="AG453" s="229">
        <f>VLOOKUP(A452,$BL$2:$CI$5,17,FALSE)*'Attorney Detail'!F453</f>
        <v>300</v>
      </c>
      <c r="AH453" s="230"/>
      <c r="AI453" s="223">
        <f>VLOOKUP(A452,$BL$2:$CI$5,18,FALSE)*'Attorney Detail'!F453</f>
        <v>300</v>
      </c>
      <c r="AJ453" s="224"/>
      <c r="AK453" s="223">
        <f>VLOOKUP(A452,$BL$2:$CI$5,19,FALSE)*'Attorney Detail'!F453</f>
        <v>15</v>
      </c>
      <c r="AL453" s="224"/>
      <c r="AM453" s="223">
        <f>VLOOKUP(A452,$BL$2:$CI$5,20,FALSE)*'Attorney Detail'!F453</f>
        <v>40</v>
      </c>
      <c r="AN453" s="224"/>
      <c r="AO453" s="223">
        <f>VLOOKUP(A452,$BL$2:$CI$5,21,FALSE)*'Attorney Detail'!F453</f>
        <v>40</v>
      </c>
      <c r="AP453" s="224"/>
      <c r="AQ453" s="223">
        <f>VLOOKUP(A452,$BL$2:$CI$5,22,FALSE)*'Attorney Detail'!F453</f>
        <v>40</v>
      </c>
      <c r="AR453" s="224"/>
      <c r="AS453" s="235">
        <f>VLOOKUP(A452,$BL$2:$CI$5,23,FALSE)*'Attorney Detail'!F453</f>
        <v>10000000000</v>
      </c>
      <c r="AT453" s="236"/>
      <c r="AU453" s="237"/>
      <c r="AV453" s="238"/>
    </row>
    <row r="454" spans="1:89" ht="15.75" thickBot="1" x14ac:dyDescent="0.3">
      <c r="A454" s="37" t="str">
        <f>'Attorney Detail'!A453&amp;""</f>
        <v/>
      </c>
      <c r="B454" s="78" t="s">
        <v>24</v>
      </c>
      <c r="C454" s="78" t="s">
        <v>24</v>
      </c>
      <c r="D454" s="78" t="s">
        <v>112</v>
      </c>
      <c r="E454" s="78" t="s">
        <v>24</v>
      </c>
      <c r="F454" s="78" t="s">
        <v>112</v>
      </c>
      <c r="G454" s="78" t="s">
        <v>24</v>
      </c>
      <c r="H454" s="78" t="s">
        <v>112</v>
      </c>
      <c r="I454" s="78" t="s">
        <v>24</v>
      </c>
      <c r="J454" s="78" t="s">
        <v>112</v>
      </c>
      <c r="K454" s="78" t="s">
        <v>24</v>
      </c>
      <c r="L454" s="78" t="s">
        <v>112</v>
      </c>
      <c r="M454" s="78" t="s">
        <v>24</v>
      </c>
      <c r="N454" s="78" t="s">
        <v>112</v>
      </c>
      <c r="O454" s="78" t="s">
        <v>24</v>
      </c>
      <c r="P454" s="78" t="s">
        <v>112</v>
      </c>
      <c r="Q454" s="78" t="s">
        <v>24</v>
      </c>
      <c r="R454" s="78" t="s">
        <v>112</v>
      </c>
      <c r="S454" s="78" t="s">
        <v>24</v>
      </c>
      <c r="T454" s="78" t="s">
        <v>112</v>
      </c>
      <c r="U454" s="78" t="s">
        <v>24</v>
      </c>
      <c r="V454" s="78" t="s">
        <v>112</v>
      </c>
      <c r="W454" s="78" t="s">
        <v>24</v>
      </c>
      <c r="X454" s="78" t="s">
        <v>112</v>
      </c>
      <c r="Y454" s="78" t="s">
        <v>24</v>
      </c>
      <c r="Z454" s="78" t="s">
        <v>112</v>
      </c>
      <c r="AA454" s="78" t="s">
        <v>24</v>
      </c>
      <c r="AB454" s="78" t="s">
        <v>112</v>
      </c>
      <c r="AC454" s="78" t="s">
        <v>24</v>
      </c>
      <c r="AD454" s="78" t="s">
        <v>112</v>
      </c>
      <c r="AE454" s="78" t="s">
        <v>24</v>
      </c>
      <c r="AF454" s="78" t="s">
        <v>112</v>
      </c>
      <c r="AG454" s="78" t="s">
        <v>24</v>
      </c>
      <c r="AH454" s="79" t="s">
        <v>112</v>
      </c>
      <c r="AI454" s="78" t="s">
        <v>24</v>
      </c>
      <c r="AJ454" s="78" t="s">
        <v>112</v>
      </c>
      <c r="AK454" s="78" t="s">
        <v>24</v>
      </c>
      <c r="AL454" s="78" t="s">
        <v>112</v>
      </c>
      <c r="AM454" s="78" t="s">
        <v>24</v>
      </c>
      <c r="AN454" s="78" t="s">
        <v>112</v>
      </c>
      <c r="AO454" s="78" t="s">
        <v>24</v>
      </c>
      <c r="AP454" s="78" t="s">
        <v>112</v>
      </c>
      <c r="AQ454" s="78" t="s">
        <v>24</v>
      </c>
      <c r="AR454" s="78" t="s">
        <v>112</v>
      </c>
      <c r="AS454" s="78" t="s">
        <v>24</v>
      </c>
      <c r="AT454" s="78" t="s">
        <v>112</v>
      </c>
      <c r="AU454" s="78" t="s">
        <v>24</v>
      </c>
      <c r="AV454" s="154" t="s">
        <v>112</v>
      </c>
      <c r="CK454" s="19"/>
    </row>
    <row r="455" spans="1:89" ht="16.5" thickTop="1" thickBot="1" x14ac:dyDescent="0.3">
      <c r="A455" s="20" t="s">
        <v>25</v>
      </c>
      <c r="B455" s="21"/>
      <c r="C455" s="21"/>
      <c r="D455" s="75">
        <f>C455/C453</f>
        <v>0</v>
      </c>
      <c r="E455" s="21"/>
      <c r="F455" s="75">
        <f>E455/E453</f>
        <v>0</v>
      </c>
      <c r="G455" s="21"/>
      <c r="H455" s="75">
        <f>G455/G453</f>
        <v>0</v>
      </c>
      <c r="I455" s="21"/>
      <c r="J455" s="75">
        <f>I455/I453</f>
        <v>0</v>
      </c>
      <c r="K455" s="21"/>
      <c r="L455" s="75">
        <f>K455/K453</f>
        <v>0</v>
      </c>
      <c r="M455" s="21"/>
      <c r="N455" s="75">
        <f>M455/M453</f>
        <v>0</v>
      </c>
      <c r="O455" s="21"/>
      <c r="P455" s="75">
        <f>O455/O453</f>
        <v>0</v>
      </c>
      <c r="Q455" s="21"/>
      <c r="R455" s="75">
        <f>Q455/Q453</f>
        <v>0</v>
      </c>
      <c r="S455" s="21"/>
      <c r="T455" s="75">
        <f>S455/S453</f>
        <v>0</v>
      </c>
      <c r="U455" s="21"/>
      <c r="V455" s="75">
        <f>U455/U453</f>
        <v>0</v>
      </c>
      <c r="W455" s="21"/>
      <c r="X455" s="75">
        <f>W455/W453</f>
        <v>0</v>
      </c>
      <c r="Y455" s="21"/>
      <c r="Z455" s="75">
        <f>Y455/Y453</f>
        <v>0</v>
      </c>
      <c r="AA455" s="21"/>
      <c r="AB455" s="75">
        <f>AA455/AA453</f>
        <v>0</v>
      </c>
      <c r="AC455" s="21"/>
      <c r="AD455" s="75">
        <f>AC455/AC453</f>
        <v>0</v>
      </c>
      <c r="AE455" s="21"/>
      <c r="AF455" s="75">
        <f>AE455/AE453</f>
        <v>0</v>
      </c>
      <c r="AG455" s="21"/>
      <c r="AH455" s="75">
        <f>AG455/AG453</f>
        <v>0</v>
      </c>
      <c r="AI455" s="21"/>
      <c r="AJ455" s="75">
        <f>AI455/AI453</f>
        <v>0</v>
      </c>
      <c r="AK455" s="21"/>
      <c r="AL455" s="75">
        <f>AK455/AK453</f>
        <v>0</v>
      </c>
      <c r="AM455" s="21">
        <v>0</v>
      </c>
      <c r="AN455" s="75">
        <f>AM455/AM453</f>
        <v>0</v>
      </c>
      <c r="AO455" s="21"/>
      <c r="AP455" s="75">
        <f>AO455/AO453</f>
        <v>0</v>
      </c>
      <c r="AQ455" s="21"/>
      <c r="AR455" s="75">
        <f>AQ455/AQ453</f>
        <v>0</v>
      </c>
      <c r="AS455" s="21"/>
      <c r="AT455" s="75">
        <f>AS455/AS453</f>
        <v>0</v>
      </c>
      <c r="AU455" s="100">
        <f>E455+M455+O455+Q455+W455+Y455+AA455+AE455+AG455+AI455+AO455+AS455+G455+K455+I455+AC455+S455+U455+AQ455+AK455+AM455+C455</f>
        <v>0</v>
      </c>
      <c r="AV455" s="155">
        <f t="shared" ref="AV455:AV459" si="2028">F455+N455+P455+R455+X455+Z455+AB455+AF455+AH455+AJ455+AP455+AT455+AD455+H455+L455+J455+T455+V455+AR455+AL455+AN455+D455</f>
        <v>0</v>
      </c>
      <c r="AW455" s="93">
        <f>IF(D455=0,0,(IF('Attorney Detail'!I453="yes",(D455/AV455)*('Attorney Detail'!G453+'Attorney Detail'!H453),0)))</f>
        <v>0</v>
      </c>
      <c r="AX455" s="93">
        <f>IF(F455=0,0,(IF('Attorney Detail'!J453="yes",(F455/AV455)*('Attorney Detail'!G453+'Attorney Detail'!H453),0)))</f>
        <v>0</v>
      </c>
      <c r="AY455" s="93">
        <f>IF(H455+J455=0,0,(IF('Attorney Detail'!K453="yes",((H455+J455)/AV455)*('Attorney Detail'!G453+'Attorney Detail'!H453),0)))</f>
        <v>0</v>
      </c>
      <c r="AZ455" s="93">
        <f>IF(L455=0,0,(IF('Attorney Detail'!L453="yes",(L455/AV455)*('Attorney Detail'!G453+'Attorney Detail'!H453),0)))</f>
        <v>0</v>
      </c>
      <c r="BA455" s="93">
        <f>IF(N455=0,0,(N455/AV455)*('Attorney Detail'!G453+'Attorney Detail'!H453))</f>
        <v>0</v>
      </c>
      <c r="BB455" s="93">
        <f>IF(R455+T455=0,0,(IF('Attorney Detail'!M453="yes",((R455+T455)/AV455)*('Attorney Detail'!G453+'Attorney Detail'!H453),0)))</f>
        <v>0</v>
      </c>
      <c r="BC455" s="93">
        <f>IF(V455=0,0,(IF('Attorney Detail'!N453="yes",(((V455)/AV455)*('Attorney Detail'!G453+'Attorney Detail'!H453)),0)))</f>
        <v>0</v>
      </c>
      <c r="BD455" s="93">
        <f>IF(X455+Z455+AB455=0,0,(IF('Attorney Detail'!O453="yes",((X455+Z455+AB455)/AV455)*('Attorney Detail'!G453+'Attorney Detail'!H453),0)))</f>
        <v>0</v>
      </c>
      <c r="BE455" s="93">
        <f>IF(AD455=0,0,(IF('Attorney Detail'!P453="yes",(AD455/AV455)*('Attorney Detail'!G453+'Attorney Detail'!H453),0)))</f>
        <v>0</v>
      </c>
      <c r="BF455" s="93">
        <f>IF(AF455=0,0,(IF('Attorney Detail'!Q453="yes",(AF455/AV455)*('Attorney Detail'!G453+'Attorney Detail'!H453),0)))</f>
        <v>0</v>
      </c>
      <c r="BG455" s="93">
        <f>IF(AH455=0,0,(AH455/AV455)*('Attorney Detail'!G453+'Attorney Detail'!H453))</f>
        <v>0</v>
      </c>
      <c r="BH455" s="93">
        <f>IF(AK455+AM455=0,0,(IF('Attorney Detail'!R453="yes",((AL455+AN455)/AV455)*('Attorney Detail'!G453+'Attorney Detail'!H453),0)))</f>
        <v>0</v>
      </c>
      <c r="BI455" s="91">
        <f>IF(AP455=0,0,(IF('Attorney Detail'!S453="yes",(AP455/AV455)*('Attorney Detail'!G453+'Attorney Detail'!H453),0)))</f>
        <v>0</v>
      </c>
      <c r="BJ455" s="91">
        <f>IF(AT455=0,0,(AT455/AV455)*('Attorney Detail'!G453+'Attorney Detail'!H453))</f>
        <v>0</v>
      </c>
      <c r="BK455" s="91">
        <f>IF((AU455)=0,('Attorney Detail'!G453+'Attorney Detail'!H453),SUM(AW455:BJ455))</f>
        <v>0</v>
      </c>
      <c r="CK455" s="19">
        <f>AV455*'Attorney Detail'!F453</f>
        <v>0</v>
      </c>
    </row>
    <row r="456" spans="1:89" ht="16.5" thickTop="1" thickBot="1" x14ac:dyDescent="0.3">
      <c r="A456" s="22" t="s">
        <v>26</v>
      </c>
      <c r="B456" s="23"/>
      <c r="C456" s="88"/>
      <c r="D456" s="75">
        <f>C456/C453</f>
        <v>0</v>
      </c>
      <c r="E456" s="88"/>
      <c r="F456" s="75">
        <f>E456/E453</f>
        <v>0</v>
      </c>
      <c r="G456" s="88"/>
      <c r="H456" s="75">
        <f>G456/G453</f>
        <v>0</v>
      </c>
      <c r="I456" s="88"/>
      <c r="J456" s="75">
        <f>I456/I453</f>
        <v>0</v>
      </c>
      <c r="K456" s="88"/>
      <c r="L456" s="75">
        <f>K456/K453</f>
        <v>0</v>
      </c>
      <c r="M456" s="88"/>
      <c r="N456" s="75">
        <f>M456/M453</f>
        <v>0</v>
      </c>
      <c r="O456" s="88"/>
      <c r="P456" s="75">
        <f>O456/O453</f>
        <v>0</v>
      </c>
      <c r="Q456" s="88"/>
      <c r="R456" s="75">
        <f>Q456/Q453</f>
        <v>0</v>
      </c>
      <c r="S456" s="88"/>
      <c r="T456" s="75">
        <f>S456/S453</f>
        <v>0</v>
      </c>
      <c r="U456" s="88"/>
      <c r="V456" s="75">
        <f>U456/U453</f>
        <v>0</v>
      </c>
      <c r="W456" s="88"/>
      <c r="X456" s="75">
        <f>W456/W453</f>
        <v>0</v>
      </c>
      <c r="Y456" s="88"/>
      <c r="Z456" s="75">
        <f>Y456/Y453</f>
        <v>0</v>
      </c>
      <c r="AA456" s="88"/>
      <c r="AB456" s="75">
        <f>AA456/AA453</f>
        <v>0</v>
      </c>
      <c r="AC456" s="88"/>
      <c r="AD456" s="75">
        <f>AC456/AC453</f>
        <v>0</v>
      </c>
      <c r="AE456" s="88"/>
      <c r="AF456" s="75">
        <f>AE456/AE453</f>
        <v>0</v>
      </c>
      <c r="AG456" s="88"/>
      <c r="AH456" s="75">
        <f>AG456/AG453</f>
        <v>0</v>
      </c>
      <c r="AI456" s="88"/>
      <c r="AJ456" s="75">
        <f>AI456/AI453</f>
        <v>0</v>
      </c>
      <c r="AK456" s="88">
        <v>0</v>
      </c>
      <c r="AL456" s="75">
        <f>AK456/AK453</f>
        <v>0</v>
      </c>
      <c r="AM456" s="88">
        <v>0</v>
      </c>
      <c r="AN456" s="75">
        <f>AM456/AM453</f>
        <v>0</v>
      </c>
      <c r="AO456" s="88"/>
      <c r="AP456" s="75">
        <f>AO456/AO453</f>
        <v>0</v>
      </c>
      <c r="AQ456" s="88"/>
      <c r="AR456" s="75">
        <f>AQ456/AQ453</f>
        <v>0</v>
      </c>
      <c r="AS456" s="88"/>
      <c r="AT456" s="75">
        <f>AS456/AS453</f>
        <v>0</v>
      </c>
      <c r="AU456" s="107">
        <f>E456+M456+O456+Q456+W456+Y456+AA456+AE456+AG456+AI456+AO456+AS456+G456+K456+I456+AC456+S456+U456+AQ456+AK456+AM456+C456</f>
        <v>0</v>
      </c>
      <c r="AV456" s="155">
        <f t="shared" si="2028"/>
        <v>0</v>
      </c>
      <c r="AW456" s="93">
        <f>IF(D456=0,0,(IF('Attorney Detail'!I454="yes",(D456/AV456)*('Attorney Detail'!G454+'Attorney Detail'!H454),0)))</f>
        <v>0</v>
      </c>
      <c r="AX456" s="93">
        <f>IF(F456=0,0,(IF('Attorney Detail'!J454="yes",(F456/AV456)*('Attorney Detail'!G454+'Attorney Detail'!H454),0)))</f>
        <v>0</v>
      </c>
      <c r="AY456" s="93">
        <f>IF(H456+J456=0,0,(IF('Attorney Detail'!K454="yes",((H456+J456)/AV456)*('Attorney Detail'!G454+'Attorney Detail'!H454),0)))</f>
        <v>0</v>
      </c>
      <c r="AZ456" s="93">
        <f>IF(L456=0,0,(IF('Attorney Detail'!L454="yes",(L456/AV456)*('Attorney Detail'!G454+'Attorney Detail'!H454),0)))</f>
        <v>0</v>
      </c>
      <c r="BA456" s="93">
        <f>IF(N456=0,0,(N456/AV456)*('Attorney Detail'!G454+'Attorney Detail'!H454))</f>
        <v>0</v>
      </c>
      <c r="BB456" s="93">
        <f>IF(R456+T456=0,0,(IF('Attorney Detail'!M454="yes",((R456+T456)/AV456)*('Attorney Detail'!G454+'Attorney Detail'!H454),0)))</f>
        <v>0</v>
      </c>
      <c r="BC456" s="93">
        <f>IF(V456=0,0,(IF('Attorney Detail'!N454="yes",(((V456)/AV456)*('Attorney Detail'!G454+'Attorney Detail'!H454)),0)))</f>
        <v>0</v>
      </c>
      <c r="BD456" s="93">
        <f>IF(X456+Z456+AB456=0,0,(IF('Attorney Detail'!O454="yes",((X456+Z456+AB456)/AV456)*('Attorney Detail'!G454+'Attorney Detail'!H454),0)))</f>
        <v>0</v>
      </c>
      <c r="BE456" s="93">
        <f>IF(AD456=0,0,(IF('Attorney Detail'!P454="yes",(AD456/AV456)*('Attorney Detail'!G454+'Attorney Detail'!H454),0)))</f>
        <v>0</v>
      </c>
      <c r="BF456" s="93">
        <f>IF(AF456=0,0,(IF('Attorney Detail'!Q454="yes",(AF456/AV456)*('Attorney Detail'!G454+'Attorney Detail'!H454),0)))</f>
        <v>0</v>
      </c>
      <c r="BG456" s="93">
        <f>IF(AH456=0,0,(AH456/AV456)*('Attorney Detail'!G454+'Attorney Detail'!H454))</f>
        <v>0</v>
      </c>
      <c r="BH456" s="93">
        <f>IF(AK456+AM456=0,0,(IF('Attorney Detail'!R454="yes",((AL456+AN456)/AV456)*('Attorney Detail'!G454+'Attorney Detail'!H454),0)))</f>
        <v>0</v>
      </c>
      <c r="BI456" s="91">
        <f>IF(AP456=0,0,(IF('Attorney Detail'!S454="yes",(AP456/AV456)*('Attorney Detail'!G454+'Attorney Detail'!H454),0)))</f>
        <v>0</v>
      </c>
      <c r="BJ456" s="91">
        <f>IF(AT456=0,0,(AT456/AV456)*('Attorney Detail'!G454+'Attorney Detail'!H454))</f>
        <v>0</v>
      </c>
      <c r="BK456" s="91">
        <f>IF((AU456)=0,('Attorney Detail'!G454+'Attorney Detail'!H454),SUM(AW456:BJ456))</f>
        <v>0</v>
      </c>
      <c r="CK456" s="19">
        <f>AV456*'Attorney Detail'!F454</f>
        <v>0</v>
      </c>
    </row>
    <row r="457" spans="1:89" ht="16.5" thickTop="1" thickBot="1" x14ac:dyDescent="0.3">
      <c r="A457" s="22" t="s">
        <v>27</v>
      </c>
      <c r="B457" s="23"/>
      <c r="C457" s="88"/>
      <c r="D457" s="75">
        <f>C457/C453</f>
        <v>0</v>
      </c>
      <c r="E457" s="88"/>
      <c r="F457" s="75">
        <f>E457/E453</f>
        <v>0</v>
      </c>
      <c r="G457" s="88"/>
      <c r="H457" s="75">
        <f>G457/G453</f>
        <v>0</v>
      </c>
      <c r="I457" s="88"/>
      <c r="J457" s="75">
        <f>I457/I453</f>
        <v>0</v>
      </c>
      <c r="K457" s="88"/>
      <c r="L457" s="75">
        <f>K457/K453</f>
        <v>0</v>
      </c>
      <c r="M457" s="88"/>
      <c r="N457" s="75">
        <f>M457/M453</f>
        <v>0</v>
      </c>
      <c r="O457" s="88"/>
      <c r="P457" s="75">
        <f>O457/O453</f>
        <v>0</v>
      </c>
      <c r="Q457" s="88"/>
      <c r="R457" s="75">
        <f>Q457/Q453</f>
        <v>0</v>
      </c>
      <c r="S457" s="88"/>
      <c r="T457" s="75">
        <f>S457/S453</f>
        <v>0</v>
      </c>
      <c r="U457" s="88"/>
      <c r="V457" s="75">
        <f>U457/U453</f>
        <v>0</v>
      </c>
      <c r="W457" s="88"/>
      <c r="X457" s="75">
        <f>W457/W453</f>
        <v>0</v>
      </c>
      <c r="Y457" s="88"/>
      <c r="Z457" s="75">
        <f>Y457/Y453</f>
        <v>0</v>
      </c>
      <c r="AA457" s="88"/>
      <c r="AB457" s="75">
        <f>AA457/AA453</f>
        <v>0</v>
      </c>
      <c r="AC457" s="88"/>
      <c r="AD457" s="75">
        <f>AC457/AC453</f>
        <v>0</v>
      </c>
      <c r="AE457" s="88"/>
      <c r="AF457" s="75">
        <f>AE457/AE453</f>
        <v>0</v>
      </c>
      <c r="AG457" s="88"/>
      <c r="AH457" s="75">
        <f>AG457/AG453</f>
        <v>0</v>
      </c>
      <c r="AI457" s="88"/>
      <c r="AJ457" s="75">
        <f>AI457/AI453</f>
        <v>0</v>
      </c>
      <c r="AK457" s="88">
        <v>0</v>
      </c>
      <c r="AL457" s="75">
        <f>AK457/AK453</f>
        <v>0</v>
      </c>
      <c r="AM457" s="88">
        <v>0</v>
      </c>
      <c r="AN457" s="75">
        <f>AM457/AM453</f>
        <v>0</v>
      </c>
      <c r="AO457" s="88"/>
      <c r="AP457" s="75">
        <f>AO457/AO453</f>
        <v>0</v>
      </c>
      <c r="AQ457" s="88"/>
      <c r="AR457" s="75">
        <f>AQ457/AQ453</f>
        <v>0</v>
      </c>
      <c r="AS457" s="88"/>
      <c r="AT457" s="75">
        <f>AS457/AS453</f>
        <v>0</v>
      </c>
      <c r="AU457" s="107">
        <f>E457+M457+O457+Q457+W457+Y457+AA457+AE457+AG457+AI457+AO457+AS457+G457+K457+I457+AC457+S457+U457+AQ457+AK457+AM457+C457</f>
        <v>0</v>
      </c>
      <c r="AV457" s="155">
        <f t="shared" si="2028"/>
        <v>0</v>
      </c>
      <c r="AW457" s="93">
        <f>IF(D457=0,0,(IF('Attorney Detail'!I455="yes",(D457/AV457)*('Attorney Detail'!G455+'Attorney Detail'!H455),0)))</f>
        <v>0</v>
      </c>
      <c r="AX457" s="93">
        <f>IF(F457=0,0,(IF('Attorney Detail'!J455="yes",(F457/AV457)*('Attorney Detail'!G455+'Attorney Detail'!H455),0)))</f>
        <v>0</v>
      </c>
      <c r="AY457" s="93">
        <f>IF(H457+J457=0,0,(IF('Attorney Detail'!K455="yes",((H457+J457)/AV457)*('Attorney Detail'!G455+'Attorney Detail'!H455),0)))</f>
        <v>0</v>
      </c>
      <c r="AZ457" s="93">
        <f>IF(L457=0,0,(IF('Attorney Detail'!L455="yes",(L457/AV457)*('Attorney Detail'!G455+'Attorney Detail'!H455),0)))</f>
        <v>0</v>
      </c>
      <c r="BA457" s="93">
        <f>IF(N457=0,0,(N457/AV457)*('Attorney Detail'!G455+'Attorney Detail'!H455))</f>
        <v>0</v>
      </c>
      <c r="BB457" s="93">
        <f>IF(R457+T457=0,0,(IF('Attorney Detail'!M455="yes",((R457+T457)/AV457)*('Attorney Detail'!G455+'Attorney Detail'!H455),0)))</f>
        <v>0</v>
      </c>
      <c r="BC457" s="93">
        <f>IF(V457=0,0,(IF('Attorney Detail'!N455="yes",(((V457)/AV457)*('Attorney Detail'!G455+'Attorney Detail'!H455)),0)))</f>
        <v>0</v>
      </c>
      <c r="BD457" s="93">
        <f>IF(X457+Z457+AB457=0,0,(IF('Attorney Detail'!O455="yes",((X457+Z457+AB457)/AV457)*('Attorney Detail'!G455+'Attorney Detail'!H455),0)))</f>
        <v>0</v>
      </c>
      <c r="BE457" s="93">
        <f>IF(AD457=0,0,(IF('Attorney Detail'!P455="yes",(AD457/AV457)*('Attorney Detail'!G455+'Attorney Detail'!H455),0)))</f>
        <v>0</v>
      </c>
      <c r="BF457" s="93">
        <f>IF(AF457=0,0,(IF('Attorney Detail'!Q455="yes",(AF457/AV457)*('Attorney Detail'!G455+'Attorney Detail'!H455),0)))</f>
        <v>0</v>
      </c>
      <c r="BG457" s="93">
        <f>IF(AH457=0,0,(AH457/AV457)*('Attorney Detail'!G455+'Attorney Detail'!H455))</f>
        <v>0</v>
      </c>
      <c r="BH457" s="93">
        <f>IF(AK457+AM457=0,0,(IF('Attorney Detail'!R455="yes",((AL457+AN457)/AV457)*('Attorney Detail'!G455+'Attorney Detail'!H455),0)))</f>
        <v>0</v>
      </c>
      <c r="BI457" s="91">
        <f>IF(AP457=0,0,(IF('Attorney Detail'!S455="yes",(AP457/AV457)*('Attorney Detail'!G455+'Attorney Detail'!H455),0)))</f>
        <v>0</v>
      </c>
      <c r="BJ457" s="91">
        <f>IF(AT457=0,0,(AT457/AV457)*('Attorney Detail'!G455+'Attorney Detail'!H455))</f>
        <v>0</v>
      </c>
      <c r="BK457" s="91">
        <f>IF((AU457)=0,('Attorney Detail'!G455+'Attorney Detail'!H455),SUM(AW457:BJ457))</f>
        <v>0</v>
      </c>
      <c r="CK457" s="19">
        <f>AV457*'Attorney Detail'!F455</f>
        <v>0</v>
      </c>
    </row>
    <row r="458" spans="1:89" ht="16.5" thickTop="1" thickBot="1" x14ac:dyDescent="0.3">
      <c r="A458" s="24" t="s">
        <v>28</v>
      </c>
      <c r="B458" s="25"/>
      <c r="C458" s="25"/>
      <c r="D458" s="75">
        <f>C458/C453</f>
        <v>0</v>
      </c>
      <c r="E458" s="25"/>
      <c r="F458" s="75">
        <f>E458/E453</f>
        <v>0</v>
      </c>
      <c r="G458" s="25"/>
      <c r="H458" s="75">
        <f>G458/G453</f>
        <v>0</v>
      </c>
      <c r="I458" s="25"/>
      <c r="J458" s="75">
        <f>I458/I453</f>
        <v>0</v>
      </c>
      <c r="K458" s="25"/>
      <c r="L458" s="75">
        <f>K458/K453</f>
        <v>0</v>
      </c>
      <c r="M458" s="25"/>
      <c r="N458" s="75">
        <f>M458/M453</f>
        <v>0</v>
      </c>
      <c r="O458" s="25"/>
      <c r="P458" s="75">
        <f>O458/O453</f>
        <v>0</v>
      </c>
      <c r="Q458" s="25"/>
      <c r="R458" s="75">
        <f>Q458/Q453</f>
        <v>0</v>
      </c>
      <c r="S458" s="25"/>
      <c r="T458" s="75">
        <f>S458/S453</f>
        <v>0</v>
      </c>
      <c r="U458" s="25"/>
      <c r="V458" s="75">
        <f>U458/U453</f>
        <v>0</v>
      </c>
      <c r="W458" s="25"/>
      <c r="X458" s="75">
        <f>W458/W453</f>
        <v>0</v>
      </c>
      <c r="Y458" s="25"/>
      <c r="Z458" s="75">
        <f>Y458/Y453</f>
        <v>0</v>
      </c>
      <c r="AA458" s="25"/>
      <c r="AB458" s="75">
        <f>AA458/AA453</f>
        <v>0</v>
      </c>
      <c r="AC458" s="25"/>
      <c r="AD458" s="75">
        <f>AC458/AC453</f>
        <v>0</v>
      </c>
      <c r="AE458" s="25"/>
      <c r="AF458" s="75">
        <f>AE458/AE453</f>
        <v>0</v>
      </c>
      <c r="AG458" s="25"/>
      <c r="AH458" s="75">
        <f>AG458/AG453</f>
        <v>0</v>
      </c>
      <c r="AI458" s="25"/>
      <c r="AJ458" s="75">
        <f>AI458/AI453</f>
        <v>0</v>
      </c>
      <c r="AK458" s="25">
        <v>0</v>
      </c>
      <c r="AL458" s="75">
        <f>AK458/AK453</f>
        <v>0</v>
      </c>
      <c r="AM458" s="25">
        <v>0</v>
      </c>
      <c r="AN458" s="75">
        <f>AM458/AM453</f>
        <v>0</v>
      </c>
      <c r="AO458" s="25"/>
      <c r="AP458" s="75">
        <f>AO458/AO453</f>
        <v>0</v>
      </c>
      <c r="AQ458" s="25"/>
      <c r="AR458" s="75">
        <f>AQ458/AQ453</f>
        <v>0</v>
      </c>
      <c r="AS458" s="25"/>
      <c r="AT458" s="75">
        <f>AS458/AS453</f>
        <v>0</v>
      </c>
      <c r="AU458" s="108">
        <f>E458+M458+O458+Q458+W458+Y458+AA458+AE458+AG458+AI458+AO458+AS458+G458+K458+I458+AC458+S458+U458+AQ458+AK458+AM458+C458</f>
        <v>0</v>
      </c>
      <c r="AV458" s="155">
        <f t="shared" si="2028"/>
        <v>0</v>
      </c>
      <c r="AW458" s="93">
        <f>IF(D458=0,0,(IF('Attorney Detail'!I456="yes",(D458/AV458)*('Attorney Detail'!G456+'Attorney Detail'!H456),0)))</f>
        <v>0</v>
      </c>
      <c r="AX458" s="93">
        <f>IF(F458=0,0,(IF('Attorney Detail'!J456="yes",(F458/AV458)*('Attorney Detail'!G456+'Attorney Detail'!H456),0)))</f>
        <v>0</v>
      </c>
      <c r="AY458" s="93">
        <f>IF(H458+J458=0,0,(IF('Attorney Detail'!K456="yes",((H458+J458)/AV458)*('Attorney Detail'!G456+'Attorney Detail'!H456),0)))</f>
        <v>0</v>
      </c>
      <c r="AZ458" s="93">
        <f>IF(L458=0,0,(IF('Attorney Detail'!L456="yes",(L458/AV458)*('Attorney Detail'!G456+'Attorney Detail'!H456),0)))</f>
        <v>0</v>
      </c>
      <c r="BA458" s="93">
        <f>IF(N458=0,0,(N458/AV458)*('Attorney Detail'!G456+'Attorney Detail'!H456))</f>
        <v>0</v>
      </c>
      <c r="BB458" s="93">
        <f>IF(R458+T458=0,0,(IF('Attorney Detail'!M456="yes",((R458+T458)/AV458)*('Attorney Detail'!G456+'Attorney Detail'!H456),0)))</f>
        <v>0</v>
      </c>
      <c r="BC458" s="93">
        <f>IF(V458=0,0,(IF('Attorney Detail'!N456="yes",(((V458)/AV458)*('Attorney Detail'!G456+'Attorney Detail'!H456)),0)))</f>
        <v>0</v>
      </c>
      <c r="BD458" s="93">
        <f>IF(X458+Z458+AB458=0,0,(IF('Attorney Detail'!O456="yes",((X458+Z458+AB458)/AV458)*('Attorney Detail'!G456+'Attorney Detail'!H456),0)))</f>
        <v>0</v>
      </c>
      <c r="BE458" s="93">
        <f>IF(AD458=0,0,(IF('Attorney Detail'!P456="yes",(AD458/AV458)*('Attorney Detail'!G456+'Attorney Detail'!H456),0)))</f>
        <v>0</v>
      </c>
      <c r="BF458" s="93">
        <f>IF(AF458=0,0,(IF('Attorney Detail'!Q456="yes",(AF458/AV458)*('Attorney Detail'!G456+'Attorney Detail'!H456),0)))</f>
        <v>0</v>
      </c>
      <c r="BG458" s="93">
        <f>IF(AH458=0,0,(AH458/AV458)*('Attorney Detail'!G456+'Attorney Detail'!H456))</f>
        <v>0</v>
      </c>
      <c r="BH458" s="93">
        <f>IF(AK458+AM458=0,0,(IF('Attorney Detail'!R456="yes",((AL458+AN458)/AV458)*('Attorney Detail'!G456+'Attorney Detail'!H456),0)))</f>
        <v>0</v>
      </c>
      <c r="BI458" s="91">
        <f>IF(AP458=0,0,(IF('Attorney Detail'!S456="yes",(AP458/AV458)*('Attorney Detail'!G456+'Attorney Detail'!H456),0)))</f>
        <v>0</v>
      </c>
      <c r="BJ458" s="91">
        <f>IF(AT458=0,0,(AT458/AV458)*('Attorney Detail'!G456+'Attorney Detail'!H456))</f>
        <v>0</v>
      </c>
      <c r="BK458" s="91">
        <f>IF((AU458)=0,('Attorney Detail'!G456+'Attorney Detail'!H456),SUM(AW458:BJ458))</f>
        <v>0</v>
      </c>
      <c r="CK458" s="19">
        <f>AV458*'Attorney Detail'!F456</f>
        <v>0</v>
      </c>
    </row>
    <row r="459" spans="1:89" ht="16.5" thickTop="1" thickBot="1" x14ac:dyDescent="0.3">
      <c r="A459" s="72" t="s">
        <v>29</v>
      </c>
      <c r="B459" s="73"/>
      <c r="C459" s="73">
        <f t="shared" ref="C459" si="2029">SUM(C455:C458)</f>
        <v>0</v>
      </c>
      <c r="D459" s="74">
        <f t="shared" ref="D459" si="2030">C459/C453</f>
        <v>0</v>
      </c>
      <c r="E459" s="73">
        <f t="shared" ref="E459" si="2031">SUM(E455:E458)</f>
        <v>0</v>
      </c>
      <c r="F459" s="74">
        <f t="shared" ref="F459" si="2032">E459/E453</f>
        <v>0</v>
      </c>
      <c r="G459" s="73">
        <f t="shared" ref="G459" si="2033">SUM(G455:G458)</f>
        <v>0</v>
      </c>
      <c r="H459" s="75">
        <f t="shared" ref="H459" si="2034">G459/G453</f>
        <v>0</v>
      </c>
      <c r="I459" s="73">
        <f t="shared" ref="I459" si="2035">SUM(I455:I458)</f>
        <v>0</v>
      </c>
      <c r="J459" s="75">
        <f t="shared" ref="J459" si="2036">I459/I453</f>
        <v>0</v>
      </c>
      <c r="K459" s="73">
        <f t="shared" ref="K459" si="2037">SUM(K455:K458)</f>
        <v>0</v>
      </c>
      <c r="L459" s="75">
        <f t="shared" ref="L459" si="2038">K459/K453</f>
        <v>0</v>
      </c>
      <c r="M459" s="73">
        <f t="shared" ref="M459" si="2039">SUM(M455:M458)</f>
        <v>0</v>
      </c>
      <c r="N459" s="74">
        <f t="shared" ref="N459" si="2040">M459/M453</f>
        <v>0</v>
      </c>
      <c r="O459" s="73">
        <f t="shared" ref="O459" si="2041">SUM(O455:O458)</f>
        <v>0</v>
      </c>
      <c r="P459" s="74">
        <f t="shared" ref="P459" si="2042">O459/O453</f>
        <v>0</v>
      </c>
      <c r="Q459" s="73">
        <f t="shared" ref="Q459" si="2043">SUM(Q455:Q458)</f>
        <v>0</v>
      </c>
      <c r="R459" s="75">
        <f t="shared" ref="R459" si="2044">Q459/Q453</f>
        <v>0</v>
      </c>
      <c r="S459" s="73">
        <f t="shared" ref="S459" si="2045">SUM(S455:S458)</f>
        <v>0</v>
      </c>
      <c r="T459" s="75">
        <f t="shared" ref="T459" si="2046">S459/S453</f>
        <v>0</v>
      </c>
      <c r="U459" s="73">
        <f t="shared" ref="U459" si="2047">SUM(U455:U458)</f>
        <v>0</v>
      </c>
      <c r="V459" s="75">
        <f t="shared" ref="V459" si="2048">U459/U453</f>
        <v>0</v>
      </c>
      <c r="W459" s="73">
        <f t="shared" ref="W459" si="2049">SUM(W455:W458)</f>
        <v>0</v>
      </c>
      <c r="X459" s="75">
        <f t="shared" ref="X459" si="2050">W459/W453</f>
        <v>0</v>
      </c>
      <c r="Y459" s="73">
        <f t="shared" ref="Y459" si="2051">SUM(Y455:Y458)</f>
        <v>0</v>
      </c>
      <c r="Z459" s="75">
        <f t="shared" ref="Z459" si="2052">Y459/Y453</f>
        <v>0</v>
      </c>
      <c r="AA459" s="73">
        <f t="shared" ref="AA459" si="2053">SUM(AA455:AA458)</f>
        <v>0</v>
      </c>
      <c r="AB459" s="75">
        <f t="shared" ref="AB459" si="2054">AA459/AA453</f>
        <v>0</v>
      </c>
      <c r="AC459" s="73">
        <f t="shared" ref="AC459" si="2055">SUM(AC455:AC458)</f>
        <v>0</v>
      </c>
      <c r="AD459" s="75">
        <f t="shared" ref="AD459" si="2056">AC459/AC453</f>
        <v>0</v>
      </c>
      <c r="AE459" s="73">
        <f t="shared" ref="AE459" si="2057">SUM(AE455:AE458)</f>
        <v>0</v>
      </c>
      <c r="AF459" s="75">
        <f t="shared" ref="AF459" si="2058">AE459/AE453</f>
        <v>0</v>
      </c>
      <c r="AG459" s="73">
        <f t="shared" ref="AG459" si="2059">SUM(AG455:AG458)</f>
        <v>0</v>
      </c>
      <c r="AH459" s="75">
        <f t="shared" ref="AH459" si="2060">AG459/AG453</f>
        <v>0</v>
      </c>
      <c r="AI459" s="73">
        <f t="shared" ref="AI459" si="2061">SUM(AI455:AI458)</f>
        <v>0</v>
      </c>
      <c r="AJ459" s="75">
        <f t="shared" ref="AJ459" si="2062">AI459/AI453</f>
        <v>0</v>
      </c>
      <c r="AK459" s="73">
        <f t="shared" ref="AK459" si="2063">SUM(AK455:AK458)</f>
        <v>0</v>
      </c>
      <c r="AL459" s="75">
        <f t="shared" ref="AL459" si="2064">AK459/AK453</f>
        <v>0</v>
      </c>
      <c r="AM459" s="73">
        <f t="shared" ref="AM459" si="2065">SUM(AM455:AM458)</f>
        <v>0</v>
      </c>
      <c r="AN459" s="75">
        <f t="shared" ref="AN459" si="2066">AM459/AM453</f>
        <v>0</v>
      </c>
      <c r="AO459" s="73">
        <f t="shared" ref="AO459" si="2067">SUM(AO455:AO458)</f>
        <v>0</v>
      </c>
      <c r="AP459" s="75">
        <f t="shared" ref="AP459" si="2068">AO459/AO453</f>
        <v>0</v>
      </c>
      <c r="AQ459" s="73">
        <f t="shared" ref="AQ459" si="2069">SUM(AQ455:AQ458)</f>
        <v>0</v>
      </c>
      <c r="AR459" s="75">
        <f t="shared" ref="AR459" si="2070">AQ459/AQ453</f>
        <v>0</v>
      </c>
      <c r="AS459" s="73">
        <f t="shared" ref="AS459" si="2071">SUM(AS455:AS458)</f>
        <v>0</v>
      </c>
      <c r="AT459" s="75">
        <f t="shared" ref="AT459" si="2072">AS459/AS453</f>
        <v>0</v>
      </c>
      <c r="AU459" s="71">
        <f>E459+M459+O459+Q459+W459+Y459+AA459+AE459+AG459+AI459+AO459+AS459+G459+K459+I459+AC459+S459+U459+AQ459+AK459+AM459+C459</f>
        <v>0</v>
      </c>
      <c r="AV459" s="155">
        <f t="shared" si="2028"/>
        <v>0</v>
      </c>
      <c r="AW459" s="94"/>
      <c r="AX459" s="94"/>
      <c r="AY459" s="94"/>
      <c r="AZ459" s="94"/>
      <c r="BA459" s="94"/>
      <c r="BB459" s="94"/>
      <c r="BC459" s="94"/>
      <c r="BD459" s="94"/>
      <c r="BE459" s="94"/>
      <c r="BF459" s="94"/>
      <c r="BG459" s="94"/>
      <c r="BH459" s="94"/>
      <c r="BI459" s="94"/>
      <c r="BJ459" s="94"/>
      <c r="BK459" s="94"/>
      <c r="CK459" s="26">
        <f t="shared" ref="CK459" si="2073">SUM(CK455:CK458)</f>
        <v>0</v>
      </c>
    </row>
    <row r="460" spans="1:89" ht="16.5" thickTop="1" x14ac:dyDescent="0.25">
      <c r="A460" s="233" t="s">
        <v>481</v>
      </c>
      <c r="B460" s="233"/>
      <c r="C460" s="233"/>
      <c r="D460" s="233"/>
      <c r="E460" s="233"/>
      <c r="F460" s="233"/>
      <c r="G460" s="233"/>
      <c r="H460" s="233"/>
      <c r="I460" s="233"/>
      <c r="J460" s="233"/>
      <c r="K460" s="233"/>
      <c r="L460" s="233"/>
      <c r="M460" s="233"/>
      <c r="N460" s="233"/>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row>
    <row r="461" spans="1:89" ht="45" x14ac:dyDescent="0.25">
      <c r="A461" s="76"/>
      <c r="B461" s="66" t="s">
        <v>21</v>
      </c>
      <c r="C461" s="225" t="s">
        <v>442</v>
      </c>
      <c r="D461" s="226"/>
      <c r="E461" s="225" t="s">
        <v>96</v>
      </c>
      <c r="F461" s="226"/>
      <c r="G461" s="232" t="s">
        <v>99</v>
      </c>
      <c r="H461" s="226"/>
      <c r="I461" s="232" t="s">
        <v>100</v>
      </c>
      <c r="J461" s="226"/>
      <c r="K461" s="225" t="s">
        <v>97</v>
      </c>
      <c r="L461" s="226"/>
      <c r="M461" s="225" t="s">
        <v>98</v>
      </c>
      <c r="N461" s="226"/>
      <c r="O461" s="225" t="s">
        <v>22</v>
      </c>
      <c r="P461" s="226"/>
      <c r="Q461" s="225" t="s">
        <v>489</v>
      </c>
      <c r="R461" s="226"/>
      <c r="S461" s="225" t="s">
        <v>488</v>
      </c>
      <c r="T461" s="226"/>
      <c r="U461" s="232" t="s">
        <v>422</v>
      </c>
      <c r="V461" s="226"/>
      <c r="W461" s="232" t="s">
        <v>436</v>
      </c>
      <c r="X461" s="226"/>
      <c r="Y461" s="232" t="s">
        <v>423</v>
      </c>
      <c r="Z461" s="226"/>
      <c r="AA461" s="225" t="s">
        <v>484</v>
      </c>
      <c r="AB461" s="226"/>
      <c r="AC461" s="225" t="s">
        <v>93</v>
      </c>
      <c r="AD461" s="226"/>
      <c r="AE461" s="225" t="s">
        <v>94</v>
      </c>
      <c r="AF461" s="226"/>
      <c r="AG461" s="225" t="s">
        <v>485</v>
      </c>
      <c r="AH461" s="226"/>
      <c r="AI461" s="225" t="s">
        <v>424</v>
      </c>
      <c r="AJ461" s="226"/>
      <c r="AK461" s="225" t="s">
        <v>425</v>
      </c>
      <c r="AL461" s="226"/>
      <c r="AM461" s="225" t="s">
        <v>437</v>
      </c>
      <c r="AN461" s="226"/>
      <c r="AO461" s="225" t="s">
        <v>500</v>
      </c>
      <c r="AP461" s="226"/>
      <c r="AQ461" s="225" t="s">
        <v>426</v>
      </c>
      <c r="AR461" s="226"/>
      <c r="AS461" s="225" t="s">
        <v>447</v>
      </c>
      <c r="AT461" s="226"/>
      <c r="AU461" s="225" t="s">
        <v>23</v>
      </c>
      <c r="AV461" s="226"/>
      <c r="AW461" s="89" t="s">
        <v>442</v>
      </c>
      <c r="AX461" s="89" t="s">
        <v>96</v>
      </c>
      <c r="AY461" s="195" t="s">
        <v>231</v>
      </c>
      <c r="AZ461" s="105" t="s">
        <v>97</v>
      </c>
      <c r="BA461" s="105" t="s">
        <v>443</v>
      </c>
      <c r="BB461" s="90" t="s">
        <v>434</v>
      </c>
      <c r="BC461" s="106" t="s">
        <v>232</v>
      </c>
      <c r="BD461" s="90" t="s">
        <v>435</v>
      </c>
      <c r="BE461" s="90" t="s">
        <v>93</v>
      </c>
      <c r="BF461" s="90" t="s">
        <v>94</v>
      </c>
      <c r="BG461" s="90" t="s">
        <v>31</v>
      </c>
      <c r="BH461" s="90" t="s">
        <v>444</v>
      </c>
      <c r="BI461" s="91" t="s">
        <v>445</v>
      </c>
      <c r="BJ461" s="91" t="s">
        <v>446</v>
      </c>
      <c r="BK461" s="91" t="s">
        <v>448</v>
      </c>
      <c r="CK461" s="219" t="s">
        <v>502</v>
      </c>
    </row>
    <row r="462" spans="1:89" x14ac:dyDescent="0.25">
      <c r="A462" s="38" t="s">
        <v>107</v>
      </c>
      <c r="B462" s="67"/>
      <c r="C462" s="67"/>
      <c r="D462" s="68"/>
      <c r="E462" s="67"/>
      <c r="F462" s="68"/>
      <c r="G462" s="67"/>
      <c r="H462" s="68"/>
      <c r="I462" s="67"/>
      <c r="J462" s="68"/>
      <c r="K462" s="67"/>
      <c r="L462" s="68"/>
      <c r="M462" s="69"/>
      <c r="N462" s="68"/>
      <c r="O462" s="67"/>
      <c r="P462" s="68"/>
      <c r="Q462" s="67"/>
      <c r="R462" s="68"/>
      <c r="S462" s="67"/>
      <c r="T462" s="68"/>
      <c r="U462" s="67"/>
      <c r="V462" s="68"/>
      <c r="W462" s="67"/>
      <c r="X462" s="68"/>
      <c r="Y462" s="67"/>
      <c r="Z462" s="68"/>
      <c r="AA462" s="67"/>
      <c r="AB462" s="68"/>
      <c r="AC462" s="69"/>
      <c r="AD462" s="69"/>
      <c r="AE462" s="67"/>
      <c r="AF462" s="68"/>
      <c r="AG462" s="67"/>
      <c r="AH462" s="68"/>
      <c r="AI462" s="67"/>
      <c r="AJ462" s="68"/>
      <c r="AK462" s="227"/>
      <c r="AL462" s="228"/>
      <c r="AM462" s="227"/>
      <c r="AN462" s="228"/>
      <c r="AO462" s="112"/>
      <c r="AP462" s="113"/>
      <c r="AQ462" s="112"/>
      <c r="AR462" s="113"/>
      <c r="AS462" s="112"/>
      <c r="AT462" s="113"/>
      <c r="AU462" s="67"/>
      <c r="AV462" s="110"/>
      <c r="AW462" s="89"/>
      <c r="AX462" s="89"/>
      <c r="AY462" s="89"/>
      <c r="AZ462" s="89"/>
      <c r="BA462" s="89"/>
    </row>
    <row r="463" spans="1:89" x14ac:dyDescent="0.25">
      <c r="A463" s="77"/>
      <c r="B463" s="70"/>
      <c r="C463" s="223">
        <f>(VLOOKUP(A462,$BL$2:$CH$5,2,FALSE))*'Attorney Detail'!F463</f>
        <v>15</v>
      </c>
      <c r="D463" s="224"/>
      <c r="E463" s="223">
        <f>(VLOOKUP(A462,$BL$2:$CH$5,3,FALSE))*'Attorney Detail'!F463</f>
        <v>15</v>
      </c>
      <c r="F463" s="224"/>
      <c r="G463" s="223">
        <f>VLOOKUP(A462,$BL$2:$CI$5,4,FALSE)*'Attorney Detail'!F463</f>
        <v>50</v>
      </c>
      <c r="H463" s="224"/>
      <c r="I463" s="223">
        <f>VLOOKUP(A462,$BL$2:$CI$5,5,FALSE)*'Attorney Detail'!F463</f>
        <v>80</v>
      </c>
      <c r="J463" s="224"/>
      <c r="K463" s="223">
        <f>VLOOKUP(A462,$BL$2:$CI$5,6,FALSE)*'Attorney Detail'!F463</f>
        <v>100</v>
      </c>
      <c r="L463" s="224"/>
      <c r="M463" s="234">
        <f>VLOOKUP(A462,$BL$2:$CI$5,7,FALSE)*'Attorney Detail'!F463</f>
        <v>150</v>
      </c>
      <c r="N463" s="224"/>
      <c r="O463" s="223">
        <f>VLOOKUP(A462,$BL$2:$CI$5,8,FALSE)*'Attorney Detail'!F463</f>
        <v>300</v>
      </c>
      <c r="P463" s="224"/>
      <c r="Q463" s="223">
        <f>VLOOKUP(A462,$BL$2:$CI$5,9,FALSE)*'Attorney Detail'!F463</f>
        <v>15</v>
      </c>
      <c r="R463" s="224"/>
      <c r="S463" s="223">
        <f>VLOOKUP(A462,$BL$2:$CI$5,10,FALSE)*'Attorney Detail'!F463</f>
        <v>50</v>
      </c>
      <c r="T463" s="224"/>
      <c r="U463" s="223">
        <f>VLOOKUP(A462,$BL$2:$CI$5,11,FALSE)*'Attorney Detail'!F463</f>
        <v>100</v>
      </c>
      <c r="V463" s="224"/>
      <c r="W463" s="223">
        <f>VLOOKUP(A462,$BL$2:$CI$5,12,FALSE)*'Attorney Detail'!F463</f>
        <v>220</v>
      </c>
      <c r="X463" s="224"/>
      <c r="Y463" s="223">
        <f>VLOOKUP(A462,$BL$2:$CI$5,13,FALSE)*'Attorney Detail'!F463</f>
        <v>300</v>
      </c>
      <c r="Z463" s="224"/>
      <c r="AA463" s="229">
        <f>VLOOKUP(A462,$BL$2:$CI$5,14,FALSE)*'Attorney Detail'!F463</f>
        <v>400</v>
      </c>
      <c r="AB463" s="230"/>
      <c r="AC463" s="229">
        <f>VLOOKUP(A462,$BL$2:$CI$5,15,FALSE)*'Attorney Detail'!F463</f>
        <v>120</v>
      </c>
      <c r="AD463" s="231"/>
      <c r="AE463" s="229">
        <f>VLOOKUP(A462,$BL$2:$CI$5,16,FALSE)*'Attorney Detail'!F463</f>
        <v>120</v>
      </c>
      <c r="AF463" s="230"/>
      <c r="AG463" s="229">
        <f>VLOOKUP(A462,$BL$2:$CI$5,17,FALSE)*'Attorney Detail'!F463</f>
        <v>300</v>
      </c>
      <c r="AH463" s="230"/>
      <c r="AI463" s="223">
        <f>VLOOKUP(A462,$BL$2:$CI$5,18,FALSE)*'Attorney Detail'!F463</f>
        <v>300</v>
      </c>
      <c r="AJ463" s="224"/>
      <c r="AK463" s="223">
        <f>VLOOKUP(A462,$BL$2:$CI$5,19,FALSE)*'Attorney Detail'!F463</f>
        <v>15</v>
      </c>
      <c r="AL463" s="224"/>
      <c r="AM463" s="223">
        <f>VLOOKUP(A462,$BL$2:$CI$5,20,FALSE)*'Attorney Detail'!F463</f>
        <v>40</v>
      </c>
      <c r="AN463" s="224"/>
      <c r="AO463" s="223">
        <f>VLOOKUP(A462,$BL$2:$CI$5,21,FALSE)*'Attorney Detail'!F463</f>
        <v>40</v>
      </c>
      <c r="AP463" s="224"/>
      <c r="AQ463" s="223">
        <f>VLOOKUP(A462,$BL$2:$CI$5,22,FALSE)*'Attorney Detail'!F463</f>
        <v>40</v>
      </c>
      <c r="AR463" s="224"/>
      <c r="AS463" s="235">
        <f>VLOOKUP(A462,$BL$2:$CI$5,23,FALSE)*'Attorney Detail'!F463</f>
        <v>10000000000</v>
      </c>
      <c r="AT463" s="236"/>
      <c r="AU463" s="237"/>
      <c r="AV463" s="238"/>
    </row>
    <row r="464" spans="1:89" ht="15.75" thickBot="1" x14ac:dyDescent="0.3">
      <c r="A464" s="37" t="str">
        <f>'Attorney Detail'!A463&amp;""</f>
        <v/>
      </c>
      <c r="B464" s="78" t="s">
        <v>24</v>
      </c>
      <c r="C464" s="78" t="s">
        <v>24</v>
      </c>
      <c r="D464" s="78" t="s">
        <v>112</v>
      </c>
      <c r="E464" s="78" t="s">
        <v>24</v>
      </c>
      <c r="F464" s="78" t="s">
        <v>112</v>
      </c>
      <c r="G464" s="78" t="s">
        <v>24</v>
      </c>
      <c r="H464" s="78" t="s">
        <v>112</v>
      </c>
      <c r="I464" s="78" t="s">
        <v>24</v>
      </c>
      <c r="J464" s="78" t="s">
        <v>112</v>
      </c>
      <c r="K464" s="78" t="s">
        <v>24</v>
      </c>
      <c r="L464" s="78" t="s">
        <v>112</v>
      </c>
      <c r="M464" s="78" t="s">
        <v>24</v>
      </c>
      <c r="N464" s="78" t="s">
        <v>112</v>
      </c>
      <c r="O464" s="78" t="s">
        <v>24</v>
      </c>
      <c r="P464" s="78" t="s">
        <v>112</v>
      </c>
      <c r="Q464" s="78" t="s">
        <v>24</v>
      </c>
      <c r="R464" s="78" t="s">
        <v>112</v>
      </c>
      <c r="S464" s="78" t="s">
        <v>24</v>
      </c>
      <c r="T464" s="78" t="s">
        <v>112</v>
      </c>
      <c r="U464" s="78" t="s">
        <v>24</v>
      </c>
      <c r="V464" s="78" t="s">
        <v>112</v>
      </c>
      <c r="W464" s="78" t="s">
        <v>24</v>
      </c>
      <c r="X464" s="78" t="s">
        <v>112</v>
      </c>
      <c r="Y464" s="78" t="s">
        <v>24</v>
      </c>
      <c r="Z464" s="78" t="s">
        <v>112</v>
      </c>
      <c r="AA464" s="78" t="s">
        <v>24</v>
      </c>
      <c r="AB464" s="78" t="s">
        <v>112</v>
      </c>
      <c r="AC464" s="78" t="s">
        <v>24</v>
      </c>
      <c r="AD464" s="78" t="s">
        <v>112</v>
      </c>
      <c r="AE464" s="78" t="s">
        <v>24</v>
      </c>
      <c r="AF464" s="78" t="s">
        <v>112</v>
      </c>
      <c r="AG464" s="78" t="s">
        <v>24</v>
      </c>
      <c r="AH464" s="79" t="s">
        <v>112</v>
      </c>
      <c r="AI464" s="78" t="s">
        <v>24</v>
      </c>
      <c r="AJ464" s="78" t="s">
        <v>112</v>
      </c>
      <c r="AK464" s="78" t="s">
        <v>24</v>
      </c>
      <c r="AL464" s="78" t="s">
        <v>112</v>
      </c>
      <c r="AM464" s="78" t="s">
        <v>24</v>
      </c>
      <c r="AN464" s="78" t="s">
        <v>112</v>
      </c>
      <c r="AO464" s="78" t="s">
        <v>24</v>
      </c>
      <c r="AP464" s="78" t="s">
        <v>112</v>
      </c>
      <c r="AQ464" s="78" t="s">
        <v>24</v>
      </c>
      <c r="AR464" s="78" t="s">
        <v>112</v>
      </c>
      <c r="AS464" s="78" t="s">
        <v>24</v>
      </c>
      <c r="AT464" s="78" t="s">
        <v>112</v>
      </c>
      <c r="AU464" s="78" t="s">
        <v>24</v>
      </c>
      <c r="AV464" s="154" t="s">
        <v>112</v>
      </c>
      <c r="CK464" s="19"/>
    </row>
    <row r="465" spans="1:89" ht="16.5" thickTop="1" thickBot="1" x14ac:dyDescent="0.3">
      <c r="A465" s="20" t="s">
        <v>25</v>
      </c>
      <c r="B465" s="21"/>
      <c r="C465" s="21"/>
      <c r="D465" s="75">
        <f>C465/C463</f>
        <v>0</v>
      </c>
      <c r="E465" s="21"/>
      <c r="F465" s="75">
        <f>E465/E463</f>
        <v>0</v>
      </c>
      <c r="G465" s="21"/>
      <c r="H465" s="75">
        <f>G465/G463</f>
        <v>0</v>
      </c>
      <c r="I465" s="21"/>
      <c r="J465" s="75">
        <f>I465/I463</f>
        <v>0</v>
      </c>
      <c r="K465" s="21"/>
      <c r="L465" s="75">
        <f>K465/K463</f>
        <v>0</v>
      </c>
      <c r="M465" s="21"/>
      <c r="N465" s="75">
        <f>M465/M463</f>
        <v>0</v>
      </c>
      <c r="O465" s="21"/>
      <c r="P465" s="75">
        <f>O465/O463</f>
        <v>0</v>
      </c>
      <c r="Q465" s="21"/>
      <c r="R465" s="75">
        <f>Q465/Q463</f>
        <v>0</v>
      </c>
      <c r="S465" s="21"/>
      <c r="T465" s="75">
        <f>S465/S463</f>
        <v>0</v>
      </c>
      <c r="U465" s="21"/>
      <c r="V465" s="75">
        <f>U465/U463</f>
        <v>0</v>
      </c>
      <c r="W465" s="21"/>
      <c r="X465" s="75">
        <f>W465/W463</f>
        <v>0</v>
      </c>
      <c r="Y465" s="21"/>
      <c r="Z465" s="75">
        <f>Y465/Y463</f>
        <v>0</v>
      </c>
      <c r="AA465" s="21"/>
      <c r="AB465" s="75">
        <f>AA465/AA463</f>
        <v>0</v>
      </c>
      <c r="AC465" s="21"/>
      <c r="AD465" s="75">
        <f>AC465/AC463</f>
        <v>0</v>
      </c>
      <c r="AE465" s="21"/>
      <c r="AF465" s="75">
        <f>AE465/AE463</f>
        <v>0</v>
      </c>
      <c r="AG465" s="21"/>
      <c r="AH465" s="75">
        <f>AG465/AG463</f>
        <v>0</v>
      </c>
      <c r="AI465" s="21"/>
      <c r="AJ465" s="75">
        <f>AI465/AI463</f>
        <v>0</v>
      </c>
      <c r="AK465" s="21"/>
      <c r="AL465" s="75">
        <f>AK465/AK463</f>
        <v>0</v>
      </c>
      <c r="AM465" s="21">
        <v>0</v>
      </c>
      <c r="AN465" s="75">
        <f>AM465/AM463</f>
        <v>0</v>
      </c>
      <c r="AO465" s="21"/>
      <c r="AP465" s="75">
        <f>AO465/AO463</f>
        <v>0</v>
      </c>
      <c r="AQ465" s="21"/>
      <c r="AR465" s="75">
        <f>AQ465/AQ463</f>
        <v>0</v>
      </c>
      <c r="AS465" s="21"/>
      <c r="AT465" s="75">
        <f>AS465/AS463</f>
        <v>0</v>
      </c>
      <c r="AU465" s="100">
        <f>E465+M465+O465+Q465+W465+Y465+AA465+AE465+AG465+AI465+AO465+AS465+G465+K465+I465+AC465+S465+U465+AQ465+AK465+AM465+C465</f>
        <v>0</v>
      </c>
      <c r="AV465" s="155">
        <f t="shared" ref="AV465:AV469" si="2074">F465+N465+P465+R465+X465+Z465+AB465+AF465+AH465+AJ465+AP465+AT465+AD465+H465+L465+J465+T465+V465+AR465+AL465+AN465+D465</f>
        <v>0</v>
      </c>
      <c r="AW465" s="93">
        <f>IF(D465=0,0,(IF('Attorney Detail'!I463="yes",(D465/AV465)*('Attorney Detail'!G463+'Attorney Detail'!H463),0)))</f>
        <v>0</v>
      </c>
      <c r="AX465" s="93">
        <f>IF(F465=0,0,(IF('Attorney Detail'!J463="yes",(F465/AV465)*('Attorney Detail'!G463+'Attorney Detail'!H463),0)))</f>
        <v>0</v>
      </c>
      <c r="AY465" s="93">
        <f>IF(H465+J465=0,0,(IF('Attorney Detail'!K463="yes",((H465+J465)/AV465)*('Attorney Detail'!G463+'Attorney Detail'!H463),0)))</f>
        <v>0</v>
      </c>
      <c r="AZ465" s="93">
        <f>IF(L465=0,0,(IF('Attorney Detail'!L463="yes",(L465/AV465)*('Attorney Detail'!G463+'Attorney Detail'!H463),0)))</f>
        <v>0</v>
      </c>
      <c r="BA465" s="93">
        <f>IF(N465=0,0,(N465/AV465)*('Attorney Detail'!G463+'Attorney Detail'!H463))</f>
        <v>0</v>
      </c>
      <c r="BB465" s="93">
        <f>IF(R465+T465=0,0,(IF('Attorney Detail'!M463="yes",((R465+T465)/AV465)*('Attorney Detail'!G463+'Attorney Detail'!H463),0)))</f>
        <v>0</v>
      </c>
      <c r="BC465" s="93">
        <f>IF(V465=0,0,(IF('Attorney Detail'!N463="yes",(((V465)/AV465)*('Attorney Detail'!G463+'Attorney Detail'!H463)),0)))</f>
        <v>0</v>
      </c>
      <c r="BD465" s="93">
        <f>IF(X465+Z465+AB465=0,0,(IF('Attorney Detail'!O463="yes",((X465+Z465+AB465)/AV465)*('Attorney Detail'!G463+'Attorney Detail'!H463),0)))</f>
        <v>0</v>
      </c>
      <c r="BE465" s="93">
        <f>IF(AD465=0,0,(IF('Attorney Detail'!P463="yes",(AD465/AV465)*('Attorney Detail'!G463+'Attorney Detail'!H463),0)))</f>
        <v>0</v>
      </c>
      <c r="BF465" s="93">
        <f>IF(AF465=0,0,(IF('Attorney Detail'!Q463="yes",(AF465/AV465)*('Attorney Detail'!G463+'Attorney Detail'!H463),0)))</f>
        <v>0</v>
      </c>
      <c r="BG465" s="93">
        <f>IF(AH465=0,0,(AH465/AV465)*('Attorney Detail'!G463+'Attorney Detail'!H463))</f>
        <v>0</v>
      </c>
      <c r="BH465" s="93">
        <f>IF(AK465+AM465=0,0,(IF('Attorney Detail'!R463="yes",((AL465+AN465)/AV465)*('Attorney Detail'!G463+'Attorney Detail'!H463),0)))</f>
        <v>0</v>
      </c>
      <c r="BI465" s="91">
        <f>IF(AP465=0,0,(IF('Attorney Detail'!S463="yes",(AP465/AV465)*('Attorney Detail'!G463+'Attorney Detail'!H463),0)))</f>
        <v>0</v>
      </c>
      <c r="BJ465" s="91">
        <f>IF(AT465=0,0,(AT465/AV465)*('Attorney Detail'!G463+'Attorney Detail'!H463))</f>
        <v>0</v>
      </c>
      <c r="BK465" s="91">
        <f>IF((AU465)=0,('Attorney Detail'!G463+'Attorney Detail'!H463),SUM(AW465:BJ465))</f>
        <v>0</v>
      </c>
      <c r="CK465" s="19">
        <f>AV465*'Attorney Detail'!F463</f>
        <v>0</v>
      </c>
    </row>
    <row r="466" spans="1:89" ht="16.5" thickTop="1" thickBot="1" x14ac:dyDescent="0.3">
      <c r="A466" s="22" t="s">
        <v>26</v>
      </c>
      <c r="B466" s="23"/>
      <c r="C466" s="88"/>
      <c r="D466" s="75">
        <f>C466/C463</f>
        <v>0</v>
      </c>
      <c r="E466" s="88"/>
      <c r="F466" s="75">
        <f>E466/E463</f>
        <v>0</v>
      </c>
      <c r="G466" s="88"/>
      <c r="H466" s="75">
        <f>G466/G463</f>
        <v>0</v>
      </c>
      <c r="I466" s="88"/>
      <c r="J466" s="75">
        <f>I466/I463</f>
        <v>0</v>
      </c>
      <c r="K466" s="88"/>
      <c r="L466" s="75">
        <f>K466/K463</f>
        <v>0</v>
      </c>
      <c r="M466" s="88"/>
      <c r="N466" s="75">
        <f>M466/M463</f>
        <v>0</v>
      </c>
      <c r="O466" s="88"/>
      <c r="P466" s="75">
        <f>O466/O463</f>
        <v>0</v>
      </c>
      <c r="Q466" s="88"/>
      <c r="R466" s="75">
        <f>Q466/Q463</f>
        <v>0</v>
      </c>
      <c r="S466" s="88"/>
      <c r="T466" s="75">
        <f>S466/S463</f>
        <v>0</v>
      </c>
      <c r="U466" s="88"/>
      <c r="V466" s="75">
        <f>U466/U463</f>
        <v>0</v>
      </c>
      <c r="W466" s="88"/>
      <c r="X466" s="75">
        <f>W466/W463</f>
        <v>0</v>
      </c>
      <c r="Y466" s="88"/>
      <c r="Z466" s="75">
        <f>Y466/Y463</f>
        <v>0</v>
      </c>
      <c r="AA466" s="88"/>
      <c r="AB466" s="75">
        <f>AA466/AA463</f>
        <v>0</v>
      </c>
      <c r="AC466" s="88"/>
      <c r="AD466" s="75">
        <f>AC466/AC463</f>
        <v>0</v>
      </c>
      <c r="AE466" s="88"/>
      <c r="AF466" s="75">
        <f>AE466/AE463</f>
        <v>0</v>
      </c>
      <c r="AG466" s="88"/>
      <c r="AH466" s="75">
        <f>AG466/AG463</f>
        <v>0</v>
      </c>
      <c r="AI466" s="88"/>
      <c r="AJ466" s="75">
        <f>AI466/AI463</f>
        <v>0</v>
      </c>
      <c r="AK466" s="88">
        <v>0</v>
      </c>
      <c r="AL466" s="75">
        <f>AK466/AK463</f>
        <v>0</v>
      </c>
      <c r="AM466" s="88">
        <v>0</v>
      </c>
      <c r="AN466" s="75">
        <f>AM466/AM463</f>
        <v>0</v>
      </c>
      <c r="AO466" s="88"/>
      <c r="AP466" s="75">
        <f>AO466/AO463</f>
        <v>0</v>
      </c>
      <c r="AQ466" s="88"/>
      <c r="AR466" s="75">
        <f>AQ466/AQ463</f>
        <v>0</v>
      </c>
      <c r="AS466" s="88"/>
      <c r="AT466" s="75">
        <f>AS466/AS463</f>
        <v>0</v>
      </c>
      <c r="AU466" s="107">
        <f>E466+M466+O466+Q466+W466+Y466+AA466+AE466+AG466+AI466+AO466+AS466+G466+K466+I466+AC466+S466+U466+AQ466+AK466+AM466+C466</f>
        <v>0</v>
      </c>
      <c r="AV466" s="155">
        <f t="shared" si="2074"/>
        <v>0</v>
      </c>
      <c r="AW466" s="93">
        <f>IF(D466=0,0,(IF('Attorney Detail'!I464="yes",(D466/AV466)*('Attorney Detail'!G464+'Attorney Detail'!H464),0)))</f>
        <v>0</v>
      </c>
      <c r="AX466" s="93">
        <f>IF(F466=0,0,(IF('Attorney Detail'!J464="yes",(F466/AV466)*('Attorney Detail'!G464+'Attorney Detail'!H464),0)))</f>
        <v>0</v>
      </c>
      <c r="AY466" s="93">
        <f>IF(H466+J466=0,0,(IF('Attorney Detail'!K464="yes",((H466+J466)/AV466)*('Attorney Detail'!G464+'Attorney Detail'!H464),0)))</f>
        <v>0</v>
      </c>
      <c r="AZ466" s="93">
        <f>IF(L466=0,0,(IF('Attorney Detail'!L464="yes",(L466/AV466)*('Attorney Detail'!G464+'Attorney Detail'!H464),0)))</f>
        <v>0</v>
      </c>
      <c r="BA466" s="93">
        <f>IF(N466=0,0,(N466/AV466)*('Attorney Detail'!G464+'Attorney Detail'!H464))</f>
        <v>0</v>
      </c>
      <c r="BB466" s="93">
        <f>IF(R466+T466=0,0,(IF('Attorney Detail'!M464="yes",((R466+T466)/AV466)*('Attorney Detail'!G464+'Attorney Detail'!H464),0)))</f>
        <v>0</v>
      </c>
      <c r="BC466" s="93">
        <f>IF(V466=0,0,(IF('Attorney Detail'!N464="yes",(((V466)/AV466)*('Attorney Detail'!G464+'Attorney Detail'!H464)),0)))</f>
        <v>0</v>
      </c>
      <c r="BD466" s="93">
        <f>IF(X466+Z466+AB466=0,0,(IF('Attorney Detail'!O464="yes",((X466+Z466+AB466)/AV466)*('Attorney Detail'!G464+'Attorney Detail'!H464),0)))</f>
        <v>0</v>
      </c>
      <c r="BE466" s="93">
        <f>IF(AD466=0,0,(IF('Attorney Detail'!P464="yes",(AD466/AV466)*('Attorney Detail'!G464+'Attorney Detail'!H464),0)))</f>
        <v>0</v>
      </c>
      <c r="BF466" s="93">
        <f>IF(AF466=0,0,(IF('Attorney Detail'!Q464="yes",(AF466/AV466)*('Attorney Detail'!G464+'Attorney Detail'!H464),0)))</f>
        <v>0</v>
      </c>
      <c r="BG466" s="93">
        <f>IF(AH466=0,0,(AH466/AV466)*('Attorney Detail'!G464+'Attorney Detail'!H464))</f>
        <v>0</v>
      </c>
      <c r="BH466" s="93">
        <f>IF(AK466+AM466=0,0,(IF('Attorney Detail'!R464="yes",((AL466+AN466)/AV466)*('Attorney Detail'!G464+'Attorney Detail'!H464),0)))</f>
        <v>0</v>
      </c>
      <c r="BI466" s="91">
        <f>IF(AP466=0,0,(IF('Attorney Detail'!S464="yes",(AP466/AV466)*('Attorney Detail'!G464+'Attorney Detail'!H464),0)))</f>
        <v>0</v>
      </c>
      <c r="BJ466" s="91">
        <f>IF(AT466=0,0,(AT466/AV466)*('Attorney Detail'!G464+'Attorney Detail'!H464))</f>
        <v>0</v>
      </c>
      <c r="BK466" s="91">
        <f>IF((AU466)=0,('Attorney Detail'!G464+'Attorney Detail'!H464),SUM(AW466:BJ466))</f>
        <v>0</v>
      </c>
      <c r="CK466" s="19">
        <f>AV466*'Attorney Detail'!F464</f>
        <v>0</v>
      </c>
    </row>
    <row r="467" spans="1:89" ht="16.5" thickTop="1" thickBot="1" x14ac:dyDescent="0.3">
      <c r="A467" s="22" t="s">
        <v>27</v>
      </c>
      <c r="B467" s="23"/>
      <c r="C467" s="88"/>
      <c r="D467" s="75">
        <f>C467/C463</f>
        <v>0</v>
      </c>
      <c r="E467" s="88"/>
      <c r="F467" s="75">
        <f>E467/E463</f>
        <v>0</v>
      </c>
      <c r="G467" s="88"/>
      <c r="H467" s="75">
        <f>G467/G463</f>
        <v>0</v>
      </c>
      <c r="I467" s="88"/>
      <c r="J467" s="75">
        <f>I467/I463</f>
        <v>0</v>
      </c>
      <c r="K467" s="88"/>
      <c r="L467" s="75">
        <f>K467/K463</f>
        <v>0</v>
      </c>
      <c r="M467" s="88"/>
      <c r="N467" s="75">
        <f>M467/M463</f>
        <v>0</v>
      </c>
      <c r="O467" s="88"/>
      <c r="P467" s="75">
        <f>O467/O463</f>
        <v>0</v>
      </c>
      <c r="Q467" s="88"/>
      <c r="R467" s="75">
        <f>Q467/Q463</f>
        <v>0</v>
      </c>
      <c r="S467" s="88"/>
      <c r="T467" s="75">
        <f>S467/S463</f>
        <v>0</v>
      </c>
      <c r="U467" s="88"/>
      <c r="V467" s="75">
        <f>U467/U463</f>
        <v>0</v>
      </c>
      <c r="W467" s="88"/>
      <c r="X467" s="75">
        <f>W467/W463</f>
        <v>0</v>
      </c>
      <c r="Y467" s="88"/>
      <c r="Z467" s="75">
        <f>Y467/Y463</f>
        <v>0</v>
      </c>
      <c r="AA467" s="88"/>
      <c r="AB467" s="75">
        <f>AA467/AA463</f>
        <v>0</v>
      </c>
      <c r="AC467" s="88"/>
      <c r="AD467" s="75">
        <f>AC467/AC463</f>
        <v>0</v>
      </c>
      <c r="AE467" s="88"/>
      <c r="AF467" s="75">
        <f>AE467/AE463</f>
        <v>0</v>
      </c>
      <c r="AG467" s="88"/>
      <c r="AH467" s="75">
        <f>AG467/AG463</f>
        <v>0</v>
      </c>
      <c r="AI467" s="88"/>
      <c r="AJ467" s="75">
        <f>AI467/AI463</f>
        <v>0</v>
      </c>
      <c r="AK467" s="88">
        <v>0</v>
      </c>
      <c r="AL467" s="75">
        <f>AK467/AK463</f>
        <v>0</v>
      </c>
      <c r="AM467" s="88">
        <v>0</v>
      </c>
      <c r="AN467" s="75">
        <f>AM467/AM463</f>
        <v>0</v>
      </c>
      <c r="AO467" s="88"/>
      <c r="AP467" s="75">
        <f>AO467/AO463</f>
        <v>0</v>
      </c>
      <c r="AQ467" s="88"/>
      <c r="AR467" s="75">
        <f>AQ467/AQ463</f>
        <v>0</v>
      </c>
      <c r="AS467" s="88"/>
      <c r="AT467" s="75">
        <f>AS467/AS463</f>
        <v>0</v>
      </c>
      <c r="AU467" s="107">
        <f>E467+M467+O467+Q467+W467+Y467+AA467+AE467+AG467+AI467+AO467+AS467+G467+K467+I467+AC467+S467+U467+AQ467+AK467+AM467+C467</f>
        <v>0</v>
      </c>
      <c r="AV467" s="155">
        <f t="shared" si="2074"/>
        <v>0</v>
      </c>
      <c r="AW467" s="93">
        <f>IF(D467=0,0,(IF('Attorney Detail'!I465="yes",(D467/AV467)*('Attorney Detail'!G465+'Attorney Detail'!H465),0)))</f>
        <v>0</v>
      </c>
      <c r="AX467" s="93">
        <f>IF(F467=0,0,(IF('Attorney Detail'!J465="yes",(F467/AV467)*('Attorney Detail'!G465+'Attorney Detail'!H465),0)))</f>
        <v>0</v>
      </c>
      <c r="AY467" s="93">
        <f>IF(H467+J467=0,0,(IF('Attorney Detail'!K465="yes",((H467+J467)/AV467)*('Attorney Detail'!G465+'Attorney Detail'!H465),0)))</f>
        <v>0</v>
      </c>
      <c r="AZ467" s="93">
        <f>IF(L467=0,0,(IF('Attorney Detail'!L465="yes",(L467/AV467)*('Attorney Detail'!G465+'Attorney Detail'!H465),0)))</f>
        <v>0</v>
      </c>
      <c r="BA467" s="93">
        <f>IF(N467=0,0,(N467/AV467)*('Attorney Detail'!G465+'Attorney Detail'!H465))</f>
        <v>0</v>
      </c>
      <c r="BB467" s="93">
        <f>IF(R467+T467=0,0,(IF('Attorney Detail'!M465="yes",((R467+T467)/AV467)*('Attorney Detail'!G465+'Attorney Detail'!H465),0)))</f>
        <v>0</v>
      </c>
      <c r="BC467" s="93">
        <f>IF(V467=0,0,(IF('Attorney Detail'!N465="yes",(((V467)/AV467)*('Attorney Detail'!G465+'Attorney Detail'!H465)),0)))</f>
        <v>0</v>
      </c>
      <c r="BD467" s="93">
        <f>IF(X467+Z467+AB467=0,0,(IF('Attorney Detail'!O465="yes",((X467+Z467+AB467)/AV467)*('Attorney Detail'!G465+'Attorney Detail'!H465),0)))</f>
        <v>0</v>
      </c>
      <c r="BE467" s="93">
        <f>IF(AD467=0,0,(IF('Attorney Detail'!P465="yes",(AD467/AV467)*('Attorney Detail'!G465+'Attorney Detail'!H465),0)))</f>
        <v>0</v>
      </c>
      <c r="BF467" s="93">
        <f>IF(AF467=0,0,(IF('Attorney Detail'!Q465="yes",(AF467/AV467)*('Attorney Detail'!G465+'Attorney Detail'!H465),0)))</f>
        <v>0</v>
      </c>
      <c r="BG467" s="93">
        <f>IF(AH467=0,0,(AH467/AV467)*('Attorney Detail'!G465+'Attorney Detail'!H465))</f>
        <v>0</v>
      </c>
      <c r="BH467" s="93">
        <f>IF(AK467+AM467=0,0,(IF('Attorney Detail'!R465="yes",((AL467+AN467)/AV467)*('Attorney Detail'!G465+'Attorney Detail'!H465),0)))</f>
        <v>0</v>
      </c>
      <c r="BI467" s="91">
        <f>IF(AP467=0,0,(IF('Attorney Detail'!S465="yes",(AP467/AV467)*('Attorney Detail'!G465+'Attorney Detail'!H465),0)))</f>
        <v>0</v>
      </c>
      <c r="BJ467" s="91">
        <f>IF(AT467=0,0,(AT467/AV467)*('Attorney Detail'!G465+'Attorney Detail'!H465))</f>
        <v>0</v>
      </c>
      <c r="BK467" s="91">
        <f>IF((AU467)=0,('Attorney Detail'!G465+'Attorney Detail'!H465),SUM(AW467:BJ467))</f>
        <v>0</v>
      </c>
      <c r="CK467" s="19">
        <f>AV467*'Attorney Detail'!F465</f>
        <v>0</v>
      </c>
    </row>
    <row r="468" spans="1:89" ht="16.5" thickTop="1" thickBot="1" x14ac:dyDescent="0.3">
      <c r="A468" s="24" t="s">
        <v>28</v>
      </c>
      <c r="B468" s="25"/>
      <c r="C468" s="25"/>
      <c r="D468" s="75">
        <f>C468/C463</f>
        <v>0</v>
      </c>
      <c r="E468" s="25"/>
      <c r="F468" s="75">
        <f>E468/E463</f>
        <v>0</v>
      </c>
      <c r="G468" s="25"/>
      <c r="H468" s="75">
        <f>G468/G463</f>
        <v>0</v>
      </c>
      <c r="I468" s="25"/>
      <c r="J468" s="75">
        <f>I468/I463</f>
        <v>0</v>
      </c>
      <c r="K468" s="25"/>
      <c r="L468" s="75">
        <f>K468/K463</f>
        <v>0</v>
      </c>
      <c r="M468" s="25"/>
      <c r="N468" s="75">
        <f>M468/M463</f>
        <v>0</v>
      </c>
      <c r="O468" s="25"/>
      <c r="P468" s="75">
        <f>O468/O463</f>
        <v>0</v>
      </c>
      <c r="Q468" s="25"/>
      <c r="R468" s="75">
        <f>Q468/Q463</f>
        <v>0</v>
      </c>
      <c r="S468" s="25"/>
      <c r="T468" s="75">
        <f>S468/S463</f>
        <v>0</v>
      </c>
      <c r="U468" s="25"/>
      <c r="V468" s="75">
        <f>U468/U463</f>
        <v>0</v>
      </c>
      <c r="W468" s="25"/>
      <c r="X468" s="75">
        <f>W468/W463</f>
        <v>0</v>
      </c>
      <c r="Y468" s="25"/>
      <c r="Z468" s="75">
        <f>Y468/Y463</f>
        <v>0</v>
      </c>
      <c r="AA468" s="25"/>
      <c r="AB468" s="75">
        <f>AA468/AA463</f>
        <v>0</v>
      </c>
      <c r="AC468" s="25"/>
      <c r="AD468" s="75">
        <f>AC468/AC463</f>
        <v>0</v>
      </c>
      <c r="AE468" s="25"/>
      <c r="AF468" s="75">
        <f>AE468/AE463</f>
        <v>0</v>
      </c>
      <c r="AG468" s="25"/>
      <c r="AH468" s="75">
        <f>AG468/AG463</f>
        <v>0</v>
      </c>
      <c r="AI468" s="25"/>
      <c r="AJ468" s="75">
        <f>AI468/AI463</f>
        <v>0</v>
      </c>
      <c r="AK468" s="25">
        <v>0</v>
      </c>
      <c r="AL468" s="75">
        <f>AK468/AK463</f>
        <v>0</v>
      </c>
      <c r="AM468" s="25">
        <v>0</v>
      </c>
      <c r="AN468" s="75">
        <f>AM468/AM463</f>
        <v>0</v>
      </c>
      <c r="AO468" s="25"/>
      <c r="AP468" s="75">
        <f>AO468/AO463</f>
        <v>0</v>
      </c>
      <c r="AQ468" s="25"/>
      <c r="AR468" s="75">
        <f>AQ468/AQ463</f>
        <v>0</v>
      </c>
      <c r="AS468" s="25"/>
      <c r="AT468" s="75">
        <f>AS468/AS463</f>
        <v>0</v>
      </c>
      <c r="AU468" s="108">
        <f>E468+M468+O468+Q468+W468+Y468+AA468+AE468+AG468+AI468+AO468+AS468+G468+K468+I468+AC468+S468+U468+AQ468+AK468+AM468+C468</f>
        <v>0</v>
      </c>
      <c r="AV468" s="155">
        <f t="shared" si="2074"/>
        <v>0</v>
      </c>
      <c r="AW468" s="93">
        <f>IF(D468=0,0,(IF('Attorney Detail'!I466="yes",(D468/AV468)*('Attorney Detail'!G466+'Attorney Detail'!H466),0)))</f>
        <v>0</v>
      </c>
      <c r="AX468" s="93">
        <f>IF(F468=0,0,(IF('Attorney Detail'!J466="yes",(F468/AV468)*('Attorney Detail'!G466+'Attorney Detail'!H466),0)))</f>
        <v>0</v>
      </c>
      <c r="AY468" s="93">
        <f>IF(H468+J468=0,0,(IF('Attorney Detail'!K466="yes",((H468+J468)/AV468)*('Attorney Detail'!G466+'Attorney Detail'!H466),0)))</f>
        <v>0</v>
      </c>
      <c r="AZ468" s="93">
        <f>IF(L468=0,0,(IF('Attorney Detail'!L466="yes",(L468/AV468)*('Attorney Detail'!G466+'Attorney Detail'!H466),0)))</f>
        <v>0</v>
      </c>
      <c r="BA468" s="93">
        <f>IF(N468=0,0,(N468/AV468)*('Attorney Detail'!G466+'Attorney Detail'!H466))</f>
        <v>0</v>
      </c>
      <c r="BB468" s="93">
        <f>IF(R468+T468=0,0,(IF('Attorney Detail'!M466="yes",((R468+T468)/AV468)*('Attorney Detail'!G466+'Attorney Detail'!H466),0)))</f>
        <v>0</v>
      </c>
      <c r="BC468" s="93">
        <f>IF(V468=0,0,(IF('Attorney Detail'!N466="yes",(((V468)/AV468)*('Attorney Detail'!G466+'Attorney Detail'!H466)),0)))</f>
        <v>0</v>
      </c>
      <c r="BD468" s="93">
        <f>IF(X468+Z468+AB468=0,0,(IF('Attorney Detail'!O466="yes",((X468+Z468+AB468)/AV468)*('Attorney Detail'!G466+'Attorney Detail'!H466),0)))</f>
        <v>0</v>
      </c>
      <c r="BE468" s="93">
        <f>IF(AD468=0,0,(IF('Attorney Detail'!P466="yes",(AD468/AV468)*('Attorney Detail'!G466+'Attorney Detail'!H466),0)))</f>
        <v>0</v>
      </c>
      <c r="BF468" s="93">
        <f>IF(AF468=0,0,(IF('Attorney Detail'!Q466="yes",(AF468/AV468)*('Attorney Detail'!G466+'Attorney Detail'!H466),0)))</f>
        <v>0</v>
      </c>
      <c r="BG468" s="93">
        <f>IF(AH468=0,0,(AH468/AV468)*('Attorney Detail'!G466+'Attorney Detail'!H466))</f>
        <v>0</v>
      </c>
      <c r="BH468" s="93">
        <f>IF(AK468+AM468=0,0,(IF('Attorney Detail'!R466="yes",((AL468+AN468)/AV468)*('Attorney Detail'!G466+'Attorney Detail'!H466),0)))</f>
        <v>0</v>
      </c>
      <c r="BI468" s="91">
        <f>IF(AP468=0,0,(IF('Attorney Detail'!S466="yes",(AP468/AV468)*('Attorney Detail'!G466+'Attorney Detail'!H466),0)))</f>
        <v>0</v>
      </c>
      <c r="BJ468" s="91">
        <f>IF(AT468=0,0,(AT468/AV468)*('Attorney Detail'!G466+'Attorney Detail'!H466))</f>
        <v>0</v>
      </c>
      <c r="BK468" s="91">
        <f>IF((AU468)=0,('Attorney Detail'!G466+'Attorney Detail'!H466),SUM(AW468:BJ468))</f>
        <v>0</v>
      </c>
      <c r="CK468" s="19">
        <f>AV468*'Attorney Detail'!F466</f>
        <v>0</v>
      </c>
    </row>
    <row r="469" spans="1:89" ht="16.5" thickTop="1" thickBot="1" x14ac:dyDescent="0.3">
      <c r="A469" s="72" t="s">
        <v>29</v>
      </c>
      <c r="B469" s="73"/>
      <c r="C469" s="73">
        <f t="shared" ref="C469" si="2075">SUM(C465:C468)</f>
        <v>0</v>
      </c>
      <c r="D469" s="74">
        <f t="shared" ref="D469" si="2076">C469/C463</f>
        <v>0</v>
      </c>
      <c r="E469" s="73">
        <f t="shared" ref="E469" si="2077">SUM(E465:E468)</f>
        <v>0</v>
      </c>
      <c r="F469" s="74">
        <f t="shared" ref="F469" si="2078">E469/E463</f>
        <v>0</v>
      </c>
      <c r="G469" s="73">
        <f t="shared" ref="G469" si="2079">SUM(G465:G468)</f>
        <v>0</v>
      </c>
      <c r="H469" s="75">
        <f t="shared" ref="H469" si="2080">G469/G463</f>
        <v>0</v>
      </c>
      <c r="I469" s="73">
        <f t="shared" ref="I469" si="2081">SUM(I465:I468)</f>
        <v>0</v>
      </c>
      <c r="J469" s="75">
        <f t="shared" ref="J469" si="2082">I469/I463</f>
        <v>0</v>
      </c>
      <c r="K469" s="73">
        <f t="shared" ref="K469" si="2083">SUM(K465:K468)</f>
        <v>0</v>
      </c>
      <c r="L469" s="75">
        <f t="shared" ref="L469" si="2084">K469/K463</f>
        <v>0</v>
      </c>
      <c r="M469" s="73">
        <f t="shared" ref="M469" si="2085">SUM(M465:M468)</f>
        <v>0</v>
      </c>
      <c r="N469" s="74">
        <f t="shared" ref="N469" si="2086">M469/M463</f>
        <v>0</v>
      </c>
      <c r="O469" s="73">
        <f t="shared" ref="O469" si="2087">SUM(O465:O468)</f>
        <v>0</v>
      </c>
      <c r="P469" s="74">
        <f t="shared" ref="P469" si="2088">O469/O463</f>
        <v>0</v>
      </c>
      <c r="Q469" s="73">
        <f t="shared" ref="Q469" si="2089">SUM(Q465:Q468)</f>
        <v>0</v>
      </c>
      <c r="R469" s="75">
        <f t="shared" ref="R469" si="2090">Q469/Q463</f>
        <v>0</v>
      </c>
      <c r="S469" s="73">
        <f t="shared" ref="S469" si="2091">SUM(S465:S468)</f>
        <v>0</v>
      </c>
      <c r="T469" s="75">
        <f t="shared" ref="T469" si="2092">S469/S463</f>
        <v>0</v>
      </c>
      <c r="U469" s="73">
        <f t="shared" ref="U469" si="2093">SUM(U465:U468)</f>
        <v>0</v>
      </c>
      <c r="V469" s="75">
        <f t="shared" ref="V469" si="2094">U469/U463</f>
        <v>0</v>
      </c>
      <c r="W469" s="73">
        <f t="shared" ref="W469" si="2095">SUM(W465:W468)</f>
        <v>0</v>
      </c>
      <c r="X469" s="75">
        <f t="shared" ref="X469" si="2096">W469/W463</f>
        <v>0</v>
      </c>
      <c r="Y469" s="73">
        <f t="shared" ref="Y469" si="2097">SUM(Y465:Y468)</f>
        <v>0</v>
      </c>
      <c r="Z469" s="75">
        <f t="shared" ref="Z469" si="2098">Y469/Y463</f>
        <v>0</v>
      </c>
      <c r="AA469" s="73">
        <f t="shared" ref="AA469" si="2099">SUM(AA465:AA468)</f>
        <v>0</v>
      </c>
      <c r="AB469" s="75">
        <f t="shared" ref="AB469" si="2100">AA469/AA463</f>
        <v>0</v>
      </c>
      <c r="AC469" s="73">
        <f t="shared" ref="AC469" si="2101">SUM(AC465:AC468)</f>
        <v>0</v>
      </c>
      <c r="AD469" s="75">
        <f t="shared" ref="AD469" si="2102">AC469/AC463</f>
        <v>0</v>
      </c>
      <c r="AE469" s="73">
        <f t="shared" ref="AE469" si="2103">SUM(AE465:AE468)</f>
        <v>0</v>
      </c>
      <c r="AF469" s="75">
        <f t="shared" ref="AF469" si="2104">AE469/AE463</f>
        <v>0</v>
      </c>
      <c r="AG469" s="73">
        <f t="shared" ref="AG469" si="2105">SUM(AG465:AG468)</f>
        <v>0</v>
      </c>
      <c r="AH469" s="75">
        <f t="shared" ref="AH469" si="2106">AG469/AG463</f>
        <v>0</v>
      </c>
      <c r="AI469" s="73">
        <f t="shared" ref="AI469" si="2107">SUM(AI465:AI468)</f>
        <v>0</v>
      </c>
      <c r="AJ469" s="75">
        <f t="shared" ref="AJ469" si="2108">AI469/AI463</f>
        <v>0</v>
      </c>
      <c r="AK469" s="73">
        <f t="shared" ref="AK469" si="2109">SUM(AK465:AK468)</f>
        <v>0</v>
      </c>
      <c r="AL469" s="75">
        <f t="shared" ref="AL469" si="2110">AK469/AK463</f>
        <v>0</v>
      </c>
      <c r="AM469" s="73">
        <f t="shared" ref="AM469" si="2111">SUM(AM465:AM468)</f>
        <v>0</v>
      </c>
      <c r="AN469" s="75">
        <f t="shared" ref="AN469" si="2112">AM469/AM463</f>
        <v>0</v>
      </c>
      <c r="AO469" s="73">
        <f t="shared" ref="AO469" si="2113">SUM(AO465:AO468)</f>
        <v>0</v>
      </c>
      <c r="AP469" s="75">
        <f t="shared" ref="AP469" si="2114">AO469/AO463</f>
        <v>0</v>
      </c>
      <c r="AQ469" s="73">
        <f t="shared" ref="AQ469" si="2115">SUM(AQ465:AQ468)</f>
        <v>0</v>
      </c>
      <c r="AR469" s="75">
        <f t="shared" ref="AR469" si="2116">AQ469/AQ463</f>
        <v>0</v>
      </c>
      <c r="AS469" s="73">
        <f t="shared" ref="AS469" si="2117">SUM(AS465:AS468)</f>
        <v>0</v>
      </c>
      <c r="AT469" s="75">
        <f t="shared" ref="AT469" si="2118">AS469/AS463</f>
        <v>0</v>
      </c>
      <c r="AU469" s="71">
        <f>E469+M469+O469+Q469+W469+Y469+AA469+AE469+AG469+AI469+AO469+AS469+G469+K469+I469+AC469+S469+U469+AQ469+AK469+AM469+C469</f>
        <v>0</v>
      </c>
      <c r="AV469" s="155">
        <f t="shared" si="2074"/>
        <v>0</v>
      </c>
      <c r="AW469" s="94"/>
      <c r="AX469" s="94"/>
      <c r="AY469" s="94"/>
      <c r="AZ469" s="94"/>
      <c r="BA469" s="94"/>
      <c r="BB469" s="94"/>
      <c r="BC469" s="94"/>
      <c r="BD469" s="94"/>
      <c r="BE469" s="94"/>
      <c r="BF469" s="94"/>
      <c r="BG469" s="94"/>
      <c r="BH469" s="94"/>
      <c r="BI469" s="94"/>
      <c r="BJ469" s="94"/>
      <c r="BK469" s="94"/>
      <c r="CK469" s="26">
        <f t="shared" ref="CK469" si="2119">SUM(CK465:CK468)</f>
        <v>0</v>
      </c>
    </row>
    <row r="470" spans="1:89" ht="16.5" thickTop="1" x14ac:dyDescent="0.25">
      <c r="A470" s="233" t="s">
        <v>481</v>
      </c>
      <c r="B470" s="233"/>
      <c r="C470" s="233"/>
      <c r="D470" s="233"/>
      <c r="E470" s="233"/>
      <c r="F470" s="233"/>
      <c r="G470" s="233"/>
      <c r="H470" s="233"/>
      <c r="I470" s="233"/>
      <c r="J470" s="233"/>
      <c r="K470" s="233"/>
      <c r="L470" s="233"/>
      <c r="M470" s="233"/>
      <c r="N470" s="233"/>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row>
    <row r="471" spans="1:89" ht="45" x14ac:dyDescent="0.25">
      <c r="A471" s="76"/>
      <c r="B471" s="66" t="s">
        <v>21</v>
      </c>
      <c r="C471" s="225" t="s">
        <v>442</v>
      </c>
      <c r="D471" s="226"/>
      <c r="E471" s="225" t="s">
        <v>96</v>
      </c>
      <c r="F471" s="226"/>
      <c r="G471" s="232" t="s">
        <v>99</v>
      </c>
      <c r="H471" s="226"/>
      <c r="I471" s="232" t="s">
        <v>100</v>
      </c>
      <c r="J471" s="226"/>
      <c r="K471" s="225" t="s">
        <v>97</v>
      </c>
      <c r="L471" s="226"/>
      <c r="M471" s="225" t="s">
        <v>98</v>
      </c>
      <c r="N471" s="226"/>
      <c r="O471" s="225" t="s">
        <v>22</v>
      </c>
      <c r="P471" s="226"/>
      <c r="Q471" s="225" t="s">
        <v>489</v>
      </c>
      <c r="R471" s="226"/>
      <c r="S471" s="225" t="s">
        <v>488</v>
      </c>
      <c r="T471" s="226"/>
      <c r="U471" s="232" t="s">
        <v>422</v>
      </c>
      <c r="V471" s="226"/>
      <c r="W471" s="232" t="s">
        <v>436</v>
      </c>
      <c r="X471" s="226"/>
      <c r="Y471" s="232" t="s">
        <v>423</v>
      </c>
      <c r="Z471" s="226"/>
      <c r="AA471" s="225" t="s">
        <v>484</v>
      </c>
      <c r="AB471" s="226"/>
      <c r="AC471" s="225" t="s">
        <v>93</v>
      </c>
      <c r="AD471" s="226"/>
      <c r="AE471" s="225" t="s">
        <v>94</v>
      </c>
      <c r="AF471" s="226"/>
      <c r="AG471" s="225" t="s">
        <v>485</v>
      </c>
      <c r="AH471" s="226"/>
      <c r="AI471" s="225" t="s">
        <v>424</v>
      </c>
      <c r="AJ471" s="226"/>
      <c r="AK471" s="225" t="s">
        <v>425</v>
      </c>
      <c r="AL471" s="226"/>
      <c r="AM471" s="225" t="s">
        <v>437</v>
      </c>
      <c r="AN471" s="226"/>
      <c r="AO471" s="225" t="s">
        <v>500</v>
      </c>
      <c r="AP471" s="226"/>
      <c r="AQ471" s="225" t="s">
        <v>426</v>
      </c>
      <c r="AR471" s="226"/>
      <c r="AS471" s="225" t="s">
        <v>447</v>
      </c>
      <c r="AT471" s="226"/>
      <c r="AU471" s="225" t="s">
        <v>23</v>
      </c>
      <c r="AV471" s="226"/>
      <c r="AW471" s="89" t="s">
        <v>442</v>
      </c>
      <c r="AX471" s="89" t="s">
        <v>96</v>
      </c>
      <c r="AY471" s="195" t="s">
        <v>233</v>
      </c>
      <c r="AZ471" s="105" t="s">
        <v>97</v>
      </c>
      <c r="BA471" s="105" t="s">
        <v>443</v>
      </c>
      <c r="BB471" s="90" t="s">
        <v>434</v>
      </c>
      <c r="BC471" s="106" t="s">
        <v>234</v>
      </c>
      <c r="BD471" s="90" t="s">
        <v>435</v>
      </c>
      <c r="BE471" s="90" t="s">
        <v>93</v>
      </c>
      <c r="BF471" s="90" t="s">
        <v>94</v>
      </c>
      <c r="BG471" s="90" t="s">
        <v>31</v>
      </c>
      <c r="BH471" s="90" t="s">
        <v>444</v>
      </c>
      <c r="BI471" s="91" t="s">
        <v>445</v>
      </c>
      <c r="BJ471" s="91" t="s">
        <v>446</v>
      </c>
      <c r="BK471" s="91" t="s">
        <v>448</v>
      </c>
      <c r="CK471" s="219" t="s">
        <v>502</v>
      </c>
    </row>
    <row r="472" spans="1:89" x14ac:dyDescent="0.25">
      <c r="A472" s="38" t="s">
        <v>107</v>
      </c>
      <c r="B472" s="67"/>
      <c r="C472" s="67"/>
      <c r="D472" s="68"/>
      <c r="E472" s="67"/>
      <c r="F472" s="68"/>
      <c r="G472" s="67"/>
      <c r="H472" s="68"/>
      <c r="I472" s="67"/>
      <c r="J472" s="68"/>
      <c r="K472" s="67"/>
      <c r="L472" s="68"/>
      <c r="M472" s="69"/>
      <c r="N472" s="68"/>
      <c r="O472" s="67"/>
      <c r="P472" s="68"/>
      <c r="Q472" s="67"/>
      <c r="R472" s="68"/>
      <c r="S472" s="67"/>
      <c r="T472" s="68"/>
      <c r="U472" s="67"/>
      <c r="V472" s="68"/>
      <c r="W472" s="67"/>
      <c r="X472" s="68"/>
      <c r="Y472" s="67"/>
      <c r="Z472" s="68"/>
      <c r="AA472" s="67"/>
      <c r="AB472" s="68"/>
      <c r="AC472" s="69"/>
      <c r="AD472" s="69"/>
      <c r="AE472" s="67"/>
      <c r="AF472" s="68"/>
      <c r="AG472" s="67"/>
      <c r="AH472" s="68"/>
      <c r="AI472" s="67"/>
      <c r="AJ472" s="68"/>
      <c r="AK472" s="227"/>
      <c r="AL472" s="228"/>
      <c r="AM472" s="227"/>
      <c r="AN472" s="228"/>
      <c r="AO472" s="112"/>
      <c r="AP472" s="113"/>
      <c r="AQ472" s="112"/>
      <c r="AR472" s="113"/>
      <c r="AS472" s="112"/>
      <c r="AT472" s="113"/>
      <c r="AU472" s="67"/>
      <c r="AV472" s="110"/>
      <c r="AW472" s="89"/>
      <c r="AX472" s="89"/>
      <c r="AY472" s="89"/>
      <c r="AZ472" s="89"/>
      <c r="BA472" s="89"/>
    </row>
    <row r="473" spans="1:89" x14ac:dyDescent="0.25">
      <c r="A473" s="77"/>
      <c r="B473" s="70"/>
      <c r="C473" s="223">
        <f>(VLOOKUP(A472,$BL$2:$CH$5,2,FALSE))*'Attorney Detail'!F473</f>
        <v>15</v>
      </c>
      <c r="D473" s="224"/>
      <c r="E473" s="223">
        <f>(VLOOKUP(A472,$BL$2:$CH$5,3,FALSE))*'Attorney Detail'!F473</f>
        <v>15</v>
      </c>
      <c r="F473" s="224"/>
      <c r="G473" s="223">
        <f>VLOOKUP(A472,$BL$2:$CI$5,4,FALSE)*'Attorney Detail'!F473</f>
        <v>50</v>
      </c>
      <c r="H473" s="224"/>
      <c r="I473" s="223">
        <f>VLOOKUP(A472,$BL$2:$CI$5,5,FALSE)*'Attorney Detail'!F473</f>
        <v>80</v>
      </c>
      <c r="J473" s="224"/>
      <c r="K473" s="223">
        <f>VLOOKUP(A472,$BL$2:$CI$5,6,FALSE)*'Attorney Detail'!F473</f>
        <v>100</v>
      </c>
      <c r="L473" s="224"/>
      <c r="M473" s="234">
        <f>VLOOKUP(A472,$BL$2:$CI$5,7,FALSE)*'Attorney Detail'!F473</f>
        <v>150</v>
      </c>
      <c r="N473" s="224"/>
      <c r="O473" s="223">
        <f>VLOOKUP(A472,$BL$2:$CI$5,8,FALSE)*'Attorney Detail'!F473</f>
        <v>300</v>
      </c>
      <c r="P473" s="224"/>
      <c r="Q473" s="223">
        <f>VLOOKUP(A472,$BL$2:$CI$5,9,FALSE)*'Attorney Detail'!F473</f>
        <v>15</v>
      </c>
      <c r="R473" s="224"/>
      <c r="S473" s="223">
        <f>VLOOKUP(A472,$BL$2:$CI$5,10,FALSE)*'Attorney Detail'!F473</f>
        <v>50</v>
      </c>
      <c r="T473" s="224"/>
      <c r="U473" s="223">
        <f>VLOOKUP(A472,$BL$2:$CI$5,11,FALSE)*'Attorney Detail'!F473</f>
        <v>100</v>
      </c>
      <c r="V473" s="224"/>
      <c r="W473" s="223">
        <f>VLOOKUP(A472,$BL$2:$CI$5,12,FALSE)*'Attorney Detail'!F473</f>
        <v>220</v>
      </c>
      <c r="X473" s="224"/>
      <c r="Y473" s="223">
        <f>VLOOKUP(A472,$BL$2:$CI$5,13,FALSE)*'Attorney Detail'!F473</f>
        <v>300</v>
      </c>
      <c r="Z473" s="224"/>
      <c r="AA473" s="229">
        <f>VLOOKUP(A472,$BL$2:$CI$5,14,FALSE)*'Attorney Detail'!F473</f>
        <v>400</v>
      </c>
      <c r="AB473" s="230"/>
      <c r="AC473" s="229">
        <f>VLOOKUP(A472,$BL$2:$CI$5,15,FALSE)*'Attorney Detail'!F473</f>
        <v>120</v>
      </c>
      <c r="AD473" s="231"/>
      <c r="AE473" s="229">
        <f>VLOOKUP(A472,$BL$2:$CI$5,16,FALSE)*'Attorney Detail'!F473</f>
        <v>120</v>
      </c>
      <c r="AF473" s="230"/>
      <c r="AG473" s="229">
        <f>VLOOKUP(A472,$BL$2:$CI$5,17,FALSE)*'Attorney Detail'!F473</f>
        <v>300</v>
      </c>
      <c r="AH473" s="230"/>
      <c r="AI473" s="223">
        <f>VLOOKUP(A472,$BL$2:$CI$5,18,FALSE)*'Attorney Detail'!F473</f>
        <v>300</v>
      </c>
      <c r="AJ473" s="224"/>
      <c r="AK473" s="223">
        <f>VLOOKUP(A472,$BL$2:$CI$5,19,FALSE)*'Attorney Detail'!F473</f>
        <v>15</v>
      </c>
      <c r="AL473" s="224"/>
      <c r="AM473" s="223">
        <f>VLOOKUP(A472,$BL$2:$CI$5,20,FALSE)*'Attorney Detail'!F473</f>
        <v>40</v>
      </c>
      <c r="AN473" s="224"/>
      <c r="AO473" s="223">
        <f>VLOOKUP(A472,$BL$2:$CI$5,21,FALSE)*'Attorney Detail'!F473</f>
        <v>40</v>
      </c>
      <c r="AP473" s="224"/>
      <c r="AQ473" s="223">
        <f>VLOOKUP(A472,$BL$2:$CI$5,22,FALSE)*'Attorney Detail'!F473</f>
        <v>40</v>
      </c>
      <c r="AR473" s="224"/>
      <c r="AS473" s="235">
        <f>VLOOKUP(A472,$BL$2:$CI$5,23,FALSE)*'Attorney Detail'!F473</f>
        <v>10000000000</v>
      </c>
      <c r="AT473" s="236"/>
      <c r="AU473" s="237"/>
      <c r="AV473" s="238"/>
    </row>
    <row r="474" spans="1:89" ht="15.75" thickBot="1" x14ac:dyDescent="0.3">
      <c r="A474" s="37" t="str">
        <f>'Attorney Detail'!A473&amp;""</f>
        <v/>
      </c>
      <c r="B474" s="78" t="s">
        <v>24</v>
      </c>
      <c r="C474" s="78" t="s">
        <v>24</v>
      </c>
      <c r="D474" s="78" t="s">
        <v>112</v>
      </c>
      <c r="E474" s="78" t="s">
        <v>24</v>
      </c>
      <c r="F474" s="78" t="s">
        <v>112</v>
      </c>
      <c r="G474" s="78" t="s">
        <v>24</v>
      </c>
      <c r="H474" s="78" t="s">
        <v>112</v>
      </c>
      <c r="I474" s="78" t="s">
        <v>24</v>
      </c>
      <c r="J474" s="78" t="s">
        <v>112</v>
      </c>
      <c r="K474" s="78" t="s">
        <v>24</v>
      </c>
      <c r="L474" s="78" t="s">
        <v>112</v>
      </c>
      <c r="M474" s="78" t="s">
        <v>24</v>
      </c>
      <c r="N474" s="78" t="s">
        <v>112</v>
      </c>
      <c r="O474" s="78" t="s">
        <v>24</v>
      </c>
      <c r="P474" s="78" t="s">
        <v>112</v>
      </c>
      <c r="Q474" s="78" t="s">
        <v>24</v>
      </c>
      <c r="R474" s="78" t="s">
        <v>112</v>
      </c>
      <c r="S474" s="78" t="s">
        <v>24</v>
      </c>
      <c r="T474" s="78" t="s">
        <v>112</v>
      </c>
      <c r="U474" s="78" t="s">
        <v>24</v>
      </c>
      <c r="V474" s="78" t="s">
        <v>112</v>
      </c>
      <c r="W474" s="78" t="s">
        <v>24</v>
      </c>
      <c r="X474" s="78" t="s">
        <v>112</v>
      </c>
      <c r="Y474" s="78" t="s">
        <v>24</v>
      </c>
      <c r="Z474" s="78" t="s">
        <v>112</v>
      </c>
      <c r="AA474" s="78" t="s">
        <v>24</v>
      </c>
      <c r="AB474" s="78" t="s">
        <v>112</v>
      </c>
      <c r="AC474" s="78" t="s">
        <v>24</v>
      </c>
      <c r="AD474" s="78" t="s">
        <v>112</v>
      </c>
      <c r="AE474" s="78" t="s">
        <v>24</v>
      </c>
      <c r="AF474" s="78" t="s">
        <v>112</v>
      </c>
      <c r="AG474" s="78" t="s">
        <v>24</v>
      </c>
      <c r="AH474" s="79" t="s">
        <v>112</v>
      </c>
      <c r="AI474" s="78" t="s">
        <v>24</v>
      </c>
      <c r="AJ474" s="78" t="s">
        <v>112</v>
      </c>
      <c r="AK474" s="78" t="s">
        <v>24</v>
      </c>
      <c r="AL474" s="78" t="s">
        <v>112</v>
      </c>
      <c r="AM474" s="78" t="s">
        <v>24</v>
      </c>
      <c r="AN474" s="78" t="s">
        <v>112</v>
      </c>
      <c r="AO474" s="78" t="s">
        <v>24</v>
      </c>
      <c r="AP474" s="78" t="s">
        <v>112</v>
      </c>
      <c r="AQ474" s="78" t="s">
        <v>24</v>
      </c>
      <c r="AR474" s="78" t="s">
        <v>112</v>
      </c>
      <c r="AS474" s="78" t="s">
        <v>24</v>
      </c>
      <c r="AT474" s="78" t="s">
        <v>112</v>
      </c>
      <c r="AU474" s="78" t="s">
        <v>24</v>
      </c>
      <c r="AV474" s="154" t="s">
        <v>112</v>
      </c>
      <c r="CK474" s="19"/>
    </row>
    <row r="475" spans="1:89" ht="16.5" thickTop="1" thickBot="1" x14ac:dyDescent="0.3">
      <c r="A475" s="20" t="s">
        <v>25</v>
      </c>
      <c r="B475" s="21"/>
      <c r="C475" s="21"/>
      <c r="D475" s="75">
        <f>C475/C473</f>
        <v>0</v>
      </c>
      <c r="E475" s="21"/>
      <c r="F475" s="75">
        <f>E475/E473</f>
        <v>0</v>
      </c>
      <c r="G475" s="21"/>
      <c r="H475" s="75">
        <f>G475/G473</f>
        <v>0</v>
      </c>
      <c r="I475" s="21"/>
      <c r="J475" s="75">
        <f>I475/I473</f>
        <v>0</v>
      </c>
      <c r="K475" s="21"/>
      <c r="L475" s="75">
        <f>K475/K473</f>
        <v>0</v>
      </c>
      <c r="M475" s="21"/>
      <c r="N475" s="75">
        <f>M475/M473</f>
        <v>0</v>
      </c>
      <c r="O475" s="21"/>
      <c r="P475" s="75">
        <f>O475/O473</f>
        <v>0</v>
      </c>
      <c r="Q475" s="21"/>
      <c r="R475" s="75">
        <f>Q475/Q473</f>
        <v>0</v>
      </c>
      <c r="S475" s="21"/>
      <c r="T475" s="75">
        <f>S475/S473</f>
        <v>0</v>
      </c>
      <c r="U475" s="21"/>
      <c r="V475" s="75">
        <f>U475/U473</f>
        <v>0</v>
      </c>
      <c r="W475" s="21"/>
      <c r="X475" s="75">
        <f>W475/W473</f>
        <v>0</v>
      </c>
      <c r="Y475" s="21"/>
      <c r="Z475" s="75">
        <f>Y475/Y473</f>
        <v>0</v>
      </c>
      <c r="AA475" s="21"/>
      <c r="AB475" s="75">
        <f>AA475/AA473</f>
        <v>0</v>
      </c>
      <c r="AC475" s="21"/>
      <c r="AD475" s="75">
        <f>AC475/AC473</f>
        <v>0</v>
      </c>
      <c r="AE475" s="21"/>
      <c r="AF475" s="75">
        <f>AE475/AE473</f>
        <v>0</v>
      </c>
      <c r="AG475" s="21"/>
      <c r="AH475" s="75">
        <f>AG475/AG473</f>
        <v>0</v>
      </c>
      <c r="AI475" s="21"/>
      <c r="AJ475" s="75">
        <f>AI475/AI473</f>
        <v>0</v>
      </c>
      <c r="AK475" s="21"/>
      <c r="AL475" s="75">
        <f>AK475/AK473</f>
        <v>0</v>
      </c>
      <c r="AM475" s="21">
        <v>0</v>
      </c>
      <c r="AN475" s="75">
        <f>AM475/AM473</f>
        <v>0</v>
      </c>
      <c r="AO475" s="21"/>
      <c r="AP475" s="75">
        <f>AO475/AO473</f>
        <v>0</v>
      </c>
      <c r="AQ475" s="21"/>
      <c r="AR475" s="75">
        <f>AQ475/AQ473</f>
        <v>0</v>
      </c>
      <c r="AS475" s="21"/>
      <c r="AT475" s="75">
        <f>AS475/AS473</f>
        <v>0</v>
      </c>
      <c r="AU475" s="100">
        <f>E475+M475+O475+Q475+W475+Y475+AA475+AE475+AG475+AI475+AO475+AS475+G475+K475+I475+AC475+S475+U475+AQ475+AK475+AM475+C475</f>
        <v>0</v>
      </c>
      <c r="AV475" s="155">
        <f t="shared" ref="AV475:AV479" si="2120">F475+N475+P475+R475+X475+Z475+AB475+AF475+AH475+AJ475+AP475+AT475+AD475+H475+L475+J475+T475+V475+AR475+AL475+AN475+D475</f>
        <v>0</v>
      </c>
      <c r="AW475" s="93">
        <f>IF(D475=0,0,(IF('Attorney Detail'!I473="yes",(D475/AV475)*('Attorney Detail'!G473+'Attorney Detail'!H473),0)))</f>
        <v>0</v>
      </c>
      <c r="AX475" s="93">
        <f>IF(F475=0,0,(IF('Attorney Detail'!J473="yes",(F475/AV475)*('Attorney Detail'!G473+'Attorney Detail'!H473),0)))</f>
        <v>0</v>
      </c>
      <c r="AY475" s="93">
        <f>IF(H475+J475=0,0,(IF('Attorney Detail'!K473="yes",((H475+J475)/AV475)*('Attorney Detail'!G473+'Attorney Detail'!H473),0)))</f>
        <v>0</v>
      </c>
      <c r="AZ475" s="93">
        <f>IF(L475=0,0,(IF('Attorney Detail'!L473="yes",(L475/AV475)*('Attorney Detail'!G473+'Attorney Detail'!H473),0)))</f>
        <v>0</v>
      </c>
      <c r="BA475" s="93">
        <f>IF(N475=0,0,(N475/AV475)*('Attorney Detail'!G473+'Attorney Detail'!H473))</f>
        <v>0</v>
      </c>
      <c r="BB475" s="93">
        <f>IF(R475+T475=0,0,(IF('Attorney Detail'!M473="yes",((R475+T475)/AV475)*('Attorney Detail'!G473+'Attorney Detail'!H473),0)))</f>
        <v>0</v>
      </c>
      <c r="BC475" s="93">
        <f>IF(V475=0,0,(IF('Attorney Detail'!N473="yes",(((V475)/AV475)*('Attorney Detail'!G473+'Attorney Detail'!H473)),0)))</f>
        <v>0</v>
      </c>
      <c r="BD475" s="93">
        <f>IF(X475+Z475+AB475=0,0,(IF('Attorney Detail'!O473="yes",((X475+Z475+AB475)/AV475)*('Attorney Detail'!G473+'Attorney Detail'!H473),0)))</f>
        <v>0</v>
      </c>
      <c r="BE475" s="93">
        <f>IF(AD475=0,0,(IF('Attorney Detail'!P473="yes",(AD475/AV475)*('Attorney Detail'!G473+'Attorney Detail'!H473),0)))</f>
        <v>0</v>
      </c>
      <c r="BF475" s="93">
        <f>IF(AF475=0,0,(IF('Attorney Detail'!Q473="yes",(AF475/AV475)*('Attorney Detail'!G473+'Attorney Detail'!H473),0)))</f>
        <v>0</v>
      </c>
      <c r="BG475" s="93">
        <f>IF(AH475=0,0,(AH475/AV475)*('Attorney Detail'!G473+'Attorney Detail'!H473))</f>
        <v>0</v>
      </c>
      <c r="BH475" s="93">
        <f>IF(AK475+AM475=0,0,(IF('Attorney Detail'!R473="yes",((AL475+AN475)/AV475)*('Attorney Detail'!G473+'Attorney Detail'!H473),0)))</f>
        <v>0</v>
      </c>
      <c r="BI475" s="91">
        <f>IF(AP475=0,0,(IF('Attorney Detail'!S473="yes",(AP475/AV475)*('Attorney Detail'!G473+'Attorney Detail'!H473),0)))</f>
        <v>0</v>
      </c>
      <c r="BJ475" s="91">
        <f>IF(AT475=0,0,(AT475/AV475)*('Attorney Detail'!G473+'Attorney Detail'!H473))</f>
        <v>0</v>
      </c>
      <c r="BK475" s="91">
        <f>IF((AU475)=0,('Attorney Detail'!G473+'Attorney Detail'!H473),SUM(AW475:BJ475))</f>
        <v>0</v>
      </c>
      <c r="CK475" s="19">
        <f>AV475*'Attorney Detail'!F473</f>
        <v>0</v>
      </c>
    </row>
    <row r="476" spans="1:89" ht="16.5" thickTop="1" thickBot="1" x14ac:dyDescent="0.3">
      <c r="A476" s="22" t="s">
        <v>26</v>
      </c>
      <c r="B476" s="23"/>
      <c r="C476" s="88"/>
      <c r="D476" s="75">
        <f>C476/C473</f>
        <v>0</v>
      </c>
      <c r="E476" s="88"/>
      <c r="F476" s="75">
        <f>E476/E473</f>
        <v>0</v>
      </c>
      <c r="G476" s="88"/>
      <c r="H476" s="75">
        <f>G476/G473</f>
        <v>0</v>
      </c>
      <c r="I476" s="88"/>
      <c r="J476" s="75">
        <f>I476/I473</f>
        <v>0</v>
      </c>
      <c r="K476" s="88"/>
      <c r="L476" s="75">
        <f>K476/K473</f>
        <v>0</v>
      </c>
      <c r="M476" s="88"/>
      <c r="N476" s="75">
        <f>M476/M473</f>
        <v>0</v>
      </c>
      <c r="O476" s="88"/>
      <c r="P476" s="75">
        <f>O476/O473</f>
        <v>0</v>
      </c>
      <c r="Q476" s="88"/>
      <c r="R476" s="75">
        <f>Q476/Q473</f>
        <v>0</v>
      </c>
      <c r="S476" s="88"/>
      <c r="T476" s="75">
        <f>S476/S473</f>
        <v>0</v>
      </c>
      <c r="U476" s="88"/>
      <c r="V476" s="75">
        <f>U476/U473</f>
        <v>0</v>
      </c>
      <c r="W476" s="88"/>
      <c r="X476" s="75">
        <f>W476/W473</f>
        <v>0</v>
      </c>
      <c r="Y476" s="88"/>
      <c r="Z476" s="75">
        <f>Y476/Y473</f>
        <v>0</v>
      </c>
      <c r="AA476" s="88"/>
      <c r="AB476" s="75">
        <f>AA476/AA473</f>
        <v>0</v>
      </c>
      <c r="AC476" s="88"/>
      <c r="AD476" s="75">
        <f>AC476/AC473</f>
        <v>0</v>
      </c>
      <c r="AE476" s="88"/>
      <c r="AF476" s="75">
        <f>AE476/AE473</f>
        <v>0</v>
      </c>
      <c r="AG476" s="88"/>
      <c r="AH476" s="75">
        <f>AG476/AG473</f>
        <v>0</v>
      </c>
      <c r="AI476" s="88"/>
      <c r="AJ476" s="75">
        <f>AI476/AI473</f>
        <v>0</v>
      </c>
      <c r="AK476" s="88">
        <v>0</v>
      </c>
      <c r="AL476" s="75">
        <f>AK476/AK473</f>
        <v>0</v>
      </c>
      <c r="AM476" s="88">
        <v>0</v>
      </c>
      <c r="AN476" s="75">
        <f>AM476/AM473</f>
        <v>0</v>
      </c>
      <c r="AO476" s="88"/>
      <c r="AP476" s="75">
        <f>AO476/AO473</f>
        <v>0</v>
      </c>
      <c r="AQ476" s="88"/>
      <c r="AR476" s="75">
        <f>AQ476/AQ473</f>
        <v>0</v>
      </c>
      <c r="AS476" s="88"/>
      <c r="AT476" s="75">
        <f>AS476/AS473</f>
        <v>0</v>
      </c>
      <c r="AU476" s="107">
        <f>E476+M476+O476+Q476+W476+Y476+AA476+AE476+AG476+AI476+AO476+AS476+G476+K476+I476+AC476+S476+U476+AQ476+AK476+AM476+C476</f>
        <v>0</v>
      </c>
      <c r="AV476" s="155">
        <f t="shared" si="2120"/>
        <v>0</v>
      </c>
      <c r="AW476" s="93">
        <f>IF(D476=0,0,(IF('Attorney Detail'!I474="yes",(D476/AV476)*('Attorney Detail'!G474+'Attorney Detail'!H474),0)))</f>
        <v>0</v>
      </c>
      <c r="AX476" s="93">
        <f>IF(F476=0,0,(IF('Attorney Detail'!J474="yes",(F476/AV476)*('Attorney Detail'!G474+'Attorney Detail'!H474),0)))</f>
        <v>0</v>
      </c>
      <c r="AY476" s="93">
        <f>IF(H476+J476=0,0,(IF('Attorney Detail'!K474="yes",((H476+J476)/AV476)*('Attorney Detail'!G474+'Attorney Detail'!H474),0)))</f>
        <v>0</v>
      </c>
      <c r="AZ476" s="93">
        <f>IF(L476=0,0,(IF('Attorney Detail'!L474="yes",(L476/AV476)*('Attorney Detail'!G474+'Attorney Detail'!H474),0)))</f>
        <v>0</v>
      </c>
      <c r="BA476" s="93">
        <f>IF(N476=0,0,(N476/AV476)*('Attorney Detail'!G474+'Attorney Detail'!H474))</f>
        <v>0</v>
      </c>
      <c r="BB476" s="93">
        <f>IF(R476+T476=0,0,(IF('Attorney Detail'!M474="yes",((R476+T476)/AV476)*('Attorney Detail'!G474+'Attorney Detail'!H474),0)))</f>
        <v>0</v>
      </c>
      <c r="BC476" s="93">
        <f>IF(V476=0,0,(IF('Attorney Detail'!N474="yes",(((V476)/AV476)*('Attorney Detail'!G474+'Attorney Detail'!H474)),0)))</f>
        <v>0</v>
      </c>
      <c r="BD476" s="93">
        <f>IF(X476+Z476+AB476=0,0,(IF('Attorney Detail'!O474="yes",((X476+Z476+AB476)/AV476)*('Attorney Detail'!G474+'Attorney Detail'!H474),0)))</f>
        <v>0</v>
      </c>
      <c r="BE476" s="93">
        <f>IF(AD476=0,0,(IF('Attorney Detail'!P474="yes",(AD476/AV476)*('Attorney Detail'!G474+'Attorney Detail'!H474),0)))</f>
        <v>0</v>
      </c>
      <c r="BF476" s="93">
        <f>IF(AF476=0,0,(IF('Attorney Detail'!Q474="yes",(AF476/AV476)*('Attorney Detail'!G474+'Attorney Detail'!H474),0)))</f>
        <v>0</v>
      </c>
      <c r="BG476" s="93">
        <f>IF(AH476=0,0,(AH476/AV476)*('Attorney Detail'!G474+'Attorney Detail'!H474))</f>
        <v>0</v>
      </c>
      <c r="BH476" s="93">
        <f>IF(AK476+AM476=0,0,(IF('Attorney Detail'!R474="yes",((AL476+AN476)/AV476)*('Attorney Detail'!G474+'Attorney Detail'!H474),0)))</f>
        <v>0</v>
      </c>
      <c r="BI476" s="91">
        <f>IF(AP476=0,0,(IF('Attorney Detail'!S474="yes",(AP476/AV476)*('Attorney Detail'!G474+'Attorney Detail'!H474),0)))</f>
        <v>0</v>
      </c>
      <c r="BJ476" s="91">
        <f>IF(AT476=0,0,(AT476/AV476)*('Attorney Detail'!G474+'Attorney Detail'!H474))</f>
        <v>0</v>
      </c>
      <c r="BK476" s="91">
        <f>IF((AU476)=0,('Attorney Detail'!G474+'Attorney Detail'!H474),SUM(AW476:BJ476))</f>
        <v>0</v>
      </c>
      <c r="CK476" s="19">
        <f>AV476*'Attorney Detail'!F474</f>
        <v>0</v>
      </c>
    </row>
    <row r="477" spans="1:89" ht="16.5" thickTop="1" thickBot="1" x14ac:dyDescent="0.3">
      <c r="A477" s="22" t="s">
        <v>27</v>
      </c>
      <c r="B477" s="23"/>
      <c r="C477" s="88"/>
      <c r="D477" s="75">
        <f>C477/C473</f>
        <v>0</v>
      </c>
      <c r="E477" s="88"/>
      <c r="F477" s="75">
        <f>E477/E473</f>
        <v>0</v>
      </c>
      <c r="G477" s="88"/>
      <c r="H477" s="75">
        <f>G477/G473</f>
        <v>0</v>
      </c>
      <c r="I477" s="88"/>
      <c r="J477" s="75">
        <f>I477/I473</f>
        <v>0</v>
      </c>
      <c r="K477" s="88"/>
      <c r="L477" s="75">
        <f>K477/K473</f>
        <v>0</v>
      </c>
      <c r="M477" s="88"/>
      <c r="N477" s="75">
        <f>M477/M473</f>
        <v>0</v>
      </c>
      <c r="O477" s="88"/>
      <c r="P477" s="75">
        <f>O477/O473</f>
        <v>0</v>
      </c>
      <c r="Q477" s="88"/>
      <c r="R477" s="75">
        <f>Q477/Q473</f>
        <v>0</v>
      </c>
      <c r="S477" s="88"/>
      <c r="T477" s="75">
        <f>S477/S473</f>
        <v>0</v>
      </c>
      <c r="U477" s="88"/>
      <c r="V477" s="75">
        <f>U477/U473</f>
        <v>0</v>
      </c>
      <c r="W477" s="88"/>
      <c r="X477" s="75">
        <f>W477/W473</f>
        <v>0</v>
      </c>
      <c r="Y477" s="88"/>
      <c r="Z477" s="75">
        <f>Y477/Y473</f>
        <v>0</v>
      </c>
      <c r="AA477" s="88"/>
      <c r="AB477" s="75">
        <f>AA477/AA473</f>
        <v>0</v>
      </c>
      <c r="AC477" s="88"/>
      <c r="AD477" s="75">
        <f>AC477/AC473</f>
        <v>0</v>
      </c>
      <c r="AE477" s="88"/>
      <c r="AF477" s="75">
        <f>AE477/AE473</f>
        <v>0</v>
      </c>
      <c r="AG477" s="88"/>
      <c r="AH477" s="75">
        <f>AG477/AG473</f>
        <v>0</v>
      </c>
      <c r="AI477" s="88"/>
      <c r="AJ477" s="75">
        <f>AI477/AI473</f>
        <v>0</v>
      </c>
      <c r="AK477" s="88">
        <v>0</v>
      </c>
      <c r="AL477" s="75">
        <f>AK477/AK473</f>
        <v>0</v>
      </c>
      <c r="AM477" s="88">
        <v>0</v>
      </c>
      <c r="AN477" s="75">
        <f>AM477/AM473</f>
        <v>0</v>
      </c>
      <c r="AO477" s="88"/>
      <c r="AP477" s="75">
        <f>AO477/AO473</f>
        <v>0</v>
      </c>
      <c r="AQ477" s="88"/>
      <c r="AR477" s="75">
        <f>AQ477/AQ473</f>
        <v>0</v>
      </c>
      <c r="AS477" s="88"/>
      <c r="AT477" s="75">
        <f>AS477/AS473</f>
        <v>0</v>
      </c>
      <c r="AU477" s="107">
        <f>E477+M477+O477+Q477+W477+Y477+AA477+AE477+AG477+AI477+AO477+AS477+G477+K477+I477+AC477+S477+U477+AQ477+AK477+AM477+C477</f>
        <v>0</v>
      </c>
      <c r="AV477" s="155">
        <f t="shared" si="2120"/>
        <v>0</v>
      </c>
      <c r="AW477" s="93">
        <f>IF(D477=0,0,(IF('Attorney Detail'!I475="yes",(D477/AV477)*('Attorney Detail'!G475+'Attorney Detail'!H475),0)))</f>
        <v>0</v>
      </c>
      <c r="AX477" s="93">
        <f>IF(F477=0,0,(IF('Attorney Detail'!J475="yes",(F477/AV477)*('Attorney Detail'!G475+'Attorney Detail'!H475),0)))</f>
        <v>0</v>
      </c>
      <c r="AY477" s="93">
        <f>IF(H477+J477=0,0,(IF('Attorney Detail'!K475="yes",((H477+J477)/AV477)*('Attorney Detail'!G475+'Attorney Detail'!H475),0)))</f>
        <v>0</v>
      </c>
      <c r="AZ477" s="93">
        <f>IF(L477=0,0,(IF('Attorney Detail'!L475="yes",(L477/AV477)*('Attorney Detail'!G475+'Attorney Detail'!H475),0)))</f>
        <v>0</v>
      </c>
      <c r="BA477" s="93">
        <f>IF(N477=0,0,(N477/AV477)*('Attorney Detail'!G475+'Attorney Detail'!H475))</f>
        <v>0</v>
      </c>
      <c r="BB477" s="93">
        <f>IF(R477+T477=0,0,(IF('Attorney Detail'!M475="yes",((R477+T477)/AV477)*('Attorney Detail'!G475+'Attorney Detail'!H475),0)))</f>
        <v>0</v>
      </c>
      <c r="BC477" s="93">
        <f>IF(V477=0,0,(IF('Attorney Detail'!N475="yes",(((V477)/AV477)*('Attorney Detail'!G475+'Attorney Detail'!H475)),0)))</f>
        <v>0</v>
      </c>
      <c r="BD477" s="93">
        <f>IF(X477+Z477+AB477=0,0,(IF('Attorney Detail'!O475="yes",((X477+Z477+AB477)/AV477)*('Attorney Detail'!G475+'Attorney Detail'!H475),0)))</f>
        <v>0</v>
      </c>
      <c r="BE477" s="93">
        <f>IF(AD477=0,0,(IF('Attorney Detail'!P475="yes",(AD477/AV477)*('Attorney Detail'!G475+'Attorney Detail'!H475),0)))</f>
        <v>0</v>
      </c>
      <c r="BF477" s="93">
        <f>IF(AF477=0,0,(IF('Attorney Detail'!Q475="yes",(AF477/AV477)*('Attorney Detail'!G475+'Attorney Detail'!H475),0)))</f>
        <v>0</v>
      </c>
      <c r="BG477" s="93">
        <f>IF(AH477=0,0,(AH477/AV477)*('Attorney Detail'!G475+'Attorney Detail'!H475))</f>
        <v>0</v>
      </c>
      <c r="BH477" s="93">
        <f>IF(AK477+AM477=0,0,(IF('Attorney Detail'!R475="yes",((AL477+AN477)/AV477)*('Attorney Detail'!G475+'Attorney Detail'!H475),0)))</f>
        <v>0</v>
      </c>
      <c r="BI477" s="91">
        <f>IF(AP477=0,0,(IF('Attorney Detail'!S475="yes",(AP477/AV477)*('Attorney Detail'!G475+'Attorney Detail'!H475),0)))</f>
        <v>0</v>
      </c>
      <c r="BJ477" s="91">
        <f>IF(AT477=0,0,(AT477/AV477)*('Attorney Detail'!G475+'Attorney Detail'!H475))</f>
        <v>0</v>
      </c>
      <c r="BK477" s="91">
        <f>IF((AU477)=0,('Attorney Detail'!G475+'Attorney Detail'!H475),SUM(AW477:BJ477))</f>
        <v>0</v>
      </c>
      <c r="CK477" s="19">
        <f>AV477*'Attorney Detail'!F475</f>
        <v>0</v>
      </c>
    </row>
    <row r="478" spans="1:89" ht="16.5" thickTop="1" thickBot="1" x14ac:dyDescent="0.3">
      <c r="A478" s="24" t="s">
        <v>28</v>
      </c>
      <c r="B478" s="25"/>
      <c r="C478" s="25"/>
      <c r="D478" s="75">
        <f>C478/C473</f>
        <v>0</v>
      </c>
      <c r="E478" s="25"/>
      <c r="F478" s="75">
        <f>E478/E473</f>
        <v>0</v>
      </c>
      <c r="G478" s="25"/>
      <c r="H478" s="75">
        <f>G478/G473</f>
        <v>0</v>
      </c>
      <c r="I478" s="25"/>
      <c r="J478" s="75">
        <f>I478/I473</f>
        <v>0</v>
      </c>
      <c r="K478" s="25"/>
      <c r="L478" s="75">
        <f>K478/K473</f>
        <v>0</v>
      </c>
      <c r="M478" s="25"/>
      <c r="N478" s="75">
        <f>M478/M473</f>
        <v>0</v>
      </c>
      <c r="O478" s="25"/>
      <c r="P478" s="75">
        <f>O478/O473</f>
        <v>0</v>
      </c>
      <c r="Q478" s="25"/>
      <c r="R478" s="75">
        <f>Q478/Q473</f>
        <v>0</v>
      </c>
      <c r="S478" s="25"/>
      <c r="T478" s="75">
        <f>S478/S473</f>
        <v>0</v>
      </c>
      <c r="U478" s="25"/>
      <c r="V478" s="75">
        <f>U478/U473</f>
        <v>0</v>
      </c>
      <c r="W478" s="25"/>
      <c r="X478" s="75">
        <f>W478/W473</f>
        <v>0</v>
      </c>
      <c r="Y478" s="25"/>
      <c r="Z478" s="75">
        <f>Y478/Y473</f>
        <v>0</v>
      </c>
      <c r="AA478" s="25"/>
      <c r="AB478" s="75">
        <f>AA478/AA473</f>
        <v>0</v>
      </c>
      <c r="AC478" s="25"/>
      <c r="AD478" s="75">
        <f>AC478/AC473</f>
        <v>0</v>
      </c>
      <c r="AE478" s="25"/>
      <c r="AF478" s="75">
        <f>AE478/AE473</f>
        <v>0</v>
      </c>
      <c r="AG478" s="25"/>
      <c r="AH478" s="75">
        <f>AG478/AG473</f>
        <v>0</v>
      </c>
      <c r="AI478" s="25"/>
      <c r="AJ478" s="75">
        <f>AI478/AI473</f>
        <v>0</v>
      </c>
      <c r="AK478" s="25">
        <v>0</v>
      </c>
      <c r="AL478" s="75">
        <f>AK478/AK473</f>
        <v>0</v>
      </c>
      <c r="AM478" s="25">
        <v>0</v>
      </c>
      <c r="AN478" s="75">
        <f>AM478/AM473</f>
        <v>0</v>
      </c>
      <c r="AO478" s="25"/>
      <c r="AP478" s="75">
        <f>AO478/AO473</f>
        <v>0</v>
      </c>
      <c r="AQ478" s="25"/>
      <c r="AR478" s="75">
        <f>AQ478/AQ473</f>
        <v>0</v>
      </c>
      <c r="AS478" s="25"/>
      <c r="AT478" s="75">
        <f>AS478/AS473</f>
        <v>0</v>
      </c>
      <c r="AU478" s="108">
        <f>E478+M478+O478+Q478+W478+Y478+AA478+AE478+AG478+AI478+AO478+AS478+G478+K478+I478+AC478+S478+U478+AQ478+AK478+AM478+C478</f>
        <v>0</v>
      </c>
      <c r="AV478" s="155">
        <f t="shared" si="2120"/>
        <v>0</v>
      </c>
      <c r="AW478" s="93">
        <f>IF(D478=0,0,(IF('Attorney Detail'!I476="yes",(D478/AV478)*('Attorney Detail'!G476+'Attorney Detail'!H476),0)))</f>
        <v>0</v>
      </c>
      <c r="AX478" s="93">
        <f>IF(F478=0,0,(IF('Attorney Detail'!J476="yes",(F478/AV478)*('Attorney Detail'!G476+'Attorney Detail'!H476),0)))</f>
        <v>0</v>
      </c>
      <c r="AY478" s="93">
        <f>IF(H478+J478=0,0,(IF('Attorney Detail'!K476="yes",((H478+J478)/AV478)*('Attorney Detail'!G476+'Attorney Detail'!H476),0)))</f>
        <v>0</v>
      </c>
      <c r="AZ478" s="93">
        <f>IF(L478=0,0,(IF('Attorney Detail'!L476="yes",(L478/AV478)*('Attorney Detail'!G476+'Attorney Detail'!H476),0)))</f>
        <v>0</v>
      </c>
      <c r="BA478" s="93">
        <f>IF(N478=0,0,(N478/AV478)*('Attorney Detail'!G476+'Attorney Detail'!H476))</f>
        <v>0</v>
      </c>
      <c r="BB478" s="93">
        <f>IF(R478+T478=0,0,(IF('Attorney Detail'!M476="yes",((R478+T478)/AV478)*('Attorney Detail'!G476+'Attorney Detail'!H476),0)))</f>
        <v>0</v>
      </c>
      <c r="BC478" s="93">
        <f>IF(V478=0,0,(IF('Attorney Detail'!N476="yes",(((V478)/AV478)*('Attorney Detail'!G476+'Attorney Detail'!H476)),0)))</f>
        <v>0</v>
      </c>
      <c r="BD478" s="93">
        <f>IF(X478+Z478+AB478=0,0,(IF('Attorney Detail'!O476="yes",((X478+Z478+AB478)/AV478)*('Attorney Detail'!G476+'Attorney Detail'!H476),0)))</f>
        <v>0</v>
      </c>
      <c r="BE478" s="93">
        <f>IF(AD478=0,0,(IF('Attorney Detail'!P476="yes",(AD478/AV478)*('Attorney Detail'!G476+'Attorney Detail'!H476),0)))</f>
        <v>0</v>
      </c>
      <c r="BF478" s="93">
        <f>IF(AF478=0,0,(IF('Attorney Detail'!Q476="yes",(AF478/AV478)*('Attorney Detail'!G476+'Attorney Detail'!H476),0)))</f>
        <v>0</v>
      </c>
      <c r="BG478" s="93">
        <f>IF(AH478=0,0,(AH478/AV478)*('Attorney Detail'!G476+'Attorney Detail'!H476))</f>
        <v>0</v>
      </c>
      <c r="BH478" s="93">
        <f>IF(AK478+AM478=0,0,(IF('Attorney Detail'!R476="yes",((AL478+AN478)/AV478)*('Attorney Detail'!G476+'Attorney Detail'!H476),0)))</f>
        <v>0</v>
      </c>
      <c r="BI478" s="91">
        <f>IF(AP478=0,0,(IF('Attorney Detail'!S476="yes",(AP478/AV478)*('Attorney Detail'!G476+'Attorney Detail'!H476),0)))</f>
        <v>0</v>
      </c>
      <c r="BJ478" s="91">
        <f>IF(AT478=0,0,(AT478/AV478)*('Attorney Detail'!G476+'Attorney Detail'!H476))</f>
        <v>0</v>
      </c>
      <c r="BK478" s="91">
        <f>IF((AU478)=0,('Attorney Detail'!G476+'Attorney Detail'!H476),SUM(AW478:BJ478))</f>
        <v>0</v>
      </c>
      <c r="CK478" s="19">
        <f>AV478*'Attorney Detail'!F476</f>
        <v>0</v>
      </c>
    </row>
    <row r="479" spans="1:89" ht="16.5" thickTop="1" thickBot="1" x14ac:dyDescent="0.3">
      <c r="A479" s="72" t="s">
        <v>29</v>
      </c>
      <c r="B479" s="73"/>
      <c r="C479" s="73">
        <f t="shared" ref="C479" si="2121">SUM(C475:C478)</f>
        <v>0</v>
      </c>
      <c r="D479" s="74">
        <f t="shared" ref="D479" si="2122">C479/C473</f>
        <v>0</v>
      </c>
      <c r="E479" s="73">
        <f t="shared" ref="E479" si="2123">SUM(E475:E478)</f>
        <v>0</v>
      </c>
      <c r="F479" s="74">
        <f t="shared" ref="F479" si="2124">E479/E473</f>
        <v>0</v>
      </c>
      <c r="G479" s="73">
        <f t="shared" ref="G479" si="2125">SUM(G475:G478)</f>
        <v>0</v>
      </c>
      <c r="H479" s="75">
        <f t="shared" ref="H479" si="2126">G479/G473</f>
        <v>0</v>
      </c>
      <c r="I479" s="73">
        <f t="shared" ref="I479" si="2127">SUM(I475:I478)</f>
        <v>0</v>
      </c>
      <c r="J479" s="75">
        <f t="shared" ref="J479" si="2128">I479/I473</f>
        <v>0</v>
      </c>
      <c r="K479" s="73">
        <f t="shared" ref="K479" si="2129">SUM(K475:K478)</f>
        <v>0</v>
      </c>
      <c r="L479" s="75">
        <f t="shared" ref="L479" si="2130">K479/K473</f>
        <v>0</v>
      </c>
      <c r="M479" s="73">
        <f t="shared" ref="M479" si="2131">SUM(M475:M478)</f>
        <v>0</v>
      </c>
      <c r="N479" s="74">
        <f t="shared" ref="N479" si="2132">M479/M473</f>
        <v>0</v>
      </c>
      <c r="O479" s="73">
        <f t="shared" ref="O479" si="2133">SUM(O475:O478)</f>
        <v>0</v>
      </c>
      <c r="P479" s="74">
        <f t="shared" ref="P479" si="2134">O479/O473</f>
        <v>0</v>
      </c>
      <c r="Q479" s="73">
        <f t="shared" ref="Q479" si="2135">SUM(Q475:Q478)</f>
        <v>0</v>
      </c>
      <c r="R479" s="75">
        <f t="shared" ref="R479" si="2136">Q479/Q473</f>
        <v>0</v>
      </c>
      <c r="S479" s="73">
        <f t="shared" ref="S479" si="2137">SUM(S475:S478)</f>
        <v>0</v>
      </c>
      <c r="T479" s="75">
        <f t="shared" ref="T479" si="2138">S479/S473</f>
        <v>0</v>
      </c>
      <c r="U479" s="73">
        <f t="shared" ref="U479" si="2139">SUM(U475:U478)</f>
        <v>0</v>
      </c>
      <c r="V479" s="75">
        <f t="shared" ref="V479" si="2140">U479/U473</f>
        <v>0</v>
      </c>
      <c r="W479" s="73">
        <f t="shared" ref="W479" si="2141">SUM(W475:W478)</f>
        <v>0</v>
      </c>
      <c r="X479" s="75">
        <f t="shared" ref="X479" si="2142">W479/W473</f>
        <v>0</v>
      </c>
      <c r="Y479" s="73">
        <f t="shared" ref="Y479" si="2143">SUM(Y475:Y478)</f>
        <v>0</v>
      </c>
      <c r="Z479" s="75">
        <f t="shared" ref="Z479" si="2144">Y479/Y473</f>
        <v>0</v>
      </c>
      <c r="AA479" s="73">
        <f t="shared" ref="AA479" si="2145">SUM(AA475:AA478)</f>
        <v>0</v>
      </c>
      <c r="AB479" s="75">
        <f t="shared" ref="AB479" si="2146">AA479/AA473</f>
        <v>0</v>
      </c>
      <c r="AC479" s="73">
        <f t="shared" ref="AC479" si="2147">SUM(AC475:AC478)</f>
        <v>0</v>
      </c>
      <c r="AD479" s="75">
        <f t="shared" ref="AD479" si="2148">AC479/AC473</f>
        <v>0</v>
      </c>
      <c r="AE479" s="73">
        <f t="shared" ref="AE479" si="2149">SUM(AE475:AE478)</f>
        <v>0</v>
      </c>
      <c r="AF479" s="75">
        <f t="shared" ref="AF479" si="2150">AE479/AE473</f>
        <v>0</v>
      </c>
      <c r="AG479" s="73">
        <f t="shared" ref="AG479" si="2151">SUM(AG475:AG478)</f>
        <v>0</v>
      </c>
      <c r="AH479" s="75">
        <f t="shared" ref="AH479" si="2152">AG479/AG473</f>
        <v>0</v>
      </c>
      <c r="AI479" s="73">
        <f t="shared" ref="AI479" si="2153">SUM(AI475:AI478)</f>
        <v>0</v>
      </c>
      <c r="AJ479" s="75">
        <f t="shared" ref="AJ479" si="2154">AI479/AI473</f>
        <v>0</v>
      </c>
      <c r="AK479" s="73">
        <f t="shared" ref="AK479" si="2155">SUM(AK475:AK478)</f>
        <v>0</v>
      </c>
      <c r="AL479" s="75">
        <f t="shared" ref="AL479" si="2156">AK479/AK473</f>
        <v>0</v>
      </c>
      <c r="AM479" s="73">
        <f t="shared" ref="AM479" si="2157">SUM(AM475:AM478)</f>
        <v>0</v>
      </c>
      <c r="AN479" s="75">
        <f t="shared" ref="AN479" si="2158">AM479/AM473</f>
        <v>0</v>
      </c>
      <c r="AO479" s="73">
        <f t="shared" ref="AO479" si="2159">SUM(AO475:AO478)</f>
        <v>0</v>
      </c>
      <c r="AP479" s="75">
        <f t="shared" ref="AP479" si="2160">AO479/AO473</f>
        <v>0</v>
      </c>
      <c r="AQ479" s="73">
        <f t="shared" ref="AQ479" si="2161">SUM(AQ475:AQ478)</f>
        <v>0</v>
      </c>
      <c r="AR479" s="75">
        <f t="shared" ref="AR479" si="2162">AQ479/AQ473</f>
        <v>0</v>
      </c>
      <c r="AS479" s="73">
        <f t="shared" ref="AS479" si="2163">SUM(AS475:AS478)</f>
        <v>0</v>
      </c>
      <c r="AT479" s="75">
        <f t="shared" ref="AT479" si="2164">AS479/AS473</f>
        <v>0</v>
      </c>
      <c r="AU479" s="71">
        <f>E479+M479+O479+Q479+W479+Y479+AA479+AE479+AG479+AI479+AO479+AS479+G479+K479+I479+AC479+S479+U479+AQ479+AK479+AM479+C479</f>
        <v>0</v>
      </c>
      <c r="AV479" s="155">
        <f t="shared" si="2120"/>
        <v>0</v>
      </c>
      <c r="AW479" s="94"/>
      <c r="AX479" s="94"/>
      <c r="AY479" s="94"/>
      <c r="AZ479" s="94"/>
      <c r="BA479" s="94"/>
      <c r="BB479" s="94"/>
      <c r="BC479" s="94"/>
      <c r="BD479" s="94"/>
      <c r="BE479" s="94"/>
      <c r="BF479" s="94"/>
      <c r="BG479" s="94"/>
      <c r="BH479" s="94"/>
      <c r="BI479" s="94"/>
      <c r="BJ479" s="94"/>
      <c r="BK479" s="94"/>
      <c r="CK479" s="26">
        <f t="shared" ref="CK479" si="2165">SUM(CK475:CK478)</f>
        <v>0</v>
      </c>
    </row>
    <row r="480" spans="1:89" ht="16.5" thickTop="1" x14ac:dyDescent="0.25">
      <c r="A480" s="233" t="s">
        <v>481</v>
      </c>
      <c r="B480" s="233"/>
      <c r="C480" s="233"/>
      <c r="D480" s="233"/>
      <c r="E480" s="233"/>
      <c r="F480" s="233"/>
      <c r="G480" s="233"/>
      <c r="H480" s="233"/>
      <c r="I480" s="233"/>
      <c r="J480" s="233"/>
      <c r="K480" s="233"/>
      <c r="L480" s="233"/>
      <c r="M480" s="233"/>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row>
    <row r="481" spans="1:89" ht="45" x14ac:dyDescent="0.25">
      <c r="A481" s="76"/>
      <c r="B481" s="66" t="s">
        <v>21</v>
      </c>
      <c r="C481" s="225" t="s">
        <v>442</v>
      </c>
      <c r="D481" s="226"/>
      <c r="E481" s="225" t="s">
        <v>96</v>
      </c>
      <c r="F481" s="226"/>
      <c r="G481" s="232" t="s">
        <v>99</v>
      </c>
      <c r="H481" s="226"/>
      <c r="I481" s="232" t="s">
        <v>100</v>
      </c>
      <c r="J481" s="226"/>
      <c r="K481" s="225" t="s">
        <v>97</v>
      </c>
      <c r="L481" s="226"/>
      <c r="M481" s="225" t="s">
        <v>98</v>
      </c>
      <c r="N481" s="226"/>
      <c r="O481" s="225" t="s">
        <v>22</v>
      </c>
      <c r="P481" s="226"/>
      <c r="Q481" s="225" t="s">
        <v>489</v>
      </c>
      <c r="R481" s="226"/>
      <c r="S481" s="225" t="s">
        <v>488</v>
      </c>
      <c r="T481" s="226"/>
      <c r="U481" s="232" t="s">
        <v>422</v>
      </c>
      <c r="V481" s="226"/>
      <c r="W481" s="232" t="s">
        <v>436</v>
      </c>
      <c r="X481" s="226"/>
      <c r="Y481" s="232" t="s">
        <v>423</v>
      </c>
      <c r="Z481" s="226"/>
      <c r="AA481" s="225" t="s">
        <v>484</v>
      </c>
      <c r="AB481" s="226"/>
      <c r="AC481" s="225" t="s">
        <v>93</v>
      </c>
      <c r="AD481" s="226"/>
      <c r="AE481" s="225" t="s">
        <v>94</v>
      </c>
      <c r="AF481" s="226"/>
      <c r="AG481" s="225" t="s">
        <v>485</v>
      </c>
      <c r="AH481" s="226"/>
      <c r="AI481" s="225" t="s">
        <v>424</v>
      </c>
      <c r="AJ481" s="226"/>
      <c r="AK481" s="225" t="s">
        <v>425</v>
      </c>
      <c r="AL481" s="226"/>
      <c r="AM481" s="225" t="s">
        <v>437</v>
      </c>
      <c r="AN481" s="226"/>
      <c r="AO481" s="225" t="s">
        <v>500</v>
      </c>
      <c r="AP481" s="226"/>
      <c r="AQ481" s="225" t="s">
        <v>426</v>
      </c>
      <c r="AR481" s="226"/>
      <c r="AS481" s="225" t="s">
        <v>447</v>
      </c>
      <c r="AT481" s="226"/>
      <c r="AU481" s="225" t="s">
        <v>23</v>
      </c>
      <c r="AV481" s="226"/>
      <c r="AW481" s="89" t="s">
        <v>442</v>
      </c>
      <c r="AX481" s="89" t="s">
        <v>96</v>
      </c>
      <c r="AY481" s="195" t="s">
        <v>235</v>
      </c>
      <c r="AZ481" s="105" t="s">
        <v>97</v>
      </c>
      <c r="BA481" s="105" t="s">
        <v>443</v>
      </c>
      <c r="BB481" s="90" t="s">
        <v>434</v>
      </c>
      <c r="BC481" s="106" t="s">
        <v>236</v>
      </c>
      <c r="BD481" s="90" t="s">
        <v>435</v>
      </c>
      <c r="BE481" s="90" t="s">
        <v>93</v>
      </c>
      <c r="BF481" s="90" t="s">
        <v>94</v>
      </c>
      <c r="BG481" s="90" t="s">
        <v>31</v>
      </c>
      <c r="BH481" s="90" t="s">
        <v>444</v>
      </c>
      <c r="BI481" s="91" t="s">
        <v>445</v>
      </c>
      <c r="BJ481" s="91" t="s">
        <v>446</v>
      </c>
      <c r="BK481" s="91" t="s">
        <v>448</v>
      </c>
      <c r="CK481" s="219" t="s">
        <v>502</v>
      </c>
    </row>
    <row r="482" spans="1:89" x14ac:dyDescent="0.25">
      <c r="A482" s="38" t="s">
        <v>107</v>
      </c>
      <c r="B482" s="67"/>
      <c r="C482" s="67"/>
      <c r="D482" s="68"/>
      <c r="E482" s="67"/>
      <c r="F482" s="68"/>
      <c r="G482" s="67"/>
      <c r="H482" s="68"/>
      <c r="I482" s="67"/>
      <c r="J482" s="68"/>
      <c r="K482" s="67"/>
      <c r="L482" s="68"/>
      <c r="M482" s="69"/>
      <c r="N482" s="68"/>
      <c r="O482" s="67"/>
      <c r="P482" s="68"/>
      <c r="Q482" s="67"/>
      <c r="R482" s="68"/>
      <c r="S482" s="67"/>
      <c r="T482" s="68"/>
      <c r="U482" s="67"/>
      <c r="V482" s="68"/>
      <c r="W482" s="67"/>
      <c r="X482" s="68"/>
      <c r="Y482" s="67"/>
      <c r="Z482" s="68"/>
      <c r="AA482" s="67"/>
      <c r="AB482" s="68"/>
      <c r="AC482" s="69"/>
      <c r="AD482" s="69"/>
      <c r="AE482" s="67"/>
      <c r="AF482" s="68"/>
      <c r="AG482" s="67"/>
      <c r="AH482" s="68"/>
      <c r="AI482" s="67"/>
      <c r="AJ482" s="68"/>
      <c r="AK482" s="227"/>
      <c r="AL482" s="228"/>
      <c r="AM482" s="227"/>
      <c r="AN482" s="228"/>
      <c r="AO482" s="112"/>
      <c r="AP482" s="113"/>
      <c r="AQ482" s="112"/>
      <c r="AR482" s="113"/>
      <c r="AS482" s="112"/>
      <c r="AT482" s="113"/>
      <c r="AU482" s="67"/>
      <c r="AV482" s="110"/>
      <c r="AW482" s="89"/>
      <c r="AX482" s="89"/>
      <c r="AY482" s="89"/>
      <c r="AZ482" s="89"/>
      <c r="BA482" s="89"/>
    </row>
    <row r="483" spans="1:89" x14ac:dyDescent="0.25">
      <c r="A483" s="77"/>
      <c r="B483" s="70"/>
      <c r="C483" s="223">
        <f>(VLOOKUP(A482,$BL$2:$CH$5,2,FALSE))*'Attorney Detail'!F483</f>
        <v>15</v>
      </c>
      <c r="D483" s="224"/>
      <c r="E483" s="223">
        <f>(VLOOKUP(A482,$BL$2:$CH$5,3,FALSE))*'Attorney Detail'!F483</f>
        <v>15</v>
      </c>
      <c r="F483" s="224"/>
      <c r="G483" s="223">
        <f>VLOOKUP(A482,$BL$2:$CI$5,4,FALSE)*'Attorney Detail'!F483</f>
        <v>50</v>
      </c>
      <c r="H483" s="224"/>
      <c r="I483" s="223">
        <f>VLOOKUP(A482,$BL$2:$CI$5,5,FALSE)*'Attorney Detail'!F483</f>
        <v>80</v>
      </c>
      <c r="J483" s="224"/>
      <c r="K483" s="223">
        <f>VLOOKUP(A482,$BL$2:$CI$5,6,FALSE)*'Attorney Detail'!F483</f>
        <v>100</v>
      </c>
      <c r="L483" s="224"/>
      <c r="M483" s="234">
        <f>VLOOKUP(A482,$BL$2:$CI$5,7,FALSE)*'Attorney Detail'!F483</f>
        <v>150</v>
      </c>
      <c r="N483" s="224"/>
      <c r="O483" s="223">
        <f>VLOOKUP(A482,$BL$2:$CI$5,8,FALSE)*'Attorney Detail'!F483</f>
        <v>300</v>
      </c>
      <c r="P483" s="224"/>
      <c r="Q483" s="223">
        <f>VLOOKUP(A482,$BL$2:$CI$5,9,FALSE)*'Attorney Detail'!F483</f>
        <v>15</v>
      </c>
      <c r="R483" s="224"/>
      <c r="S483" s="223">
        <f>VLOOKUP(A482,$BL$2:$CI$5,10,FALSE)*'Attorney Detail'!F483</f>
        <v>50</v>
      </c>
      <c r="T483" s="224"/>
      <c r="U483" s="223">
        <f>VLOOKUP(A482,$BL$2:$CI$5,11,FALSE)*'Attorney Detail'!F483</f>
        <v>100</v>
      </c>
      <c r="V483" s="224"/>
      <c r="W483" s="223">
        <f>VLOOKUP(A482,$BL$2:$CI$5,12,FALSE)*'Attorney Detail'!F483</f>
        <v>220</v>
      </c>
      <c r="X483" s="224"/>
      <c r="Y483" s="223">
        <f>VLOOKUP(A482,$BL$2:$CI$5,13,FALSE)*'Attorney Detail'!F483</f>
        <v>300</v>
      </c>
      <c r="Z483" s="224"/>
      <c r="AA483" s="229">
        <f>VLOOKUP(A482,$BL$2:$CI$5,14,FALSE)*'Attorney Detail'!F483</f>
        <v>400</v>
      </c>
      <c r="AB483" s="230"/>
      <c r="AC483" s="229">
        <f>VLOOKUP(A482,$BL$2:$CI$5,15,FALSE)*'Attorney Detail'!F483</f>
        <v>120</v>
      </c>
      <c r="AD483" s="231"/>
      <c r="AE483" s="229">
        <f>VLOOKUP(A482,$BL$2:$CI$5,16,FALSE)*'Attorney Detail'!F483</f>
        <v>120</v>
      </c>
      <c r="AF483" s="230"/>
      <c r="AG483" s="229">
        <f>VLOOKUP(A482,$BL$2:$CI$5,17,FALSE)*'Attorney Detail'!F483</f>
        <v>300</v>
      </c>
      <c r="AH483" s="230"/>
      <c r="AI483" s="223">
        <f>VLOOKUP(A482,$BL$2:$CI$5,18,FALSE)*'Attorney Detail'!F483</f>
        <v>300</v>
      </c>
      <c r="AJ483" s="224"/>
      <c r="AK483" s="223">
        <f>VLOOKUP(A482,$BL$2:$CI$5,19,FALSE)*'Attorney Detail'!F483</f>
        <v>15</v>
      </c>
      <c r="AL483" s="224"/>
      <c r="AM483" s="223">
        <f>VLOOKUP(A482,$BL$2:$CI$5,20,FALSE)*'Attorney Detail'!F483</f>
        <v>40</v>
      </c>
      <c r="AN483" s="224"/>
      <c r="AO483" s="223">
        <f>VLOOKUP(A482,$BL$2:$CI$5,21,FALSE)*'Attorney Detail'!F483</f>
        <v>40</v>
      </c>
      <c r="AP483" s="224"/>
      <c r="AQ483" s="223">
        <f>VLOOKUP(A482,$BL$2:$CI$5,22,FALSE)*'Attorney Detail'!F483</f>
        <v>40</v>
      </c>
      <c r="AR483" s="224"/>
      <c r="AS483" s="235">
        <f>VLOOKUP(A482,$BL$2:$CI$5,23,FALSE)*'Attorney Detail'!F483</f>
        <v>10000000000</v>
      </c>
      <c r="AT483" s="236"/>
      <c r="AU483" s="237"/>
      <c r="AV483" s="238"/>
    </row>
    <row r="484" spans="1:89" ht="15.75" thickBot="1" x14ac:dyDescent="0.3">
      <c r="A484" s="37" t="str">
        <f>'Attorney Detail'!A483&amp;""</f>
        <v/>
      </c>
      <c r="B484" s="78" t="s">
        <v>24</v>
      </c>
      <c r="C484" s="78" t="s">
        <v>24</v>
      </c>
      <c r="D484" s="78" t="s">
        <v>112</v>
      </c>
      <c r="E484" s="78" t="s">
        <v>24</v>
      </c>
      <c r="F484" s="78" t="s">
        <v>112</v>
      </c>
      <c r="G484" s="78" t="s">
        <v>24</v>
      </c>
      <c r="H484" s="78" t="s">
        <v>112</v>
      </c>
      <c r="I484" s="78" t="s">
        <v>24</v>
      </c>
      <c r="J484" s="78" t="s">
        <v>112</v>
      </c>
      <c r="K484" s="78" t="s">
        <v>24</v>
      </c>
      <c r="L484" s="78" t="s">
        <v>112</v>
      </c>
      <c r="M484" s="78" t="s">
        <v>24</v>
      </c>
      <c r="N484" s="78" t="s">
        <v>112</v>
      </c>
      <c r="O484" s="78" t="s">
        <v>24</v>
      </c>
      <c r="P484" s="78" t="s">
        <v>112</v>
      </c>
      <c r="Q484" s="78" t="s">
        <v>24</v>
      </c>
      <c r="R484" s="78" t="s">
        <v>112</v>
      </c>
      <c r="S484" s="78" t="s">
        <v>24</v>
      </c>
      <c r="T484" s="78" t="s">
        <v>112</v>
      </c>
      <c r="U484" s="78" t="s">
        <v>24</v>
      </c>
      <c r="V484" s="78" t="s">
        <v>112</v>
      </c>
      <c r="W484" s="78" t="s">
        <v>24</v>
      </c>
      <c r="X484" s="78" t="s">
        <v>112</v>
      </c>
      <c r="Y484" s="78" t="s">
        <v>24</v>
      </c>
      <c r="Z484" s="78" t="s">
        <v>112</v>
      </c>
      <c r="AA484" s="78" t="s">
        <v>24</v>
      </c>
      <c r="AB484" s="78" t="s">
        <v>112</v>
      </c>
      <c r="AC484" s="78" t="s">
        <v>24</v>
      </c>
      <c r="AD484" s="78" t="s">
        <v>112</v>
      </c>
      <c r="AE484" s="78" t="s">
        <v>24</v>
      </c>
      <c r="AF484" s="78" t="s">
        <v>112</v>
      </c>
      <c r="AG484" s="78" t="s">
        <v>24</v>
      </c>
      <c r="AH484" s="79" t="s">
        <v>112</v>
      </c>
      <c r="AI484" s="78" t="s">
        <v>24</v>
      </c>
      <c r="AJ484" s="78" t="s">
        <v>112</v>
      </c>
      <c r="AK484" s="78" t="s">
        <v>24</v>
      </c>
      <c r="AL484" s="78" t="s">
        <v>112</v>
      </c>
      <c r="AM484" s="78" t="s">
        <v>24</v>
      </c>
      <c r="AN484" s="78" t="s">
        <v>112</v>
      </c>
      <c r="AO484" s="78" t="s">
        <v>24</v>
      </c>
      <c r="AP484" s="78" t="s">
        <v>112</v>
      </c>
      <c r="AQ484" s="78" t="s">
        <v>24</v>
      </c>
      <c r="AR484" s="78" t="s">
        <v>112</v>
      </c>
      <c r="AS484" s="78" t="s">
        <v>24</v>
      </c>
      <c r="AT484" s="78" t="s">
        <v>112</v>
      </c>
      <c r="AU484" s="78" t="s">
        <v>24</v>
      </c>
      <c r="AV484" s="154" t="s">
        <v>112</v>
      </c>
      <c r="CK484" s="19"/>
    </row>
    <row r="485" spans="1:89" ht="16.5" thickTop="1" thickBot="1" x14ac:dyDescent="0.3">
      <c r="A485" s="20" t="s">
        <v>25</v>
      </c>
      <c r="B485" s="21"/>
      <c r="C485" s="21"/>
      <c r="D485" s="75">
        <f>C485/C483</f>
        <v>0</v>
      </c>
      <c r="E485" s="21"/>
      <c r="F485" s="75">
        <f>E485/E483</f>
        <v>0</v>
      </c>
      <c r="G485" s="21"/>
      <c r="H485" s="75">
        <f>G485/G483</f>
        <v>0</v>
      </c>
      <c r="I485" s="21"/>
      <c r="J485" s="75">
        <f>I485/I483</f>
        <v>0</v>
      </c>
      <c r="K485" s="21"/>
      <c r="L485" s="75">
        <f>K485/K483</f>
        <v>0</v>
      </c>
      <c r="M485" s="21"/>
      <c r="N485" s="75">
        <f>M485/M483</f>
        <v>0</v>
      </c>
      <c r="O485" s="21"/>
      <c r="P485" s="75">
        <f>O485/O483</f>
        <v>0</v>
      </c>
      <c r="Q485" s="21"/>
      <c r="R485" s="75">
        <f>Q485/Q483</f>
        <v>0</v>
      </c>
      <c r="S485" s="21"/>
      <c r="T485" s="75">
        <f>S485/S483</f>
        <v>0</v>
      </c>
      <c r="U485" s="21"/>
      <c r="V485" s="75">
        <f>U485/U483</f>
        <v>0</v>
      </c>
      <c r="W485" s="21"/>
      <c r="X485" s="75">
        <f>W485/W483</f>
        <v>0</v>
      </c>
      <c r="Y485" s="21"/>
      <c r="Z485" s="75">
        <f>Y485/Y483</f>
        <v>0</v>
      </c>
      <c r="AA485" s="21"/>
      <c r="AB485" s="75">
        <f>AA485/AA483</f>
        <v>0</v>
      </c>
      <c r="AC485" s="21"/>
      <c r="AD485" s="75">
        <f>AC485/AC483</f>
        <v>0</v>
      </c>
      <c r="AE485" s="21"/>
      <c r="AF485" s="75">
        <f>AE485/AE483</f>
        <v>0</v>
      </c>
      <c r="AG485" s="21"/>
      <c r="AH485" s="75">
        <f>AG485/AG483</f>
        <v>0</v>
      </c>
      <c r="AI485" s="21"/>
      <c r="AJ485" s="75">
        <f>AI485/AI483</f>
        <v>0</v>
      </c>
      <c r="AK485" s="21"/>
      <c r="AL485" s="75">
        <f>AK485/AK483</f>
        <v>0</v>
      </c>
      <c r="AM485" s="21">
        <v>0</v>
      </c>
      <c r="AN485" s="75">
        <f>AM485/AM483</f>
        <v>0</v>
      </c>
      <c r="AO485" s="21"/>
      <c r="AP485" s="75">
        <f>AO485/AO483</f>
        <v>0</v>
      </c>
      <c r="AQ485" s="21"/>
      <c r="AR485" s="75">
        <f>AQ485/AQ483</f>
        <v>0</v>
      </c>
      <c r="AS485" s="21"/>
      <c r="AT485" s="75">
        <f>AS485/AS483</f>
        <v>0</v>
      </c>
      <c r="AU485" s="100">
        <f>E485+M485+O485+Q485+W485+Y485+AA485+AE485+AG485+AI485+AO485+AS485+G485+K485+I485+AC485+S485+U485+AQ485+AK485+AM485+C485</f>
        <v>0</v>
      </c>
      <c r="AV485" s="155">
        <f t="shared" ref="AV485:AV489" si="2166">F485+N485+P485+R485+X485+Z485+AB485+AF485+AH485+AJ485+AP485+AT485+AD485+H485+L485+J485+T485+V485+AR485+AL485+AN485+D485</f>
        <v>0</v>
      </c>
      <c r="AW485" s="93">
        <f>IF(D485=0,0,(IF('Attorney Detail'!I483="yes",(D485/AV485)*('Attorney Detail'!G483+'Attorney Detail'!H483),0)))</f>
        <v>0</v>
      </c>
      <c r="AX485" s="93">
        <f>IF(F485=0,0,(IF('Attorney Detail'!J483="yes",(F485/AV485)*('Attorney Detail'!G483+'Attorney Detail'!H483),0)))</f>
        <v>0</v>
      </c>
      <c r="AY485" s="93">
        <f>IF(H485+J485=0,0,(IF('Attorney Detail'!K483="yes",((H485+J485)/AV485)*('Attorney Detail'!G483+'Attorney Detail'!H483),0)))</f>
        <v>0</v>
      </c>
      <c r="AZ485" s="93">
        <f>IF(L485=0,0,(IF('Attorney Detail'!L483="yes",(L485/AV485)*('Attorney Detail'!G483+'Attorney Detail'!H483),0)))</f>
        <v>0</v>
      </c>
      <c r="BA485" s="93">
        <f>IF(N485=0,0,(N485/AV485)*('Attorney Detail'!G483+'Attorney Detail'!H483))</f>
        <v>0</v>
      </c>
      <c r="BB485" s="93">
        <f>IF(R485+T485=0,0,(IF('Attorney Detail'!M483="yes",((R485+T485)/AV485)*('Attorney Detail'!G483+'Attorney Detail'!H483),0)))</f>
        <v>0</v>
      </c>
      <c r="BC485" s="93">
        <f>IF(V485=0,0,(IF('Attorney Detail'!N483="yes",(((V485)/AV485)*('Attorney Detail'!G483+'Attorney Detail'!H483)),0)))</f>
        <v>0</v>
      </c>
      <c r="BD485" s="93">
        <f>IF(X485+Z485+AB485=0,0,(IF('Attorney Detail'!O483="yes",((X485+Z485+AB485)/AV485)*('Attorney Detail'!G483+'Attorney Detail'!H483),0)))</f>
        <v>0</v>
      </c>
      <c r="BE485" s="93">
        <f>IF(AD485=0,0,(IF('Attorney Detail'!P483="yes",(AD485/AV485)*('Attorney Detail'!G483+'Attorney Detail'!H483),0)))</f>
        <v>0</v>
      </c>
      <c r="BF485" s="93">
        <f>IF(AF485=0,0,(IF('Attorney Detail'!Q483="yes",(AF485/AV485)*('Attorney Detail'!G483+'Attorney Detail'!H483),0)))</f>
        <v>0</v>
      </c>
      <c r="BG485" s="93">
        <f>IF(AH485=0,0,(AH485/AV485)*('Attorney Detail'!G483+'Attorney Detail'!H483))</f>
        <v>0</v>
      </c>
      <c r="BH485" s="93">
        <f>IF(AK485+AM485=0,0,(IF('Attorney Detail'!R483="yes",((AL485+AN485)/AV485)*('Attorney Detail'!G483+'Attorney Detail'!H483),0)))</f>
        <v>0</v>
      </c>
      <c r="BI485" s="91">
        <f>IF(AP485=0,0,(IF('Attorney Detail'!S483="yes",(AP485/AV485)*('Attorney Detail'!G483+'Attorney Detail'!H483),0)))</f>
        <v>0</v>
      </c>
      <c r="BJ485" s="91">
        <f>IF(AT485=0,0,(AT485/AV485)*('Attorney Detail'!G483+'Attorney Detail'!H483))</f>
        <v>0</v>
      </c>
      <c r="BK485" s="91">
        <f>IF((AU485)=0,('Attorney Detail'!G483+'Attorney Detail'!H483),SUM(AW485:BJ485))</f>
        <v>0</v>
      </c>
      <c r="CK485" s="19">
        <f>AV485*'Attorney Detail'!F483</f>
        <v>0</v>
      </c>
    </row>
    <row r="486" spans="1:89" ht="16.5" thickTop="1" thickBot="1" x14ac:dyDescent="0.3">
      <c r="A486" s="22" t="s">
        <v>26</v>
      </c>
      <c r="B486" s="23"/>
      <c r="C486" s="88"/>
      <c r="D486" s="75">
        <f>C486/C483</f>
        <v>0</v>
      </c>
      <c r="E486" s="88"/>
      <c r="F486" s="75">
        <f>E486/E483</f>
        <v>0</v>
      </c>
      <c r="G486" s="88"/>
      <c r="H486" s="75">
        <f>G486/G483</f>
        <v>0</v>
      </c>
      <c r="I486" s="88"/>
      <c r="J486" s="75">
        <f>I486/I483</f>
        <v>0</v>
      </c>
      <c r="K486" s="88"/>
      <c r="L486" s="75">
        <f>K486/K483</f>
        <v>0</v>
      </c>
      <c r="M486" s="88"/>
      <c r="N486" s="75">
        <f>M486/M483</f>
        <v>0</v>
      </c>
      <c r="O486" s="88"/>
      <c r="P486" s="75">
        <f>O486/O483</f>
        <v>0</v>
      </c>
      <c r="Q486" s="88"/>
      <c r="R486" s="75">
        <f>Q486/Q483</f>
        <v>0</v>
      </c>
      <c r="S486" s="88"/>
      <c r="T486" s="75">
        <f>S486/S483</f>
        <v>0</v>
      </c>
      <c r="U486" s="88"/>
      <c r="V486" s="75">
        <f>U486/U483</f>
        <v>0</v>
      </c>
      <c r="W486" s="88"/>
      <c r="X486" s="75">
        <f>W486/W483</f>
        <v>0</v>
      </c>
      <c r="Y486" s="88"/>
      <c r="Z486" s="75">
        <f>Y486/Y483</f>
        <v>0</v>
      </c>
      <c r="AA486" s="88"/>
      <c r="AB486" s="75">
        <f>AA486/AA483</f>
        <v>0</v>
      </c>
      <c r="AC486" s="88"/>
      <c r="AD486" s="75">
        <f>AC486/AC483</f>
        <v>0</v>
      </c>
      <c r="AE486" s="88"/>
      <c r="AF486" s="75">
        <f>AE486/AE483</f>
        <v>0</v>
      </c>
      <c r="AG486" s="88"/>
      <c r="AH486" s="75">
        <f>AG486/AG483</f>
        <v>0</v>
      </c>
      <c r="AI486" s="88"/>
      <c r="AJ486" s="75">
        <f>AI486/AI483</f>
        <v>0</v>
      </c>
      <c r="AK486" s="88">
        <v>0</v>
      </c>
      <c r="AL486" s="75">
        <f>AK486/AK483</f>
        <v>0</v>
      </c>
      <c r="AM486" s="88">
        <v>0</v>
      </c>
      <c r="AN486" s="75">
        <f>AM486/AM483</f>
        <v>0</v>
      </c>
      <c r="AO486" s="88"/>
      <c r="AP486" s="75">
        <f>AO486/AO483</f>
        <v>0</v>
      </c>
      <c r="AQ486" s="88"/>
      <c r="AR486" s="75">
        <f>AQ486/AQ483</f>
        <v>0</v>
      </c>
      <c r="AS486" s="88"/>
      <c r="AT486" s="75">
        <f>AS486/AS483</f>
        <v>0</v>
      </c>
      <c r="AU486" s="107">
        <f>E486+M486+O486+Q486+W486+Y486+AA486+AE486+AG486+AI486+AO486+AS486+G486+K486+I486+AC486+S486+U486+AQ486+AK486+AM486+C486</f>
        <v>0</v>
      </c>
      <c r="AV486" s="155">
        <f t="shared" si="2166"/>
        <v>0</v>
      </c>
      <c r="AW486" s="93">
        <f>IF(D486=0,0,(IF('Attorney Detail'!I484="yes",(D486/AV486)*('Attorney Detail'!G484+'Attorney Detail'!H484),0)))</f>
        <v>0</v>
      </c>
      <c r="AX486" s="93">
        <f>IF(F486=0,0,(IF('Attorney Detail'!J484="yes",(F486/AV486)*('Attorney Detail'!G484+'Attorney Detail'!H484),0)))</f>
        <v>0</v>
      </c>
      <c r="AY486" s="93">
        <f>IF(H486+J486=0,0,(IF('Attorney Detail'!K484="yes",((H486+J486)/AV486)*('Attorney Detail'!G484+'Attorney Detail'!H484),0)))</f>
        <v>0</v>
      </c>
      <c r="AZ486" s="93">
        <f>IF(L486=0,0,(IF('Attorney Detail'!L484="yes",(L486/AV486)*('Attorney Detail'!G484+'Attorney Detail'!H484),0)))</f>
        <v>0</v>
      </c>
      <c r="BA486" s="93">
        <f>IF(N486=0,0,(N486/AV486)*('Attorney Detail'!G484+'Attorney Detail'!H484))</f>
        <v>0</v>
      </c>
      <c r="BB486" s="93">
        <f>IF(R486+T486=0,0,(IF('Attorney Detail'!M484="yes",((R486+T486)/AV486)*('Attorney Detail'!G484+'Attorney Detail'!H484),0)))</f>
        <v>0</v>
      </c>
      <c r="BC486" s="93">
        <f>IF(V486=0,0,(IF('Attorney Detail'!N484="yes",(((V486)/AV486)*('Attorney Detail'!G484+'Attorney Detail'!H484)),0)))</f>
        <v>0</v>
      </c>
      <c r="BD486" s="93">
        <f>IF(X486+Z486+AB486=0,0,(IF('Attorney Detail'!O484="yes",((X486+Z486+AB486)/AV486)*('Attorney Detail'!G484+'Attorney Detail'!H484),0)))</f>
        <v>0</v>
      </c>
      <c r="BE486" s="93">
        <f>IF(AD486=0,0,(IF('Attorney Detail'!P484="yes",(AD486/AV486)*('Attorney Detail'!G484+'Attorney Detail'!H484),0)))</f>
        <v>0</v>
      </c>
      <c r="BF486" s="93">
        <f>IF(AF486=0,0,(IF('Attorney Detail'!Q484="yes",(AF486/AV486)*('Attorney Detail'!G484+'Attorney Detail'!H484),0)))</f>
        <v>0</v>
      </c>
      <c r="BG486" s="93">
        <f>IF(AH486=0,0,(AH486/AV486)*('Attorney Detail'!G484+'Attorney Detail'!H484))</f>
        <v>0</v>
      </c>
      <c r="BH486" s="93">
        <f>IF(AK486+AM486=0,0,(IF('Attorney Detail'!R484="yes",((AL486+AN486)/AV486)*('Attorney Detail'!G484+'Attorney Detail'!H484),0)))</f>
        <v>0</v>
      </c>
      <c r="BI486" s="91">
        <f>IF(AP486=0,0,(IF('Attorney Detail'!S484="yes",(AP486/AV486)*('Attorney Detail'!G484+'Attorney Detail'!H484),0)))</f>
        <v>0</v>
      </c>
      <c r="BJ486" s="91">
        <f>IF(AT486=0,0,(AT486/AV486)*('Attorney Detail'!G484+'Attorney Detail'!H484))</f>
        <v>0</v>
      </c>
      <c r="BK486" s="91">
        <f>IF((AU486)=0,('Attorney Detail'!G484+'Attorney Detail'!H484),SUM(AW486:BJ486))</f>
        <v>0</v>
      </c>
      <c r="CK486" s="19">
        <f>AV486*'Attorney Detail'!F484</f>
        <v>0</v>
      </c>
    </row>
    <row r="487" spans="1:89" ht="16.5" thickTop="1" thickBot="1" x14ac:dyDescent="0.3">
      <c r="A487" s="22" t="s">
        <v>27</v>
      </c>
      <c r="B487" s="23"/>
      <c r="C487" s="88"/>
      <c r="D487" s="75">
        <f>C487/C483</f>
        <v>0</v>
      </c>
      <c r="E487" s="88"/>
      <c r="F487" s="75">
        <f>E487/E483</f>
        <v>0</v>
      </c>
      <c r="G487" s="88"/>
      <c r="H487" s="75">
        <f>G487/G483</f>
        <v>0</v>
      </c>
      <c r="I487" s="88"/>
      <c r="J487" s="75">
        <f>I487/I483</f>
        <v>0</v>
      </c>
      <c r="K487" s="88"/>
      <c r="L487" s="75">
        <f>K487/K483</f>
        <v>0</v>
      </c>
      <c r="M487" s="88"/>
      <c r="N487" s="75">
        <f>M487/M483</f>
        <v>0</v>
      </c>
      <c r="O487" s="88"/>
      <c r="P487" s="75">
        <f>O487/O483</f>
        <v>0</v>
      </c>
      <c r="Q487" s="88"/>
      <c r="R487" s="75">
        <f>Q487/Q483</f>
        <v>0</v>
      </c>
      <c r="S487" s="88"/>
      <c r="T487" s="75">
        <f>S487/S483</f>
        <v>0</v>
      </c>
      <c r="U487" s="88"/>
      <c r="V487" s="75">
        <f>U487/U483</f>
        <v>0</v>
      </c>
      <c r="W487" s="88"/>
      <c r="X487" s="75">
        <f>W487/W483</f>
        <v>0</v>
      </c>
      <c r="Y487" s="88"/>
      <c r="Z487" s="75">
        <f>Y487/Y483</f>
        <v>0</v>
      </c>
      <c r="AA487" s="88"/>
      <c r="AB487" s="75">
        <f>AA487/AA483</f>
        <v>0</v>
      </c>
      <c r="AC487" s="88"/>
      <c r="AD487" s="75">
        <f>AC487/AC483</f>
        <v>0</v>
      </c>
      <c r="AE487" s="88"/>
      <c r="AF487" s="75">
        <f>AE487/AE483</f>
        <v>0</v>
      </c>
      <c r="AG487" s="88"/>
      <c r="AH487" s="75">
        <f>AG487/AG483</f>
        <v>0</v>
      </c>
      <c r="AI487" s="88"/>
      <c r="AJ487" s="75">
        <f>AI487/AI483</f>
        <v>0</v>
      </c>
      <c r="AK487" s="88">
        <v>0</v>
      </c>
      <c r="AL487" s="75">
        <f>AK487/AK483</f>
        <v>0</v>
      </c>
      <c r="AM487" s="88">
        <v>0</v>
      </c>
      <c r="AN487" s="75">
        <f>AM487/AM483</f>
        <v>0</v>
      </c>
      <c r="AO487" s="88"/>
      <c r="AP487" s="75">
        <f>AO487/AO483</f>
        <v>0</v>
      </c>
      <c r="AQ487" s="88"/>
      <c r="AR487" s="75">
        <f>AQ487/AQ483</f>
        <v>0</v>
      </c>
      <c r="AS487" s="88"/>
      <c r="AT487" s="75">
        <f>AS487/AS483</f>
        <v>0</v>
      </c>
      <c r="AU487" s="107">
        <f>E487+M487+O487+Q487+W487+Y487+AA487+AE487+AG487+AI487+AO487+AS487+G487+K487+I487+AC487+S487+U487+AQ487+AK487+AM487+C487</f>
        <v>0</v>
      </c>
      <c r="AV487" s="155">
        <f t="shared" si="2166"/>
        <v>0</v>
      </c>
      <c r="AW487" s="93">
        <f>IF(D487=0,0,(IF('Attorney Detail'!I485="yes",(D487/AV487)*('Attorney Detail'!G485+'Attorney Detail'!H485),0)))</f>
        <v>0</v>
      </c>
      <c r="AX487" s="93">
        <f>IF(F487=0,0,(IF('Attorney Detail'!J485="yes",(F487/AV487)*('Attorney Detail'!G485+'Attorney Detail'!H485),0)))</f>
        <v>0</v>
      </c>
      <c r="AY487" s="93">
        <f>IF(H487+J487=0,0,(IF('Attorney Detail'!K485="yes",((H487+J487)/AV487)*('Attorney Detail'!G485+'Attorney Detail'!H485),0)))</f>
        <v>0</v>
      </c>
      <c r="AZ487" s="93">
        <f>IF(L487=0,0,(IF('Attorney Detail'!L485="yes",(L487/AV487)*('Attorney Detail'!G485+'Attorney Detail'!H485),0)))</f>
        <v>0</v>
      </c>
      <c r="BA487" s="93">
        <f>IF(N487=0,0,(N487/AV487)*('Attorney Detail'!G485+'Attorney Detail'!H485))</f>
        <v>0</v>
      </c>
      <c r="BB487" s="93">
        <f>IF(R487+T487=0,0,(IF('Attorney Detail'!M485="yes",((R487+T487)/AV487)*('Attorney Detail'!G485+'Attorney Detail'!H485),0)))</f>
        <v>0</v>
      </c>
      <c r="BC487" s="93">
        <f>IF(V487=0,0,(IF('Attorney Detail'!N485="yes",(((V487)/AV487)*('Attorney Detail'!G485+'Attorney Detail'!H485)),0)))</f>
        <v>0</v>
      </c>
      <c r="BD487" s="93">
        <f>IF(X487+Z487+AB487=0,0,(IF('Attorney Detail'!O485="yes",((X487+Z487+AB487)/AV487)*('Attorney Detail'!G485+'Attorney Detail'!H485),0)))</f>
        <v>0</v>
      </c>
      <c r="BE487" s="93">
        <f>IF(AD487=0,0,(IF('Attorney Detail'!P485="yes",(AD487/AV487)*('Attorney Detail'!G485+'Attorney Detail'!H485),0)))</f>
        <v>0</v>
      </c>
      <c r="BF487" s="93">
        <f>IF(AF487=0,0,(IF('Attorney Detail'!Q485="yes",(AF487/AV487)*('Attorney Detail'!G485+'Attorney Detail'!H485),0)))</f>
        <v>0</v>
      </c>
      <c r="BG487" s="93">
        <f>IF(AH487=0,0,(AH487/AV487)*('Attorney Detail'!G485+'Attorney Detail'!H485))</f>
        <v>0</v>
      </c>
      <c r="BH487" s="93">
        <f>IF(AK487+AM487=0,0,(IF('Attorney Detail'!R485="yes",((AL487+AN487)/AV487)*('Attorney Detail'!G485+'Attorney Detail'!H485),0)))</f>
        <v>0</v>
      </c>
      <c r="BI487" s="91">
        <f>IF(AP487=0,0,(IF('Attorney Detail'!S485="yes",(AP487/AV487)*('Attorney Detail'!G485+'Attorney Detail'!H485),0)))</f>
        <v>0</v>
      </c>
      <c r="BJ487" s="91">
        <f>IF(AT487=0,0,(AT487/AV487)*('Attorney Detail'!G485+'Attorney Detail'!H485))</f>
        <v>0</v>
      </c>
      <c r="BK487" s="91">
        <f>IF((AU487)=0,('Attorney Detail'!G485+'Attorney Detail'!H485),SUM(AW487:BJ487))</f>
        <v>0</v>
      </c>
      <c r="CK487" s="19">
        <f>AV487*'Attorney Detail'!F485</f>
        <v>0</v>
      </c>
    </row>
    <row r="488" spans="1:89" ht="16.5" thickTop="1" thickBot="1" x14ac:dyDescent="0.3">
      <c r="A488" s="24" t="s">
        <v>28</v>
      </c>
      <c r="B488" s="25"/>
      <c r="C488" s="25"/>
      <c r="D488" s="75">
        <f>C488/C483</f>
        <v>0</v>
      </c>
      <c r="E488" s="25"/>
      <c r="F488" s="75">
        <f>E488/E483</f>
        <v>0</v>
      </c>
      <c r="G488" s="25"/>
      <c r="H488" s="75">
        <f>G488/G483</f>
        <v>0</v>
      </c>
      <c r="I488" s="25"/>
      <c r="J488" s="75">
        <f>I488/I483</f>
        <v>0</v>
      </c>
      <c r="K488" s="25"/>
      <c r="L488" s="75">
        <f>K488/K483</f>
        <v>0</v>
      </c>
      <c r="M488" s="25"/>
      <c r="N488" s="75">
        <f>M488/M483</f>
        <v>0</v>
      </c>
      <c r="O488" s="25"/>
      <c r="P488" s="75">
        <f>O488/O483</f>
        <v>0</v>
      </c>
      <c r="Q488" s="25"/>
      <c r="R488" s="75">
        <f>Q488/Q483</f>
        <v>0</v>
      </c>
      <c r="S488" s="25"/>
      <c r="T488" s="75">
        <f>S488/S483</f>
        <v>0</v>
      </c>
      <c r="U488" s="25"/>
      <c r="V488" s="75">
        <f>U488/U483</f>
        <v>0</v>
      </c>
      <c r="W488" s="25"/>
      <c r="X488" s="75">
        <f>W488/W483</f>
        <v>0</v>
      </c>
      <c r="Y488" s="25"/>
      <c r="Z488" s="75">
        <f>Y488/Y483</f>
        <v>0</v>
      </c>
      <c r="AA488" s="25"/>
      <c r="AB488" s="75">
        <f>AA488/AA483</f>
        <v>0</v>
      </c>
      <c r="AC488" s="25"/>
      <c r="AD488" s="75">
        <f>AC488/AC483</f>
        <v>0</v>
      </c>
      <c r="AE488" s="25"/>
      <c r="AF488" s="75">
        <f>AE488/AE483</f>
        <v>0</v>
      </c>
      <c r="AG488" s="25"/>
      <c r="AH488" s="75">
        <f>AG488/AG483</f>
        <v>0</v>
      </c>
      <c r="AI488" s="25"/>
      <c r="AJ488" s="75">
        <f>AI488/AI483</f>
        <v>0</v>
      </c>
      <c r="AK488" s="25">
        <v>0</v>
      </c>
      <c r="AL488" s="75">
        <f>AK488/AK483</f>
        <v>0</v>
      </c>
      <c r="AM488" s="25">
        <v>0</v>
      </c>
      <c r="AN488" s="75">
        <f>AM488/AM483</f>
        <v>0</v>
      </c>
      <c r="AO488" s="25"/>
      <c r="AP488" s="75">
        <f>AO488/AO483</f>
        <v>0</v>
      </c>
      <c r="AQ488" s="25"/>
      <c r="AR488" s="75">
        <f>AQ488/AQ483</f>
        <v>0</v>
      </c>
      <c r="AS488" s="25"/>
      <c r="AT488" s="75">
        <f>AS488/AS483</f>
        <v>0</v>
      </c>
      <c r="AU488" s="108">
        <f>E488+M488+O488+Q488+W488+Y488+AA488+AE488+AG488+AI488+AO488+AS488+G488+K488+I488+AC488+S488+U488+AQ488+AK488+AM488+C488</f>
        <v>0</v>
      </c>
      <c r="AV488" s="155">
        <f t="shared" si="2166"/>
        <v>0</v>
      </c>
      <c r="AW488" s="93">
        <f>IF(D488=0,0,(IF('Attorney Detail'!I486="yes",(D488/AV488)*('Attorney Detail'!G486+'Attorney Detail'!H486),0)))</f>
        <v>0</v>
      </c>
      <c r="AX488" s="93">
        <f>IF(F488=0,0,(IF('Attorney Detail'!J486="yes",(F488/AV488)*('Attorney Detail'!G486+'Attorney Detail'!H486),0)))</f>
        <v>0</v>
      </c>
      <c r="AY488" s="93">
        <f>IF(H488+J488=0,0,(IF('Attorney Detail'!K486="yes",((H488+J488)/AV488)*('Attorney Detail'!G486+'Attorney Detail'!H486),0)))</f>
        <v>0</v>
      </c>
      <c r="AZ488" s="93">
        <f>IF(L488=0,0,(IF('Attorney Detail'!L486="yes",(L488/AV488)*('Attorney Detail'!G486+'Attorney Detail'!H486),0)))</f>
        <v>0</v>
      </c>
      <c r="BA488" s="93">
        <f>IF(N488=0,0,(N488/AV488)*('Attorney Detail'!G486+'Attorney Detail'!H486))</f>
        <v>0</v>
      </c>
      <c r="BB488" s="93">
        <f>IF(R488+T488=0,0,(IF('Attorney Detail'!M486="yes",((R488+T488)/AV488)*('Attorney Detail'!G486+'Attorney Detail'!H486),0)))</f>
        <v>0</v>
      </c>
      <c r="BC488" s="93">
        <f>IF(V488=0,0,(IF('Attorney Detail'!N486="yes",(((V488)/AV488)*('Attorney Detail'!G486+'Attorney Detail'!H486)),0)))</f>
        <v>0</v>
      </c>
      <c r="BD488" s="93">
        <f>IF(X488+Z488+AB488=0,0,(IF('Attorney Detail'!O486="yes",((X488+Z488+AB488)/AV488)*('Attorney Detail'!G486+'Attorney Detail'!H486),0)))</f>
        <v>0</v>
      </c>
      <c r="BE488" s="93">
        <f>IF(AD488=0,0,(IF('Attorney Detail'!P486="yes",(AD488/AV488)*('Attorney Detail'!G486+'Attorney Detail'!H486),0)))</f>
        <v>0</v>
      </c>
      <c r="BF488" s="93">
        <f>IF(AF488=0,0,(IF('Attorney Detail'!Q486="yes",(AF488/AV488)*('Attorney Detail'!G486+'Attorney Detail'!H486),0)))</f>
        <v>0</v>
      </c>
      <c r="BG488" s="93">
        <f>IF(AH488=0,0,(AH488/AV488)*('Attorney Detail'!G486+'Attorney Detail'!H486))</f>
        <v>0</v>
      </c>
      <c r="BH488" s="93">
        <f>IF(AK488+AM488=0,0,(IF('Attorney Detail'!R486="yes",((AL488+AN488)/AV488)*('Attorney Detail'!G486+'Attorney Detail'!H486),0)))</f>
        <v>0</v>
      </c>
      <c r="BI488" s="91">
        <f>IF(AP488=0,0,(IF('Attorney Detail'!S486="yes",(AP488/AV488)*('Attorney Detail'!G486+'Attorney Detail'!H486),0)))</f>
        <v>0</v>
      </c>
      <c r="BJ488" s="91">
        <f>IF(AT488=0,0,(AT488/AV488)*('Attorney Detail'!G486+'Attorney Detail'!H486))</f>
        <v>0</v>
      </c>
      <c r="BK488" s="91">
        <f>IF((AU488)=0,('Attorney Detail'!G486+'Attorney Detail'!H486),SUM(AW488:BJ488))</f>
        <v>0</v>
      </c>
      <c r="CK488" s="19">
        <f>AV488*'Attorney Detail'!F486</f>
        <v>0</v>
      </c>
    </row>
    <row r="489" spans="1:89" ht="16.5" thickTop="1" thickBot="1" x14ac:dyDescent="0.3">
      <c r="A489" s="72" t="s">
        <v>29</v>
      </c>
      <c r="B489" s="73"/>
      <c r="C489" s="73">
        <f t="shared" ref="C489" si="2167">SUM(C485:C488)</f>
        <v>0</v>
      </c>
      <c r="D489" s="74">
        <f t="shared" ref="D489" si="2168">C489/C483</f>
        <v>0</v>
      </c>
      <c r="E489" s="73">
        <f t="shared" ref="E489" si="2169">SUM(E485:E488)</f>
        <v>0</v>
      </c>
      <c r="F489" s="74">
        <f t="shared" ref="F489" si="2170">E489/E483</f>
        <v>0</v>
      </c>
      <c r="G489" s="73">
        <f t="shared" ref="G489" si="2171">SUM(G485:G488)</f>
        <v>0</v>
      </c>
      <c r="H489" s="75">
        <f t="shared" ref="H489" si="2172">G489/G483</f>
        <v>0</v>
      </c>
      <c r="I489" s="73">
        <f t="shared" ref="I489" si="2173">SUM(I485:I488)</f>
        <v>0</v>
      </c>
      <c r="J489" s="75">
        <f t="shared" ref="J489" si="2174">I489/I483</f>
        <v>0</v>
      </c>
      <c r="K489" s="73">
        <f t="shared" ref="K489" si="2175">SUM(K485:K488)</f>
        <v>0</v>
      </c>
      <c r="L489" s="75">
        <f t="shared" ref="L489" si="2176">K489/K483</f>
        <v>0</v>
      </c>
      <c r="M489" s="73">
        <f t="shared" ref="M489" si="2177">SUM(M485:M488)</f>
        <v>0</v>
      </c>
      <c r="N489" s="74">
        <f t="shared" ref="N489" si="2178">M489/M483</f>
        <v>0</v>
      </c>
      <c r="O489" s="73">
        <f t="shared" ref="O489" si="2179">SUM(O485:O488)</f>
        <v>0</v>
      </c>
      <c r="P489" s="74">
        <f t="shared" ref="P489" si="2180">O489/O483</f>
        <v>0</v>
      </c>
      <c r="Q489" s="73">
        <f t="shared" ref="Q489" si="2181">SUM(Q485:Q488)</f>
        <v>0</v>
      </c>
      <c r="R489" s="75">
        <f t="shared" ref="R489" si="2182">Q489/Q483</f>
        <v>0</v>
      </c>
      <c r="S489" s="73">
        <f t="shared" ref="S489" si="2183">SUM(S485:S488)</f>
        <v>0</v>
      </c>
      <c r="T489" s="75">
        <f t="shared" ref="T489" si="2184">S489/S483</f>
        <v>0</v>
      </c>
      <c r="U489" s="73">
        <f t="shared" ref="U489" si="2185">SUM(U485:U488)</f>
        <v>0</v>
      </c>
      <c r="V489" s="75">
        <f t="shared" ref="V489" si="2186">U489/U483</f>
        <v>0</v>
      </c>
      <c r="W489" s="73">
        <f t="shared" ref="W489" si="2187">SUM(W485:W488)</f>
        <v>0</v>
      </c>
      <c r="X489" s="75">
        <f t="shared" ref="X489" si="2188">W489/W483</f>
        <v>0</v>
      </c>
      <c r="Y489" s="73">
        <f t="shared" ref="Y489" si="2189">SUM(Y485:Y488)</f>
        <v>0</v>
      </c>
      <c r="Z489" s="75">
        <f t="shared" ref="Z489" si="2190">Y489/Y483</f>
        <v>0</v>
      </c>
      <c r="AA489" s="73">
        <f t="shared" ref="AA489" si="2191">SUM(AA485:AA488)</f>
        <v>0</v>
      </c>
      <c r="AB489" s="75">
        <f t="shared" ref="AB489" si="2192">AA489/AA483</f>
        <v>0</v>
      </c>
      <c r="AC489" s="73">
        <f t="shared" ref="AC489" si="2193">SUM(AC485:AC488)</f>
        <v>0</v>
      </c>
      <c r="AD489" s="75">
        <f t="shared" ref="AD489" si="2194">AC489/AC483</f>
        <v>0</v>
      </c>
      <c r="AE489" s="73">
        <f t="shared" ref="AE489" si="2195">SUM(AE485:AE488)</f>
        <v>0</v>
      </c>
      <c r="AF489" s="75">
        <f t="shared" ref="AF489" si="2196">AE489/AE483</f>
        <v>0</v>
      </c>
      <c r="AG489" s="73">
        <f t="shared" ref="AG489" si="2197">SUM(AG485:AG488)</f>
        <v>0</v>
      </c>
      <c r="AH489" s="75">
        <f t="shared" ref="AH489" si="2198">AG489/AG483</f>
        <v>0</v>
      </c>
      <c r="AI489" s="73">
        <f t="shared" ref="AI489" si="2199">SUM(AI485:AI488)</f>
        <v>0</v>
      </c>
      <c r="AJ489" s="75">
        <f t="shared" ref="AJ489" si="2200">AI489/AI483</f>
        <v>0</v>
      </c>
      <c r="AK489" s="73">
        <f t="shared" ref="AK489" si="2201">SUM(AK485:AK488)</f>
        <v>0</v>
      </c>
      <c r="AL489" s="75">
        <f t="shared" ref="AL489" si="2202">AK489/AK483</f>
        <v>0</v>
      </c>
      <c r="AM489" s="73">
        <f t="shared" ref="AM489" si="2203">SUM(AM485:AM488)</f>
        <v>0</v>
      </c>
      <c r="AN489" s="75">
        <f t="shared" ref="AN489" si="2204">AM489/AM483</f>
        <v>0</v>
      </c>
      <c r="AO489" s="73">
        <f t="shared" ref="AO489" si="2205">SUM(AO485:AO488)</f>
        <v>0</v>
      </c>
      <c r="AP489" s="75">
        <f t="shared" ref="AP489" si="2206">AO489/AO483</f>
        <v>0</v>
      </c>
      <c r="AQ489" s="73">
        <f t="shared" ref="AQ489" si="2207">SUM(AQ485:AQ488)</f>
        <v>0</v>
      </c>
      <c r="AR489" s="75">
        <f t="shared" ref="AR489" si="2208">AQ489/AQ483</f>
        <v>0</v>
      </c>
      <c r="AS489" s="73">
        <f t="shared" ref="AS489" si="2209">SUM(AS485:AS488)</f>
        <v>0</v>
      </c>
      <c r="AT489" s="75">
        <f t="shared" ref="AT489" si="2210">AS489/AS483</f>
        <v>0</v>
      </c>
      <c r="AU489" s="71">
        <f>E489+M489+O489+Q489+W489+Y489+AA489+AE489+AG489+AI489+AO489+AS489+G489+K489+I489+AC489+S489+U489+AQ489+AK489+AM489+C489</f>
        <v>0</v>
      </c>
      <c r="AV489" s="155">
        <f t="shared" si="2166"/>
        <v>0</v>
      </c>
      <c r="AW489" s="94"/>
      <c r="AX489" s="94"/>
      <c r="AY489" s="94"/>
      <c r="AZ489" s="94"/>
      <c r="BA489" s="94"/>
      <c r="BB489" s="94"/>
      <c r="BC489" s="94"/>
      <c r="BD489" s="94"/>
      <c r="BE489" s="94"/>
      <c r="BF489" s="94"/>
      <c r="BG489" s="94"/>
      <c r="BH489" s="94"/>
      <c r="BI489" s="94"/>
      <c r="BJ489" s="94"/>
      <c r="BK489" s="94"/>
      <c r="CK489" s="26">
        <f t="shared" ref="CK489" si="2211">SUM(CK485:CK488)</f>
        <v>0</v>
      </c>
    </row>
    <row r="490" spans="1:89" ht="16.5" thickTop="1" x14ac:dyDescent="0.25">
      <c r="A490" s="233" t="s">
        <v>481</v>
      </c>
      <c r="B490" s="233"/>
      <c r="C490" s="233"/>
      <c r="D490" s="233"/>
      <c r="E490" s="233"/>
      <c r="F490" s="233"/>
      <c r="G490" s="233"/>
      <c r="H490" s="233"/>
      <c r="I490" s="233"/>
      <c r="J490" s="233"/>
      <c r="K490" s="233"/>
      <c r="L490" s="233"/>
      <c r="M490" s="233"/>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row>
    <row r="491" spans="1:89" ht="45" x14ac:dyDescent="0.25">
      <c r="A491" s="76"/>
      <c r="B491" s="66" t="s">
        <v>21</v>
      </c>
      <c r="C491" s="225" t="s">
        <v>442</v>
      </c>
      <c r="D491" s="226"/>
      <c r="E491" s="225" t="s">
        <v>96</v>
      </c>
      <c r="F491" s="226"/>
      <c r="G491" s="232" t="s">
        <v>99</v>
      </c>
      <c r="H491" s="226"/>
      <c r="I491" s="232" t="s">
        <v>100</v>
      </c>
      <c r="J491" s="226"/>
      <c r="K491" s="225" t="s">
        <v>97</v>
      </c>
      <c r="L491" s="226"/>
      <c r="M491" s="225" t="s">
        <v>98</v>
      </c>
      <c r="N491" s="226"/>
      <c r="O491" s="225" t="s">
        <v>22</v>
      </c>
      <c r="P491" s="226"/>
      <c r="Q491" s="225" t="s">
        <v>489</v>
      </c>
      <c r="R491" s="226"/>
      <c r="S491" s="225" t="s">
        <v>488</v>
      </c>
      <c r="T491" s="226"/>
      <c r="U491" s="232" t="s">
        <v>422</v>
      </c>
      <c r="V491" s="226"/>
      <c r="W491" s="232" t="s">
        <v>436</v>
      </c>
      <c r="X491" s="226"/>
      <c r="Y491" s="232" t="s">
        <v>423</v>
      </c>
      <c r="Z491" s="226"/>
      <c r="AA491" s="225" t="s">
        <v>484</v>
      </c>
      <c r="AB491" s="226"/>
      <c r="AC491" s="225" t="s">
        <v>93</v>
      </c>
      <c r="AD491" s="226"/>
      <c r="AE491" s="225" t="s">
        <v>94</v>
      </c>
      <c r="AF491" s="226"/>
      <c r="AG491" s="225" t="s">
        <v>485</v>
      </c>
      <c r="AH491" s="226"/>
      <c r="AI491" s="225" t="s">
        <v>424</v>
      </c>
      <c r="AJ491" s="226"/>
      <c r="AK491" s="225" t="s">
        <v>425</v>
      </c>
      <c r="AL491" s="226"/>
      <c r="AM491" s="225" t="s">
        <v>437</v>
      </c>
      <c r="AN491" s="226"/>
      <c r="AO491" s="225" t="s">
        <v>500</v>
      </c>
      <c r="AP491" s="226"/>
      <c r="AQ491" s="225" t="s">
        <v>426</v>
      </c>
      <c r="AR491" s="226"/>
      <c r="AS491" s="225" t="s">
        <v>447</v>
      </c>
      <c r="AT491" s="226"/>
      <c r="AU491" s="225" t="s">
        <v>23</v>
      </c>
      <c r="AV491" s="226"/>
      <c r="AW491" s="89" t="s">
        <v>442</v>
      </c>
      <c r="AX491" s="89" t="s">
        <v>96</v>
      </c>
      <c r="AY491" s="195" t="s">
        <v>237</v>
      </c>
      <c r="AZ491" s="105" t="s">
        <v>97</v>
      </c>
      <c r="BA491" s="105" t="s">
        <v>443</v>
      </c>
      <c r="BB491" s="90" t="s">
        <v>434</v>
      </c>
      <c r="BC491" s="106" t="s">
        <v>238</v>
      </c>
      <c r="BD491" s="90" t="s">
        <v>435</v>
      </c>
      <c r="BE491" s="90" t="s">
        <v>93</v>
      </c>
      <c r="BF491" s="90" t="s">
        <v>94</v>
      </c>
      <c r="BG491" s="90" t="s">
        <v>31</v>
      </c>
      <c r="BH491" s="90" t="s">
        <v>444</v>
      </c>
      <c r="BI491" s="91" t="s">
        <v>445</v>
      </c>
      <c r="BJ491" s="91" t="s">
        <v>446</v>
      </c>
      <c r="BK491" s="91" t="s">
        <v>448</v>
      </c>
      <c r="CK491" s="219" t="s">
        <v>502</v>
      </c>
    </row>
    <row r="492" spans="1:89" x14ac:dyDescent="0.25">
      <c r="A492" s="38" t="s">
        <v>107</v>
      </c>
      <c r="B492" s="67"/>
      <c r="C492" s="67"/>
      <c r="D492" s="68"/>
      <c r="E492" s="67"/>
      <c r="F492" s="68"/>
      <c r="G492" s="67"/>
      <c r="H492" s="68"/>
      <c r="I492" s="67"/>
      <c r="J492" s="68"/>
      <c r="K492" s="67"/>
      <c r="L492" s="68"/>
      <c r="M492" s="69"/>
      <c r="N492" s="68"/>
      <c r="O492" s="67"/>
      <c r="P492" s="68"/>
      <c r="Q492" s="67"/>
      <c r="R492" s="68"/>
      <c r="S492" s="67"/>
      <c r="T492" s="68"/>
      <c r="U492" s="67"/>
      <c r="V492" s="68"/>
      <c r="W492" s="67"/>
      <c r="X492" s="68"/>
      <c r="Y492" s="67"/>
      <c r="Z492" s="68"/>
      <c r="AA492" s="67"/>
      <c r="AB492" s="68"/>
      <c r="AC492" s="69"/>
      <c r="AD492" s="69"/>
      <c r="AE492" s="67"/>
      <c r="AF492" s="68"/>
      <c r="AG492" s="67"/>
      <c r="AH492" s="68"/>
      <c r="AI492" s="67"/>
      <c r="AJ492" s="68"/>
      <c r="AK492" s="227"/>
      <c r="AL492" s="228"/>
      <c r="AM492" s="227"/>
      <c r="AN492" s="228"/>
      <c r="AO492" s="112"/>
      <c r="AP492" s="113"/>
      <c r="AQ492" s="112"/>
      <c r="AR492" s="113"/>
      <c r="AS492" s="112"/>
      <c r="AT492" s="113"/>
      <c r="AU492" s="67"/>
      <c r="AV492" s="110"/>
      <c r="AW492" s="89"/>
      <c r="AX492" s="89"/>
      <c r="AY492" s="89"/>
      <c r="AZ492" s="89"/>
      <c r="BA492" s="89"/>
    </row>
    <row r="493" spans="1:89" x14ac:dyDescent="0.25">
      <c r="A493" s="77"/>
      <c r="B493" s="70"/>
      <c r="C493" s="223">
        <f>(VLOOKUP(A492,$BL$2:$CH$5,2,FALSE))*'Attorney Detail'!F493</f>
        <v>15</v>
      </c>
      <c r="D493" s="224"/>
      <c r="E493" s="223">
        <f>(VLOOKUP(A492,$BL$2:$CH$5,3,FALSE))*'Attorney Detail'!F493</f>
        <v>15</v>
      </c>
      <c r="F493" s="224"/>
      <c r="G493" s="223">
        <f>VLOOKUP(A492,$BL$2:$CI$5,4,FALSE)*'Attorney Detail'!F493</f>
        <v>50</v>
      </c>
      <c r="H493" s="224"/>
      <c r="I493" s="223">
        <f>VLOOKUP(A492,$BL$2:$CI$5,5,FALSE)*'Attorney Detail'!F493</f>
        <v>80</v>
      </c>
      <c r="J493" s="224"/>
      <c r="K493" s="223">
        <f>VLOOKUP(A492,$BL$2:$CI$5,6,FALSE)*'Attorney Detail'!F493</f>
        <v>100</v>
      </c>
      <c r="L493" s="224"/>
      <c r="M493" s="234">
        <f>VLOOKUP(A492,$BL$2:$CI$5,7,FALSE)*'Attorney Detail'!F493</f>
        <v>150</v>
      </c>
      <c r="N493" s="224"/>
      <c r="O493" s="223">
        <f>VLOOKUP(A492,$BL$2:$CI$5,8,FALSE)*'Attorney Detail'!F493</f>
        <v>300</v>
      </c>
      <c r="P493" s="224"/>
      <c r="Q493" s="223">
        <f>VLOOKUP(A492,$BL$2:$CI$5,9,FALSE)*'Attorney Detail'!F493</f>
        <v>15</v>
      </c>
      <c r="R493" s="224"/>
      <c r="S493" s="223">
        <f>VLOOKUP(A492,$BL$2:$CI$5,10,FALSE)*'Attorney Detail'!F493</f>
        <v>50</v>
      </c>
      <c r="T493" s="224"/>
      <c r="U493" s="223">
        <f>VLOOKUP(A492,$BL$2:$CI$5,11,FALSE)*'Attorney Detail'!F493</f>
        <v>100</v>
      </c>
      <c r="V493" s="224"/>
      <c r="W493" s="223">
        <f>VLOOKUP(A492,$BL$2:$CI$5,12,FALSE)*'Attorney Detail'!F493</f>
        <v>220</v>
      </c>
      <c r="X493" s="224"/>
      <c r="Y493" s="223">
        <f>VLOOKUP(A492,$BL$2:$CI$5,13,FALSE)*'Attorney Detail'!F493</f>
        <v>300</v>
      </c>
      <c r="Z493" s="224"/>
      <c r="AA493" s="229">
        <f>VLOOKUP(A492,$BL$2:$CI$5,14,FALSE)*'Attorney Detail'!F493</f>
        <v>400</v>
      </c>
      <c r="AB493" s="230"/>
      <c r="AC493" s="229">
        <f>VLOOKUP(A492,$BL$2:$CI$5,15,FALSE)*'Attorney Detail'!F493</f>
        <v>120</v>
      </c>
      <c r="AD493" s="231"/>
      <c r="AE493" s="229">
        <f>VLOOKUP(A492,$BL$2:$CI$5,16,FALSE)*'Attorney Detail'!F493</f>
        <v>120</v>
      </c>
      <c r="AF493" s="230"/>
      <c r="AG493" s="229">
        <f>VLOOKUP(A492,$BL$2:$CI$5,17,FALSE)*'Attorney Detail'!F493</f>
        <v>300</v>
      </c>
      <c r="AH493" s="230"/>
      <c r="AI493" s="223">
        <f>VLOOKUP(A492,$BL$2:$CI$5,18,FALSE)*'Attorney Detail'!F493</f>
        <v>300</v>
      </c>
      <c r="AJ493" s="224"/>
      <c r="AK493" s="223">
        <f>VLOOKUP(A492,$BL$2:$CI$5,19,FALSE)*'Attorney Detail'!F493</f>
        <v>15</v>
      </c>
      <c r="AL493" s="224"/>
      <c r="AM493" s="223">
        <f>VLOOKUP(A492,$BL$2:$CI$5,20,FALSE)*'Attorney Detail'!F493</f>
        <v>40</v>
      </c>
      <c r="AN493" s="224"/>
      <c r="AO493" s="223">
        <f>VLOOKUP(A492,$BL$2:$CI$5,21,FALSE)*'Attorney Detail'!F493</f>
        <v>40</v>
      </c>
      <c r="AP493" s="224"/>
      <c r="AQ493" s="223">
        <f>VLOOKUP(A492,$BL$2:$CI$5,22,FALSE)*'Attorney Detail'!F493</f>
        <v>40</v>
      </c>
      <c r="AR493" s="224"/>
      <c r="AS493" s="235">
        <f>VLOOKUP(A492,$BL$2:$CI$5,23,FALSE)*'Attorney Detail'!F493</f>
        <v>10000000000</v>
      </c>
      <c r="AT493" s="236"/>
      <c r="AU493" s="237"/>
      <c r="AV493" s="238"/>
    </row>
    <row r="494" spans="1:89" ht="15.75" thickBot="1" x14ac:dyDescent="0.3">
      <c r="A494" s="37" t="str">
        <f>'Attorney Detail'!A493&amp;""</f>
        <v/>
      </c>
      <c r="B494" s="78" t="s">
        <v>24</v>
      </c>
      <c r="C494" s="78" t="s">
        <v>24</v>
      </c>
      <c r="D494" s="78" t="s">
        <v>112</v>
      </c>
      <c r="E494" s="78" t="s">
        <v>24</v>
      </c>
      <c r="F494" s="78" t="s">
        <v>112</v>
      </c>
      <c r="G494" s="78" t="s">
        <v>24</v>
      </c>
      <c r="H494" s="78" t="s">
        <v>112</v>
      </c>
      <c r="I494" s="78" t="s">
        <v>24</v>
      </c>
      <c r="J494" s="78" t="s">
        <v>112</v>
      </c>
      <c r="K494" s="78" t="s">
        <v>24</v>
      </c>
      <c r="L494" s="78" t="s">
        <v>112</v>
      </c>
      <c r="M494" s="78" t="s">
        <v>24</v>
      </c>
      <c r="N494" s="78" t="s">
        <v>112</v>
      </c>
      <c r="O494" s="78" t="s">
        <v>24</v>
      </c>
      <c r="P494" s="78" t="s">
        <v>112</v>
      </c>
      <c r="Q494" s="78" t="s">
        <v>24</v>
      </c>
      <c r="R494" s="78" t="s">
        <v>112</v>
      </c>
      <c r="S494" s="78" t="s">
        <v>24</v>
      </c>
      <c r="T494" s="78" t="s">
        <v>112</v>
      </c>
      <c r="U494" s="78" t="s">
        <v>24</v>
      </c>
      <c r="V494" s="78" t="s">
        <v>112</v>
      </c>
      <c r="W494" s="78" t="s">
        <v>24</v>
      </c>
      <c r="X494" s="78" t="s">
        <v>112</v>
      </c>
      <c r="Y494" s="78" t="s">
        <v>24</v>
      </c>
      <c r="Z494" s="78" t="s">
        <v>112</v>
      </c>
      <c r="AA494" s="78" t="s">
        <v>24</v>
      </c>
      <c r="AB494" s="78" t="s">
        <v>112</v>
      </c>
      <c r="AC494" s="78" t="s">
        <v>24</v>
      </c>
      <c r="AD494" s="78" t="s">
        <v>112</v>
      </c>
      <c r="AE494" s="78" t="s">
        <v>24</v>
      </c>
      <c r="AF494" s="78" t="s">
        <v>112</v>
      </c>
      <c r="AG494" s="78" t="s">
        <v>24</v>
      </c>
      <c r="AH494" s="79" t="s">
        <v>112</v>
      </c>
      <c r="AI494" s="78" t="s">
        <v>24</v>
      </c>
      <c r="AJ494" s="78" t="s">
        <v>112</v>
      </c>
      <c r="AK494" s="78" t="s">
        <v>24</v>
      </c>
      <c r="AL494" s="78" t="s">
        <v>112</v>
      </c>
      <c r="AM494" s="78" t="s">
        <v>24</v>
      </c>
      <c r="AN494" s="78" t="s">
        <v>112</v>
      </c>
      <c r="AO494" s="78" t="s">
        <v>24</v>
      </c>
      <c r="AP494" s="78" t="s">
        <v>112</v>
      </c>
      <c r="AQ494" s="78" t="s">
        <v>24</v>
      </c>
      <c r="AR494" s="78" t="s">
        <v>112</v>
      </c>
      <c r="AS494" s="78" t="s">
        <v>24</v>
      </c>
      <c r="AT494" s="78" t="s">
        <v>112</v>
      </c>
      <c r="AU494" s="78" t="s">
        <v>24</v>
      </c>
      <c r="AV494" s="154" t="s">
        <v>112</v>
      </c>
      <c r="CK494" s="19"/>
    </row>
    <row r="495" spans="1:89" ht="16.5" thickTop="1" thickBot="1" x14ac:dyDescent="0.3">
      <c r="A495" s="20" t="s">
        <v>25</v>
      </c>
      <c r="B495" s="21"/>
      <c r="C495" s="21"/>
      <c r="D495" s="75">
        <f>C495/C493</f>
        <v>0</v>
      </c>
      <c r="E495" s="21"/>
      <c r="F495" s="75">
        <f>E495/E493</f>
        <v>0</v>
      </c>
      <c r="G495" s="21"/>
      <c r="H495" s="75">
        <f>G495/G493</f>
        <v>0</v>
      </c>
      <c r="I495" s="21"/>
      <c r="J495" s="75">
        <f>I495/I493</f>
        <v>0</v>
      </c>
      <c r="K495" s="21"/>
      <c r="L495" s="75">
        <f>K495/K493</f>
        <v>0</v>
      </c>
      <c r="M495" s="21"/>
      <c r="N495" s="75">
        <f>M495/M493</f>
        <v>0</v>
      </c>
      <c r="O495" s="21"/>
      <c r="P495" s="75">
        <f>O495/O493</f>
        <v>0</v>
      </c>
      <c r="Q495" s="21"/>
      <c r="R495" s="75">
        <f>Q495/Q493</f>
        <v>0</v>
      </c>
      <c r="S495" s="21"/>
      <c r="T495" s="75">
        <f>S495/S493</f>
        <v>0</v>
      </c>
      <c r="U495" s="21"/>
      <c r="V495" s="75">
        <f>U495/U493</f>
        <v>0</v>
      </c>
      <c r="W495" s="21"/>
      <c r="X495" s="75">
        <f>W495/W493</f>
        <v>0</v>
      </c>
      <c r="Y495" s="21"/>
      <c r="Z495" s="75">
        <f>Y495/Y493</f>
        <v>0</v>
      </c>
      <c r="AA495" s="21"/>
      <c r="AB495" s="75">
        <f>AA495/AA493</f>
        <v>0</v>
      </c>
      <c r="AC495" s="21"/>
      <c r="AD495" s="75">
        <f>AC495/AC493</f>
        <v>0</v>
      </c>
      <c r="AE495" s="21"/>
      <c r="AF495" s="75">
        <f>AE495/AE493</f>
        <v>0</v>
      </c>
      <c r="AG495" s="21"/>
      <c r="AH495" s="75">
        <f>AG495/AG493</f>
        <v>0</v>
      </c>
      <c r="AI495" s="21"/>
      <c r="AJ495" s="75">
        <f>AI495/AI493</f>
        <v>0</v>
      </c>
      <c r="AK495" s="21"/>
      <c r="AL495" s="75">
        <f>AK495/AK493</f>
        <v>0</v>
      </c>
      <c r="AM495" s="21">
        <v>0</v>
      </c>
      <c r="AN495" s="75">
        <f>AM495/AM493</f>
        <v>0</v>
      </c>
      <c r="AO495" s="21"/>
      <c r="AP495" s="75">
        <f>AO495/AO493</f>
        <v>0</v>
      </c>
      <c r="AQ495" s="21"/>
      <c r="AR495" s="75">
        <f>AQ495/AQ493</f>
        <v>0</v>
      </c>
      <c r="AS495" s="21"/>
      <c r="AT495" s="75">
        <f>AS495/AS493</f>
        <v>0</v>
      </c>
      <c r="AU495" s="100">
        <f>E495+M495+O495+Q495+W495+Y495+AA495+AE495+AG495+AI495+AO495+AS495+G495+K495+I495+AC495+S495+U495+AQ495+AK495+AM495+C495</f>
        <v>0</v>
      </c>
      <c r="AV495" s="155">
        <f t="shared" ref="AV495:AV499" si="2212">F495+N495+P495+R495+X495+Z495+AB495+AF495+AH495+AJ495+AP495+AT495+AD495+H495+L495+J495+T495+V495+AR495+AL495+AN495+D495</f>
        <v>0</v>
      </c>
      <c r="AW495" s="93">
        <f>IF(D495=0,0,(IF('Attorney Detail'!I493="yes",(D495/AV495)*('Attorney Detail'!G493+'Attorney Detail'!H493),0)))</f>
        <v>0</v>
      </c>
      <c r="AX495" s="93">
        <f>IF(F495=0,0,(IF('Attorney Detail'!J493="yes",(F495/AV495)*('Attorney Detail'!G493+'Attorney Detail'!H493),0)))</f>
        <v>0</v>
      </c>
      <c r="AY495" s="93">
        <f>IF(H495+J495=0,0,(IF('Attorney Detail'!K493="yes",((H495+J495)/AV495)*('Attorney Detail'!G493+'Attorney Detail'!H493),0)))</f>
        <v>0</v>
      </c>
      <c r="AZ495" s="93">
        <f>IF(L495=0,0,(IF('Attorney Detail'!L493="yes",(L495/AV495)*('Attorney Detail'!G493+'Attorney Detail'!H493),0)))</f>
        <v>0</v>
      </c>
      <c r="BA495" s="93">
        <f>IF(N495=0,0,(N495/AV495)*('Attorney Detail'!G493+'Attorney Detail'!H493))</f>
        <v>0</v>
      </c>
      <c r="BB495" s="93">
        <f>IF(R495+T495=0,0,(IF('Attorney Detail'!M493="yes",((R495+T495)/AV495)*('Attorney Detail'!G493+'Attorney Detail'!H493),0)))</f>
        <v>0</v>
      </c>
      <c r="BC495" s="93">
        <f>IF(V495=0,0,(IF('Attorney Detail'!N493="yes",(((V495)/AV495)*('Attorney Detail'!G493+'Attorney Detail'!H493)),0)))</f>
        <v>0</v>
      </c>
      <c r="BD495" s="93">
        <f>IF(X495+Z495+AB495=0,0,(IF('Attorney Detail'!O493="yes",((X495+Z495+AB495)/AV495)*('Attorney Detail'!G493+'Attorney Detail'!H493),0)))</f>
        <v>0</v>
      </c>
      <c r="BE495" s="93">
        <f>IF(AD495=0,0,(IF('Attorney Detail'!P493="yes",(AD495/AV495)*('Attorney Detail'!G493+'Attorney Detail'!H493),0)))</f>
        <v>0</v>
      </c>
      <c r="BF495" s="93">
        <f>IF(AF495=0,0,(IF('Attorney Detail'!Q493="yes",(AF495/AV495)*('Attorney Detail'!G493+'Attorney Detail'!H493),0)))</f>
        <v>0</v>
      </c>
      <c r="BG495" s="93">
        <f>IF(AH495=0,0,(AH495/AV495)*('Attorney Detail'!G493+'Attorney Detail'!H493))</f>
        <v>0</v>
      </c>
      <c r="BH495" s="93">
        <f>IF(AK495+AM495=0,0,(IF('Attorney Detail'!R493="yes",((AL495+AN495)/AV495)*('Attorney Detail'!G493+'Attorney Detail'!H493),0)))</f>
        <v>0</v>
      </c>
      <c r="BI495" s="91">
        <f>IF(AP495=0,0,(IF('Attorney Detail'!S493="yes",(AP495/AV495)*('Attorney Detail'!G493+'Attorney Detail'!H493),0)))</f>
        <v>0</v>
      </c>
      <c r="BJ495" s="91">
        <f>IF(AT495=0,0,(AT495/AV495)*('Attorney Detail'!G493+'Attorney Detail'!H493))</f>
        <v>0</v>
      </c>
      <c r="BK495" s="91">
        <f>IF((AU495)=0,('Attorney Detail'!G493+'Attorney Detail'!H493),SUM(AW495:BJ495))</f>
        <v>0</v>
      </c>
      <c r="CK495" s="19">
        <f>AV495*'Attorney Detail'!F493</f>
        <v>0</v>
      </c>
    </row>
    <row r="496" spans="1:89" ht="16.5" thickTop="1" thickBot="1" x14ac:dyDescent="0.3">
      <c r="A496" s="22" t="s">
        <v>26</v>
      </c>
      <c r="B496" s="23"/>
      <c r="C496" s="88"/>
      <c r="D496" s="75">
        <f>C496/C493</f>
        <v>0</v>
      </c>
      <c r="E496" s="88"/>
      <c r="F496" s="75">
        <f>E496/E493</f>
        <v>0</v>
      </c>
      <c r="G496" s="88"/>
      <c r="H496" s="75">
        <f>G496/G493</f>
        <v>0</v>
      </c>
      <c r="I496" s="88"/>
      <c r="J496" s="75">
        <f>I496/I493</f>
        <v>0</v>
      </c>
      <c r="K496" s="88"/>
      <c r="L496" s="75">
        <f>K496/K493</f>
        <v>0</v>
      </c>
      <c r="M496" s="88"/>
      <c r="N496" s="75">
        <f>M496/M493</f>
        <v>0</v>
      </c>
      <c r="O496" s="88"/>
      <c r="P496" s="75">
        <f>O496/O493</f>
        <v>0</v>
      </c>
      <c r="Q496" s="88"/>
      <c r="R496" s="75">
        <f>Q496/Q493</f>
        <v>0</v>
      </c>
      <c r="S496" s="88"/>
      <c r="T496" s="75">
        <f>S496/S493</f>
        <v>0</v>
      </c>
      <c r="U496" s="88"/>
      <c r="V496" s="75">
        <f>U496/U493</f>
        <v>0</v>
      </c>
      <c r="W496" s="88"/>
      <c r="X496" s="75">
        <f>W496/W493</f>
        <v>0</v>
      </c>
      <c r="Y496" s="88"/>
      <c r="Z496" s="75">
        <f>Y496/Y493</f>
        <v>0</v>
      </c>
      <c r="AA496" s="88"/>
      <c r="AB496" s="75">
        <f>AA496/AA493</f>
        <v>0</v>
      </c>
      <c r="AC496" s="88"/>
      <c r="AD496" s="75">
        <f>AC496/AC493</f>
        <v>0</v>
      </c>
      <c r="AE496" s="88"/>
      <c r="AF496" s="75">
        <f>AE496/AE493</f>
        <v>0</v>
      </c>
      <c r="AG496" s="88"/>
      <c r="AH496" s="75">
        <f>AG496/AG493</f>
        <v>0</v>
      </c>
      <c r="AI496" s="88"/>
      <c r="AJ496" s="75">
        <f>AI496/AI493</f>
        <v>0</v>
      </c>
      <c r="AK496" s="88">
        <v>0</v>
      </c>
      <c r="AL496" s="75">
        <f>AK496/AK493</f>
        <v>0</v>
      </c>
      <c r="AM496" s="88">
        <v>0</v>
      </c>
      <c r="AN496" s="75">
        <f>AM496/AM493</f>
        <v>0</v>
      </c>
      <c r="AO496" s="88"/>
      <c r="AP496" s="75">
        <f>AO496/AO493</f>
        <v>0</v>
      </c>
      <c r="AQ496" s="88"/>
      <c r="AR496" s="75">
        <f>AQ496/AQ493</f>
        <v>0</v>
      </c>
      <c r="AS496" s="88"/>
      <c r="AT496" s="75">
        <f>AS496/AS493</f>
        <v>0</v>
      </c>
      <c r="AU496" s="107">
        <f>E496+M496+O496+Q496+W496+Y496+AA496+AE496+AG496+AI496+AO496+AS496+G496+K496+I496+AC496+S496+U496+AQ496+AK496+AM496+C496</f>
        <v>0</v>
      </c>
      <c r="AV496" s="155">
        <f t="shared" si="2212"/>
        <v>0</v>
      </c>
      <c r="AW496" s="93">
        <f>IF(D496=0,0,(IF('Attorney Detail'!I494="yes",(D496/AV496)*('Attorney Detail'!G494+'Attorney Detail'!H494),0)))</f>
        <v>0</v>
      </c>
      <c r="AX496" s="93">
        <f>IF(F496=0,0,(IF('Attorney Detail'!J494="yes",(F496/AV496)*('Attorney Detail'!G494+'Attorney Detail'!H494),0)))</f>
        <v>0</v>
      </c>
      <c r="AY496" s="93">
        <f>IF(H496+J496=0,0,(IF('Attorney Detail'!K494="yes",((H496+J496)/AV496)*('Attorney Detail'!G494+'Attorney Detail'!H494),0)))</f>
        <v>0</v>
      </c>
      <c r="AZ496" s="93">
        <f>IF(L496=0,0,(IF('Attorney Detail'!L494="yes",(L496/AV496)*('Attorney Detail'!G494+'Attorney Detail'!H494),0)))</f>
        <v>0</v>
      </c>
      <c r="BA496" s="93">
        <f>IF(N496=0,0,(N496/AV496)*('Attorney Detail'!G494+'Attorney Detail'!H494))</f>
        <v>0</v>
      </c>
      <c r="BB496" s="93">
        <f>IF(R496+T496=0,0,(IF('Attorney Detail'!M494="yes",((R496+T496)/AV496)*('Attorney Detail'!G494+'Attorney Detail'!H494),0)))</f>
        <v>0</v>
      </c>
      <c r="BC496" s="93">
        <f>IF(V496=0,0,(IF('Attorney Detail'!N494="yes",(((V496)/AV496)*('Attorney Detail'!G494+'Attorney Detail'!H494)),0)))</f>
        <v>0</v>
      </c>
      <c r="BD496" s="93">
        <f>IF(X496+Z496+AB496=0,0,(IF('Attorney Detail'!O494="yes",((X496+Z496+AB496)/AV496)*('Attorney Detail'!G494+'Attorney Detail'!H494),0)))</f>
        <v>0</v>
      </c>
      <c r="BE496" s="93">
        <f>IF(AD496=0,0,(IF('Attorney Detail'!P494="yes",(AD496/AV496)*('Attorney Detail'!G494+'Attorney Detail'!H494),0)))</f>
        <v>0</v>
      </c>
      <c r="BF496" s="93">
        <f>IF(AF496=0,0,(IF('Attorney Detail'!Q494="yes",(AF496/AV496)*('Attorney Detail'!G494+'Attorney Detail'!H494),0)))</f>
        <v>0</v>
      </c>
      <c r="BG496" s="93">
        <f>IF(AH496=0,0,(AH496/AV496)*('Attorney Detail'!G494+'Attorney Detail'!H494))</f>
        <v>0</v>
      </c>
      <c r="BH496" s="93">
        <f>IF(AK496+AM496=0,0,(IF('Attorney Detail'!R494="yes",((AL496+AN496)/AV496)*('Attorney Detail'!G494+'Attorney Detail'!H494),0)))</f>
        <v>0</v>
      </c>
      <c r="BI496" s="91">
        <f>IF(AP496=0,0,(IF('Attorney Detail'!S494="yes",(AP496/AV496)*('Attorney Detail'!G494+'Attorney Detail'!H494),0)))</f>
        <v>0</v>
      </c>
      <c r="BJ496" s="91">
        <f>IF(AT496=0,0,(AT496/AV496)*('Attorney Detail'!G494+'Attorney Detail'!H494))</f>
        <v>0</v>
      </c>
      <c r="BK496" s="91">
        <f>IF((AU496)=0,('Attorney Detail'!G494+'Attorney Detail'!H494),SUM(AW496:BJ496))</f>
        <v>0</v>
      </c>
      <c r="CK496" s="19">
        <f>AV496*'Attorney Detail'!F494</f>
        <v>0</v>
      </c>
    </row>
    <row r="497" spans="1:89" ht="16.5" thickTop="1" thickBot="1" x14ac:dyDescent="0.3">
      <c r="A497" s="22" t="s">
        <v>27</v>
      </c>
      <c r="B497" s="23"/>
      <c r="C497" s="88"/>
      <c r="D497" s="75">
        <f>C497/C493</f>
        <v>0</v>
      </c>
      <c r="E497" s="88"/>
      <c r="F497" s="75">
        <f>E497/E493</f>
        <v>0</v>
      </c>
      <c r="G497" s="88"/>
      <c r="H497" s="75">
        <f>G497/G493</f>
        <v>0</v>
      </c>
      <c r="I497" s="88"/>
      <c r="J497" s="75">
        <f>I497/I493</f>
        <v>0</v>
      </c>
      <c r="K497" s="88"/>
      <c r="L497" s="75">
        <f>K497/K493</f>
        <v>0</v>
      </c>
      <c r="M497" s="88"/>
      <c r="N497" s="75">
        <f>M497/M493</f>
        <v>0</v>
      </c>
      <c r="O497" s="88"/>
      <c r="P497" s="75">
        <f>O497/O493</f>
        <v>0</v>
      </c>
      <c r="Q497" s="88"/>
      <c r="R497" s="75">
        <f>Q497/Q493</f>
        <v>0</v>
      </c>
      <c r="S497" s="88"/>
      <c r="T497" s="75">
        <f>S497/S493</f>
        <v>0</v>
      </c>
      <c r="U497" s="88"/>
      <c r="V497" s="75">
        <f>U497/U493</f>
        <v>0</v>
      </c>
      <c r="W497" s="88"/>
      <c r="X497" s="75">
        <f>W497/W493</f>
        <v>0</v>
      </c>
      <c r="Y497" s="88"/>
      <c r="Z497" s="75">
        <f>Y497/Y493</f>
        <v>0</v>
      </c>
      <c r="AA497" s="88"/>
      <c r="AB497" s="75">
        <f>AA497/AA493</f>
        <v>0</v>
      </c>
      <c r="AC497" s="88"/>
      <c r="AD497" s="75">
        <f>AC497/AC493</f>
        <v>0</v>
      </c>
      <c r="AE497" s="88"/>
      <c r="AF497" s="75">
        <f>AE497/AE493</f>
        <v>0</v>
      </c>
      <c r="AG497" s="88"/>
      <c r="AH497" s="75">
        <f>AG497/AG493</f>
        <v>0</v>
      </c>
      <c r="AI497" s="88"/>
      <c r="AJ497" s="75">
        <f>AI497/AI493</f>
        <v>0</v>
      </c>
      <c r="AK497" s="88">
        <v>0</v>
      </c>
      <c r="AL497" s="75">
        <f>AK497/AK493</f>
        <v>0</v>
      </c>
      <c r="AM497" s="88">
        <v>0</v>
      </c>
      <c r="AN497" s="75">
        <f>AM497/AM493</f>
        <v>0</v>
      </c>
      <c r="AO497" s="88"/>
      <c r="AP497" s="75">
        <f>AO497/AO493</f>
        <v>0</v>
      </c>
      <c r="AQ497" s="88"/>
      <c r="AR497" s="75">
        <f>AQ497/AQ493</f>
        <v>0</v>
      </c>
      <c r="AS497" s="88"/>
      <c r="AT497" s="75">
        <f>AS497/AS493</f>
        <v>0</v>
      </c>
      <c r="AU497" s="107">
        <f>E497+M497+O497+Q497+W497+Y497+AA497+AE497+AG497+AI497+AO497+AS497+G497+K497+I497+AC497+S497+U497+AQ497+AK497+AM497+C497</f>
        <v>0</v>
      </c>
      <c r="AV497" s="155">
        <f t="shared" si="2212"/>
        <v>0</v>
      </c>
      <c r="AW497" s="93">
        <f>IF(D497=0,0,(IF('Attorney Detail'!I495="yes",(D497/AV497)*('Attorney Detail'!G495+'Attorney Detail'!H495),0)))</f>
        <v>0</v>
      </c>
      <c r="AX497" s="93">
        <f>IF(F497=0,0,(IF('Attorney Detail'!J495="yes",(F497/AV497)*('Attorney Detail'!G495+'Attorney Detail'!H495),0)))</f>
        <v>0</v>
      </c>
      <c r="AY497" s="93">
        <f>IF(H497+J497=0,0,(IF('Attorney Detail'!K495="yes",((H497+J497)/AV497)*('Attorney Detail'!G495+'Attorney Detail'!H495),0)))</f>
        <v>0</v>
      </c>
      <c r="AZ497" s="93">
        <f>IF(L497=0,0,(IF('Attorney Detail'!L495="yes",(L497/AV497)*('Attorney Detail'!G495+'Attorney Detail'!H495),0)))</f>
        <v>0</v>
      </c>
      <c r="BA497" s="93">
        <f>IF(N497=0,0,(N497/AV497)*('Attorney Detail'!G495+'Attorney Detail'!H495))</f>
        <v>0</v>
      </c>
      <c r="BB497" s="93">
        <f>IF(R497+T497=0,0,(IF('Attorney Detail'!M495="yes",((R497+T497)/AV497)*('Attorney Detail'!G495+'Attorney Detail'!H495),0)))</f>
        <v>0</v>
      </c>
      <c r="BC497" s="93">
        <f>IF(V497=0,0,(IF('Attorney Detail'!N495="yes",(((V497)/AV497)*('Attorney Detail'!G495+'Attorney Detail'!H495)),0)))</f>
        <v>0</v>
      </c>
      <c r="BD497" s="93">
        <f>IF(X497+Z497+AB497=0,0,(IF('Attorney Detail'!O495="yes",((X497+Z497+AB497)/AV497)*('Attorney Detail'!G495+'Attorney Detail'!H495),0)))</f>
        <v>0</v>
      </c>
      <c r="BE497" s="93">
        <f>IF(AD497=0,0,(IF('Attorney Detail'!P495="yes",(AD497/AV497)*('Attorney Detail'!G495+'Attorney Detail'!H495),0)))</f>
        <v>0</v>
      </c>
      <c r="BF497" s="93">
        <f>IF(AF497=0,0,(IF('Attorney Detail'!Q495="yes",(AF497/AV497)*('Attorney Detail'!G495+'Attorney Detail'!H495),0)))</f>
        <v>0</v>
      </c>
      <c r="BG497" s="93">
        <f>IF(AH497=0,0,(AH497/AV497)*('Attorney Detail'!G495+'Attorney Detail'!H495))</f>
        <v>0</v>
      </c>
      <c r="BH497" s="93">
        <f>IF(AK497+AM497=0,0,(IF('Attorney Detail'!R495="yes",((AL497+AN497)/AV497)*('Attorney Detail'!G495+'Attorney Detail'!H495),0)))</f>
        <v>0</v>
      </c>
      <c r="BI497" s="91">
        <f>IF(AP497=0,0,(IF('Attorney Detail'!S495="yes",(AP497/AV497)*('Attorney Detail'!G495+'Attorney Detail'!H495),0)))</f>
        <v>0</v>
      </c>
      <c r="BJ497" s="91">
        <f>IF(AT497=0,0,(AT497/AV497)*('Attorney Detail'!G495+'Attorney Detail'!H495))</f>
        <v>0</v>
      </c>
      <c r="BK497" s="91">
        <f>IF((AU497)=0,('Attorney Detail'!G495+'Attorney Detail'!H495),SUM(AW497:BJ497))</f>
        <v>0</v>
      </c>
      <c r="CK497" s="19">
        <f>AV497*'Attorney Detail'!F495</f>
        <v>0</v>
      </c>
    </row>
    <row r="498" spans="1:89" ht="16.5" thickTop="1" thickBot="1" x14ac:dyDescent="0.3">
      <c r="A498" s="24" t="s">
        <v>28</v>
      </c>
      <c r="B498" s="25"/>
      <c r="C498" s="25"/>
      <c r="D498" s="75">
        <f>C498/C493</f>
        <v>0</v>
      </c>
      <c r="E498" s="25"/>
      <c r="F498" s="75">
        <f>E498/E493</f>
        <v>0</v>
      </c>
      <c r="G498" s="25"/>
      <c r="H498" s="75">
        <f>G498/G493</f>
        <v>0</v>
      </c>
      <c r="I498" s="25"/>
      <c r="J498" s="75">
        <f>I498/I493</f>
        <v>0</v>
      </c>
      <c r="K498" s="25"/>
      <c r="L498" s="75">
        <f>K498/K493</f>
        <v>0</v>
      </c>
      <c r="M498" s="25"/>
      <c r="N498" s="75">
        <f>M498/M493</f>
        <v>0</v>
      </c>
      <c r="O498" s="25"/>
      <c r="P498" s="75">
        <f>O498/O493</f>
        <v>0</v>
      </c>
      <c r="Q498" s="25"/>
      <c r="R498" s="75">
        <f>Q498/Q493</f>
        <v>0</v>
      </c>
      <c r="S498" s="25"/>
      <c r="T498" s="75">
        <f>S498/S493</f>
        <v>0</v>
      </c>
      <c r="U498" s="25"/>
      <c r="V498" s="75">
        <f>U498/U493</f>
        <v>0</v>
      </c>
      <c r="W498" s="25"/>
      <c r="X498" s="75">
        <f>W498/W493</f>
        <v>0</v>
      </c>
      <c r="Y498" s="25"/>
      <c r="Z498" s="75">
        <f>Y498/Y493</f>
        <v>0</v>
      </c>
      <c r="AA498" s="25"/>
      <c r="AB498" s="75">
        <f>AA498/AA493</f>
        <v>0</v>
      </c>
      <c r="AC498" s="25"/>
      <c r="AD498" s="75">
        <f>AC498/AC493</f>
        <v>0</v>
      </c>
      <c r="AE498" s="25"/>
      <c r="AF498" s="75">
        <f>AE498/AE493</f>
        <v>0</v>
      </c>
      <c r="AG498" s="25"/>
      <c r="AH498" s="75">
        <f>AG498/AG493</f>
        <v>0</v>
      </c>
      <c r="AI498" s="25"/>
      <c r="AJ498" s="75">
        <f>AI498/AI493</f>
        <v>0</v>
      </c>
      <c r="AK498" s="25">
        <v>0</v>
      </c>
      <c r="AL498" s="75">
        <f>AK498/AK493</f>
        <v>0</v>
      </c>
      <c r="AM498" s="25">
        <v>0</v>
      </c>
      <c r="AN498" s="75">
        <f>AM498/AM493</f>
        <v>0</v>
      </c>
      <c r="AO498" s="25"/>
      <c r="AP498" s="75">
        <f>AO498/AO493</f>
        <v>0</v>
      </c>
      <c r="AQ498" s="25"/>
      <c r="AR498" s="75">
        <f>AQ498/AQ493</f>
        <v>0</v>
      </c>
      <c r="AS498" s="25"/>
      <c r="AT498" s="75">
        <f>AS498/AS493</f>
        <v>0</v>
      </c>
      <c r="AU498" s="108">
        <f>E498+M498+O498+Q498+W498+Y498+AA498+AE498+AG498+AI498+AO498+AS498+G498+K498+I498+AC498+S498+U498+AQ498+AK498+AM498+C498</f>
        <v>0</v>
      </c>
      <c r="AV498" s="155">
        <f t="shared" si="2212"/>
        <v>0</v>
      </c>
      <c r="AW498" s="93">
        <f>IF(D498=0,0,(IF('Attorney Detail'!I496="yes",(D498/AV498)*('Attorney Detail'!G496+'Attorney Detail'!H496),0)))</f>
        <v>0</v>
      </c>
      <c r="AX498" s="93">
        <f>IF(F498=0,0,(IF('Attorney Detail'!J496="yes",(F498/AV498)*('Attorney Detail'!G496+'Attorney Detail'!H496),0)))</f>
        <v>0</v>
      </c>
      <c r="AY498" s="93">
        <f>IF(H498+J498=0,0,(IF('Attorney Detail'!K496="yes",((H498+J498)/AV498)*('Attorney Detail'!G496+'Attorney Detail'!H496),0)))</f>
        <v>0</v>
      </c>
      <c r="AZ498" s="93">
        <f>IF(L498=0,0,(IF('Attorney Detail'!L496="yes",(L498/AV498)*('Attorney Detail'!G496+'Attorney Detail'!H496),0)))</f>
        <v>0</v>
      </c>
      <c r="BA498" s="93">
        <f>IF(N498=0,0,(N498/AV498)*('Attorney Detail'!G496+'Attorney Detail'!H496))</f>
        <v>0</v>
      </c>
      <c r="BB498" s="93">
        <f>IF(R498+T498=0,0,(IF('Attorney Detail'!M496="yes",((R498+T498)/AV498)*('Attorney Detail'!G496+'Attorney Detail'!H496),0)))</f>
        <v>0</v>
      </c>
      <c r="BC498" s="93">
        <f>IF(V498=0,0,(IF('Attorney Detail'!N496="yes",(((V498)/AV498)*('Attorney Detail'!G496+'Attorney Detail'!H496)),0)))</f>
        <v>0</v>
      </c>
      <c r="BD498" s="93">
        <f>IF(X498+Z498+AB498=0,0,(IF('Attorney Detail'!O496="yes",((X498+Z498+AB498)/AV498)*('Attorney Detail'!G496+'Attorney Detail'!H496),0)))</f>
        <v>0</v>
      </c>
      <c r="BE498" s="93">
        <f>IF(AD498=0,0,(IF('Attorney Detail'!P496="yes",(AD498/AV498)*('Attorney Detail'!G496+'Attorney Detail'!H496),0)))</f>
        <v>0</v>
      </c>
      <c r="BF498" s="93">
        <f>IF(AF498=0,0,(IF('Attorney Detail'!Q496="yes",(AF498/AV498)*('Attorney Detail'!G496+'Attorney Detail'!H496),0)))</f>
        <v>0</v>
      </c>
      <c r="BG498" s="93">
        <f>IF(AH498=0,0,(AH498/AV498)*('Attorney Detail'!G496+'Attorney Detail'!H496))</f>
        <v>0</v>
      </c>
      <c r="BH498" s="93">
        <f>IF(AK498+AM498=0,0,(IF('Attorney Detail'!R496="yes",((AL498+AN498)/AV498)*('Attorney Detail'!G496+'Attorney Detail'!H496),0)))</f>
        <v>0</v>
      </c>
      <c r="BI498" s="91">
        <f>IF(AP498=0,0,(IF('Attorney Detail'!S496="yes",(AP498/AV498)*('Attorney Detail'!G496+'Attorney Detail'!H496),0)))</f>
        <v>0</v>
      </c>
      <c r="BJ498" s="91">
        <f>IF(AT498=0,0,(AT498/AV498)*('Attorney Detail'!G496+'Attorney Detail'!H496))</f>
        <v>0</v>
      </c>
      <c r="BK498" s="91">
        <f>IF((AU498)=0,('Attorney Detail'!G496+'Attorney Detail'!H496),SUM(AW498:BJ498))</f>
        <v>0</v>
      </c>
      <c r="CK498" s="19">
        <f>AV498*'Attorney Detail'!F496</f>
        <v>0</v>
      </c>
    </row>
    <row r="499" spans="1:89" ht="16.5" thickTop="1" thickBot="1" x14ac:dyDescent="0.3">
      <c r="A499" s="72" t="s">
        <v>29</v>
      </c>
      <c r="B499" s="73"/>
      <c r="C499" s="73">
        <f t="shared" ref="C499" si="2213">SUM(C495:C498)</f>
        <v>0</v>
      </c>
      <c r="D499" s="74">
        <f t="shared" ref="D499" si="2214">C499/C493</f>
        <v>0</v>
      </c>
      <c r="E499" s="73">
        <f t="shared" ref="E499" si="2215">SUM(E495:E498)</f>
        <v>0</v>
      </c>
      <c r="F499" s="74">
        <f t="shared" ref="F499" si="2216">E499/E493</f>
        <v>0</v>
      </c>
      <c r="G499" s="73">
        <f t="shared" ref="G499" si="2217">SUM(G495:G498)</f>
        <v>0</v>
      </c>
      <c r="H499" s="75">
        <f t="shared" ref="H499" si="2218">G499/G493</f>
        <v>0</v>
      </c>
      <c r="I499" s="73">
        <f t="shared" ref="I499" si="2219">SUM(I495:I498)</f>
        <v>0</v>
      </c>
      <c r="J499" s="75">
        <f t="shared" ref="J499" si="2220">I499/I493</f>
        <v>0</v>
      </c>
      <c r="K499" s="73">
        <f t="shared" ref="K499" si="2221">SUM(K495:K498)</f>
        <v>0</v>
      </c>
      <c r="L499" s="75">
        <f t="shared" ref="L499" si="2222">K499/K493</f>
        <v>0</v>
      </c>
      <c r="M499" s="73">
        <f t="shared" ref="M499" si="2223">SUM(M495:M498)</f>
        <v>0</v>
      </c>
      <c r="N499" s="74">
        <f t="shared" ref="N499" si="2224">M499/M493</f>
        <v>0</v>
      </c>
      <c r="O499" s="73">
        <f t="shared" ref="O499" si="2225">SUM(O495:O498)</f>
        <v>0</v>
      </c>
      <c r="P499" s="74">
        <f t="shared" ref="P499" si="2226">O499/O493</f>
        <v>0</v>
      </c>
      <c r="Q499" s="73">
        <f t="shared" ref="Q499" si="2227">SUM(Q495:Q498)</f>
        <v>0</v>
      </c>
      <c r="R499" s="75">
        <f t="shared" ref="R499" si="2228">Q499/Q493</f>
        <v>0</v>
      </c>
      <c r="S499" s="73">
        <f t="shared" ref="S499" si="2229">SUM(S495:S498)</f>
        <v>0</v>
      </c>
      <c r="T499" s="75">
        <f t="shared" ref="T499" si="2230">S499/S493</f>
        <v>0</v>
      </c>
      <c r="U499" s="73">
        <f t="shared" ref="U499" si="2231">SUM(U495:U498)</f>
        <v>0</v>
      </c>
      <c r="V499" s="75">
        <f t="shared" ref="V499" si="2232">U499/U493</f>
        <v>0</v>
      </c>
      <c r="W499" s="73">
        <f t="shared" ref="W499" si="2233">SUM(W495:W498)</f>
        <v>0</v>
      </c>
      <c r="X499" s="75">
        <f t="shared" ref="X499" si="2234">W499/W493</f>
        <v>0</v>
      </c>
      <c r="Y499" s="73">
        <f t="shared" ref="Y499" si="2235">SUM(Y495:Y498)</f>
        <v>0</v>
      </c>
      <c r="Z499" s="75">
        <f t="shared" ref="Z499" si="2236">Y499/Y493</f>
        <v>0</v>
      </c>
      <c r="AA499" s="73">
        <f t="shared" ref="AA499" si="2237">SUM(AA495:AA498)</f>
        <v>0</v>
      </c>
      <c r="AB499" s="75">
        <f t="shared" ref="AB499" si="2238">AA499/AA493</f>
        <v>0</v>
      </c>
      <c r="AC499" s="73">
        <f t="shared" ref="AC499" si="2239">SUM(AC495:AC498)</f>
        <v>0</v>
      </c>
      <c r="AD499" s="75">
        <f t="shared" ref="AD499" si="2240">AC499/AC493</f>
        <v>0</v>
      </c>
      <c r="AE499" s="73">
        <f t="shared" ref="AE499" si="2241">SUM(AE495:AE498)</f>
        <v>0</v>
      </c>
      <c r="AF499" s="75">
        <f t="shared" ref="AF499" si="2242">AE499/AE493</f>
        <v>0</v>
      </c>
      <c r="AG499" s="73">
        <f t="shared" ref="AG499" si="2243">SUM(AG495:AG498)</f>
        <v>0</v>
      </c>
      <c r="AH499" s="75">
        <f t="shared" ref="AH499" si="2244">AG499/AG493</f>
        <v>0</v>
      </c>
      <c r="AI499" s="73">
        <f t="shared" ref="AI499" si="2245">SUM(AI495:AI498)</f>
        <v>0</v>
      </c>
      <c r="AJ499" s="75">
        <f t="shared" ref="AJ499" si="2246">AI499/AI493</f>
        <v>0</v>
      </c>
      <c r="AK499" s="73">
        <f t="shared" ref="AK499" si="2247">SUM(AK495:AK498)</f>
        <v>0</v>
      </c>
      <c r="AL499" s="75">
        <f t="shared" ref="AL499" si="2248">AK499/AK493</f>
        <v>0</v>
      </c>
      <c r="AM499" s="73">
        <f t="shared" ref="AM499" si="2249">SUM(AM495:AM498)</f>
        <v>0</v>
      </c>
      <c r="AN499" s="75">
        <f t="shared" ref="AN499" si="2250">AM499/AM493</f>
        <v>0</v>
      </c>
      <c r="AO499" s="73">
        <f t="shared" ref="AO499" si="2251">SUM(AO495:AO498)</f>
        <v>0</v>
      </c>
      <c r="AP499" s="75">
        <f t="shared" ref="AP499" si="2252">AO499/AO493</f>
        <v>0</v>
      </c>
      <c r="AQ499" s="73">
        <f t="shared" ref="AQ499" si="2253">SUM(AQ495:AQ498)</f>
        <v>0</v>
      </c>
      <c r="AR499" s="75">
        <f t="shared" ref="AR499" si="2254">AQ499/AQ493</f>
        <v>0</v>
      </c>
      <c r="AS499" s="73">
        <f t="shared" ref="AS499" si="2255">SUM(AS495:AS498)</f>
        <v>0</v>
      </c>
      <c r="AT499" s="75">
        <f t="shared" ref="AT499" si="2256">AS499/AS493</f>
        <v>0</v>
      </c>
      <c r="AU499" s="71">
        <f>E499+M499+O499+Q499+W499+Y499+AA499+AE499+AG499+AI499+AO499+AS499+G499+K499+I499+AC499+S499+U499+AQ499+AK499+AM499+C499</f>
        <v>0</v>
      </c>
      <c r="AV499" s="155">
        <f t="shared" si="2212"/>
        <v>0</v>
      </c>
      <c r="AW499" s="94"/>
      <c r="AX499" s="94"/>
      <c r="AY499" s="94"/>
      <c r="AZ499" s="94"/>
      <c r="BA499" s="94"/>
      <c r="BB499" s="94"/>
      <c r="BC499" s="94"/>
      <c r="BD499" s="94"/>
      <c r="BE499" s="94"/>
      <c r="BF499" s="94"/>
      <c r="BG499" s="94"/>
      <c r="BH499" s="94"/>
      <c r="BI499" s="94"/>
      <c r="BJ499" s="94"/>
      <c r="BK499" s="94"/>
      <c r="CK499" s="26">
        <f t="shared" ref="CK499" si="2257">SUM(CK495:CK498)</f>
        <v>0</v>
      </c>
    </row>
    <row r="500" spans="1:89" ht="16.5" thickTop="1" x14ac:dyDescent="0.25">
      <c r="A500" s="233" t="s">
        <v>481</v>
      </c>
      <c r="B500" s="233"/>
      <c r="C500" s="233"/>
      <c r="D500" s="233"/>
      <c r="E500" s="233"/>
      <c r="F500" s="233"/>
      <c r="G500" s="233"/>
      <c r="H500" s="233"/>
      <c r="I500" s="233"/>
      <c r="J500" s="233"/>
      <c r="K500" s="233"/>
      <c r="L500" s="233"/>
      <c r="M500" s="233"/>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row>
    <row r="501" spans="1:89" ht="45" x14ac:dyDescent="0.25">
      <c r="A501" s="76"/>
      <c r="B501" s="66" t="s">
        <v>21</v>
      </c>
      <c r="C501" s="225" t="s">
        <v>442</v>
      </c>
      <c r="D501" s="226"/>
      <c r="E501" s="225" t="s">
        <v>96</v>
      </c>
      <c r="F501" s="226"/>
      <c r="G501" s="232" t="s">
        <v>99</v>
      </c>
      <c r="H501" s="226"/>
      <c r="I501" s="232" t="s">
        <v>100</v>
      </c>
      <c r="J501" s="226"/>
      <c r="K501" s="225" t="s">
        <v>97</v>
      </c>
      <c r="L501" s="226"/>
      <c r="M501" s="225" t="s">
        <v>98</v>
      </c>
      <c r="N501" s="226"/>
      <c r="O501" s="225" t="s">
        <v>22</v>
      </c>
      <c r="P501" s="226"/>
      <c r="Q501" s="225" t="s">
        <v>489</v>
      </c>
      <c r="R501" s="226"/>
      <c r="S501" s="225" t="s">
        <v>488</v>
      </c>
      <c r="T501" s="226"/>
      <c r="U501" s="232" t="s">
        <v>422</v>
      </c>
      <c r="V501" s="226"/>
      <c r="W501" s="232" t="s">
        <v>436</v>
      </c>
      <c r="X501" s="226"/>
      <c r="Y501" s="232" t="s">
        <v>423</v>
      </c>
      <c r="Z501" s="226"/>
      <c r="AA501" s="225" t="s">
        <v>484</v>
      </c>
      <c r="AB501" s="226"/>
      <c r="AC501" s="225" t="s">
        <v>93</v>
      </c>
      <c r="AD501" s="226"/>
      <c r="AE501" s="225" t="s">
        <v>94</v>
      </c>
      <c r="AF501" s="226"/>
      <c r="AG501" s="225" t="s">
        <v>485</v>
      </c>
      <c r="AH501" s="226"/>
      <c r="AI501" s="225" t="s">
        <v>424</v>
      </c>
      <c r="AJ501" s="226"/>
      <c r="AK501" s="225" t="s">
        <v>425</v>
      </c>
      <c r="AL501" s="226"/>
      <c r="AM501" s="225" t="s">
        <v>437</v>
      </c>
      <c r="AN501" s="226"/>
      <c r="AO501" s="225" t="s">
        <v>500</v>
      </c>
      <c r="AP501" s="226"/>
      <c r="AQ501" s="225" t="s">
        <v>426</v>
      </c>
      <c r="AR501" s="226"/>
      <c r="AS501" s="225" t="s">
        <v>447</v>
      </c>
      <c r="AT501" s="226"/>
      <c r="AU501" s="225" t="s">
        <v>23</v>
      </c>
      <c r="AV501" s="226"/>
      <c r="AW501" s="89" t="s">
        <v>442</v>
      </c>
      <c r="AX501" s="89" t="s">
        <v>96</v>
      </c>
      <c r="AY501" s="195" t="s">
        <v>239</v>
      </c>
      <c r="AZ501" s="105" t="s">
        <v>97</v>
      </c>
      <c r="BA501" s="105" t="s">
        <v>443</v>
      </c>
      <c r="BB501" s="90" t="s">
        <v>434</v>
      </c>
      <c r="BC501" s="106" t="s">
        <v>240</v>
      </c>
      <c r="BD501" s="90" t="s">
        <v>435</v>
      </c>
      <c r="BE501" s="90" t="s">
        <v>93</v>
      </c>
      <c r="BF501" s="90" t="s">
        <v>94</v>
      </c>
      <c r="BG501" s="90" t="s">
        <v>31</v>
      </c>
      <c r="BH501" s="90" t="s">
        <v>444</v>
      </c>
      <c r="BI501" s="91" t="s">
        <v>445</v>
      </c>
      <c r="BJ501" s="91" t="s">
        <v>446</v>
      </c>
      <c r="BK501" s="91" t="s">
        <v>448</v>
      </c>
      <c r="CK501" s="219" t="s">
        <v>502</v>
      </c>
    </row>
    <row r="502" spans="1:89" x14ac:dyDescent="0.25">
      <c r="A502" s="38" t="s">
        <v>107</v>
      </c>
      <c r="B502" s="67"/>
      <c r="C502" s="67"/>
      <c r="D502" s="68"/>
      <c r="E502" s="67"/>
      <c r="F502" s="68"/>
      <c r="G502" s="67"/>
      <c r="H502" s="68"/>
      <c r="I502" s="67"/>
      <c r="J502" s="68"/>
      <c r="K502" s="67"/>
      <c r="L502" s="68"/>
      <c r="M502" s="69"/>
      <c r="N502" s="68"/>
      <c r="O502" s="67"/>
      <c r="P502" s="68"/>
      <c r="Q502" s="67"/>
      <c r="R502" s="68"/>
      <c r="S502" s="67"/>
      <c r="T502" s="68"/>
      <c r="U502" s="67"/>
      <c r="V502" s="68"/>
      <c r="W502" s="67"/>
      <c r="X502" s="68"/>
      <c r="Y502" s="67"/>
      <c r="Z502" s="68"/>
      <c r="AA502" s="67"/>
      <c r="AB502" s="68"/>
      <c r="AC502" s="69"/>
      <c r="AD502" s="69"/>
      <c r="AE502" s="67"/>
      <c r="AF502" s="68"/>
      <c r="AG502" s="67"/>
      <c r="AH502" s="68"/>
      <c r="AI502" s="67"/>
      <c r="AJ502" s="68"/>
      <c r="AK502" s="227"/>
      <c r="AL502" s="228"/>
      <c r="AM502" s="227"/>
      <c r="AN502" s="228"/>
      <c r="AO502" s="112"/>
      <c r="AP502" s="113"/>
      <c r="AQ502" s="112"/>
      <c r="AR502" s="113"/>
      <c r="AS502" s="112"/>
      <c r="AT502" s="113"/>
      <c r="AU502" s="67"/>
      <c r="AV502" s="110"/>
      <c r="AW502" s="89"/>
      <c r="AX502" s="89"/>
      <c r="AY502" s="89"/>
      <c r="AZ502" s="89"/>
      <c r="BA502" s="89"/>
    </row>
    <row r="503" spans="1:89" x14ac:dyDescent="0.25">
      <c r="A503" s="77"/>
      <c r="B503" s="70"/>
      <c r="C503" s="223">
        <f>(VLOOKUP(A502,$BL$2:$CH$5,2,FALSE))*'Attorney Detail'!F503</f>
        <v>15</v>
      </c>
      <c r="D503" s="224"/>
      <c r="E503" s="223">
        <f>(VLOOKUP(A502,$BL$2:$CH$5,3,FALSE))*'Attorney Detail'!F503</f>
        <v>15</v>
      </c>
      <c r="F503" s="224"/>
      <c r="G503" s="223">
        <f>VLOOKUP(A502,$BL$2:$CI$5,4,FALSE)*'Attorney Detail'!F503</f>
        <v>50</v>
      </c>
      <c r="H503" s="224"/>
      <c r="I503" s="223">
        <f>VLOOKUP(A502,$BL$2:$CI$5,5,FALSE)*'Attorney Detail'!F503</f>
        <v>80</v>
      </c>
      <c r="J503" s="224"/>
      <c r="K503" s="223">
        <f>VLOOKUP(A502,$BL$2:$CI$5,6,FALSE)*'Attorney Detail'!F503</f>
        <v>100</v>
      </c>
      <c r="L503" s="224"/>
      <c r="M503" s="234">
        <f>VLOOKUP(A502,$BL$2:$CI$5,7,FALSE)*'Attorney Detail'!F503</f>
        <v>150</v>
      </c>
      <c r="N503" s="224"/>
      <c r="O503" s="223">
        <f>VLOOKUP(A502,$BL$2:$CI$5,8,FALSE)*'Attorney Detail'!F503</f>
        <v>300</v>
      </c>
      <c r="P503" s="224"/>
      <c r="Q503" s="223">
        <f>VLOOKUP(A502,$BL$2:$CI$5,9,FALSE)*'Attorney Detail'!F503</f>
        <v>15</v>
      </c>
      <c r="R503" s="224"/>
      <c r="S503" s="223">
        <f>VLOOKUP(A502,$BL$2:$CI$5,10,FALSE)*'Attorney Detail'!F503</f>
        <v>50</v>
      </c>
      <c r="T503" s="224"/>
      <c r="U503" s="223">
        <f>VLOOKUP(A502,$BL$2:$CI$5,11,FALSE)*'Attorney Detail'!F503</f>
        <v>100</v>
      </c>
      <c r="V503" s="224"/>
      <c r="W503" s="223">
        <f>VLOOKUP(A502,$BL$2:$CI$5,12,FALSE)*'Attorney Detail'!F503</f>
        <v>220</v>
      </c>
      <c r="X503" s="224"/>
      <c r="Y503" s="223">
        <f>VLOOKUP(A502,$BL$2:$CI$5,13,FALSE)*'Attorney Detail'!F503</f>
        <v>300</v>
      </c>
      <c r="Z503" s="224"/>
      <c r="AA503" s="229">
        <f>VLOOKUP(A502,$BL$2:$CI$5,14,FALSE)*'Attorney Detail'!F503</f>
        <v>400</v>
      </c>
      <c r="AB503" s="230"/>
      <c r="AC503" s="229">
        <f>VLOOKUP(A502,$BL$2:$CI$5,15,FALSE)*'Attorney Detail'!F503</f>
        <v>120</v>
      </c>
      <c r="AD503" s="231"/>
      <c r="AE503" s="229">
        <f>VLOOKUP(A502,$BL$2:$CI$5,16,FALSE)*'Attorney Detail'!F503</f>
        <v>120</v>
      </c>
      <c r="AF503" s="230"/>
      <c r="AG503" s="229">
        <f>VLOOKUP(A502,$BL$2:$CI$5,17,FALSE)*'Attorney Detail'!F503</f>
        <v>300</v>
      </c>
      <c r="AH503" s="230"/>
      <c r="AI503" s="223">
        <f>VLOOKUP(A502,$BL$2:$CI$5,18,FALSE)*'Attorney Detail'!F503</f>
        <v>300</v>
      </c>
      <c r="AJ503" s="224"/>
      <c r="AK503" s="223">
        <f>VLOOKUP(A502,$BL$2:$CI$5,19,FALSE)*'Attorney Detail'!F503</f>
        <v>15</v>
      </c>
      <c r="AL503" s="224"/>
      <c r="AM503" s="223">
        <f>VLOOKUP(A502,$BL$2:$CI$5,20,FALSE)*'Attorney Detail'!F503</f>
        <v>40</v>
      </c>
      <c r="AN503" s="224"/>
      <c r="AO503" s="223">
        <f>VLOOKUP(A502,$BL$2:$CI$5,21,FALSE)*'Attorney Detail'!F503</f>
        <v>40</v>
      </c>
      <c r="AP503" s="224"/>
      <c r="AQ503" s="223">
        <f>VLOOKUP(A502,$BL$2:$CI$5,22,FALSE)*'Attorney Detail'!F503</f>
        <v>40</v>
      </c>
      <c r="AR503" s="224"/>
      <c r="AS503" s="235">
        <f>VLOOKUP(A502,$BL$2:$CI$5,23,FALSE)*'Attorney Detail'!F503</f>
        <v>10000000000</v>
      </c>
      <c r="AT503" s="236"/>
      <c r="AU503" s="237"/>
      <c r="AV503" s="238"/>
    </row>
    <row r="504" spans="1:89" ht="15.75" thickBot="1" x14ac:dyDescent="0.3">
      <c r="A504" s="37" t="str">
        <f>'Attorney Detail'!A503&amp;""</f>
        <v/>
      </c>
      <c r="B504" s="78" t="s">
        <v>24</v>
      </c>
      <c r="C504" s="78" t="s">
        <v>24</v>
      </c>
      <c r="D504" s="78" t="s">
        <v>112</v>
      </c>
      <c r="E504" s="78" t="s">
        <v>24</v>
      </c>
      <c r="F504" s="78" t="s">
        <v>112</v>
      </c>
      <c r="G504" s="78" t="s">
        <v>24</v>
      </c>
      <c r="H504" s="78" t="s">
        <v>112</v>
      </c>
      <c r="I504" s="78" t="s">
        <v>24</v>
      </c>
      <c r="J504" s="78" t="s">
        <v>112</v>
      </c>
      <c r="K504" s="78" t="s">
        <v>24</v>
      </c>
      <c r="L504" s="78" t="s">
        <v>112</v>
      </c>
      <c r="M504" s="78" t="s">
        <v>24</v>
      </c>
      <c r="N504" s="78" t="s">
        <v>112</v>
      </c>
      <c r="O504" s="78" t="s">
        <v>24</v>
      </c>
      <c r="P504" s="78" t="s">
        <v>112</v>
      </c>
      <c r="Q504" s="78" t="s">
        <v>24</v>
      </c>
      <c r="R504" s="78" t="s">
        <v>112</v>
      </c>
      <c r="S504" s="78" t="s">
        <v>24</v>
      </c>
      <c r="T504" s="78" t="s">
        <v>112</v>
      </c>
      <c r="U504" s="78" t="s">
        <v>24</v>
      </c>
      <c r="V504" s="78" t="s">
        <v>112</v>
      </c>
      <c r="W504" s="78" t="s">
        <v>24</v>
      </c>
      <c r="X504" s="78" t="s">
        <v>112</v>
      </c>
      <c r="Y504" s="78" t="s">
        <v>24</v>
      </c>
      <c r="Z504" s="78" t="s">
        <v>112</v>
      </c>
      <c r="AA504" s="78" t="s">
        <v>24</v>
      </c>
      <c r="AB504" s="78" t="s">
        <v>112</v>
      </c>
      <c r="AC504" s="78" t="s">
        <v>24</v>
      </c>
      <c r="AD504" s="78" t="s">
        <v>112</v>
      </c>
      <c r="AE504" s="78" t="s">
        <v>24</v>
      </c>
      <c r="AF504" s="78" t="s">
        <v>112</v>
      </c>
      <c r="AG504" s="78" t="s">
        <v>24</v>
      </c>
      <c r="AH504" s="79" t="s">
        <v>112</v>
      </c>
      <c r="AI504" s="78" t="s">
        <v>24</v>
      </c>
      <c r="AJ504" s="78" t="s">
        <v>112</v>
      </c>
      <c r="AK504" s="78" t="s">
        <v>24</v>
      </c>
      <c r="AL504" s="78" t="s">
        <v>112</v>
      </c>
      <c r="AM504" s="78" t="s">
        <v>24</v>
      </c>
      <c r="AN504" s="78" t="s">
        <v>112</v>
      </c>
      <c r="AO504" s="78" t="s">
        <v>24</v>
      </c>
      <c r="AP504" s="78" t="s">
        <v>112</v>
      </c>
      <c r="AQ504" s="78" t="s">
        <v>24</v>
      </c>
      <c r="AR504" s="78" t="s">
        <v>112</v>
      </c>
      <c r="AS504" s="78" t="s">
        <v>24</v>
      </c>
      <c r="AT504" s="78" t="s">
        <v>112</v>
      </c>
      <c r="AU504" s="78" t="s">
        <v>24</v>
      </c>
      <c r="AV504" s="154" t="s">
        <v>112</v>
      </c>
      <c r="CK504" s="19"/>
    </row>
    <row r="505" spans="1:89" ht="16.5" thickTop="1" thickBot="1" x14ac:dyDescent="0.3">
      <c r="A505" s="20" t="s">
        <v>25</v>
      </c>
      <c r="B505" s="21"/>
      <c r="C505" s="21"/>
      <c r="D505" s="75">
        <f>C505/C503</f>
        <v>0</v>
      </c>
      <c r="E505" s="21"/>
      <c r="F505" s="75">
        <f>E505/E503</f>
        <v>0</v>
      </c>
      <c r="G505" s="21"/>
      <c r="H505" s="75">
        <f>G505/G503</f>
        <v>0</v>
      </c>
      <c r="I505" s="21"/>
      <c r="J505" s="75">
        <f>I505/I503</f>
        <v>0</v>
      </c>
      <c r="K505" s="21"/>
      <c r="L505" s="75">
        <f>K505/K503</f>
        <v>0</v>
      </c>
      <c r="M505" s="21"/>
      <c r="N505" s="75">
        <f>M505/M503</f>
        <v>0</v>
      </c>
      <c r="O505" s="21"/>
      <c r="P505" s="75">
        <f>O505/O503</f>
        <v>0</v>
      </c>
      <c r="Q505" s="21"/>
      <c r="R505" s="75">
        <f>Q505/Q503</f>
        <v>0</v>
      </c>
      <c r="S505" s="21"/>
      <c r="T505" s="75">
        <f>S505/S503</f>
        <v>0</v>
      </c>
      <c r="U505" s="21"/>
      <c r="V505" s="75">
        <f>U505/U503</f>
        <v>0</v>
      </c>
      <c r="W505" s="21"/>
      <c r="X505" s="75">
        <f>W505/W503</f>
        <v>0</v>
      </c>
      <c r="Y505" s="21"/>
      <c r="Z505" s="75">
        <f>Y505/Y503</f>
        <v>0</v>
      </c>
      <c r="AA505" s="21"/>
      <c r="AB505" s="75">
        <f>AA505/AA503</f>
        <v>0</v>
      </c>
      <c r="AC505" s="21"/>
      <c r="AD505" s="75">
        <f>AC505/AC503</f>
        <v>0</v>
      </c>
      <c r="AE505" s="21"/>
      <c r="AF505" s="75">
        <f>AE505/AE503</f>
        <v>0</v>
      </c>
      <c r="AG505" s="21"/>
      <c r="AH505" s="75">
        <f>AG505/AG503</f>
        <v>0</v>
      </c>
      <c r="AI505" s="21"/>
      <c r="AJ505" s="75">
        <f>AI505/AI503</f>
        <v>0</v>
      </c>
      <c r="AK505" s="21"/>
      <c r="AL505" s="75">
        <f>AK505/AK503</f>
        <v>0</v>
      </c>
      <c r="AM505" s="21">
        <v>0</v>
      </c>
      <c r="AN505" s="75">
        <f>AM505/AM503</f>
        <v>0</v>
      </c>
      <c r="AO505" s="21"/>
      <c r="AP505" s="75">
        <f>AO505/AO503</f>
        <v>0</v>
      </c>
      <c r="AQ505" s="21"/>
      <c r="AR505" s="75">
        <f>AQ505/AQ503</f>
        <v>0</v>
      </c>
      <c r="AS505" s="21"/>
      <c r="AT505" s="75">
        <f>AS505/AS503</f>
        <v>0</v>
      </c>
      <c r="AU505" s="100">
        <f>E505+M505+O505+Q505+W505+Y505+AA505+AE505+AG505+AI505+AO505+AS505+G505+K505+I505+AC505+S505+U505+AQ505+AK505+AM505+C505</f>
        <v>0</v>
      </c>
      <c r="AV505" s="155">
        <f t="shared" ref="AV505:AV509" si="2258">F505+N505+P505+R505+X505+Z505+AB505+AF505+AH505+AJ505+AP505+AT505+AD505+H505+L505+J505+T505+V505+AR505+AL505+AN505+D505</f>
        <v>0</v>
      </c>
      <c r="AW505" s="93">
        <f>IF(D505=0,0,(IF('Attorney Detail'!I503="yes",(D505/AV505)*('Attorney Detail'!G503+'Attorney Detail'!H503),0)))</f>
        <v>0</v>
      </c>
      <c r="AX505" s="93">
        <f>IF(F505=0,0,(IF('Attorney Detail'!J503="yes",(F505/AV505)*('Attorney Detail'!G503+'Attorney Detail'!H503),0)))</f>
        <v>0</v>
      </c>
      <c r="AY505" s="93">
        <f>IF(H505+J505=0,0,(IF('Attorney Detail'!K503="yes",((H505+J505)/AV505)*('Attorney Detail'!G503+'Attorney Detail'!H503),0)))</f>
        <v>0</v>
      </c>
      <c r="AZ505" s="93">
        <f>IF(L505=0,0,(IF('Attorney Detail'!L503="yes",(L505/AV505)*('Attorney Detail'!G503+'Attorney Detail'!H503),0)))</f>
        <v>0</v>
      </c>
      <c r="BA505" s="93">
        <f>IF(N505=0,0,(N505/AV505)*('Attorney Detail'!G503+'Attorney Detail'!H503))</f>
        <v>0</v>
      </c>
      <c r="BB505" s="93">
        <f>IF(R505+T505=0,0,(IF('Attorney Detail'!M503="yes",((R505+T505)/AV505)*('Attorney Detail'!G503+'Attorney Detail'!H503),0)))</f>
        <v>0</v>
      </c>
      <c r="BC505" s="93">
        <f>IF(V505=0,0,(IF('Attorney Detail'!N503="yes",(((V505)/AV505)*('Attorney Detail'!G503+'Attorney Detail'!H503)),0)))</f>
        <v>0</v>
      </c>
      <c r="BD505" s="93">
        <f>IF(X505+Z505+AB505=0,0,(IF('Attorney Detail'!O503="yes",((X505+Z505+AB505)/AV505)*('Attorney Detail'!G503+'Attorney Detail'!H503),0)))</f>
        <v>0</v>
      </c>
      <c r="BE505" s="93">
        <f>IF(AD505=0,0,(IF('Attorney Detail'!P503="yes",(AD505/AV505)*('Attorney Detail'!G503+'Attorney Detail'!H503),0)))</f>
        <v>0</v>
      </c>
      <c r="BF505" s="93">
        <f>IF(AF505=0,0,(IF('Attorney Detail'!Q503="yes",(AF505/AV505)*('Attorney Detail'!G503+'Attorney Detail'!H503),0)))</f>
        <v>0</v>
      </c>
      <c r="BG505" s="93">
        <f>IF(AH505=0,0,(AH505/AV505)*('Attorney Detail'!G503+'Attorney Detail'!H503))</f>
        <v>0</v>
      </c>
      <c r="BH505" s="93">
        <f>IF(AK505+AM505=0,0,(IF('Attorney Detail'!R503="yes",((AL505+AN505)/AV505)*('Attorney Detail'!G503+'Attorney Detail'!H503),0)))</f>
        <v>0</v>
      </c>
      <c r="BI505" s="91">
        <f>IF(AP505=0,0,(IF('Attorney Detail'!S503="yes",(AP505/AV505)*('Attorney Detail'!G503+'Attorney Detail'!H503),0)))</f>
        <v>0</v>
      </c>
      <c r="BJ505" s="91">
        <f>IF(AT505=0,0,(AT505/AV505)*('Attorney Detail'!G503+'Attorney Detail'!H503))</f>
        <v>0</v>
      </c>
      <c r="BK505" s="91">
        <f>IF((AU505)=0,('Attorney Detail'!G503+'Attorney Detail'!H503),SUM(AW505:BJ505))</f>
        <v>0</v>
      </c>
      <c r="CK505" s="19">
        <f>AV505*'Attorney Detail'!F503</f>
        <v>0</v>
      </c>
    </row>
    <row r="506" spans="1:89" ht="16.5" thickTop="1" thickBot="1" x14ac:dyDescent="0.3">
      <c r="A506" s="22" t="s">
        <v>26</v>
      </c>
      <c r="B506" s="23"/>
      <c r="C506" s="88"/>
      <c r="D506" s="75">
        <f>C506/C503</f>
        <v>0</v>
      </c>
      <c r="E506" s="88"/>
      <c r="F506" s="75">
        <f>E506/E503</f>
        <v>0</v>
      </c>
      <c r="G506" s="88"/>
      <c r="H506" s="75">
        <f>G506/G503</f>
        <v>0</v>
      </c>
      <c r="I506" s="88"/>
      <c r="J506" s="75">
        <f>I506/I503</f>
        <v>0</v>
      </c>
      <c r="K506" s="88"/>
      <c r="L506" s="75">
        <f>K506/K503</f>
        <v>0</v>
      </c>
      <c r="M506" s="88"/>
      <c r="N506" s="75">
        <f>M506/M503</f>
        <v>0</v>
      </c>
      <c r="O506" s="88"/>
      <c r="P506" s="75">
        <f>O506/O503</f>
        <v>0</v>
      </c>
      <c r="Q506" s="88"/>
      <c r="R506" s="75">
        <f>Q506/Q503</f>
        <v>0</v>
      </c>
      <c r="S506" s="88"/>
      <c r="T506" s="75">
        <f>S506/S503</f>
        <v>0</v>
      </c>
      <c r="U506" s="88"/>
      <c r="V506" s="75">
        <f>U506/U503</f>
        <v>0</v>
      </c>
      <c r="W506" s="88"/>
      <c r="X506" s="75">
        <f>W506/W503</f>
        <v>0</v>
      </c>
      <c r="Y506" s="88"/>
      <c r="Z506" s="75">
        <f>Y506/Y503</f>
        <v>0</v>
      </c>
      <c r="AA506" s="88"/>
      <c r="AB506" s="75">
        <f>AA506/AA503</f>
        <v>0</v>
      </c>
      <c r="AC506" s="88"/>
      <c r="AD506" s="75">
        <f>AC506/AC503</f>
        <v>0</v>
      </c>
      <c r="AE506" s="88"/>
      <c r="AF506" s="75">
        <f>AE506/AE503</f>
        <v>0</v>
      </c>
      <c r="AG506" s="88"/>
      <c r="AH506" s="75">
        <f>AG506/AG503</f>
        <v>0</v>
      </c>
      <c r="AI506" s="88"/>
      <c r="AJ506" s="75">
        <f>AI506/AI503</f>
        <v>0</v>
      </c>
      <c r="AK506" s="88">
        <v>0</v>
      </c>
      <c r="AL506" s="75">
        <f>AK506/AK503</f>
        <v>0</v>
      </c>
      <c r="AM506" s="88">
        <v>0</v>
      </c>
      <c r="AN506" s="75">
        <f>AM506/AM503</f>
        <v>0</v>
      </c>
      <c r="AO506" s="88"/>
      <c r="AP506" s="75">
        <f>AO506/AO503</f>
        <v>0</v>
      </c>
      <c r="AQ506" s="88"/>
      <c r="AR506" s="75">
        <f>AQ506/AQ503</f>
        <v>0</v>
      </c>
      <c r="AS506" s="88"/>
      <c r="AT506" s="75">
        <f>AS506/AS503</f>
        <v>0</v>
      </c>
      <c r="AU506" s="107">
        <f>E506+M506+O506+Q506+W506+Y506+AA506+AE506+AG506+AI506+AO506+AS506+G506+K506+I506+AC506+S506+U506+AQ506+AK506+AM506+C506</f>
        <v>0</v>
      </c>
      <c r="AV506" s="155">
        <f t="shared" si="2258"/>
        <v>0</v>
      </c>
      <c r="AW506" s="93">
        <f>IF(D506=0,0,(IF('Attorney Detail'!I504="yes",(D506/AV506)*('Attorney Detail'!G504+'Attorney Detail'!H504),0)))</f>
        <v>0</v>
      </c>
      <c r="AX506" s="93">
        <f>IF(F506=0,0,(IF('Attorney Detail'!J504="yes",(F506/AV506)*('Attorney Detail'!G504+'Attorney Detail'!H504),0)))</f>
        <v>0</v>
      </c>
      <c r="AY506" s="93">
        <f>IF(H506+J506=0,0,(IF('Attorney Detail'!K504="yes",((H506+J506)/AV506)*('Attorney Detail'!G504+'Attorney Detail'!H504),0)))</f>
        <v>0</v>
      </c>
      <c r="AZ506" s="93">
        <f>IF(L506=0,0,(IF('Attorney Detail'!L504="yes",(L506/AV506)*('Attorney Detail'!G504+'Attorney Detail'!H504),0)))</f>
        <v>0</v>
      </c>
      <c r="BA506" s="93">
        <f>IF(N506=0,0,(N506/AV506)*('Attorney Detail'!G504+'Attorney Detail'!H504))</f>
        <v>0</v>
      </c>
      <c r="BB506" s="93">
        <f>IF(R506+T506=0,0,(IF('Attorney Detail'!M504="yes",((R506+T506)/AV506)*('Attorney Detail'!G504+'Attorney Detail'!H504),0)))</f>
        <v>0</v>
      </c>
      <c r="BC506" s="93">
        <f>IF(V506=0,0,(IF('Attorney Detail'!N504="yes",(((V506)/AV506)*('Attorney Detail'!G504+'Attorney Detail'!H504)),0)))</f>
        <v>0</v>
      </c>
      <c r="BD506" s="93">
        <f>IF(X506+Z506+AB506=0,0,(IF('Attorney Detail'!O504="yes",((X506+Z506+AB506)/AV506)*('Attorney Detail'!G504+'Attorney Detail'!H504),0)))</f>
        <v>0</v>
      </c>
      <c r="BE506" s="93">
        <f>IF(AD506=0,0,(IF('Attorney Detail'!P504="yes",(AD506/AV506)*('Attorney Detail'!G504+'Attorney Detail'!H504),0)))</f>
        <v>0</v>
      </c>
      <c r="BF506" s="93">
        <f>IF(AF506=0,0,(IF('Attorney Detail'!Q504="yes",(AF506/AV506)*('Attorney Detail'!G504+'Attorney Detail'!H504),0)))</f>
        <v>0</v>
      </c>
      <c r="BG506" s="93">
        <f>IF(AH506=0,0,(AH506/AV506)*('Attorney Detail'!G504+'Attorney Detail'!H504))</f>
        <v>0</v>
      </c>
      <c r="BH506" s="93">
        <f>IF(AK506+AM506=0,0,(IF('Attorney Detail'!R504="yes",((AL506+AN506)/AV506)*('Attorney Detail'!G504+'Attorney Detail'!H504),0)))</f>
        <v>0</v>
      </c>
      <c r="BI506" s="91">
        <f>IF(AP506=0,0,(IF('Attorney Detail'!S504="yes",(AP506/AV506)*('Attorney Detail'!G504+'Attorney Detail'!H504),0)))</f>
        <v>0</v>
      </c>
      <c r="BJ506" s="91">
        <f>IF(AT506=0,0,(AT506/AV506)*('Attorney Detail'!G504+'Attorney Detail'!H504))</f>
        <v>0</v>
      </c>
      <c r="BK506" s="91">
        <f>IF((AU506)=0,('Attorney Detail'!G504+'Attorney Detail'!H504),SUM(AW506:BJ506))</f>
        <v>0</v>
      </c>
      <c r="CK506" s="19">
        <f>AV506*'Attorney Detail'!F504</f>
        <v>0</v>
      </c>
    </row>
    <row r="507" spans="1:89" ht="16.5" thickTop="1" thickBot="1" x14ac:dyDescent="0.3">
      <c r="A507" s="22" t="s">
        <v>27</v>
      </c>
      <c r="B507" s="23"/>
      <c r="C507" s="88"/>
      <c r="D507" s="75">
        <f>C507/C503</f>
        <v>0</v>
      </c>
      <c r="E507" s="88"/>
      <c r="F507" s="75">
        <f>E507/E503</f>
        <v>0</v>
      </c>
      <c r="G507" s="88"/>
      <c r="H507" s="75">
        <f>G507/G503</f>
        <v>0</v>
      </c>
      <c r="I507" s="88"/>
      <c r="J507" s="75">
        <f>I507/I503</f>
        <v>0</v>
      </c>
      <c r="K507" s="88"/>
      <c r="L507" s="75">
        <f>K507/K503</f>
        <v>0</v>
      </c>
      <c r="M507" s="88"/>
      <c r="N507" s="75">
        <f>M507/M503</f>
        <v>0</v>
      </c>
      <c r="O507" s="88"/>
      <c r="P507" s="75">
        <f>O507/O503</f>
        <v>0</v>
      </c>
      <c r="Q507" s="88"/>
      <c r="R507" s="75">
        <f>Q507/Q503</f>
        <v>0</v>
      </c>
      <c r="S507" s="88"/>
      <c r="T507" s="75">
        <f>S507/S503</f>
        <v>0</v>
      </c>
      <c r="U507" s="88"/>
      <c r="V507" s="75">
        <f>U507/U503</f>
        <v>0</v>
      </c>
      <c r="W507" s="88"/>
      <c r="X507" s="75">
        <f>W507/W503</f>
        <v>0</v>
      </c>
      <c r="Y507" s="88"/>
      <c r="Z507" s="75">
        <f>Y507/Y503</f>
        <v>0</v>
      </c>
      <c r="AA507" s="88"/>
      <c r="AB507" s="75">
        <f>AA507/AA503</f>
        <v>0</v>
      </c>
      <c r="AC507" s="88"/>
      <c r="AD507" s="75">
        <f>AC507/AC503</f>
        <v>0</v>
      </c>
      <c r="AE507" s="88"/>
      <c r="AF507" s="75">
        <f>AE507/AE503</f>
        <v>0</v>
      </c>
      <c r="AG507" s="88"/>
      <c r="AH507" s="75">
        <f>AG507/AG503</f>
        <v>0</v>
      </c>
      <c r="AI507" s="88"/>
      <c r="AJ507" s="75">
        <f>AI507/AI503</f>
        <v>0</v>
      </c>
      <c r="AK507" s="88">
        <v>0</v>
      </c>
      <c r="AL507" s="75">
        <f>AK507/AK503</f>
        <v>0</v>
      </c>
      <c r="AM507" s="88">
        <v>0</v>
      </c>
      <c r="AN507" s="75">
        <f>AM507/AM503</f>
        <v>0</v>
      </c>
      <c r="AO507" s="88"/>
      <c r="AP507" s="75">
        <f>AO507/AO503</f>
        <v>0</v>
      </c>
      <c r="AQ507" s="88"/>
      <c r="AR507" s="75">
        <f>AQ507/AQ503</f>
        <v>0</v>
      </c>
      <c r="AS507" s="88"/>
      <c r="AT507" s="75">
        <f>AS507/AS503</f>
        <v>0</v>
      </c>
      <c r="AU507" s="107">
        <f>E507+M507+O507+Q507+W507+Y507+AA507+AE507+AG507+AI507+AO507+AS507+G507+K507+I507+AC507+S507+U507+AQ507+AK507+AM507+C507</f>
        <v>0</v>
      </c>
      <c r="AV507" s="155">
        <f t="shared" si="2258"/>
        <v>0</v>
      </c>
      <c r="AW507" s="93">
        <f>IF(D507=0,0,(IF('Attorney Detail'!I505="yes",(D507/AV507)*('Attorney Detail'!G505+'Attorney Detail'!H505),0)))</f>
        <v>0</v>
      </c>
      <c r="AX507" s="93">
        <f>IF(F507=0,0,(IF('Attorney Detail'!J505="yes",(F507/AV507)*('Attorney Detail'!G505+'Attorney Detail'!H505),0)))</f>
        <v>0</v>
      </c>
      <c r="AY507" s="93">
        <f>IF(H507+J507=0,0,(IF('Attorney Detail'!K505="yes",((H507+J507)/AV507)*('Attorney Detail'!G505+'Attorney Detail'!H505),0)))</f>
        <v>0</v>
      </c>
      <c r="AZ507" s="93">
        <f>IF(L507=0,0,(IF('Attorney Detail'!L505="yes",(L507/AV507)*('Attorney Detail'!G505+'Attorney Detail'!H505),0)))</f>
        <v>0</v>
      </c>
      <c r="BA507" s="93">
        <f>IF(N507=0,0,(N507/AV507)*('Attorney Detail'!G505+'Attorney Detail'!H505))</f>
        <v>0</v>
      </c>
      <c r="BB507" s="93">
        <f>IF(R507+T507=0,0,(IF('Attorney Detail'!M505="yes",((R507+T507)/AV507)*('Attorney Detail'!G505+'Attorney Detail'!H505),0)))</f>
        <v>0</v>
      </c>
      <c r="BC507" s="93">
        <f>IF(V507=0,0,(IF('Attorney Detail'!N505="yes",(((V507)/AV507)*('Attorney Detail'!G505+'Attorney Detail'!H505)),0)))</f>
        <v>0</v>
      </c>
      <c r="BD507" s="93">
        <f>IF(X507+Z507+AB507=0,0,(IF('Attorney Detail'!O505="yes",((X507+Z507+AB507)/AV507)*('Attorney Detail'!G505+'Attorney Detail'!H505),0)))</f>
        <v>0</v>
      </c>
      <c r="BE507" s="93">
        <f>IF(AD507=0,0,(IF('Attorney Detail'!P505="yes",(AD507/AV507)*('Attorney Detail'!G505+'Attorney Detail'!H505),0)))</f>
        <v>0</v>
      </c>
      <c r="BF507" s="93">
        <f>IF(AF507=0,0,(IF('Attorney Detail'!Q505="yes",(AF507/AV507)*('Attorney Detail'!G505+'Attorney Detail'!H505),0)))</f>
        <v>0</v>
      </c>
      <c r="BG507" s="93">
        <f>IF(AH507=0,0,(AH507/AV507)*('Attorney Detail'!G505+'Attorney Detail'!H505))</f>
        <v>0</v>
      </c>
      <c r="BH507" s="93">
        <f>IF(AK507+AM507=0,0,(IF('Attorney Detail'!R505="yes",((AL507+AN507)/AV507)*('Attorney Detail'!G505+'Attorney Detail'!H505),0)))</f>
        <v>0</v>
      </c>
      <c r="BI507" s="91">
        <f>IF(AP507=0,0,(IF('Attorney Detail'!S505="yes",(AP507/AV507)*('Attorney Detail'!G505+'Attorney Detail'!H505),0)))</f>
        <v>0</v>
      </c>
      <c r="BJ507" s="91">
        <f>IF(AT507=0,0,(AT507/AV507)*('Attorney Detail'!G505+'Attorney Detail'!H505))</f>
        <v>0</v>
      </c>
      <c r="BK507" s="91">
        <f>IF((AU507)=0,('Attorney Detail'!G505+'Attorney Detail'!H505),SUM(AW507:BJ507))</f>
        <v>0</v>
      </c>
      <c r="CK507" s="19">
        <f>AV507*'Attorney Detail'!F505</f>
        <v>0</v>
      </c>
    </row>
    <row r="508" spans="1:89" ht="16.5" thickTop="1" thickBot="1" x14ac:dyDescent="0.3">
      <c r="A508" s="24" t="s">
        <v>28</v>
      </c>
      <c r="B508" s="25"/>
      <c r="C508" s="25"/>
      <c r="D508" s="75">
        <f>C508/C503</f>
        <v>0</v>
      </c>
      <c r="E508" s="25"/>
      <c r="F508" s="75">
        <f>E508/E503</f>
        <v>0</v>
      </c>
      <c r="G508" s="25"/>
      <c r="H508" s="75">
        <f>G508/G503</f>
        <v>0</v>
      </c>
      <c r="I508" s="25"/>
      <c r="J508" s="75">
        <f>I508/I503</f>
        <v>0</v>
      </c>
      <c r="K508" s="25"/>
      <c r="L508" s="75">
        <f>K508/K503</f>
        <v>0</v>
      </c>
      <c r="M508" s="25"/>
      <c r="N508" s="75">
        <f>M508/M503</f>
        <v>0</v>
      </c>
      <c r="O508" s="25"/>
      <c r="P508" s="75">
        <f>O508/O503</f>
        <v>0</v>
      </c>
      <c r="Q508" s="25"/>
      <c r="R508" s="75">
        <f>Q508/Q503</f>
        <v>0</v>
      </c>
      <c r="S508" s="25"/>
      <c r="T508" s="75">
        <f>S508/S503</f>
        <v>0</v>
      </c>
      <c r="U508" s="25"/>
      <c r="V508" s="75">
        <f>U508/U503</f>
        <v>0</v>
      </c>
      <c r="W508" s="25"/>
      <c r="X508" s="75">
        <f>W508/W503</f>
        <v>0</v>
      </c>
      <c r="Y508" s="25"/>
      <c r="Z508" s="75">
        <f>Y508/Y503</f>
        <v>0</v>
      </c>
      <c r="AA508" s="25"/>
      <c r="AB508" s="75">
        <f>AA508/AA503</f>
        <v>0</v>
      </c>
      <c r="AC508" s="25"/>
      <c r="AD508" s="75">
        <f>AC508/AC503</f>
        <v>0</v>
      </c>
      <c r="AE508" s="25"/>
      <c r="AF508" s="75">
        <f>AE508/AE503</f>
        <v>0</v>
      </c>
      <c r="AG508" s="25"/>
      <c r="AH508" s="75">
        <f>AG508/AG503</f>
        <v>0</v>
      </c>
      <c r="AI508" s="25"/>
      <c r="AJ508" s="75">
        <f>AI508/AI503</f>
        <v>0</v>
      </c>
      <c r="AK508" s="25">
        <v>0</v>
      </c>
      <c r="AL508" s="75">
        <f>AK508/AK503</f>
        <v>0</v>
      </c>
      <c r="AM508" s="25">
        <v>0</v>
      </c>
      <c r="AN508" s="75">
        <f>AM508/AM503</f>
        <v>0</v>
      </c>
      <c r="AO508" s="25"/>
      <c r="AP508" s="75">
        <f>AO508/AO503</f>
        <v>0</v>
      </c>
      <c r="AQ508" s="25"/>
      <c r="AR508" s="75">
        <f>AQ508/AQ503</f>
        <v>0</v>
      </c>
      <c r="AS508" s="25"/>
      <c r="AT508" s="75">
        <f>AS508/AS503</f>
        <v>0</v>
      </c>
      <c r="AU508" s="108">
        <f>E508+M508+O508+Q508+W508+Y508+AA508+AE508+AG508+AI508+AO508+AS508+G508+K508+I508+AC508+S508+U508+AQ508+AK508+AM508+C508</f>
        <v>0</v>
      </c>
      <c r="AV508" s="155">
        <f t="shared" si="2258"/>
        <v>0</v>
      </c>
      <c r="AW508" s="93">
        <f>IF(D508=0,0,(IF('Attorney Detail'!I506="yes",(D508/AV508)*('Attorney Detail'!G506+'Attorney Detail'!H506),0)))</f>
        <v>0</v>
      </c>
      <c r="AX508" s="93">
        <f>IF(F508=0,0,(IF('Attorney Detail'!J506="yes",(F508/AV508)*('Attorney Detail'!G506+'Attorney Detail'!H506),0)))</f>
        <v>0</v>
      </c>
      <c r="AY508" s="93">
        <f>IF(H508+J508=0,0,(IF('Attorney Detail'!K506="yes",((H508+J508)/AV508)*('Attorney Detail'!G506+'Attorney Detail'!H506),0)))</f>
        <v>0</v>
      </c>
      <c r="AZ508" s="93">
        <f>IF(L508=0,0,(IF('Attorney Detail'!L506="yes",(L508/AV508)*('Attorney Detail'!G506+'Attorney Detail'!H506),0)))</f>
        <v>0</v>
      </c>
      <c r="BA508" s="93">
        <f>IF(N508=0,0,(N508/AV508)*('Attorney Detail'!G506+'Attorney Detail'!H506))</f>
        <v>0</v>
      </c>
      <c r="BB508" s="93">
        <f>IF(R508+T508=0,0,(IF('Attorney Detail'!M506="yes",((R508+T508)/AV508)*('Attorney Detail'!G506+'Attorney Detail'!H506),0)))</f>
        <v>0</v>
      </c>
      <c r="BC508" s="93">
        <f>IF(V508=0,0,(IF('Attorney Detail'!N506="yes",(((V508)/AV508)*('Attorney Detail'!G506+'Attorney Detail'!H506)),0)))</f>
        <v>0</v>
      </c>
      <c r="BD508" s="93">
        <f>IF(X508+Z508+AB508=0,0,(IF('Attorney Detail'!O506="yes",((X508+Z508+AB508)/AV508)*('Attorney Detail'!G506+'Attorney Detail'!H506),0)))</f>
        <v>0</v>
      </c>
      <c r="BE508" s="93">
        <f>IF(AD508=0,0,(IF('Attorney Detail'!P506="yes",(AD508/AV508)*('Attorney Detail'!G506+'Attorney Detail'!H506),0)))</f>
        <v>0</v>
      </c>
      <c r="BF508" s="93">
        <f>IF(AF508=0,0,(IF('Attorney Detail'!Q506="yes",(AF508/AV508)*('Attorney Detail'!G506+'Attorney Detail'!H506),0)))</f>
        <v>0</v>
      </c>
      <c r="BG508" s="93">
        <f>IF(AH508=0,0,(AH508/AV508)*('Attorney Detail'!G506+'Attorney Detail'!H506))</f>
        <v>0</v>
      </c>
      <c r="BH508" s="93">
        <f>IF(AK508+AM508=0,0,(IF('Attorney Detail'!R506="yes",((AL508+AN508)/AV508)*('Attorney Detail'!G506+'Attorney Detail'!H506),0)))</f>
        <v>0</v>
      </c>
      <c r="BI508" s="91">
        <f>IF(AP508=0,0,(IF('Attorney Detail'!S506="yes",(AP508/AV508)*('Attorney Detail'!G506+'Attorney Detail'!H506),0)))</f>
        <v>0</v>
      </c>
      <c r="BJ508" s="91">
        <f>IF(AT508=0,0,(AT508/AV508)*('Attorney Detail'!G506+'Attorney Detail'!H506))</f>
        <v>0</v>
      </c>
      <c r="BK508" s="91">
        <f>IF((AU508)=0,('Attorney Detail'!G506+'Attorney Detail'!H506),SUM(AW508:BJ508))</f>
        <v>0</v>
      </c>
      <c r="CK508" s="19">
        <f>AV508*'Attorney Detail'!F506</f>
        <v>0</v>
      </c>
    </row>
    <row r="509" spans="1:89" ht="16.5" thickTop="1" thickBot="1" x14ac:dyDescent="0.3">
      <c r="A509" s="72" t="s">
        <v>29</v>
      </c>
      <c r="B509" s="73"/>
      <c r="C509" s="73">
        <f t="shared" ref="C509" si="2259">SUM(C505:C508)</f>
        <v>0</v>
      </c>
      <c r="D509" s="74">
        <f t="shared" ref="D509" si="2260">C509/C503</f>
        <v>0</v>
      </c>
      <c r="E509" s="73">
        <f t="shared" ref="E509" si="2261">SUM(E505:E508)</f>
        <v>0</v>
      </c>
      <c r="F509" s="74">
        <f t="shared" ref="F509" si="2262">E509/E503</f>
        <v>0</v>
      </c>
      <c r="G509" s="73">
        <f t="shared" ref="G509" si="2263">SUM(G505:G508)</f>
        <v>0</v>
      </c>
      <c r="H509" s="75">
        <f t="shared" ref="H509" si="2264">G509/G503</f>
        <v>0</v>
      </c>
      <c r="I509" s="73">
        <f t="shared" ref="I509" si="2265">SUM(I505:I508)</f>
        <v>0</v>
      </c>
      <c r="J509" s="75">
        <f t="shared" ref="J509" si="2266">I509/I503</f>
        <v>0</v>
      </c>
      <c r="K509" s="73">
        <f t="shared" ref="K509" si="2267">SUM(K505:K508)</f>
        <v>0</v>
      </c>
      <c r="L509" s="75">
        <f t="shared" ref="L509" si="2268">K509/K503</f>
        <v>0</v>
      </c>
      <c r="M509" s="73">
        <f t="shared" ref="M509" si="2269">SUM(M505:M508)</f>
        <v>0</v>
      </c>
      <c r="N509" s="74">
        <f t="shared" ref="N509" si="2270">M509/M503</f>
        <v>0</v>
      </c>
      <c r="O509" s="73">
        <f t="shared" ref="O509" si="2271">SUM(O505:O508)</f>
        <v>0</v>
      </c>
      <c r="P509" s="74">
        <f t="shared" ref="P509" si="2272">O509/O503</f>
        <v>0</v>
      </c>
      <c r="Q509" s="73">
        <f t="shared" ref="Q509" si="2273">SUM(Q505:Q508)</f>
        <v>0</v>
      </c>
      <c r="R509" s="75">
        <f t="shared" ref="R509" si="2274">Q509/Q503</f>
        <v>0</v>
      </c>
      <c r="S509" s="73">
        <f t="shared" ref="S509" si="2275">SUM(S505:S508)</f>
        <v>0</v>
      </c>
      <c r="T509" s="75">
        <f t="shared" ref="T509" si="2276">S509/S503</f>
        <v>0</v>
      </c>
      <c r="U509" s="73">
        <f t="shared" ref="U509" si="2277">SUM(U505:U508)</f>
        <v>0</v>
      </c>
      <c r="V509" s="75">
        <f t="shared" ref="V509" si="2278">U509/U503</f>
        <v>0</v>
      </c>
      <c r="W509" s="73">
        <f t="shared" ref="W509" si="2279">SUM(W505:W508)</f>
        <v>0</v>
      </c>
      <c r="X509" s="75">
        <f t="shared" ref="X509" si="2280">W509/W503</f>
        <v>0</v>
      </c>
      <c r="Y509" s="73">
        <f t="shared" ref="Y509" si="2281">SUM(Y505:Y508)</f>
        <v>0</v>
      </c>
      <c r="Z509" s="75">
        <f t="shared" ref="Z509" si="2282">Y509/Y503</f>
        <v>0</v>
      </c>
      <c r="AA509" s="73">
        <f t="shared" ref="AA509" si="2283">SUM(AA505:AA508)</f>
        <v>0</v>
      </c>
      <c r="AB509" s="75">
        <f t="shared" ref="AB509" si="2284">AA509/AA503</f>
        <v>0</v>
      </c>
      <c r="AC509" s="73">
        <f t="shared" ref="AC509" si="2285">SUM(AC505:AC508)</f>
        <v>0</v>
      </c>
      <c r="AD509" s="75">
        <f t="shared" ref="AD509" si="2286">AC509/AC503</f>
        <v>0</v>
      </c>
      <c r="AE509" s="73">
        <f t="shared" ref="AE509" si="2287">SUM(AE505:AE508)</f>
        <v>0</v>
      </c>
      <c r="AF509" s="75">
        <f t="shared" ref="AF509" si="2288">AE509/AE503</f>
        <v>0</v>
      </c>
      <c r="AG509" s="73">
        <f t="shared" ref="AG509" si="2289">SUM(AG505:AG508)</f>
        <v>0</v>
      </c>
      <c r="AH509" s="75">
        <f t="shared" ref="AH509" si="2290">AG509/AG503</f>
        <v>0</v>
      </c>
      <c r="AI509" s="73">
        <f t="shared" ref="AI509" si="2291">SUM(AI505:AI508)</f>
        <v>0</v>
      </c>
      <c r="AJ509" s="75">
        <f t="shared" ref="AJ509" si="2292">AI509/AI503</f>
        <v>0</v>
      </c>
      <c r="AK509" s="73">
        <f t="shared" ref="AK509" si="2293">SUM(AK505:AK508)</f>
        <v>0</v>
      </c>
      <c r="AL509" s="75">
        <f t="shared" ref="AL509" si="2294">AK509/AK503</f>
        <v>0</v>
      </c>
      <c r="AM509" s="73">
        <f t="shared" ref="AM509" si="2295">SUM(AM505:AM508)</f>
        <v>0</v>
      </c>
      <c r="AN509" s="75">
        <f t="shared" ref="AN509" si="2296">AM509/AM503</f>
        <v>0</v>
      </c>
      <c r="AO509" s="73">
        <f t="shared" ref="AO509" si="2297">SUM(AO505:AO508)</f>
        <v>0</v>
      </c>
      <c r="AP509" s="75">
        <f t="shared" ref="AP509" si="2298">AO509/AO503</f>
        <v>0</v>
      </c>
      <c r="AQ509" s="73">
        <f t="shared" ref="AQ509" si="2299">SUM(AQ505:AQ508)</f>
        <v>0</v>
      </c>
      <c r="AR509" s="75">
        <f t="shared" ref="AR509" si="2300">AQ509/AQ503</f>
        <v>0</v>
      </c>
      <c r="AS509" s="73">
        <f t="shared" ref="AS509" si="2301">SUM(AS505:AS508)</f>
        <v>0</v>
      </c>
      <c r="AT509" s="75">
        <f t="shared" ref="AT509" si="2302">AS509/AS503</f>
        <v>0</v>
      </c>
      <c r="AU509" s="71">
        <f>E509+M509+O509+Q509+W509+Y509+AA509+AE509+AG509+AI509+AO509+AS509+G509+K509+I509+AC509+S509+U509+AQ509+AK509+AM509+C509</f>
        <v>0</v>
      </c>
      <c r="AV509" s="155">
        <f t="shared" si="2258"/>
        <v>0</v>
      </c>
      <c r="AW509" s="94"/>
      <c r="AX509" s="94"/>
      <c r="AY509" s="94"/>
      <c r="AZ509" s="94"/>
      <c r="BA509" s="94"/>
      <c r="BB509" s="94"/>
      <c r="BC509" s="94"/>
      <c r="BD509" s="94"/>
      <c r="BE509" s="94"/>
      <c r="BF509" s="94"/>
      <c r="BG509" s="94"/>
      <c r="BH509" s="94"/>
      <c r="BI509" s="94"/>
      <c r="BJ509" s="94"/>
      <c r="BK509" s="94"/>
      <c r="CK509" s="26">
        <f t="shared" ref="CK509" si="2303">SUM(CK505:CK508)</f>
        <v>0</v>
      </c>
    </row>
    <row r="510" spans="1:89" ht="16.5" thickTop="1" x14ac:dyDescent="0.25">
      <c r="A510" s="233" t="s">
        <v>481</v>
      </c>
      <c r="B510" s="233"/>
      <c r="C510" s="233"/>
      <c r="D510" s="233"/>
      <c r="E510" s="233"/>
      <c r="F510" s="233"/>
      <c r="G510" s="233"/>
      <c r="H510" s="233"/>
      <c r="I510" s="233"/>
      <c r="J510" s="233"/>
      <c r="K510" s="233"/>
      <c r="L510" s="233"/>
      <c r="M510" s="233"/>
      <c r="N510" s="233"/>
      <c r="O510" s="233"/>
      <c r="P510" s="233"/>
      <c r="Q510" s="233"/>
      <c r="R510" s="233"/>
      <c r="S510" s="233"/>
      <c r="T510" s="233"/>
      <c r="U510" s="233"/>
      <c r="V510" s="233"/>
      <c r="W510" s="233"/>
      <c r="X510" s="233"/>
      <c r="Y510" s="233"/>
      <c r="Z510" s="233"/>
      <c r="AA510" s="233"/>
      <c r="AB510" s="233"/>
      <c r="AC510" s="233"/>
      <c r="AD510" s="233"/>
      <c r="AE510" s="233"/>
      <c r="AF510" s="233"/>
      <c r="AG510" s="233"/>
      <c r="AH510" s="233"/>
      <c r="AI510" s="233"/>
      <c r="AJ510" s="233"/>
      <c r="AK510" s="233"/>
      <c r="AL510" s="233"/>
      <c r="AM510" s="233"/>
      <c r="AN510" s="233"/>
      <c r="AO510" s="233"/>
      <c r="AP510" s="233"/>
      <c r="AQ510" s="233"/>
      <c r="AR510" s="233"/>
      <c r="AS510" s="233"/>
      <c r="AT510" s="233"/>
      <c r="AU510" s="233"/>
      <c r="AV510" s="233"/>
    </row>
    <row r="511" spans="1:89" ht="45" x14ac:dyDescent="0.25">
      <c r="A511" s="76"/>
      <c r="B511" s="66" t="s">
        <v>21</v>
      </c>
      <c r="C511" s="225" t="s">
        <v>442</v>
      </c>
      <c r="D511" s="226"/>
      <c r="E511" s="225" t="s">
        <v>96</v>
      </c>
      <c r="F511" s="226"/>
      <c r="G511" s="232" t="s">
        <v>99</v>
      </c>
      <c r="H511" s="226"/>
      <c r="I511" s="232" t="s">
        <v>100</v>
      </c>
      <c r="J511" s="226"/>
      <c r="K511" s="225" t="s">
        <v>97</v>
      </c>
      <c r="L511" s="226"/>
      <c r="M511" s="225" t="s">
        <v>98</v>
      </c>
      <c r="N511" s="226"/>
      <c r="O511" s="225" t="s">
        <v>22</v>
      </c>
      <c r="P511" s="226"/>
      <c r="Q511" s="225" t="s">
        <v>489</v>
      </c>
      <c r="R511" s="226"/>
      <c r="S511" s="225" t="s">
        <v>488</v>
      </c>
      <c r="T511" s="226"/>
      <c r="U511" s="232" t="s">
        <v>422</v>
      </c>
      <c r="V511" s="226"/>
      <c r="W511" s="232" t="s">
        <v>436</v>
      </c>
      <c r="X511" s="226"/>
      <c r="Y511" s="232" t="s">
        <v>423</v>
      </c>
      <c r="Z511" s="226"/>
      <c r="AA511" s="225" t="s">
        <v>484</v>
      </c>
      <c r="AB511" s="226"/>
      <c r="AC511" s="225" t="s">
        <v>93</v>
      </c>
      <c r="AD511" s="226"/>
      <c r="AE511" s="225" t="s">
        <v>94</v>
      </c>
      <c r="AF511" s="226"/>
      <c r="AG511" s="225" t="s">
        <v>485</v>
      </c>
      <c r="AH511" s="226"/>
      <c r="AI511" s="225" t="s">
        <v>424</v>
      </c>
      <c r="AJ511" s="226"/>
      <c r="AK511" s="225" t="s">
        <v>425</v>
      </c>
      <c r="AL511" s="226"/>
      <c r="AM511" s="225" t="s">
        <v>437</v>
      </c>
      <c r="AN511" s="226"/>
      <c r="AO511" s="225" t="s">
        <v>500</v>
      </c>
      <c r="AP511" s="226"/>
      <c r="AQ511" s="225" t="s">
        <v>426</v>
      </c>
      <c r="AR511" s="226"/>
      <c r="AS511" s="225" t="s">
        <v>447</v>
      </c>
      <c r="AT511" s="226"/>
      <c r="AU511" s="225" t="s">
        <v>23</v>
      </c>
      <c r="AV511" s="226"/>
      <c r="AW511" s="89" t="s">
        <v>442</v>
      </c>
      <c r="AX511" s="89" t="s">
        <v>96</v>
      </c>
      <c r="AY511" s="195" t="s">
        <v>241</v>
      </c>
      <c r="AZ511" s="105" t="s">
        <v>97</v>
      </c>
      <c r="BA511" s="105" t="s">
        <v>443</v>
      </c>
      <c r="BB511" s="90" t="s">
        <v>434</v>
      </c>
      <c r="BC511" s="106" t="s">
        <v>242</v>
      </c>
      <c r="BD511" s="90" t="s">
        <v>435</v>
      </c>
      <c r="BE511" s="90" t="s">
        <v>93</v>
      </c>
      <c r="BF511" s="90" t="s">
        <v>94</v>
      </c>
      <c r="BG511" s="90" t="s">
        <v>31</v>
      </c>
      <c r="BH511" s="90" t="s">
        <v>444</v>
      </c>
      <c r="BI511" s="91" t="s">
        <v>445</v>
      </c>
      <c r="BJ511" s="91" t="s">
        <v>446</v>
      </c>
      <c r="BK511" s="91" t="s">
        <v>448</v>
      </c>
      <c r="CK511" s="219" t="s">
        <v>502</v>
      </c>
    </row>
    <row r="512" spans="1:89" x14ac:dyDescent="0.25">
      <c r="A512" s="38" t="s">
        <v>107</v>
      </c>
      <c r="B512" s="67"/>
      <c r="C512" s="67"/>
      <c r="D512" s="68"/>
      <c r="E512" s="67"/>
      <c r="F512" s="68"/>
      <c r="G512" s="67"/>
      <c r="H512" s="68"/>
      <c r="I512" s="67"/>
      <c r="J512" s="68"/>
      <c r="K512" s="67"/>
      <c r="L512" s="68"/>
      <c r="M512" s="69"/>
      <c r="N512" s="68"/>
      <c r="O512" s="67"/>
      <c r="P512" s="68"/>
      <c r="Q512" s="67"/>
      <c r="R512" s="68"/>
      <c r="S512" s="67"/>
      <c r="T512" s="68"/>
      <c r="U512" s="67"/>
      <c r="V512" s="68"/>
      <c r="W512" s="67"/>
      <c r="X512" s="68"/>
      <c r="Y512" s="67"/>
      <c r="Z512" s="68"/>
      <c r="AA512" s="67"/>
      <c r="AB512" s="68"/>
      <c r="AC512" s="69"/>
      <c r="AD512" s="69"/>
      <c r="AE512" s="67"/>
      <c r="AF512" s="68"/>
      <c r="AG512" s="67"/>
      <c r="AH512" s="68"/>
      <c r="AI512" s="67"/>
      <c r="AJ512" s="68"/>
      <c r="AK512" s="227"/>
      <c r="AL512" s="228"/>
      <c r="AM512" s="227"/>
      <c r="AN512" s="228"/>
      <c r="AO512" s="112"/>
      <c r="AP512" s="113"/>
      <c r="AQ512" s="112"/>
      <c r="AR512" s="113"/>
      <c r="AS512" s="112"/>
      <c r="AT512" s="113"/>
      <c r="AU512" s="67"/>
      <c r="AV512" s="110"/>
      <c r="AW512" s="89"/>
      <c r="AX512" s="89"/>
      <c r="AY512" s="89"/>
      <c r="AZ512" s="89"/>
      <c r="BA512" s="89"/>
    </row>
    <row r="513" spans="1:89" x14ac:dyDescent="0.25">
      <c r="A513" s="77"/>
      <c r="B513" s="70"/>
      <c r="C513" s="223">
        <f>(VLOOKUP(A512,$BL$2:$CH$5,2,FALSE))*'Attorney Detail'!F513</f>
        <v>15</v>
      </c>
      <c r="D513" s="224"/>
      <c r="E513" s="223">
        <f>(VLOOKUP(A512,$BL$2:$CH$5,3,FALSE))*'Attorney Detail'!F513</f>
        <v>15</v>
      </c>
      <c r="F513" s="224"/>
      <c r="G513" s="223">
        <f>VLOOKUP(A512,$BL$2:$CI$5,4,FALSE)*'Attorney Detail'!F513</f>
        <v>50</v>
      </c>
      <c r="H513" s="224"/>
      <c r="I513" s="223">
        <f>VLOOKUP(A512,$BL$2:$CI$5,5,FALSE)*'Attorney Detail'!F513</f>
        <v>80</v>
      </c>
      <c r="J513" s="224"/>
      <c r="K513" s="223">
        <f>VLOOKUP(A512,$BL$2:$CI$5,6,FALSE)*'Attorney Detail'!F513</f>
        <v>100</v>
      </c>
      <c r="L513" s="224"/>
      <c r="M513" s="234">
        <f>VLOOKUP(A512,$BL$2:$CI$5,7,FALSE)*'Attorney Detail'!F513</f>
        <v>150</v>
      </c>
      <c r="N513" s="224"/>
      <c r="O513" s="223">
        <f>VLOOKUP(A512,$BL$2:$CI$5,8,FALSE)*'Attorney Detail'!F513</f>
        <v>300</v>
      </c>
      <c r="P513" s="224"/>
      <c r="Q513" s="223">
        <f>VLOOKUP(A512,$BL$2:$CI$5,9,FALSE)*'Attorney Detail'!F513</f>
        <v>15</v>
      </c>
      <c r="R513" s="224"/>
      <c r="S513" s="223">
        <f>VLOOKUP(A512,$BL$2:$CI$5,10,FALSE)*'Attorney Detail'!F513</f>
        <v>50</v>
      </c>
      <c r="T513" s="224"/>
      <c r="U513" s="223">
        <f>VLOOKUP(A512,$BL$2:$CI$5,11,FALSE)*'Attorney Detail'!F513</f>
        <v>100</v>
      </c>
      <c r="V513" s="224"/>
      <c r="W513" s="223">
        <f>VLOOKUP(A512,$BL$2:$CI$5,12,FALSE)*'Attorney Detail'!F513</f>
        <v>220</v>
      </c>
      <c r="X513" s="224"/>
      <c r="Y513" s="223">
        <f>VLOOKUP(A512,$BL$2:$CI$5,13,FALSE)*'Attorney Detail'!F513</f>
        <v>300</v>
      </c>
      <c r="Z513" s="224"/>
      <c r="AA513" s="229">
        <f>VLOOKUP(A512,$BL$2:$CI$5,14,FALSE)*'Attorney Detail'!F513</f>
        <v>400</v>
      </c>
      <c r="AB513" s="230"/>
      <c r="AC513" s="229">
        <f>VLOOKUP(A512,$BL$2:$CI$5,15,FALSE)*'Attorney Detail'!F513</f>
        <v>120</v>
      </c>
      <c r="AD513" s="231"/>
      <c r="AE513" s="229">
        <f>VLOOKUP(A512,$BL$2:$CI$5,16,FALSE)*'Attorney Detail'!F513</f>
        <v>120</v>
      </c>
      <c r="AF513" s="230"/>
      <c r="AG513" s="229">
        <f>VLOOKUP(A512,$BL$2:$CI$5,17,FALSE)*'Attorney Detail'!F513</f>
        <v>300</v>
      </c>
      <c r="AH513" s="230"/>
      <c r="AI513" s="223">
        <f>VLOOKUP(A512,$BL$2:$CI$5,18,FALSE)*'Attorney Detail'!F513</f>
        <v>300</v>
      </c>
      <c r="AJ513" s="224"/>
      <c r="AK513" s="223">
        <f>VLOOKUP(A512,$BL$2:$CI$5,19,FALSE)*'Attorney Detail'!F513</f>
        <v>15</v>
      </c>
      <c r="AL513" s="224"/>
      <c r="AM513" s="223">
        <f>VLOOKUP(A512,$BL$2:$CI$5,20,FALSE)*'Attorney Detail'!F513</f>
        <v>40</v>
      </c>
      <c r="AN513" s="224"/>
      <c r="AO513" s="223">
        <f>VLOOKUP(A512,$BL$2:$CI$5,21,FALSE)*'Attorney Detail'!F513</f>
        <v>40</v>
      </c>
      <c r="AP513" s="224"/>
      <c r="AQ513" s="223">
        <f>VLOOKUP(A512,$BL$2:$CI$5,22,FALSE)*'Attorney Detail'!F513</f>
        <v>40</v>
      </c>
      <c r="AR513" s="224"/>
      <c r="AS513" s="235">
        <f>VLOOKUP(A512,$BL$2:$CI$5,23,FALSE)*'Attorney Detail'!F513</f>
        <v>10000000000</v>
      </c>
      <c r="AT513" s="236"/>
      <c r="AU513" s="237"/>
      <c r="AV513" s="238"/>
    </row>
    <row r="514" spans="1:89" ht="15.75" thickBot="1" x14ac:dyDescent="0.3">
      <c r="A514" s="37" t="str">
        <f>'Attorney Detail'!A513&amp;""</f>
        <v/>
      </c>
      <c r="B514" s="78" t="s">
        <v>24</v>
      </c>
      <c r="C514" s="78" t="s">
        <v>24</v>
      </c>
      <c r="D514" s="78" t="s">
        <v>112</v>
      </c>
      <c r="E514" s="78" t="s">
        <v>24</v>
      </c>
      <c r="F514" s="78" t="s">
        <v>112</v>
      </c>
      <c r="G514" s="78" t="s">
        <v>24</v>
      </c>
      <c r="H514" s="78" t="s">
        <v>112</v>
      </c>
      <c r="I514" s="78" t="s">
        <v>24</v>
      </c>
      <c r="J514" s="78" t="s">
        <v>112</v>
      </c>
      <c r="K514" s="78" t="s">
        <v>24</v>
      </c>
      <c r="L514" s="78" t="s">
        <v>112</v>
      </c>
      <c r="M514" s="78" t="s">
        <v>24</v>
      </c>
      <c r="N514" s="78" t="s">
        <v>112</v>
      </c>
      <c r="O514" s="78" t="s">
        <v>24</v>
      </c>
      <c r="P514" s="78" t="s">
        <v>112</v>
      </c>
      <c r="Q514" s="78" t="s">
        <v>24</v>
      </c>
      <c r="R514" s="78" t="s">
        <v>112</v>
      </c>
      <c r="S514" s="78" t="s">
        <v>24</v>
      </c>
      <c r="T514" s="78" t="s">
        <v>112</v>
      </c>
      <c r="U514" s="78" t="s">
        <v>24</v>
      </c>
      <c r="V514" s="78" t="s">
        <v>112</v>
      </c>
      <c r="W514" s="78" t="s">
        <v>24</v>
      </c>
      <c r="X514" s="78" t="s">
        <v>112</v>
      </c>
      <c r="Y514" s="78" t="s">
        <v>24</v>
      </c>
      <c r="Z514" s="78" t="s">
        <v>112</v>
      </c>
      <c r="AA514" s="78" t="s">
        <v>24</v>
      </c>
      <c r="AB514" s="78" t="s">
        <v>112</v>
      </c>
      <c r="AC514" s="78" t="s">
        <v>24</v>
      </c>
      <c r="AD514" s="78" t="s">
        <v>112</v>
      </c>
      <c r="AE514" s="78" t="s">
        <v>24</v>
      </c>
      <c r="AF514" s="78" t="s">
        <v>112</v>
      </c>
      <c r="AG514" s="78" t="s">
        <v>24</v>
      </c>
      <c r="AH514" s="79" t="s">
        <v>112</v>
      </c>
      <c r="AI514" s="78" t="s">
        <v>24</v>
      </c>
      <c r="AJ514" s="78" t="s">
        <v>112</v>
      </c>
      <c r="AK514" s="78" t="s">
        <v>24</v>
      </c>
      <c r="AL514" s="78" t="s">
        <v>112</v>
      </c>
      <c r="AM514" s="78" t="s">
        <v>24</v>
      </c>
      <c r="AN514" s="78" t="s">
        <v>112</v>
      </c>
      <c r="AO514" s="78" t="s">
        <v>24</v>
      </c>
      <c r="AP514" s="78" t="s">
        <v>112</v>
      </c>
      <c r="AQ514" s="78" t="s">
        <v>24</v>
      </c>
      <c r="AR514" s="78" t="s">
        <v>112</v>
      </c>
      <c r="AS514" s="78" t="s">
        <v>24</v>
      </c>
      <c r="AT514" s="78" t="s">
        <v>112</v>
      </c>
      <c r="AU514" s="78" t="s">
        <v>24</v>
      </c>
      <c r="AV514" s="154" t="s">
        <v>112</v>
      </c>
      <c r="CK514" s="19"/>
    </row>
    <row r="515" spans="1:89" ht="16.5" thickTop="1" thickBot="1" x14ac:dyDescent="0.3">
      <c r="A515" s="20" t="s">
        <v>25</v>
      </c>
      <c r="B515" s="21"/>
      <c r="C515" s="21"/>
      <c r="D515" s="75">
        <f>C515/C513</f>
        <v>0</v>
      </c>
      <c r="E515" s="21"/>
      <c r="F515" s="75">
        <f>E515/E513</f>
        <v>0</v>
      </c>
      <c r="G515" s="21"/>
      <c r="H515" s="75">
        <f>G515/G513</f>
        <v>0</v>
      </c>
      <c r="I515" s="21"/>
      <c r="J515" s="75">
        <f>I515/I513</f>
        <v>0</v>
      </c>
      <c r="K515" s="21"/>
      <c r="L515" s="75">
        <f>K515/K513</f>
        <v>0</v>
      </c>
      <c r="M515" s="21"/>
      <c r="N515" s="75">
        <f>M515/M513</f>
        <v>0</v>
      </c>
      <c r="O515" s="21"/>
      <c r="P515" s="75">
        <f>O515/O513</f>
        <v>0</v>
      </c>
      <c r="Q515" s="21"/>
      <c r="R515" s="75">
        <f>Q515/Q513</f>
        <v>0</v>
      </c>
      <c r="S515" s="21"/>
      <c r="T515" s="75">
        <f>S515/S513</f>
        <v>0</v>
      </c>
      <c r="U515" s="21"/>
      <c r="V515" s="75">
        <f>U515/U513</f>
        <v>0</v>
      </c>
      <c r="W515" s="21"/>
      <c r="X515" s="75">
        <f>W515/W513</f>
        <v>0</v>
      </c>
      <c r="Y515" s="21"/>
      <c r="Z515" s="75">
        <f>Y515/Y513</f>
        <v>0</v>
      </c>
      <c r="AA515" s="21"/>
      <c r="AB515" s="75">
        <f>AA515/AA513</f>
        <v>0</v>
      </c>
      <c r="AC515" s="21"/>
      <c r="AD515" s="75">
        <f>AC515/AC513</f>
        <v>0</v>
      </c>
      <c r="AE515" s="21"/>
      <c r="AF515" s="75">
        <f>AE515/AE513</f>
        <v>0</v>
      </c>
      <c r="AG515" s="21"/>
      <c r="AH515" s="75">
        <f>AG515/AG513</f>
        <v>0</v>
      </c>
      <c r="AI515" s="21"/>
      <c r="AJ515" s="75">
        <f>AI515/AI513</f>
        <v>0</v>
      </c>
      <c r="AK515" s="21"/>
      <c r="AL515" s="75">
        <f>AK515/AK513</f>
        <v>0</v>
      </c>
      <c r="AM515" s="21">
        <v>0</v>
      </c>
      <c r="AN515" s="75">
        <f>AM515/AM513</f>
        <v>0</v>
      </c>
      <c r="AO515" s="21"/>
      <c r="AP515" s="75">
        <f>AO515/AO513</f>
        <v>0</v>
      </c>
      <c r="AQ515" s="21"/>
      <c r="AR515" s="75">
        <f>AQ515/AQ513</f>
        <v>0</v>
      </c>
      <c r="AS515" s="21"/>
      <c r="AT515" s="75">
        <f>AS515/AS513</f>
        <v>0</v>
      </c>
      <c r="AU515" s="100">
        <f>E515+M515+O515+Q515+W515+Y515+AA515+AE515+AG515+AI515+AO515+AS515+G515+K515+I515+AC515+S515+U515+AQ515+AK515+AM515+C515</f>
        <v>0</v>
      </c>
      <c r="AV515" s="155">
        <f t="shared" ref="AV515:AV519" si="2304">F515+N515+P515+R515+X515+Z515+AB515+AF515+AH515+AJ515+AP515+AT515+AD515+H515+L515+J515+T515+V515+AR515+AL515+AN515+D515</f>
        <v>0</v>
      </c>
      <c r="AW515" s="93">
        <f>IF(D515=0,0,(IF('Attorney Detail'!I513="yes",(D515/AV515)*('Attorney Detail'!G513+'Attorney Detail'!H513),0)))</f>
        <v>0</v>
      </c>
      <c r="AX515" s="93">
        <f>IF(F515=0,0,(IF('Attorney Detail'!J513="yes",(F515/AV515)*('Attorney Detail'!G513+'Attorney Detail'!H513),0)))</f>
        <v>0</v>
      </c>
      <c r="AY515" s="93">
        <f>IF(H515+J515=0,0,(IF('Attorney Detail'!K513="yes",((H515+J515)/AV515)*('Attorney Detail'!G513+'Attorney Detail'!H513),0)))</f>
        <v>0</v>
      </c>
      <c r="AZ515" s="93">
        <f>IF(L515=0,0,(IF('Attorney Detail'!L513="yes",(L515/AV515)*('Attorney Detail'!G513+'Attorney Detail'!H513),0)))</f>
        <v>0</v>
      </c>
      <c r="BA515" s="93">
        <f>IF(N515=0,0,(N515/AV515)*('Attorney Detail'!G513+'Attorney Detail'!H513))</f>
        <v>0</v>
      </c>
      <c r="BB515" s="93">
        <f>IF(R515+T515=0,0,(IF('Attorney Detail'!M513="yes",((R515+T515)/AV515)*('Attorney Detail'!G513+'Attorney Detail'!H513),0)))</f>
        <v>0</v>
      </c>
      <c r="BC515" s="93">
        <f>IF(V515=0,0,(IF('Attorney Detail'!N513="yes",(((V515)/AV515)*('Attorney Detail'!G513+'Attorney Detail'!H513)),0)))</f>
        <v>0</v>
      </c>
      <c r="BD515" s="93">
        <f>IF(X515+Z515+AB515=0,0,(IF('Attorney Detail'!O513="yes",((X515+Z515+AB515)/AV515)*('Attorney Detail'!G513+'Attorney Detail'!H513),0)))</f>
        <v>0</v>
      </c>
      <c r="BE515" s="93">
        <f>IF(AD515=0,0,(IF('Attorney Detail'!P513="yes",(AD515/AV515)*('Attorney Detail'!G513+'Attorney Detail'!H513),0)))</f>
        <v>0</v>
      </c>
      <c r="BF515" s="93">
        <f>IF(AF515=0,0,(IF('Attorney Detail'!Q513="yes",(AF515/AV515)*('Attorney Detail'!G513+'Attorney Detail'!H513),0)))</f>
        <v>0</v>
      </c>
      <c r="BG515" s="93">
        <f>IF(AH515=0,0,(AH515/AV515)*('Attorney Detail'!G513+'Attorney Detail'!H513))</f>
        <v>0</v>
      </c>
      <c r="BH515" s="93">
        <f>IF(AK515+AM515=0,0,(IF('Attorney Detail'!R513="yes",((AL515+AN515)/AV515)*('Attorney Detail'!G513+'Attorney Detail'!H513),0)))</f>
        <v>0</v>
      </c>
      <c r="BI515" s="91">
        <f>IF(AP515=0,0,(IF('Attorney Detail'!S513="yes",(AP515/AV515)*('Attorney Detail'!G513+'Attorney Detail'!H513),0)))</f>
        <v>0</v>
      </c>
      <c r="BJ515" s="91">
        <f>IF(AT515=0,0,(AT515/AV515)*('Attorney Detail'!G513+'Attorney Detail'!H513))</f>
        <v>0</v>
      </c>
      <c r="BK515" s="91">
        <f>IF((AU515)=0,('Attorney Detail'!G513+'Attorney Detail'!H513),SUM(AW515:BJ515))</f>
        <v>0</v>
      </c>
      <c r="CK515" s="19">
        <f>AV515*'Attorney Detail'!F513</f>
        <v>0</v>
      </c>
    </row>
    <row r="516" spans="1:89" ht="16.5" thickTop="1" thickBot="1" x14ac:dyDescent="0.3">
      <c r="A516" s="22" t="s">
        <v>26</v>
      </c>
      <c r="B516" s="23"/>
      <c r="C516" s="88"/>
      <c r="D516" s="75">
        <f>C516/C513</f>
        <v>0</v>
      </c>
      <c r="E516" s="88"/>
      <c r="F516" s="75">
        <f>E516/E513</f>
        <v>0</v>
      </c>
      <c r="G516" s="88"/>
      <c r="H516" s="75">
        <f>G516/G513</f>
        <v>0</v>
      </c>
      <c r="I516" s="88"/>
      <c r="J516" s="75">
        <f>I516/I513</f>
        <v>0</v>
      </c>
      <c r="K516" s="88"/>
      <c r="L516" s="75">
        <f>K516/K513</f>
        <v>0</v>
      </c>
      <c r="M516" s="88"/>
      <c r="N516" s="75">
        <f>M516/M513</f>
        <v>0</v>
      </c>
      <c r="O516" s="88"/>
      <c r="P516" s="75">
        <f>O516/O513</f>
        <v>0</v>
      </c>
      <c r="Q516" s="88"/>
      <c r="R516" s="75">
        <f>Q516/Q513</f>
        <v>0</v>
      </c>
      <c r="S516" s="88"/>
      <c r="T516" s="75">
        <f>S516/S513</f>
        <v>0</v>
      </c>
      <c r="U516" s="88"/>
      <c r="V516" s="75">
        <f>U516/U513</f>
        <v>0</v>
      </c>
      <c r="W516" s="88"/>
      <c r="X516" s="75">
        <f>W516/W513</f>
        <v>0</v>
      </c>
      <c r="Y516" s="88"/>
      <c r="Z516" s="75">
        <f>Y516/Y513</f>
        <v>0</v>
      </c>
      <c r="AA516" s="88"/>
      <c r="AB516" s="75">
        <f>AA516/AA513</f>
        <v>0</v>
      </c>
      <c r="AC516" s="88"/>
      <c r="AD516" s="75">
        <f>AC516/AC513</f>
        <v>0</v>
      </c>
      <c r="AE516" s="88"/>
      <c r="AF516" s="75">
        <f>AE516/AE513</f>
        <v>0</v>
      </c>
      <c r="AG516" s="88"/>
      <c r="AH516" s="75">
        <f>AG516/AG513</f>
        <v>0</v>
      </c>
      <c r="AI516" s="88"/>
      <c r="AJ516" s="75">
        <f>AI516/AI513</f>
        <v>0</v>
      </c>
      <c r="AK516" s="88">
        <v>0</v>
      </c>
      <c r="AL516" s="75">
        <f>AK516/AK513</f>
        <v>0</v>
      </c>
      <c r="AM516" s="88">
        <v>0</v>
      </c>
      <c r="AN516" s="75">
        <f>AM516/AM513</f>
        <v>0</v>
      </c>
      <c r="AO516" s="88"/>
      <c r="AP516" s="75">
        <f>AO516/AO513</f>
        <v>0</v>
      </c>
      <c r="AQ516" s="88"/>
      <c r="AR516" s="75">
        <f>AQ516/AQ513</f>
        <v>0</v>
      </c>
      <c r="AS516" s="88"/>
      <c r="AT516" s="75">
        <f>AS516/AS513</f>
        <v>0</v>
      </c>
      <c r="AU516" s="107">
        <f>E516+M516+O516+Q516+W516+Y516+AA516+AE516+AG516+AI516+AO516+AS516+G516+K516+I516+AC516+S516+U516+AQ516+AK516+AM516+C516</f>
        <v>0</v>
      </c>
      <c r="AV516" s="155">
        <f t="shared" si="2304"/>
        <v>0</v>
      </c>
      <c r="AW516" s="93">
        <f>IF(D516=0,0,(IF('Attorney Detail'!I514="yes",(D516/AV516)*('Attorney Detail'!G514+'Attorney Detail'!H514),0)))</f>
        <v>0</v>
      </c>
      <c r="AX516" s="93">
        <f>IF(F516=0,0,(IF('Attorney Detail'!J514="yes",(F516/AV516)*('Attorney Detail'!G514+'Attorney Detail'!H514),0)))</f>
        <v>0</v>
      </c>
      <c r="AY516" s="93">
        <f>IF(H516+J516=0,0,(IF('Attorney Detail'!K514="yes",((H516+J516)/AV516)*('Attorney Detail'!G514+'Attorney Detail'!H514),0)))</f>
        <v>0</v>
      </c>
      <c r="AZ516" s="93">
        <f>IF(L516=0,0,(IF('Attorney Detail'!L514="yes",(L516/AV516)*('Attorney Detail'!G514+'Attorney Detail'!H514),0)))</f>
        <v>0</v>
      </c>
      <c r="BA516" s="93">
        <f>IF(N516=0,0,(N516/AV516)*('Attorney Detail'!G514+'Attorney Detail'!H514))</f>
        <v>0</v>
      </c>
      <c r="BB516" s="93">
        <f>IF(R516+T516=0,0,(IF('Attorney Detail'!M514="yes",((R516+T516)/AV516)*('Attorney Detail'!G514+'Attorney Detail'!H514),0)))</f>
        <v>0</v>
      </c>
      <c r="BC516" s="93">
        <f>IF(V516=0,0,(IF('Attorney Detail'!N514="yes",(((V516)/AV516)*('Attorney Detail'!G514+'Attorney Detail'!H514)),0)))</f>
        <v>0</v>
      </c>
      <c r="BD516" s="93">
        <f>IF(X516+Z516+AB516=0,0,(IF('Attorney Detail'!O514="yes",((X516+Z516+AB516)/AV516)*('Attorney Detail'!G514+'Attorney Detail'!H514),0)))</f>
        <v>0</v>
      </c>
      <c r="BE516" s="93">
        <f>IF(AD516=0,0,(IF('Attorney Detail'!P514="yes",(AD516/AV516)*('Attorney Detail'!G514+'Attorney Detail'!H514),0)))</f>
        <v>0</v>
      </c>
      <c r="BF516" s="93">
        <f>IF(AF516=0,0,(IF('Attorney Detail'!Q514="yes",(AF516/AV516)*('Attorney Detail'!G514+'Attorney Detail'!H514),0)))</f>
        <v>0</v>
      </c>
      <c r="BG516" s="93">
        <f>IF(AH516=0,0,(AH516/AV516)*('Attorney Detail'!G514+'Attorney Detail'!H514))</f>
        <v>0</v>
      </c>
      <c r="BH516" s="93">
        <f>IF(AK516+AM516=0,0,(IF('Attorney Detail'!R514="yes",((AL516+AN516)/AV516)*('Attorney Detail'!G514+'Attorney Detail'!H514),0)))</f>
        <v>0</v>
      </c>
      <c r="BI516" s="91">
        <f>IF(AP516=0,0,(IF('Attorney Detail'!S514="yes",(AP516/AV516)*('Attorney Detail'!G514+'Attorney Detail'!H514),0)))</f>
        <v>0</v>
      </c>
      <c r="BJ516" s="91">
        <f>IF(AT516=0,0,(AT516/AV516)*('Attorney Detail'!G514+'Attorney Detail'!H514))</f>
        <v>0</v>
      </c>
      <c r="BK516" s="91">
        <f>IF((AU516)=0,('Attorney Detail'!G514+'Attorney Detail'!H514),SUM(AW516:BJ516))</f>
        <v>0</v>
      </c>
      <c r="CK516" s="19">
        <f>AV516*'Attorney Detail'!F514</f>
        <v>0</v>
      </c>
    </row>
    <row r="517" spans="1:89" ht="16.5" thickTop="1" thickBot="1" x14ac:dyDescent="0.3">
      <c r="A517" s="22" t="s">
        <v>27</v>
      </c>
      <c r="B517" s="23"/>
      <c r="C517" s="88"/>
      <c r="D517" s="75">
        <f>C517/C513</f>
        <v>0</v>
      </c>
      <c r="E517" s="88"/>
      <c r="F517" s="75">
        <f>E517/E513</f>
        <v>0</v>
      </c>
      <c r="G517" s="88"/>
      <c r="H517" s="75">
        <f>G517/G513</f>
        <v>0</v>
      </c>
      <c r="I517" s="88"/>
      <c r="J517" s="75">
        <f>I517/I513</f>
        <v>0</v>
      </c>
      <c r="K517" s="88"/>
      <c r="L517" s="75">
        <f>K517/K513</f>
        <v>0</v>
      </c>
      <c r="M517" s="88"/>
      <c r="N517" s="75">
        <f>M517/M513</f>
        <v>0</v>
      </c>
      <c r="O517" s="88"/>
      <c r="P517" s="75">
        <f>O517/O513</f>
        <v>0</v>
      </c>
      <c r="Q517" s="88"/>
      <c r="R517" s="75">
        <f>Q517/Q513</f>
        <v>0</v>
      </c>
      <c r="S517" s="88"/>
      <c r="T517" s="75">
        <f>S517/S513</f>
        <v>0</v>
      </c>
      <c r="U517" s="88"/>
      <c r="V517" s="75">
        <f>U517/U513</f>
        <v>0</v>
      </c>
      <c r="W517" s="88"/>
      <c r="X517" s="75">
        <f>W517/W513</f>
        <v>0</v>
      </c>
      <c r="Y517" s="88"/>
      <c r="Z517" s="75">
        <f>Y517/Y513</f>
        <v>0</v>
      </c>
      <c r="AA517" s="88"/>
      <c r="AB517" s="75">
        <f>AA517/AA513</f>
        <v>0</v>
      </c>
      <c r="AC517" s="88"/>
      <c r="AD517" s="75">
        <f>AC517/AC513</f>
        <v>0</v>
      </c>
      <c r="AE517" s="88"/>
      <c r="AF517" s="75">
        <f>AE517/AE513</f>
        <v>0</v>
      </c>
      <c r="AG517" s="88"/>
      <c r="AH517" s="75">
        <f>AG517/AG513</f>
        <v>0</v>
      </c>
      <c r="AI517" s="88"/>
      <c r="AJ517" s="75">
        <f>AI517/AI513</f>
        <v>0</v>
      </c>
      <c r="AK517" s="88">
        <v>0</v>
      </c>
      <c r="AL517" s="75">
        <f>AK517/AK513</f>
        <v>0</v>
      </c>
      <c r="AM517" s="88">
        <v>0</v>
      </c>
      <c r="AN517" s="75">
        <f>AM517/AM513</f>
        <v>0</v>
      </c>
      <c r="AO517" s="88"/>
      <c r="AP517" s="75">
        <f>AO517/AO513</f>
        <v>0</v>
      </c>
      <c r="AQ517" s="88"/>
      <c r="AR517" s="75">
        <f>AQ517/AQ513</f>
        <v>0</v>
      </c>
      <c r="AS517" s="88"/>
      <c r="AT517" s="75">
        <f>AS517/AS513</f>
        <v>0</v>
      </c>
      <c r="AU517" s="107">
        <f>E517+M517+O517+Q517+W517+Y517+AA517+AE517+AG517+AI517+AO517+AS517+G517+K517+I517+AC517+S517+U517+AQ517+AK517+AM517+C517</f>
        <v>0</v>
      </c>
      <c r="AV517" s="155">
        <f t="shared" si="2304"/>
        <v>0</v>
      </c>
      <c r="AW517" s="93">
        <f>IF(D517=0,0,(IF('Attorney Detail'!I515="yes",(D517/AV517)*('Attorney Detail'!G515+'Attorney Detail'!H515),0)))</f>
        <v>0</v>
      </c>
      <c r="AX517" s="93">
        <f>IF(F517=0,0,(IF('Attorney Detail'!J515="yes",(F517/AV517)*('Attorney Detail'!G515+'Attorney Detail'!H515),0)))</f>
        <v>0</v>
      </c>
      <c r="AY517" s="93">
        <f>IF(H517+J517=0,0,(IF('Attorney Detail'!K515="yes",((H517+J517)/AV517)*('Attorney Detail'!G515+'Attorney Detail'!H515),0)))</f>
        <v>0</v>
      </c>
      <c r="AZ517" s="93">
        <f>IF(L517=0,0,(IF('Attorney Detail'!L515="yes",(L517/AV517)*('Attorney Detail'!G515+'Attorney Detail'!H515),0)))</f>
        <v>0</v>
      </c>
      <c r="BA517" s="93">
        <f>IF(N517=0,0,(N517/AV517)*('Attorney Detail'!G515+'Attorney Detail'!H515))</f>
        <v>0</v>
      </c>
      <c r="BB517" s="93">
        <f>IF(R517+T517=0,0,(IF('Attorney Detail'!M515="yes",((R517+T517)/AV517)*('Attorney Detail'!G515+'Attorney Detail'!H515),0)))</f>
        <v>0</v>
      </c>
      <c r="BC517" s="93">
        <f>IF(V517=0,0,(IF('Attorney Detail'!N515="yes",(((V517)/AV517)*('Attorney Detail'!G515+'Attorney Detail'!H515)),0)))</f>
        <v>0</v>
      </c>
      <c r="BD517" s="93">
        <f>IF(X517+Z517+AB517=0,0,(IF('Attorney Detail'!O515="yes",((X517+Z517+AB517)/AV517)*('Attorney Detail'!G515+'Attorney Detail'!H515),0)))</f>
        <v>0</v>
      </c>
      <c r="BE517" s="93">
        <f>IF(AD517=0,0,(IF('Attorney Detail'!P515="yes",(AD517/AV517)*('Attorney Detail'!G515+'Attorney Detail'!H515),0)))</f>
        <v>0</v>
      </c>
      <c r="BF517" s="93">
        <f>IF(AF517=0,0,(IF('Attorney Detail'!Q515="yes",(AF517/AV517)*('Attorney Detail'!G515+'Attorney Detail'!H515),0)))</f>
        <v>0</v>
      </c>
      <c r="BG517" s="93">
        <f>IF(AH517=0,0,(AH517/AV517)*('Attorney Detail'!G515+'Attorney Detail'!H515))</f>
        <v>0</v>
      </c>
      <c r="BH517" s="93">
        <f>IF(AK517+AM517=0,0,(IF('Attorney Detail'!R515="yes",((AL517+AN517)/AV517)*('Attorney Detail'!G515+'Attorney Detail'!H515),0)))</f>
        <v>0</v>
      </c>
      <c r="BI517" s="91">
        <f>IF(AP517=0,0,(IF('Attorney Detail'!S515="yes",(AP517/AV517)*('Attorney Detail'!G515+'Attorney Detail'!H515),0)))</f>
        <v>0</v>
      </c>
      <c r="BJ517" s="91">
        <f>IF(AT517=0,0,(AT517/AV517)*('Attorney Detail'!G515+'Attorney Detail'!H515))</f>
        <v>0</v>
      </c>
      <c r="BK517" s="91">
        <f>IF((AU517)=0,('Attorney Detail'!G515+'Attorney Detail'!H515),SUM(AW517:BJ517))</f>
        <v>0</v>
      </c>
      <c r="CK517" s="19">
        <f>AV517*'Attorney Detail'!F515</f>
        <v>0</v>
      </c>
    </row>
    <row r="518" spans="1:89" ht="16.5" thickTop="1" thickBot="1" x14ac:dyDescent="0.3">
      <c r="A518" s="24" t="s">
        <v>28</v>
      </c>
      <c r="B518" s="25"/>
      <c r="C518" s="25"/>
      <c r="D518" s="75">
        <f>C518/C513</f>
        <v>0</v>
      </c>
      <c r="E518" s="25"/>
      <c r="F518" s="75">
        <f>E518/E513</f>
        <v>0</v>
      </c>
      <c r="G518" s="25"/>
      <c r="H518" s="75">
        <f>G518/G513</f>
        <v>0</v>
      </c>
      <c r="I518" s="25"/>
      <c r="J518" s="75">
        <f>I518/I513</f>
        <v>0</v>
      </c>
      <c r="K518" s="25"/>
      <c r="L518" s="75">
        <f>K518/K513</f>
        <v>0</v>
      </c>
      <c r="M518" s="25"/>
      <c r="N518" s="75">
        <f>M518/M513</f>
        <v>0</v>
      </c>
      <c r="O518" s="25"/>
      <c r="P518" s="75">
        <f>O518/O513</f>
        <v>0</v>
      </c>
      <c r="Q518" s="25"/>
      <c r="R518" s="75">
        <f>Q518/Q513</f>
        <v>0</v>
      </c>
      <c r="S518" s="25"/>
      <c r="T518" s="75">
        <f>S518/S513</f>
        <v>0</v>
      </c>
      <c r="U518" s="25"/>
      <c r="V518" s="75">
        <f>U518/U513</f>
        <v>0</v>
      </c>
      <c r="W518" s="25"/>
      <c r="X518" s="75">
        <f>W518/W513</f>
        <v>0</v>
      </c>
      <c r="Y518" s="25"/>
      <c r="Z518" s="75">
        <f>Y518/Y513</f>
        <v>0</v>
      </c>
      <c r="AA518" s="25"/>
      <c r="AB518" s="75">
        <f>AA518/AA513</f>
        <v>0</v>
      </c>
      <c r="AC518" s="25"/>
      <c r="AD518" s="75">
        <f>AC518/AC513</f>
        <v>0</v>
      </c>
      <c r="AE518" s="25"/>
      <c r="AF518" s="75">
        <f>AE518/AE513</f>
        <v>0</v>
      </c>
      <c r="AG518" s="25"/>
      <c r="AH518" s="75">
        <f>AG518/AG513</f>
        <v>0</v>
      </c>
      <c r="AI518" s="25"/>
      <c r="AJ518" s="75">
        <f>AI518/AI513</f>
        <v>0</v>
      </c>
      <c r="AK518" s="25">
        <v>0</v>
      </c>
      <c r="AL518" s="75">
        <f>AK518/AK513</f>
        <v>0</v>
      </c>
      <c r="AM518" s="25">
        <v>0</v>
      </c>
      <c r="AN518" s="75">
        <f>AM518/AM513</f>
        <v>0</v>
      </c>
      <c r="AO518" s="25"/>
      <c r="AP518" s="75">
        <f>AO518/AO513</f>
        <v>0</v>
      </c>
      <c r="AQ518" s="25"/>
      <c r="AR518" s="75">
        <f>AQ518/AQ513</f>
        <v>0</v>
      </c>
      <c r="AS518" s="25"/>
      <c r="AT518" s="75">
        <f>AS518/AS513</f>
        <v>0</v>
      </c>
      <c r="AU518" s="108">
        <f>E518+M518+O518+Q518+W518+Y518+AA518+AE518+AG518+AI518+AO518+AS518+G518+K518+I518+AC518+S518+U518+AQ518+AK518+AM518+C518</f>
        <v>0</v>
      </c>
      <c r="AV518" s="155">
        <f t="shared" si="2304"/>
        <v>0</v>
      </c>
      <c r="AW518" s="93">
        <f>IF(D518=0,0,(IF('Attorney Detail'!I516="yes",(D518/AV518)*('Attorney Detail'!G516+'Attorney Detail'!H516),0)))</f>
        <v>0</v>
      </c>
      <c r="AX518" s="93">
        <f>IF(F518=0,0,(IF('Attorney Detail'!J516="yes",(F518/AV518)*('Attorney Detail'!G516+'Attorney Detail'!H516),0)))</f>
        <v>0</v>
      </c>
      <c r="AY518" s="93">
        <f>IF(H518+J518=0,0,(IF('Attorney Detail'!K516="yes",((H518+J518)/AV518)*('Attorney Detail'!G516+'Attorney Detail'!H516),0)))</f>
        <v>0</v>
      </c>
      <c r="AZ518" s="93">
        <f>IF(L518=0,0,(IF('Attorney Detail'!L516="yes",(L518/AV518)*('Attorney Detail'!G516+'Attorney Detail'!H516),0)))</f>
        <v>0</v>
      </c>
      <c r="BA518" s="93">
        <f>IF(N518=0,0,(N518/AV518)*('Attorney Detail'!G516+'Attorney Detail'!H516))</f>
        <v>0</v>
      </c>
      <c r="BB518" s="93">
        <f>IF(R518+T518=0,0,(IF('Attorney Detail'!M516="yes",((R518+T518)/AV518)*('Attorney Detail'!G516+'Attorney Detail'!H516),0)))</f>
        <v>0</v>
      </c>
      <c r="BC518" s="93">
        <f>IF(V518=0,0,(IF('Attorney Detail'!N516="yes",(((V518)/AV518)*('Attorney Detail'!G516+'Attorney Detail'!H516)),0)))</f>
        <v>0</v>
      </c>
      <c r="BD518" s="93">
        <f>IF(X518+Z518+AB518=0,0,(IF('Attorney Detail'!O516="yes",((X518+Z518+AB518)/AV518)*('Attorney Detail'!G516+'Attorney Detail'!H516),0)))</f>
        <v>0</v>
      </c>
      <c r="BE518" s="93">
        <f>IF(AD518=0,0,(IF('Attorney Detail'!P516="yes",(AD518/AV518)*('Attorney Detail'!G516+'Attorney Detail'!H516),0)))</f>
        <v>0</v>
      </c>
      <c r="BF518" s="93">
        <f>IF(AF518=0,0,(IF('Attorney Detail'!Q516="yes",(AF518/AV518)*('Attorney Detail'!G516+'Attorney Detail'!H516),0)))</f>
        <v>0</v>
      </c>
      <c r="BG518" s="93">
        <f>IF(AH518=0,0,(AH518/AV518)*('Attorney Detail'!G516+'Attorney Detail'!H516))</f>
        <v>0</v>
      </c>
      <c r="BH518" s="93">
        <f>IF(AK518+AM518=0,0,(IF('Attorney Detail'!R516="yes",((AL518+AN518)/AV518)*('Attorney Detail'!G516+'Attorney Detail'!H516),0)))</f>
        <v>0</v>
      </c>
      <c r="BI518" s="91">
        <f>IF(AP518=0,0,(IF('Attorney Detail'!S516="yes",(AP518/AV518)*('Attorney Detail'!G516+'Attorney Detail'!H516),0)))</f>
        <v>0</v>
      </c>
      <c r="BJ518" s="91">
        <f>IF(AT518=0,0,(AT518/AV518)*('Attorney Detail'!G516+'Attorney Detail'!H516))</f>
        <v>0</v>
      </c>
      <c r="BK518" s="91">
        <f>IF((AU518)=0,('Attorney Detail'!G516+'Attorney Detail'!H516),SUM(AW518:BJ518))</f>
        <v>0</v>
      </c>
      <c r="CK518" s="19">
        <f>AV518*'Attorney Detail'!F516</f>
        <v>0</v>
      </c>
    </row>
    <row r="519" spans="1:89" ht="16.5" thickTop="1" thickBot="1" x14ac:dyDescent="0.3">
      <c r="A519" s="72" t="s">
        <v>29</v>
      </c>
      <c r="B519" s="73"/>
      <c r="C519" s="73">
        <f t="shared" ref="C519" si="2305">SUM(C515:C518)</f>
        <v>0</v>
      </c>
      <c r="D519" s="74">
        <f t="shared" ref="D519" si="2306">C519/C513</f>
        <v>0</v>
      </c>
      <c r="E519" s="73">
        <f t="shared" ref="E519" si="2307">SUM(E515:E518)</f>
        <v>0</v>
      </c>
      <c r="F519" s="74">
        <f t="shared" ref="F519" si="2308">E519/E513</f>
        <v>0</v>
      </c>
      <c r="G519" s="73">
        <f t="shared" ref="G519" si="2309">SUM(G515:G518)</f>
        <v>0</v>
      </c>
      <c r="H519" s="75">
        <f t="shared" ref="H519" si="2310">G519/G513</f>
        <v>0</v>
      </c>
      <c r="I519" s="73">
        <f t="shared" ref="I519" si="2311">SUM(I515:I518)</f>
        <v>0</v>
      </c>
      <c r="J519" s="75">
        <f t="shared" ref="J519" si="2312">I519/I513</f>
        <v>0</v>
      </c>
      <c r="K519" s="73">
        <f t="shared" ref="K519" si="2313">SUM(K515:K518)</f>
        <v>0</v>
      </c>
      <c r="L519" s="75">
        <f t="shared" ref="L519" si="2314">K519/K513</f>
        <v>0</v>
      </c>
      <c r="M519" s="73">
        <f t="shared" ref="M519" si="2315">SUM(M515:M518)</f>
        <v>0</v>
      </c>
      <c r="N519" s="74">
        <f t="shared" ref="N519" si="2316">M519/M513</f>
        <v>0</v>
      </c>
      <c r="O519" s="73">
        <f t="shared" ref="O519" si="2317">SUM(O515:O518)</f>
        <v>0</v>
      </c>
      <c r="P519" s="74">
        <f t="shared" ref="P519" si="2318">O519/O513</f>
        <v>0</v>
      </c>
      <c r="Q519" s="73">
        <f t="shared" ref="Q519" si="2319">SUM(Q515:Q518)</f>
        <v>0</v>
      </c>
      <c r="R519" s="75">
        <f t="shared" ref="R519" si="2320">Q519/Q513</f>
        <v>0</v>
      </c>
      <c r="S519" s="73">
        <f t="shared" ref="S519" si="2321">SUM(S515:S518)</f>
        <v>0</v>
      </c>
      <c r="T519" s="75">
        <f t="shared" ref="T519" si="2322">S519/S513</f>
        <v>0</v>
      </c>
      <c r="U519" s="73">
        <f t="shared" ref="U519" si="2323">SUM(U515:U518)</f>
        <v>0</v>
      </c>
      <c r="V519" s="75">
        <f t="shared" ref="V519" si="2324">U519/U513</f>
        <v>0</v>
      </c>
      <c r="W519" s="73">
        <f t="shared" ref="W519" si="2325">SUM(W515:W518)</f>
        <v>0</v>
      </c>
      <c r="X519" s="75">
        <f t="shared" ref="X519" si="2326">W519/W513</f>
        <v>0</v>
      </c>
      <c r="Y519" s="73">
        <f t="shared" ref="Y519" si="2327">SUM(Y515:Y518)</f>
        <v>0</v>
      </c>
      <c r="Z519" s="75">
        <f t="shared" ref="Z519" si="2328">Y519/Y513</f>
        <v>0</v>
      </c>
      <c r="AA519" s="73">
        <f t="shared" ref="AA519" si="2329">SUM(AA515:AA518)</f>
        <v>0</v>
      </c>
      <c r="AB519" s="75">
        <f t="shared" ref="AB519" si="2330">AA519/AA513</f>
        <v>0</v>
      </c>
      <c r="AC519" s="73">
        <f t="shared" ref="AC519" si="2331">SUM(AC515:AC518)</f>
        <v>0</v>
      </c>
      <c r="AD519" s="75">
        <f t="shared" ref="AD519" si="2332">AC519/AC513</f>
        <v>0</v>
      </c>
      <c r="AE519" s="73">
        <f t="shared" ref="AE519" si="2333">SUM(AE515:AE518)</f>
        <v>0</v>
      </c>
      <c r="AF519" s="75">
        <f t="shared" ref="AF519" si="2334">AE519/AE513</f>
        <v>0</v>
      </c>
      <c r="AG519" s="73">
        <f t="shared" ref="AG519" si="2335">SUM(AG515:AG518)</f>
        <v>0</v>
      </c>
      <c r="AH519" s="75">
        <f t="shared" ref="AH519" si="2336">AG519/AG513</f>
        <v>0</v>
      </c>
      <c r="AI519" s="73">
        <f t="shared" ref="AI519" si="2337">SUM(AI515:AI518)</f>
        <v>0</v>
      </c>
      <c r="AJ519" s="75">
        <f t="shared" ref="AJ519" si="2338">AI519/AI513</f>
        <v>0</v>
      </c>
      <c r="AK519" s="73">
        <f t="shared" ref="AK519" si="2339">SUM(AK515:AK518)</f>
        <v>0</v>
      </c>
      <c r="AL519" s="75">
        <f t="shared" ref="AL519" si="2340">AK519/AK513</f>
        <v>0</v>
      </c>
      <c r="AM519" s="73">
        <f t="shared" ref="AM519" si="2341">SUM(AM515:AM518)</f>
        <v>0</v>
      </c>
      <c r="AN519" s="75">
        <f t="shared" ref="AN519" si="2342">AM519/AM513</f>
        <v>0</v>
      </c>
      <c r="AO519" s="73">
        <f t="shared" ref="AO519" si="2343">SUM(AO515:AO518)</f>
        <v>0</v>
      </c>
      <c r="AP519" s="75">
        <f t="shared" ref="AP519" si="2344">AO519/AO513</f>
        <v>0</v>
      </c>
      <c r="AQ519" s="73">
        <f t="shared" ref="AQ519" si="2345">SUM(AQ515:AQ518)</f>
        <v>0</v>
      </c>
      <c r="AR519" s="75">
        <f t="shared" ref="AR519" si="2346">AQ519/AQ513</f>
        <v>0</v>
      </c>
      <c r="AS519" s="73">
        <f t="shared" ref="AS519" si="2347">SUM(AS515:AS518)</f>
        <v>0</v>
      </c>
      <c r="AT519" s="75">
        <f t="shared" ref="AT519" si="2348">AS519/AS513</f>
        <v>0</v>
      </c>
      <c r="AU519" s="71">
        <f>E519+M519+O519+Q519+W519+Y519+AA519+AE519+AG519+AI519+AO519+AS519+G519+K519+I519+AC519+S519+U519+AQ519+AK519+AM519+C519</f>
        <v>0</v>
      </c>
      <c r="AV519" s="155">
        <f t="shared" si="2304"/>
        <v>0</v>
      </c>
      <c r="AW519" s="94"/>
      <c r="AX519" s="94"/>
      <c r="AY519" s="94"/>
      <c r="AZ519" s="94"/>
      <c r="BA519" s="94"/>
      <c r="BB519" s="94"/>
      <c r="BC519" s="94"/>
      <c r="BD519" s="94"/>
      <c r="BE519" s="94"/>
      <c r="BF519" s="94"/>
      <c r="BG519" s="94"/>
      <c r="BH519" s="94"/>
      <c r="BI519" s="94"/>
      <c r="BJ519" s="94"/>
      <c r="BK519" s="94"/>
      <c r="CK519" s="26">
        <f t="shared" ref="CK519" si="2349">SUM(CK515:CK518)</f>
        <v>0</v>
      </c>
    </row>
    <row r="520" spans="1:89" ht="16.5" thickTop="1" x14ac:dyDescent="0.25">
      <c r="A520" s="233" t="s">
        <v>481</v>
      </c>
      <c r="B520" s="233"/>
      <c r="C520" s="233"/>
      <c r="D520" s="233"/>
      <c r="E520" s="233"/>
      <c r="F520" s="233"/>
      <c r="G520" s="233"/>
      <c r="H520" s="233"/>
      <c r="I520" s="233"/>
      <c r="J520" s="233"/>
      <c r="K520" s="233"/>
      <c r="L520" s="233"/>
      <c r="M520" s="233"/>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row>
    <row r="521" spans="1:89" ht="45" x14ac:dyDescent="0.25">
      <c r="A521" s="76"/>
      <c r="B521" s="66" t="s">
        <v>21</v>
      </c>
      <c r="C521" s="225" t="s">
        <v>442</v>
      </c>
      <c r="D521" s="226"/>
      <c r="E521" s="225" t="s">
        <v>96</v>
      </c>
      <c r="F521" s="226"/>
      <c r="G521" s="232" t="s">
        <v>99</v>
      </c>
      <c r="H521" s="226"/>
      <c r="I521" s="232" t="s">
        <v>100</v>
      </c>
      <c r="J521" s="226"/>
      <c r="K521" s="225" t="s">
        <v>97</v>
      </c>
      <c r="L521" s="226"/>
      <c r="M521" s="225" t="s">
        <v>98</v>
      </c>
      <c r="N521" s="226"/>
      <c r="O521" s="225" t="s">
        <v>22</v>
      </c>
      <c r="P521" s="226"/>
      <c r="Q521" s="225" t="s">
        <v>489</v>
      </c>
      <c r="R521" s="226"/>
      <c r="S521" s="225" t="s">
        <v>488</v>
      </c>
      <c r="T521" s="226"/>
      <c r="U521" s="232" t="s">
        <v>422</v>
      </c>
      <c r="V521" s="226"/>
      <c r="W521" s="232" t="s">
        <v>436</v>
      </c>
      <c r="X521" s="226"/>
      <c r="Y521" s="232" t="s">
        <v>423</v>
      </c>
      <c r="Z521" s="226"/>
      <c r="AA521" s="225" t="s">
        <v>484</v>
      </c>
      <c r="AB521" s="226"/>
      <c r="AC521" s="225" t="s">
        <v>93</v>
      </c>
      <c r="AD521" s="226"/>
      <c r="AE521" s="225" t="s">
        <v>94</v>
      </c>
      <c r="AF521" s="226"/>
      <c r="AG521" s="225" t="s">
        <v>485</v>
      </c>
      <c r="AH521" s="226"/>
      <c r="AI521" s="225" t="s">
        <v>424</v>
      </c>
      <c r="AJ521" s="226"/>
      <c r="AK521" s="225" t="s">
        <v>425</v>
      </c>
      <c r="AL521" s="226"/>
      <c r="AM521" s="225" t="s">
        <v>437</v>
      </c>
      <c r="AN521" s="226"/>
      <c r="AO521" s="225" t="s">
        <v>500</v>
      </c>
      <c r="AP521" s="226"/>
      <c r="AQ521" s="225" t="s">
        <v>426</v>
      </c>
      <c r="AR521" s="226"/>
      <c r="AS521" s="225" t="s">
        <v>447</v>
      </c>
      <c r="AT521" s="226"/>
      <c r="AU521" s="225" t="s">
        <v>23</v>
      </c>
      <c r="AV521" s="226"/>
      <c r="AW521" s="89" t="s">
        <v>442</v>
      </c>
      <c r="AX521" s="89" t="s">
        <v>96</v>
      </c>
      <c r="AY521" s="195" t="s">
        <v>243</v>
      </c>
      <c r="AZ521" s="105" t="s">
        <v>97</v>
      </c>
      <c r="BA521" s="105" t="s">
        <v>443</v>
      </c>
      <c r="BB521" s="90" t="s">
        <v>434</v>
      </c>
      <c r="BC521" s="106" t="s">
        <v>244</v>
      </c>
      <c r="BD521" s="90" t="s">
        <v>435</v>
      </c>
      <c r="BE521" s="90" t="s">
        <v>93</v>
      </c>
      <c r="BF521" s="90" t="s">
        <v>94</v>
      </c>
      <c r="BG521" s="90" t="s">
        <v>31</v>
      </c>
      <c r="BH521" s="90" t="s">
        <v>444</v>
      </c>
      <c r="BI521" s="91" t="s">
        <v>445</v>
      </c>
      <c r="BJ521" s="91" t="s">
        <v>446</v>
      </c>
      <c r="BK521" s="91" t="s">
        <v>448</v>
      </c>
      <c r="CK521" s="219" t="s">
        <v>502</v>
      </c>
    </row>
    <row r="522" spans="1:89" x14ac:dyDescent="0.25">
      <c r="A522" s="38" t="s">
        <v>107</v>
      </c>
      <c r="B522" s="67"/>
      <c r="C522" s="67"/>
      <c r="D522" s="68"/>
      <c r="E522" s="67"/>
      <c r="F522" s="68"/>
      <c r="G522" s="67"/>
      <c r="H522" s="68"/>
      <c r="I522" s="67"/>
      <c r="J522" s="68"/>
      <c r="K522" s="67"/>
      <c r="L522" s="68"/>
      <c r="M522" s="69"/>
      <c r="N522" s="68"/>
      <c r="O522" s="67"/>
      <c r="P522" s="68"/>
      <c r="Q522" s="67"/>
      <c r="R522" s="68"/>
      <c r="S522" s="67"/>
      <c r="T522" s="68"/>
      <c r="U522" s="67"/>
      <c r="V522" s="68"/>
      <c r="W522" s="67"/>
      <c r="X522" s="68"/>
      <c r="Y522" s="67"/>
      <c r="Z522" s="68"/>
      <c r="AA522" s="67"/>
      <c r="AB522" s="68"/>
      <c r="AC522" s="69"/>
      <c r="AD522" s="69"/>
      <c r="AE522" s="67"/>
      <c r="AF522" s="68"/>
      <c r="AG522" s="67"/>
      <c r="AH522" s="68"/>
      <c r="AI522" s="67"/>
      <c r="AJ522" s="68"/>
      <c r="AK522" s="227"/>
      <c r="AL522" s="228"/>
      <c r="AM522" s="227"/>
      <c r="AN522" s="228"/>
      <c r="AO522" s="112"/>
      <c r="AP522" s="113"/>
      <c r="AQ522" s="112"/>
      <c r="AR522" s="113"/>
      <c r="AS522" s="112"/>
      <c r="AT522" s="113"/>
      <c r="AU522" s="67"/>
      <c r="AV522" s="110"/>
      <c r="AW522" s="89"/>
      <c r="AX522" s="89"/>
      <c r="AY522" s="89"/>
      <c r="AZ522" s="89"/>
      <c r="BA522" s="89"/>
    </row>
    <row r="523" spans="1:89" x14ac:dyDescent="0.25">
      <c r="A523" s="77"/>
      <c r="B523" s="70"/>
      <c r="C523" s="223">
        <f>(VLOOKUP(A522,$BL$2:$CH$5,2,FALSE))*'Attorney Detail'!F523</f>
        <v>15</v>
      </c>
      <c r="D523" s="224"/>
      <c r="E523" s="223">
        <f>(VLOOKUP(A522,$BL$2:$CH$5,3,FALSE))*'Attorney Detail'!F523</f>
        <v>15</v>
      </c>
      <c r="F523" s="224"/>
      <c r="G523" s="223">
        <f>VLOOKUP(A522,$BL$2:$CI$5,4,FALSE)*'Attorney Detail'!F523</f>
        <v>50</v>
      </c>
      <c r="H523" s="224"/>
      <c r="I523" s="223">
        <f>VLOOKUP(A522,$BL$2:$CI$5,5,FALSE)*'Attorney Detail'!F523</f>
        <v>80</v>
      </c>
      <c r="J523" s="224"/>
      <c r="K523" s="223">
        <f>VLOOKUP(A522,$BL$2:$CI$5,6,FALSE)*'Attorney Detail'!F523</f>
        <v>100</v>
      </c>
      <c r="L523" s="224"/>
      <c r="M523" s="234">
        <f>VLOOKUP(A522,$BL$2:$CI$5,7,FALSE)*'Attorney Detail'!F523</f>
        <v>150</v>
      </c>
      <c r="N523" s="224"/>
      <c r="O523" s="223">
        <f>VLOOKUP(A522,$BL$2:$CI$5,8,FALSE)*'Attorney Detail'!F523</f>
        <v>300</v>
      </c>
      <c r="P523" s="224"/>
      <c r="Q523" s="223">
        <f>VLOOKUP(A522,$BL$2:$CI$5,9,FALSE)*'Attorney Detail'!F523</f>
        <v>15</v>
      </c>
      <c r="R523" s="224"/>
      <c r="S523" s="223">
        <f>VLOOKUP(A522,$BL$2:$CI$5,10,FALSE)*'Attorney Detail'!F523</f>
        <v>50</v>
      </c>
      <c r="T523" s="224"/>
      <c r="U523" s="223">
        <f>VLOOKUP(A522,$BL$2:$CI$5,11,FALSE)*'Attorney Detail'!F523</f>
        <v>100</v>
      </c>
      <c r="V523" s="224"/>
      <c r="W523" s="223">
        <f>VLOOKUP(A522,$BL$2:$CI$5,12,FALSE)*'Attorney Detail'!F523</f>
        <v>220</v>
      </c>
      <c r="X523" s="224"/>
      <c r="Y523" s="223">
        <f>VLOOKUP(A522,$BL$2:$CI$5,13,FALSE)*'Attorney Detail'!F523</f>
        <v>300</v>
      </c>
      <c r="Z523" s="224"/>
      <c r="AA523" s="229">
        <f>VLOOKUP(A522,$BL$2:$CI$5,14,FALSE)*'Attorney Detail'!F523</f>
        <v>400</v>
      </c>
      <c r="AB523" s="230"/>
      <c r="AC523" s="229">
        <f>VLOOKUP(A522,$BL$2:$CI$5,15,FALSE)*'Attorney Detail'!F523</f>
        <v>120</v>
      </c>
      <c r="AD523" s="231"/>
      <c r="AE523" s="229">
        <f>VLOOKUP(A522,$BL$2:$CI$5,16,FALSE)*'Attorney Detail'!F523</f>
        <v>120</v>
      </c>
      <c r="AF523" s="230"/>
      <c r="AG523" s="229">
        <f>VLOOKUP(A522,$BL$2:$CI$5,17,FALSE)*'Attorney Detail'!F523</f>
        <v>300</v>
      </c>
      <c r="AH523" s="230"/>
      <c r="AI523" s="223">
        <f>VLOOKUP(A522,$BL$2:$CI$5,18,FALSE)*'Attorney Detail'!F523</f>
        <v>300</v>
      </c>
      <c r="AJ523" s="224"/>
      <c r="AK523" s="223">
        <f>VLOOKUP(A522,$BL$2:$CI$5,19,FALSE)*'Attorney Detail'!F523</f>
        <v>15</v>
      </c>
      <c r="AL523" s="224"/>
      <c r="AM523" s="223">
        <f>VLOOKUP(A522,$BL$2:$CI$5,20,FALSE)*'Attorney Detail'!F523</f>
        <v>40</v>
      </c>
      <c r="AN523" s="224"/>
      <c r="AO523" s="223">
        <f>VLOOKUP(A522,$BL$2:$CI$5,21,FALSE)*'Attorney Detail'!F523</f>
        <v>40</v>
      </c>
      <c r="AP523" s="224"/>
      <c r="AQ523" s="223">
        <f>VLOOKUP(A522,$BL$2:$CI$5,22,FALSE)*'Attorney Detail'!F523</f>
        <v>40</v>
      </c>
      <c r="AR523" s="224"/>
      <c r="AS523" s="235">
        <f>VLOOKUP(A522,$BL$2:$CI$5,23,FALSE)*'Attorney Detail'!F523</f>
        <v>10000000000</v>
      </c>
      <c r="AT523" s="236"/>
      <c r="AU523" s="237"/>
      <c r="AV523" s="238"/>
    </row>
    <row r="524" spans="1:89" ht="15.75" thickBot="1" x14ac:dyDescent="0.3">
      <c r="A524" s="37" t="str">
        <f>'Attorney Detail'!A523&amp;""</f>
        <v/>
      </c>
      <c r="B524" s="78" t="s">
        <v>24</v>
      </c>
      <c r="C524" s="78" t="s">
        <v>24</v>
      </c>
      <c r="D524" s="78" t="s">
        <v>112</v>
      </c>
      <c r="E524" s="78" t="s">
        <v>24</v>
      </c>
      <c r="F524" s="78" t="s">
        <v>112</v>
      </c>
      <c r="G524" s="78" t="s">
        <v>24</v>
      </c>
      <c r="H524" s="78" t="s">
        <v>112</v>
      </c>
      <c r="I524" s="78" t="s">
        <v>24</v>
      </c>
      <c r="J524" s="78" t="s">
        <v>112</v>
      </c>
      <c r="K524" s="78" t="s">
        <v>24</v>
      </c>
      <c r="L524" s="78" t="s">
        <v>112</v>
      </c>
      <c r="M524" s="78" t="s">
        <v>24</v>
      </c>
      <c r="N524" s="78" t="s">
        <v>112</v>
      </c>
      <c r="O524" s="78" t="s">
        <v>24</v>
      </c>
      <c r="P524" s="78" t="s">
        <v>112</v>
      </c>
      <c r="Q524" s="78" t="s">
        <v>24</v>
      </c>
      <c r="R524" s="78" t="s">
        <v>112</v>
      </c>
      <c r="S524" s="78" t="s">
        <v>24</v>
      </c>
      <c r="T524" s="78" t="s">
        <v>112</v>
      </c>
      <c r="U524" s="78" t="s">
        <v>24</v>
      </c>
      <c r="V524" s="78" t="s">
        <v>112</v>
      </c>
      <c r="W524" s="78" t="s">
        <v>24</v>
      </c>
      <c r="X524" s="78" t="s">
        <v>112</v>
      </c>
      <c r="Y524" s="78" t="s">
        <v>24</v>
      </c>
      <c r="Z524" s="78" t="s">
        <v>112</v>
      </c>
      <c r="AA524" s="78" t="s">
        <v>24</v>
      </c>
      <c r="AB524" s="78" t="s">
        <v>112</v>
      </c>
      <c r="AC524" s="78" t="s">
        <v>24</v>
      </c>
      <c r="AD524" s="78" t="s">
        <v>112</v>
      </c>
      <c r="AE524" s="78" t="s">
        <v>24</v>
      </c>
      <c r="AF524" s="78" t="s">
        <v>112</v>
      </c>
      <c r="AG524" s="78" t="s">
        <v>24</v>
      </c>
      <c r="AH524" s="79" t="s">
        <v>112</v>
      </c>
      <c r="AI524" s="78" t="s">
        <v>24</v>
      </c>
      <c r="AJ524" s="78" t="s">
        <v>112</v>
      </c>
      <c r="AK524" s="78" t="s">
        <v>24</v>
      </c>
      <c r="AL524" s="78" t="s">
        <v>112</v>
      </c>
      <c r="AM524" s="78" t="s">
        <v>24</v>
      </c>
      <c r="AN524" s="78" t="s">
        <v>112</v>
      </c>
      <c r="AO524" s="78" t="s">
        <v>24</v>
      </c>
      <c r="AP524" s="78" t="s">
        <v>112</v>
      </c>
      <c r="AQ524" s="78" t="s">
        <v>24</v>
      </c>
      <c r="AR524" s="78" t="s">
        <v>112</v>
      </c>
      <c r="AS524" s="78" t="s">
        <v>24</v>
      </c>
      <c r="AT524" s="78" t="s">
        <v>112</v>
      </c>
      <c r="AU524" s="78" t="s">
        <v>24</v>
      </c>
      <c r="AV524" s="154" t="s">
        <v>112</v>
      </c>
      <c r="CK524" s="19"/>
    </row>
    <row r="525" spans="1:89" ht="16.5" thickTop="1" thickBot="1" x14ac:dyDescent="0.3">
      <c r="A525" s="20" t="s">
        <v>25</v>
      </c>
      <c r="B525" s="21"/>
      <c r="C525" s="21"/>
      <c r="D525" s="75">
        <f>C525/C523</f>
        <v>0</v>
      </c>
      <c r="E525" s="21"/>
      <c r="F525" s="75">
        <f>E525/E523</f>
        <v>0</v>
      </c>
      <c r="G525" s="21"/>
      <c r="H525" s="75">
        <f>G525/G523</f>
        <v>0</v>
      </c>
      <c r="I525" s="21"/>
      <c r="J525" s="75">
        <f>I525/I523</f>
        <v>0</v>
      </c>
      <c r="K525" s="21"/>
      <c r="L525" s="75">
        <f>K525/K523</f>
        <v>0</v>
      </c>
      <c r="M525" s="21"/>
      <c r="N525" s="75">
        <f>M525/M523</f>
        <v>0</v>
      </c>
      <c r="O525" s="21"/>
      <c r="P525" s="75">
        <f>O525/O523</f>
        <v>0</v>
      </c>
      <c r="Q525" s="21"/>
      <c r="R525" s="75">
        <f>Q525/Q523</f>
        <v>0</v>
      </c>
      <c r="S525" s="21"/>
      <c r="T525" s="75">
        <f>S525/S523</f>
        <v>0</v>
      </c>
      <c r="U525" s="21"/>
      <c r="V525" s="75">
        <f>U525/U523</f>
        <v>0</v>
      </c>
      <c r="W525" s="21"/>
      <c r="X525" s="75">
        <f>W525/W523</f>
        <v>0</v>
      </c>
      <c r="Y525" s="21"/>
      <c r="Z525" s="75">
        <f>Y525/Y523</f>
        <v>0</v>
      </c>
      <c r="AA525" s="21"/>
      <c r="AB525" s="75">
        <f>AA525/AA523</f>
        <v>0</v>
      </c>
      <c r="AC525" s="21"/>
      <c r="AD525" s="75">
        <f>AC525/AC523</f>
        <v>0</v>
      </c>
      <c r="AE525" s="21"/>
      <c r="AF525" s="75">
        <f>AE525/AE523</f>
        <v>0</v>
      </c>
      <c r="AG525" s="21"/>
      <c r="AH525" s="75">
        <f>AG525/AG523</f>
        <v>0</v>
      </c>
      <c r="AI525" s="21"/>
      <c r="AJ525" s="75">
        <f>AI525/AI523</f>
        <v>0</v>
      </c>
      <c r="AK525" s="21"/>
      <c r="AL525" s="75">
        <f>AK525/AK523</f>
        <v>0</v>
      </c>
      <c r="AM525" s="21">
        <v>0</v>
      </c>
      <c r="AN525" s="75">
        <f>AM525/AM523</f>
        <v>0</v>
      </c>
      <c r="AO525" s="21"/>
      <c r="AP525" s="75">
        <f>AO525/AO523</f>
        <v>0</v>
      </c>
      <c r="AQ525" s="21"/>
      <c r="AR525" s="75">
        <f>AQ525/AQ523</f>
        <v>0</v>
      </c>
      <c r="AS525" s="21"/>
      <c r="AT525" s="75">
        <f>AS525/AS523</f>
        <v>0</v>
      </c>
      <c r="AU525" s="100">
        <f>E525+M525+O525+Q525+W525+Y525+AA525+AE525+AG525+AI525+AO525+AS525+G525+K525+I525+AC525+S525+U525+AQ525+AK525+AM525+C525</f>
        <v>0</v>
      </c>
      <c r="AV525" s="155">
        <f t="shared" ref="AV525:AV529" si="2350">F525+N525+P525+R525+X525+Z525+AB525+AF525+AH525+AJ525+AP525+AT525+AD525+H525+L525+J525+T525+V525+AR525+AL525+AN525+D525</f>
        <v>0</v>
      </c>
      <c r="AW525" s="93">
        <f>IF(D525=0,0,(IF('Attorney Detail'!I523="yes",(D525/AV525)*('Attorney Detail'!G523+'Attorney Detail'!H523),0)))</f>
        <v>0</v>
      </c>
      <c r="AX525" s="93">
        <f>IF(F525=0,0,(IF('Attorney Detail'!J523="yes",(F525/AV525)*('Attorney Detail'!G523+'Attorney Detail'!H523),0)))</f>
        <v>0</v>
      </c>
      <c r="AY525" s="93">
        <f>IF(H525+J525=0,0,(IF('Attorney Detail'!K523="yes",((H525+J525)/AV525)*('Attorney Detail'!G523+'Attorney Detail'!H523),0)))</f>
        <v>0</v>
      </c>
      <c r="AZ525" s="93">
        <f>IF(L525=0,0,(IF('Attorney Detail'!L523="yes",(L525/AV525)*('Attorney Detail'!G523+'Attorney Detail'!H523),0)))</f>
        <v>0</v>
      </c>
      <c r="BA525" s="93">
        <f>IF(N525=0,0,(N525/AV525)*('Attorney Detail'!G523+'Attorney Detail'!H523))</f>
        <v>0</v>
      </c>
      <c r="BB525" s="93">
        <f>IF(R525+T525=0,0,(IF('Attorney Detail'!M523="yes",((R525+T525)/AV525)*('Attorney Detail'!G523+'Attorney Detail'!H523),0)))</f>
        <v>0</v>
      </c>
      <c r="BC525" s="93">
        <f>IF(V525=0,0,(IF('Attorney Detail'!N523="yes",(((V525)/AV525)*('Attorney Detail'!G523+'Attorney Detail'!H523)),0)))</f>
        <v>0</v>
      </c>
      <c r="BD525" s="93">
        <f>IF(X525+Z525+AB525=0,0,(IF('Attorney Detail'!O523="yes",((X525+Z525+AB525)/AV525)*('Attorney Detail'!G523+'Attorney Detail'!H523),0)))</f>
        <v>0</v>
      </c>
      <c r="BE525" s="93">
        <f>IF(AD525=0,0,(IF('Attorney Detail'!P523="yes",(AD525/AV525)*('Attorney Detail'!G523+'Attorney Detail'!H523),0)))</f>
        <v>0</v>
      </c>
      <c r="BF525" s="93">
        <f>IF(AF525=0,0,(IF('Attorney Detail'!Q523="yes",(AF525/AV525)*('Attorney Detail'!G523+'Attorney Detail'!H523),0)))</f>
        <v>0</v>
      </c>
      <c r="BG525" s="93">
        <f>IF(AH525=0,0,(AH525/AV525)*('Attorney Detail'!G523+'Attorney Detail'!H523))</f>
        <v>0</v>
      </c>
      <c r="BH525" s="93">
        <f>IF(AK525+AM525=0,0,(IF('Attorney Detail'!R523="yes",((AL525+AN525)/AV525)*('Attorney Detail'!G523+'Attorney Detail'!H523),0)))</f>
        <v>0</v>
      </c>
      <c r="BI525" s="91">
        <f>IF(AP525=0,0,(IF('Attorney Detail'!S523="yes",(AP525/AV525)*('Attorney Detail'!G523+'Attorney Detail'!H523),0)))</f>
        <v>0</v>
      </c>
      <c r="BJ525" s="91">
        <f>IF(AT525=0,0,(AT525/AV525)*('Attorney Detail'!G523+'Attorney Detail'!H523))</f>
        <v>0</v>
      </c>
      <c r="BK525" s="91">
        <f>IF((AU525)=0,('Attorney Detail'!G523+'Attorney Detail'!H523),SUM(AW525:BJ525))</f>
        <v>0</v>
      </c>
      <c r="CK525" s="19">
        <f>AV525*'Attorney Detail'!F523</f>
        <v>0</v>
      </c>
    </row>
    <row r="526" spans="1:89" ht="16.5" thickTop="1" thickBot="1" x14ac:dyDescent="0.3">
      <c r="A526" s="22" t="s">
        <v>26</v>
      </c>
      <c r="B526" s="23"/>
      <c r="C526" s="88"/>
      <c r="D526" s="75">
        <f>C526/C523</f>
        <v>0</v>
      </c>
      <c r="E526" s="88"/>
      <c r="F526" s="75">
        <f>E526/E523</f>
        <v>0</v>
      </c>
      <c r="G526" s="88"/>
      <c r="H526" s="75">
        <f>G526/G523</f>
        <v>0</v>
      </c>
      <c r="I526" s="88"/>
      <c r="J526" s="75">
        <f>I526/I523</f>
        <v>0</v>
      </c>
      <c r="K526" s="88"/>
      <c r="L526" s="75">
        <f>K526/K523</f>
        <v>0</v>
      </c>
      <c r="M526" s="88"/>
      <c r="N526" s="75">
        <f>M526/M523</f>
        <v>0</v>
      </c>
      <c r="O526" s="88"/>
      <c r="P526" s="75">
        <f>O526/O523</f>
        <v>0</v>
      </c>
      <c r="Q526" s="88"/>
      <c r="R526" s="75">
        <f>Q526/Q523</f>
        <v>0</v>
      </c>
      <c r="S526" s="88"/>
      <c r="T526" s="75">
        <f>S526/S523</f>
        <v>0</v>
      </c>
      <c r="U526" s="88"/>
      <c r="V526" s="75">
        <f>U526/U523</f>
        <v>0</v>
      </c>
      <c r="W526" s="88"/>
      <c r="X526" s="75">
        <f>W526/W523</f>
        <v>0</v>
      </c>
      <c r="Y526" s="88"/>
      <c r="Z526" s="75">
        <f>Y526/Y523</f>
        <v>0</v>
      </c>
      <c r="AA526" s="88"/>
      <c r="AB526" s="75">
        <f>AA526/AA523</f>
        <v>0</v>
      </c>
      <c r="AC526" s="88"/>
      <c r="AD526" s="75">
        <f>AC526/AC523</f>
        <v>0</v>
      </c>
      <c r="AE526" s="88"/>
      <c r="AF526" s="75">
        <f>AE526/AE523</f>
        <v>0</v>
      </c>
      <c r="AG526" s="88"/>
      <c r="AH526" s="75">
        <f>AG526/AG523</f>
        <v>0</v>
      </c>
      <c r="AI526" s="88"/>
      <c r="AJ526" s="75">
        <f>AI526/AI523</f>
        <v>0</v>
      </c>
      <c r="AK526" s="88">
        <v>0</v>
      </c>
      <c r="AL526" s="75">
        <f>AK526/AK523</f>
        <v>0</v>
      </c>
      <c r="AM526" s="88">
        <v>0</v>
      </c>
      <c r="AN526" s="75">
        <f>AM526/AM523</f>
        <v>0</v>
      </c>
      <c r="AO526" s="88"/>
      <c r="AP526" s="75">
        <f>AO526/AO523</f>
        <v>0</v>
      </c>
      <c r="AQ526" s="88"/>
      <c r="AR526" s="75">
        <f>AQ526/AQ523</f>
        <v>0</v>
      </c>
      <c r="AS526" s="88"/>
      <c r="AT526" s="75">
        <f>AS526/AS523</f>
        <v>0</v>
      </c>
      <c r="AU526" s="107">
        <f>E526+M526+O526+Q526+W526+Y526+AA526+AE526+AG526+AI526+AO526+AS526+G526+K526+I526+AC526+S526+U526+AQ526+AK526+AM526+C526</f>
        <v>0</v>
      </c>
      <c r="AV526" s="155">
        <f t="shared" si="2350"/>
        <v>0</v>
      </c>
      <c r="AW526" s="93">
        <f>IF(D526=0,0,(IF('Attorney Detail'!I524="yes",(D526/AV526)*('Attorney Detail'!G524+'Attorney Detail'!H524),0)))</f>
        <v>0</v>
      </c>
      <c r="AX526" s="93">
        <f>IF(F526=0,0,(IF('Attorney Detail'!J524="yes",(F526/AV526)*('Attorney Detail'!G524+'Attorney Detail'!H524),0)))</f>
        <v>0</v>
      </c>
      <c r="AY526" s="93">
        <f>IF(H526+J526=0,0,(IF('Attorney Detail'!K524="yes",((H526+J526)/AV526)*('Attorney Detail'!G524+'Attorney Detail'!H524),0)))</f>
        <v>0</v>
      </c>
      <c r="AZ526" s="93">
        <f>IF(L526=0,0,(IF('Attorney Detail'!L524="yes",(L526/AV526)*('Attorney Detail'!G524+'Attorney Detail'!H524),0)))</f>
        <v>0</v>
      </c>
      <c r="BA526" s="93">
        <f>IF(N526=0,0,(N526/AV526)*('Attorney Detail'!G524+'Attorney Detail'!H524))</f>
        <v>0</v>
      </c>
      <c r="BB526" s="93">
        <f>IF(R526+T526=0,0,(IF('Attorney Detail'!M524="yes",((R526+T526)/AV526)*('Attorney Detail'!G524+'Attorney Detail'!H524),0)))</f>
        <v>0</v>
      </c>
      <c r="BC526" s="93">
        <f>IF(V526=0,0,(IF('Attorney Detail'!N524="yes",(((V526)/AV526)*('Attorney Detail'!G524+'Attorney Detail'!H524)),0)))</f>
        <v>0</v>
      </c>
      <c r="BD526" s="93">
        <f>IF(X526+Z526+AB526=0,0,(IF('Attorney Detail'!O524="yes",((X526+Z526+AB526)/AV526)*('Attorney Detail'!G524+'Attorney Detail'!H524),0)))</f>
        <v>0</v>
      </c>
      <c r="BE526" s="93">
        <f>IF(AD526=0,0,(IF('Attorney Detail'!P524="yes",(AD526/AV526)*('Attorney Detail'!G524+'Attorney Detail'!H524),0)))</f>
        <v>0</v>
      </c>
      <c r="BF526" s="93">
        <f>IF(AF526=0,0,(IF('Attorney Detail'!Q524="yes",(AF526/AV526)*('Attorney Detail'!G524+'Attorney Detail'!H524),0)))</f>
        <v>0</v>
      </c>
      <c r="BG526" s="93">
        <f>IF(AH526=0,0,(AH526/AV526)*('Attorney Detail'!G524+'Attorney Detail'!H524))</f>
        <v>0</v>
      </c>
      <c r="BH526" s="93">
        <f>IF(AK526+AM526=0,0,(IF('Attorney Detail'!R524="yes",((AL526+AN526)/AV526)*('Attorney Detail'!G524+'Attorney Detail'!H524),0)))</f>
        <v>0</v>
      </c>
      <c r="BI526" s="91">
        <f>IF(AP526=0,0,(IF('Attorney Detail'!S524="yes",(AP526/AV526)*('Attorney Detail'!G524+'Attorney Detail'!H524),0)))</f>
        <v>0</v>
      </c>
      <c r="BJ526" s="91">
        <f>IF(AT526=0,0,(AT526/AV526)*('Attorney Detail'!G524+'Attorney Detail'!H524))</f>
        <v>0</v>
      </c>
      <c r="BK526" s="91">
        <f>IF((AU526)=0,('Attorney Detail'!G524+'Attorney Detail'!H524),SUM(AW526:BJ526))</f>
        <v>0</v>
      </c>
      <c r="CK526" s="19">
        <f>AV526*'Attorney Detail'!F524</f>
        <v>0</v>
      </c>
    </row>
    <row r="527" spans="1:89" ht="16.5" thickTop="1" thickBot="1" x14ac:dyDescent="0.3">
      <c r="A527" s="22" t="s">
        <v>27</v>
      </c>
      <c r="B527" s="23"/>
      <c r="C527" s="88"/>
      <c r="D527" s="75">
        <f>C527/C523</f>
        <v>0</v>
      </c>
      <c r="E527" s="88"/>
      <c r="F527" s="75">
        <f>E527/E523</f>
        <v>0</v>
      </c>
      <c r="G527" s="88"/>
      <c r="H527" s="75">
        <f>G527/G523</f>
        <v>0</v>
      </c>
      <c r="I527" s="88"/>
      <c r="J527" s="75">
        <f>I527/I523</f>
        <v>0</v>
      </c>
      <c r="K527" s="88"/>
      <c r="L527" s="75">
        <f>K527/K523</f>
        <v>0</v>
      </c>
      <c r="M527" s="88"/>
      <c r="N527" s="75">
        <f>M527/M523</f>
        <v>0</v>
      </c>
      <c r="O527" s="88"/>
      <c r="P527" s="75">
        <f>O527/O523</f>
        <v>0</v>
      </c>
      <c r="Q527" s="88"/>
      <c r="R527" s="75">
        <f>Q527/Q523</f>
        <v>0</v>
      </c>
      <c r="S527" s="88"/>
      <c r="T527" s="75">
        <f>S527/S523</f>
        <v>0</v>
      </c>
      <c r="U527" s="88"/>
      <c r="V527" s="75">
        <f>U527/U523</f>
        <v>0</v>
      </c>
      <c r="W527" s="88"/>
      <c r="X527" s="75">
        <f>W527/W523</f>
        <v>0</v>
      </c>
      <c r="Y527" s="88"/>
      <c r="Z527" s="75">
        <f>Y527/Y523</f>
        <v>0</v>
      </c>
      <c r="AA527" s="88"/>
      <c r="AB527" s="75">
        <f>AA527/AA523</f>
        <v>0</v>
      </c>
      <c r="AC527" s="88"/>
      <c r="AD527" s="75">
        <f>AC527/AC523</f>
        <v>0</v>
      </c>
      <c r="AE527" s="88"/>
      <c r="AF527" s="75">
        <f>AE527/AE523</f>
        <v>0</v>
      </c>
      <c r="AG527" s="88"/>
      <c r="AH527" s="75">
        <f>AG527/AG523</f>
        <v>0</v>
      </c>
      <c r="AI527" s="88"/>
      <c r="AJ527" s="75">
        <f>AI527/AI523</f>
        <v>0</v>
      </c>
      <c r="AK527" s="88">
        <v>0</v>
      </c>
      <c r="AL527" s="75">
        <f>AK527/AK523</f>
        <v>0</v>
      </c>
      <c r="AM527" s="88">
        <v>0</v>
      </c>
      <c r="AN527" s="75">
        <f>AM527/AM523</f>
        <v>0</v>
      </c>
      <c r="AO527" s="88"/>
      <c r="AP527" s="75">
        <f>AO527/AO523</f>
        <v>0</v>
      </c>
      <c r="AQ527" s="88"/>
      <c r="AR527" s="75">
        <f>AQ527/AQ523</f>
        <v>0</v>
      </c>
      <c r="AS527" s="88"/>
      <c r="AT527" s="75">
        <f>AS527/AS523</f>
        <v>0</v>
      </c>
      <c r="AU527" s="107">
        <f>E527+M527+O527+Q527+W527+Y527+AA527+AE527+AG527+AI527+AO527+AS527+G527+K527+I527+AC527+S527+U527+AQ527+AK527+AM527+C527</f>
        <v>0</v>
      </c>
      <c r="AV527" s="155">
        <f t="shared" si="2350"/>
        <v>0</v>
      </c>
      <c r="AW527" s="93">
        <f>IF(D527=0,0,(IF('Attorney Detail'!I525="yes",(D527/AV527)*('Attorney Detail'!G525+'Attorney Detail'!H525),0)))</f>
        <v>0</v>
      </c>
      <c r="AX527" s="93">
        <f>IF(F527=0,0,(IF('Attorney Detail'!J525="yes",(F527/AV527)*('Attorney Detail'!G525+'Attorney Detail'!H525),0)))</f>
        <v>0</v>
      </c>
      <c r="AY527" s="93">
        <f>IF(H527+J527=0,0,(IF('Attorney Detail'!K525="yes",((H527+J527)/AV527)*('Attorney Detail'!G525+'Attorney Detail'!H525),0)))</f>
        <v>0</v>
      </c>
      <c r="AZ527" s="93">
        <f>IF(L527=0,0,(IF('Attorney Detail'!L525="yes",(L527/AV527)*('Attorney Detail'!G525+'Attorney Detail'!H525),0)))</f>
        <v>0</v>
      </c>
      <c r="BA527" s="93">
        <f>IF(N527=0,0,(N527/AV527)*('Attorney Detail'!G525+'Attorney Detail'!H525))</f>
        <v>0</v>
      </c>
      <c r="BB527" s="93">
        <f>IF(R527+T527=0,0,(IF('Attorney Detail'!M525="yes",((R527+T527)/AV527)*('Attorney Detail'!G525+'Attorney Detail'!H525),0)))</f>
        <v>0</v>
      </c>
      <c r="BC527" s="93">
        <f>IF(V527=0,0,(IF('Attorney Detail'!N525="yes",(((V527)/AV527)*('Attorney Detail'!G525+'Attorney Detail'!H525)),0)))</f>
        <v>0</v>
      </c>
      <c r="BD527" s="93">
        <f>IF(X527+Z527+AB527=0,0,(IF('Attorney Detail'!O525="yes",((X527+Z527+AB527)/AV527)*('Attorney Detail'!G525+'Attorney Detail'!H525),0)))</f>
        <v>0</v>
      </c>
      <c r="BE527" s="93">
        <f>IF(AD527=0,0,(IF('Attorney Detail'!P525="yes",(AD527/AV527)*('Attorney Detail'!G525+'Attorney Detail'!H525),0)))</f>
        <v>0</v>
      </c>
      <c r="BF527" s="93">
        <f>IF(AF527=0,0,(IF('Attorney Detail'!Q525="yes",(AF527/AV527)*('Attorney Detail'!G525+'Attorney Detail'!H525),0)))</f>
        <v>0</v>
      </c>
      <c r="BG527" s="93">
        <f>IF(AH527=0,0,(AH527/AV527)*('Attorney Detail'!G525+'Attorney Detail'!H525))</f>
        <v>0</v>
      </c>
      <c r="BH527" s="93">
        <f>IF(AK527+AM527=0,0,(IF('Attorney Detail'!R525="yes",((AL527+AN527)/AV527)*('Attorney Detail'!G525+'Attorney Detail'!H525),0)))</f>
        <v>0</v>
      </c>
      <c r="BI527" s="91">
        <f>IF(AP527=0,0,(IF('Attorney Detail'!S525="yes",(AP527/AV527)*('Attorney Detail'!G525+'Attorney Detail'!H525),0)))</f>
        <v>0</v>
      </c>
      <c r="BJ527" s="91">
        <f>IF(AT527=0,0,(AT527/AV527)*('Attorney Detail'!G525+'Attorney Detail'!H525))</f>
        <v>0</v>
      </c>
      <c r="BK527" s="91">
        <f>IF((AU527)=0,('Attorney Detail'!G525+'Attorney Detail'!H525),SUM(AW527:BJ527))</f>
        <v>0</v>
      </c>
      <c r="CK527" s="19">
        <f>AV527*'Attorney Detail'!F525</f>
        <v>0</v>
      </c>
    </row>
    <row r="528" spans="1:89" ht="16.5" thickTop="1" thickBot="1" x14ac:dyDescent="0.3">
      <c r="A528" s="24" t="s">
        <v>28</v>
      </c>
      <c r="B528" s="25"/>
      <c r="C528" s="25"/>
      <c r="D528" s="75">
        <f>C528/C523</f>
        <v>0</v>
      </c>
      <c r="E528" s="25"/>
      <c r="F528" s="75">
        <f>E528/E523</f>
        <v>0</v>
      </c>
      <c r="G528" s="25"/>
      <c r="H528" s="75">
        <f>G528/G523</f>
        <v>0</v>
      </c>
      <c r="I528" s="25"/>
      <c r="J528" s="75">
        <f>I528/I523</f>
        <v>0</v>
      </c>
      <c r="K528" s="25"/>
      <c r="L528" s="75">
        <f>K528/K523</f>
        <v>0</v>
      </c>
      <c r="M528" s="25"/>
      <c r="N528" s="75">
        <f>M528/M523</f>
        <v>0</v>
      </c>
      <c r="O528" s="25"/>
      <c r="P528" s="75">
        <f>O528/O523</f>
        <v>0</v>
      </c>
      <c r="Q528" s="25"/>
      <c r="R528" s="75">
        <f>Q528/Q523</f>
        <v>0</v>
      </c>
      <c r="S528" s="25"/>
      <c r="T528" s="75">
        <f>S528/S523</f>
        <v>0</v>
      </c>
      <c r="U528" s="25"/>
      <c r="V528" s="75">
        <f>U528/U523</f>
        <v>0</v>
      </c>
      <c r="W528" s="25"/>
      <c r="X528" s="75">
        <f>W528/W523</f>
        <v>0</v>
      </c>
      <c r="Y528" s="25"/>
      <c r="Z528" s="75">
        <f>Y528/Y523</f>
        <v>0</v>
      </c>
      <c r="AA528" s="25"/>
      <c r="AB528" s="75">
        <f>AA528/AA523</f>
        <v>0</v>
      </c>
      <c r="AC528" s="25"/>
      <c r="AD528" s="75">
        <f>AC528/AC523</f>
        <v>0</v>
      </c>
      <c r="AE528" s="25"/>
      <c r="AF528" s="75">
        <f>AE528/AE523</f>
        <v>0</v>
      </c>
      <c r="AG528" s="25"/>
      <c r="AH528" s="75">
        <f>AG528/AG523</f>
        <v>0</v>
      </c>
      <c r="AI528" s="25"/>
      <c r="AJ528" s="75">
        <f>AI528/AI523</f>
        <v>0</v>
      </c>
      <c r="AK528" s="25">
        <v>0</v>
      </c>
      <c r="AL528" s="75">
        <f>AK528/AK523</f>
        <v>0</v>
      </c>
      <c r="AM528" s="25">
        <v>0</v>
      </c>
      <c r="AN528" s="75">
        <f>AM528/AM523</f>
        <v>0</v>
      </c>
      <c r="AO528" s="25"/>
      <c r="AP528" s="75">
        <f>AO528/AO523</f>
        <v>0</v>
      </c>
      <c r="AQ528" s="25"/>
      <c r="AR528" s="75">
        <f>AQ528/AQ523</f>
        <v>0</v>
      </c>
      <c r="AS528" s="25"/>
      <c r="AT528" s="75">
        <f>AS528/AS523</f>
        <v>0</v>
      </c>
      <c r="AU528" s="108">
        <f>E528+M528+O528+Q528+W528+Y528+AA528+AE528+AG528+AI528+AO528+AS528+G528+K528+I528+AC528+S528+U528+AQ528+AK528+AM528+C528</f>
        <v>0</v>
      </c>
      <c r="AV528" s="155">
        <f t="shared" si="2350"/>
        <v>0</v>
      </c>
      <c r="AW528" s="93">
        <f>IF(D528=0,0,(IF('Attorney Detail'!I526="yes",(D528/AV528)*('Attorney Detail'!G526+'Attorney Detail'!H526),0)))</f>
        <v>0</v>
      </c>
      <c r="AX528" s="93">
        <f>IF(F528=0,0,(IF('Attorney Detail'!J526="yes",(F528/AV528)*('Attorney Detail'!G526+'Attorney Detail'!H526),0)))</f>
        <v>0</v>
      </c>
      <c r="AY528" s="93">
        <f>IF(H528+J528=0,0,(IF('Attorney Detail'!K526="yes",((H528+J528)/AV528)*('Attorney Detail'!G526+'Attorney Detail'!H526),0)))</f>
        <v>0</v>
      </c>
      <c r="AZ528" s="93">
        <f>IF(L528=0,0,(IF('Attorney Detail'!L526="yes",(L528/AV528)*('Attorney Detail'!G526+'Attorney Detail'!H526),0)))</f>
        <v>0</v>
      </c>
      <c r="BA528" s="93">
        <f>IF(N528=0,0,(N528/AV528)*('Attorney Detail'!G526+'Attorney Detail'!H526))</f>
        <v>0</v>
      </c>
      <c r="BB528" s="93">
        <f>IF(R528+T528=0,0,(IF('Attorney Detail'!M526="yes",((R528+T528)/AV528)*('Attorney Detail'!G526+'Attorney Detail'!H526),0)))</f>
        <v>0</v>
      </c>
      <c r="BC528" s="93">
        <f>IF(V528=0,0,(IF('Attorney Detail'!N526="yes",(((V528)/AV528)*('Attorney Detail'!G526+'Attorney Detail'!H526)),0)))</f>
        <v>0</v>
      </c>
      <c r="BD528" s="93">
        <f>IF(X528+Z528+AB528=0,0,(IF('Attorney Detail'!O526="yes",((X528+Z528+AB528)/AV528)*('Attorney Detail'!G526+'Attorney Detail'!H526),0)))</f>
        <v>0</v>
      </c>
      <c r="BE528" s="93">
        <f>IF(AD528=0,0,(IF('Attorney Detail'!P526="yes",(AD528/AV528)*('Attorney Detail'!G526+'Attorney Detail'!H526),0)))</f>
        <v>0</v>
      </c>
      <c r="BF528" s="93">
        <f>IF(AF528=0,0,(IF('Attorney Detail'!Q526="yes",(AF528/AV528)*('Attorney Detail'!G526+'Attorney Detail'!H526),0)))</f>
        <v>0</v>
      </c>
      <c r="BG528" s="93">
        <f>IF(AH528=0,0,(AH528/AV528)*('Attorney Detail'!G526+'Attorney Detail'!H526))</f>
        <v>0</v>
      </c>
      <c r="BH528" s="93">
        <f>IF(AK528+AM528=0,0,(IF('Attorney Detail'!R526="yes",((AL528+AN528)/AV528)*('Attorney Detail'!G526+'Attorney Detail'!H526),0)))</f>
        <v>0</v>
      </c>
      <c r="BI528" s="91">
        <f>IF(AP528=0,0,(IF('Attorney Detail'!S526="yes",(AP528/AV528)*('Attorney Detail'!G526+'Attorney Detail'!H526),0)))</f>
        <v>0</v>
      </c>
      <c r="BJ528" s="91">
        <f>IF(AT528=0,0,(AT528/AV528)*('Attorney Detail'!G526+'Attorney Detail'!H526))</f>
        <v>0</v>
      </c>
      <c r="BK528" s="91">
        <f>IF((AU528)=0,('Attorney Detail'!G526+'Attorney Detail'!H526),SUM(AW528:BJ528))</f>
        <v>0</v>
      </c>
      <c r="CK528" s="19">
        <f>AV528*'Attorney Detail'!F526</f>
        <v>0</v>
      </c>
    </row>
    <row r="529" spans="1:89" ht="16.5" thickTop="1" thickBot="1" x14ac:dyDescent="0.3">
      <c r="A529" s="72" t="s">
        <v>29</v>
      </c>
      <c r="B529" s="73"/>
      <c r="C529" s="73">
        <f t="shared" ref="C529" si="2351">SUM(C525:C528)</f>
        <v>0</v>
      </c>
      <c r="D529" s="74">
        <f t="shared" ref="D529" si="2352">C529/C523</f>
        <v>0</v>
      </c>
      <c r="E529" s="73">
        <f t="shared" ref="E529" si="2353">SUM(E525:E528)</f>
        <v>0</v>
      </c>
      <c r="F529" s="74">
        <f t="shared" ref="F529" si="2354">E529/E523</f>
        <v>0</v>
      </c>
      <c r="G529" s="73">
        <f t="shared" ref="G529" si="2355">SUM(G525:G528)</f>
        <v>0</v>
      </c>
      <c r="H529" s="75">
        <f t="shared" ref="H529" si="2356">G529/G523</f>
        <v>0</v>
      </c>
      <c r="I529" s="73">
        <f t="shared" ref="I529" si="2357">SUM(I525:I528)</f>
        <v>0</v>
      </c>
      <c r="J529" s="75">
        <f t="shared" ref="J529" si="2358">I529/I523</f>
        <v>0</v>
      </c>
      <c r="K529" s="73">
        <f t="shared" ref="K529" si="2359">SUM(K525:K528)</f>
        <v>0</v>
      </c>
      <c r="L529" s="75">
        <f t="shared" ref="L529" si="2360">K529/K523</f>
        <v>0</v>
      </c>
      <c r="M529" s="73">
        <f t="shared" ref="M529" si="2361">SUM(M525:M528)</f>
        <v>0</v>
      </c>
      <c r="N529" s="74">
        <f t="shared" ref="N529" si="2362">M529/M523</f>
        <v>0</v>
      </c>
      <c r="O529" s="73">
        <f t="shared" ref="O529" si="2363">SUM(O525:O528)</f>
        <v>0</v>
      </c>
      <c r="P529" s="74">
        <f t="shared" ref="P529" si="2364">O529/O523</f>
        <v>0</v>
      </c>
      <c r="Q529" s="73">
        <f t="shared" ref="Q529" si="2365">SUM(Q525:Q528)</f>
        <v>0</v>
      </c>
      <c r="R529" s="75">
        <f t="shared" ref="R529" si="2366">Q529/Q523</f>
        <v>0</v>
      </c>
      <c r="S529" s="73">
        <f t="shared" ref="S529" si="2367">SUM(S525:S528)</f>
        <v>0</v>
      </c>
      <c r="T529" s="75">
        <f t="shared" ref="T529" si="2368">S529/S523</f>
        <v>0</v>
      </c>
      <c r="U529" s="73">
        <f t="shared" ref="U529" si="2369">SUM(U525:U528)</f>
        <v>0</v>
      </c>
      <c r="V529" s="75">
        <f t="shared" ref="V529" si="2370">U529/U523</f>
        <v>0</v>
      </c>
      <c r="W529" s="73">
        <f t="shared" ref="W529" si="2371">SUM(W525:W528)</f>
        <v>0</v>
      </c>
      <c r="X529" s="75">
        <f t="shared" ref="X529" si="2372">W529/W523</f>
        <v>0</v>
      </c>
      <c r="Y529" s="73">
        <f t="shared" ref="Y529" si="2373">SUM(Y525:Y528)</f>
        <v>0</v>
      </c>
      <c r="Z529" s="75">
        <f t="shared" ref="Z529" si="2374">Y529/Y523</f>
        <v>0</v>
      </c>
      <c r="AA529" s="73">
        <f t="shared" ref="AA529" si="2375">SUM(AA525:AA528)</f>
        <v>0</v>
      </c>
      <c r="AB529" s="75">
        <f t="shared" ref="AB529" si="2376">AA529/AA523</f>
        <v>0</v>
      </c>
      <c r="AC529" s="73">
        <f t="shared" ref="AC529" si="2377">SUM(AC525:AC528)</f>
        <v>0</v>
      </c>
      <c r="AD529" s="75">
        <f t="shared" ref="AD529" si="2378">AC529/AC523</f>
        <v>0</v>
      </c>
      <c r="AE529" s="73">
        <f t="shared" ref="AE529" si="2379">SUM(AE525:AE528)</f>
        <v>0</v>
      </c>
      <c r="AF529" s="75">
        <f t="shared" ref="AF529" si="2380">AE529/AE523</f>
        <v>0</v>
      </c>
      <c r="AG529" s="73">
        <f t="shared" ref="AG529" si="2381">SUM(AG525:AG528)</f>
        <v>0</v>
      </c>
      <c r="AH529" s="75">
        <f t="shared" ref="AH529" si="2382">AG529/AG523</f>
        <v>0</v>
      </c>
      <c r="AI529" s="73">
        <f t="shared" ref="AI529" si="2383">SUM(AI525:AI528)</f>
        <v>0</v>
      </c>
      <c r="AJ529" s="75">
        <f t="shared" ref="AJ529" si="2384">AI529/AI523</f>
        <v>0</v>
      </c>
      <c r="AK529" s="73">
        <f t="shared" ref="AK529" si="2385">SUM(AK525:AK528)</f>
        <v>0</v>
      </c>
      <c r="AL529" s="75">
        <f t="shared" ref="AL529" si="2386">AK529/AK523</f>
        <v>0</v>
      </c>
      <c r="AM529" s="73">
        <f t="shared" ref="AM529" si="2387">SUM(AM525:AM528)</f>
        <v>0</v>
      </c>
      <c r="AN529" s="75">
        <f t="shared" ref="AN529" si="2388">AM529/AM523</f>
        <v>0</v>
      </c>
      <c r="AO529" s="73">
        <f t="shared" ref="AO529" si="2389">SUM(AO525:AO528)</f>
        <v>0</v>
      </c>
      <c r="AP529" s="75">
        <f t="shared" ref="AP529" si="2390">AO529/AO523</f>
        <v>0</v>
      </c>
      <c r="AQ529" s="73">
        <f t="shared" ref="AQ529" si="2391">SUM(AQ525:AQ528)</f>
        <v>0</v>
      </c>
      <c r="AR529" s="75">
        <f t="shared" ref="AR529" si="2392">AQ529/AQ523</f>
        <v>0</v>
      </c>
      <c r="AS529" s="73">
        <f t="shared" ref="AS529" si="2393">SUM(AS525:AS528)</f>
        <v>0</v>
      </c>
      <c r="AT529" s="75">
        <f t="shared" ref="AT529" si="2394">AS529/AS523</f>
        <v>0</v>
      </c>
      <c r="AU529" s="71">
        <f>E529+M529+O529+Q529+W529+Y529+AA529+AE529+AG529+AI529+AO529+AS529+G529+K529+I529+AC529+S529+U529+AQ529+AK529+AM529+C529</f>
        <v>0</v>
      </c>
      <c r="AV529" s="155">
        <f t="shared" si="2350"/>
        <v>0</v>
      </c>
      <c r="AW529" s="94"/>
      <c r="AX529" s="94"/>
      <c r="AY529" s="94"/>
      <c r="AZ529" s="94"/>
      <c r="BA529" s="94"/>
      <c r="BB529" s="94"/>
      <c r="BC529" s="94"/>
      <c r="BD529" s="94"/>
      <c r="BE529" s="94"/>
      <c r="BF529" s="94"/>
      <c r="BG529" s="94"/>
      <c r="BH529" s="94"/>
      <c r="BI529" s="94"/>
      <c r="BJ529" s="94"/>
      <c r="BK529" s="94"/>
      <c r="CK529" s="26">
        <f t="shared" ref="CK529" si="2395">SUM(CK525:CK528)</f>
        <v>0</v>
      </c>
    </row>
    <row r="530" spans="1:89" ht="16.5" thickTop="1" x14ac:dyDescent="0.25">
      <c r="A530" s="233" t="s">
        <v>481</v>
      </c>
      <c r="B530" s="233"/>
      <c r="C530" s="233"/>
      <c r="D530" s="233"/>
      <c r="E530" s="233"/>
      <c r="F530" s="233"/>
      <c r="G530" s="233"/>
      <c r="H530" s="233"/>
      <c r="I530" s="233"/>
      <c r="J530" s="233"/>
      <c r="K530" s="233"/>
      <c r="L530" s="233"/>
      <c r="M530" s="233"/>
      <c r="N530" s="233"/>
      <c r="O530" s="233"/>
      <c r="P530" s="233"/>
      <c r="Q530" s="233"/>
      <c r="R530" s="233"/>
      <c r="S530" s="233"/>
      <c r="T530" s="233"/>
      <c r="U530" s="233"/>
      <c r="V530" s="233"/>
      <c r="W530" s="233"/>
      <c r="X530" s="233"/>
      <c r="Y530" s="233"/>
      <c r="Z530" s="233"/>
      <c r="AA530" s="233"/>
      <c r="AB530" s="233"/>
      <c r="AC530" s="233"/>
      <c r="AD530" s="233"/>
      <c r="AE530" s="233"/>
      <c r="AF530" s="233"/>
      <c r="AG530" s="233"/>
      <c r="AH530" s="233"/>
      <c r="AI530" s="233"/>
      <c r="AJ530" s="233"/>
      <c r="AK530" s="233"/>
      <c r="AL530" s="233"/>
      <c r="AM530" s="233"/>
      <c r="AN530" s="233"/>
      <c r="AO530" s="233"/>
      <c r="AP530" s="233"/>
      <c r="AQ530" s="233"/>
      <c r="AR530" s="233"/>
      <c r="AS530" s="233"/>
      <c r="AT530" s="233"/>
      <c r="AU530" s="233"/>
      <c r="AV530" s="233"/>
    </row>
    <row r="531" spans="1:89" ht="45" x14ac:dyDescent="0.25">
      <c r="A531" s="76"/>
      <c r="B531" s="66" t="s">
        <v>21</v>
      </c>
      <c r="C531" s="225" t="s">
        <v>442</v>
      </c>
      <c r="D531" s="226"/>
      <c r="E531" s="225" t="s">
        <v>96</v>
      </c>
      <c r="F531" s="226"/>
      <c r="G531" s="232" t="s">
        <v>99</v>
      </c>
      <c r="H531" s="226"/>
      <c r="I531" s="232" t="s">
        <v>100</v>
      </c>
      <c r="J531" s="226"/>
      <c r="K531" s="225" t="s">
        <v>97</v>
      </c>
      <c r="L531" s="226"/>
      <c r="M531" s="225" t="s">
        <v>98</v>
      </c>
      <c r="N531" s="226"/>
      <c r="O531" s="225" t="s">
        <v>22</v>
      </c>
      <c r="P531" s="226"/>
      <c r="Q531" s="225" t="s">
        <v>489</v>
      </c>
      <c r="R531" s="226"/>
      <c r="S531" s="225" t="s">
        <v>488</v>
      </c>
      <c r="T531" s="226"/>
      <c r="U531" s="232" t="s">
        <v>422</v>
      </c>
      <c r="V531" s="226"/>
      <c r="W531" s="232" t="s">
        <v>436</v>
      </c>
      <c r="X531" s="226"/>
      <c r="Y531" s="232" t="s">
        <v>423</v>
      </c>
      <c r="Z531" s="226"/>
      <c r="AA531" s="225" t="s">
        <v>484</v>
      </c>
      <c r="AB531" s="226"/>
      <c r="AC531" s="225" t="s">
        <v>93</v>
      </c>
      <c r="AD531" s="226"/>
      <c r="AE531" s="225" t="s">
        <v>94</v>
      </c>
      <c r="AF531" s="226"/>
      <c r="AG531" s="225" t="s">
        <v>485</v>
      </c>
      <c r="AH531" s="226"/>
      <c r="AI531" s="225" t="s">
        <v>424</v>
      </c>
      <c r="AJ531" s="226"/>
      <c r="AK531" s="225" t="s">
        <v>425</v>
      </c>
      <c r="AL531" s="226"/>
      <c r="AM531" s="225" t="s">
        <v>437</v>
      </c>
      <c r="AN531" s="226"/>
      <c r="AO531" s="225" t="s">
        <v>500</v>
      </c>
      <c r="AP531" s="226"/>
      <c r="AQ531" s="225" t="s">
        <v>426</v>
      </c>
      <c r="AR531" s="226"/>
      <c r="AS531" s="225" t="s">
        <v>447</v>
      </c>
      <c r="AT531" s="226"/>
      <c r="AU531" s="225" t="s">
        <v>23</v>
      </c>
      <c r="AV531" s="226"/>
      <c r="AW531" s="89" t="s">
        <v>442</v>
      </c>
      <c r="AX531" s="89" t="s">
        <v>96</v>
      </c>
      <c r="AY531" s="195" t="s">
        <v>245</v>
      </c>
      <c r="AZ531" s="105" t="s">
        <v>97</v>
      </c>
      <c r="BA531" s="105" t="s">
        <v>443</v>
      </c>
      <c r="BB531" s="90" t="s">
        <v>434</v>
      </c>
      <c r="BC531" s="106" t="s">
        <v>246</v>
      </c>
      <c r="BD531" s="90" t="s">
        <v>435</v>
      </c>
      <c r="BE531" s="90" t="s">
        <v>93</v>
      </c>
      <c r="BF531" s="90" t="s">
        <v>94</v>
      </c>
      <c r="BG531" s="90" t="s">
        <v>31</v>
      </c>
      <c r="BH531" s="90" t="s">
        <v>444</v>
      </c>
      <c r="BI531" s="91" t="s">
        <v>445</v>
      </c>
      <c r="BJ531" s="91" t="s">
        <v>446</v>
      </c>
      <c r="BK531" s="91" t="s">
        <v>448</v>
      </c>
      <c r="CK531" s="219" t="s">
        <v>502</v>
      </c>
    </row>
    <row r="532" spans="1:89" x14ac:dyDescent="0.25">
      <c r="A532" s="38" t="s">
        <v>107</v>
      </c>
      <c r="B532" s="67"/>
      <c r="C532" s="67"/>
      <c r="D532" s="68"/>
      <c r="E532" s="67"/>
      <c r="F532" s="68"/>
      <c r="G532" s="67"/>
      <c r="H532" s="68"/>
      <c r="I532" s="67"/>
      <c r="J532" s="68"/>
      <c r="K532" s="67"/>
      <c r="L532" s="68"/>
      <c r="M532" s="69"/>
      <c r="N532" s="68"/>
      <c r="O532" s="67"/>
      <c r="P532" s="68"/>
      <c r="Q532" s="67"/>
      <c r="R532" s="68"/>
      <c r="S532" s="67"/>
      <c r="T532" s="68"/>
      <c r="U532" s="67"/>
      <c r="V532" s="68"/>
      <c r="W532" s="67"/>
      <c r="X532" s="68"/>
      <c r="Y532" s="67"/>
      <c r="Z532" s="68"/>
      <c r="AA532" s="67"/>
      <c r="AB532" s="68"/>
      <c r="AC532" s="69"/>
      <c r="AD532" s="69"/>
      <c r="AE532" s="67"/>
      <c r="AF532" s="68"/>
      <c r="AG532" s="67"/>
      <c r="AH532" s="68"/>
      <c r="AI532" s="67"/>
      <c r="AJ532" s="68"/>
      <c r="AK532" s="227"/>
      <c r="AL532" s="228"/>
      <c r="AM532" s="227"/>
      <c r="AN532" s="228"/>
      <c r="AO532" s="112"/>
      <c r="AP532" s="113"/>
      <c r="AQ532" s="112"/>
      <c r="AR532" s="113"/>
      <c r="AS532" s="112"/>
      <c r="AT532" s="113"/>
      <c r="AU532" s="67"/>
      <c r="AV532" s="110"/>
      <c r="AW532" s="89"/>
      <c r="AX532" s="89"/>
      <c r="AY532" s="89"/>
      <c r="AZ532" s="89"/>
      <c r="BA532" s="89"/>
    </row>
    <row r="533" spans="1:89" x14ac:dyDescent="0.25">
      <c r="A533" s="77"/>
      <c r="B533" s="70"/>
      <c r="C533" s="223">
        <f>(VLOOKUP(A532,$BL$2:$CH$5,2,FALSE))*'Attorney Detail'!F533</f>
        <v>15</v>
      </c>
      <c r="D533" s="224"/>
      <c r="E533" s="223">
        <f>(VLOOKUP(A532,$BL$2:$CH$5,3,FALSE))*'Attorney Detail'!F533</f>
        <v>15</v>
      </c>
      <c r="F533" s="224"/>
      <c r="G533" s="223">
        <f>VLOOKUP(A532,$BL$2:$CI$5,4,FALSE)*'Attorney Detail'!F533</f>
        <v>50</v>
      </c>
      <c r="H533" s="224"/>
      <c r="I533" s="223">
        <f>VLOOKUP(A532,$BL$2:$CI$5,5,FALSE)*'Attorney Detail'!F533</f>
        <v>80</v>
      </c>
      <c r="J533" s="224"/>
      <c r="K533" s="223">
        <f>VLOOKUP(A532,$BL$2:$CI$5,6,FALSE)*'Attorney Detail'!F533</f>
        <v>100</v>
      </c>
      <c r="L533" s="224"/>
      <c r="M533" s="234">
        <f>VLOOKUP(A532,$BL$2:$CI$5,7,FALSE)*'Attorney Detail'!F533</f>
        <v>150</v>
      </c>
      <c r="N533" s="224"/>
      <c r="O533" s="223">
        <f>VLOOKUP(A532,$BL$2:$CI$5,8,FALSE)*'Attorney Detail'!F533</f>
        <v>300</v>
      </c>
      <c r="P533" s="224"/>
      <c r="Q533" s="223">
        <f>VLOOKUP(A532,$BL$2:$CI$5,9,FALSE)*'Attorney Detail'!F533</f>
        <v>15</v>
      </c>
      <c r="R533" s="224"/>
      <c r="S533" s="223">
        <f>VLOOKUP(A532,$BL$2:$CI$5,10,FALSE)*'Attorney Detail'!F533</f>
        <v>50</v>
      </c>
      <c r="T533" s="224"/>
      <c r="U533" s="223">
        <f>VLOOKUP(A532,$BL$2:$CI$5,11,FALSE)*'Attorney Detail'!F533</f>
        <v>100</v>
      </c>
      <c r="V533" s="224"/>
      <c r="W533" s="223">
        <f>VLOOKUP(A532,$BL$2:$CI$5,12,FALSE)*'Attorney Detail'!F533</f>
        <v>220</v>
      </c>
      <c r="X533" s="224"/>
      <c r="Y533" s="223">
        <f>VLOOKUP(A532,$BL$2:$CI$5,13,FALSE)*'Attorney Detail'!F533</f>
        <v>300</v>
      </c>
      <c r="Z533" s="224"/>
      <c r="AA533" s="229">
        <f>VLOOKUP(A532,$BL$2:$CI$5,14,FALSE)*'Attorney Detail'!F533</f>
        <v>400</v>
      </c>
      <c r="AB533" s="230"/>
      <c r="AC533" s="229">
        <f>VLOOKUP(A532,$BL$2:$CI$5,15,FALSE)*'Attorney Detail'!F533</f>
        <v>120</v>
      </c>
      <c r="AD533" s="231"/>
      <c r="AE533" s="229">
        <f>VLOOKUP(A532,$BL$2:$CI$5,16,FALSE)*'Attorney Detail'!F533</f>
        <v>120</v>
      </c>
      <c r="AF533" s="230"/>
      <c r="AG533" s="229">
        <f>VLOOKUP(A532,$BL$2:$CI$5,17,FALSE)*'Attorney Detail'!F533</f>
        <v>300</v>
      </c>
      <c r="AH533" s="230"/>
      <c r="AI533" s="223">
        <f>VLOOKUP(A532,$BL$2:$CI$5,18,FALSE)*'Attorney Detail'!F533</f>
        <v>300</v>
      </c>
      <c r="AJ533" s="224"/>
      <c r="AK533" s="223">
        <f>VLOOKUP(A532,$BL$2:$CI$5,19,FALSE)*'Attorney Detail'!F533</f>
        <v>15</v>
      </c>
      <c r="AL533" s="224"/>
      <c r="AM533" s="223">
        <f>VLOOKUP(A532,$BL$2:$CI$5,20,FALSE)*'Attorney Detail'!F533</f>
        <v>40</v>
      </c>
      <c r="AN533" s="224"/>
      <c r="AO533" s="223">
        <f>VLOOKUP(A532,$BL$2:$CI$5,21,FALSE)*'Attorney Detail'!F533</f>
        <v>40</v>
      </c>
      <c r="AP533" s="224"/>
      <c r="AQ533" s="223">
        <f>VLOOKUP(A532,$BL$2:$CI$5,22,FALSE)*'Attorney Detail'!F533</f>
        <v>40</v>
      </c>
      <c r="AR533" s="224"/>
      <c r="AS533" s="235">
        <f>VLOOKUP(A532,$BL$2:$CI$5,23,FALSE)*'Attorney Detail'!F533</f>
        <v>10000000000</v>
      </c>
      <c r="AT533" s="236"/>
      <c r="AU533" s="237"/>
      <c r="AV533" s="238"/>
    </row>
    <row r="534" spans="1:89" ht="15.75" thickBot="1" x14ac:dyDescent="0.3">
      <c r="A534" s="37" t="str">
        <f>'Attorney Detail'!A533&amp;""</f>
        <v/>
      </c>
      <c r="B534" s="78" t="s">
        <v>24</v>
      </c>
      <c r="C534" s="78" t="s">
        <v>24</v>
      </c>
      <c r="D534" s="78" t="s">
        <v>112</v>
      </c>
      <c r="E534" s="78" t="s">
        <v>24</v>
      </c>
      <c r="F534" s="78" t="s">
        <v>112</v>
      </c>
      <c r="G534" s="78" t="s">
        <v>24</v>
      </c>
      <c r="H534" s="78" t="s">
        <v>112</v>
      </c>
      <c r="I534" s="78" t="s">
        <v>24</v>
      </c>
      <c r="J534" s="78" t="s">
        <v>112</v>
      </c>
      <c r="K534" s="78" t="s">
        <v>24</v>
      </c>
      <c r="L534" s="78" t="s">
        <v>112</v>
      </c>
      <c r="M534" s="78" t="s">
        <v>24</v>
      </c>
      <c r="N534" s="78" t="s">
        <v>112</v>
      </c>
      <c r="O534" s="78" t="s">
        <v>24</v>
      </c>
      <c r="P534" s="78" t="s">
        <v>112</v>
      </c>
      <c r="Q534" s="78" t="s">
        <v>24</v>
      </c>
      <c r="R534" s="78" t="s">
        <v>112</v>
      </c>
      <c r="S534" s="78" t="s">
        <v>24</v>
      </c>
      <c r="T534" s="78" t="s">
        <v>112</v>
      </c>
      <c r="U534" s="78" t="s">
        <v>24</v>
      </c>
      <c r="V534" s="78" t="s">
        <v>112</v>
      </c>
      <c r="W534" s="78" t="s">
        <v>24</v>
      </c>
      <c r="X534" s="78" t="s">
        <v>112</v>
      </c>
      <c r="Y534" s="78" t="s">
        <v>24</v>
      </c>
      <c r="Z534" s="78" t="s">
        <v>112</v>
      </c>
      <c r="AA534" s="78" t="s">
        <v>24</v>
      </c>
      <c r="AB534" s="78" t="s">
        <v>112</v>
      </c>
      <c r="AC534" s="78" t="s">
        <v>24</v>
      </c>
      <c r="AD534" s="78" t="s">
        <v>112</v>
      </c>
      <c r="AE534" s="78" t="s">
        <v>24</v>
      </c>
      <c r="AF534" s="78" t="s">
        <v>112</v>
      </c>
      <c r="AG534" s="78" t="s">
        <v>24</v>
      </c>
      <c r="AH534" s="79" t="s">
        <v>112</v>
      </c>
      <c r="AI534" s="78" t="s">
        <v>24</v>
      </c>
      <c r="AJ534" s="78" t="s">
        <v>112</v>
      </c>
      <c r="AK534" s="78" t="s">
        <v>24</v>
      </c>
      <c r="AL534" s="78" t="s">
        <v>112</v>
      </c>
      <c r="AM534" s="78" t="s">
        <v>24</v>
      </c>
      <c r="AN534" s="78" t="s">
        <v>112</v>
      </c>
      <c r="AO534" s="78" t="s">
        <v>24</v>
      </c>
      <c r="AP534" s="78" t="s">
        <v>112</v>
      </c>
      <c r="AQ534" s="78" t="s">
        <v>24</v>
      </c>
      <c r="AR534" s="78" t="s">
        <v>112</v>
      </c>
      <c r="AS534" s="78" t="s">
        <v>24</v>
      </c>
      <c r="AT534" s="78" t="s">
        <v>112</v>
      </c>
      <c r="AU534" s="78" t="s">
        <v>24</v>
      </c>
      <c r="AV534" s="154" t="s">
        <v>112</v>
      </c>
      <c r="CK534" s="19"/>
    </row>
    <row r="535" spans="1:89" ht="16.5" thickTop="1" thickBot="1" x14ac:dyDescent="0.3">
      <c r="A535" s="20" t="s">
        <v>25</v>
      </c>
      <c r="B535" s="21"/>
      <c r="C535" s="21"/>
      <c r="D535" s="75">
        <f>C535/C533</f>
        <v>0</v>
      </c>
      <c r="E535" s="21"/>
      <c r="F535" s="75">
        <f>E535/E533</f>
        <v>0</v>
      </c>
      <c r="G535" s="21"/>
      <c r="H535" s="75">
        <f>G535/G533</f>
        <v>0</v>
      </c>
      <c r="I535" s="21"/>
      <c r="J535" s="75">
        <f>I535/I533</f>
        <v>0</v>
      </c>
      <c r="K535" s="21"/>
      <c r="L535" s="75">
        <f>K535/K533</f>
        <v>0</v>
      </c>
      <c r="M535" s="21"/>
      <c r="N535" s="75">
        <f>M535/M533</f>
        <v>0</v>
      </c>
      <c r="O535" s="21"/>
      <c r="P535" s="75">
        <f>O535/O533</f>
        <v>0</v>
      </c>
      <c r="Q535" s="21"/>
      <c r="R535" s="75">
        <f>Q535/Q533</f>
        <v>0</v>
      </c>
      <c r="S535" s="21"/>
      <c r="T535" s="75">
        <f>S535/S533</f>
        <v>0</v>
      </c>
      <c r="U535" s="21"/>
      <c r="V535" s="75">
        <f>U535/U533</f>
        <v>0</v>
      </c>
      <c r="W535" s="21"/>
      <c r="X535" s="75">
        <f>W535/W533</f>
        <v>0</v>
      </c>
      <c r="Y535" s="21"/>
      <c r="Z535" s="75">
        <f>Y535/Y533</f>
        <v>0</v>
      </c>
      <c r="AA535" s="21"/>
      <c r="AB535" s="75">
        <f>AA535/AA533</f>
        <v>0</v>
      </c>
      <c r="AC535" s="21"/>
      <c r="AD535" s="75">
        <f>AC535/AC533</f>
        <v>0</v>
      </c>
      <c r="AE535" s="21"/>
      <c r="AF535" s="75">
        <f>AE535/AE533</f>
        <v>0</v>
      </c>
      <c r="AG535" s="21"/>
      <c r="AH535" s="75">
        <f>AG535/AG533</f>
        <v>0</v>
      </c>
      <c r="AI535" s="21"/>
      <c r="AJ535" s="75">
        <f>AI535/AI533</f>
        <v>0</v>
      </c>
      <c r="AK535" s="21"/>
      <c r="AL535" s="75">
        <f>AK535/AK533</f>
        <v>0</v>
      </c>
      <c r="AM535" s="21">
        <v>0</v>
      </c>
      <c r="AN535" s="75">
        <f>AM535/AM533</f>
        <v>0</v>
      </c>
      <c r="AO535" s="21"/>
      <c r="AP535" s="75">
        <f>AO535/AO533</f>
        <v>0</v>
      </c>
      <c r="AQ535" s="21"/>
      <c r="AR535" s="75">
        <f>AQ535/AQ533</f>
        <v>0</v>
      </c>
      <c r="AS535" s="21"/>
      <c r="AT535" s="75">
        <f>AS535/AS533</f>
        <v>0</v>
      </c>
      <c r="AU535" s="100">
        <f>E535+M535+O535+Q535+W535+Y535+AA535+AE535+AG535+AI535+AO535+AS535+G535+K535+I535+AC535+S535+U535+AQ535+AK535+AM535+C535</f>
        <v>0</v>
      </c>
      <c r="AV535" s="155">
        <f t="shared" ref="AV535:AV539" si="2396">F535+N535+P535+R535+X535+Z535+AB535+AF535+AH535+AJ535+AP535+AT535+AD535+H535+L535+J535+T535+V535+AR535+AL535+AN535+D535</f>
        <v>0</v>
      </c>
      <c r="AW535" s="93">
        <f>IF(D535=0,0,(IF('Attorney Detail'!I533="yes",(D535/AV535)*('Attorney Detail'!G533+'Attorney Detail'!H533),0)))</f>
        <v>0</v>
      </c>
      <c r="AX535" s="93">
        <f>IF(F535=0,0,(IF('Attorney Detail'!J533="yes",(F535/AV535)*('Attorney Detail'!G533+'Attorney Detail'!H533),0)))</f>
        <v>0</v>
      </c>
      <c r="AY535" s="93">
        <f>IF(H535+J535=0,0,(IF('Attorney Detail'!K533="yes",((H535+J535)/AV535)*('Attorney Detail'!G533+'Attorney Detail'!H533),0)))</f>
        <v>0</v>
      </c>
      <c r="AZ535" s="93">
        <f>IF(L535=0,0,(IF('Attorney Detail'!L533="yes",(L535/AV535)*('Attorney Detail'!G533+'Attorney Detail'!H533),0)))</f>
        <v>0</v>
      </c>
      <c r="BA535" s="93">
        <f>IF(N535=0,0,(N535/AV535)*('Attorney Detail'!G533+'Attorney Detail'!H533))</f>
        <v>0</v>
      </c>
      <c r="BB535" s="93">
        <f>IF(R535+T535=0,0,(IF('Attorney Detail'!M533="yes",((R535+T535)/AV535)*('Attorney Detail'!G533+'Attorney Detail'!H533),0)))</f>
        <v>0</v>
      </c>
      <c r="BC535" s="93">
        <f>IF(V535=0,0,(IF('Attorney Detail'!N533="yes",(((V535)/AV535)*('Attorney Detail'!G533+'Attorney Detail'!H533)),0)))</f>
        <v>0</v>
      </c>
      <c r="BD535" s="93">
        <f>IF(X535+Z535+AB535=0,0,(IF('Attorney Detail'!O533="yes",((X535+Z535+AB535)/AV535)*('Attorney Detail'!G533+'Attorney Detail'!H533),0)))</f>
        <v>0</v>
      </c>
      <c r="BE535" s="93">
        <f>IF(AD535=0,0,(IF('Attorney Detail'!P533="yes",(AD535/AV535)*('Attorney Detail'!G533+'Attorney Detail'!H533),0)))</f>
        <v>0</v>
      </c>
      <c r="BF535" s="93">
        <f>IF(AF535=0,0,(IF('Attorney Detail'!Q533="yes",(AF535/AV535)*('Attorney Detail'!G533+'Attorney Detail'!H533),0)))</f>
        <v>0</v>
      </c>
      <c r="BG535" s="93">
        <f>IF(AH535=0,0,(AH535/AV535)*('Attorney Detail'!G533+'Attorney Detail'!H533))</f>
        <v>0</v>
      </c>
      <c r="BH535" s="93">
        <f>IF(AK535+AM535=0,0,(IF('Attorney Detail'!R533="yes",((AL535+AN535)/AV535)*('Attorney Detail'!G533+'Attorney Detail'!H533),0)))</f>
        <v>0</v>
      </c>
      <c r="BI535" s="91">
        <f>IF(AP535=0,0,(IF('Attorney Detail'!S533="yes",(AP535/AV535)*('Attorney Detail'!G533+'Attorney Detail'!H533),0)))</f>
        <v>0</v>
      </c>
      <c r="BJ535" s="91">
        <f>IF(AT535=0,0,(AT535/AV535)*('Attorney Detail'!G533+'Attorney Detail'!H533))</f>
        <v>0</v>
      </c>
      <c r="BK535" s="91">
        <f>IF((AU535)=0,('Attorney Detail'!G533+'Attorney Detail'!H533),SUM(AW535:BJ535))</f>
        <v>0</v>
      </c>
      <c r="CK535" s="19">
        <f>AV535*'Attorney Detail'!F533</f>
        <v>0</v>
      </c>
    </row>
    <row r="536" spans="1:89" ht="16.5" thickTop="1" thickBot="1" x14ac:dyDescent="0.3">
      <c r="A536" s="22" t="s">
        <v>26</v>
      </c>
      <c r="B536" s="23"/>
      <c r="C536" s="88"/>
      <c r="D536" s="75">
        <f>C536/C533</f>
        <v>0</v>
      </c>
      <c r="E536" s="88"/>
      <c r="F536" s="75">
        <f>E536/E533</f>
        <v>0</v>
      </c>
      <c r="G536" s="88"/>
      <c r="H536" s="75">
        <f>G536/G533</f>
        <v>0</v>
      </c>
      <c r="I536" s="88"/>
      <c r="J536" s="75">
        <f>I536/I533</f>
        <v>0</v>
      </c>
      <c r="K536" s="88"/>
      <c r="L536" s="75">
        <f>K536/K533</f>
        <v>0</v>
      </c>
      <c r="M536" s="88"/>
      <c r="N536" s="75">
        <f>M536/M533</f>
        <v>0</v>
      </c>
      <c r="O536" s="88"/>
      <c r="P536" s="75">
        <f>O536/O533</f>
        <v>0</v>
      </c>
      <c r="Q536" s="88"/>
      <c r="R536" s="75">
        <f>Q536/Q533</f>
        <v>0</v>
      </c>
      <c r="S536" s="88"/>
      <c r="T536" s="75">
        <f>S536/S533</f>
        <v>0</v>
      </c>
      <c r="U536" s="88"/>
      <c r="V536" s="75">
        <f>U536/U533</f>
        <v>0</v>
      </c>
      <c r="W536" s="88"/>
      <c r="X536" s="75">
        <f>W536/W533</f>
        <v>0</v>
      </c>
      <c r="Y536" s="88"/>
      <c r="Z536" s="75">
        <f>Y536/Y533</f>
        <v>0</v>
      </c>
      <c r="AA536" s="88"/>
      <c r="AB536" s="75">
        <f>AA536/AA533</f>
        <v>0</v>
      </c>
      <c r="AC536" s="88"/>
      <c r="AD536" s="75">
        <f>AC536/AC533</f>
        <v>0</v>
      </c>
      <c r="AE536" s="88"/>
      <c r="AF536" s="75">
        <f>AE536/AE533</f>
        <v>0</v>
      </c>
      <c r="AG536" s="88"/>
      <c r="AH536" s="75">
        <f>AG536/AG533</f>
        <v>0</v>
      </c>
      <c r="AI536" s="88"/>
      <c r="AJ536" s="75">
        <f>AI536/AI533</f>
        <v>0</v>
      </c>
      <c r="AK536" s="88">
        <v>0</v>
      </c>
      <c r="AL536" s="75">
        <f>AK536/AK533</f>
        <v>0</v>
      </c>
      <c r="AM536" s="88">
        <v>0</v>
      </c>
      <c r="AN536" s="75">
        <f>AM536/AM533</f>
        <v>0</v>
      </c>
      <c r="AO536" s="88"/>
      <c r="AP536" s="75">
        <f>AO536/AO533</f>
        <v>0</v>
      </c>
      <c r="AQ536" s="88"/>
      <c r="AR536" s="75">
        <f>AQ536/AQ533</f>
        <v>0</v>
      </c>
      <c r="AS536" s="88"/>
      <c r="AT536" s="75">
        <f>AS536/AS533</f>
        <v>0</v>
      </c>
      <c r="AU536" s="107">
        <f>E536+M536+O536+Q536+W536+Y536+AA536+AE536+AG536+AI536+AO536+AS536+G536+K536+I536+AC536+S536+U536+AQ536+AK536+AM536+C536</f>
        <v>0</v>
      </c>
      <c r="AV536" s="155">
        <f t="shared" si="2396"/>
        <v>0</v>
      </c>
      <c r="AW536" s="93">
        <f>IF(D536=0,0,(IF('Attorney Detail'!I534="yes",(D536/AV536)*('Attorney Detail'!G534+'Attorney Detail'!H534),0)))</f>
        <v>0</v>
      </c>
      <c r="AX536" s="93">
        <f>IF(F536=0,0,(IF('Attorney Detail'!J534="yes",(F536/AV536)*('Attorney Detail'!G534+'Attorney Detail'!H534),0)))</f>
        <v>0</v>
      </c>
      <c r="AY536" s="93">
        <f>IF(H536+J536=0,0,(IF('Attorney Detail'!K534="yes",((H536+J536)/AV536)*('Attorney Detail'!G534+'Attorney Detail'!H534),0)))</f>
        <v>0</v>
      </c>
      <c r="AZ536" s="93">
        <f>IF(L536=0,0,(IF('Attorney Detail'!L534="yes",(L536/AV536)*('Attorney Detail'!G534+'Attorney Detail'!H534),0)))</f>
        <v>0</v>
      </c>
      <c r="BA536" s="93">
        <f>IF(N536=0,0,(N536/AV536)*('Attorney Detail'!G534+'Attorney Detail'!H534))</f>
        <v>0</v>
      </c>
      <c r="BB536" s="93">
        <f>IF(R536+T536=0,0,(IF('Attorney Detail'!M534="yes",((R536+T536)/AV536)*('Attorney Detail'!G534+'Attorney Detail'!H534),0)))</f>
        <v>0</v>
      </c>
      <c r="BC536" s="93">
        <f>IF(V536=0,0,(IF('Attorney Detail'!N534="yes",(((V536)/AV536)*('Attorney Detail'!G534+'Attorney Detail'!H534)),0)))</f>
        <v>0</v>
      </c>
      <c r="BD536" s="93">
        <f>IF(X536+Z536+AB536=0,0,(IF('Attorney Detail'!O534="yes",((X536+Z536+AB536)/AV536)*('Attorney Detail'!G534+'Attorney Detail'!H534),0)))</f>
        <v>0</v>
      </c>
      <c r="BE536" s="93">
        <f>IF(AD536=0,0,(IF('Attorney Detail'!P534="yes",(AD536/AV536)*('Attorney Detail'!G534+'Attorney Detail'!H534),0)))</f>
        <v>0</v>
      </c>
      <c r="BF536" s="93">
        <f>IF(AF536=0,0,(IF('Attorney Detail'!Q534="yes",(AF536/AV536)*('Attorney Detail'!G534+'Attorney Detail'!H534),0)))</f>
        <v>0</v>
      </c>
      <c r="BG536" s="93">
        <f>IF(AH536=0,0,(AH536/AV536)*('Attorney Detail'!G534+'Attorney Detail'!H534))</f>
        <v>0</v>
      </c>
      <c r="BH536" s="93">
        <f>IF(AK536+AM536=0,0,(IF('Attorney Detail'!R534="yes",((AL536+AN536)/AV536)*('Attorney Detail'!G534+'Attorney Detail'!H534),0)))</f>
        <v>0</v>
      </c>
      <c r="BI536" s="91">
        <f>IF(AP536=0,0,(IF('Attorney Detail'!S534="yes",(AP536/AV536)*('Attorney Detail'!G534+'Attorney Detail'!H534),0)))</f>
        <v>0</v>
      </c>
      <c r="BJ536" s="91">
        <f>IF(AT536=0,0,(AT536/AV536)*('Attorney Detail'!G534+'Attorney Detail'!H534))</f>
        <v>0</v>
      </c>
      <c r="BK536" s="91">
        <f>IF((AU536)=0,('Attorney Detail'!G534+'Attorney Detail'!H534),SUM(AW536:BJ536))</f>
        <v>0</v>
      </c>
      <c r="CK536" s="19">
        <f>AV536*'Attorney Detail'!F534</f>
        <v>0</v>
      </c>
    </row>
    <row r="537" spans="1:89" ht="16.5" thickTop="1" thickBot="1" x14ac:dyDescent="0.3">
      <c r="A537" s="22" t="s">
        <v>27</v>
      </c>
      <c r="B537" s="23"/>
      <c r="C537" s="88"/>
      <c r="D537" s="75">
        <f>C537/C533</f>
        <v>0</v>
      </c>
      <c r="E537" s="88"/>
      <c r="F537" s="75">
        <f>E537/E533</f>
        <v>0</v>
      </c>
      <c r="G537" s="88"/>
      <c r="H537" s="75">
        <f>G537/G533</f>
        <v>0</v>
      </c>
      <c r="I537" s="88"/>
      <c r="J537" s="75">
        <f>I537/I533</f>
        <v>0</v>
      </c>
      <c r="K537" s="88"/>
      <c r="L537" s="75">
        <f>K537/K533</f>
        <v>0</v>
      </c>
      <c r="M537" s="88"/>
      <c r="N537" s="75">
        <f>M537/M533</f>
        <v>0</v>
      </c>
      <c r="O537" s="88"/>
      <c r="P537" s="75">
        <f>O537/O533</f>
        <v>0</v>
      </c>
      <c r="Q537" s="88"/>
      <c r="R537" s="75">
        <f>Q537/Q533</f>
        <v>0</v>
      </c>
      <c r="S537" s="88"/>
      <c r="T537" s="75">
        <f>S537/S533</f>
        <v>0</v>
      </c>
      <c r="U537" s="88"/>
      <c r="V537" s="75">
        <f>U537/U533</f>
        <v>0</v>
      </c>
      <c r="W537" s="88"/>
      <c r="X537" s="75">
        <f>W537/W533</f>
        <v>0</v>
      </c>
      <c r="Y537" s="88"/>
      <c r="Z537" s="75">
        <f>Y537/Y533</f>
        <v>0</v>
      </c>
      <c r="AA537" s="88"/>
      <c r="AB537" s="75">
        <f>AA537/AA533</f>
        <v>0</v>
      </c>
      <c r="AC537" s="88"/>
      <c r="AD537" s="75">
        <f>AC537/AC533</f>
        <v>0</v>
      </c>
      <c r="AE537" s="88"/>
      <c r="AF537" s="75">
        <f>AE537/AE533</f>
        <v>0</v>
      </c>
      <c r="AG537" s="88"/>
      <c r="AH537" s="75">
        <f>AG537/AG533</f>
        <v>0</v>
      </c>
      <c r="AI537" s="88"/>
      <c r="AJ537" s="75">
        <f>AI537/AI533</f>
        <v>0</v>
      </c>
      <c r="AK537" s="88">
        <v>0</v>
      </c>
      <c r="AL537" s="75">
        <f>AK537/AK533</f>
        <v>0</v>
      </c>
      <c r="AM537" s="88">
        <v>0</v>
      </c>
      <c r="AN537" s="75">
        <f>AM537/AM533</f>
        <v>0</v>
      </c>
      <c r="AO537" s="88"/>
      <c r="AP537" s="75">
        <f>AO537/AO533</f>
        <v>0</v>
      </c>
      <c r="AQ537" s="88"/>
      <c r="AR537" s="75">
        <f>AQ537/AQ533</f>
        <v>0</v>
      </c>
      <c r="AS537" s="88"/>
      <c r="AT537" s="75">
        <f>AS537/AS533</f>
        <v>0</v>
      </c>
      <c r="AU537" s="107">
        <f>E537+M537+O537+Q537+W537+Y537+AA537+AE537+AG537+AI537+AO537+AS537+G537+K537+I537+AC537+S537+U537+AQ537+AK537+AM537+C537</f>
        <v>0</v>
      </c>
      <c r="AV537" s="155">
        <f t="shared" si="2396"/>
        <v>0</v>
      </c>
      <c r="AW537" s="93">
        <f>IF(D537=0,0,(IF('Attorney Detail'!I535="yes",(D537/AV537)*('Attorney Detail'!G535+'Attorney Detail'!H535),0)))</f>
        <v>0</v>
      </c>
      <c r="AX537" s="93">
        <f>IF(F537=0,0,(IF('Attorney Detail'!J535="yes",(F537/AV537)*('Attorney Detail'!G535+'Attorney Detail'!H535),0)))</f>
        <v>0</v>
      </c>
      <c r="AY537" s="93">
        <f>IF(H537+J537=0,0,(IF('Attorney Detail'!K535="yes",((H537+J537)/AV537)*('Attorney Detail'!G535+'Attorney Detail'!H535),0)))</f>
        <v>0</v>
      </c>
      <c r="AZ537" s="93">
        <f>IF(L537=0,0,(IF('Attorney Detail'!L535="yes",(L537/AV537)*('Attorney Detail'!G535+'Attorney Detail'!H535),0)))</f>
        <v>0</v>
      </c>
      <c r="BA537" s="93">
        <f>IF(N537=0,0,(N537/AV537)*('Attorney Detail'!G535+'Attorney Detail'!H535))</f>
        <v>0</v>
      </c>
      <c r="BB537" s="93">
        <f>IF(R537+T537=0,0,(IF('Attorney Detail'!M535="yes",((R537+T537)/AV537)*('Attorney Detail'!G535+'Attorney Detail'!H535),0)))</f>
        <v>0</v>
      </c>
      <c r="BC537" s="93">
        <f>IF(V537=0,0,(IF('Attorney Detail'!N535="yes",(((V537)/AV537)*('Attorney Detail'!G535+'Attorney Detail'!H535)),0)))</f>
        <v>0</v>
      </c>
      <c r="BD537" s="93">
        <f>IF(X537+Z537+AB537=0,0,(IF('Attorney Detail'!O535="yes",((X537+Z537+AB537)/AV537)*('Attorney Detail'!G535+'Attorney Detail'!H535),0)))</f>
        <v>0</v>
      </c>
      <c r="BE537" s="93">
        <f>IF(AD537=0,0,(IF('Attorney Detail'!P535="yes",(AD537/AV537)*('Attorney Detail'!G535+'Attorney Detail'!H535),0)))</f>
        <v>0</v>
      </c>
      <c r="BF537" s="93">
        <f>IF(AF537=0,0,(IF('Attorney Detail'!Q535="yes",(AF537/AV537)*('Attorney Detail'!G535+'Attorney Detail'!H535),0)))</f>
        <v>0</v>
      </c>
      <c r="BG537" s="93">
        <f>IF(AH537=0,0,(AH537/AV537)*('Attorney Detail'!G535+'Attorney Detail'!H535))</f>
        <v>0</v>
      </c>
      <c r="BH537" s="93">
        <f>IF(AK537+AM537=0,0,(IF('Attorney Detail'!R535="yes",((AL537+AN537)/AV537)*('Attorney Detail'!G535+'Attorney Detail'!H535),0)))</f>
        <v>0</v>
      </c>
      <c r="BI537" s="91">
        <f>IF(AP537=0,0,(IF('Attorney Detail'!S535="yes",(AP537/AV537)*('Attorney Detail'!G535+'Attorney Detail'!H535),0)))</f>
        <v>0</v>
      </c>
      <c r="BJ537" s="91">
        <f>IF(AT537=0,0,(AT537/AV537)*('Attorney Detail'!G535+'Attorney Detail'!H535))</f>
        <v>0</v>
      </c>
      <c r="BK537" s="91">
        <f>IF((AU537)=0,('Attorney Detail'!G535+'Attorney Detail'!H535),SUM(AW537:BJ537))</f>
        <v>0</v>
      </c>
      <c r="CK537" s="19">
        <f>AV537*'Attorney Detail'!F535</f>
        <v>0</v>
      </c>
    </row>
    <row r="538" spans="1:89" ht="16.5" thickTop="1" thickBot="1" x14ac:dyDescent="0.3">
      <c r="A538" s="24" t="s">
        <v>28</v>
      </c>
      <c r="B538" s="25"/>
      <c r="C538" s="25"/>
      <c r="D538" s="75">
        <f>C538/C533</f>
        <v>0</v>
      </c>
      <c r="E538" s="25"/>
      <c r="F538" s="75">
        <f>E538/E533</f>
        <v>0</v>
      </c>
      <c r="G538" s="25"/>
      <c r="H538" s="75">
        <f>G538/G533</f>
        <v>0</v>
      </c>
      <c r="I538" s="25"/>
      <c r="J538" s="75">
        <f>I538/I533</f>
        <v>0</v>
      </c>
      <c r="K538" s="25"/>
      <c r="L538" s="75">
        <f>K538/K533</f>
        <v>0</v>
      </c>
      <c r="M538" s="25"/>
      <c r="N538" s="75">
        <f>M538/M533</f>
        <v>0</v>
      </c>
      <c r="O538" s="25"/>
      <c r="P538" s="75">
        <f>O538/O533</f>
        <v>0</v>
      </c>
      <c r="Q538" s="25"/>
      <c r="R538" s="75">
        <f>Q538/Q533</f>
        <v>0</v>
      </c>
      <c r="S538" s="25"/>
      <c r="T538" s="75">
        <f>S538/S533</f>
        <v>0</v>
      </c>
      <c r="U538" s="25"/>
      <c r="V538" s="75">
        <f>U538/U533</f>
        <v>0</v>
      </c>
      <c r="W538" s="25"/>
      <c r="X538" s="75">
        <f>W538/W533</f>
        <v>0</v>
      </c>
      <c r="Y538" s="25"/>
      <c r="Z538" s="75">
        <f>Y538/Y533</f>
        <v>0</v>
      </c>
      <c r="AA538" s="25"/>
      <c r="AB538" s="75">
        <f>AA538/AA533</f>
        <v>0</v>
      </c>
      <c r="AC538" s="25"/>
      <c r="AD538" s="75">
        <f>AC538/AC533</f>
        <v>0</v>
      </c>
      <c r="AE538" s="25"/>
      <c r="AF538" s="75">
        <f>AE538/AE533</f>
        <v>0</v>
      </c>
      <c r="AG538" s="25"/>
      <c r="AH538" s="75">
        <f>AG538/AG533</f>
        <v>0</v>
      </c>
      <c r="AI538" s="25"/>
      <c r="AJ538" s="75">
        <f>AI538/AI533</f>
        <v>0</v>
      </c>
      <c r="AK538" s="25">
        <v>0</v>
      </c>
      <c r="AL538" s="75">
        <f>AK538/AK533</f>
        <v>0</v>
      </c>
      <c r="AM538" s="25">
        <v>0</v>
      </c>
      <c r="AN538" s="75">
        <f>AM538/AM533</f>
        <v>0</v>
      </c>
      <c r="AO538" s="25"/>
      <c r="AP538" s="75">
        <f>AO538/AO533</f>
        <v>0</v>
      </c>
      <c r="AQ538" s="25"/>
      <c r="AR538" s="75">
        <f>AQ538/AQ533</f>
        <v>0</v>
      </c>
      <c r="AS538" s="25"/>
      <c r="AT538" s="75">
        <f>AS538/AS533</f>
        <v>0</v>
      </c>
      <c r="AU538" s="108">
        <f>E538+M538+O538+Q538+W538+Y538+AA538+AE538+AG538+AI538+AO538+AS538+G538+K538+I538+AC538+S538+U538+AQ538+AK538+AM538+C538</f>
        <v>0</v>
      </c>
      <c r="AV538" s="155">
        <f t="shared" si="2396"/>
        <v>0</v>
      </c>
      <c r="AW538" s="93">
        <f>IF(D538=0,0,(IF('Attorney Detail'!I536="yes",(D538/AV538)*('Attorney Detail'!G536+'Attorney Detail'!H536),0)))</f>
        <v>0</v>
      </c>
      <c r="AX538" s="93">
        <f>IF(F538=0,0,(IF('Attorney Detail'!J536="yes",(F538/AV538)*('Attorney Detail'!G536+'Attorney Detail'!H536),0)))</f>
        <v>0</v>
      </c>
      <c r="AY538" s="93">
        <f>IF(H538+J538=0,0,(IF('Attorney Detail'!K536="yes",((H538+J538)/AV538)*('Attorney Detail'!G536+'Attorney Detail'!H536),0)))</f>
        <v>0</v>
      </c>
      <c r="AZ538" s="93">
        <f>IF(L538=0,0,(IF('Attorney Detail'!L536="yes",(L538/AV538)*('Attorney Detail'!G536+'Attorney Detail'!H536),0)))</f>
        <v>0</v>
      </c>
      <c r="BA538" s="93">
        <f>IF(N538=0,0,(N538/AV538)*('Attorney Detail'!G536+'Attorney Detail'!H536))</f>
        <v>0</v>
      </c>
      <c r="BB538" s="93">
        <f>IF(R538+T538=0,0,(IF('Attorney Detail'!M536="yes",((R538+T538)/AV538)*('Attorney Detail'!G536+'Attorney Detail'!H536),0)))</f>
        <v>0</v>
      </c>
      <c r="BC538" s="93">
        <f>IF(V538=0,0,(IF('Attorney Detail'!N536="yes",(((V538)/AV538)*('Attorney Detail'!G536+'Attorney Detail'!H536)),0)))</f>
        <v>0</v>
      </c>
      <c r="BD538" s="93">
        <f>IF(X538+Z538+AB538=0,0,(IF('Attorney Detail'!O536="yes",((X538+Z538+AB538)/AV538)*('Attorney Detail'!G536+'Attorney Detail'!H536),0)))</f>
        <v>0</v>
      </c>
      <c r="BE538" s="93">
        <f>IF(AD538=0,0,(IF('Attorney Detail'!P536="yes",(AD538/AV538)*('Attorney Detail'!G536+'Attorney Detail'!H536),0)))</f>
        <v>0</v>
      </c>
      <c r="BF538" s="93">
        <f>IF(AF538=0,0,(IF('Attorney Detail'!Q536="yes",(AF538/AV538)*('Attorney Detail'!G536+'Attorney Detail'!H536),0)))</f>
        <v>0</v>
      </c>
      <c r="BG538" s="93">
        <f>IF(AH538=0,0,(AH538/AV538)*('Attorney Detail'!G536+'Attorney Detail'!H536))</f>
        <v>0</v>
      </c>
      <c r="BH538" s="93">
        <f>IF(AK538+AM538=0,0,(IF('Attorney Detail'!R536="yes",((AL538+AN538)/AV538)*('Attorney Detail'!G536+'Attorney Detail'!H536),0)))</f>
        <v>0</v>
      </c>
      <c r="BI538" s="91">
        <f>IF(AP538=0,0,(IF('Attorney Detail'!S536="yes",(AP538/AV538)*('Attorney Detail'!G536+'Attorney Detail'!H536),0)))</f>
        <v>0</v>
      </c>
      <c r="BJ538" s="91">
        <f>IF(AT538=0,0,(AT538/AV538)*('Attorney Detail'!G536+'Attorney Detail'!H536))</f>
        <v>0</v>
      </c>
      <c r="BK538" s="91">
        <f>IF((AU538)=0,('Attorney Detail'!G536+'Attorney Detail'!H536),SUM(AW538:BJ538))</f>
        <v>0</v>
      </c>
      <c r="CK538" s="19">
        <f>AV538*'Attorney Detail'!F536</f>
        <v>0</v>
      </c>
    </row>
    <row r="539" spans="1:89" ht="16.5" thickTop="1" thickBot="1" x14ac:dyDescent="0.3">
      <c r="A539" s="72" t="s">
        <v>29</v>
      </c>
      <c r="B539" s="73"/>
      <c r="C539" s="73">
        <f t="shared" ref="C539" si="2397">SUM(C535:C538)</f>
        <v>0</v>
      </c>
      <c r="D539" s="74">
        <f t="shared" ref="D539" si="2398">C539/C533</f>
        <v>0</v>
      </c>
      <c r="E539" s="73">
        <f t="shared" ref="E539" si="2399">SUM(E535:E538)</f>
        <v>0</v>
      </c>
      <c r="F539" s="74">
        <f t="shared" ref="F539" si="2400">E539/E533</f>
        <v>0</v>
      </c>
      <c r="G539" s="73">
        <f t="shared" ref="G539" si="2401">SUM(G535:G538)</f>
        <v>0</v>
      </c>
      <c r="H539" s="75">
        <f t="shared" ref="H539" si="2402">G539/G533</f>
        <v>0</v>
      </c>
      <c r="I539" s="73">
        <f t="shared" ref="I539" si="2403">SUM(I535:I538)</f>
        <v>0</v>
      </c>
      <c r="J539" s="75">
        <f t="shared" ref="J539" si="2404">I539/I533</f>
        <v>0</v>
      </c>
      <c r="K539" s="73">
        <f t="shared" ref="K539" si="2405">SUM(K535:K538)</f>
        <v>0</v>
      </c>
      <c r="L539" s="75">
        <f t="shared" ref="L539" si="2406">K539/K533</f>
        <v>0</v>
      </c>
      <c r="M539" s="73">
        <f t="shared" ref="M539" si="2407">SUM(M535:M538)</f>
        <v>0</v>
      </c>
      <c r="N539" s="74">
        <f t="shared" ref="N539" si="2408">M539/M533</f>
        <v>0</v>
      </c>
      <c r="O539" s="73">
        <f t="shared" ref="O539" si="2409">SUM(O535:O538)</f>
        <v>0</v>
      </c>
      <c r="P539" s="74">
        <f t="shared" ref="P539" si="2410">O539/O533</f>
        <v>0</v>
      </c>
      <c r="Q539" s="73">
        <f t="shared" ref="Q539" si="2411">SUM(Q535:Q538)</f>
        <v>0</v>
      </c>
      <c r="R539" s="75">
        <f t="shared" ref="R539" si="2412">Q539/Q533</f>
        <v>0</v>
      </c>
      <c r="S539" s="73">
        <f t="shared" ref="S539" si="2413">SUM(S535:S538)</f>
        <v>0</v>
      </c>
      <c r="T539" s="75">
        <f t="shared" ref="T539" si="2414">S539/S533</f>
        <v>0</v>
      </c>
      <c r="U539" s="73">
        <f t="shared" ref="U539" si="2415">SUM(U535:U538)</f>
        <v>0</v>
      </c>
      <c r="V539" s="75">
        <f t="shared" ref="V539" si="2416">U539/U533</f>
        <v>0</v>
      </c>
      <c r="W539" s="73">
        <f t="shared" ref="W539" si="2417">SUM(W535:W538)</f>
        <v>0</v>
      </c>
      <c r="X539" s="75">
        <f t="shared" ref="X539" si="2418">W539/W533</f>
        <v>0</v>
      </c>
      <c r="Y539" s="73">
        <f t="shared" ref="Y539" si="2419">SUM(Y535:Y538)</f>
        <v>0</v>
      </c>
      <c r="Z539" s="75">
        <f t="shared" ref="Z539" si="2420">Y539/Y533</f>
        <v>0</v>
      </c>
      <c r="AA539" s="73">
        <f t="shared" ref="AA539" si="2421">SUM(AA535:AA538)</f>
        <v>0</v>
      </c>
      <c r="AB539" s="75">
        <f t="shared" ref="AB539" si="2422">AA539/AA533</f>
        <v>0</v>
      </c>
      <c r="AC539" s="73">
        <f t="shared" ref="AC539" si="2423">SUM(AC535:AC538)</f>
        <v>0</v>
      </c>
      <c r="AD539" s="75">
        <f t="shared" ref="AD539" si="2424">AC539/AC533</f>
        <v>0</v>
      </c>
      <c r="AE539" s="73">
        <f t="shared" ref="AE539" si="2425">SUM(AE535:AE538)</f>
        <v>0</v>
      </c>
      <c r="AF539" s="75">
        <f t="shared" ref="AF539" si="2426">AE539/AE533</f>
        <v>0</v>
      </c>
      <c r="AG539" s="73">
        <f t="shared" ref="AG539" si="2427">SUM(AG535:AG538)</f>
        <v>0</v>
      </c>
      <c r="AH539" s="75">
        <f t="shared" ref="AH539" si="2428">AG539/AG533</f>
        <v>0</v>
      </c>
      <c r="AI539" s="73">
        <f t="shared" ref="AI539" si="2429">SUM(AI535:AI538)</f>
        <v>0</v>
      </c>
      <c r="AJ539" s="75">
        <f t="shared" ref="AJ539" si="2430">AI539/AI533</f>
        <v>0</v>
      </c>
      <c r="AK539" s="73">
        <f t="shared" ref="AK539" si="2431">SUM(AK535:AK538)</f>
        <v>0</v>
      </c>
      <c r="AL539" s="75">
        <f t="shared" ref="AL539" si="2432">AK539/AK533</f>
        <v>0</v>
      </c>
      <c r="AM539" s="73">
        <f t="shared" ref="AM539" si="2433">SUM(AM535:AM538)</f>
        <v>0</v>
      </c>
      <c r="AN539" s="75">
        <f t="shared" ref="AN539" si="2434">AM539/AM533</f>
        <v>0</v>
      </c>
      <c r="AO539" s="73">
        <f t="shared" ref="AO539" si="2435">SUM(AO535:AO538)</f>
        <v>0</v>
      </c>
      <c r="AP539" s="75">
        <f t="shared" ref="AP539" si="2436">AO539/AO533</f>
        <v>0</v>
      </c>
      <c r="AQ539" s="73">
        <f t="shared" ref="AQ539" si="2437">SUM(AQ535:AQ538)</f>
        <v>0</v>
      </c>
      <c r="AR539" s="75">
        <f t="shared" ref="AR539" si="2438">AQ539/AQ533</f>
        <v>0</v>
      </c>
      <c r="AS539" s="73">
        <f t="shared" ref="AS539" si="2439">SUM(AS535:AS538)</f>
        <v>0</v>
      </c>
      <c r="AT539" s="75">
        <f t="shared" ref="AT539" si="2440">AS539/AS533</f>
        <v>0</v>
      </c>
      <c r="AU539" s="71">
        <f>E539+M539+O539+Q539+W539+Y539+AA539+AE539+AG539+AI539+AO539+AS539+G539+K539+I539+AC539+S539+U539+AQ539+AK539+AM539+C539</f>
        <v>0</v>
      </c>
      <c r="AV539" s="155">
        <f t="shared" si="2396"/>
        <v>0</v>
      </c>
      <c r="AW539" s="94"/>
      <c r="AX539" s="94"/>
      <c r="AY539" s="94"/>
      <c r="AZ539" s="94"/>
      <c r="BA539" s="94"/>
      <c r="BB539" s="94"/>
      <c r="BC539" s="94"/>
      <c r="BD539" s="94"/>
      <c r="BE539" s="94"/>
      <c r="BF539" s="94"/>
      <c r="BG539" s="94"/>
      <c r="BH539" s="94"/>
      <c r="BI539" s="94"/>
      <c r="BJ539" s="94"/>
      <c r="BK539" s="94"/>
      <c r="CK539" s="26">
        <f t="shared" ref="CK539" si="2441">SUM(CK535:CK538)</f>
        <v>0</v>
      </c>
    </row>
    <row r="540" spans="1:89" ht="16.5" thickTop="1" x14ac:dyDescent="0.25">
      <c r="A540" s="233" t="s">
        <v>481</v>
      </c>
      <c r="B540" s="233"/>
      <c r="C540" s="233"/>
      <c r="D540" s="233"/>
      <c r="E540" s="233"/>
      <c r="F540" s="233"/>
      <c r="G540" s="233"/>
      <c r="H540" s="233"/>
      <c r="I540" s="233"/>
      <c r="J540" s="233"/>
      <c r="K540" s="233"/>
      <c r="L540" s="233"/>
      <c r="M540" s="233"/>
      <c r="N540" s="233"/>
      <c r="O540" s="233"/>
      <c r="P540" s="233"/>
      <c r="Q540" s="233"/>
      <c r="R540" s="233"/>
      <c r="S540" s="233"/>
      <c r="T540" s="233"/>
      <c r="U540" s="233"/>
      <c r="V540" s="233"/>
      <c r="W540" s="233"/>
      <c r="X540" s="233"/>
      <c r="Y540" s="233"/>
      <c r="Z540" s="233"/>
      <c r="AA540" s="233"/>
      <c r="AB540" s="233"/>
      <c r="AC540" s="233"/>
      <c r="AD540" s="233"/>
      <c r="AE540" s="233"/>
      <c r="AF540" s="233"/>
      <c r="AG540" s="233"/>
      <c r="AH540" s="233"/>
      <c r="AI540" s="233"/>
      <c r="AJ540" s="233"/>
      <c r="AK540" s="233"/>
      <c r="AL540" s="233"/>
      <c r="AM540" s="233"/>
      <c r="AN540" s="233"/>
      <c r="AO540" s="233"/>
      <c r="AP540" s="233"/>
      <c r="AQ540" s="233"/>
      <c r="AR540" s="233"/>
      <c r="AS540" s="233"/>
      <c r="AT540" s="233"/>
      <c r="AU540" s="233"/>
      <c r="AV540" s="233"/>
    </row>
    <row r="541" spans="1:89" ht="45" x14ac:dyDescent="0.25">
      <c r="A541" s="76"/>
      <c r="B541" s="66" t="s">
        <v>21</v>
      </c>
      <c r="C541" s="225" t="s">
        <v>442</v>
      </c>
      <c r="D541" s="226"/>
      <c r="E541" s="225" t="s">
        <v>96</v>
      </c>
      <c r="F541" s="226"/>
      <c r="G541" s="232" t="s">
        <v>99</v>
      </c>
      <c r="H541" s="226"/>
      <c r="I541" s="232" t="s">
        <v>100</v>
      </c>
      <c r="J541" s="226"/>
      <c r="K541" s="225" t="s">
        <v>97</v>
      </c>
      <c r="L541" s="226"/>
      <c r="M541" s="225" t="s">
        <v>98</v>
      </c>
      <c r="N541" s="226"/>
      <c r="O541" s="225" t="s">
        <v>22</v>
      </c>
      <c r="P541" s="226"/>
      <c r="Q541" s="225" t="s">
        <v>489</v>
      </c>
      <c r="R541" s="226"/>
      <c r="S541" s="225" t="s">
        <v>488</v>
      </c>
      <c r="T541" s="226"/>
      <c r="U541" s="232" t="s">
        <v>422</v>
      </c>
      <c r="V541" s="226"/>
      <c r="W541" s="232" t="s">
        <v>436</v>
      </c>
      <c r="X541" s="226"/>
      <c r="Y541" s="232" t="s">
        <v>423</v>
      </c>
      <c r="Z541" s="226"/>
      <c r="AA541" s="225" t="s">
        <v>484</v>
      </c>
      <c r="AB541" s="226"/>
      <c r="AC541" s="225" t="s">
        <v>93</v>
      </c>
      <c r="AD541" s="226"/>
      <c r="AE541" s="225" t="s">
        <v>94</v>
      </c>
      <c r="AF541" s="226"/>
      <c r="AG541" s="225" t="s">
        <v>485</v>
      </c>
      <c r="AH541" s="226"/>
      <c r="AI541" s="225" t="s">
        <v>424</v>
      </c>
      <c r="AJ541" s="226"/>
      <c r="AK541" s="225" t="s">
        <v>425</v>
      </c>
      <c r="AL541" s="226"/>
      <c r="AM541" s="225" t="s">
        <v>437</v>
      </c>
      <c r="AN541" s="226"/>
      <c r="AO541" s="225" t="s">
        <v>500</v>
      </c>
      <c r="AP541" s="226"/>
      <c r="AQ541" s="225" t="s">
        <v>426</v>
      </c>
      <c r="AR541" s="226"/>
      <c r="AS541" s="225" t="s">
        <v>447</v>
      </c>
      <c r="AT541" s="226"/>
      <c r="AU541" s="225" t="s">
        <v>23</v>
      </c>
      <c r="AV541" s="226"/>
      <c r="AW541" s="89" t="s">
        <v>442</v>
      </c>
      <c r="AX541" s="89" t="s">
        <v>96</v>
      </c>
      <c r="AY541" s="195" t="s">
        <v>247</v>
      </c>
      <c r="AZ541" s="105" t="s">
        <v>97</v>
      </c>
      <c r="BA541" s="105" t="s">
        <v>443</v>
      </c>
      <c r="BB541" s="90" t="s">
        <v>434</v>
      </c>
      <c r="BC541" s="106" t="s">
        <v>248</v>
      </c>
      <c r="BD541" s="90" t="s">
        <v>435</v>
      </c>
      <c r="BE541" s="90" t="s">
        <v>93</v>
      </c>
      <c r="BF541" s="90" t="s">
        <v>94</v>
      </c>
      <c r="BG541" s="90" t="s">
        <v>31</v>
      </c>
      <c r="BH541" s="90" t="s">
        <v>444</v>
      </c>
      <c r="BI541" s="91" t="s">
        <v>445</v>
      </c>
      <c r="BJ541" s="91" t="s">
        <v>446</v>
      </c>
      <c r="BK541" s="91" t="s">
        <v>448</v>
      </c>
      <c r="CK541" s="219" t="s">
        <v>502</v>
      </c>
    </row>
    <row r="542" spans="1:89" x14ac:dyDescent="0.25">
      <c r="A542" s="38" t="s">
        <v>107</v>
      </c>
      <c r="B542" s="67"/>
      <c r="C542" s="67"/>
      <c r="D542" s="68"/>
      <c r="E542" s="67"/>
      <c r="F542" s="68"/>
      <c r="G542" s="67"/>
      <c r="H542" s="68"/>
      <c r="I542" s="67"/>
      <c r="J542" s="68"/>
      <c r="K542" s="67"/>
      <c r="L542" s="68"/>
      <c r="M542" s="69"/>
      <c r="N542" s="68"/>
      <c r="O542" s="67"/>
      <c r="P542" s="68"/>
      <c r="Q542" s="67"/>
      <c r="R542" s="68"/>
      <c r="S542" s="67"/>
      <c r="T542" s="68"/>
      <c r="U542" s="67"/>
      <c r="V542" s="68"/>
      <c r="W542" s="67"/>
      <c r="X542" s="68"/>
      <c r="Y542" s="67"/>
      <c r="Z542" s="68"/>
      <c r="AA542" s="67"/>
      <c r="AB542" s="68"/>
      <c r="AC542" s="69"/>
      <c r="AD542" s="69"/>
      <c r="AE542" s="67"/>
      <c r="AF542" s="68"/>
      <c r="AG542" s="67"/>
      <c r="AH542" s="68"/>
      <c r="AI542" s="67"/>
      <c r="AJ542" s="68"/>
      <c r="AK542" s="227"/>
      <c r="AL542" s="228"/>
      <c r="AM542" s="227"/>
      <c r="AN542" s="228"/>
      <c r="AO542" s="112"/>
      <c r="AP542" s="113"/>
      <c r="AQ542" s="112"/>
      <c r="AR542" s="113"/>
      <c r="AS542" s="112"/>
      <c r="AT542" s="113"/>
      <c r="AU542" s="67"/>
      <c r="AV542" s="110"/>
      <c r="AW542" s="89"/>
      <c r="AX542" s="89"/>
      <c r="AY542" s="89"/>
      <c r="AZ542" s="89"/>
      <c r="BA542" s="89"/>
    </row>
    <row r="543" spans="1:89" x14ac:dyDescent="0.25">
      <c r="A543" s="77"/>
      <c r="B543" s="70"/>
      <c r="C543" s="223">
        <f>(VLOOKUP(A542,$BL$2:$CH$5,2,FALSE))*'Attorney Detail'!F543</f>
        <v>15</v>
      </c>
      <c r="D543" s="224"/>
      <c r="E543" s="223">
        <f>(VLOOKUP(A542,$BL$2:$CH$5,3,FALSE))*'Attorney Detail'!F543</f>
        <v>15</v>
      </c>
      <c r="F543" s="224"/>
      <c r="G543" s="223">
        <f>VLOOKUP(A542,$BL$2:$CI$5,4,FALSE)*'Attorney Detail'!F543</f>
        <v>50</v>
      </c>
      <c r="H543" s="224"/>
      <c r="I543" s="223">
        <f>VLOOKUP(A542,$BL$2:$CI$5,5,FALSE)*'Attorney Detail'!F543</f>
        <v>80</v>
      </c>
      <c r="J543" s="224"/>
      <c r="K543" s="223">
        <f>VLOOKUP(A542,$BL$2:$CI$5,6,FALSE)*'Attorney Detail'!F543</f>
        <v>100</v>
      </c>
      <c r="L543" s="224"/>
      <c r="M543" s="234">
        <f>VLOOKUP(A542,$BL$2:$CI$5,7,FALSE)*'Attorney Detail'!F543</f>
        <v>150</v>
      </c>
      <c r="N543" s="224"/>
      <c r="O543" s="223">
        <f>VLOOKUP(A542,$BL$2:$CI$5,8,FALSE)*'Attorney Detail'!F543</f>
        <v>300</v>
      </c>
      <c r="P543" s="224"/>
      <c r="Q543" s="223">
        <f>VLOOKUP(A542,$BL$2:$CI$5,9,FALSE)*'Attorney Detail'!F543</f>
        <v>15</v>
      </c>
      <c r="R543" s="224"/>
      <c r="S543" s="223">
        <f>VLOOKUP(A542,$BL$2:$CI$5,10,FALSE)*'Attorney Detail'!F543</f>
        <v>50</v>
      </c>
      <c r="T543" s="224"/>
      <c r="U543" s="223">
        <f>VLOOKUP(A542,$BL$2:$CI$5,11,FALSE)*'Attorney Detail'!F543</f>
        <v>100</v>
      </c>
      <c r="V543" s="224"/>
      <c r="W543" s="223">
        <f>VLOOKUP(A542,$BL$2:$CI$5,12,FALSE)*'Attorney Detail'!F543</f>
        <v>220</v>
      </c>
      <c r="X543" s="224"/>
      <c r="Y543" s="223">
        <f>VLOOKUP(A542,$BL$2:$CI$5,13,FALSE)*'Attorney Detail'!F543</f>
        <v>300</v>
      </c>
      <c r="Z543" s="224"/>
      <c r="AA543" s="229">
        <f>VLOOKUP(A542,$BL$2:$CI$5,14,FALSE)*'Attorney Detail'!F543</f>
        <v>400</v>
      </c>
      <c r="AB543" s="230"/>
      <c r="AC543" s="229">
        <f>VLOOKUP(A542,$BL$2:$CI$5,15,FALSE)*'Attorney Detail'!F543</f>
        <v>120</v>
      </c>
      <c r="AD543" s="231"/>
      <c r="AE543" s="229">
        <f>VLOOKUP(A542,$BL$2:$CI$5,16,FALSE)*'Attorney Detail'!F543</f>
        <v>120</v>
      </c>
      <c r="AF543" s="230"/>
      <c r="AG543" s="229">
        <f>VLOOKUP(A542,$BL$2:$CI$5,17,FALSE)*'Attorney Detail'!F543</f>
        <v>300</v>
      </c>
      <c r="AH543" s="230"/>
      <c r="AI543" s="223">
        <f>VLOOKUP(A542,$BL$2:$CI$5,18,FALSE)*'Attorney Detail'!F543</f>
        <v>300</v>
      </c>
      <c r="AJ543" s="224"/>
      <c r="AK543" s="223">
        <f>VLOOKUP(A542,$BL$2:$CI$5,19,FALSE)*'Attorney Detail'!F543</f>
        <v>15</v>
      </c>
      <c r="AL543" s="224"/>
      <c r="AM543" s="223">
        <f>VLOOKUP(A542,$BL$2:$CI$5,20,FALSE)*'Attorney Detail'!F543</f>
        <v>40</v>
      </c>
      <c r="AN543" s="224"/>
      <c r="AO543" s="223">
        <f>VLOOKUP(A542,$BL$2:$CI$5,21,FALSE)*'Attorney Detail'!F543</f>
        <v>40</v>
      </c>
      <c r="AP543" s="224"/>
      <c r="AQ543" s="223">
        <f>VLOOKUP(A542,$BL$2:$CI$5,22,FALSE)*'Attorney Detail'!F543</f>
        <v>40</v>
      </c>
      <c r="AR543" s="224"/>
      <c r="AS543" s="235">
        <f>VLOOKUP(A542,$BL$2:$CI$5,23,FALSE)*'Attorney Detail'!F543</f>
        <v>10000000000</v>
      </c>
      <c r="AT543" s="236"/>
      <c r="AU543" s="237"/>
      <c r="AV543" s="238"/>
    </row>
    <row r="544" spans="1:89" ht="15.75" thickBot="1" x14ac:dyDescent="0.3">
      <c r="A544" s="37" t="str">
        <f>'Attorney Detail'!A543&amp;""</f>
        <v/>
      </c>
      <c r="B544" s="78" t="s">
        <v>24</v>
      </c>
      <c r="C544" s="78" t="s">
        <v>24</v>
      </c>
      <c r="D544" s="78" t="s">
        <v>112</v>
      </c>
      <c r="E544" s="78" t="s">
        <v>24</v>
      </c>
      <c r="F544" s="78" t="s">
        <v>112</v>
      </c>
      <c r="G544" s="78" t="s">
        <v>24</v>
      </c>
      <c r="H544" s="78" t="s">
        <v>112</v>
      </c>
      <c r="I544" s="78" t="s">
        <v>24</v>
      </c>
      <c r="J544" s="78" t="s">
        <v>112</v>
      </c>
      <c r="K544" s="78" t="s">
        <v>24</v>
      </c>
      <c r="L544" s="78" t="s">
        <v>112</v>
      </c>
      <c r="M544" s="78" t="s">
        <v>24</v>
      </c>
      <c r="N544" s="78" t="s">
        <v>112</v>
      </c>
      <c r="O544" s="78" t="s">
        <v>24</v>
      </c>
      <c r="P544" s="78" t="s">
        <v>112</v>
      </c>
      <c r="Q544" s="78" t="s">
        <v>24</v>
      </c>
      <c r="R544" s="78" t="s">
        <v>112</v>
      </c>
      <c r="S544" s="78" t="s">
        <v>24</v>
      </c>
      <c r="T544" s="78" t="s">
        <v>112</v>
      </c>
      <c r="U544" s="78" t="s">
        <v>24</v>
      </c>
      <c r="V544" s="78" t="s">
        <v>112</v>
      </c>
      <c r="W544" s="78" t="s">
        <v>24</v>
      </c>
      <c r="X544" s="78" t="s">
        <v>112</v>
      </c>
      <c r="Y544" s="78" t="s">
        <v>24</v>
      </c>
      <c r="Z544" s="78" t="s">
        <v>112</v>
      </c>
      <c r="AA544" s="78" t="s">
        <v>24</v>
      </c>
      <c r="AB544" s="78" t="s">
        <v>112</v>
      </c>
      <c r="AC544" s="78" t="s">
        <v>24</v>
      </c>
      <c r="AD544" s="78" t="s">
        <v>112</v>
      </c>
      <c r="AE544" s="78" t="s">
        <v>24</v>
      </c>
      <c r="AF544" s="78" t="s">
        <v>112</v>
      </c>
      <c r="AG544" s="78" t="s">
        <v>24</v>
      </c>
      <c r="AH544" s="79" t="s">
        <v>112</v>
      </c>
      <c r="AI544" s="78" t="s">
        <v>24</v>
      </c>
      <c r="AJ544" s="78" t="s">
        <v>112</v>
      </c>
      <c r="AK544" s="78" t="s">
        <v>24</v>
      </c>
      <c r="AL544" s="78" t="s">
        <v>112</v>
      </c>
      <c r="AM544" s="78" t="s">
        <v>24</v>
      </c>
      <c r="AN544" s="78" t="s">
        <v>112</v>
      </c>
      <c r="AO544" s="78" t="s">
        <v>24</v>
      </c>
      <c r="AP544" s="78" t="s">
        <v>112</v>
      </c>
      <c r="AQ544" s="78" t="s">
        <v>24</v>
      </c>
      <c r="AR544" s="78" t="s">
        <v>112</v>
      </c>
      <c r="AS544" s="78" t="s">
        <v>24</v>
      </c>
      <c r="AT544" s="78" t="s">
        <v>112</v>
      </c>
      <c r="AU544" s="78" t="s">
        <v>24</v>
      </c>
      <c r="AV544" s="154" t="s">
        <v>112</v>
      </c>
      <c r="CK544" s="19"/>
    </row>
    <row r="545" spans="1:89" ht="16.5" thickTop="1" thickBot="1" x14ac:dyDescent="0.3">
      <c r="A545" s="20" t="s">
        <v>25</v>
      </c>
      <c r="B545" s="21"/>
      <c r="C545" s="21"/>
      <c r="D545" s="75">
        <f>C545/C543</f>
        <v>0</v>
      </c>
      <c r="E545" s="21"/>
      <c r="F545" s="75">
        <f>E545/E543</f>
        <v>0</v>
      </c>
      <c r="G545" s="21"/>
      <c r="H545" s="75">
        <f>G545/G543</f>
        <v>0</v>
      </c>
      <c r="I545" s="21"/>
      <c r="J545" s="75">
        <f>I545/I543</f>
        <v>0</v>
      </c>
      <c r="K545" s="21"/>
      <c r="L545" s="75">
        <f>K545/K543</f>
        <v>0</v>
      </c>
      <c r="M545" s="21"/>
      <c r="N545" s="75">
        <f>M545/M543</f>
        <v>0</v>
      </c>
      <c r="O545" s="21"/>
      <c r="P545" s="75">
        <f>O545/O543</f>
        <v>0</v>
      </c>
      <c r="Q545" s="21"/>
      <c r="R545" s="75">
        <f>Q545/Q543</f>
        <v>0</v>
      </c>
      <c r="S545" s="21"/>
      <c r="T545" s="75">
        <f>S545/S543</f>
        <v>0</v>
      </c>
      <c r="U545" s="21"/>
      <c r="V545" s="75">
        <f>U545/U543</f>
        <v>0</v>
      </c>
      <c r="W545" s="21"/>
      <c r="X545" s="75">
        <f>W545/W543</f>
        <v>0</v>
      </c>
      <c r="Y545" s="21"/>
      <c r="Z545" s="75">
        <f>Y545/Y543</f>
        <v>0</v>
      </c>
      <c r="AA545" s="21"/>
      <c r="AB545" s="75">
        <f>AA545/AA543</f>
        <v>0</v>
      </c>
      <c r="AC545" s="21"/>
      <c r="AD545" s="75">
        <f>AC545/AC543</f>
        <v>0</v>
      </c>
      <c r="AE545" s="21"/>
      <c r="AF545" s="75">
        <f>AE545/AE543</f>
        <v>0</v>
      </c>
      <c r="AG545" s="21"/>
      <c r="AH545" s="75">
        <f>AG545/AG543</f>
        <v>0</v>
      </c>
      <c r="AI545" s="21"/>
      <c r="AJ545" s="75">
        <f>AI545/AI543</f>
        <v>0</v>
      </c>
      <c r="AK545" s="21"/>
      <c r="AL545" s="75">
        <f>AK545/AK543</f>
        <v>0</v>
      </c>
      <c r="AM545" s="21">
        <v>0</v>
      </c>
      <c r="AN545" s="75">
        <f>AM545/AM543</f>
        <v>0</v>
      </c>
      <c r="AO545" s="21"/>
      <c r="AP545" s="75">
        <f>AO545/AO543</f>
        <v>0</v>
      </c>
      <c r="AQ545" s="21"/>
      <c r="AR545" s="75">
        <f>AQ545/AQ543</f>
        <v>0</v>
      </c>
      <c r="AS545" s="21"/>
      <c r="AT545" s="75">
        <f>AS545/AS543</f>
        <v>0</v>
      </c>
      <c r="AU545" s="100">
        <f>E545+M545+O545+Q545+W545+Y545+AA545+AE545+AG545+AI545+AO545+AS545+G545+K545+I545+AC545+S545+U545+AQ545+AK545+AM545+C545</f>
        <v>0</v>
      </c>
      <c r="AV545" s="155">
        <f t="shared" ref="AV545:AV549" si="2442">F545+N545+P545+R545+X545+Z545+AB545+AF545+AH545+AJ545+AP545+AT545+AD545+H545+L545+J545+T545+V545+AR545+AL545+AN545+D545</f>
        <v>0</v>
      </c>
      <c r="AW545" s="93">
        <f>IF(D545=0,0,(IF('Attorney Detail'!I543="yes",(D545/AV545)*('Attorney Detail'!G543+'Attorney Detail'!H543),0)))</f>
        <v>0</v>
      </c>
      <c r="AX545" s="93">
        <f>IF(F545=0,0,(IF('Attorney Detail'!J543="yes",(F545/AV545)*('Attorney Detail'!G543+'Attorney Detail'!H543),0)))</f>
        <v>0</v>
      </c>
      <c r="AY545" s="93">
        <f>IF(H545+J545=0,0,(IF('Attorney Detail'!K543="yes",((H545+J545)/AV545)*('Attorney Detail'!G543+'Attorney Detail'!H543),0)))</f>
        <v>0</v>
      </c>
      <c r="AZ545" s="93">
        <f>IF(L545=0,0,(IF('Attorney Detail'!L543="yes",(L545/AV545)*('Attorney Detail'!G543+'Attorney Detail'!H543),0)))</f>
        <v>0</v>
      </c>
      <c r="BA545" s="93">
        <f>IF(N545=0,0,(N545/AV545)*('Attorney Detail'!G543+'Attorney Detail'!H543))</f>
        <v>0</v>
      </c>
      <c r="BB545" s="93">
        <f>IF(R545+T545=0,0,(IF('Attorney Detail'!M543="yes",((R545+T545)/AV545)*('Attorney Detail'!G543+'Attorney Detail'!H543),0)))</f>
        <v>0</v>
      </c>
      <c r="BC545" s="93">
        <f>IF(V545=0,0,(IF('Attorney Detail'!N543="yes",(((V545)/AV545)*('Attorney Detail'!G543+'Attorney Detail'!H543)),0)))</f>
        <v>0</v>
      </c>
      <c r="BD545" s="93">
        <f>IF(X545+Z545+AB545=0,0,(IF('Attorney Detail'!O543="yes",((X545+Z545+AB545)/AV545)*('Attorney Detail'!G543+'Attorney Detail'!H543),0)))</f>
        <v>0</v>
      </c>
      <c r="BE545" s="93">
        <f>IF(AD545=0,0,(IF('Attorney Detail'!P543="yes",(AD545/AV545)*('Attorney Detail'!G543+'Attorney Detail'!H543),0)))</f>
        <v>0</v>
      </c>
      <c r="BF545" s="93">
        <f>IF(AF545=0,0,(IF('Attorney Detail'!Q543="yes",(AF545/AV545)*('Attorney Detail'!G543+'Attorney Detail'!H543),0)))</f>
        <v>0</v>
      </c>
      <c r="BG545" s="93">
        <f>IF(AH545=0,0,(AH545/AV545)*('Attorney Detail'!G543+'Attorney Detail'!H543))</f>
        <v>0</v>
      </c>
      <c r="BH545" s="93">
        <f>IF(AK545+AM545=0,0,(IF('Attorney Detail'!R543="yes",((AL545+AN545)/AV545)*('Attorney Detail'!G543+'Attorney Detail'!H543),0)))</f>
        <v>0</v>
      </c>
      <c r="BI545" s="91">
        <f>IF(AP545=0,0,(IF('Attorney Detail'!S543="yes",(AP545/AV545)*('Attorney Detail'!G543+'Attorney Detail'!H543),0)))</f>
        <v>0</v>
      </c>
      <c r="BJ545" s="91">
        <f>IF(AT545=0,0,(AT545/AV545)*('Attorney Detail'!G543+'Attorney Detail'!H543))</f>
        <v>0</v>
      </c>
      <c r="BK545" s="91">
        <f>IF((AU545)=0,('Attorney Detail'!G543+'Attorney Detail'!H543),SUM(AW545:BJ545))</f>
        <v>0</v>
      </c>
      <c r="CK545" s="19">
        <f>AV545*'Attorney Detail'!F543</f>
        <v>0</v>
      </c>
    </row>
    <row r="546" spans="1:89" ht="16.5" thickTop="1" thickBot="1" x14ac:dyDescent="0.3">
      <c r="A546" s="22" t="s">
        <v>26</v>
      </c>
      <c r="B546" s="23"/>
      <c r="C546" s="88"/>
      <c r="D546" s="75">
        <f>C546/C543</f>
        <v>0</v>
      </c>
      <c r="E546" s="88"/>
      <c r="F546" s="75">
        <f>E546/E543</f>
        <v>0</v>
      </c>
      <c r="G546" s="88"/>
      <c r="H546" s="75">
        <f>G546/G543</f>
        <v>0</v>
      </c>
      <c r="I546" s="88"/>
      <c r="J546" s="75">
        <f>I546/I543</f>
        <v>0</v>
      </c>
      <c r="K546" s="88"/>
      <c r="L546" s="75">
        <f>K546/K543</f>
        <v>0</v>
      </c>
      <c r="M546" s="88"/>
      <c r="N546" s="75">
        <f>M546/M543</f>
        <v>0</v>
      </c>
      <c r="O546" s="88"/>
      <c r="P546" s="75">
        <f>O546/O543</f>
        <v>0</v>
      </c>
      <c r="Q546" s="88"/>
      <c r="R546" s="75">
        <f>Q546/Q543</f>
        <v>0</v>
      </c>
      <c r="S546" s="88"/>
      <c r="T546" s="75">
        <f>S546/S543</f>
        <v>0</v>
      </c>
      <c r="U546" s="88"/>
      <c r="V546" s="75">
        <f>U546/U543</f>
        <v>0</v>
      </c>
      <c r="W546" s="88"/>
      <c r="X546" s="75">
        <f>W546/W543</f>
        <v>0</v>
      </c>
      <c r="Y546" s="88"/>
      <c r="Z546" s="75">
        <f>Y546/Y543</f>
        <v>0</v>
      </c>
      <c r="AA546" s="88"/>
      <c r="AB546" s="75">
        <f>AA546/AA543</f>
        <v>0</v>
      </c>
      <c r="AC546" s="88"/>
      <c r="AD546" s="75">
        <f>AC546/AC543</f>
        <v>0</v>
      </c>
      <c r="AE546" s="88"/>
      <c r="AF546" s="75">
        <f>AE546/AE543</f>
        <v>0</v>
      </c>
      <c r="AG546" s="88"/>
      <c r="AH546" s="75">
        <f>AG546/AG543</f>
        <v>0</v>
      </c>
      <c r="AI546" s="88"/>
      <c r="AJ546" s="75">
        <f>AI546/AI543</f>
        <v>0</v>
      </c>
      <c r="AK546" s="88">
        <v>0</v>
      </c>
      <c r="AL546" s="75">
        <f>AK546/AK543</f>
        <v>0</v>
      </c>
      <c r="AM546" s="88">
        <v>0</v>
      </c>
      <c r="AN546" s="75">
        <f>AM546/AM543</f>
        <v>0</v>
      </c>
      <c r="AO546" s="88"/>
      <c r="AP546" s="75">
        <f>AO546/AO543</f>
        <v>0</v>
      </c>
      <c r="AQ546" s="88"/>
      <c r="AR546" s="75">
        <f>AQ546/AQ543</f>
        <v>0</v>
      </c>
      <c r="AS546" s="88"/>
      <c r="AT546" s="75">
        <f>AS546/AS543</f>
        <v>0</v>
      </c>
      <c r="AU546" s="107">
        <f>E546+M546+O546+Q546+W546+Y546+AA546+AE546+AG546+AI546+AO546+AS546+G546+K546+I546+AC546+S546+U546+AQ546+AK546+AM546+C546</f>
        <v>0</v>
      </c>
      <c r="AV546" s="155">
        <f t="shared" si="2442"/>
        <v>0</v>
      </c>
      <c r="AW546" s="93">
        <f>IF(D546=0,0,(IF('Attorney Detail'!I544="yes",(D546/AV546)*('Attorney Detail'!G544+'Attorney Detail'!H544),0)))</f>
        <v>0</v>
      </c>
      <c r="AX546" s="93">
        <f>IF(F546=0,0,(IF('Attorney Detail'!J544="yes",(F546/AV546)*('Attorney Detail'!G544+'Attorney Detail'!H544),0)))</f>
        <v>0</v>
      </c>
      <c r="AY546" s="93">
        <f>IF(H546+J546=0,0,(IF('Attorney Detail'!K544="yes",((H546+J546)/AV546)*('Attorney Detail'!G544+'Attorney Detail'!H544),0)))</f>
        <v>0</v>
      </c>
      <c r="AZ546" s="93">
        <f>IF(L546=0,0,(IF('Attorney Detail'!L544="yes",(L546/AV546)*('Attorney Detail'!G544+'Attorney Detail'!H544),0)))</f>
        <v>0</v>
      </c>
      <c r="BA546" s="93">
        <f>IF(N546=0,0,(N546/AV546)*('Attorney Detail'!G544+'Attorney Detail'!H544))</f>
        <v>0</v>
      </c>
      <c r="BB546" s="93">
        <f>IF(R546+T546=0,0,(IF('Attorney Detail'!M544="yes",((R546+T546)/AV546)*('Attorney Detail'!G544+'Attorney Detail'!H544),0)))</f>
        <v>0</v>
      </c>
      <c r="BC546" s="93">
        <f>IF(V546=0,0,(IF('Attorney Detail'!N544="yes",(((V546)/AV546)*('Attorney Detail'!G544+'Attorney Detail'!H544)),0)))</f>
        <v>0</v>
      </c>
      <c r="BD546" s="93">
        <f>IF(X546+Z546+AB546=0,0,(IF('Attorney Detail'!O544="yes",((X546+Z546+AB546)/AV546)*('Attorney Detail'!G544+'Attorney Detail'!H544),0)))</f>
        <v>0</v>
      </c>
      <c r="BE546" s="93">
        <f>IF(AD546=0,0,(IF('Attorney Detail'!P544="yes",(AD546/AV546)*('Attorney Detail'!G544+'Attorney Detail'!H544),0)))</f>
        <v>0</v>
      </c>
      <c r="BF546" s="93">
        <f>IF(AF546=0,0,(IF('Attorney Detail'!Q544="yes",(AF546/AV546)*('Attorney Detail'!G544+'Attorney Detail'!H544),0)))</f>
        <v>0</v>
      </c>
      <c r="BG546" s="93">
        <f>IF(AH546=0,0,(AH546/AV546)*('Attorney Detail'!G544+'Attorney Detail'!H544))</f>
        <v>0</v>
      </c>
      <c r="BH546" s="93">
        <f>IF(AK546+AM546=0,0,(IF('Attorney Detail'!R544="yes",((AL546+AN546)/AV546)*('Attorney Detail'!G544+'Attorney Detail'!H544),0)))</f>
        <v>0</v>
      </c>
      <c r="BI546" s="91">
        <f>IF(AP546=0,0,(IF('Attorney Detail'!S544="yes",(AP546/AV546)*('Attorney Detail'!G544+'Attorney Detail'!H544),0)))</f>
        <v>0</v>
      </c>
      <c r="BJ546" s="91">
        <f>IF(AT546=0,0,(AT546/AV546)*('Attorney Detail'!G544+'Attorney Detail'!H544))</f>
        <v>0</v>
      </c>
      <c r="BK546" s="91">
        <f>IF((AU546)=0,('Attorney Detail'!G544+'Attorney Detail'!H544),SUM(AW546:BJ546))</f>
        <v>0</v>
      </c>
      <c r="CK546" s="19">
        <f>AV546*'Attorney Detail'!F544</f>
        <v>0</v>
      </c>
    </row>
    <row r="547" spans="1:89" ht="16.5" thickTop="1" thickBot="1" x14ac:dyDescent="0.3">
      <c r="A547" s="22" t="s">
        <v>27</v>
      </c>
      <c r="B547" s="23"/>
      <c r="C547" s="88"/>
      <c r="D547" s="75">
        <f>C547/C543</f>
        <v>0</v>
      </c>
      <c r="E547" s="88"/>
      <c r="F547" s="75">
        <f>E547/E543</f>
        <v>0</v>
      </c>
      <c r="G547" s="88"/>
      <c r="H547" s="75">
        <f>G547/G543</f>
        <v>0</v>
      </c>
      <c r="I547" s="88"/>
      <c r="J547" s="75">
        <f>I547/I543</f>
        <v>0</v>
      </c>
      <c r="K547" s="88"/>
      <c r="L547" s="75">
        <f>K547/K543</f>
        <v>0</v>
      </c>
      <c r="M547" s="88"/>
      <c r="N547" s="75">
        <f>M547/M543</f>
        <v>0</v>
      </c>
      <c r="O547" s="88"/>
      <c r="P547" s="75">
        <f>O547/O543</f>
        <v>0</v>
      </c>
      <c r="Q547" s="88"/>
      <c r="R547" s="75">
        <f>Q547/Q543</f>
        <v>0</v>
      </c>
      <c r="S547" s="88"/>
      <c r="T547" s="75">
        <f>S547/S543</f>
        <v>0</v>
      </c>
      <c r="U547" s="88"/>
      <c r="V547" s="75">
        <f>U547/U543</f>
        <v>0</v>
      </c>
      <c r="W547" s="88"/>
      <c r="X547" s="75">
        <f>W547/W543</f>
        <v>0</v>
      </c>
      <c r="Y547" s="88"/>
      <c r="Z547" s="75">
        <f>Y547/Y543</f>
        <v>0</v>
      </c>
      <c r="AA547" s="88"/>
      <c r="AB547" s="75">
        <f>AA547/AA543</f>
        <v>0</v>
      </c>
      <c r="AC547" s="88"/>
      <c r="AD547" s="75">
        <f>AC547/AC543</f>
        <v>0</v>
      </c>
      <c r="AE547" s="88"/>
      <c r="AF547" s="75">
        <f>AE547/AE543</f>
        <v>0</v>
      </c>
      <c r="AG547" s="88"/>
      <c r="AH547" s="75">
        <f>AG547/AG543</f>
        <v>0</v>
      </c>
      <c r="AI547" s="88"/>
      <c r="AJ547" s="75">
        <f>AI547/AI543</f>
        <v>0</v>
      </c>
      <c r="AK547" s="88">
        <v>0</v>
      </c>
      <c r="AL547" s="75">
        <f>AK547/AK543</f>
        <v>0</v>
      </c>
      <c r="AM547" s="88">
        <v>0</v>
      </c>
      <c r="AN547" s="75">
        <f>AM547/AM543</f>
        <v>0</v>
      </c>
      <c r="AO547" s="88"/>
      <c r="AP547" s="75">
        <f>AO547/AO543</f>
        <v>0</v>
      </c>
      <c r="AQ547" s="88"/>
      <c r="AR547" s="75">
        <f>AQ547/AQ543</f>
        <v>0</v>
      </c>
      <c r="AS547" s="88"/>
      <c r="AT547" s="75">
        <f>AS547/AS543</f>
        <v>0</v>
      </c>
      <c r="AU547" s="107">
        <f>E547+M547+O547+Q547+W547+Y547+AA547+AE547+AG547+AI547+AO547+AS547+G547+K547+I547+AC547+S547+U547+AQ547+AK547+AM547+C547</f>
        <v>0</v>
      </c>
      <c r="AV547" s="155">
        <f t="shared" si="2442"/>
        <v>0</v>
      </c>
      <c r="AW547" s="93">
        <f>IF(D547=0,0,(IF('Attorney Detail'!I545="yes",(D547/AV547)*('Attorney Detail'!G545+'Attorney Detail'!H545),0)))</f>
        <v>0</v>
      </c>
      <c r="AX547" s="93">
        <f>IF(F547=0,0,(IF('Attorney Detail'!J545="yes",(F547/AV547)*('Attorney Detail'!G545+'Attorney Detail'!H545),0)))</f>
        <v>0</v>
      </c>
      <c r="AY547" s="93">
        <f>IF(H547+J547=0,0,(IF('Attorney Detail'!K545="yes",((H547+J547)/AV547)*('Attorney Detail'!G545+'Attorney Detail'!H545),0)))</f>
        <v>0</v>
      </c>
      <c r="AZ547" s="93">
        <f>IF(L547=0,0,(IF('Attorney Detail'!L545="yes",(L547/AV547)*('Attorney Detail'!G545+'Attorney Detail'!H545),0)))</f>
        <v>0</v>
      </c>
      <c r="BA547" s="93">
        <f>IF(N547=0,0,(N547/AV547)*('Attorney Detail'!G545+'Attorney Detail'!H545))</f>
        <v>0</v>
      </c>
      <c r="BB547" s="93">
        <f>IF(R547+T547=0,0,(IF('Attorney Detail'!M545="yes",((R547+T547)/AV547)*('Attorney Detail'!G545+'Attorney Detail'!H545),0)))</f>
        <v>0</v>
      </c>
      <c r="BC547" s="93">
        <f>IF(V547=0,0,(IF('Attorney Detail'!N545="yes",(((V547)/AV547)*('Attorney Detail'!G545+'Attorney Detail'!H545)),0)))</f>
        <v>0</v>
      </c>
      <c r="BD547" s="93">
        <f>IF(X547+Z547+AB547=0,0,(IF('Attorney Detail'!O545="yes",((X547+Z547+AB547)/AV547)*('Attorney Detail'!G545+'Attorney Detail'!H545),0)))</f>
        <v>0</v>
      </c>
      <c r="BE547" s="93">
        <f>IF(AD547=0,0,(IF('Attorney Detail'!P545="yes",(AD547/AV547)*('Attorney Detail'!G545+'Attorney Detail'!H545),0)))</f>
        <v>0</v>
      </c>
      <c r="BF547" s="93">
        <f>IF(AF547=0,0,(IF('Attorney Detail'!Q545="yes",(AF547/AV547)*('Attorney Detail'!G545+'Attorney Detail'!H545),0)))</f>
        <v>0</v>
      </c>
      <c r="BG547" s="93">
        <f>IF(AH547=0,0,(AH547/AV547)*('Attorney Detail'!G545+'Attorney Detail'!H545))</f>
        <v>0</v>
      </c>
      <c r="BH547" s="93">
        <f>IF(AK547+AM547=0,0,(IF('Attorney Detail'!R545="yes",((AL547+AN547)/AV547)*('Attorney Detail'!G545+'Attorney Detail'!H545),0)))</f>
        <v>0</v>
      </c>
      <c r="BI547" s="91">
        <f>IF(AP547=0,0,(IF('Attorney Detail'!S545="yes",(AP547/AV547)*('Attorney Detail'!G545+'Attorney Detail'!H545),0)))</f>
        <v>0</v>
      </c>
      <c r="BJ547" s="91">
        <f>IF(AT547=0,0,(AT547/AV547)*('Attorney Detail'!G545+'Attorney Detail'!H545))</f>
        <v>0</v>
      </c>
      <c r="BK547" s="91">
        <f>IF((AU547)=0,('Attorney Detail'!G545+'Attorney Detail'!H545),SUM(AW547:BJ547))</f>
        <v>0</v>
      </c>
      <c r="CK547" s="19">
        <f>AV547*'Attorney Detail'!F545</f>
        <v>0</v>
      </c>
    </row>
    <row r="548" spans="1:89" ht="16.5" thickTop="1" thickBot="1" x14ac:dyDescent="0.3">
      <c r="A548" s="24" t="s">
        <v>28</v>
      </c>
      <c r="B548" s="25"/>
      <c r="C548" s="25"/>
      <c r="D548" s="75">
        <f>C548/C543</f>
        <v>0</v>
      </c>
      <c r="E548" s="25"/>
      <c r="F548" s="75">
        <f>E548/E543</f>
        <v>0</v>
      </c>
      <c r="G548" s="25"/>
      <c r="H548" s="75">
        <f>G548/G543</f>
        <v>0</v>
      </c>
      <c r="I548" s="25"/>
      <c r="J548" s="75">
        <f>I548/I543</f>
        <v>0</v>
      </c>
      <c r="K548" s="25"/>
      <c r="L548" s="75">
        <f>K548/K543</f>
        <v>0</v>
      </c>
      <c r="M548" s="25"/>
      <c r="N548" s="75">
        <f>M548/M543</f>
        <v>0</v>
      </c>
      <c r="O548" s="25"/>
      <c r="P548" s="75">
        <f>O548/O543</f>
        <v>0</v>
      </c>
      <c r="Q548" s="25"/>
      <c r="R548" s="75">
        <f>Q548/Q543</f>
        <v>0</v>
      </c>
      <c r="S548" s="25"/>
      <c r="T548" s="75">
        <f>S548/S543</f>
        <v>0</v>
      </c>
      <c r="U548" s="25"/>
      <c r="V548" s="75">
        <f>U548/U543</f>
        <v>0</v>
      </c>
      <c r="W548" s="25"/>
      <c r="X548" s="75">
        <f>W548/W543</f>
        <v>0</v>
      </c>
      <c r="Y548" s="25"/>
      <c r="Z548" s="75">
        <f>Y548/Y543</f>
        <v>0</v>
      </c>
      <c r="AA548" s="25"/>
      <c r="AB548" s="75">
        <f>AA548/AA543</f>
        <v>0</v>
      </c>
      <c r="AC548" s="25"/>
      <c r="AD548" s="75">
        <f>AC548/AC543</f>
        <v>0</v>
      </c>
      <c r="AE548" s="25"/>
      <c r="AF548" s="75">
        <f>AE548/AE543</f>
        <v>0</v>
      </c>
      <c r="AG548" s="25"/>
      <c r="AH548" s="75">
        <f>AG548/AG543</f>
        <v>0</v>
      </c>
      <c r="AI548" s="25"/>
      <c r="AJ548" s="75">
        <f>AI548/AI543</f>
        <v>0</v>
      </c>
      <c r="AK548" s="25">
        <v>0</v>
      </c>
      <c r="AL548" s="75">
        <f>AK548/AK543</f>
        <v>0</v>
      </c>
      <c r="AM548" s="25">
        <v>0</v>
      </c>
      <c r="AN548" s="75">
        <f>AM548/AM543</f>
        <v>0</v>
      </c>
      <c r="AO548" s="25"/>
      <c r="AP548" s="75">
        <f>AO548/AO543</f>
        <v>0</v>
      </c>
      <c r="AQ548" s="25"/>
      <c r="AR548" s="75">
        <f>AQ548/AQ543</f>
        <v>0</v>
      </c>
      <c r="AS548" s="25"/>
      <c r="AT548" s="75">
        <f>AS548/AS543</f>
        <v>0</v>
      </c>
      <c r="AU548" s="108">
        <f>E548+M548+O548+Q548+W548+Y548+AA548+AE548+AG548+AI548+AO548+AS548+G548+K548+I548+AC548+S548+U548+AQ548+AK548+AM548+C548</f>
        <v>0</v>
      </c>
      <c r="AV548" s="155">
        <f t="shared" si="2442"/>
        <v>0</v>
      </c>
      <c r="AW548" s="93">
        <f>IF(D548=0,0,(IF('Attorney Detail'!I546="yes",(D548/AV548)*('Attorney Detail'!G546+'Attorney Detail'!H546),0)))</f>
        <v>0</v>
      </c>
      <c r="AX548" s="93">
        <f>IF(F548=0,0,(IF('Attorney Detail'!J546="yes",(F548/AV548)*('Attorney Detail'!G546+'Attorney Detail'!H546),0)))</f>
        <v>0</v>
      </c>
      <c r="AY548" s="93">
        <f>IF(H548+J548=0,0,(IF('Attorney Detail'!K546="yes",((H548+J548)/AV548)*('Attorney Detail'!G546+'Attorney Detail'!H546),0)))</f>
        <v>0</v>
      </c>
      <c r="AZ548" s="93">
        <f>IF(L548=0,0,(IF('Attorney Detail'!L546="yes",(L548/AV548)*('Attorney Detail'!G546+'Attorney Detail'!H546),0)))</f>
        <v>0</v>
      </c>
      <c r="BA548" s="93">
        <f>IF(N548=0,0,(N548/AV548)*('Attorney Detail'!G546+'Attorney Detail'!H546))</f>
        <v>0</v>
      </c>
      <c r="BB548" s="93">
        <f>IF(R548+T548=0,0,(IF('Attorney Detail'!M546="yes",((R548+T548)/AV548)*('Attorney Detail'!G546+'Attorney Detail'!H546),0)))</f>
        <v>0</v>
      </c>
      <c r="BC548" s="93">
        <f>IF(V548=0,0,(IF('Attorney Detail'!N546="yes",(((V548)/AV548)*('Attorney Detail'!G546+'Attorney Detail'!H546)),0)))</f>
        <v>0</v>
      </c>
      <c r="BD548" s="93">
        <f>IF(X548+Z548+AB548=0,0,(IF('Attorney Detail'!O546="yes",((X548+Z548+AB548)/AV548)*('Attorney Detail'!G546+'Attorney Detail'!H546),0)))</f>
        <v>0</v>
      </c>
      <c r="BE548" s="93">
        <f>IF(AD548=0,0,(IF('Attorney Detail'!P546="yes",(AD548/AV548)*('Attorney Detail'!G546+'Attorney Detail'!H546),0)))</f>
        <v>0</v>
      </c>
      <c r="BF548" s="93">
        <f>IF(AF548=0,0,(IF('Attorney Detail'!Q546="yes",(AF548/AV548)*('Attorney Detail'!G546+'Attorney Detail'!H546),0)))</f>
        <v>0</v>
      </c>
      <c r="BG548" s="93">
        <f>IF(AH548=0,0,(AH548/AV548)*('Attorney Detail'!G546+'Attorney Detail'!H546))</f>
        <v>0</v>
      </c>
      <c r="BH548" s="93">
        <f>IF(AK548+AM548=0,0,(IF('Attorney Detail'!R546="yes",((AL548+AN548)/AV548)*('Attorney Detail'!G546+'Attorney Detail'!H546),0)))</f>
        <v>0</v>
      </c>
      <c r="BI548" s="91">
        <f>IF(AP548=0,0,(IF('Attorney Detail'!S546="yes",(AP548/AV548)*('Attorney Detail'!G546+'Attorney Detail'!H546),0)))</f>
        <v>0</v>
      </c>
      <c r="BJ548" s="91">
        <f>IF(AT548=0,0,(AT548/AV548)*('Attorney Detail'!G546+'Attorney Detail'!H546))</f>
        <v>0</v>
      </c>
      <c r="BK548" s="91">
        <f>IF((AU548)=0,('Attorney Detail'!G546+'Attorney Detail'!H546),SUM(AW548:BJ548))</f>
        <v>0</v>
      </c>
      <c r="CK548" s="19">
        <f>AV548*'Attorney Detail'!F546</f>
        <v>0</v>
      </c>
    </row>
    <row r="549" spans="1:89" ht="16.5" thickTop="1" thickBot="1" x14ac:dyDescent="0.3">
      <c r="A549" s="72" t="s">
        <v>29</v>
      </c>
      <c r="B549" s="73"/>
      <c r="C549" s="73">
        <f t="shared" ref="C549" si="2443">SUM(C545:C548)</f>
        <v>0</v>
      </c>
      <c r="D549" s="74">
        <f t="shared" ref="D549" si="2444">C549/C543</f>
        <v>0</v>
      </c>
      <c r="E549" s="73">
        <f t="shared" ref="E549" si="2445">SUM(E545:E548)</f>
        <v>0</v>
      </c>
      <c r="F549" s="74">
        <f t="shared" ref="F549" si="2446">E549/E543</f>
        <v>0</v>
      </c>
      <c r="G549" s="73">
        <f t="shared" ref="G549" si="2447">SUM(G545:G548)</f>
        <v>0</v>
      </c>
      <c r="H549" s="75">
        <f t="shared" ref="H549" si="2448">G549/G543</f>
        <v>0</v>
      </c>
      <c r="I549" s="73">
        <f t="shared" ref="I549" si="2449">SUM(I545:I548)</f>
        <v>0</v>
      </c>
      <c r="J549" s="75">
        <f t="shared" ref="J549" si="2450">I549/I543</f>
        <v>0</v>
      </c>
      <c r="K549" s="73">
        <f t="shared" ref="K549" si="2451">SUM(K545:K548)</f>
        <v>0</v>
      </c>
      <c r="L549" s="75">
        <f t="shared" ref="L549" si="2452">K549/K543</f>
        <v>0</v>
      </c>
      <c r="M549" s="73">
        <f t="shared" ref="M549" si="2453">SUM(M545:M548)</f>
        <v>0</v>
      </c>
      <c r="N549" s="74">
        <f t="shared" ref="N549" si="2454">M549/M543</f>
        <v>0</v>
      </c>
      <c r="O549" s="73">
        <f t="shared" ref="O549" si="2455">SUM(O545:O548)</f>
        <v>0</v>
      </c>
      <c r="P549" s="74">
        <f t="shared" ref="P549" si="2456">O549/O543</f>
        <v>0</v>
      </c>
      <c r="Q549" s="73">
        <f t="shared" ref="Q549" si="2457">SUM(Q545:Q548)</f>
        <v>0</v>
      </c>
      <c r="R549" s="75">
        <f t="shared" ref="R549" si="2458">Q549/Q543</f>
        <v>0</v>
      </c>
      <c r="S549" s="73">
        <f t="shared" ref="S549" si="2459">SUM(S545:S548)</f>
        <v>0</v>
      </c>
      <c r="T549" s="75">
        <f t="shared" ref="T549" si="2460">S549/S543</f>
        <v>0</v>
      </c>
      <c r="U549" s="73">
        <f t="shared" ref="U549" si="2461">SUM(U545:U548)</f>
        <v>0</v>
      </c>
      <c r="V549" s="75">
        <f t="shared" ref="V549" si="2462">U549/U543</f>
        <v>0</v>
      </c>
      <c r="W549" s="73">
        <f t="shared" ref="W549" si="2463">SUM(W545:W548)</f>
        <v>0</v>
      </c>
      <c r="X549" s="75">
        <f t="shared" ref="X549" si="2464">W549/W543</f>
        <v>0</v>
      </c>
      <c r="Y549" s="73">
        <f t="shared" ref="Y549" si="2465">SUM(Y545:Y548)</f>
        <v>0</v>
      </c>
      <c r="Z549" s="75">
        <f t="shared" ref="Z549" si="2466">Y549/Y543</f>
        <v>0</v>
      </c>
      <c r="AA549" s="73">
        <f t="shared" ref="AA549" si="2467">SUM(AA545:AA548)</f>
        <v>0</v>
      </c>
      <c r="AB549" s="75">
        <f t="shared" ref="AB549" si="2468">AA549/AA543</f>
        <v>0</v>
      </c>
      <c r="AC549" s="73">
        <f t="shared" ref="AC549" si="2469">SUM(AC545:AC548)</f>
        <v>0</v>
      </c>
      <c r="AD549" s="75">
        <f t="shared" ref="AD549" si="2470">AC549/AC543</f>
        <v>0</v>
      </c>
      <c r="AE549" s="73">
        <f t="shared" ref="AE549" si="2471">SUM(AE545:AE548)</f>
        <v>0</v>
      </c>
      <c r="AF549" s="75">
        <f t="shared" ref="AF549" si="2472">AE549/AE543</f>
        <v>0</v>
      </c>
      <c r="AG549" s="73">
        <f t="shared" ref="AG549" si="2473">SUM(AG545:AG548)</f>
        <v>0</v>
      </c>
      <c r="AH549" s="75">
        <f t="shared" ref="AH549" si="2474">AG549/AG543</f>
        <v>0</v>
      </c>
      <c r="AI549" s="73">
        <f t="shared" ref="AI549" si="2475">SUM(AI545:AI548)</f>
        <v>0</v>
      </c>
      <c r="AJ549" s="75">
        <f t="shared" ref="AJ549" si="2476">AI549/AI543</f>
        <v>0</v>
      </c>
      <c r="AK549" s="73">
        <f t="shared" ref="AK549" si="2477">SUM(AK545:AK548)</f>
        <v>0</v>
      </c>
      <c r="AL549" s="75">
        <f t="shared" ref="AL549" si="2478">AK549/AK543</f>
        <v>0</v>
      </c>
      <c r="AM549" s="73">
        <f t="shared" ref="AM549" si="2479">SUM(AM545:AM548)</f>
        <v>0</v>
      </c>
      <c r="AN549" s="75">
        <f t="shared" ref="AN549" si="2480">AM549/AM543</f>
        <v>0</v>
      </c>
      <c r="AO549" s="73">
        <f t="shared" ref="AO549" si="2481">SUM(AO545:AO548)</f>
        <v>0</v>
      </c>
      <c r="AP549" s="75">
        <f t="shared" ref="AP549" si="2482">AO549/AO543</f>
        <v>0</v>
      </c>
      <c r="AQ549" s="73">
        <f t="shared" ref="AQ549" si="2483">SUM(AQ545:AQ548)</f>
        <v>0</v>
      </c>
      <c r="AR549" s="75">
        <f t="shared" ref="AR549" si="2484">AQ549/AQ543</f>
        <v>0</v>
      </c>
      <c r="AS549" s="73">
        <f t="shared" ref="AS549" si="2485">SUM(AS545:AS548)</f>
        <v>0</v>
      </c>
      <c r="AT549" s="75">
        <f t="shared" ref="AT549" si="2486">AS549/AS543</f>
        <v>0</v>
      </c>
      <c r="AU549" s="71">
        <f>E549+M549+O549+Q549+W549+Y549+AA549+AE549+AG549+AI549+AO549+AS549+G549+K549+I549+AC549+S549+U549+AQ549+AK549+AM549+C549</f>
        <v>0</v>
      </c>
      <c r="AV549" s="155">
        <f t="shared" si="2442"/>
        <v>0</v>
      </c>
      <c r="AW549" s="94"/>
      <c r="AX549" s="94"/>
      <c r="AY549" s="94"/>
      <c r="AZ549" s="94"/>
      <c r="BA549" s="94"/>
      <c r="BB549" s="94"/>
      <c r="BC549" s="94"/>
      <c r="BD549" s="94"/>
      <c r="BE549" s="94"/>
      <c r="BF549" s="94"/>
      <c r="BG549" s="94"/>
      <c r="BH549" s="94"/>
      <c r="BI549" s="94"/>
      <c r="BJ549" s="94"/>
      <c r="BK549" s="94"/>
      <c r="CK549" s="26">
        <f t="shared" ref="CK549" si="2487">SUM(CK545:CK548)</f>
        <v>0</v>
      </c>
    </row>
    <row r="550" spans="1:89" ht="16.5" thickTop="1" x14ac:dyDescent="0.25">
      <c r="A550" s="233" t="s">
        <v>481</v>
      </c>
      <c r="B550" s="233"/>
      <c r="C550" s="233"/>
      <c r="D550" s="233"/>
      <c r="E550" s="233"/>
      <c r="F550" s="233"/>
      <c r="G550" s="233"/>
      <c r="H550" s="233"/>
      <c r="I550" s="233"/>
      <c r="J550" s="233"/>
      <c r="K550" s="233"/>
      <c r="L550" s="233"/>
      <c r="M550" s="233"/>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row>
    <row r="551" spans="1:89" ht="45" x14ac:dyDescent="0.25">
      <c r="A551" s="76"/>
      <c r="B551" s="66" t="s">
        <v>21</v>
      </c>
      <c r="C551" s="225" t="s">
        <v>442</v>
      </c>
      <c r="D551" s="226"/>
      <c r="E551" s="225" t="s">
        <v>96</v>
      </c>
      <c r="F551" s="226"/>
      <c r="G551" s="232" t="s">
        <v>99</v>
      </c>
      <c r="H551" s="226"/>
      <c r="I551" s="232" t="s">
        <v>100</v>
      </c>
      <c r="J551" s="226"/>
      <c r="K551" s="225" t="s">
        <v>97</v>
      </c>
      <c r="L551" s="226"/>
      <c r="M551" s="225" t="s">
        <v>98</v>
      </c>
      <c r="N551" s="226"/>
      <c r="O551" s="225" t="s">
        <v>22</v>
      </c>
      <c r="P551" s="226"/>
      <c r="Q551" s="225" t="s">
        <v>489</v>
      </c>
      <c r="R551" s="226"/>
      <c r="S551" s="225" t="s">
        <v>488</v>
      </c>
      <c r="T551" s="226"/>
      <c r="U551" s="232" t="s">
        <v>422</v>
      </c>
      <c r="V551" s="226"/>
      <c r="W551" s="232" t="s">
        <v>436</v>
      </c>
      <c r="X551" s="226"/>
      <c r="Y551" s="232" t="s">
        <v>423</v>
      </c>
      <c r="Z551" s="226"/>
      <c r="AA551" s="225" t="s">
        <v>484</v>
      </c>
      <c r="AB551" s="226"/>
      <c r="AC551" s="225" t="s">
        <v>93</v>
      </c>
      <c r="AD551" s="226"/>
      <c r="AE551" s="225" t="s">
        <v>94</v>
      </c>
      <c r="AF551" s="226"/>
      <c r="AG551" s="225" t="s">
        <v>485</v>
      </c>
      <c r="AH551" s="226"/>
      <c r="AI551" s="225" t="s">
        <v>424</v>
      </c>
      <c r="AJ551" s="226"/>
      <c r="AK551" s="225" t="s">
        <v>425</v>
      </c>
      <c r="AL551" s="226"/>
      <c r="AM551" s="225" t="s">
        <v>437</v>
      </c>
      <c r="AN551" s="226"/>
      <c r="AO551" s="225" t="s">
        <v>500</v>
      </c>
      <c r="AP551" s="226"/>
      <c r="AQ551" s="225" t="s">
        <v>426</v>
      </c>
      <c r="AR551" s="226"/>
      <c r="AS551" s="225" t="s">
        <v>447</v>
      </c>
      <c r="AT551" s="226"/>
      <c r="AU551" s="225" t="s">
        <v>23</v>
      </c>
      <c r="AV551" s="226"/>
      <c r="AW551" s="89" t="s">
        <v>442</v>
      </c>
      <c r="AX551" s="89" t="s">
        <v>96</v>
      </c>
      <c r="AY551" s="195" t="s">
        <v>249</v>
      </c>
      <c r="AZ551" s="105" t="s">
        <v>97</v>
      </c>
      <c r="BA551" s="105" t="s">
        <v>443</v>
      </c>
      <c r="BB551" s="90" t="s">
        <v>434</v>
      </c>
      <c r="BC551" s="106" t="s">
        <v>250</v>
      </c>
      <c r="BD551" s="90" t="s">
        <v>435</v>
      </c>
      <c r="BE551" s="90" t="s">
        <v>93</v>
      </c>
      <c r="BF551" s="90" t="s">
        <v>94</v>
      </c>
      <c r="BG551" s="90" t="s">
        <v>31</v>
      </c>
      <c r="BH551" s="90" t="s">
        <v>444</v>
      </c>
      <c r="BI551" s="91" t="s">
        <v>445</v>
      </c>
      <c r="BJ551" s="91" t="s">
        <v>446</v>
      </c>
      <c r="BK551" s="91" t="s">
        <v>448</v>
      </c>
      <c r="CK551" s="219" t="s">
        <v>502</v>
      </c>
    </row>
    <row r="552" spans="1:89" x14ac:dyDescent="0.25">
      <c r="A552" s="38" t="s">
        <v>107</v>
      </c>
      <c r="B552" s="67"/>
      <c r="C552" s="67"/>
      <c r="D552" s="68"/>
      <c r="E552" s="67"/>
      <c r="F552" s="68"/>
      <c r="G552" s="67"/>
      <c r="H552" s="68"/>
      <c r="I552" s="67"/>
      <c r="J552" s="68"/>
      <c r="K552" s="67"/>
      <c r="L552" s="68"/>
      <c r="M552" s="69"/>
      <c r="N552" s="68"/>
      <c r="O552" s="67"/>
      <c r="P552" s="68"/>
      <c r="Q552" s="67"/>
      <c r="R552" s="68"/>
      <c r="S552" s="67"/>
      <c r="T552" s="68"/>
      <c r="U552" s="67"/>
      <c r="V552" s="68"/>
      <c r="W552" s="67"/>
      <c r="X552" s="68"/>
      <c r="Y552" s="67"/>
      <c r="Z552" s="68"/>
      <c r="AA552" s="67"/>
      <c r="AB552" s="68"/>
      <c r="AC552" s="69"/>
      <c r="AD552" s="69"/>
      <c r="AE552" s="67"/>
      <c r="AF552" s="68"/>
      <c r="AG552" s="67"/>
      <c r="AH552" s="68"/>
      <c r="AI552" s="67"/>
      <c r="AJ552" s="68"/>
      <c r="AK552" s="227"/>
      <c r="AL552" s="228"/>
      <c r="AM552" s="227"/>
      <c r="AN552" s="228"/>
      <c r="AO552" s="112"/>
      <c r="AP552" s="113"/>
      <c r="AQ552" s="112"/>
      <c r="AR552" s="113"/>
      <c r="AS552" s="112"/>
      <c r="AT552" s="113"/>
      <c r="AU552" s="67"/>
      <c r="AV552" s="110"/>
      <c r="AW552" s="89"/>
      <c r="AX552" s="89"/>
      <c r="AY552" s="89"/>
      <c r="AZ552" s="89"/>
      <c r="BA552" s="89"/>
    </row>
    <row r="553" spans="1:89" x14ac:dyDescent="0.25">
      <c r="A553" s="77"/>
      <c r="B553" s="70"/>
      <c r="C553" s="223">
        <f>(VLOOKUP(A552,$BL$2:$CH$5,2,FALSE))*'Attorney Detail'!F553</f>
        <v>15</v>
      </c>
      <c r="D553" s="224"/>
      <c r="E553" s="223">
        <f>(VLOOKUP(A552,$BL$2:$CH$5,3,FALSE))*'Attorney Detail'!F553</f>
        <v>15</v>
      </c>
      <c r="F553" s="224"/>
      <c r="G553" s="223">
        <f>VLOOKUP(A552,$BL$2:$CI$5,4,FALSE)*'Attorney Detail'!F553</f>
        <v>50</v>
      </c>
      <c r="H553" s="224"/>
      <c r="I553" s="223">
        <f>VLOOKUP(A552,$BL$2:$CI$5,5,FALSE)*'Attorney Detail'!F553</f>
        <v>80</v>
      </c>
      <c r="J553" s="224"/>
      <c r="K553" s="223">
        <f>VLOOKUP(A552,$BL$2:$CI$5,6,FALSE)*'Attorney Detail'!F553</f>
        <v>100</v>
      </c>
      <c r="L553" s="224"/>
      <c r="M553" s="234">
        <f>VLOOKUP(A552,$BL$2:$CI$5,7,FALSE)*'Attorney Detail'!F553</f>
        <v>150</v>
      </c>
      <c r="N553" s="224"/>
      <c r="O553" s="223">
        <f>VLOOKUP(A552,$BL$2:$CI$5,8,FALSE)*'Attorney Detail'!F553</f>
        <v>300</v>
      </c>
      <c r="P553" s="224"/>
      <c r="Q553" s="223">
        <f>VLOOKUP(A552,$BL$2:$CI$5,9,FALSE)*'Attorney Detail'!F553</f>
        <v>15</v>
      </c>
      <c r="R553" s="224"/>
      <c r="S553" s="223">
        <f>VLOOKUP(A552,$BL$2:$CI$5,10,FALSE)*'Attorney Detail'!F553</f>
        <v>50</v>
      </c>
      <c r="T553" s="224"/>
      <c r="U553" s="223">
        <f>VLOOKUP(A552,$BL$2:$CI$5,11,FALSE)*'Attorney Detail'!F553</f>
        <v>100</v>
      </c>
      <c r="V553" s="224"/>
      <c r="W553" s="223">
        <f>VLOOKUP(A552,$BL$2:$CI$5,12,FALSE)*'Attorney Detail'!F553</f>
        <v>220</v>
      </c>
      <c r="X553" s="224"/>
      <c r="Y553" s="223">
        <f>VLOOKUP(A552,$BL$2:$CI$5,13,FALSE)*'Attorney Detail'!F553</f>
        <v>300</v>
      </c>
      <c r="Z553" s="224"/>
      <c r="AA553" s="229">
        <f>VLOOKUP(A552,$BL$2:$CI$5,14,FALSE)*'Attorney Detail'!F553</f>
        <v>400</v>
      </c>
      <c r="AB553" s="230"/>
      <c r="AC553" s="229">
        <f>VLOOKUP(A552,$BL$2:$CI$5,15,FALSE)*'Attorney Detail'!F553</f>
        <v>120</v>
      </c>
      <c r="AD553" s="231"/>
      <c r="AE553" s="229">
        <f>VLOOKUP(A552,$BL$2:$CI$5,16,FALSE)*'Attorney Detail'!F553</f>
        <v>120</v>
      </c>
      <c r="AF553" s="230"/>
      <c r="AG553" s="229">
        <f>VLOOKUP(A552,$BL$2:$CI$5,17,FALSE)*'Attorney Detail'!F553</f>
        <v>300</v>
      </c>
      <c r="AH553" s="230"/>
      <c r="AI553" s="223">
        <f>VLOOKUP(A552,$BL$2:$CI$5,18,FALSE)*'Attorney Detail'!F553</f>
        <v>300</v>
      </c>
      <c r="AJ553" s="224"/>
      <c r="AK553" s="223">
        <f>VLOOKUP(A552,$BL$2:$CI$5,19,FALSE)*'Attorney Detail'!F553</f>
        <v>15</v>
      </c>
      <c r="AL553" s="224"/>
      <c r="AM553" s="223">
        <f>VLOOKUP(A552,$BL$2:$CI$5,20,FALSE)*'Attorney Detail'!F553</f>
        <v>40</v>
      </c>
      <c r="AN553" s="224"/>
      <c r="AO553" s="223">
        <f>VLOOKUP(A552,$BL$2:$CI$5,21,FALSE)*'Attorney Detail'!F553</f>
        <v>40</v>
      </c>
      <c r="AP553" s="224"/>
      <c r="AQ553" s="223">
        <f>VLOOKUP(A552,$BL$2:$CI$5,22,FALSE)*'Attorney Detail'!F553</f>
        <v>40</v>
      </c>
      <c r="AR553" s="224"/>
      <c r="AS553" s="235">
        <f>VLOOKUP(A552,$BL$2:$CI$5,23,FALSE)*'Attorney Detail'!F553</f>
        <v>10000000000</v>
      </c>
      <c r="AT553" s="236"/>
      <c r="AU553" s="237"/>
      <c r="AV553" s="238"/>
    </row>
    <row r="554" spans="1:89" ht="15.75" thickBot="1" x14ac:dyDescent="0.3">
      <c r="A554" s="37" t="str">
        <f>'Attorney Detail'!A553&amp;""</f>
        <v/>
      </c>
      <c r="B554" s="78" t="s">
        <v>24</v>
      </c>
      <c r="C554" s="78" t="s">
        <v>24</v>
      </c>
      <c r="D554" s="78" t="s">
        <v>112</v>
      </c>
      <c r="E554" s="78" t="s">
        <v>24</v>
      </c>
      <c r="F554" s="78" t="s">
        <v>112</v>
      </c>
      <c r="G554" s="78" t="s">
        <v>24</v>
      </c>
      <c r="H554" s="78" t="s">
        <v>112</v>
      </c>
      <c r="I554" s="78" t="s">
        <v>24</v>
      </c>
      <c r="J554" s="78" t="s">
        <v>112</v>
      </c>
      <c r="K554" s="78" t="s">
        <v>24</v>
      </c>
      <c r="L554" s="78" t="s">
        <v>112</v>
      </c>
      <c r="M554" s="78" t="s">
        <v>24</v>
      </c>
      <c r="N554" s="78" t="s">
        <v>112</v>
      </c>
      <c r="O554" s="78" t="s">
        <v>24</v>
      </c>
      <c r="P554" s="78" t="s">
        <v>112</v>
      </c>
      <c r="Q554" s="78" t="s">
        <v>24</v>
      </c>
      <c r="R554" s="78" t="s">
        <v>112</v>
      </c>
      <c r="S554" s="78" t="s">
        <v>24</v>
      </c>
      <c r="T554" s="78" t="s">
        <v>112</v>
      </c>
      <c r="U554" s="78" t="s">
        <v>24</v>
      </c>
      <c r="V554" s="78" t="s">
        <v>112</v>
      </c>
      <c r="W554" s="78" t="s">
        <v>24</v>
      </c>
      <c r="X554" s="78" t="s">
        <v>112</v>
      </c>
      <c r="Y554" s="78" t="s">
        <v>24</v>
      </c>
      <c r="Z554" s="78" t="s">
        <v>112</v>
      </c>
      <c r="AA554" s="78" t="s">
        <v>24</v>
      </c>
      <c r="AB554" s="78" t="s">
        <v>112</v>
      </c>
      <c r="AC554" s="78" t="s">
        <v>24</v>
      </c>
      <c r="AD554" s="78" t="s">
        <v>112</v>
      </c>
      <c r="AE554" s="78" t="s">
        <v>24</v>
      </c>
      <c r="AF554" s="78" t="s">
        <v>112</v>
      </c>
      <c r="AG554" s="78" t="s">
        <v>24</v>
      </c>
      <c r="AH554" s="79" t="s">
        <v>112</v>
      </c>
      <c r="AI554" s="78" t="s">
        <v>24</v>
      </c>
      <c r="AJ554" s="78" t="s">
        <v>112</v>
      </c>
      <c r="AK554" s="78" t="s">
        <v>24</v>
      </c>
      <c r="AL554" s="78" t="s">
        <v>112</v>
      </c>
      <c r="AM554" s="78" t="s">
        <v>24</v>
      </c>
      <c r="AN554" s="78" t="s">
        <v>112</v>
      </c>
      <c r="AO554" s="78" t="s">
        <v>24</v>
      </c>
      <c r="AP554" s="78" t="s">
        <v>112</v>
      </c>
      <c r="AQ554" s="78" t="s">
        <v>24</v>
      </c>
      <c r="AR554" s="78" t="s">
        <v>112</v>
      </c>
      <c r="AS554" s="78" t="s">
        <v>24</v>
      </c>
      <c r="AT554" s="78" t="s">
        <v>112</v>
      </c>
      <c r="AU554" s="78" t="s">
        <v>24</v>
      </c>
      <c r="AV554" s="154" t="s">
        <v>112</v>
      </c>
      <c r="CK554" s="19"/>
    </row>
    <row r="555" spans="1:89" ht="16.5" thickTop="1" thickBot="1" x14ac:dyDescent="0.3">
      <c r="A555" s="20" t="s">
        <v>25</v>
      </c>
      <c r="B555" s="21"/>
      <c r="C555" s="21"/>
      <c r="D555" s="75">
        <f>C555/C553</f>
        <v>0</v>
      </c>
      <c r="E555" s="21"/>
      <c r="F555" s="75">
        <f>E555/E553</f>
        <v>0</v>
      </c>
      <c r="G555" s="21"/>
      <c r="H555" s="75">
        <f>G555/G553</f>
        <v>0</v>
      </c>
      <c r="I555" s="21"/>
      <c r="J555" s="75">
        <f>I555/I553</f>
        <v>0</v>
      </c>
      <c r="K555" s="21"/>
      <c r="L555" s="75">
        <f>K555/K553</f>
        <v>0</v>
      </c>
      <c r="M555" s="21"/>
      <c r="N555" s="75">
        <f>M555/M553</f>
        <v>0</v>
      </c>
      <c r="O555" s="21"/>
      <c r="P555" s="75">
        <f>O555/O553</f>
        <v>0</v>
      </c>
      <c r="Q555" s="21"/>
      <c r="R555" s="75">
        <f>Q555/Q553</f>
        <v>0</v>
      </c>
      <c r="S555" s="21"/>
      <c r="T555" s="75">
        <f>S555/S553</f>
        <v>0</v>
      </c>
      <c r="U555" s="21"/>
      <c r="V555" s="75">
        <f>U555/U553</f>
        <v>0</v>
      </c>
      <c r="W555" s="21"/>
      <c r="X555" s="75">
        <f>W555/W553</f>
        <v>0</v>
      </c>
      <c r="Y555" s="21"/>
      <c r="Z555" s="75">
        <f>Y555/Y553</f>
        <v>0</v>
      </c>
      <c r="AA555" s="21"/>
      <c r="AB555" s="75">
        <f>AA555/AA553</f>
        <v>0</v>
      </c>
      <c r="AC555" s="21"/>
      <c r="AD555" s="75">
        <f>AC555/AC553</f>
        <v>0</v>
      </c>
      <c r="AE555" s="21"/>
      <c r="AF555" s="75">
        <f>AE555/AE553</f>
        <v>0</v>
      </c>
      <c r="AG555" s="21"/>
      <c r="AH555" s="75">
        <f>AG555/AG553</f>
        <v>0</v>
      </c>
      <c r="AI555" s="21"/>
      <c r="AJ555" s="75">
        <f>AI555/AI553</f>
        <v>0</v>
      </c>
      <c r="AK555" s="21"/>
      <c r="AL555" s="75">
        <f>AK555/AK553</f>
        <v>0</v>
      </c>
      <c r="AM555" s="21">
        <v>0</v>
      </c>
      <c r="AN555" s="75">
        <f>AM555/AM553</f>
        <v>0</v>
      </c>
      <c r="AO555" s="21"/>
      <c r="AP555" s="75">
        <f>AO555/AO553</f>
        <v>0</v>
      </c>
      <c r="AQ555" s="21"/>
      <c r="AR555" s="75">
        <f>AQ555/AQ553</f>
        <v>0</v>
      </c>
      <c r="AS555" s="21"/>
      <c r="AT555" s="75">
        <f>AS555/AS553</f>
        <v>0</v>
      </c>
      <c r="AU555" s="100">
        <f>E555+M555+O555+Q555+W555+Y555+AA555+AE555+AG555+AI555+AO555+AS555+G555+K555+I555+AC555+S555+U555+AQ555+AK555+AM555+C555</f>
        <v>0</v>
      </c>
      <c r="AV555" s="155">
        <f t="shared" ref="AV555:AV559" si="2488">F555+N555+P555+R555+X555+Z555+AB555+AF555+AH555+AJ555+AP555+AT555+AD555+H555+L555+J555+T555+V555+AR555+AL555+AN555+D555</f>
        <v>0</v>
      </c>
      <c r="AW555" s="93">
        <f>IF(D555=0,0,(IF('Attorney Detail'!I553="yes",(D555/AV555)*('Attorney Detail'!G553+'Attorney Detail'!H553),0)))</f>
        <v>0</v>
      </c>
      <c r="AX555" s="93">
        <f>IF(F555=0,0,(IF('Attorney Detail'!J553="yes",(F555/AV555)*('Attorney Detail'!G553+'Attorney Detail'!H553),0)))</f>
        <v>0</v>
      </c>
      <c r="AY555" s="93">
        <f>IF(H555+J555=0,0,(IF('Attorney Detail'!K553="yes",((H555+J555)/AV555)*('Attorney Detail'!G553+'Attorney Detail'!H553),0)))</f>
        <v>0</v>
      </c>
      <c r="AZ555" s="93">
        <f>IF(L555=0,0,(IF('Attorney Detail'!L553="yes",(L555/AV555)*('Attorney Detail'!G553+'Attorney Detail'!H553),0)))</f>
        <v>0</v>
      </c>
      <c r="BA555" s="93">
        <f>IF(N555=0,0,(N555/AV555)*('Attorney Detail'!G553+'Attorney Detail'!H553))</f>
        <v>0</v>
      </c>
      <c r="BB555" s="93">
        <f>IF(R555+T555=0,0,(IF('Attorney Detail'!M553="yes",((R555+T555)/AV555)*('Attorney Detail'!G553+'Attorney Detail'!H553),0)))</f>
        <v>0</v>
      </c>
      <c r="BC555" s="93">
        <f>IF(V555=0,0,(IF('Attorney Detail'!N553="yes",(((V555)/AV555)*('Attorney Detail'!G553+'Attorney Detail'!H553)),0)))</f>
        <v>0</v>
      </c>
      <c r="BD555" s="93">
        <f>IF(X555+Z555+AB555=0,0,(IF('Attorney Detail'!O553="yes",((X555+Z555+AB555)/AV555)*('Attorney Detail'!G553+'Attorney Detail'!H553),0)))</f>
        <v>0</v>
      </c>
      <c r="BE555" s="93">
        <f>IF(AD555=0,0,(IF('Attorney Detail'!P553="yes",(AD555/AV555)*('Attorney Detail'!G553+'Attorney Detail'!H553),0)))</f>
        <v>0</v>
      </c>
      <c r="BF555" s="93">
        <f>IF(AF555=0,0,(IF('Attorney Detail'!Q553="yes",(AF555/AV555)*('Attorney Detail'!G553+'Attorney Detail'!H553),0)))</f>
        <v>0</v>
      </c>
      <c r="BG555" s="93">
        <f>IF(AH555=0,0,(AH555/AV555)*('Attorney Detail'!G553+'Attorney Detail'!H553))</f>
        <v>0</v>
      </c>
      <c r="BH555" s="93">
        <f>IF(AK555+AM555=0,0,(IF('Attorney Detail'!R553="yes",((AL555+AN555)/AV555)*('Attorney Detail'!G553+'Attorney Detail'!H553),0)))</f>
        <v>0</v>
      </c>
      <c r="BI555" s="91">
        <f>IF(AP555=0,0,(IF('Attorney Detail'!S553="yes",(AP555/AV555)*('Attorney Detail'!G553+'Attorney Detail'!H553),0)))</f>
        <v>0</v>
      </c>
      <c r="BJ555" s="91">
        <f>IF(AT555=0,0,(AT555/AV555)*('Attorney Detail'!G553+'Attorney Detail'!H553))</f>
        <v>0</v>
      </c>
      <c r="BK555" s="91">
        <f>IF((AU555)=0,('Attorney Detail'!G553+'Attorney Detail'!H553),SUM(AW555:BJ555))</f>
        <v>0</v>
      </c>
      <c r="CK555" s="19">
        <f>AV555*'Attorney Detail'!F553</f>
        <v>0</v>
      </c>
    </row>
    <row r="556" spans="1:89" ht="16.5" thickTop="1" thickBot="1" x14ac:dyDescent="0.3">
      <c r="A556" s="22" t="s">
        <v>26</v>
      </c>
      <c r="B556" s="23"/>
      <c r="C556" s="88"/>
      <c r="D556" s="75">
        <f>C556/C553</f>
        <v>0</v>
      </c>
      <c r="E556" s="88"/>
      <c r="F556" s="75">
        <f>E556/E553</f>
        <v>0</v>
      </c>
      <c r="G556" s="88"/>
      <c r="H556" s="75">
        <f>G556/G553</f>
        <v>0</v>
      </c>
      <c r="I556" s="88"/>
      <c r="J556" s="75">
        <f>I556/I553</f>
        <v>0</v>
      </c>
      <c r="K556" s="88"/>
      <c r="L556" s="75">
        <f>K556/K553</f>
        <v>0</v>
      </c>
      <c r="M556" s="88"/>
      <c r="N556" s="75">
        <f>M556/M553</f>
        <v>0</v>
      </c>
      <c r="O556" s="88"/>
      <c r="P556" s="75">
        <f>O556/O553</f>
        <v>0</v>
      </c>
      <c r="Q556" s="88"/>
      <c r="R556" s="75">
        <f>Q556/Q553</f>
        <v>0</v>
      </c>
      <c r="S556" s="88"/>
      <c r="T556" s="75">
        <f>S556/S553</f>
        <v>0</v>
      </c>
      <c r="U556" s="88"/>
      <c r="V556" s="75">
        <f>U556/U553</f>
        <v>0</v>
      </c>
      <c r="W556" s="88"/>
      <c r="X556" s="75">
        <f>W556/W553</f>
        <v>0</v>
      </c>
      <c r="Y556" s="88"/>
      <c r="Z556" s="75">
        <f>Y556/Y553</f>
        <v>0</v>
      </c>
      <c r="AA556" s="88"/>
      <c r="AB556" s="75">
        <f>AA556/AA553</f>
        <v>0</v>
      </c>
      <c r="AC556" s="88"/>
      <c r="AD556" s="75">
        <f>AC556/AC553</f>
        <v>0</v>
      </c>
      <c r="AE556" s="88"/>
      <c r="AF556" s="75">
        <f>AE556/AE553</f>
        <v>0</v>
      </c>
      <c r="AG556" s="88"/>
      <c r="AH556" s="75">
        <f>AG556/AG553</f>
        <v>0</v>
      </c>
      <c r="AI556" s="88"/>
      <c r="AJ556" s="75">
        <f>AI556/AI553</f>
        <v>0</v>
      </c>
      <c r="AK556" s="88">
        <v>0</v>
      </c>
      <c r="AL556" s="75">
        <f>AK556/AK553</f>
        <v>0</v>
      </c>
      <c r="AM556" s="88">
        <v>0</v>
      </c>
      <c r="AN556" s="75">
        <f>AM556/AM553</f>
        <v>0</v>
      </c>
      <c r="AO556" s="88"/>
      <c r="AP556" s="75">
        <f>AO556/AO553</f>
        <v>0</v>
      </c>
      <c r="AQ556" s="88"/>
      <c r="AR556" s="75">
        <f>AQ556/AQ553</f>
        <v>0</v>
      </c>
      <c r="AS556" s="88"/>
      <c r="AT556" s="75">
        <f>AS556/AS553</f>
        <v>0</v>
      </c>
      <c r="AU556" s="107">
        <f>E556+M556+O556+Q556+W556+Y556+AA556+AE556+AG556+AI556+AO556+AS556+G556+K556+I556+AC556+S556+U556+AQ556+AK556+AM556+C556</f>
        <v>0</v>
      </c>
      <c r="AV556" s="155">
        <f t="shared" si="2488"/>
        <v>0</v>
      </c>
      <c r="AW556" s="93">
        <f>IF(D556=0,0,(IF('Attorney Detail'!I554="yes",(D556/AV556)*('Attorney Detail'!G554+'Attorney Detail'!H554),0)))</f>
        <v>0</v>
      </c>
      <c r="AX556" s="93">
        <f>IF(F556=0,0,(IF('Attorney Detail'!J554="yes",(F556/AV556)*('Attorney Detail'!G554+'Attorney Detail'!H554),0)))</f>
        <v>0</v>
      </c>
      <c r="AY556" s="93">
        <f>IF(H556+J556=0,0,(IF('Attorney Detail'!K554="yes",((H556+J556)/AV556)*('Attorney Detail'!G554+'Attorney Detail'!H554),0)))</f>
        <v>0</v>
      </c>
      <c r="AZ556" s="93">
        <f>IF(L556=0,0,(IF('Attorney Detail'!L554="yes",(L556/AV556)*('Attorney Detail'!G554+'Attorney Detail'!H554),0)))</f>
        <v>0</v>
      </c>
      <c r="BA556" s="93">
        <f>IF(N556=0,0,(N556/AV556)*('Attorney Detail'!G554+'Attorney Detail'!H554))</f>
        <v>0</v>
      </c>
      <c r="BB556" s="93">
        <f>IF(R556+T556=0,0,(IF('Attorney Detail'!M554="yes",((R556+T556)/AV556)*('Attorney Detail'!G554+'Attorney Detail'!H554),0)))</f>
        <v>0</v>
      </c>
      <c r="BC556" s="93">
        <f>IF(V556=0,0,(IF('Attorney Detail'!N554="yes",(((V556)/AV556)*('Attorney Detail'!G554+'Attorney Detail'!H554)),0)))</f>
        <v>0</v>
      </c>
      <c r="BD556" s="93">
        <f>IF(X556+Z556+AB556=0,0,(IF('Attorney Detail'!O554="yes",((X556+Z556+AB556)/AV556)*('Attorney Detail'!G554+'Attorney Detail'!H554),0)))</f>
        <v>0</v>
      </c>
      <c r="BE556" s="93">
        <f>IF(AD556=0,0,(IF('Attorney Detail'!P554="yes",(AD556/AV556)*('Attorney Detail'!G554+'Attorney Detail'!H554),0)))</f>
        <v>0</v>
      </c>
      <c r="BF556" s="93">
        <f>IF(AF556=0,0,(IF('Attorney Detail'!Q554="yes",(AF556/AV556)*('Attorney Detail'!G554+'Attorney Detail'!H554),0)))</f>
        <v>0</v>
      </c>
      <c r="BG556" s="93">
        <f>IF(AH556=0,0,(AH556/AV556)*('Attorney Detail'!G554+'Attorney Detail'!H554))</f>
        <v>0</v>
      </c>
      <c r="BH556" s="93">
        <f>IF(AK556+AM556=0,0,(IF('Attorney Detail'!R554="yes",((AL556+AN556)/AV556)*('Attorney Detail'!G554+'Attorney Detail'!H554),0)))</f>
        <v>0</v>
      </c>
      <c r="BI556" s="91">
        <f>IF(AP556=0,0,(IF('Attorney Detail'!S554="yes",(AP556/AV556)*('Attorney Detail'!G554+'Attorney Detail'!H554),0)))</f>
        <v>0</v>
      </c>
      <c r="BJ556" s="91">
        <f>IF(AT556=0,0,(AT556/AV556)*('Attorney Detail'!G554+'Attorney Detail'!H554))</f>
        <v>0</v>
      </c>
      <c r="BK556" s="91">
        <f>IF((AU556)=0,('Attorney Detail'!G554+'Attorney Detail'!H554),SUM(AW556:BJ556))</f>
        <v>0</v>
      </c>
      <c r="CK556" s="19">
        <f>AV556*'Attorney Detail'!F554</f>
        <v>0</v>
      </c>
    </row>
    <row r="557" spans="1:89" ht="16.5" thickTop="1" thickBot="1" x14ac:dyDescent="0.3">
      <c r="A557" s="22" t="s">
        <v>27</v>
      </c>
      <c r="B557" s="23"/>
      <c r="C557" s="88"/>
      <c r="D557" s="75">
        <f>C557/C553</f>
        <v>0</v>
      </c>
      <c r="E557" s="88"/>
      <c r="F557" s="75">
        <f>E557/E553</f>
        <v>0</v>
      </c>
      <c r="G557" s="88"/>
      <c r="H557" s="75">
        <f>G557/G553</f>
        <v>0</v>
      </c>
      <c r="I557" s="88"/>
      <c r="J557" s="75">
        <f>I557/I553</f>
        <v>0</v>
      </c>
      <c r="K557" s="88"/>
      <c r="L557" s="75">
        <f>K557/K553</f>
        <v>0</v>
      </c>
      <c r="M557" s="88"/>
      <c r="N557" s="75">
        <f>M557/M553</f>
        <v>0</v>
      </c>
      <c r="O557" s="88"/>
      <c r="P557" s="75">
        <f>O557/O553</f>
        <v>0</v>
      </c>
      <c r="Q557" s="88"/>
      <c r="R557" s="75">
        <f>Q557/Q553</f>
        <v>0</v>
      </c>
      <c r="S557" s="88"/>
      <c r="T557" s="75">
        <f>S557/S553</f>
        <v>0</v>
      </c>
      <c r="U557" s="88"/>
      <c r="V557" s="75">
        <f>U557/U553</f>
        <v>0</v>
      </c>
      <c r="W557" s="88"/>
      <c r="X557" s="75">
        <f>W557/W553</f>
        <v>0</v>
      </c>
      <c r="Y557" s="88"/>
      <c r="Z557" s="75">
        <f>Y557/Y553</f>
        <v>0</v>
      </c>
      <c r="AA557" s="88"/>
      <c r="AB557" s="75">
        <f>AA557/AA553</f>
        <v>0</v>
      </c>
      <c r="AC557" s="88"/>
      <c r="AD557" s="75">
        <f>AC557/AC553</f>
        <v>0</v>
      </c>
      <c r="AE557" s="88"/>
      <c r="AF557" s="75">
        <f>AE557/AE553</f>
        <v>0</v>
      </c>
      <c r="AG557" s="88"/>
      <c r="AH557" s="75">
        <f>AG557/AG553</f>
        <v>0</v>
      </c>
      <c r="AI557" s="88"/>
      <c r="AJ557" s="75">
        <f>AI557/AI553</f>
        <v>0</v>
      </c>
      <c r="AK557" s="88">
        <v>0</v>
      </c>
      <c r="AL557" s="75">
        <f>AK557/AK553</f>
        <v>0</v>
      </c>
      <c r="AM557" s="88">
        <v>0</v>
      </c>
      <c r="AN557" s="75">
        <f>AM557/AM553</f>
        <v>0</v>
      </c>
      <c r="AO557" s="88"/>
      <c r="AP557" s="75">
        <f>AO557/AO553</f>
        <v>0</v>
      </c>
      <c r="AQ557" s="88"/>
      <c r="AR557" s="75">
        <f>AQ557/AQ553</f>
        <v>0</v>
      </c>
      <c r="AS557" s="88"/>
      <c r="AT557" s="75">
        <f>AS557/AS553</f>
        <v>0</v>
      </c>
      <c r="AU557" s="107">
        <f>E557+M557+O557+Q557+W557+Y557+AA557+AE557+AG557+AI557+AO557+AS557+G557+K557+I557+AC557+S557+U557+AQ557+AK557+AM557+C557</f>
        <v>0</v>
      </c>
      <c r="AV557" s="155">
        <f t="shared" si="2488"/>
        <v>0</v>
      </c>
      <c r="AW557" s="93">
        <f>IF(D557=0,0,(IF('Attorney Detail'!I555="yes",(D557/AV557)*('Attorney Detail'!G555+'Attorney Detail'!H555),0)))</f>
        <v>0</v>
      </c>
      <c r="AX557" s="93">
        <f>IF(F557=0,0,(IF('Attorney Detail'!J555="yes",(F557/AV557)*('Attorney Detail'!G555+'Attorney Detail'!H555),0)))</f>
        <v>0</v>
      </c>
      <c r="AY557" s="93">
        <f>IF(H557+J557=0,0,(IF('Attorney Detail'!K555="yes",((H557+J557)/AV557)*('Attorney Detail'!G555+'Attorney Detail'!H555),0)))</f>
        <v>0</v>
      </c>
      <c r="AZ557" s="93">
        <f>IF(L557=0,0,(IF('Attorney Detail'!L555="yes",(L557/AV557)*('Attorney Detail'!G555+'Attorney Detail'!H555),0)))</f>
        <v>0</v>
      </c>
      <c r="BA557" s="93">
        <f>IF(N557=0,0,(N557/AV557)*('Attorney Detail'!G555+'Attorney Detail'!H555))</f>
        <v>0</v>
      </c>
      <c r="BB557" s="93">
        <f>IF(R557+T557=0,0,(IF('Attorney Detail'!M555="yes",((R557+T557)/AV557)*('Attorney Detail'!G555+'Attorney Detail'!H555),0)))</f>
        <v>0</v>
      </c>
      <c r="BC557" s="93">
        <f>IF(V557=0,0,(IF('Attorney Detail'!N555="yes",(((V557)/AV557)*('Attorney Detail'!G555+'Attorney Detail'!H555)),0)))</f>
        <v>0</v>
      </c>
      <c r="BD557" s="93">
        <f>IF(X557+Z557+AB557=0,0,(IF('Attorney Detail'!O555="yes",((X557+Z557+AB557)/AV557)*('Attorney Detail'!G555+'Attorney Detail'!H555),0)))</f>
        <v>0</v>
      </c>
      <c r="BE557" s="93">
        <f>IF(AD557=0,0,(IF('Attorney Detail'!P555="yes",(AD557/AV557)*('Attorney Detail'!G555+'Attorney Detail'!H555),0)))</f>
        <v>0</v>
      </c>
      <c r="BF557" s="93">
        <f>IF(AF557=0,0,(IF('Attorney Detail'!Q555="yes",(AF557/AV557)*('Attorney Detail'!G555+'Attorney Detail'!H555),0)))</f>
        <v>0</v>
      </c>
      <c r="BG557" s="93">
        <f>IF(AH557=0,0,(AH557/AV557)*('Attorney Detail'!G555+'Attorney Detail'!H555))</f>
        <v>0</v>
      </c>
      <c r="BH557" s="93">
        <f>IF(AK557+AM557=0,0,(IF('Attorney Detail'!R555="yes",((AL557+AN557)/AV557)*('Attorney Detail'!G555+'Attorney Detail'!H555),0)))</f>
        <v>0</v>
      </c>
      <c r="BI557" s="91">
        <f>IF(AP557=0,0,(IF('Attorney Detail'!S555="yes",(AP557/AV557)*('Attorney Detail'!G555+'Attorney Detail'!H555),0)))</f>
        <v>0</v>
      </c>
      <c r="BJ557" s="91">
        <f>IF(AT557=0,0,(AT557/AV557)*('Attorney Detail'!G555+'Attorney Detail'!H555))</f>
        <v>0</v>
      </c>
      <c r="BK557" s="91">
        <f>IF((AU557)=0,('Attorney Detail'!G555+'Attorney Detail'!H555),SUM(AW557:BJ557))</f>
        <v>0</v>
      </c>
      <c r="CK557" s="19">
        <f>AV557*'Attorney Detail'!F555</f>
        <v>0</v>
      </c>
    </row>
    <row r="558" spans="1:89" ht="16.5" thickTop="1" thickBot="1" x14ac:dyDescent="0.3">
      <c r="A558" s="24" t="s">
        <v>28</v>
      </c>
      <c r="B558" s="25"/>
      <c r="C558" s="25"/>
      <c r="D558" s="75">
        <f>C558/C553</f>
        <v>0</v>
      </c>
      <c r="E558" s="25"/>
      <c r="F558" s="75">
        <f>E558/E553</f>
        <v>0</v>
      </c>
      <c r="G558" s="25"/>
      <c r="H558" s="75">
        <f>G558/G553</f>
        <v>0</v>
      </c>
      <c r="I558" s="25"/>
      <c r="J558" s="75">
        <f>I558/I553</f>
        <v>0</v>
      </c>
      <c r="K558" s="25"/>
      <c r="L558" s="75">
        <f>K558/K553</f>
        <v>0</v>
      </c>
      <c r="M558" s="25"/>
      <c r="N558" s="75">
        <f>M558/M553</f>
        <v>0</v>
      </c>
      <c r="O558" s="25"/>
      <c r="P558" s="75">
        <f>O558/O553</f>
        <v>0</v>
      </c>
      <c r="Q558" s="25"/>
      <c r="R558" s="75">
        <f>Q558/Q553</f>
        <v>0</v>
      </c>
      <c r="S558" s="25"/>
      <c r="T558" s="75">
        <f>S558/S553</f>
        <v>0</v>
      </c>
      <c r="U558" s="25"/>
      <c r="V558" s="75">
        <f>U558/U553</f>
        <v>0</v>
      </c>
      <c r="W558" s="25"/>
      <c r="X558" s="75">
        <f>W558/W553</f>
        <v>0</v>
      </c>
      <c r="Y558" s="25"/>
      <c r="Z558" s="75">
        <f>Y558/Y553</f>
        <v>0</v>
      </c>
      <c r="AA558" s="25"/>
      <c r="AB558" s="75">
        <f>AA558/AA553</f>
        <v>0</v>
      </c>
      <c r="AC558" s="25"/>
      <c r="AD558" s="75">
        <f>AC558/AC553</f>
        <v>0</v>
      </c>
      <c r="AE558" s="25"/>
      <c r="AF558" s="75">
        <f>AE558/AE553</f>
        <v>0</v>
      </c>
      <c r="AG558" s="25"/>
      <c r="AH558" s="75">
        <f>AG558/AG553</f>
        <v>0</v>
      </c>
      <c r="AI558" s="25"/>
      <c r="AJ558" s="75">
        <f>AI558/AI553</f>
        <v>0</v>
      </c>
      <c r="AK558" s="25">
        <v>0</v>
      </c>
      <c r="AL558" s="75">
        <f>AK558/AK553</f>
        <v>0</v>
      </c>
      <c r="AM558" s="25">
        <v>0</v>
      </c>
      <c r="AN558" s="75">
        <f>AM558/AM553</f>
        <v>0</v>
      </c>
      <c r="AO558" s="25"/>
      <c r="AP558" s="75">
        <f>AO558/AO553</f>
        <v>0</v>
      </c>
      <c r="AQ558" s="25"/>
      <c r="AR558" s="75">
        <f>AQ558/AQ553</f>
        <v>0</v>
      </c>
      <c r="AS558" s="25"/>
      <c r="AT558" s="75">
        <f>AS558/AS553</f>
        <v>0</v>
      </c>
      <c r="AU558" s="108">
        <f>E558+M558+O558+Q558+W558+Y558+AA558+AE558+AG558+AI558+AO558+AS558+G558+K558+I558+AC558+S558+U558+AQ558+AK558+AM558+C558</f>
        <v>0</v>
      </c>
      <c r="AV558" s="155">
        <f t="shared" si="2488"/>
        <v>0</v>
      </c>
      <c r="AW558" s="93">
        <f>IF(D558=0,0,(IF('Attorney Detail'!I556="yes",(D558/AV558)*('Attorney Detail'!G556+'Attorney Detail'!H556),0)))</f>
        <v>0</v>
      </c>
      <c r="AX558" s="93">
        <f>IF(F558=0,0,(IF('Attorney Detail'!J556="yes",(F558/AV558)*('Attorney Detail'!G556+'Attorney Detail'!H556),0)))</f>
        <v>0</v>
      </c>
      <c r="AY558" s="93">
        <f>IF(H558+J558=0,0,(IF('Attorney Detail'!K556="yes",((H558+J558)/AV558)*('Attorney Detail'!G556+'Attorney Detail'!H556),0)))</f>
        <v>0</v>
      </c>
      <c r="AZ558" s="93">
        <f>IF(L558=0,0,(IF('Attorney Detail'!L556="yes",(L558/AV558)*('Attorney Detail'!G556+'Attorney Detail'!H556),0)))</f>
        <v>0</v>
      </c>
      <c r="BA558" s="93">
        <f>IF(N558=0,0,(N558/AV558)*('Attorney Detail'!G556+'Attorney Detail'!H556))</f>
        <v>0</v>
      </c>
      <c r="BB558" s="93">
        <f>IF(R558+T558=0,0,(IF('Attorney Detail'!M556="yes",((R558+T558)/AV558)*('Attorney Detail'!G556+'Attorney Detail'!H556),0)))</f>
        <v>0</v>
      </c>
      <c r="BC558" s="93">
        <f>IF(V558=0,0,(IF('Attorney Detail'!N556="yes",(((V558)/AV558)*('Attorney Detail'!G556+'Attorney Detail'!H556)),0)))</f>
        <v>0</v>
      </c>
      <c r="BD558" s="93">
        <f>IF(X558+Z558+AB558=0,0,(IF('Attorney Detail'!O556="yes",((X558+Z558+AB558)/AV558)*('Attorney Detail'!G556+'Attorney Detail'!H556),0)))</f>
        <v>0</v>
      </c>
      <c r="BE558" s="93">
        <f>IF(AD558=0,0,(IF('Attorney Detail'!P556="yes",(AD558/AV558)*('Attorney Detail'!G556+'Attorney Detail'!H556),0)))</f>
        <v>0</v>
      </c>
      <c r="BF558" s="93">
        <f>IF(AF558=0,0,(IF('Attorney Detail'!Q556="yes",(AF558/AV558)*('Attorney Detail'!G556+'Attorney Detail'!H556),0)))</f>
        <v>0</v>
      </c>
      <c r="BG558" s="93">
        <f>IF(AH558=0,0,(AH558/AV558)*('Attorney Detail'!G556+'Attorney Detail'!H556))</f>
        <v>0</v>
      </c>
      <c r="BH558" s="93">
        <f>IF(AK558+AM558=0,0,(IF('Attorney Detail'!R556="yes",((AL558+AN558)/AV558)*('Attorney Detail'!G556+'Attorney Detail'!H556),0)))</f>
        <v>0</v>
      </c>
      <c r="BI558" s="91">
        <f>IF(AP558=0,0,(IF('Attorney Detail'!S556="yes",(AP558/AV558)*('Attorney Detail'!G556+'Attorney Detail'!H556),0)))</f>
        <v>0</v>
      </c>
      <c r="BJ558" s="91">
        <f>IF(AT558=0,0,(AT558/AV558)*('Attorney Detail'!G556+'Attorney Detail'!H556))</f>
        <v>0</v>
      </c>
      <c r="BK558" s="91">
        <f>IF((AU558)=0,('Attorney Detail'!G556+'Attorney Detail'!H556),SUM(AW558:BJ558))</f>
        <v>0</v>
      </c>
      <c r="CK558" s="19">
        <f>AV558*'Attorney Detail'!F556</f>
        <v>0</v>
      </c>
    </row>
    <row r="559" spans="1:89" ht="16.5" thickTop="1" thickBot="1" x14ac:dyDescent="0.3">
      <c r="A559" s="72" t="s">
        <v>29</v>
      </c>
      <c r="B559" s="73"/>
      <c r="C559" s="73">
        <f t="shared" ref="C559" si="2489">SUM(C555:C558)</f>
        <v>0</v>
      </c>
      <c r="D559" s="74">
        <f t="shared" ref="D559" si="2490">C559/C553</f>
        <v>0</v>
      </c>
      <c r="E559" s="73">
        <f t="shared" ref="E559" si="2491">SUM(E555:E558)</f>
        <v>0</v>
      </c>
      <c r="F559" s="74">
        <f t="shared" ref="F559" si="2492">E559/E553</f>
        <v>0</v>
      </c>
      <c r="G559" s="73">
        <f t="shared" ref="G559" si="2493">SUM(G555:G558)</f>
        <v>0</v>
      </c>
      <c r="H559" s="75">
        <f t="shared" ref="H559" si="2494">G559/G553</f>
        <v>0</v>
      </c>
      <c r="I559" s="73">
        <f t="shared" ref="I559" si="2495">SUM(I555:I558)</f>
        <v>0</v>
      </c>
      <c r="J559" s="75">
        <f t="shared" ref="J559" si="2496">I559/I553</f>
        <v>0</v>
      </c>
      <c r="K559" s="73">
        <f t="shared" ref="K559" si="2497">SUM(K555:K558)</f>
        <v>0</v>
      </c>
      <c r="L559" s="75">
        <f t="shared" ref="L559" si="2498">K559/K553</f>
        <v>0</v>
      </c>
      <c r="M559" s="73">
        <f t="shared" ref="M559" si="2499">SUM(M555:M558)</f>
        <v>0</v>
      </c>
      <c r="N559" s="74">
        <f t="shared" ref="N559" si="2500">M559/M553</f>
        <v>0</v>
      </c>
      <c r="O559" s="73">
        <f t="shared" ref="O559" si="2501">SUM(O555:O558)</f>
        <v>0</v>
      </c>
      <c r="P559" s="74">
        <f t="shared" ref="P559" si="2502">O559/O553</f>
        <v>0</v>
      </c>
      <c r="Q559" s="73">
        <f t="shared" ref="Q559" si="2503">SUM(Q555:Q558)</f>
        <v>0</v>
      </c>
      <c r="R559" s="75">
        <f t="shared" ref="R559" si="2504">Q559/Q553</f>
        <v>0</v>
      </c>
      <c r="S559" s="73">
        <f t="shared" ref="S559" si="2505">SUM(S555:S558)</f>
        <v>0</v>
      </c>
      <c r="T559" s="75">
        <f t="shared" ref="T559" si="2506">S559/S553</f>
        <v>0</v>
      </c>
      <c r="U559" s="73">
        <f t="shared" ref="U559" si="2507">SUM(U555:U558)</f>
        <v>0</v>
      </c>
      <c r="V559" s="75">
        <f t="shared" ref="V559" si="2508">U559/U553</f>
        <v>0</v>
      </c>
      <c r="W559" s="73">
        <f t="shared" ref="W559" si="2509">SUM(W555:W558)</f>
        <v>0</v>
      </c>
      <c r="X559" s="75">
        <f t="shared" ref="X559" si="2510">W559/W553</f>
        <v>0</v>
      </c>
      <c r="Y559" s="73">
        <f t="shared" ref="Y559" si="2511">SUM(Y555:Y558)</f>
        <v>0</v>
      </c>
      <c r="Z559" s="75">
        <f t="shared" ref="Z559" si="2512">Y559/Y553</f>
        <v>0</v>
      </c>
      <c r="AA559" s="73">
        <f t="shared" ref="AA559" si="2513">SUM(AA555:AA558)</f>
        <v>0</v>
      </c>
      <c r="AB559" s="75">
        <f t="shared" ref="AB559" si="2514">AA559/AA553</f>
        <v>0</v>
      </c>
      <c r="AC559" s="73">
        <f t="shared" ref="AC559" si="2515">SUM(AC555:AC558)</f>
        <v>0</v>
      </c>
      <c r="AD559" s="75">
        <f t="shared" ref="AD559" si="2516">AC559/AC553</f>
        <v>0</v>
      </c>
      <c r="AE559" s="73">
        <f t="shared" ref="AE559" si="2517">SUM(AE555:AE558)</f>
        <v>0</v>
      </c>
      <c r="AF559" s="75">
        <f t="shared" ref="AF559" si="2518">AE559/AE553</f>
        <v>0</v>
      </c>
      <c r="AG559" s="73">
        <f t="shared" ref="AG559" si="2519">SUM(AG555:AG558)</f>
        <v>0</v>
      </c>
      <c r="AH559" s="75">
        <f t="shared" ref="AH559" si="2520">AG559/AG553</f>
        <v>0</v>
      </c>
      <c r="AI559" s="73">
        <f t="shared" ref="AI559" si="2521">SUM(AI555:AI558)</f>
        <v>0</v>
      </c>
      <c r="AJ559" s="75">
        <f t="shared" ref="AJ559" si="2522">AI559/AI553</f>
        <v>0</v>
      </c>
      <c r="AK559" s="73">
        <f t="shared" ref="AK559" si="2523">SUM(AK555:AK558)</f>
        <v>0</v>
      </c>
      <c r="AL559" s="75">
        <f t="shared" ref="AL559" si="2524">AK559/AK553</f>
        <v>0</v>
      </c>
      <c r="AM559" s="73">
        <f t="shared" ref="AM559" si="2525">SUM(AM555:AM558)</f>
        <v>0</v>
      </c>
      <c r="AN559" s="75">
        <f t="shared" ref="AN559" si="2526">AM559/AM553</f>
        <v>0</v>
      </c>
      <c r="AO559" s="73">
        <f t="shared" ref="AO559" si="2527">SUM(AO555:AO558)</f>
        <v>0</v>
      </c>
      <c r="AP559" s="75">
        <f t="shared" ref="AP559" si="2528">AO559/AO553</f>
        <v>0</v>
      </c>
      <c r="AQ559" s="73">
        <f t="shared" ref="AQ559" si="2529">SUM(AQ555:AQ558)</f>
        <v>0</v>
      </c>
      <c r="AR559" s="75">
        <f t="shared" ref="AR559" si="2530">AQ559/AQ553</f>
        <v>0</v>
      </c>
      <c r="AS559" s="73">
        <f t="shared" ref="AS559" si="2531">SUM(AS555:AS558)</f>
        <v>0</v>
      </c>
      <c r="AT559" s="75">
        <f t="shared" ref="AT559" si="2532">AS559/AS553</f>
        <v>0</v>
      </c>
      <c r="AU559" s="71">
        <f>E559+M559+O559+Q559+W559+Y559+AA559+AE559+AG559+AI559+AO559+AS559+G559+K559+I559+AC559+S559+U559+AQ559+AK559+AM559+C559</f>
        <v>0</v>
      </c>
      <c r="AV559" s="155">
        <f t="shared" si="2488"/>
        <v>0</v>
      </c>
      <c r="AW559" s="94"/>
      <c r="AX559" s="94"/>
      <c r="AY559" s="94"/>
      <c r="AZ559" s="94"/>
      <c r="BA559" s="94"/>
      <c r="BB559" s="94"/>
      <c r="BC559" s="94"/>
      <c r="BD559" s="94"/>
      <c r="BE559" s="94"/>
      <c r="BF559" s="94"/>
      <c r="BG559" s="94"/>
      <c r="BH559" s="94"/>
      <c r="BI559" s="94"/>
      <c r="BJ559" s="94"/>
      <c r="BK559" s="94"/>
      <c r="CK559" s="26">
        <f t="shared" ref="CK559" si="2533">SUM(CK555:CK558)</f>
        <v>0</v>
      </c>
    </row>
    <row r="560" spans="1:89" ht="16.5" thickTop="1" x14ac:dyDescent="0.25">
      <c r="A560" s="233" t="s">
        <v>481</v>
      </c>
      <c r="B560" s="233"/>
      <c r="C560" s="233"/>
      <c r="D560" s="233"/>
      <c r="E560" s="233"/>
      <c r="F560" s="233"/>
      <c r="G560" s="233"/>
      <c r="H560" s="233"/>
      <c r="I560" s="233"/>
      <c r="J560" s="233"/>
      <c r="K560" s="233"/>
      <c r="L560" s="233"/>
      <c r="M560" s="233"/>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row>
    <row r="561" spans="1:89" ht="45" x14ac:dyDescent="0.25">
      <c r="A561" s="76"/>
      <c r="B561" s="66" t="s">
        <v>21</v>
      </c>
      <c r="C561" s="225" t="s">
        <v>442</v>
      </c>
      <c r="D561" s="226"/>
      <c r="E561" s="225" t="s">
        <v>96</v>
      </c>
      <c r="F561" s="226"/>
      <c r="G561" s="232" t="s">
        <v>99</v>
      </c>
      <c r="H561" s="226"/>
      <c r="I561" s="232" t="s">
        <v>100</v>
      </c>
      <c r="J561" s="226"/>
      <c r="K561" s="225" t="s">
        <v>97</v>
      </c>
      <c r="L561" s="226"/>
      <c r="M561" s="225" t="s">
        <v>98</v>
      </c>
      <c r="N561" s="226"/>
      <c r="O561" s="225" t="s">
        <v>22</v>
      </c>
      <c r="P561" s="226"/>
      <c r="Q561" s="225" t="s">
        <v>489</v>
      </c>
      <c r="R561" s="226"/>
      <c r="S561" s="225" t="s">
        <v>488</v>
      </c>
      <c r="T561" s="226"/>
      <c r="U561" s="232" t="s">
        <v>422</v>
      </c>
      <c r="V561" s="226"/>
      <c r="W561" s="232" t="s">
        <v>436</v>
      </c>
      <c r="X561" s="226"/>
      <c r="Y561" s="232" t="s">
        <v>423</v>
      </c>
      <c r="Z561" s="226"/>
      <c r="AA561" s="225" t="s">
        <v>484</v>
      </c>
      <c r="AB561" s="226"/>
      <c r="AC561" s="225" t="s">
        <v>93</v>
      </c>
      <c r="AD561" s="226"/>
      <c r="AE561" s="225" t="s">
        <v>94</v>
      </c>
      <c r="AF561" s="226"/>
      <c r="AG561" s="225" t="s">
        <v>485</v>
      </c>
      <c r="AH561" s="226"/>
      <c r="AI561" s="225" t="s">
        <v>424</v>
      </c>
      <c r="AJ561" s="226"/>
      <c r="AK561" s="225" t="s">
        <v>425</v>
      </c>
      <c r="AL561" s="226"/>
      <c r="AM561" s="225" t="s">
        <v>437</v>
      </c>
      <c r="AN561" s="226"/>
      <c r="AO561" s="225" t="s">
        <v>500</v>
      </c>
      <c r="AP561" s="226"/>
      <c r="AQ561" s="225" t="s">
        <v>426</v>
      </c>
      <c r="AR561" s="226"/>
      <c r="AS561" s="225" t="s">
        <v>447</v>
      </c>
      <c r="AT561" s="226"/>
      <c r="AU561" s="225" t="s">
        <v>23</v>
      </c>
      <c r="AV561" s="226"/>
      <c r="AW561" s="89" t="s">
        <v>442</v>
      </c>
      <c r="AX561" s="89" t="s">
        <v>96</v>
      </c>
      <c r="AY561" s="195" t="s">
        <v>251</v>
      </c>
      <c r="AZ561" s="105" t="s">
        <v>97</v>
      </c>
      <c r="BA561" s="105" t="s">
        <v>443</v>
      </c>
      <c r="BB561" s="90" t="s">
        <v>434</v>
      </c>
      <c r="BC561" s="106" t="s">
        <v>252</v>
      </c>
      <c r="BD561" s="90" t="s">
        <v>435</v>
      </c>
      <c r="BE561" s="90" t="s">
        <v>93</v>
      </c>
      <c r="BF561" s="90" t="s">
        <v>94</v>
      </c>
      <c r="BG561" s="90" t="s">
        <v>31</v>
      </c>
      <c r="BH561" s="90" t="s">
        <v>444</v>
      </c>
      <c r="BI561" s="91" t="s">
        <v>445</v>
      </c>
      <c r="BJ561" s="91" t="s">
        <v>446</v>
      </c>
      <c r="BK561" s="91" t="s">
        <v>448</v>
      </c>
      <c r="CK561" s="219" t="s">
        <v>502</v>
      </c>
    </row>
    <row r="562" spans="1:89" x14ac:dyDescent="0.25">
      <c r="A562" s="38" t="s">
        <v>107</v>
      </c>
      <c r="B562" s="67"/>
      <c r="C562" s="67"/>
      <c r="D562" s="68"/>
      <c r="E562" s="67"/>
      <c r="F562" s="68"/>
      <c r="G562" s="67"/>
      <c r="H562" s="68"/>
      <c r="I562" s="67"/>
      <c r="J562" s="68"/>
      <c r="K562" s="67"/>
      <c r="L562" s="68"/>
      <c r="M562" s="69"/>
      <c r="N562" s="68"/>
      <c r="O562" s="67"/>
      <c r="P562" s="68"/>
      <c r="Q562" s="67"/>
      <c r="R562" s="68"/>
      <c r="S562" s="67"/>
      <c r="T562" s="68"/>
      <c r="U562" s="67"/>
      <c r="V562" s="68"/>
      <c r="W562" s="67"/>
      <c r="X562" s="68"/>
      <c r="Y562" s="67"/>
      <c r="Z562" s="68"/>
      <c r="AA562" s="67"/>
      <c r="AB562" s="68"/>
      <c r="AC562" s="69"/>
      <c r="AD562" s="69"/>
      <c r="AE562" s="67"/>
      <c r="AF562" s="68"/>
      <c r="AG562" s="67"/>
      <c r="AH562" s="68"/>
      <c r="AI562" s="67"/>
      <c r="AJ562" s="68"/>
      <c r="AK562" s="227"/>
      <c r="AL562" s="228"/>
      <c r="AM562" s="227"/>
      <c r="AN562" s="228"/>
      <c r="AO562" s="112"/>
      <c r="AP562" s="113"/>
      <c r="AQ562" s="112"/>
      <c r="AR562" s="113"/>
      <c r="AS562" s="112"/>
      <c r="AT562" s="113"/>
      <c r="AU562" s="67"/>
      <c r="AV562" s="110"/>
      <c r="AW562" s="89"/>
      <c r="AX562" s="89"/>
      <c r="AY562" s="89"/>
      <c r="AZ562" s="89"/>
      <c r="BA562" s="89"/>
    </row>
    <row r="563" spans="1:89" x14ac:dyDescent="0.25">
      <c r="A563" s="77"/>
      <c r="B563" s="70"/>
      <c r="C563" s="223">
        <f>(VLOOKUP(A562,$BL$2:$CH$5,2,FALSE))*'Attorney Detail'!F563</f>
        <v>15</v>
      </c>
      <c r="D563" s="224"/>
      <c r="E563" s="223">
        <f>(VLOOKUP(A562,$BL$2:$CH$5,3,FALSE))*'Attorney Detail'!F563</f>
        <v>15</v>
      </c>
      <c r="F563" s="224"/>
      <c r="G563" s="223">
        <f>VLOOKUP(A562,$BL$2:$CI$5,4,FALSE)*'Attorney Detail'!F563</f>
        <v>50</v>
      </c>
      <c r="H563" s="224"/>
      <c r="I563" s="223">
        <f>VLOOKUP(A562,$BL$2:$CI$5,5,FALSE)*'Attorney Detail'!F563</f>
        <v>80</v>
      </c>
      <c r="J563" s="224"/>
      <c r="K563" s="223">
        <f>VLOOKUP(A562,$BL$2:$CI$5,6,FALSE)*'Attorney Detail'!F563</f>
        <v>100</v>
      </c>
      <c r="L563" s="224"/>
      <c r="M563" s="234">
        <f>VLOOKUP(A562,$BL$2:$CI$5,7,FALSE)*'Attorney Detail'!F563</f>
        <v>150</v>
      </c>
      <c r="N563" s="224"/>
      <c r="O563" s="223">
        <f>VLOOKUP(A562,$BL$2:$CI$5,8,FALSE)*'Attorney Detail'!F563</f>
        <v>300</v>
      </c>
      <c r="P563" s="224"/>
      <c r="Q563" s="223">
        <f>VLOOKUP(A562,$BL$2:$CI$5,9,FALSE)*'Attorney Detail'!F563</f>
        <v>15</v>
      </c>
      <c r="R563" s="224"/>
      <c r="S563" s="223">
        <f>VLOOKUP(A562,$BL$2:$CI$5,10,FALSE)*'Attorney Detail'!F563</f>
        <v>50</v>
      </c>
      <c r="T563" s="224"/>
      <c r="U563" s="223">
        <f>VLOOKUP(A562,$BL$2:$CI$5,11,FALSE)*'Attorney Detail'!F563</f>
        <v>100</v>
      </c>
      <c r="V563" s="224"/>
      <c r="W563" s="223">
        <f>VLOOKUP(A562,$BL$2:$CI$5,12,FALSE)*'Attorney Detail'!F563</f>
        <v>220</v>
      </c>
      <c r="X563" s="224"/>
      <c r="Y563" s="223">
        <f>VLOOKUP(A562,$BL$2:$CI$5,13,FALSE)*'Attorney Detail'!F563</f>
        <v>300</v>
      </c>
      <c r="Z563" s="224"/>
      <c r="AA563" s="229">
        <f>VLOOKUP(A562,$BL$2:$CI$5,14,FALSE)*'Attorney Detail'!F563</f>
        <v>400</v>
      </c>
      <c r="AB563" s="230"/>
      <c r="AC563" s="229">
        <f>VLOOKUP(A562,$BL$2:$CI$5,15,FALSE)*'Attorney Detail'!F563</f>
        <v>120</v>
      </c>
      <c r="AD563" s="231"/>
      <c r="AE563" s="229">
        <f>VLOOKUP(A562,$BL$2:$CI$5,16,FALSE)*'Attorney Detail'!F563</f>
        <v>120</v>
      </c>
      <c r="AF563" s="230"/>
      <c r="AG563" s="229">
        <f>VLOOKUP(A562,$BL$2:$CI$5,17,FALSE)*'Attorney Detail'!F563</f>
        <v>300</v>
      </c>
      <c r="AH563" s="230"/>
      <c r="AI563" s="223">
        <f>VLOOKUP(A562,$BL$2:$CI$5,18,FALSE)*'Attorney Detail'!F563</f>
        <v>300</v>
      </c>
      <c r="AJ563" s="224"/>
      <c r="AK563" s="223">
        <f>VLOOKUP(A562,$BL$2:$CI$5,19,FALSE)*'Attorney Detail'!F563</f>
        <v>15</v>
      </c>
      <c r="AL563" s="224"/>
      <c r="AM563" s="223">
        <f>VLOOKUP(A562,$BL$2:$CI$5,20,FALSE)*'Attorney Detail'!F563</f>
        <v>40</v>
      </c>
      <c r="AN563" s="224"/>
      <c r="AO563" s="223">
        <f>VLOOKUP(A562,$BL$2:$CI$5,21,FALSE)*'Attorney Detail'!F563</f>
        <v>40</v>
      </c>
      <c r="AP563" s="224"/>
      <c r="AQ563" s="223">
        <f>VLOOKUP(A562,$BL$2:$CI$5,22,FALSE)*'Attorney Detail'!F563</f>
        <v>40</v>
      </c>
      <c r="AR563" s="224"/>
      <c r="AS563" s="235">
        <f>VLOOKUP(A562,$BL$2:$CI$5,23,FALSE)*'Attorney Detail'!F563</f>
        <v>10000000000</v>
      </c>
      <c r="AT563" s="236"/>
      <c r="AU563" s="237"/>
      <c r="AV563" s="238"/>
    </row>
    <row r="564" spans="1:89" ht="15.75" thickBot="1" x14ac:dyDescent="0.3">
      <c r="A564" s="37" t="str">
        <f>'Attorney Detail'!A563&amp;""</f>
        <v/>
      </c>
      <c r="B564" s="78" t="s">
        <v>24</v>
      </c>
      <c r="C564" s="78" t="s">
        <v>24</v>
      </c>
      <c r="D564" s="78" t="s">
        <v>112</v>
      </c>
      <c r="E564" s="78" t="s">
        <v>24</v>
      </c>
      <c r="F564" s="78" t="s">
        <v>112</v>
      </c>
      <c r="G564" s="78" t="s">
        <v>24</v>
      </c>
      <c r="H564" s="78" t="s">
        <v>112</v>
      </c>
      <c r="I564" s="78" t="s">
        <v>24</v>
      </c>
      <c r="J564" s="78" t="s">
        <v>112</v>
      </c>
      <c r="K564" s="78" t="s">
        <v>24</v>
      </c>
      <c r="L564" s="78" t="s">
        <v>112</v>
      </c>
      <c r="M564" s="78" t="s">
        <v>24</v>
      </c>
      <c r="N564" s="78" t="s">
        <v>112</v>
      </c>
      <c r="O564" s="78" t="s">
        <v>24</v>
      </c>
      <c r="P564" s="78" t="s">
        <v>112</v>
      </c>
      <c r="Q564" s="78" t="s">
        <v>24</v>
      </c>
      <c r="R564" s="78" t="s">
        <v>112</v>
      </c>
      <c r="S564" s="78" t="s">
        <v>24</v>
      </c>
      <c r="T564" s="78" t="s">
        <v>112</v>
      </c>
      <c r="U564" s="78" t="s">
        <v>24</v>
      </c>
      <c r="V564" s="78" t="s">
        <v>112</v>
      </c>
      <c r="W564" s="78" t="s">
        <v>24</v>
      </c>
      <c r="X564" s="78" t="s">
        <v>112</v>
      </c>
      <c r="Y564" s="78" t="s">
        <v>24</v>
      </c>
      <c r="Z564" s="78" t="s">
        <v>112</v>
      </c>
      <c r="AA564" s="78" t="s">
        <v>24</v>
      </c>
      <c r="AB564" s="78" t="s">
        <v>112</v>
      </c>
      <c r="AC564" s="78" t="s">
        <v>24</v>
      </c>
      <c r="AD564" s="78" t="s">
        <v>112</v>
      </c>
      <c r="AE564" s="78" t="s">
        <v>24</v>
      </c>
      <c r="AF564" s="78" t="s">
        <v>112</v>
      </c>
      <c r="AG564" s="78" t="s">
        <v>24</v>
      </c>
      <c r="AH564" s="79" t="s">
        <v>112</v>
      </c>
      <c r="AI564" s="78" t="s">
        <v>24</v>
      </c>
      <c r="AJ564" s="78" t="s">
        <v>112</v>
      </c>
      <c r="AK564" s="78" t="s">
        <v>24</v>
      </c>
      <c r="AL564" s="78" t="s">
        <v>112</v>
      </c>
      <c r="AM564" s="78" t="s">
        <v>24</v>
      </c>
      <c r="AN564" s="78" t="s">
        <v>112</v>
      </c>
      <c r="AO564" s="78" t="s">
        <v>24</v>
      </c>
      <c r="AP564" s="78" t="s">
        <v>112</v>
      </c>
      <c r="AQ564" s="78" t="s">
        <v>24</v>
      </c>
      <c r="AR564" s="78" t="s">
        <v>112</v>
      </c>
      <c r="AS564" s="78" t="s">
        <v>24</v>
      </c>
      <c r="AT564" s="78" t="s">
        <v>112</v>
      </c>
      <c r="AU564" s="78" t="s">
        <v>24</v>
      </c>
      <c r="AV564" s="154" t="s">
        <v>112</v>
      </c>
      <c r="CK564" s="19"/>
    </row>
    <row r="565" spans="1:89" ht="16.5" thickTop="1" thickBot="1" x14ac:dyDescent="0.3">
      <c r="A565" s="20" t="s">
        <v>25</v>
      </c>
      <c r="B565" s="21"/>
      <c r="C565" s="21"/>
      <c r="D565" s="75">
        <f>C565/C563</f>
        <v>0</v>
      </c>
      <c r="E565" s="21"/>
      <c r="F565" s="75">
        <f>E565/E563</f>
        <v>0</v>
      </c>
      <c r="G565" s="21"/>
      <c r="H565" s="75">
        <f>G565/G563</f>
        <v>0</v>
      </c>
      <c r="I565" s="21"/>
      <c r="J565" s="75">
        <f>I565/I563</f>
        <v>0</v>
      </c>
      <c r="K565" s="21"/>
      <c r="L565" s="75">
        <f>K565/K563</f>
        <v>0</v>
      </c>
      <c r="M565" s="21"/>
      <c r="N565" s="75">
        <f>M565/M563</f>
        <v>0</v>
      </c>
      <c r="O565" s="21"/>
      <c r="P565" s="75">
        <f>O565/O563</f>
        <v>0</v>
      </c>
      <c r="Q565" s="21"/>
      <c r="R565" s="75">
        <f>Q565/Q563</f>
        <v>0</v>
      </c>
      <c r="S565" s="21"/>
      <c r="T565" s="75">
        <f>S565/S563</f>
        <v>0</v>
      </c>
      <c r="U565" s="21"/>
      <c r="V565" s="75">
        <f>U565/U563</f>
        <v>0</v>
      </c>
      <c r="W565" s="21"/>
      <c r="X565" s="75">
        <f>W565/W563</f>
        <v>0</v>
      </c>
      <c r="Y565" s="21"/>
      <c r="Z565" s="75">
        <f>Y565/Y563</f>
        <v>0</v>
      </c>
      <c r="AA565" s="21"/>
      <c r="AB565" s="75">
        <f>AA565/AA563</f>
        <v>0</v>
      </c>
      <c r="AC565" s="21"/>
      <c r="AD565" s="75">
        <f>AC565/AC563</f>
        <v>0</v>
      </c>
      <c r="AE565" s="21"/>
      <c r="AF565" s="75">
        <f>AE565/AE563</f>
        <v>0</v>
      </c>
      <c r="AG565" s="21"/>
      <c r="AH565" s="75">
        <f>AG565/AG563</f>
        <v>0</v>
      </c>
      <c r="AI565" s="21"/>
      <c r="AJ565" s="75">
        <f>AI565/AI563</f>
        <v>0</v>
      </c>
      <c r="AK565" s="21"/>
      <c r="AL565" s="75">
        <f>AK565/AK563</f>
        <v>0</v>
      </c>
      <c r="AM565" s="21">
        <v>0</v>
      </c>
      <c r="AN565" s="75">
        <f>AM565/AM563</f>
        <v>0</v>
      </c>
      <c r="AO565" s="21"/>
      <c r="AP565" s="75">
        <f>AO565/AO563</f>
        <v>0</v>
      </c>
      <c r="AQ565" s="21"/>
      <c r="AR565" s="75">
        <f>AQ565/AQ563</f>
        <v>0</v>
      </c>
      <c r="AS565" s="21"/>
      <c r="AT565" s="75">
        <f>AS565/AS563</f>
        <v>0</v>
      </c>
      <c r="AU565" s="100">
        <f>E565+M565+O565+Q565+W565+Y565+AA565+AE565+AG565+AI565+AO565+AS565+G565+K565+I565+AC565+S565+U565+AQ565+AK565+AM565+C565</f>
        <v>0</v>
      </c>
      <c r="AV565" s="155">
        <f t="shared" ref="AV565:AV569" si="2534">F565+N565+P565+R565+X565+Z565+AB565+AF565+AH565+AJ565+AP565+AT565+AD565+H565+L565+J565+T565+V565+AR565+AL565+AN565+D565</f>
        <v>0</v>
      </c>
      <c r="AW565" s="93">
        <f>IF(D565=0,0,(IF('Attorney Detail'!I563="yes",(D565/AV565)*('Attorney Detail'!G563+'Attorney Detail'!H563),0)))</f>
        <v>0</v>
      </c>
      <c r="AX565" s="93">
        <f>IF(F565=0,0,(IF('Attorney Detail'!J563="yes",(F565/AV565)*('Attorney Detail'!G563+'Attorney Detail'!H563),0)))</f>
        <v>0</v>
      </c>
      <c r="AY565" s="93">
        <f>IF(H565+J565=0,0,(IF('Attorney Detail'!K563="yes",((H565+J565)/AV565)*('Attorney Detail'!G563+'Attorney Detail'!H563),0)))</f>
        <v>0</v>
      </c>
      <c r="AZ565" s="93">
        <f>IF(L565=0,0,(IF('Attorney Detail'!L563="yes",(L565/AV565)*('Attorney Detail'!G563+'Attorney Detail'!H563),0)))</f>
        <v>0</v>
      </c>
      <c r="BA565" s="93">
        <f>IF(N565=0,0,(N565/AV565)*('Attorney Detail'!G563+'Attorney Detail'!H563))</f>
        <v>0</v>
      </c>
      <c r="BB565" s="93">
        <f>IF(R565+T565=0,0,(IF('Attorney Detail'!M563="yes",((R565+T565)/AV565)*('Attorney Detail'!G563+'Attorney Detail'!H563),0)))</f>
        <v>0</v>
      </c>
      <c r="BC565" s="93">
        <f>IF(V565=0,0,(IF('Attorney Detail'!N563="yes",(((V565)/AV565)*('Attorney Detail'!G563+'Attorney Detail'!H563)),0)))</f>
        <v>0</v>
      </c>
      <c r="BD565" s="93">
        <f>IF(X565+Z565+AB565=0,0,(IF('Attorney Detail'!O563="yes",((X565+Z565+AB565)/AV565)*('Attorney Detail'!G563+'Attorney Detail'!H563),0)))</f>
        <v>0</v>
      </c>
      <c r="BE565" s="93">
        <f>IF(AD565=0,0,(IF('Attorney Detail'!P563="yes",(AD565/AV565)*('Attorney Detail'!G563+'Attorney Detail'!H563),0)))</f>
        <v>0</v>
      </c>
      <c r="BF565" s="93">
        <f>IF(AF565=0,0,(IF('Attorney Detail'!Q563="yes",(AF565/AV565)*('Attorney Detail'!G563+'Attorney Detail'!H563),0)))</f>
        <v>0</v>
      </c>
      <c r="BG565" s="93">
        <f>IF(AH565=0,0,(AH565/AV565)*('Attorney Detail'!G563+'Attorney Detail'!H563))</f>
        <v>0</v>
      </c>
      <c r="BH565" s="93">
        <f>IF(AK565+AM565=0,0,(IF('Attorney Detail'!R563="yes",((AL565+AN565)/AV565)*('Attorney Detail'!G563+'Attorney Detail'!H563),0)))</f>
        <v>0</v>
      </c>
      <c r="BI565" s="91">
        <f>IF(AP565=0,0,(IF('Attorney Detail'!S563="yes",(AP565/AV565)*('Attorney Detail'!G563+'Attorney Detail'!H563),0)))</f>
        <v>0</v>
      </c>
      <c r="BJ565" s="91">
        <f>IF(AT565=0,0,(AT565/AV565)*('Attorney Detail'!G563+'Attorney Detail'!H563))</f>
        <v>0</v>
      </c>
      <c r="BK565" s="91">
        <f>IF((AU565)=0,('Attorney Detail'!G563+'Attorney Detail'!H563),SUM(AW565:BJ565))</f>
        <v>0</v>
      </c>
      <c r="CK565" s="19">
        <f>AV565*'Attorney Detail'!F563</f>
        <v>0</v>
      </c>
    </row>
    <row r="566" spans="1:89" ht="16.5" thickTop="1" thickBot="1" x14ac:dyDescent="0.3">
      <c r="A566" s="22" t="s">
        <v>26</v>
      </c>
      <c r="B566" s="23"/>
      <c r="C566" s="88"/>
      <c r="D566" s="75">
        <f>C566/C563</f>
        <v>0</v>
      </c>
      <c r="E566" s="88"/>
      <c r="F566" s="75">
        <f>E566/E563</f>
        <v>0</v>
      </c>
      <c r="G566" s="88"/>
      <c r="H566" s="75">
        <f>G566/G563</f>
        <v>0</v>
      </c>
      <c r="I566" s="88"/>
      <c r="J566" s="75">
        <f>I566/I563</f>
        <v>0</v>
      </c>
      <c r="K566" s="88"/>
      <c r="L566" s="75">
        <f>K566/K563</f>
        <v>0</v>
      </c>
      <c r="M566" s="88"/>
      <c r="N566" s="75">
        <f>M566/M563</f>
        <v>0</v>
      </c>
      <c r="O566" s="88"/>
      <c r="P566" s="75">
        <f>O566/O563</f>
        <v>0</v>
      </c>
      <c r="Q566" s="88"/>
      <c r="R566" s="75">
        <f>Q566/Q563</f>
        <v>0</v>
      </c>
      <c r="S566" s="88"/>
      <c r="T566" s="75">
        <f>S566/S563</f>
        <v>0</v>
      </c>
      <c r="U566" s="88"/>
      <c r="V566" s="75">
        <f>U566/U563</f>
        <v>0</v>
      </c>
      <c r="W566" s="88"/>
      <c r="X566" s="75">
        <f>W566/W563</f>
        <v>0</v>
      </c>
      <c r="Y566" s="88"/>
      <c r="Z566" s="75">
        <f>Y566/Y563</f>
        <v>0</v>
      </c>
      <c r="AA566" s="88"/>
      <c r="AB566" s="75">
        <f>AA566/AA563</f>
        <v>0</v>
      </c>
      <c r="AC566" s="88"/>
      <c r="AD566" s="75">
        <f>AC566/AC563</f>
        <v>0</v>
      </c>
      <c r="AE566" s="88"/>
      <c r="AF566" s="75">
        <f>AE566/AE563</f>
        <v>0</v>
      </c>
      <c r="AG566" s="88"/>
      <c r="AH566" s="75">
        <f>AG566/AG563</f>
        <v>0</v>
      </c>
      <c r="AI566" s="88"/>
      <c r="AJ566" s="75">
        <f>AI566/AI563</f>
        <v>0</v>
      </c>
      <c r="AK566" s="88">
        <v>0</v>
      </c>
      <c r="AL566" s="75">
        <f>AK566/AK563</f>
        <v>0</v>
      </c>
      <c r="AM566" s="88">
        <v>0</v>
      </c>
      <c r="AN566" s="75">
        <f>AM566/AM563</f>
        <v>0</v>
      </c>
      <c r="AO566" s="88"/>
      <c r="AP566" s="75">
        <f>AO566/AO563</f>
        <v>0</v>
      </c>
      <c r="AQ566" s="88"/>
      <c r="AR566" s="75">
        <f>AQ566/AQ563</f>
        <v>0</v>
      </c>
      <c r="AS566" s="88"/>
      <c r="AT566" s="75">
        <f>AS566/AS563</f>
        <v>0</v>
      </c>
      <c r="AU566" s="107">
        <f>E566+M566+O566+Q566+W566+Y566+AA566+AE566+AG566+AI566+AO566+AS566+G566+K566+I566+AC566+S566+U566+AQ566+AK566+AM566+C566</f>
        <v>0</v>
      </c>
      <c r="AV566" s="155">
        <f t="shared" si="2534"/>
        <v>0</v>
      </c>
      <c r="AW566" s="93">
        <f>IF(D566=0,0,(IF('Attorney Detail'!I564="yes",(D566/AV566)*('Attorney Detail'!G564+'Attorney Detail'!H564),0)))</f>
        <v>0</v>
      </c>
      <c r="AX566" s="93">
        <f>IF(F566=0,0,(IF('Attorney Detail'!J564="yes",(F566/AV566)*('Attorney Detail'!G564+'Attorney Detail'!H564),0)))</f>
        <v>0</v>
      </c>
      <c r="AY566" s="93">
        <f>IF(H566+J566=0,0,(IF('Attorney Detail'!K564="yes",((H566+J566)/AV566)*('Attorney Detail'!G564+'Attorney Detail'!H564),0)))</f>
        <v>0</v>
      </c>
      <c r="AZ566" s="93">
        <f>IF(L566=0,0,(IF('Attorney Detail'!L564="yes",(L566/AV566)*('Attorney Detail'!G564+'Attorney Detail'!H564),0)))</f>
        <v>0</v>
      </c>
      <c r="BA566" s="93">
        <f>IF(N566=0,0,(N566/AV566)*('Attorney Detail'!G564+'Attorney Detail'!H564))</f>
        <v>0</v>
      </c>
      <c r="BB566" s="93">
        <f>IF(R566+T566=0,0,(IF('Attorney Detail'!M564="yes",((R566+T566)/AV566)*('Attorney Detail'!G564+'Attorney Detail'!H564),0)))</f>
        <v>0</v>
      </c>
      <c r="BC566" s="93">
        <f>IF(V566=0,0,(IF('Attorney Detail'!N564="yes",(((V566)/AV566)*('Attorney Detail'!G564+'Attorney Detail'!H564)),0)))</f>
        <v>0</v>
      </c>
      <c r="BD566" s="93">
        <f>IF(X566+Z566+AB566=0,0,(IF('Attorney Detail'!O564="yes",((X566+Z566+AB566)/AV566)*('Attorney Detail'!G564+'Attorney Detail'!H564),0)))</f>
        <v>0</v>
      </c>
      <c r="BE566" s="93">
        <f>IF(AD566=0,0,(IF('Attorney Detail'!P564="yes",(AD566/AV566)*('Attorney Detail'!G564+'Attorney Detail'!H564),0)))</f>
        <v>0</v>
      </c>
      <c r="BF566" s="93">
        <f>IF(AF566=0,0,(IF('Attorney Detail'!Q564="yes",(AF566/AV566)*('Attorney Detail'!G564+'Attorney Detail'!H564),0)))</f>
        <v>0</v>
      </c>
      <c r="BG566" s="93">
        <f>IF(AH566=0,0,(AH566/AV566)*('Attorney Detail'!G564+'Attorney Detail'!H564))</f>
        <v>0</v>
      </c>
      <c r="BH566" s="93">
        <f>IF(AK566+AM566=0,0,(IF('Attorney Detail'!R564="yes",((AL566+AN566)/AV566)*('Attorney Detail'!G564+'Attorney Detail'!H564),0)))</f>
        <v>0</v>
      </c>
      <c r="BI566" s="91">
        <f>IF(AP566=0,0,(IF('Attorney Detail'!S564="yes",(AP566/AV566)*('Attorney Detail'!G564+'Attorney Detail'!H564),0)))</f>
        <v>0</v>
      </c>
      <c r="BJ566" s="91">
        <f>IF(AT566=0,0,(AT566/AV566)*('Attorney Detail'!G564+'Attorney Detail'!H564))</f>
        <v>0</v>
      </c>
      <c r="BK566" s="91">
        <f>IF((AU566)=0,('Attorney Detail'!G564+'Attorney Detail'!H564),SUM(AW566:BJ566))</f>
        <v>0</v>
      </c>
      <c r="CK566" s="19">
        <f>AV566*'Attorney Detail'!F564</f>
        <v>0</v>
      </c>
    </row>
    <row r="567" spans="1:89" ht="16.5" thickTop="1" thickBot="1" x14ac:dyDescent="0.3">
      <c r="A567" s="22" t="s">
        <v>27</v>
      </c>
      <c r="B567" s="23"/>
      <c r="C567" s="88"/>
      <c r="D567" s="75">
        <f>C567/C563</f>
        <v>0</v>
      </c>
      <c r="E567" s="88"/>
      <c r="F567" s="75">
        <f>E567/E563</f>
        <v>0</v>
      </c>
      <c r="G567" s="88"/>
      <c r="H567" s="75">
        <f>G567/G563</f>
        <v>0</v>
      </c>
      <c r="I567" s="88"/>
      <c r="J567" s="75">
        <f>I567/I563</f>
        <v>0</v>
      </c>
      <c r="K567" s="88"/>
      <c r="L567" s="75">
        <f>K567/K563</f>
        <v>0</v>
      </c>
      <c r="M567" s="88"/>
      <c r="N567" s="75">
        <f>M567/M563</f>
        <v>0</v>
      </c>
      <c r="O567" s="88"/>
      <c r="P567" s="75">
        <f>O567/O563</f>
        <v>0</v>
      </c>
      <c r="Q567" s="88"/>
      <c r="R567" s="75">
        <f>Q567/Q563</f>
        <v>0</v>
      </c>
      <c r="S567" s="88"/>
      <c r="T567" s="75">
        <f>S567/S563</f>
        <v>0</v>
      </c>
      <c r="U567" s="88"/>
      <c r="V567" s="75">
        <f>U567/U563</f>
        <v>0</v>
      </c>
      <c r="W567" s="88"/>
      <c r="X567" s="75">
        <f>W567/W563</f>
        <v>0</v>
      </c>
      <c r="Y567" s="88"/>
      <c r="Z567" s="75">
        <f>Y567/Y563</f>
        <v>0</v>
      </c>
      <c r="AA567" s="88"/>
      <c r="AB567" s="75">
        <f>AA567/AA563</f>
        <v>0</v>
      </c>
      <c r="AC567" s="88"/>
      <c r="AD567" s="75">
        <f>AC567/AC563</f>
        <v>0</v>
      </c>
      <c r="AE567" s="88"/>
      <c r="AF567" s="75">
        <f>AE567/AE563</f>
        <v>0</v>
      </c>
      <c r="AG567" s="88"/>
      <c r="AH567" s="75">
        <f>AG567/AG563</f>
        <v>0</v>
      </c>
      <c r="AI567" s="88"/>
      <c r="AJ567" s="75">
        <f>AI567/AI563</f>
        <v>0</v>
      </c>
      <c r="AK567" s="88">
        <v>0</v>
      </c>
      <c r="AL567" s="75">
        <f>AK567/AK563</f>
        <v>0</v>
      </c>
      <c r="AM567" s="88">
        <v>0</v>
      </c>
      <c r="AN567" s="75">
        <f>AM567/AM563</f>
        <v>0</v>
      </c>
      <c r="AO567" s="88"/>
      <c r="AP567" s="75">
        <f>AO567/AO563</f>
        <v>0</v>
      </c>
      <c r="AQ567" s="88"/>
      <c r="AR567" s="75">
        <f>AQ567/AQ563</f>
        <v>0</v>
      </c>
      <c r="AS567" s="88"/>
      <c r="AT567" s="75">
        <f>AS567/AS563</f>
        <v>0</v>
      </c>
      <c r="AU567" s="107">
        <f>E567+M567+O567+Q567+W567+Y567+AA567+AE567+AG567+AI567+AO567+AS567+G567+K567+I567+AC567+S567+U567+AQ567+AK567+AM567+C567</f>
        <v>0</v>
      </c>
      <c r="AV567" s="155">
        <f t="shared" si="2534"/>
        <v>0</v>
      </c>
      <c r="AW567" s="93">
        <f>IF(D567=0,0,(IF('Attorney Detail'!I565="yes",(D567/AV567)*('Attorney Detail'!G565+'Attorney Detail'!H565),0)))</f>
        <v>0</v>
      </c>
      <c r="AX567" s="93">
        <f>IF(F567=0,0,(IF('Attorney Detail'!J565="yes",(F567/AV567)*('Attorney Detail'!G565+'Attorney Detail'!H565),0)))</f>
        <v>0</v>
      </c>
      <c r="AY567" s="93">
        <f>IF(H567+J567=0,0,(IF('Attorney Detail'!K565="yes",((H567+J567)/AV567)*('Attorney Detail'!G565+'Attorney Detail'!H565),0)))</f>
        <v>0</v>
      </c>
      <c r="AZ567" s="93">
        <f>IF(L567=0,0,(IF('Attorney Detail'!L565="yes",(L567/AV567)*('Attorney Detail'!G565+'Attorney Detail'!H565),0)))</f>
        <v>0</v>
      </c>
      <c r="BA567" s="93">
        <f>IF(N567=0,0,(N567/AV567)*('Attorney Detail'!G565+'Attorney Detail'!H565))</f>
        <v>0</v>
      </c>
      <c r="BB567" s="93">
        <f>IF(R567+T567=0,0,(IF('Attorney Detail'!M565="yes",((R567+T567)/AV567)*('Attorney Detail'!G565+'Attorney Detail'!H565),0)))</f>
        <v>0</v>
      </c>
      <c r="BC567" s="93">
        <f>IF(V567=0,0,(IF('Attorney Detail'!N565="yes",(((V567)/AV567)*('Attorney Detail'!G565+'Attorney Detail'!H565)),0)))</f>
        <v>0</v>
      </c>
      <c r="BD567" s="93">
        <f>IF(X567+Z567+AB567=0,0,(IF('Attorney Detail'!O565="yes",((X567+Z567+AB567)/AV567)*('Attorney Detail'!G565+'Attorney Detail'!H565),0)))</f>
        <v>0</v>
      </c>
      <c r="BE567" s="93">
        <f>IF(AD567=0,0,(IF('Attorney Detail'!P565="yes",(AD567/AV567)*('Attorney Detail'!G565+'Attorney Detail'!H565),0)))</f>
        <v>0</v>
      </c>
      <c r="BF567" s="93">
        <f>IF(AF567=0,0,(IF('Attorney Detail'!Q565="yes",(AF567/AV567)*('Attorney Detail'!G565+'Attorney Detail'!H565),0)))</f>
        <v>0</v>
      </c>
      <c r="BG567" s="93">
        <f>IF(AH567=0,0,(AH567/AV567)*('Attorney Detail'!G565+'Attorney Detail'!H565))</f>
        <v>0</v>
      </c>
      <c r="BH567" s="93">
        <f>IF(AK567+AM567=0,0,(IF('Attorney Detail'!R565="yes",((AL567+AN567)/AV567)*('Attorney Detail'!G565+'Attorney Detail'!H565),0)))</f>
        <v>0</v>
      </c>
      <c r="BI567" s="91">
        <f>IF(AP567=0,0,(IF('Attorney Detail'!S565="yes",(AP567/AV567)*('Attorney Detail'!G565+'Attorney Detail'!H565),0)))</f>
        <v>0</v>
      </c>
      <c r="BJ567" s="91">
        <f>IF(AT567=0,0,(AT567/AV567)*('Attorney Detail'!G565+'Attorney Detail'!H565))</f>
        <v>0</v>
      </c>
      <c r="BK567" s="91">
        <f>IF((AU567)=0,('Attorney Detail'!G565+'Attorney Detail'!H565),SUM(AW567:BJ567))</f>
        <v>0</v>
      </c>
      <c r="CK567" s="19">
        <f>AV567*'Attorney Detail'!F565</f>
        <v>0</v>
      </c>
    </row>
    <row r="568" spans="1:89" ht="16.5" thickTop="1" thickBot="1" x14ac:dyDescent="0.3">
      <c r="A568" s="24" t="s">
        <v>28</v>
      </c>
      <c r="B568" s="25"/>
      <c r="C568" s="25"/>
      <c r="D568" s="75">
        <f>C568/C563</f>
        <v>0</v>
      </c>
      <c r="E568" s="25"/>
      <c r="F568" s="75">
        <f>E568/E563</f>
        <v>0</v>
      </c>
      <c r="G568" s="25"/>
      <c r="H568" s="75">
        <f>G568/G563</f>
        <v>0</v>
      </c>
      <c r="I568" s="25"/>
      <c r="J568" s="75">
        <f>I568/I563</f>
        <v>0</v>
      </c>
      <c r="K568" s="25"/>
      <c r="L568" s="75">
        <f>K568/K563</f>
        <v>0</v>
      </c>
      <c r="M568" s="25"/>
      <c r="N568" s="75">
        <f>M568/M563</f>
        <v>0</v>
      </c>
      <c r="O568" s="25"/>
      <c r="P568" s="75">
        <f>O568/O563</f>
        <v>0</v>
      </c>
      <c r="Q568" s="25"/>
      <c r="R568" s="75">
        <f>Q568/Q563</f>
        <v>0</v>
      </c>
      <c r="S568" s="25"/>
      <c r="T568" s="75">
        <f>S568/S563</f>
        <v>0</v>
      </c>
      <c r="U568" s="25"/>
      <c r="V568" s="75">
        <f>U568/U563</f>
        <v>0</v>
      </c>
      <c r="W568" s="25"/>
      <c r="X568" s="75">
        <f>W568/W563</f>
        <v>0</v>
      </c>
      <c r="Y568" s="25"/>
      <c r="Z568" s="75">
        <f>Y568/Y563</f>
        <v>0</v>
      </c>
      <c r="AA568" s="25"/>
      <c r="AB568" s="75">
        <f>AA568/AA563</f>
        <v>0</v>
      </c>
      <c r="AC568" s="25"/>
      <c r="AD568" s="75">
        <f>AC568/AC563</f>
        <v>0</v>
      </c>
      <c r="AE568" s="25"/>
      <c r="AF568" s="75">
        <f>AE568/AE563</f>
        <v>0</v>
      </c>
      <c r="AG568" s="25"/>
      <c r="AH568" s="75">
        <f>AG568/AG563</f>
        <v>0</v>
      </c>
      <c r="AI568" s="25"/>
      <c r="AJ568" s="75">
        <f>AI568/AI563</f>
        <v>0</v>
      </c>
      <c r="AK568" s="25">
        <v>0</v>
      </c>
      <c r="AL568" s="75">
        <f>AK568/AK563</f>
        <v>0</v>
      </c>
      <c r="AM568" s="25">
        <v>0</v>
      </c>
      <c r="AN568" s="75">
        <f>AM568/AM563</f>
        <v>0</v>
      </c>
      <c r="AO568" s="25"/>
      <c r="AP568" s="75">
        <f>AO568/AO563</f>
        <v>0</v>
      </c>
      <c r="AQ568" s="25"/>
      <c r="AR568" s="75">
        <f>AQ568/AQ563</f>
        <v>0</v>
      </c>
      <c r="AS568" s="25"/>
      <c r="AT568" s="75">
        <f>AS568/AS563</f>
        <v>0</v>
      </c>
      <c r="AU568" s="108">
        <f>E568+M568+O568+Q568+W568+Y568+AA568+AE568+AG568+AI568+AO568+AS568+G568+K568+I568+AC568+S568+U568+AQ568+AK568+AM568+C568</f>
        <v>0</v>
      </c>
      <c r="AV568" s="155">
        <f t="shared" si="2534"/>
        <v>0</v>
      </c>
      <c r="AW568" s="93">
        <f>IF(D568=0,0,(IF('Attorney Detail'!I566="yes",(D568/AV568)*('Attorney Detail'!G566+'Attorney Detail'!H566),0)))</f>
        <v>0</v>
      </c>
      <c r="AX568" s="93">
        <f>IF(F568=0,0,(IF('Attorney Detail'!J566="yes",(F568/AV568)*('Attorney Detail'!G566+'Attorney Detail'!H566),0)))</f>
        <v>0</v>
      </c>
      <c r="AY568" s="93">
        <f>IF(H568+J568=0,0,(IF('Attorney Detail'!K566="yes",((H568+J568)/AV568)*('Attorney Detail'!G566+'Attorney Detail'!H566),0)))</f>
        <v>0</v>
      </c>
      <c r="AZ568" s="93">
        <f>IF(L568=0,0,(IF('Attorney Detail'!L566="yes",(L568/AV568)*('Attorney Detail'!G566+'Attorney Detail'!H566),0)))</f>
        <v>0</v>
      </c>
      <c r="BA568" s="93">
        <f>IF(N568=0,0,(N568/AV568)*('Attorney Detail'!G566+'Attorney Detail'!H566))</f>
        <v>0</v>
      </c>
      <c r="BB568" s="93">
        <f>IF(R568+T568=0,0,(IF('Attorney Detail'!M566="yes",((R568+T568)/AV568)*('Attorney Detail'!G566+'Attorney Detail'!H566),0)))</f>
        <v>0</v>
      </c>
      <c r="BC568" s="93">
        <f>IF(V568=0,0,(IF('Attorney Detail'!N566="yes",(((V568)/AV568)*('Attorney Detail'!G566+'Attorney Detail'!H566)),0)))</f>
        <v>0</v>
      </c>
      <c r="BD568" s="93">
        <f>IF(X568+Z568+AB568=0,0,(IF('Attorney Detail'!O566="yes",((X568+Z568+AB568)/AV568)*('Attorney Detail'!G566+'Attorney Detail'!H566),0)))</f>
        <v>0</v>
      </c>
      <c r="BE568" s="93">
        <f>IF(AD568=0,0,(IF('Attorney Detail'!P566="yes",(AD568/AV568)*('Attorney Detail'!G566+'Attorney Detail'!H566),0)))</f>
        <v>0</v>
      </c>
      <c r="BF568" s="93">
        <f>IF(AF568=0,0,(IF('Attorney Detail'!Q566="yes",(AF568/AV568)*('Attorney Detail'!G566+'Attorney Detail'!H566),0)))</f>
        <v>0</v>
      </c>
      <c r="BG568" s="93">
        <f>IF(AH568=0,0,(AH568/AV568)*('Attorney Detail'!G566+'Attorney Detail'!H566))</f>
        <v>0</v>
      </c>
      <c r="BH568" s="93">
        <f>IF(AK568+AM568=0,0,(IF('Attorney Detail'!R566="yes",((AL568+AN568)/AV568)*('Attorney Detail'!G566+'Attorney Detail'!H566),0)))</f>
        <v>0</v>
      </c>
      <c r="BI568" s="91">
        <f>IF(AP568=0,0,(IF('Attorney Detail'!S566="yes",(AP568/AV568)*('Attorney Detail'!G566+'Attorney Detail'!H566),0)))</f>
        <v>0</v>
      </c>
      <c r="BJ568" s="91">
        <f>IF(AT568=0,0,(AT568/AV568)*('Attorney Detail'!G566+'Attorney Detail'!H566))</f>
        <v>0</v>
      </c>
      <c r="BK568" s="91">
        <f>IF((AU568)=0,('Attorney Detail'!G566+'Attorney Detail'!H566),SUM(AW568:BJ568))</f>
        <v>0</v>
      </c>
      <c r="CK568" s="19">
        <f>AV568*'Attorney Detail'!F566</f>
        <v>0</v>
      </c>
    </row>
    <row r="569" spans="1:89" ht="16.5" thickTop="1" thickBot="1" x14ac:dyDescent="0.3">
      <c r="A569" s="72" t="s">
        <v>29</v>
      </c>
      <c r="B569" s="73"/>
      <c r="C569" s="73">
        <f t="shared" ref="C569" si="2535">SUM(C565:C568)</f>
        <v>0</v>
      </c>
      <c r="D569" s="74">
        <f t="shared" ref="D569" si="2536">C569/C563</f>
        <v>0</v>
      </c>
      <c r="E569" s="73">
        <f t="shared" ref="E569" si="2537">SUM(E565:E568)</f>
        <v>0</v>
      </c>
      <c r="F569" s="74">
        <f t="shared" ref="F569" si="2538">E569/E563</f>
        <v>0</v>
      </c>
      <c r="G569" s="73">
        <f t="shared" ref="G569" si="2539">SUM(G565:G568)</f>
        <v>0</v>
      </c>
      <c r="H569" s="75">
        <f t="shared" ref="H569" si="2540">G569/G563</f>
        <v>0</v>
      </c>
      <c r="I569" s="73">
        <f t="shared" ref="I569" si="2541">SUM(I565:I568)</f>
        <v>0</v>
      </c>
      <c r="J569" s="75">
        <f t="shared" ref="J569" si="2542">I569/I563</f>
        <v>0</v>
      </c>
      <c r="K569" s="73">
        <f t="shared" ref="K569" si="2543">SUM(K565:K568)</f>
        <v>0</v>
      </c>
      <c r="L569" s="75">
        <f t="shared" ref="L569" si="2544">K569/K563</f>
        <v>0</v>
      </c>
      <c r="M569" s="73">
        <f t="shared" ref="M569" si="2545">SUM(M565:M568)</f>
        <v>0</v>
      </c>
      <c r="N569" s="74">
        <f t="shared" ref="N569" si="2546">M569/M563</f>
        <v>0</v>
      </c>
      <c r="O569" s="73">
        <f t="shared" ref="O569" si="2547">SUM(O565:O568)</f>
        <v>0</v>
      </c>
      <c r="P569" s="74">
        <f t="shared" ref="P569" si="2548">O569/O563</f>
        <v>0</v>
      </c>
      <c r="Q569" s="73">
        <f t="shared" ref="Q569" si="2549">SUM(Q565:Q568)</f>
        <v>0</v>
      </c>
      <c r="R569" s="75">
        <f t="shared" ref="R569" si="2550">Q569/Q563</f>
        <v>0</v>
      </c>
      <c r="S569" s="73">
        <f t="shared" ref="S569" si="2551">SUM(S565:S568)</f>
        <v>0</v>
      </c>
      <c r="T569" s="75">
        <f t="shared" ref="T569" si="2552">S569/S563</f>
        <v>0</v>
      </c>
      <c r="U569" s="73">
        <f t="shared" ref="U569" si="2553">SUM(U565:U568)</f>
        <v>0</v>
      </c>
      <c r="V569" s="75">
        <f t="shared" ref="V569" si="2554">U569/U563</f>
        <v>0</v>
      </c>
      <c r="W569" s="73">
        <f t="shared" ref="W569" si="2555">SUM(W565:W568)</f>
        <v>0</v>
      </c>
      <c r="X569" s="75">
        <f t="shared" ref="X569" si="2556">W569/W563</f>
        <v>0</v>
      </c>
      <c r="Y569" s="73">
        <f t="shared" ref="Y569" si="2557">SUM(Y565:Y568)</f>
        <v>0</v>
      </c>
      <c r="Z569" s="75">
        <f t="shared" ref="Z569" si="2558">Y569/Y563</f>
        <v>0</v>
      </c>
      <c r="AA569" s="73">
        <f t="shared" ref="AA569" si="2559">SUM(AA565:AA568)</f>
        <v>0</v>
      </c>
      <c r="AB569" s="75">
        <f t="shared" ref="AB569" si="2560">AA569/AA563</f>
        <v>0</v>
      </c>
      <c r="AC569" s="73">
        <f t="shared" ref="AC569" si="2561">SUM(AC565:AC568)</f>
        <v>0</v>
      </c>
      <c r="AD569" s="75">
        <f t="shared" ref="AD569" si="2562">AC569/AC563</f>
        <v>0</v>
      </c>
      <c r="AE569" s="73">
        <f t="shared" ref="AE569" si="2563">SUM(AE565:AE568)</f>
        <v>0</v>
      </c>
      <c r="AF569" s="75">
        <f t="shared" ref="AF569" si="2564">AE569/AE563</f>
        <v>0</v>
      </c>
      <c r="AG569" s="73">
        <f t="shared" ref="AG569" si="2565">SUM(AG565:AG568)</f>
        <v>0</v>
      </c>
      <c r="AH569" s="75">
        <f t="shared" ref="AH569" si="2566">AG569/AG563</f>
        <v>0</v>
      </c>
      <c r="AI569" s="73">
        <f t="shared" ref="AI569" si="2567">SUM(AI565:AI568)</f>
        <v>0</v>
      </c>
      <c r="AJ569" s="75">
        <f t="shared" ref="AJ569" si="2568">AI569/AI563</f>
        <v>0</v>
      </c>
      <c r="AK569" s="73">
        <f t="shared" ref="AK569" si="2569">SUM(AK565:AK568)</f>
        <v>0</v>
      </c>
      <c r="AL569" s="75">
        <f t="shared" ref="AL569" si="2570">AK569/AK563</f>
        <v>0</v>
      </c>
      <c r="AM569" s="73">
        <f t="shared" ref="AM569" si="2571">SUM(AM565:AM568)</f>
        <v>0</v>
      </c>
      <c r="AN569" s="75">
        <f t="shared" ref="AN569" si="2572">AM569/AM563</f>
        <v>0</v>
      </c>
      <c r="AO569" s="73">
        <f t="shared" ref="AO569" si="2573">SUM(AO565:AO568)</f>
        <v>0</v>
      </c>
      <c r="AP569" s="75">
        <f t="shared" ref="AP569" si="2574">AO569/AO563</f>
        <v>0</v>
      </c>
      <c r="AQ569" s="73">
        <f t="shared" ref="AQ569" si="2575">SUM(AQ565:AQ568)</f>
        <v>0</v>
      </c>
      <c r="AR569" s="75">
        <f t="shared" ref="AR569" si="2576">AQ569/AQ563</f>
        <v>0</v>
      </c>
      <c r="AS569" s="73">
        <f t="shared" ref="AS569" si="2577">SUM(AS565:AS568)</f>
        <v>0</v>
      </c>
      <c r="AT569" s="75">
        <f t="shared" ref="AT569" si="2578">AS569/AS563</f>
        <v>0</v>
      </c>
      <c r="AU569" s="71">
        <f>E569+M569+O569+Q569+W569+Y569+AA569+AE569+AG569+AI569+AO569+AS569+G569+K569+I569+AC569+S569+U569+AQ569+AK569+AM569+C569</f>
        <v>0</v>
      </c>
      <c r="AV569" s="155">
        <f t="shared" si="2534"/>
        <v>0</v>
      </c>
      <c r="AW569" s="94"/>
      <c r="AX569" s="94"/>
      <c r="AY569" s="94"/>
      <c r="AZ569" s="94"/>
      <c r="BA569" s="94"/>
      <c r="BB569" s="94"/>
      <c r="BC569" s="94"/>
      <c r="BD569" s="94"/>
      <c r="BE569" s="94"/>
      <c r="BF569" s="94"/>
      <c r="BG569" s="94"/>
      <c r="BH569" s="94"/>
      <c r="BI569" s="94"/>
      <c r="BJ569" s="94"/>
      <c r="BK569" s="94"/>
      <c r="CK569" s="26">
        <f t="shared" ref="CK569" si="2579">SUM(CK565:CK568)</f>
        <v>0</v>
      </c>
    </row>
    <row r="570" spans="1:89" ht="16.5" thickTop="1" x14ac:dyDescent="0.25">
      <c r="A570" s="233" t="s">
        <v>481</v>
      </c>
      <c r="B570" s="233"/>
      <c r="C570" s="233"/>
      <c r="D570" s="233"/>
      <c r="E570" s="233"/>
      <c r="F570" s="233"/>
      <c r="G570" s="233"/>
      <c r="H570" s="233"/>
      <c r="I570" s="233"/>
      <c r="J570" s="233"/>
      <c r="K570" s="233"/>
      <c r="L570" s="233"/>
      <c r="M570" s="233"/>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row>
    <row r="571" spans="1:89" ht="45" x14ac:dyDescent="0.25">
      <c r="A571" s="76"/>
      <c r="B571" s="66" t="s">
        <v>21</v>
      </c>
      <c r="C571" s="225" t="s">
        <v>442</v>
      </c>
      <c r="D571" s="226"/>
      <c r="E571" s="225" t="s">
        <v>96</v>
      </c>
      <c r="F571" s="226"/>
      <c r="G571" s="232" t="s">
        <v>99</v>
      </c>
      <c r="H571" s="226"/>
      <c r="I571" s="232" t="s">
        <v>100</v>
      </c>
      <c r="J571" s="226"/>
      <c r="K571" s="225" t="s">
        <v>97</v>
      </c>
      <c r="L571" s="226"/>
      <c r="M571" s="225" t="s">
        <v>98</v>
      </c>
      <c r="N571" s="226"/>
      <c r="O571" s="225" t="s">
        <v>22</v>
      </c>
      <c r="P571" s="226"/>
      <c r="Q571" s="225" t="s">
        <v>489</v>
      </c>
      <c r="R571" s="226"/>
      <c r="S571" s="225" t="s">
        <v>488</v>
      </c>
      <c r="T571" s="226"/>
      <c r="U571" s="232" t="s">
        <v>422</v>
      </c>
      <c r="V571" s="226"/>
      <c r="W571" s="232" t="s">
        <v>436</v>
      </c>
      <c r="X571" s="226"/>
      <c r="Y571" s="232" t="s">
        <v>423</v>
      </c>
      <c r="Z571" s="226"/>
      <c r="AA571" s="225" t="s">
        <v>484</v>
      </c>
      <c r="AB571" s="226"/>
      <c r="AC571" s="225" t="s">
        <v>93</v>
      </c>
      <c r="AD571" s="226"/>
      <c r="AE571" s="225" t="s">
        <v>94</v>
      </c>
      <c r="AF571" s="226"/>
      <c r="AG571" s="225" t="s">
        <v>485</v>
      </c>
      <c r="AH571" s="226"/>
      <c r="AI571" s="225" t="s">
        <v>424</v>
      </c>
      <c r="AJ571" s="226"/>
      <c r="AK571" s="225" t="s">
        <v>425</v>
      </c>
      <c r="AL571" s="226"/>
      <c r="AM571" s="225" t="s">
        <v>437</v>
      </c>
      <c r="AN571" s="226"/>
      <c r="AO571" s="225" t="s">
        <v>500</v>
      </c>
      <c r="AP571" s="226"/>
      <c r="AQ571" s="225" t="s">
        <v>426</v>
      </c>
      <c r="AR571" s="226"/>
      <c r="AS571" s="225" t="s">
        <v>447</v>
      </c>
      <c r="AT571" s="226"/>
      <c r="AU571" s="225" t="s">
        <v>23</v>
      </c>
      <c r="AV571" s="226"/>
      <c r="AW571" s="89" t="s">
        <v>442</v>
      </c>
      <c r="AX571" s="89" t="s">
        <v>96</v>
      </c>
      <c r="AY571" s="195" t="s">
        <v>253</v>
      </c>
      <c r="AZ571" s="105" t="s">
        <v>97</v>
      </c>
      <c r="BA571" s="105" t="s">
        <v>443</v>
      </c>
      <c r="BB571" s="90" t="s">
        <v>434</v>
      </c>
      <c r="BC571" s="106" t="s">
        <v>254</v>
      </c>
      <c r="BD571" s="90" t="s">
        <v>435</v>
      </c>
      <c r="BE571" s="90" t="s">
        <v>93</v>
      </c>
      <c r="BF571" s="90" t="s">
        <v>94</v>
      </c>
      <c r="BG571" s="90" t="s">
        <v>31</v>
      </c>
      <c r="BH571" s="90" t="s">
        <v>444</v>
      </c>
      <c r="BI571" s="91" t="s">
        <v>445</v>
      </c>
      <c r="BJ571" s="91" t="s">
        <v>446</v>
      </c>
      <c r="BK571" s="91" t="s">
        <v>448</v>
      </c>
      <c r="CK571" s="219" t="s">
        <v>502</v>
      </c>
    </row>
    <row r="572" spans="1:89" x14ac:dyDescent="0.25">
      <c r="A572" s="38" t="s">
        <v>107</v>
      </c>
      <c r="B572" s="67"/>
      <c r="C572" s="67"/>
      <c r="D572" s="68"/>
      <c r="E572" s="67"/>
      <c r="F572" s="68"/>
      <c r="G572" s="67"/>
      <c r="H572" s="68"/>
      <c r="I572" s="67"/>
      <c r="J572" s="68"/>
      <c r="K572" s="67"/>
      <c r="L572" s="68"/>
      <c r="M572" s="69"/>
      <c r="N572" s="68"/>
      <c r="O572" s="67"/>
      <c r="P572" s="68"/>
      <c r="Q572" s="67"/>
      <c r="R572" s="68"/>
      <c r="S572" s="67"/>
      <c r="T572" s="68"/>
      <c r="U572" s="67"/>
      <c r="V572" s="68"/>
      <c r="W572" s="67"/>
      <c r="X572" s="68"/>
      <c r="Y572" s="67"/>
      <c r="Z572" s="68"/>
      <c r="AA572" s="67"/>
      <c r="AB572" s="68"/>
      <c r="AC572" s="69"/>
      <c r="AD572" s="69"/>
      <c r="AE572" s="67"/>
      <c r="AF572" s="68"/>
      <c r="AG572" s="67"/>
      <c r="AH572" s="68"/>
      <c r="AI572" s="67"/>
      <c r="AJ572" s="68"/>
      <c r="AK572" s="227"/>
      <c r="AL572" s="228"/>
      <c r="AM572" s="227"/>
      <c r="AN572" s="228"/>
      <c r="AO572" s="112"/>
      <c r="AP572" s="113"/>
      <c r="AQ572" s="112"/>
      <c r="AR572" s="113"/>
      <c r="AS572" s="112"/>
      <c r="AT572" s="113"/>
      <c r="AU572" s="67"/>
      <c r="AV572" s="110"/>
      <c r="AW572" s="89"/>
      <c r="AX572" s="89"/>
      <c r="AY572" s="89"/>
      <c r="AZ572" s="89"/>
      <c r="BA572" s="89"/>
    </row>
    <row r="573" spans="1:89" x14ac:dyDescent="0.25">
      <c r="A573" s="77"/>
      <c r="B573" s="70"/>
      <c r="C573" s="223">
        <f>(VLOOKUP(A572,$BL$2:$CH$5,2,FALSE))*'Attorney Detail'!F573</f>
        <v>15</v>
      </c>
      <c r="D573" s="224"/>
      <c r="E573" s="223">
        <f>(VLOOKUP(A572,$BL$2:$CH$5,3,FALSE))*'Attorney Detail'!F573</f>
        <v>15</v>
      </c>
      <c r="F573" s="224"/>
      <c r="G573" s="223">
        <f>VLOOKUP(A572,$BL$2:$CI$5,4,FALSE)*'Attorney Detail'!F573</f>
        <v>50</v>
      </c>
      <c r="H573" s="224"/>
      <c r="I573" s="223">
        <f>VLOOKUP(A572,$BL$2:$CI$5,5,FALSE)*'Attorney Detail'!F573</f>
        <v>80</v>
      </c>
      <c r="J573" s="224"/>
      <c r="K573" s="223">
        <f>VLOOKUP(A572,$BL$2:$CI$5,6,FALSE)*'Attorney Detail'!F573</f>
        <v>100</v>
      </c>
      <c r="L573" s="224"/>
      <c r="M573" s="234">
        <f>VLOOKUP(A572,$BL$2:$CI$5,7,FALSE)*'Attorney Detail'!F573</f>
        <v>150</v>
      </c>
      <c r="N573" s="224"/>
      <c r="O573" s="223">
        <f>VLOOKUP(A572,$BL$2:$CI$5,8,FALSE)*'Attorney Detail'!F573</f>
        <v>300</v>
      </c>
      <c r="P573" s="224"/>
      <c r="Q573" s="223">
        <f>VLOOKUP(A572,$BL$2:$CI$5,9,FALSE)*'Attorney Detail'!F573</f>
        <v>15</v>
      </c>
      <c r="R573" s="224"/>
      <c r="S573" s="223">
        <f>VLOOKUP(A572,$BL$2:$CI$5,10,FALSE)*'Attorney Detail'!F573</f>
        <v>50</v>
      </c>
      <c r="T573" s="224"/>
      <c r="U573" s="223">
        <f>VLOOKUP(A572,$BL$2:$CI$5,11,FALSE)*'Attorney Detail'!F573</f>
        <v>100</v>
      </c>
      <c r="V573" s="224"/>
      <c r="W573" s="223">
        <f>VLOOKUP(A572,$BL$2:$CI$5,12,FALSE)*'Attorney Detail'!F573</f>
        <v>220</v>
      </c>
      <c r="X573" s="224"/>
      <c r="Y573" s="223">
        <f>VLOOKUP(A572,$BL$2:$CI$5,13,FALSE)*'Attorney Detail'!F573</f>
        <v>300</v>
      </c>
      <c r="Z573" s="224"/>
      <c r="AA573" s="229">
        <f>VLOOKUP(A572,$BL$2:$CI$5,14,FALSE)*'Attorney Detail'!F573</f>
        <v>400</v>
      </c>
      <c r="AB573" s="230"/>
      <c r="AC573" s="229">
        <f>VLOOKUP(A572,$BL$2:$CI$5,15,FALSE)*'Attorney Detail'!F573</f>
        <v>120</v>
      </c>
      <c r="AD573" s="231"/>
      <c r="AE573" s="229">
        <f>VLOOKUP(A572,$BL$2:$CI$5,16,FALSE)*'Attorney Detail'!F573</f>
        <v>120</v>
      </c>
      <c r="AF573" s="230"/>
      <c r="AG573" s="229">
        <f>VLOOKUP(A572,$BL$2:$CI$5,17,FALSE)*'Attorney Detail'!F573</f>
        <v>300</v>
      </c>
      <c r="AH573" s="230"/>
      <c r="AI573" s="223">
        <f>VLOOKUP(A572,$BL$2:$CI$5,18,FALSE)*'Attorney Detail'!F573</f>
        <v>300</v>
      </c>
      <c r="AJ573" s="224"/>
      <c r="AK573" s="223">
        <f>VLOOKUP(A572,$BL$2:$CI$5,19,FALSE)*'Attorney Detail'!F573</f>
        <v>15</v>
      </c>
      <c r="AL573" s="224"/>
      <c r="AM573" s="223">
        <f>VLOOKUP(A572,$BL$2:$CI$5,20,FALSE)*'Attorney Detail'!F573</f>
        <v>40</v>
      </c>
      <c r="AN573" s="224"/>
      <c r="AO573" s="223">
        <f>VLOOKUP(A572,$BL$2:$CI$5,21,FALSE)*'Attorney Detail'!F573</f>
        <v>40</v>
      </c>
      <c r="AP573" s="224"/>
      <c r="AQ573" s="223">
        <f>VLOOKUP(A572,$BL$2:$CI$5,22,FALSE)*'Attorney Detail'!F573</f>
        <v>40</v>
      </c>
      <c r="AR573" s="224"/>
      <c r="AS573" s="235">
        <f>VLOOKUP(A572,$BL$2:$CI$5,23,FALSE)*'Attorney Detail'!F573</f>
        <v>10000000000</v>
      </c>
      <c r="AT573" s="236"/>
      <c r="AU573" s="237"/>
      <c r="AV573" s="238"/>
    </row>
    <row r="574" spans="1:89" ht="15.75" thickBot="1" x14ac:dyDescent="0.3">
      <c r="A574" s="37" t="str">
        <f>'Attorney Detail'!A573&amp;""</f>
        <v/>
      </c>
      <c r="B574" s="78" t="s">
        <v>24</v>
      </c>
      <c r="C574" s="78" t="s">
        <v>24</v>
      </c>
      <c r="D574" s="78" t="s">
        <v>112</v>
      </c>
      <c r="E574" s="78" t="s">
        <v>24</v>
      </c>
      <c r="F574" s="78" t="s">
        <v>112</v>
      </c>
      <c r="G574" s="78" t="s">
        <v>24</v>
      </c>
      <c r="H574" s="78" t="s">
        <v>112</v>
      </c>
      <c r="I574" s="78" t="s">
        <v>24</v>
      </c>
      <c r="J574" s="78" t="s">
        <v>112</v>
      </c>
      <c r="K574" s="78" t="s">
        <v>24</v>
      </c>
      <c r="L574" s="78" t="s">
        <v>112</v>
      </c>
      <c r="M574" s="78" t="s">
        <v>24</v>
      </c>
      <c r="N574" s="78" t="s">
        <v>112</v>
      </c>
      <c r="O574" s="78" t="s">
        <v>24</v>
      </c>
      <c r="P574" s="78" t="s">
        <v>112</v>
      </c>
      <c r="Q574" s="78" t="s">
        <v>24</v>
      </c>
      <c r="R574" s="78" t="s">
        <v>112</v>
      </c>
      <c r="S574" s="78" t="s">
        <v>24</v>
      </c>
      <c r="T574" s="78" t="s">
        <v>112</v>
      </c>
      <c r="U574" s="78" t="s">
        <v>24</v>
      </c>
      <c r="V574" s="78" t="s">
        <v>112</v>
      </c>
      <c r="W574" s="78" t="s">
        <v>24</v>
      </c>
      <c r="X574" s="78" t="s">
        <v>112</v>
      </c>
      <c r="Y574" s="78" t="s">
        <v>24</v>
      </c>
      <c r="Z574" s="78" t="s">
        <v>112</v>
      </c>
      <c r="AA574" s="78" t="s">
        <v>24</v>
      </c>
      <c r="AB574" s="78" t="s">
        <v>112</v>
      </c>
      <c r="AC574" s="78" t="s">
        <v>24</v>
      </c>
      <c r="AD574" s="78" t="s">
        <v>112</v>
      </c>
      <c r="AE574" s="78" t="s">
        <v>24</v>
      </c>
      <c r="AF574" s="78" t="s">
        <v>112</v>
      </c>
      <c r="AG574" s="78" t="s">
        <v>24</v>
      </c>
      <c r="AH574" s="79" t="s">
        <v>112</v>
      </c>
      <c r="AI574" s="78" t="s">
        <v>24</v>
      </c>
      <c r="AJ574" s="78" t="s">
        <v>112</v>
      </c>
      <c r="AK574" s="78" t="s">
        <v>24</v>
      </c>
      <c r="AL574" s="78" t="s">
        <v>112</v>
      </c>
      <c r="AM574" s="78" t="s">
        <v>24</v>
      </c>
      <c r="AN574" s="78" t="s">
        <v>112</v>
      </c>
      <c r="AO574" s="78" t="s">
        <v>24</v>
      </c>
      <c r="AP574" s="78" t="s">
        <v>112</v>
      </c>
      <c r="AQ574" s="78" t="s">
        <v>24</v>
      </c>
      <c r="AR574" s="78" t="s">
        <v>112</v>
      </c>
      <c r="AS574" s="78" t="s">
        <v>24</v>
      </c>
      <c r="AT574" s="78" t="s">
        <v>112</v>
      </c>
      <c r="AU574" s="78" t="s">
        <v>24</v>
      </c>
      <c r="AV574" s="154" t="s">
        <v>112</v>
      </c>
      <c r="CK574" s="19"/>
    </row>
    <row r="575" spans="1:89" ht="16.5" thickTop="1" thickBot="1" x14ac:dyDescent="0.3">
      <c r="A575" s="20" t="s">
        <v>25</v>
      </c>
      <c r="B575" s="21"/>
      <c r="C575" s="21"/>
      <c r="D575" s="75">
        <f>C575/C573</f>
        <v>0</v>
      </c>
      <c r="E575" s="21"/>
      <c r="F575" s="75">
        <f>E575/E573</f>
        <v>0</v>
      </c>
      <c r="G575" s="21"/>
      <c r="H575" s="75">
        <f>G575/G573</f>
        <v>0</v>
      </c>
      <c r="I575" s="21"/>
      <c r="J575" s="75">
        <f>I575/I573</f>
        <v>0</v>
      </c>
      <c r="K575" s="21"/>
      <c r="L575" s="75">
        <f>K575/K573</f>
        <v>0</v>
      </c>
      <c r="M575" s="21"/>
      <c r="N575" s="75">
        <f>M575/M573</f>
        <v>0</v>
      </c>
      <c r="O575" s="21"/>
      <c r="P575" s="75">
        <f>O575/O573</f>
        <v>0</v>
      </c>
      <c r="Q575" s="21"/>
      <c r="R575" s="75">
        <f>Q575/Q573</f>
        <v>0</v>
      </c>
      <c r="S575" s="21"/>
      <c r="T575" s="75">
        <f>S575/S573</f>
        <v>0</v>
      </c>
      <c r="U575" s="21"/>
      <c r="V575" s="75">
        <f>U575/U573</f>
        <v>0</v>
      </c>
      <c r="W575" s="21"/>
      <c r="X575" s="75">
        <f>W575/W573</f>
        <v>0</v>
      </c>
      <c r="Y575" s="21"/>
      <c r="Z575" s="75">
        <f>Y575/Y573</f>
        <v>0</v>
      </c>
      <c r="AA575" s="21"/>
      <c r="AB575" s="75">
        <f>AA575/AA573</f>
        <v>0</v>
      </c>
      <c r="AC575" s="21"/>
      <c r="AD575" s="75">
        <f>AC575/AC573</f>
        <v>0</v>
      </c>
      <c r="AE575" s="21"/>
      <c r="AF575" s="75">
        <f>AE575/AE573</f>
        <v>0</v>
      </c>
      <c r="AG575" s="21"/>
      <c r="AH575" s="75">
        <f>AG575/AG573</f>
        <v>0</v>
      </c>
      <c r="AI575" s="21"/>
      <c r="AJ575" s="75">
        <f>AI575/AI573</f>
        <v>0</v>
      </c>
      <c r="AK575" s="21"/>
      <c r="AL575" s="75">
        <f>AK575/AK573</f>
        <v>0</v>
      </c>
      <c r="AM575" s="21">
        <v>0</v>
      </c>
      <c r="AN575" s="75">
        <f>AM575/AM573</f>
        <v>0</v>
      </c>
      <c r="AO575" s="21"/>
      <c r="AP575" s="75">
        <f>AO575/AO573</f>
        <v>0</v>
      </c>
      <c r="AQ575" s="21"/>
      <c r="AR575" s="75">
        <f>AQ575/AQ573</f>
        <v>0</v>
      </c>
      <c r="AS575" s="21"/>
      <c r="AT575" s="75">
        <f>AS575/AS573</f>
        <v>0</v>
      </c>
      <c r="AU575" s="100">
        <f>E575+M575+O575+Q575+W575+Y575+AA575+AE575+AG575+AI575+AO575+AS575+G575+K575+I575+AC575+S575+U575+AQ575+AK575+AM575+C575</f>
        <v>0</v>
      </c>
      <c r="AV575" s="155">
        <f t="shared" ref="AV575:AV579" si="2580">F575+N575+P575+R575+X575+Z575+AB575+AF575+AH575+AJ575+AP575+AT575+AD575+H575+L575+J575+T575+V575+AR575+AL575+AN575+D575</f>
        <v>0</v>
      </c>
      <c r="AW575" s="93">
        <f>IF(D575=0,0,(IF('Attorney Detail'!I573="yes",(D575/AV575)*('Attorney Detail'!G573+'Attorney Detail'!H573),0)))</f>
        <v>0</v>
      </c>
      <c r="AX575" s="93">
        <f>IF(F575=0,0,(IF('Attorney Detail'!J573="yes",(F575/AV575)*('Attorney Detail'!G573+'Attorney Detail'!H573),0)))</f>
        <v>0</v>
      </c>
      <c r="AY575" s="93">
        <f>IF(H575+J575=0,0,(IF('Attorney Detail'!K573="yes",((H575+J575)/AV575)*('Attorney Detail'!G573+'Attorney Detail'!H573),0)))</f>
        <v>0</v>
      </c>
      <c r="AZ575" s="93">
        <f>IF(L575=0,0,(IF('Attorney Detail'!L573="yes",(L575/AV575)*('Attorney Detail'!G573+'Attorney Detail'!H573),0)))</f>
        <v>0</v>
      </c>
      <c r="BA575" s="93">
        <f>IF(N575=0,0,(N575/AV575)*('Attorney Detail'!G573+'Attorney Detail'!H573))</f>
        <v>0</v>
      </c>
      <c r="BB575" s="93">
        <f>IF(R575+T575=0,0,(IF('Attorney Detail'!M573="yes",((R575+T575)/AV575)*('Attorney Detail'!G573+'Attorney Detail'!H573),0)))</f>
        <v>0</v>
      </c>
      <c r="BC575" s="93">
        <f>IF(V575=0,0,(IF('Attorney Detail'!N573="yes",(((V575)/AV575)*('Attorney Detail'!G573+'Attorney Detail'!H573)),0)))</f>
        <v>0</v>
      </c>
      <c r="BD575" s="93">
        <f>IF(X575+Z575+AB575=0,0,(IF('Attorney Detail'!O573="yes",((X575+Z575+AB575)/AV575)*('Attorney Detail'!G573+'Attorney Detail'!H573),0)))</f>
        <v>0</v>
      </c>
      <c r="BE575" s="93">
        <f>IF(AD575=0,0,(IF('Attorney Detail'!P573="yes",(AD575/AV575)*('Attorney Detail'!G573+'Attorney Detail'!H573),0)))</f>
        <v>0</v>
      </c>
      <c r="BF575" s="93">
        <f>IF(AF575=0,0,(IF('Attorney Detail'!Q573="yes",(AF575/AV575)*('Attorney Detail'!G573+'Attorney Detail'!H573),0)))</f>
        <v>0</v>
      </c>
      <c r="BG575" s="93">
        <f>IF(AH575=0,0,(AH575/AV575)*('Attorney Detail'!G573+'Attorney Detail'!H573))</f>
        <v>0</v>
      </c>
      <c r="BH575" s="93">
        <f>IF(AK575+AM575=0,0,(IF('Attorney Detail'!R573="yes",((AL575+AN575)/AV575)*('Attorney Detail'!G573+'Attorney Detail'!H573),0)))</f>
        <v>0</v>
      </c>
      <c r="BI575" s="91">
        <f>IF(AP575=0,0,(IF('Attorney Detail'!S573="yes",(AP575/AV575)*('Attorney Detail'!G573+'Attorney Detail'!H573),0)))</f>
        <v>0</v>
      </c>
      <c r="BJ575" s="91">
        <f>IF(AT575=0,0,(AT575/AV575)*('Attorney Detail'!G573+'Attorney Detail'!H573))</f>
        <v>0</v>
      </c>
      <c r="BK575" s="91">
        <f>IF((AU575)=0,('Attorney Detail'!G573+'Attorney Detail'!H573),SUM(AW575:BJ575))</f>
        <v>0</v>
      </c>
      <c r="CK575" s="19">
        <f>AV575*'Attorney Detail'!F573</f>
        <v>0</v>
      </c>
    </row>
    <row r="576" spans="1:89" ht="16.5" thickTop="1" thickBot="1" x14ac:dyDescent="0.3">
      <c r="A576" s="22" t="s">
        <v>26</v>
      </c>
      <c r="B576" s="23"/>
      <c r="C576" s="88"/>
      <c r="D576" s="75">
        <f>C576/C573</f>
        <v>0</v>
      </c>
      <c r="E576" s="88"/>
      <c r="F576" s="75">
        <f>E576/E573</f>
        <v>0</v>
      </c>
      <c r="G576" s="88"/>
      <c r="H576" s="75">
        <f>G576/G573</f>
        <v>0</v>
      </c>
      <c r="I576" s="88"/>
      <c r="J576" s="75">
        <f>I576/I573</f>
        <v>0</v>
      </c>
      <c r="K576" s="88"/>
      <c r="L576" s="75">
        <f>K576/K573</f>
        <v>0</v>
      </c>
      <c r="M576" s="88"/>
      <c r="N576" s="75">
        <f>M576/M573</f>
        <v>0</v>
      </c>
      <c r="O576" s="88"/>
      <c r="P576" s="75">
        <f>O576/O573</f>
        <v>0</v>
      </c>
      <c r="Q576" s="88"/>
      <c r="R576" s="75">
        <f>Q576/Q573</f>
        <v>0</v>
      </c>
      <c r="S576" s="88"/>
      <c r="T576" s="75">
        <f>S576/S573</f>
        <v>0</v>
      </c>
      <c r="U576" s="88"/>
      <c r="V576" s="75">
        <f>U576/U573</f>
        <v>0</v>
      </c>
      <c r="W576" s="88"/>
      <c r="X576" s="75">
        <f>W576/W573</f>
        <v>0</v>
      </c>
      <c r="Y576" s="88"/>
      <c r="Z576" s="75">
        <f>Y576/Y573</f>
        <v>0</v>
      </c>
      <c r="AA576" s="88"/>
      <c r="AB576" s="75">
        <f>AA576/AA573</f>
        <v>0</v>
      </c>
      <c r="AC576" s="88"/>
      <c r="AD576" s="75">
        <f>AC576/AC573</f>
        <v>0</v>
      </c>
      <c r="AE576" s="88"/>
      <c r="AF576" s="75">
        <f>AE576/AE573</f>
        <v>0</v>
      </c>
      <c r="AG576" s="88"/>
      <c r="AH576" s="75">
        <f>AG576/AG573</f>
        <v>0</v>
      </c>
      <c r="AI576" s="88"/>
      <c r="AJ576" s="75">
        <f>AI576/AI573</f>
        <v>0</v>
      </c>
      <c r="AK576" s="88">
        <v>0</v>
      </c>
      <c r="AL576" s="75">
        <f>AK576/AK573</f>
        <v>0</v>
      </c>
      <c r="AM576" s="88">
        <v>0</v>
      </c>
      <c r="AN576" s="75">
        <f>AM576/AM573</f>
        <v>0</v>
      </c>
      <c r="AO576" s="88"/>
      <c r="AP576" s="75">
        <f>AO576/AO573</f>
        <v>0</v>
      </c>
      <c r="AQ576" s="88"/>
      <c r="AR576" s="75">
        <f>AQ576/AQ573</f>
        <v>0</v>
      </c>
      <c r="AS576" s="88"/>
      <c r="AT576" s="75">
        <f>AS576/AS573</f>
        <v>0</v>
      </c>
      <c r="AU576" s="107">
        <f>E576+M576+O576+Q576+W576+Y576+AA576+AE576+AG576+AI576+AO576+AS576+G576+K576+I576+AC576+S576+U576+AQ576+AK576+AM576+C576</f>
        <v>0</v>
      </c>
      <c r="AV576" s="155">
        <f t="shared" si="2580"/>
        <v>0</v>
      </c>
      <c r="AW576" s="93">
        <f>IF(D576=0,0,(IF('Attorney Detail'!I574="yes",(D576/AV576)*('Attorney Detail'!G574+'Attorney Detail'!H574),0)))</f>
        <v>0</v>
      </c>
      <c r="AX576" s="93">
        <f>IF(F576=0,0,(IF('Attorney Detail'!J574="yes",(F576/AV576)*('Attorney Detail'!G574+'Attorney Detail'!H574),0)))</f>
        <v>0</v>
      </c>
      <c r="AY576" s="93">
        <f>IF(H576+J576=0,0,(IF('Attorney Detail'!K574="yes",((H576+J576)/AV576)*('Attorney Detail'!G574+'Attorney Detail'!H574),0)))</f>
        <v>0</v>
      </c>
      <c r="AZ576" s="93">
        <f>IF(L576=0,0,(IF('Attorney Detail'!L574="yes",(L576/AV576)*('Attorney Detail'!G574+'Attorney Detail'!H574),0)))</f>
        <v>0</v>
      </c>
      <c r="BA576" s="93">
        <f>IF(N576=0,0,(N576/AV576)*('Attorney Detail'!G574+'Attorney Detail'!H574))</f>
        <v>0</v>
      </c>
      <c r="BB576" s="93">
        <f>IF(R576+T576=0,0,(IF('Attorney Detail'!M574="yes",((R576+T576)/AV576)*('Attorney Detail'!G574+'Attorney Detail'!H574),0)))</f>
        <v>0</v>
      </c>
      <c r="BC576" s="93">
        <f>IF(V576=0,0,(IF('Attorney Detail'!N574="yes",(((V576)/AV576)*('Attorney Detail'!G574+'Attorney Detail'!H574)),0)))</f>
        <v>0</v>
      </c>
      <c r="BD576" s="93">
        <f>IF(X576+Z576+AB576=0,0,(IF('Attorney Detail'!O574="yes",((X576+Z576+AB576)/AV576)*('Attorney Detail'!G574+'Attorney Detail'!H574),0)))</f>
        <v>0</v>
      </c>
      <c r="BE576" s="93">
        <f>IF(AD576=0,0,(IF('Attorney Detail'!P574="yes",(AD576/AV576)*('Attorney Detail'!G574+'Attorney Detail'!H574),0)))</f>
        <v>0</v>
      </c>
      <c r="BF576" s="93">
        <f>IF(AF576=0,0,(IF('Attorney Detail'!Q574="yes",(AF576/AV576)*('Attorney Detail'!G574+'Attorney Detail'!H574),0)))</f>
        <v>0</v>
      </c>
      <c r="BG576" s="93">
        <f>IF(AH576=0,0,(AH576/AV576)*('Attorney Detail'!G574+'Attorney Detail'!H574))</f>
        <v>0</v>
      </c>
      <c r="BH576" s="93">
        <f>IF(AK576+AM576=0,0,(IF('Attorney Detail'!R574="yes",((AL576+AN576)/AV576)*('Attorney Detail'!G574+'Attorney Detail'!H574),0)))</f>
        <v>0</v>
      </c>
      <c r="BI576" s="91">
        <f>IF(AP576=0,0,(IF('Attorney Detail'!S574="yes",(AP576/AV576)*('Attorney Detail'!G574+'Attorney Detail'!H574),0)))</f>
        <v>0</v>
      </c>
      <c r="BJ576" s="91">
        <f>IF(AT576=0,0,(AT576/AV576)*('Attorney Detail'!G574+'Attorney Detail'!H574))</f>
        <v>0</v>
      </c>
      <c r="BK576" s="91">
        <f>IF((AU576)=0,('Attorney Detail'!G574+'Attorney Detail'!H574),SUM(AW576:BJ576))</f>
        <v>0</v>
      </c>
      <c r="CK576" s="19">
        <f>AV576*'Attorney Detail'!F574</f>
        <v>0</v>
      </c>
    </row>
    <row r="577" spans="1:89" ht="16.5" thickTop="1" thickBot="1" x14ac:dyDescent="0.3">
      <c r="A577" s="22" t="s">
        <v>27</v>
      </c>
      <c r="B577" s="23"/>
      <c r="C577" s="88"/>
      <c r="D577" s="75">
        <f>C577/C573</f>
        <v>0</v>
      </c>
      <c r="E577" s="88"/>
      <c r="F577" s="75">
        <f>E577/E573</f>
        <v>0</v>
      </c>
      <c r="G577" s="88"/>
      <c r="H577" s="75">
        <f>G577/G573</f>
        <v>0</v>
      </c>
      <c r="I577" s="88"/>
      <c r="J577" s="75">
        <f>I577/I573</f>
        <v>0</v>
      </c>
      <c r="K577" s="88"/>
      <c r="L577" s="75">
        <f>K577/K573</f>
        <v>0</v>
      </c>
      <c r="M577" s="88"/>
      <c r="N577" s="75">
        <f>M577/M573</f>
        <v>0</v>
      </c>
      <c r="O577" s="88"/>
      <c r="P577" s="75">
        <f>O577/O573</f>
        <v>0</v>
      </c>
      <c r="Q577" s="88"/>
      <c r="R577" s="75">
        <f>Q577/Q573</f>
        <v>0</v>
      </c>
      <c r="S577" s="88"/>
      <c r="T577" s="75">
        <f>S577/S573</f>
        <v>0</v>
      </c>
      <c r="U577" s="88"/>
      <c r="V577" s="75">
        <f>U577/U573</f>
        <v>0</v>
      </c>
      <c r="W577" s="88"/>
      <c r="X577" s="75">
        <f>W577/W573</f>
        <v>0</v>
      </c>
      <c r="Y577" s="88"/>
      <c r="Z577" s="75">
        <f>Y577/Y573</f>
        <v>0</v>
      </c>
      <c r="AA577" s="88"/>
      <c r="AB577" s="75">
        <f>AA577/AA573</f>
        <v>0</v>
      </c>
      <c r="AC577" s="88"/>
      <c r="AD577" s="75">
        <f>AC577/AC573</f>
        <v>0</v>
      </c>
      <c r="AE577" s="88"/>
      <c r="AF577" s="75">
        <f>AE577/AE573</f>
        <v>0</v>
      </c>
      <c r="AG577" s="88"/>
      <c r="AH577" s="75">
        <f>AG577/AG573</f>
        <v>0</v>
      </c>
      <c r="AI577" s="88"/>
      <c r="AJ577" s="75">
        <f>AI577/AI573</f>
        <v>0</v>
      </c>
      <c r="AK577" s="88">
        <v>0</v>
      </c>
      <c r="AL577" s="75">
        <f>AK577/AK573</f>
        <v>0</v>
      </c>
      <c r="AM577" s="88">
        <v>0</v>
      </c>
      <c r="AN577" s="75">
        <f>AM577/AM573</f>
        <v>0</v>
      </c>
      <c r="AO577" s="88"/>
      <c r="AP577" s="75">
        <f>AO577/AO573</f>
        <v>0</v>
      </c>
      <c r="AQ577" s="88"/>
      <c r="AR577" s="75">
        <f>AQ577/AQ573</f>
        <v>0</v>
      </c>
      <c r="AS577" s="88"/>
      <c r="AT577" s="75">
        <f>AS577/AS573</f>
        <v>0</v>
      </c>
      <c r="AU577" s="107">
        <f>E577+M577+O577+Q577+W577+Y577+AA577+AE577+AG577+AI577+AO577+AS577+G577+K577+I577+AC577+S577+U577+AQ577+AK577+AM577+C577</f>
        <v>0</v>
      </c>
      <c r="AV577" s="155">
        <f t="shared" si="2580"/>
        <v>0</v>
      </c>
      <c r="AW577" s="93">
        <f>IF(D577=0,0,(IF('Attorney Detail'!I575="yes",(D577/AV577)*('Attorney Detail'!G575+'Attorney Detail'!H575),0)))</f>
        <v>0</v>
      </c>
      <c r="AX577" s="93">
        <f>IF(F577=0,0,(IF('Attorney Detail'!J575="yes",(F577/AV577)*('Attorney Detail'!G575+'Attorney Detail'!H575),0)))</f>
        <v>0</v>
      </c>
      <c r="AY577" s="93">
        <f>IF(H577+J577=0,0,(IF('Attorney Detail'!K575="yes",((H577+J577)/AV577)*('Attorney Detail'!G575+'Attorney Detail'!H575),0)))</f>
        <v>0</v>
      </c>
      <c r="AZ577" s="93">
        <f>IF(L577=0,0,(IF('Attorney Detail'!L575="yes",(L577/AV577)*('Attorney Detail'!G575+'Attorney Detail'!H575),0)))</f>
        <v>0</v>
      </c>
      <c r="BA577" s="93">
        <f>IF(N577=0,0,(N577/AV577)*('Attorney Detail'!G575+'Attorney Detail'!H575))</f>
        <v>0</v>
      </c>
      <c r="BB577" s="93">
        <f>IF(R577+T577=0,0,(IF('Attorney Detail'!M575="yes",((R577+T577)/AV577)*('Attorney Detail'!G575+'Attorney Detail'!H575),0)))</f>
        <v>0</v>
      </c>
      <c r="BC577" s="93">
        <f>IF(V577=0,0,(IF('Attorney Detail'!N575="yes",(((V577)/AV577)*('Attorney Detail'!G575+'Attorney Detail'!H575)),0)))</f>
        <v>0</v>
      </c>
      <c r="BD577" s="93">
        <f>IF(X577+Z577+AB577=0,0,(IF('Attorney Detail'!O575="yes",((X577+Z577+AB577)/AV577)*('Attorney Detail'!G575+'Attorney Detail'!H575),0)))</f>
        <v>0</v>
      </c>
      <c r="BE577" s="93">
        <f>IF(AD577=0,0,(IF('Attorney Detail'!P575="yes",(AD577/AV577)*('Attorney Detail'!G575+'Attorney Detail'!H575),0)))</f>
        <v>0</v>
      </c>
      <c r="BF577" s="93">
        <f>IF(AF577=0,0,(IF('Attorney Detail'!Q575="yes",(AF577/AV577)*('Attorney Detail'!G575+'Attorney Detail'!H575),0)))</f>
        <v>0</v>
      </c>
      <c r="BG577" s="93">
        <f>IF(AH577=0,0,(AH577/AV577)*('Attorney Detail'!G575+'Attorney Detail'!H575))</f>
        <v>0</v>
      </c>
      <c r="BH577" s="93">
        <f>IF(AK577+AM577=0,0,(IF('Attorney Detail'!R575="yes",((AL577+AN577)/AV577)*('Attorney Detail'!G575+'Attorney Detail'!H575),0)))</f>
        <v>0</v>
      </c>
      <c r="BI577" s="91">
        <f>IF(AP577=0,0,(IF('Attorney Detail'!S575="yes",(AP577/AV577)*('Attorney Detail'!G575+'Attorney Detail'!H575),0)))</f>
        <v>0</v>
      </c>
      <c r="BJ577" s="91">
        <f>IF(AT577=0,0,(AT577/AV577)*('Attorney Detail'!G575+'Attorney Detail'!H575))</f>
        <v>0</v>
      </c>
      <c r="BK577" s="91">
        <f>IF((AU577)=0,('Attorney Detail'!G575+'Attorney Detail'!H575),SUM(AW577:BJ577))</f>
        <v>0</v>
      </c>
      <c r="CK577" s="19">
        <f>AV577*'Attorney Detail'!F575</f>
        <v>0</v>
      </c>
    </row>
    <row r="578" spans="1:89" ht="16.5" thickTop="1" thickBot="1" x14ac:dyDescent="0.3">
      <c r="A578" s="24" t="s">
        <v>28</v>
      </c>
      <c r="B578" s="25"/>
      <c r="C578" s="25"/>
      <c r="D578" s="75">
        <f>C578/C573</f>
        <v>0</v>
      </c>
      <c r="E578" s="25"/>
      <c r="F578" s="75">
        <f>E578/E573</f>
        <v>0</v>
      </c>
      <c r="G578" s="25"/>
      <c r="H578" s="75">
        <f>G578/G573</f>
        <v>0</v>
      </c>
      <c r="I578" s="25"/>
      <c r="J578" s="75">
        <f>I578/I573</f>
        <v>0</v>
      </c>
      <c r="K578" s="25"/>
      <c r="L578" s="75">
        <f>K578/K573</f>
        <v>0</v>
      </c>
      <c r="M578" s="25"/>
      <c r="N578" s="75">
        <f>M578/M573</f>
        <v>0</v>
      </c>
      <c r="O578" s="25"/>
      <c r="P578" s="75">
        <f>O578/O573</f>
        <v>0</v>
      </c>
      <c r="Q578" s="25"/>
      <c r="R578" s="75">
        <f>Q578/Q573</f>
        <v>0</v>
      </c>
      <c r="S578" s="25"/>
      <c r="T578" s="75">
        <f>S578/S573</f>
        <v>0</v>
      </c>
      <c r="U578" s="25"/>
      <c r="V578" s="75">
        <f>U578/U573</f>
        <v>0</v>
      </c>
      <c r="W578" s="25"/>
      <c r="X578" s="75">
        <f>W578/W573</f>
        <v>0</v>
      </c>
      <c r="Y578" s="25"/>
      <c r="Z578" s="75">
        <f>Y578/Y573</f>
        <v>0</v>
      </c>
      <c r="AA578" s="25"/>
      <c r="AB578" s="75">
        <f>AA578/AA573</f>
        <v>0</v>
      </c>
      <c r="AC578" s="25"/>
      <c r="AD578" s="75">
        <f>AC578/AC573</f>
        <v>0</v>
      </c>
      <c r="AE578" s="25"/>
      <c r="AF578" s="75">
        <f>AE578/AE573</f>
        <v>0</v>
      </c>
      <c r="AG578" s="25"/>
      <c r="AH578" s="75">
        <f>AG578/AG573</f>
        <v>0</v>
      </c>
      <c r="AI578" s="25"/>
      <c r="AJ578" s="75">
        <f>AI578/AI573</f>
        <v>0</v>
      </c>
      <c r="AK578" s="25">
        <v>0</v>
      </c>
      <c r="AL578" s="75">
        <f>AK578/AK573</f>
        <v>0</v>
      </c>
      <c r="AM578" s="25">
        <v>0</v>
      </c>
      <c r="AN578" s="75">
        <f>AM578/AM573</f>
        <v>0</v>
      </c>
      <c r="AO578" s="25"/>
      <c r="AP578" s="75">
        <f>AO578/AO573</f>
        <v>0</v>
      </c>
      <c r="AQ578" s="25"/>
      <c r="AR578" s="75">
        <f>AQ578/AQ573</f>
        <v>0</v>
      </c>
      <c r="AS578" s="25"/>
      <c r="AT578" s="75">
        <f>AS578/AS573</f>
        <v>0</v>
      </c>
      <c r="AU578" s="108">
        <f>E578+M578+O578+Q578+W578+Y578+AA578+AE578+AG578+AI578+AO578+AS578+G578+K578+I578+AC578+S578+U578+AQ578+AK578+AM578+C578</f>
        <v>0</v>
      </c>
      <c r="AV578" s="155">
        <f t="shared" si="2580"/>
        <v>0</v>
      </c>
      <c r="AW578" s="93">
        <f>IF(D578=0,0,(IF('Attorney Detail'!I576="yes",(D578/AV578)*('Attorney Detail'!G576+'Attorney Detail'!H576),0)))</f>
        <v>0</v>
      </c>
      <c r="AX578" s="93">
        <f>IF(F578=0,0,(IF('Attorney Detail'!J576="yes",(F578/AV578)*('Attorney Detail'!G576+'Attorney Detail'!H576),0)))</f>
        <v>0</v>
      </c>
      <c r="AY578" s="93">
        <f>IF(H578+J578=0,0,(IF('Attorney Detail'!K576="yes",((H578+J578)/AV578)*('Attorney Detail'!G576+'Attorney Detail'!H576),0)))</f>
        <v>0</v>
      </c>
      <c r="AZ578" s="93">
        <f>IF(L578=0,0,(IF('Attorney Detail'!L576="yes",(L578/AV578)*('Attorney Detail'!G576+'Attorney Detail'!H576),0)))</f>
        <v>0</v>
      </c>
      <c r="BA578" s="93">
        <f>IF(N578=0,0,(N578/AV578)*('Attorney Detail'!G576+'Attorney Detail'!H576))</f>
        <v>0</v>
      </c>
      <c r="BB578" s="93">
        <f>IF(R578+T578=0,0,(IF('Attorney Detail'!M576="yes",((R578+T578)/AV578)*('Attorney Detail'!G576+'Attorney Detail'!H576),0)))</f>
        <v>0</v>
      </c>
      <c r="BC578" s="93">
        <f>IF(V578=0,0,(IF('Attorney Detail'!N576="yes",(((V578)/AV578)*('Attorney Detail'!G576+'Attorney Detail'!H576)),0)))</f>
        <v>0</v>
      </c>
      <c r="BD578" s="93">
        <f>IF(X578+Z578+AB578=0,0,(IF('Attorney Detail'!O576="yes",((X578+Z578+AB578)/AV578)*('Attorney Detail'!G576+'Attorney Detail'!H576),0)))</f>
        <v>0</v>
      </c>
      <c r="BE578" s="93">
        <f>IF(AD578=0,0,(IF('Attorney Detail'!P576="yes",(AD578/AV578)*('Attorney Detail'!G576+'Attorney Detail'!H576),0)))</f>
        <v>0</v>
      </c>
      <c r="BF578" s="93">
        <f>IF(AF578=0,0,(IF('Attorney Detail'!Q576="yes",(AF578/AV578)*('Attorney Detail'!G576+'Attorney Detail'!H576),0)))</f>
        <v>0</v>
      </c>
      <c r="BG578" s="93">
        <f>IF(AH578=0,0,(AH578/AV578)*('Attorney Detail'!G576+'Attorney Detail'!H576))</f>
        <v>0</v>
      </c>
      <c r="BH578" s="93">
        <f>IF(AK578+AM578=0,0,(IF('Attorney Detail'!R576="yes",((AL578+AN578)/AV578)*('Attorney Detail'!G576+'Attorney Detail'!H576),0)))</f>
        <v>0</v>
      </c>
      <c r="BI578" s="91">
        <f>IF(AP578=0,0,(IF('Attorney Detail'!S576="yes",(AP578/AV578)*('Attorney Detail'!G576+'Attorney Detail'!H576),0)))</f>
        <v>0</v>
      </c>
      <c r="BJ578" s="91">
        <f>IF(AT578=0,0,(AT578/AV578)*('Attorney Detail'!G576+'Attorney Detail'!H576))</f>
        <v>0</v>
      </c>
      <c r="BK578" s="91">
        <f>IF((AU578)=0,('Attorney Detail'!G576+'Attorney Detail'!H576),SUM(AW578:BJ578))</f>
        <v>0</v>
      </c>
      <c r="CK578" s="19">
        <f>AV578*'Attorney Detail'!F576</f>
        <v>0</v>
      </c>
    </row>
    <row r="579" spans="1:89" ht="16.5" thickTop="1" thickBot="1" x14ac:dyDescent="0.3">
      <c r="A579" s="72" t="s">
        <v>29</v>
      </c>
      <c r="B579" s="73"/>
      <c r="C579" s="73">
        <f t="shared" ref="C579" si="2581">SUM(C575:C578)</f>
        <v>0</v>
      </c>
      <c r="D579" s="74">
        <f t="shared" ref="D579" si="2582">C579/C573</f>
        <v>0</v>
      </c>
      <c r="E579" s="73">
        <f t="shared" ref="E579" si="2583">SUM(E575:E578)</f>
        <v>0</v>
      </c>
      <c r="F579" s="74">
        <f t="shared" ref="F579" si="2584">E579/E573</f>
        <v>0</v>
      </c>
      <c r="G579" s="73">
        <f t="shared" ref="G579" si="2585">SUM(G575:G578)</f>
        <v>0</v>
      </c>
      <c r="H579" s="75">
        <f t="shared" ref="H579" si="2586">G579/G573</f>
        <v>0</v>
      </c>
      <c r="I579" s="73">
        <f t="shared" ref="I579" si="2587">SUM(I575:I578)</f>
        <v>0</v>
      </c>
      <c r="J579" s="75">
        <f t="shared" ref="J579" si="2588">I579/I573</f>
        <v>0</v>
      </c>
      <c r="K579" s="73">
        <f t="shared" ref="K579" si="2589">SUM(K575:K578)</f>
        <v>0</v>
      </c>
      <c r="L579" s="75">
        <f t="shared" ref="L579" si="2590">K579/K573</f>
        <v>0</v>
      </c>
      <c r="M579" s="73">
        <f t="shared" ref="M579" si="2591">SUM(M575:M578)</f>
        <v>0</v>
      </c>
      <c r="N579" s="74">
        <f t="shared" ref="N579" si="2592">M579/M573</f>
        <v>0</v>
      </c>
      <c r="O579" s="73">
        <f t="shared" ref="O579" si="2593">SUM(O575:O578)</f>
        <v>0</v>
      </c>
      <c r="P579" s="74">
        <f t="shared" ref="P579" si="2594">O579/O573</f>
        <v>0</v>
      </c>
      <c r="Q579" s="73">
        <f t="shared" ref="Q579" si="2595">SUM(Q575:Q578)</f>
        <v>0</v>
      </c>
      <c r="R579" s="75">
        <f t="shared" ref="R579" si="2596">Q579/Q573</f>
        <v>0</v>
      </c>
      <c r="S579" s="73">
        <f t="shared" ref="S579" si="2597">SUM(S575:S578)</f>
        <v>0</v>
      </c>
      <c r="T579" s="75">
        <f t="shared" ref="T579" si="2598">S579/S573</f>
        <v>0</v>
      </c>
      <c r="U579" s="73">
        <f t="shared" ref="U579" si="2599">SUM(U575:U578)</f>
        <v>0</v>
      </c>
      <c r="V579" s="75">
        <f t="shared" ref="V579" si="2600">U579/U573</f>
        <v>0</v>
      </c>
      <c r="W579" s="73">
        <f t="shared" ref="W579" si="2601">SUM(W575:W578)</f>
        <v>0</v>
      </c>
      <c r="X579" s="75">
        <f t="shared" ref="X579" si="2602">W579/W573</f>
        <v>0</v>
      </c>
      <c r="Y579" s="73">
        <f t="shared" ref="Y579" si="2603">SUM(Y575:Y578)</f>
        <v>0</v>
      </c>
      <c r="Z579" s="75">
        <f t="shared" ref="Z579" si="2604">Y579/Y573</f>
        <v>0</v>
      </c>
      <c r="AA579" s="73">
        <f t="shared" ref="AA579" si="2605">SUM(AA575:AA578)</f>
        <v>0</v>
      </c>
      <c r="AB579" s="75">
        <f t="shared" ref="AB579" si="2606">AA579/AA573</f>
        <v>0</v>
      </c>
      <c r="AC579" s="73">
        <f t="shared" ref="AC579" si="2607">SUM(AC575:AC578)</f>
        <v>0</v>
      </c>
      <c r="AD579" s="75">
        <f t="shared" ref="AD579" si="2608">AC579/AC573</f>
        <v>0</v>
      </c>
      <c r="AE579" s="73">
        <f t="shared" ref="AE579" si="2609">SUM(AE575:AE578)</f>
        <v>0</v>
      </c>
      <c r="AF579" s="75">
        <f t="shared" ref="AF579" si="2610">AE579/AE573</f>
        <v>0</v>
      </c>
      <c r="AG579" s="73">
        <f t="shared" ref="AG579" si="2611">SUM(AG575:AG578)</f>
        <v>0</v>
      </c>
      <c r="AH579" s="75">
        <f t="shared" ref="AH579" si="2612">AG579/AG573</f>
        <v>0</v>
      </c>
      <c r="AI579" s="73">
        <f t="shared" ref="AI579" si="2613">SUM(AI575:AI578)</f>
        <v>0</v>
      </c>
      <c r="AJ579" s="75">
        <f t="shared" ref="AJ579" si="2614">AI579/AI573</f>
        <v>0</v>
      </c>
      <c r="AK579" s="73">
        <f t="shared" ref="AK579" si="2615">SUM(AK575:AK578)</f>
        <v>0</v>
      </c>
      <c r="AL579" s="75">
        <f t="shared" ref="AL579" si="2616">AK579/AK573</f>
        <v>0</v>
      </c>
      <c r="AM579" s="73">
        <f t="shared" ref="AM579" si="2617">SUM(AM575:AM578)</f>
        <v>0</v>
      </c>
      <c r="AN579" s="75">
        <f t="shared" ref="AN579" si="2618">AM579/AM573</f>
        <v>0</v>
      </c>
      <c r="AO579" s="73">
        <f t="shared" ref="AO579" si="2619">SUM(AO575:AO578)</f>
        <v>0</v>
      </c>
      <c r="AP579" s="75">
        <f t="shared" ref="AP579" si="2620">AO579/AO573</f>
        <v>0</v>
      </c>
      <c r="AQ579" s="73">
        <f t="shared" ref="AQ579" si="2621">SUM(AQ575:AQ578)</f>
        <v>0</v>
      </c>
      <c r="AR579" s="75">
        <f t="shared" ref="AR579" si="2622">AQ579/AQ573</f>
        <v>0</v>
      </c>
      <c r="AS579" s="73">
        <f t="shared" ref="AS579" si="2623">SUM(AS575:AS578)</f>
        <v>0</v>
      </c>
      <c r="AT579" s="75">
        <f t="shared" ref="AT579" si="2624">AS579/AS573</f>
        <v>0</v>
      </c>
      <c r="AU579" s="71">
        <f>E579+M579+O579+Q579+W579+Y579+AA579+AE579+AG579+AI579+AO579+AS579+G579+K579+I579+AC579+S579+U579+AQ579+AK579+AM579+C579</f>
        <v>0</v>
      </c>
      <c r="AV579" s="155">
        <f t="shared" si="2580"/>
        <v>0</v>
      </c>
      <c r="AW579" s="94"/>
      <c r="AX579" s="94"/>
      <c r="AY579" s="94"/>
      <c r="AZ579" s="94"/>
      <c r="BA579" s="94"/>
      <c r="BB579" s="94"/>
      <c r="BC579" s="94"/>
      <c r="BD579" s="94"/>
      <c r="BE579" s="94"/>
      <c r="BF579" s="94"/>
      <c r="BG579" s="94"/>
      <c r="BH579" s="94"/>
      <c r="BI579" s="94"/>
      <c r="BJ579" s="94"/>
      <c r="BK579" s="94"/>
      <c r="CK579" s="26">
        <f t="shared" ref="CK579" si="2625">SUM(CK575:CK578)</f>
        <v>0</v>
      </c>
    </row>
    <row r="580" spans="1:89" ht="16.5" thickTop="1" x14ac:dyDescent="0.25">
      <c r="A580" s="233" t="s">
        <v>481</v>
      </c>
      <c r="B580" s="233"/>
      <c r="C580" s="233"/>
      <c r="D580" s="233"/>
      <c r="E580" s="233"/>
      <c r="F580" s="233"/>
      <c r="G580" s="233"/>
      <c r="H580" s="233"/>
      <c r="I580" s="233"/>
      <c r="J580" s="233"/>
      <c r="K580" s="233"/>
      <c r="L580" s="233"/>
      <c r="M580" s="233"/>
      <c r="N580" s="233"/>
      <c r="O580" s="233"/>
      <c r="P580" s="233"/>
      <c r="Q580" s="233"/>
      <c r="R580" s="233"/>
      <c r="S580" s="233"/>
      <c r="T580" s="233"/>
      <c r="U580" s="233"/>
      <c r="V580" s="233"/>
      <c r="W580" s="233"/>
      <c r="X580" s="233"/>
      <c r="Y580" s="233"/>
      <c r="Z580" s="233"/>
      <c r="AA580" s="233"/>
      <c r="AB580" s="233"/>
      <c r="AC580" s="233"/>
      <c r="AD580" s="233"/>
      <c r="AE580" s="233"/>
      <c r="AF580" s="233"/>
      <c r="AG580" s="233"/>
      <c r="AH580" s="233"/>
      <c r="AI580" s="233"/>
      <c r="AJ580" s="233"/>
      <c r="AK580" s="233"/>
      <c r="AL580" s="233"/>
      <c r="AM580" s="233"/>
      <c r="AN580" s="233"/>
      <c r="AO580" s="233"/>
      <c r="AP580" s="233"/>
      <c r="AQ580" s="233"/>
      <c r="AR580" s="233"/>
      <c r="AS580" s="233"/>
      <c r="AT580" s="233"/>
      <c r="AU580" s="233"/>
      <c r="AV580" s="233"/>
    </row>
    <row r="581" spans="1:89" ht="45" x14ac:dyDescent="0.25">
      <c r="A581" s="76"/>
      <c r="B581" s="66" t="s">
        <v>21</v>
      </c>
      <c r="C581" s="225" t="s">
        <v>442</v>
      </c>
      <c r="D581" s="226"/>
      <c r="E581" s="225" t="s">
        <v>96</v>
      </c>
      <c r="F581" s="226"/>
      <c r="G581" s="232" t="s">
        <v>99</v>
      </c>
      <c r="H581" s="226"/>
      <c r="I581" s="232" t="s">
        <v>100</v>
      </c>
      <c r="J581" s="226"/>
      <c r="K581" s="225" t="s">
        <v>97</v>
      </c>
      <c r="L581" s="226"/>
      <c r="M581" s="225" t="s">
        <v>98</v>
      </c>
      <c r="N581" s="226"/>
      <c r="O581" s="225" t="s">
        <v>22</v>
      </c>
      <c r="P581" s="226"/>
      <c r="Q581" s="225" t="s">
        <v>489</v>
      </c>
      <c r="R581" s="226"/>
      <c r="S581" s="225" t="s">
        <v>488</v>
      </c>
      <c r="T581" s="226"/>
      <c r="U581" s="232" t="s">
        <v>422</v>
      </c>
      <c r="V581" s="226"/>
      <c r="W581" s="232" t="s">
        <v>436</v>
      </c>
      <c r="X581" s="226"/>
      <c r="Y581" s="232" t="s">
        <v>423</v>
      </c>
      <c r="Z581" s="226"/>
      <c r="AA581" s="225" t="s">
        <v>484</v>
      </c>
      <c r="AB581" s="226"/>
      <c r="AC581" s="225" t="s">
        <v>93</v>
      </c>
      <c r="AD581" s="226"/>
      <c r="AE581" s="225" t="s">
        <v>94</v>
      </c>
      <c r="AF581" s="226"/>
      <c r="AG581" s="225" t="s">
        <v>485</v>
      </c>
      <c r="AH581" s="226"/>
      <c r="AI581" s="225" t="s">
        <v>424</v>
      </c>
      <c r="AJ581" s="226"/>
      <c r="AK581" s="225" t="s">
        <v>425</v>
      </c>
      <c r="AL581" s="226"/>
      <c r="AM581" s="225" t="s">
        <v>437</v>
      </c>
      <c r="AN581" s="226"/>
      <c r="AO581" s="225" t="s">
        <v>500</v>
      </c>
      <c r="AP581" s="226"/>
      <c r="AQ581" s="225" t="s">
        <v>426</v>
      </c>
      <c r="AR581" s="226"/>
      <c r="AS581" s="225" t="s">
        <v>447</v>
      </c>
      <c r="AT581" s="226"/>
      <c r="AU581" s="225" t="s">
        <v>23</v>
      </c>
      <c r="AV581" s="226"/>
      <c r="AW581" s="89" t="s">
        <v>442</v>
      </c>
      <c r="AX581" s="89" t="s">
        <v>96</v>
      </c>
      <c r="AY581" s="195" t="s">
        <v>255</v>
      </c>
      <c r="AZ581" s="105" t="s">
        <v>97</v>
      </c>
      <c r="BA581" s="105" t="s">
        <v>443</v>
      </c>
      <c r="BB581" s="90" t="s">
        <v>434</v>
      </c>
      <c r="BC581" s="106" t="s">
        <v>256</v>
      </c>
      <c r="BD581" s="90" t="s">
        <v>435</v>
      </c>
      <c r="BE581" s="90" t="s">
        <v>93</v>
      </c>
      <c r="BF581" s="90" t="s">
        <v>94</v>
      </c>
      <c r="BG581" s="90" t="s">
        <v>31</v>
      </c>
      <c r="BH581" s="90" t="s">
        <v>444</v>
      </c>
      <c r="BI581" s="91" t="s">
        <v>445</v>
      </c>
      <c r="BJ581" s="91" t="s">
        <v>446</v>
      </c>
      <c r="BK581" s="91" t="s">
        <v>448</v>
      </c>
      <c r="CK581" s="219" t="s">
        <v>502</v>
      </c>
    </row>
    <row r="582" spans="1:89" x14ac:dyDescent="0.25">
      <c r="A582" s="38" t="s">
        <v>107</v>
      </c>
      <c r="B582" s="67"/>
      <c r="C582" s="67"/>
      <c r="D582" s="68"/>
      <c r="E582" s="67"/>
      <c r="F582" s="68"/>
      <c r="G582" s="67"/>
      <c r="H582" s="68"/>
      <c r="I582" s="67"/>
      <c r="J582" s="68"/>
      <c r="K582" s="67"/>
      <c r="L582" s="68"/>
      <c r="M582" s="69"/>
      <c r="N582" s="68"/>
      <c r="O582" s="67"/>
      <c r="P582" s="68"/>
      <c r="Q582" s="67"/>
      <c r="R582" s="68"/>
      <c r="S582" s="67"/>
      <c r="T582" s="68"/>
      <c r="U582" s="67"/>
      <c r="V582" s="68"/>
      <c r="W582" s="67"/>
      <c r="X582" s="68"/>
      <c r="Y582" s="67"/>
      <c r="Z582" s="68"/>
      <c r="AA582" s="67"/>
      <c r="AB582" s="68"/>
      <c r="AC582" s="69"/>
      <c r="AD582" s="69"/>
      <c r="AE582" s="67"/>
      <c r="AF582" s="68"/>
      <c r="AG582" s="67"/>
      <c r="AH582" s="68"/>
      <c r="AI582" s="67"/>
      <c r="AJ582" s="68"/>
      <c r="AK582" s="227"/>
      <c r="AL582" s="228"/>
      <c r="AM582" s="227"/>
      <c r="AN582" s="228"/>
      <c r="AO582" s="112"/>
      <c r="AP582" s="113"/>
      <c r="AQ582" s="112"/>
      <c r="AR582" s="113"/>
      <c r="AS582" s="112"/>
      <c r="AT582" s="113"/>
      <c r="AU582" s="67"/>
      <c r="AV582" s="110"/>
      <c r="AW582" s="89"/>
      <c r="AX582" s="89"/>
      <c r="AY582" s="89"/>
      <c r="AZ582" s="89"/>
      <c r="BA582" s="89"/>
    </row>
    <row r="583" spans="1:89" x14ac:dyDescent="0.25">
      <c r="A583" s="77"/>
      <c r="B583" s="70"/>
      <c r="C583" s="223">
        <f>(VLOOKUP(A582,$BL$2:$CH$5,2,FALSE))*'Attorney Detail'!F583</f>
        <v>15</v>
      </c>
      <c r="D583" s="224"/>
      <c r="E583" s="223">
        <f>(VLOOKUP(A582,$BL$2:$CH$5,3,FALSE))*'Attorney Detail'!F583</f>
        <v>15</v>
      </c>
      <c r="F583" s="224"/>
      <c r="G583" s="223">
        <f>VLOOKUP(A582,$BL$2:$CI$5,4,FALSE)*'Attorney Detail'!F583</f>
        <v>50</v>
      </c>
      <c r="H583" s="224"/>
      <c r="I583" s="223">
        <f>VLOOKUP(A582,$BL$2:$CI$5,5,FALSE)*'Attorney Detail'!F583</f>
        <v>80</v>
      </c>
      <c r="J583" s="224"/>
      <c r="K583" s="223">
        <f>VLOOKUP(A582,$BL$2:$CI$5,6,FALSE)*'Attorney Detail'!F583</f>
        <v>100</v>
      </c>
      <c r="L583" s="224"/>
      <c r="M583" s="234">
        <f>VLOOKUP(A582,$BL$2:$CI$5,7,FALSE)*'Attorney Detail'!F583</f>
        <v>150</v>
      </c>
      <c r="N583" s="224"/>
      <c r="O583" s="223">
        <f>VLOOKUP(A582,$BL$2:$CI$5,8,FALSE)*'Attorney Detail'!F583</f>
        <v>300</v>
      </c>
      <c r="P583" s="224"/>
      <c r="Q583" s="223">
        <f>VLOOKUP(A582,$BL$2:$CI$5,9,FALSE)*'Attorney Detail'!F583</f>
        <v>15</v>
      </c>
      <c r="R583" s="224"/>
      <c r="S583" s="223">
        <f>VLOOKUP(A582,$BL$2:$CI$5,10,FALSE)*'Attorney Detail'!F583</f>
        <v>50</v>
      </c>
      <c r="T583" s="224"/>
      <c r="U583" s="223">
        <f>VLOOKUP(A582,$BL$2:$CI$5,11,FALSE)*'Attorney Detail'!F583</f>
        <v>100</v>
      </c>
      <c r="V583" s="224"/>
      <c r="W583" s="223">
        <f>VLOOKUP(A582,$BL$2:$CI$5,12,FALSE)*'Attorney Detail'!F583</f>
        <v>220</v>
      </c>
      <c r="X583" s="224"/>
      <c r="Y583" s="223">
        <f>VLOOKUP(A582,$BL$2:$CI$5,13,FALSE)*'Attorney Detail'!F583</f>
        <v>300</v>
      </c>
      <c r="Z583" s="224"/>
      <c r="AA583" s="229">
        <f>VLOOKUP(A582,$BL$2:$CI$5,14,FALSE)*'Attorney Detail'!F583</f>
        <v>400</v>
      </c>
      <c r="AB583" s="230"/>
      <c r="AC583" s="229">
        <f>VLOOKUP(A582,$BL$2:$CI$5,15,FALSE)*'Attorney Detail'!F583</f>
        <v>120</v>
      </c>
      <c r="AD583" s="231"/>
      <c r="AE583" s="229">
        <f>VLOOKUP(A582,$BL$2:$CI$5,16,FALSE)*'Attorney Detail'!F583</f>
        <v>120</v>
      </c>
      <c r="AF583" s="230"/>
      <c r="AG583" s="229">
        <f>VLOOKUP(A582,$BL$2:$CI$5,17,FALSE)*'Attorney Detail'!F583</f>
        <v>300</v>
      </c>
      <c r="AH583" s="230"/>
      <c r="AI583" s="223">
        <f>VLOOKUP(A582,$BL$2:$CI$5,18,FALSE)*'Attorney Detail'!F583</f>
        <v>300</v>
      </c>
      <c r="AJ583" s="224"/>
      <c r="AK583" s="223">
        <f>VLOOKUP(A582,$BL$2:$CI$5,19,FALSE)*'Attorney Detail'!F583</f>
        <v>15</v>
      </c>
      <c r="AL583" s="224"/>
      <c r="AM583" s="223">
        <f>VLOOKUP(A582,$BL$2:$CI$5,20,FALSE)*'Attorney Detail'!F583</f>
        <v>40</v>
      </c>
      <c r="AN583" s="224"/>
      <c r="AO583" s="223">
        <f>VLOOKUP(A582,$BL$2:$CI$5,21,FALSE)*'Attorney Detail'!F583</f>
        <v>40</v>
      </c>
      <c r="AP583" s="224"/>
      <c r="AQ583" s="223">
        <f>VLOOKUP(A582,$BL$2:$CI$5,22,FALSE)*'Attorney Detail'!F583</f>
        <v>40</v>
      </c>
      <c r="AR583" s="224"/>
      <c r="AS583" s="235">
        <f>VLOOKUP(A582,$BL$2:$CI$5,23,FALSE)*'Attorney Detail'!F583</f>
        <v>10000000000</v>
      </c>
      <c r="AT583" s="236"/>
      <c r="AU583" s="237"/>
      <c r="AV583" s="238"/>
    </row>
    <row r="584" spans="1:89" ht="15.75" thickBot="1" x14ac:dyDescent="0.3">
      <c r="A584" s="37" t="str">
        <f>'Attorney Detail'!A583&amp;""</f>
        <v/>
      </c>
      <c r="B584" s="78" t="s">
        <v>24</v>
      </c>
      <c r="C584" s="78" t="s">
        <v>24</v>
      </c>
      <c r="D584" s="78" t="s">
        <v>112</v>
      </c>
      <c r="E584" s="78" t="s">
        <v>24</v>
      </c>
      <c r="F584" s="78" t="s">
        <v>112</v>
      </c>
      <c r="G584" s="78" t="s">
        <v>24</v>
      </c>
      <c r="H584" s="78" t="s">
        <v>112</v>
      </c>
      <c r="I584" s="78" t="s">
        <v>24</v>
      </c>
      <c r="J584" s="78" t="s">
        <v>112</v>
      </c>
      <c r="K584" s="78" t="s">
        <v>24</v>
      </c>
      <c r="L584" s="78" t="s">
        <v>112</v>
      </c>
      <c r="M584" s="78" t="s">
        <v>24</v>
      </c>
      <c r="N584" s="78" t="s">
        <v>112</v>
      </c>
      <c r="O584" s="78" t="s">
        <v>24</v>
      </c>
      <c r="P584" s="78" t="s">
        <v>112</v>
      </c>
      <c r="Q584" s="78" t="s">
        <v>24</v>
      </c>
      <c r="R584" s="78" t="s">
        <v>112</v>
      </c>
      <c r="S584" s="78" t="s">
        <v>24</v>
      </c>
      <c r="T584" s="78" t="s">
        <v>112</v>
      </c>
      <c r="U584" s="78" t="s">
        <v>24</v>
      </c>
      <c r="V584" s="78" t="s">
        <v>112</v>
      </c>
      <c r="W584" s="78" t="s">
        <v>24</v>
      </c>
      <c r="X584" s="78" t="s">
        <v>112</v>
      </c>
      <c r="Y584" s="78" t="s">
        <v>24</v>
      </c>
      <c r="Z584" s="78" t="s">
        <v>112</v>
      </c>
      <c r="AA584" s="78" t="s">
        <v>24</v>
      </c>
      <c r="AB584" s="78" t="s">
        <v>112</v>
      </c>
      <c r="AC584" s="78" t="s">
        <v>24</v>
      </c>
      <c r="AD584" s="78" t="s">
        <v>112</v>
      </c>
      <c r="AE584" s="78" t="s">
        <v>24</v>
      </c>
      <c r="AF584" s="78" t="s">
        <v>112</v>
      </c>
      <c r="AG584" s="78" t="s">
        <v>24</v>
      </c>
      <c r="AH584" s="79" t="s">
        <v>112</v>
      </c>
      <c r="AI584" s="78" t="s">
        <v>24</v>
      </c>
      <c r="AJ584" s="78" t="s">
        <v>112</v>
      </c>
      <c r="AK584" s="78" t="s">
        <v>24</v>
      </c>
      <c r="AL584" s="78" t="s">
        <v>112</v>
      </c>
      <c r="AM584" s="78" t="s">
        <v>24</v>
      </c>
      <c r="AN584" s="78" t="s">
        <v>112</v>
      </c>
      <c r="AO584" s="78" t="s">
        <v>24</v>
      </c>
      <c r="AP584" s="78" t="s">
        <v>112</v>
      </c>
      <c r="AQ584" s="78" t="s">
        <v>24</v>
      </c>
      <c r="AR584" s="78" t="s">
        <v>112</v>
      </c>
      <c r="AS584" s="78" t="s">
        <v>24</v>
      </c>
      <c r="AT584" s="78" t="s">
        <v>112</v>
      </c>
      <c r="AU584" s="78" t="s">
        <v>24</v>
      </c>
      <c r="AV584" s="154" t="s">
        <v>112</v>
      </c>
      <c r="CK584" s="19"/>
    </row>
    <row r="585" spans="1:89" ht="16.5" thickTop="1" thickBot="1" x14ac:dyDescent="0.3">
      <c r="A585" s="20" t="s">
        <v>25</v>
      </c>
      <c r="B585" s="21"/>
      <c r="C585" s="21"/>
      <c r="D585" s="75">
        <f>C585/C583</f>
        <v>0</v>
      </c>
      <c r="E585" s="21"/>
      <c r="F585" s="75">
        <f>E585/E583</f>
        <v>0</v>
      </c>
      <c r="G585" s="21"/>
      <c r="H585" s="75">
        <f>G585/G583</f>
        <v>0</v>
      </c>
      <c r="I585" s="21"/>
      <c r="J585" s="75">
        <f>I585/I583</f>
        <v>0</v>
      </c>
      <c r="K585" s="21"/>
      <c r="L585" s="75">
        <f>K585/K583</f>
        <v>0</v>
      </c>
      <c r="M585" s="21"/>
      <c r="N585" s="75">
        <f>M585/M583</f>
        <v>0</v>
      </c>
      <c r="O585" s="21"/>
      <c r="P585" s="75">
        <f>O585/O583</f>
        <v>0</v>
      </c>
      <c r="Q585" s="21"/>
      <c r="R585" s="75">
        <f>Q585/Q583</f>
        <v>0</v>
      </c>
      <c r="S585" s="21"/>
      <c r="T585" s="75">
        <f>S585/S583</f>
        <v>0</v>
      </c>
      <c r="U585" s="21"/>
      <c r="V585" s="75">
        <f>U585/U583</f>
        <v>0</v>
      </c>
      <c r="W585" s="21"/>
      <c r="X585" s="75">
        <f>W585/W583</f>
        <v>0</v>
      </c>
      <c r="Y585" s="21"/>
      <c r="Z585" s="75">
        <f>Y585/Y583</f>
        <v>0</v>
      </c>
      <c r="AA585" s="21"/>
      <c r="AB585" s="75">
        <f>AA585/AA583</f>
        <v>0</v>
      </c>
      <c r="AC585" s="21"/>
      <c r="AD585" s="75">
        <f>AC585/AC583</f>
        <v>0</v>
      </c>
      <c r="AE585" s="21"/>
      <c r="AF585" s="75">
        <f>AE585/AE583</f>
        <v>0</v>
      </c>
      <c r="AG585" s="21"/>
      <c r="AH585" s="75">
        <f>AG585/AG583</f>
        <v>0</v>
      </c>
      <c r="AI585" s="21"/>
      <c r="AJ585" s="75">
        <f>AI585/AI583</f>
        <v>0</v>
      </c>
      <c r="AK585" s="21"/>
      <c r="AL585" s="75">
        <f>AK585/AK583</f>
        <v>0</v>
      </c>
      <c r="AM585" s="21">
        <v>0</v>
      </c>
      <c r="AN585" s="75">
        <f>AM585/AM583</f>
        <v>0</v>
      </c>
      <c r="AO585" s="21"/>
      <c r="AP585" s="75">
        <f>AO585/AO583</f>
        <v>0</v>
      </c>
      <c r="AQ585" s="21"/>
      <c r="AR585" s="75">
        <f>AQ585/AQ583</f>
        <v>0</v>
      </c>
      <c r="AS585" s="21"/>
      <c r="AT585" s="75">
        <f>AS585/AS583</f>
        <v>0</v>
      </c>
      <c r="AU585" s="100">
        <f>E585+M585+O585+Q585+W585+Y585+AA585+AE585+AG585+AI585+AO585+AS585+G585+K585+I585+AC585+S585+U585+AQ585+AK585+AM585+C585</f>
        <v>0</v>
      </c>
      <c r="AV585" s="155">
        <f t="shared" ref="AV585:AV589" si="2626">F585+N585+P585+R585+X585+Z585+AB585+AF585+AH585+AJ585+AP585+AT585+AD585+H585+L585+J585+T585+V585+AR585+AL585+AN585+D585</f>
        <v>0</v>
      </c>
      <c r="AW585" s="93">
        <f>IF(D585=0,0,(IF('Attorney Detail'!I583="yes",(D585/AV585)*('Attorney Detail'!G583+'Attorney Detail'!H583),0)))</f>
        <v>0</v>
      </c>
      <c r="AX585" s="93">
        <f>IF(F585=0,0,(IF('Attorney Detail'!J583="yes",(F585/AV585)*('Attorney Detail'!G583+'Attorney Detail'!H583),0)))</f>
        <v>0</v>
      </c>
      <c r="AY585" s="93">
        <f>IF(H585+J585=0,0,(IF('Attorney Detail'!K583="yes",((H585+J585)/AV585)*('Attorney Detail'!G583+'Attorney Detail'!H583),0)))</f>
        <v>0</v>
      </c>
      <c r="AZ585" s="93">
        <f>IF(L585=0,0,(IF('Attorney Detail'!L583="yes",(L585/AV585)*('Attorney Detail'!G583+'Attorney Detail'!H583),0)))</f>
        <v>0</v>
      </c>
      <c r="BA585" s="93">
        <f>IF(N585=0,0,(N585/AV585)*('Attorney Detail'!G583+'Attorney Detail'!H583))</f>
        <v>0</v>
      </c>
      <c r="BB585" s="93">
        <f>IF(R585+T585=0,0,(IF('Attorney Detail'!M583="yes",((R585+T585)/AV585)*('Attorney Detail'!G583+'Attorney Detail'!H583),0)))</f>
        <v>0</v>
      </c>
      <c r="BC585" s="93">
        <f>IF(V585=0,0,(IF('Attorney Detail'!N583="yes",(((V585)/AV585)*('Attorney Detail'!G583+'Attorney Detail'!H583)),0)))</f>
        <v>0</v>
      </c>
      <c r="BD585" s="93">
        <f>IF(X585+Z585+AB585=0,0,(IF('Attorney Detail'!O583="yes",((X585+Z585+AB585)/AV585)*('Attorney Detail'!G583+'Attorney Detail'!H583),0)))</f>
        <v>0</v>
      </c>
      <c r="BE585" s="93">
        <f>IF(AD585=0,0,(IF('Attorney Detail'!P583="yes",(AD585/AV585)*('Attorney Detail'!G583+'Attorney Detail'!H583),0)))</f>
        <v>0</v>
      </c>
      <c r="BF585" s="93">
        <f>IF(AF585=0,0,(IF('Attorney Detail'!Q583="yes",(AF585/AV585)*('Attorney Detail'!G583+'Attorney Detail'!H583),0)))</f>
        <v>0</v>
      </c>
      <c r="BG585" s="93">
        <f>IF(AH585=0,0,(AH585/AV585)*('Attorney Detail'!G583+'Attorney Detail'!H583))</f>
        <v>0</v>
      </c>
      <c r="BH585" s="93">
        <f>IF(AK585+AM585=0,0,(IF('Attorney Detail'!R583="yes",((AL585+AN585)/AV585)*('Attorney Detail'!G583+'Attorney Detail'!H583),0)))</f>
        <v>0</v>
      </c>
      <c r="BI585" s="91">
        <f>IF(AP585=0,0,(IF('Attorney Detail'!S583="yes",(AP585/AV585)*('Attorney Detail'!G583+'Attorney Detail'!H583),0)))</f>
        <v>0</v>
      </c>
      <c r="BJ585" s="91">
        <f>IF(AT585=0,0,(AT585/AV585)*('Attorney Detail'!G583+'Attorney Detail'!H583))</f>
        <v>0</v>
      </c>
      <c r="BK585" s="91">
        <f>IF((AU585)=0,('Attorney Detail'!G583+'Attorney Detail'!H583),SUM(AW585:BJ585))</f>
        <v>0</v>
      </c>
      <c r="CK585" s="19">
        <f>AV585*'Attorney Detail'!F583</f>
        <v>0</v>
      </c>
    </row>
    <row r="586" spans="1:89" ht="16.5" thickTop="1" thickBot="1" x14ac:dyDescent="0.3">
      <c r="A586" s="22" t="s">
        <v>26</v>
      </c>
      <c r="B586" s="23"/>
      <c r="C586" s="88"/>
      <c r="D586" s="75">
        <f>C586/C583</f>
        <v>0</v>
      </c>
      <c r="E586" s="88"/>
      <c r="F586" s="75">
        <f>E586/E583</f>
        <v>0</v>
      </c>
      <c r="G586" s="88"/>
      <c r="H586" s="75">
        <f>G586/G583</f>
        <v>0</v>
      </c>
      <c r="I586" s="88"/>
      <c r="J586" s="75">
        <f>I586/I583</f>
        <v>0</v>
      </c>
      <c r="K586" s="88"/>
      <c r="L586" s="75">
        <f>K586/K583</f>
        <v>0</v>
      </c>
      <c r="M586" s="88"/>
      <c r="N586" s="75">
        <f>M586/M583</f>
        <v>0</v>
      </c>
      <c r="O586" s="88"/>
      <c r="P586" s="75">
        <f>O586/O583</f>
        <v>0</v>
      </c>
      <c r="Q586" s="88"/>
      <c r="R586" s="75">
        <f>Q586/Q583</f>
        <v>0</v>
      </c>
      <c r="S586" s="88"/>
      <c r="T586" s="75">
        <f>S586/S583</f>
        <v>0</v>
      </c>
      <c r="U586" s="88"/>
      <c r="V586" s="75">
        <f>U586/U583</f>
        <v>0</v>
      </c>
      <c r="W586" s="88"/>
      <c r="X586" s="75">
        <f>W586/W583</f>
        <v>0</v>
      </c>
      <c r="Y586" s="88"/>
      <c r="Z586" s="75">
        <f>Y586/Y583</f>
        <v>0</v>
      </c>
      <c r="AA586" s="88"/>
      <c r="AB586" s="75">
        <f>AA586/AA583</f>
        <v>0</v>
      </c>
      <c r="AC586" s="88"/>
      <c r="AD586" s="75">
        <f>AC586/AC583</f>
        <v>0</v>
      </c>
      <c r="AE586" s="88"/>
      <c r="AF586" s="75">
        <f>AE586/AE583</f>
        <v>0</v>
      </c>
      <c r="AG586" s="88"/>
      <c r="AH586" s="75">
        <f>AG586/AG583</f>
        <v>0</v>
      </c>
      <c r="AI586" s="88"/>
      <c r="AJ586" s="75">
        <f>AI586/AI583</f>
        <v>0</v>
      </c>
      <c r="AK586" s="88">
        <v>0</v>
      </c>
      <c r="AL586" s="75">
        <f>AK586/AK583</f>
        <v>0</v>
      </c>
      <c r="AM586" s="88">
        <v>0</v>
      </c>
      <c r="AN586" s="75">
        <f>AM586/AM583</f>
        <v>0</v>
      </c>
      <c r="AO586" s="88"/>
      <c r="AP586" s="75">
        <f>AO586/AO583</f>
        <v>0</v>
      </c>
      <c r="AQ586" s="88"/>
      <c r="AR586" s="75">
        <f>AQ586/AQ583</f>
        <v>0</v>
      </c>
      <c r="AS586" s="88"/>
      <c r="AT586" s="75">
        <f>AS586/AS583</f>
        <v>0</v>
      </c>
      <c r="AU586" s="107">
        <f>E586+M586+O586+Q586+W586+Y586+AA586+AE586+AG586+AI586+AO586+AS586+G586+K586+I586+AC586+S586+U586+AQ586+AK586+AM586+C586</f>
        <v>0</v>
      </c>
      <c r="AV586" s="155">
        <f t="shared" si="2626"/>
        <v>0</v>
      </c>
      <c r="AW586" s="93">
        <f>IF(D586=0,0,(IF('Attorney Detail'!I584="yes",(D586/AV586)*('Attorney Detail'!G584+'Attorney Detail'!H584),0)))</f>
        <v>0</v>
      </c>
      <c r="AX586" s="93">
        <f>IF(F586=0,0,(IF('Attorney Detail'!J584="yes",(F586/AV586)*('Attorney Detail'!G584+'Attorney Detail'!H584),0)))</f>
        <v>0</v>
      </c>
      <c r="AY586" s="93">
        <f>IF(H586+J586=0,0,(IF('Attorney Detail'!K584="yes",((H586+J586)/AV586)*('Attorney Detail'!G584+'Attorney Detail'!H584),0)))</f>
        <v>0</v>
      </c>
      <c r="AZ586" s="93">
        <f>IF(L586=0,0,(IF('Attorney Detail'!L584="yes",(L586/AV586)*('Attorney Detail'!G584+'Attorney Detail'!H584),0)))</f>
        <v>0</v>
      </c>
      <c r="BA586" s="93">
        <f>IF(N586=0,0,(N586/AV586)*('Attorney Detail'!G584+'Attorney Detail'!H584))</f>
        <v>0</v>
      </c>
      <c r="BB586" s="93">
        <f>IF(R586+T586=0,0,(IF('Attorney Detail'!M584="yes",((R586+T586)/AV586)*('Attorney Detail'!G584+'Attorney Detail'!H584),0)))</f>
        <v>0</v>
      </c>
      <c r="BC586" s="93">
        <f>IF(V586=0,0,(IF('Attorney Detail'!N584="yes",(((V586)/AV586)*('Attorney Detail'!G584+'Attorney Detail'!H584)),0)))</f>
        <v>0</v>
      </c>
      <c r="BD586" s="93">
        <f>IF(X586+Z586+AB586=0,0,(IF('Attorney Detail'!O584="yes",((X586+Z586+AB586)/AV586)*('Attorney Detail'!G584+'Attorney Detail'!H584),0)))</f>
        <v>0</v>
      </c>
      <c r="BE586" s="93">
        <f>IF(AD586=0,0,(IF('Attorney Detail'!P584="yes",(AD586/AV586)*('Attorney Detail'!G584+'Attorney Detail'!H584),0)))</f>
        <v>0</v>
      </c>
      <c r="BF586" s="93">
        <f>IF(AF586=0,0,(IF('Attorney Detail'!Q584="yes",(AF586/AV586)*('Attorney Detail'!G584+'Attorney Detail'!H584),0)))</f>
        <v>0</v>
      </c>
      <c r="BG586" s="93">
        <f>IF(AH586=0,0,(AH586/AV586)*('Attorney Detail'!G584+'Attorney Detail'!H584))</f>
        <v>0</v>
      </c>
      <c r="BH586" s="93">
        <f>IF(AK586+AM586=0,0,(IF('Attorney Detail'!R584="yes",((AL586+AN586)/AV586)*('Attorney Detail'!G584+'Attorney Detail'!H584),0)))</f>
        <v>0</v>
      </c>
      <c r="BI586" s="91">
        <f>IF(AP586=0,0,(IF('Attorney Detail'!S584="yes",(AP586/AV586)*('Attorney Detail'!G584+'Attorney Detail'!H584),0)))</f>
        <v>0</v>
      </c>
      <c r="BJ586" s="91">
        <f>IF(AT586=0,0,(AT586/AV586)*('Attorney Detail'!G584+'Attorney Detail'!H584))</f>
        <v>0</v>
      </c>
      <c r="BK586" s="91">
        <f>IF((AU586)=0,('Attorney Detail'!G584+'Attorney Detail'!H584),SUM(AW586:BJ586))</f>
        <v>0</v>
      </c>
      <c r="CK586" s="19">
        <f>AV586*'Attorney Detail'!F584</f>
        <v>0</v>
      </c>
    </row>
    <row r="587" spans="1:89" ht="16.5" thickTop="1" thickBot="1" x14ac:dyDescent="0.3">
      <c r="A587" s="22" t="s">
        <v>27</v>
      </c>
      <c r="B587" s="23"/>
      <c r="C587" s="88"/>
      <c r="D587" s="75">
        <f>C587/C583</f>
        <v>0</v>
      </c>
      <c r="E587" s="88"/>
      <c r="F587" s="75">
        <f>E587/E583</f>
        <v>0</v>
      </c>
      <c r="G587" s="88"/>
      <c r="H587" s="75">
        <f>G587/G583</f>
        <v>0</v>
      </c>
      <c r="I587" s="88"/>
      <c r="J587" s="75">
        <f>I587/I583</f>
        <v>0</v>
      </c>
      <c r="K587" s="88"/>
      <c r="L587" s="75">
        <f>K587/K583</f>
        <v>0</v>
      </c>
      <c r="M587" s="88"/>
      <c r="N587" s="75">
        <f>M587/M583</f>
        <v>0</v>
      </c>
      <c r="O587" s="88"/>
      <c r="P587" s="75">
        <f>O587/O583</f>
        <v>0</v>
      </c>
      <c r="Q587" s="88"/>
      <c r="R587" s="75">
        <f>Q587/Q583</f>
        <v>0</v>
      </c>
      <c r="S587" s="88"/>
      <c r="T587" s="75">
        <f>S587/S583</f>
        <v>0</v>
      </c>
      <c r="U587" s="88"/>
      <c r="V587" s="75">
        <f>U587/U583</f>
        <v>0</v>
      </c>
      <c r="W587" s="88"/>
      <c r="X587" s="75">
        <f>W587/W583</f>
        <v>0</v>
      </c>
      <c r="Y587" s="88"/>
      <c r="Z587" s="75">
        <f>Y587/Y583</f>
        <v>0</v>
      </c>
      <c r="AA587" s="88"/>
      <c r="AB587" s="75">
        <f>AA587/AA583</f>
        <v>0</v>
      </c>
      <c r="AC587" s="88"/>
      <c r="AD587" s="75">
        <f>AC587/AC583</f>
        <v>0</v>
      </c>
      <c r="AE587" s="88"/>
      <c r="AF587" s="75">
        <f>AE587/AE583</f>
        <v>0</v>
      </c>
      <c r="AG587" s="88"/>
      <c r="AH587" s="75">
        <f>AG587/AG583</f>
        <v>0</v>
      </c>
      <c r="AI587" s="88"/>
      <c r="AJ587" s="75">
        <f>AI587/AI583</f>
        <v>0</v>
      </c>
      <c r="AK587" s="88">
        <v>0</v>
      </c>
      <c r="AL587" s="75">
        <f>AK587/AK583</f>
        <v>0</v>
      </c>
      <c r="AM587" s="88">
        <v>0</v>
      </c>
      <c r="AN587" s="75">
        <f>AM587/AM583</f>
        <v>0</v>
      </c>
      <c r="AO587" s="88"/>
      <c r="AP587" s="75">
        <f>AO587/AO583</f>
        <v>0</v>
      </c>
      <c r="AQ587" s="88"/>
      <c r="AR587" s="75">
        <f>AQ587/AQ583</f>
        <v>0</v>
      </c>
      <c r="AS587" s="88"/>
      <c r="AT587" s="75">
        <f>AS587/AS583</f>
        <v>0</v>
      </c>
      <c r="AU587" s="107">
        <f>E587+M587+O587+Q587+W587+Y587+AA587+AE587+AG587+AI587+AO587+AS587+G587+K587+I587+AC587+S587+U587+AQ587+AK587+AM587+C587</f>
        <v>0</v>
      </c>
      <c r="AV587" s="155">
        <f t="shared" si="2626"/>
        <v>0</v>
      </c>
      <c r="AW587" s="93">
        <f>IF(D587=0,0,(IF('Attorney Detail'!I585="yes",(D587/AV587)*('Attorney Detail'!G585+'Attorney Detail'!H585),0)))</f>
        <v>0</v>
      </c>
      <c r="AX587" s="93">
        <f>IF(F587=0,0,(IF('Attorney Detail'!J585="yes",(F587/AV587)*('Attorney Detail'!G585+'Attorney Detail'!H585),0)))</f>
        <v>0</v>
      </c>
      <c r="AY587" s="93">
        <f>IF(H587+J587=0,0,(IF('Attorney Detail'!K585="yes",((H587+J587)/AV587)*('Attorney Detail'!G585+'Attorney Detail'!H585),0)))</f>
        <v>0</v>
      </c>
      <c r="AZ587" s="93">
        <f>IF(L587=0,0,(IF('Attorney Detail'!L585="yes",(L587/AV587)*('Attorney Detail'!G585+'Attorney Detail'!H585),0)))</f>
        <v>0</v>
      </c>
      <c r="BA587" s="93">
        <f>IF(N587=0,0,(N587/AV587)*('Attorney Detail'!G585+'Attorney Detail'!H585))</f>
        <v>0</v>
      </c>
      <c r="BB587" s="93">
        <f>IF(R587+T587=0,0,(IF('Attorney Detail'!M585="yes",((R587+T587)/AV587)*('Attorney Detail'!G585+'Attorney Detail'!H585),0)))</f>
        <v>0</v>
      </c>
      <c r="BC587" s="93">
        <f>IF(V587=0,0,(IF('Attorney Detail'!N585="yes",(((V587)/AV587)*('Attorney Detail'!G585+'Attorney Detail'!H585)),0)))</f>
        <v>0</v>
      </c>
      <c r="BD587" s="93">
        <f>IF(X587+Z587+AB587=0,0,(IF('Attorney Detail'!O585="yes",((X587+Z587+AB587)/AV587)*('Attorney Detail'!G585+'Attorney Detail'!H585),0)))</f>
        <v>0</v>
      </c>
      <c r="BE587" s="93">
        <f>IF(AD587=0,0,(IF('Attorney Detail'!P585="yes",(AD587/AV587)*('Attorney Detail'!G585+'Attorney Detail'!H585),0)))</f>
        <v>0</v>
      </c>
      <c r="BF587" s="93">
        <f>IF(AF587=0,0,(IF('Attorney Detail'!Q585="yes",(AF587/AV587)*('Attorney Detail'!G585+'Attorney Detail'!H585),0)))</f>
        <v>0</v>
      </c>
      <c r="BG587" s="93">
        <f>IF(AH587=0,0,(AH587/AV587)*('Attorney Detail'!G585+'Attorney Detail'!H585))</f>
        <v>0</v>
      </c>
      <c r="BH587" s="93">
        <f>IF(AK587+AM587=0,0,(IF('Attorney Detail'!R585="yes",((AL587+AN587)/AV587)*('Attorney Detail'!G585+'Attorney Detail'!H585),0)))</f>
        <v>0</v>
      </c>
      <c r="BI587" s="91">
        <f>IF(AP587=0,0,(IF('Attorney Detail'!S585="yes",(AP587/AV587)*('Attorney Detail'!G585+'Attorney Detail'!H585),0)))</f>
        <v>0</v>
      </c>
      <c r="BJ587" s="91">
        <f>IF(AT587=0,0,(AT587/AV587)*('Attorney Detail'!G585+'Attorney Detail'!H585))</f>
        <v>0</v>
      </c>
      <c r="BK587" s="91">
        <f>IF((AU587)=0,('Attorney Detail'!G585+'Attorney Detail'!H585),SUM(AW587:BJ587))</f>
        <v>0</v>
      </c>
      <c r="CK587" s="19">
        <f>AV587*'Attorney Detail'!F585</f>
        <v>0</v>
      </c>
    </row>
    <row r="588" spans="1:89" ht="16.5" thickTop="1" thickBot="1" x14ac:dyDescent="0.3">
      <c r="A588" s="24" t="s">
        <v>28</v>
      </c>
      <c r="B588" s="25"/>
      <c r="C588" s="25"/>
      <c r="D588" s="75">
        <f>C588/C583</f>
        <v>0</v>
      </c>
      <c r="E588" s="25"/>
      <c r="F588" s="75">
        <f>E588/E583</f>
        <v>0</v>
      </c>
      <c r="G588" s="25"/>
      <c r="H588" s="75">
        <f>G588/G583</f>
        <v>0</v>
      </c>
      <c r="I588" s="25"/>
      <c r="J588" s="75">
        <f>I588/I583</f>
        <v>0</v>
      </c>
      <c r="K588" s="25"/>
      <c r="L588" s="75">
        <f>K588/K583</f>
        <v>0</v>
      </c>
      <c r="M588" s="25"/>
      <c r="N588" s="75">
        <f>M588/M583</f>
        <v>0</v>
      </c>
      <c r="O588" s="25"/>
      <c r="P588" s="75">
        <f>O588/O583</f>
        <v>0</v>
      </c>
      <c r="Q588" s="25"/>
      <c r="R588" s="75">
        <f>Q588/Q583</f>
        <v>0</v>
      </c>
      <c r="S588" s="25"/>
      <c r="T588" s="75">
        <f>S588/S583</f>
        <v>0</v>
      </c>
      <c r="U588" s="25"/>
      <c r="V588" s="75">
        <f>U588/U583</f>
        <v>0</v>
      </c>
      <c r="W588" s="25"/>
      <c r="X588" s="75">
        <f>W588/W583</f>
        <v>0</v>
      </c>
      <c r="Y588" s="25"/>
      <c r="Z588" s="75">
        <f>Y588/Y583</f>
        <v>0</v>
      </c>
      <c r="AA588" s="25"/>
      <c r="AB588" s="75">
        <f>AA588/AA583</f>
        <v>0</v>
      </c>
      <c r="AC588" s="25"/>
      <c r="AD588" s="75">
        <f>AC588/AC583</f>
        <v>0</v>
      </c>
      <c r="AE588" s="25"/>
      <c r="AF588" s="75">
        <f>AE588/AE583</f>
        <v>0</v>
      </c>
      <c r="AG588" s="25"/>
      <c r="AH588" s="75">
        <f>AG588/AG583</f>
        <v>0</v>
      </c>
      <c r="AI588" s="25"/>
      <c r="AJ588" s="75">
        <f>AI588/AI583</f>
        <v>0</v>
      </c>
      <c r="AK588" s="25">
        <v>0</v>
      </c>
      <c r="AL588" s="75">
        <f>AK588/AK583</f>
        <v>0</v>
      </c>
      <c r="AM588" s="25">
        <v>0</v>
      </c>
      <c r="AN588" s="75">
        <f>AM588/AM583</f>
        <v>0</v>
      </c>
      <c r="AO588" s="25"/>
      <c r="AP588" s="75">
        <f>AO588/AO583</f>
        <v>0</v>
      </c>
      <c r="AQ588" s="25"/>
      <c r="AR588" s="75">
        <f>AQ588/AQ583</f>
        <v>0</v>
      </c>
      <c r="AS588" s="25"/>
      <c r="AT588" s="75">
        <f>AS588/AS583</f>
        <v>0</v>
      </c>
      <c r="AU588" s="108">
        <f>E588+M588+O588+Q588+W588+Y588+AA588+AE588+AG588+AI588+AO588+AS588+G588+K588+I588+AC588+S588+U588+AQ588+AK588+AM588+C588</f>
        <v>0</v>
      </c>
      <c r="AV588" s="155">
        <f t="shared" si="2626"/>
        <v>0</v>
      </c>
      <c r="AW588" s="93">
        <f>IF(D588=0,0,(IF('Attorney Detail'!I586="yes",(D588/AV588)*('Attorney Detail'!G586+'Attorney Detail'!H586),0)))</f>
        <v>0</v>
      </c>
      <c r="AX588" s="93">
        <f>IF(F588=0,0,(IF('Attorney Detail'!J586="yes",(F588/AV588)*('Attorney Detail'!G586+'Attorney Detail'!H586),0)))</f>
        <v>0</v>
      </c>
      <c r="AY588" s="93">
        <f>IF(H588+J588=0,0,(IF('Attorney Detail'!K586="yes",((H588+J588)/AV588)*('Attorney Detail'!G586+'Attorney Detail'!H586),0)))</f>
        <v>0</v>
      </c>
      <c r="AZ588" s="93">
        <f>IF(L588=0,0,(IF('Attorney Detail'!L586="yes",(L588/AV588)*('Attorney Detail'!G586+'Attorney Detail'!H586),0)))</f>
        <v>0</v>
      </c>
      <c r="BA588" s="93">
        <f>IF(N588=0,0,(N588/AV588)*('Attorney Detail'!G586+'Attorney Detail'!H586))</f>
        <v>0</v>
      </c>
      <c r="BB588" s="93">
        <f>IF(R588+T588=0,0,(IF('Attorney Detail'!M586="yes",((R588+T588)/AV588)*('Attorney Detail'!G586+'Attorney Detail'!H586),0)))</f>
        <v>0</v>
      </c>
      <c r="BC588" s="93">
        <f>IF(V588=0,0,(IF('Attorney Detail'!N586="yes",(((V588)/AV588)*('Attorney Detail'!G586+'Attorney Detail'!H586)),0)))</f>
        <v>0</v>
      </c>
      <c r="BD588" s="93">
        <f>IF(X588+Z588+AB588=0,0,(IF('Attorney Detail'!O586="yes",((X588+Z588+AB588)/AV588)*('Attorney Detail'!G586+'Attorney Detail'!H586),0)))</f>
        <v>0</v>
      </c>
      <c r="BE588" s="93">
        <f>IF(AD588=0,0,(IF('Attorney Detail'!P586="yes",(AD588/AV588)*('Attorney Detail'!G586+'Attorney Detail'!H586),0)))</f>
        <v>0</v>
      </c>
      <c r="BF588" s="93">
        <f>IF(AF588=0,0,(IF('Attorney Detail'!Q586="yes",(AF588/AV588)*('Attorney Detail'!G586+'Attorney Detail'!H586),0)))</f>
        <v>0</v>
      </c>
      <c r="BG588" s="93">
        <f>IF(AH588=0,0,(AH588/AV588)*('Attorney Detail'!G586+'Attorney Detail'!H586))</f>
        <v>0</v>
      </c>
      <c r="BH588" s="93">
        <f>IF(AK588+AM588=0,0,(IF('Attorney Detail'!R586="yes",((AL588+AN588)/AV588)*('Attorney Detail'!G586+'Attorney Detail'!H586),0)))</f>
        <v>0</v>
      </c>
      <c r="BI588" s="91">
        <f>IF(AP588=0,0,(IF('Attorney Detail'!S586="yes",(AP588/AV588)*('Attorney Detail'!G586+'Attorney Detail'!H586),0)))</f>
        <v>0</v>
      </c>
      <c r="BJ588" s="91">
        <f>IF(AT588=0,0,(AT588/AV588)*('Attorney Detail'!G586+'Attorney Detail'!H586))</f>
        <v>0</v>
      </c>
      <c r="BK588" s="91">
        <f>IF((AU588)=0,('Attorney Detail'!G586+'Attorney Detail'!H586),SUM(AW588:BJ588))</f>
        <v>0</v>
      </c>
      <c r="CK588" s="19">
        <f>AV588*'Attorney Detail'!F586</f>
        <v>0</v>
      </c>
    </row>
    <row r="589" spans="1:89" ht="16.5" thickTop="1" thickBot="1" x14ac:dyDescent="0.3">
      <c r="A589" s="72" t="s">
        <v>29</v>
      </c>
      <c r="B589" s="73"/>
      <c r="C589" s="73">
        <f t="shared" ref="C589" si="2627">SUM(C585:C588)</f>
        <v>0</v>
      </c>
      <c r="D589" s="74">
        <f t="shared" ref="D589" si="2628">C589/C583</f>
        <v>0</v>
      </c>
      <c r="E589" s="73">
        <f t="shared" ref="E589" si="2629">SUM(E585:E588)</f>
        <v>0</v>
      </c>
      <c r="F589" s="74">
        <f t="shared" ref="F589" si="2630">E589/E583</f>
        <v>0</v>
      </c>
      <c r="G589" s="73">
        <f t="shared" ref="G589" si="2631">SUM(G585:G588)</f>
        <v>0</v>
      </c>
      <c r="H589" s="75">
        <f t="shared" ref="H589" si="2632">G589/G583</f>
        <v>0</v>
      </c>
      <c r="I589" s="73">
        <f t="shared" ref="I589" si="2633">SUM(I585:I588)</f>
        <v>0</v>
      </c>
      <c r="J589" s="75">
        <f t="shared" ref="J589" si="2634">I589/I583</f>
        <v>0</v>
      </c>
      <c r="K589" s="73">
        <f t="shared" ref="K589" si="2635">SUM(K585:K588)</f>
        <v>0</v>
      </c>
      <c r="L589" s="75">
        <f t="shared" ref="L589" si="2636">K589/K583</f>
        <v>0</v>
      </c>
      <c r="M589" s="73">
        <f t="shared" ref="M589" si="2637">SUM(M585:M588)</f>
        <v>0</v>
      </c>
      <c r="N589" s="74">
        <f t="shared" ref="N589" si="2638">M589/M583</f>
        <v>0</v>
      </c>
      <c r="O589" s="73">
        <f t="shared" ref="O589" si="2639">SUM(O585:O588)</f>
        <v>0</v>
      </c>
      <c r="P589" s="74">
        <f t="shared" ref="P589" si="2640">O589/O583</f>
        <v>0</v>
      </c>
      <c r="Q589" s="73">
        <f t="shared" ref="Q589" si="2641">SUM(Q585:Q588)</f>
        <v>0</v>
      </c>
      <c r="R589" s="75">
        <f t="shared" ref="R589" si="2642">Q589/Q583</f>
        <v>0</v>
      </c>
      <c r="S589" s="73">
        <f t="shared" ref="S589" si="2643">SUM(S585:S588)</f>
        <v>0</v>
      </c>
      <c r="T589" s="75">
        <f t="shared" ref="T589" si="2644">S589/S583</f>
        <v>0</v>
      </c>
      <c r="U589" s="73">
        <f t="shared" ref="U589" si="2645">SUM(U585:U588)</f>
        <v>0</v>
      </c>
      <c r="V589" s="75">
        <f t="shared" ref="V589" si="2646">U589/U583</f>
        <v>0</v>
      </c>
      <c r="W589" s="73">
        <f t="shared" ref="W589" si="2647">SUM(W585:W588)</f>
        <v>0</v>
      </c>
      <c r="X589" s="75">
        <f t="shared" ref="X589" si="2648">W589/W583</f>
        <v>0</v>
      </c>
      <c r="Y589" s="73">
        <f t="shared" ref="Y589" si="2649">SUM(Y585:Y588)</f>
        <v>0</v>
      </c>
      <c r="Z589" s="75">
        <f t="shared" ref="Z589" si="2650">Y589/Y583</f>
        <v>0</v>
      </c>
      <c r="AA589" s="73">
        <f t="shared" ref="AA589" si="2651">SUM(AA585:AA588)</f>
        <v>0</v>
      </c>
      <c r="AB589" s="75">
        <f t="shared" ref="AB589" si="2652">AA589/AA583</f>
        <v>0</v>
      </c>
      <c r="AC589" s="73">
        <f t="shared" ref="AC589" si="2653">SUM(AC585:AC588)</f>
        <v>0</v>
      </c>
      <c r="AD589" s="75">
        <f t="shared" ref="AD589" si="2654">AC589/AC583</f>
        <v>0</v>
      </c>
      <c r="AE589" s="73">
        <f t="shared" ref="AE589" si="2655">SUM(AE585:AE588)</f>
        <v>0</v>
      </c>
      <c r="AF589" s="75">
        <f t="shared" ref="AF589" si="2656">AE589/AE583</f>
        <v>0</v>
      </c>
      <c r="AG589" s="73">
        <f t="shared" ref="AG589" si="2657">SUM(AG585:AG588)</f>
        <v>0</v>
      </c>
      <c r="AH589" s="75">
        <f t="shared" ref="AH589" si="2658">AG589/AG583</f>
        <v>0</v>
      </c>
      <c r="AI589" s="73">
        <f t="shared" ref="AI589" si="2659">SUM(AI585:AI588)</f>
        <v>0</v>
      </c>
      <c r="AJ589" s="75">
        <f t="shared" ref="AJ589" si="2660">AI589/AI583</f>
        <v>0</v>
      </c>
      <c r="AK589" s="73">
        <f t="shared" ref="AK589" si="2661">SUM(AK585:AK588)</f>
        <v>0</v>
      </c>
      <c r="AL589" s="75">
        <f t="shared" ref="AL589" si="2662">AK589/AK583</f>
        <v>0</v>
      </c>
      <c r="AM589" s="73">
        <f t="shared" ref="AM589" si="2663">SUM(AM585:AM588)</f>
        <v>0</v>
      </c>
      <c r="AN589" s="75">
        <f t="shared" ref="AN589" si="2664">AM589/AM583</f>
        <v>0</v>
      </c>
      <c r="AO589" s="73">
        <f t="shared" ref="AO589" si="2665">SUM(AO585:AO588)</f>
        <v>0</v>
      </c>
      <c r="AP589" s="75">
        <f t="shared" ref="AP589" si="2666">AO589/AO583</f>
        <v>0</v>
      </c>
      <c r="AQ589" s="73">
        <f t="shared" ref="AQ589" si="2667">SUM(AQ585:AQ588)</f>
        <v>0</v>
      </c>
      <c r="AR589" s="75">
        <f t="shared" ref="AR589" si="2668">AQ589/AQ583</f>
        <v>0</v>
      </c>
      <c r="AS589" s="73">
        <f t="shared" ref="AS589" si="2669">SUM(AS585:AS588)</f>
        <v>0</v>
      </c>
      <c r="AT589" s="75">
        <f t="shared" ref="AT589" si="2670">AS589/AS583</f>
        <v>0</v>
      </c>
      <c r="AU589" s="71">
        <f>E589+M589+O589+Q589+W589+Y589+AA589+AE589+AG589+AI589+AO589+AS589+G589+K589+I589+AC589+S589+U589+AQ589+AK589+AM589+C589</f>
        <v>0</v>
      </c>
      <c r="AV589" s="155">
        <f t="shared" si="2626"/>
        <v>0</v>
      </c>
      <c r="AW589" s="94"/>
      <c r="AX589" s="94"/>
      <c r="AY589" s="94"/>
      <c r="AZ589" s="94"/>
      <c r="BA589" s="94"/>
      <c r="BB589" s="94"/>
      <c r="BC589" s="94"/>
      <c r="BD589" s="94"/>
      <c r="BE589" s="94"/>
      <c r="BF589" s="94"/>
      <c r="BG589" s="94"/>
      <c r="BH589" s="94"/>
      <c r="BI589" s="94"/>
      <c r="BJ589" s="94"/>
      <c r="BK589" s="94"/>
      <c r="CK589" s="26">
        <f t="shared" ref="CK589" si="2671">SUM(CK585:CK588)</f>
        <v>0</v>
      </c>
    </row>
    <row r="590" spans="1:89" ht="16.5" thickTop="1" x14ac:dyDescent="0.25">
      <c r="A590" s="233" t="s">
        <v>481</v>
      </c>
      <c r="B590" s="233"/>
      <c r="C590" s="233"/>
      <c r="D590" s="233"/>
      <c r="E590" s="233"/>
      <c r="F590" s="233"/>
      <c r="G590" s="233"/>
      <c r="H590" s="233"/>
      <c r="I590" s="233"/>
      <c r="J590" s="233"/>
      <c r="K590" s="233"/>
      <c r="L590" s="233"/>
      <c r="M590" s="233"/>
      <c r="N590" s="233"/>
      <c r="O590" s="233"/>
      <c r="P590" s="233"/>
      <c r="Q590" s="233"/>
      <c r="R590" s="233"/>
      <c r="S590" s="233"/>
      <c r="T590" s="233"/>
      <c r="U590" s="233"/>
      <c r="V590" s="233"/>
      <c r="W590" s="233"/>
      <c r="X590" s="233"/>
      <c r="Y590" s="233"/>
      <c r="Z590" s="233"/>
      <c r="AA590" s="233"/>
      <c r="AB590" s="233"/>
      <c r="AC590" s="233"/>
      <c r="AD590" s="233"/>
      <c r="AE590" s="233"/>
      <c r="AF590" s="233"/>
      <c r="AG590" s="233"/>
      <c r="AH590" s="233"/>
      <c r="AI590" s="233"/>
      <c r="AJ590" s="233"/>
      <c r="AK590" s="233"/>
      <c r="AL590" s="233"/>
      <c r="AM590" s="233"/>
      <c r="AN590" s="233"/>
      <c r="AO590" s="233"/>
      <c r="AP590" s="233"/>
      <c r="AQ590" s="233"/>
      <c r="AR590" s="233"/>
      <c r="AS590" s="233"/>
      <c r="AT590" s="233"/>
      <c r="AU590" s="233"/>
      <c r="AV590" s="233"/>
    </row>
    <row r="591" spans="1:89" ht="45" x14ac:dyDescent="0.25">
      <c r="A591" s="76"/>
      <c r="B591" s="66" t="s">
        <v>21</v>
      </c>
      <c r="C591" s="225" t="s">
        <v>442</v>
      </c>
      <c r="D591" s="226"/>
      <c r="E591" s="225" t="s">
        <v>96</v>
      </c>
      <c r="F591" s="226"/>
      <c r="G591" s="232" t="s">
        <v>99</v>
      </c>
      <c r="H591" s="226"/>
      <c r="I591" s="232" t="s">
        <v>100</v>
      </c>
      <c r="J591" s="226"/>
      <c r="K591" s="225" t="s">
        <v>97</v>
      </c>
      <c r="L591" s="226"/>
      <c r="M591" s="225" t="s">
        <v>98</v>
      </c>
      <c r="N591" s="226"/>
      <c r="O591" s="225" t="s">
        <v>22</v>
      </c>
      <c r="P591" s="226"/>
      <c r="Q591" s="225" t="s">
        <v>489</v>
      </c>
      <c r="R591" s="226"/>
      <c r="S591" s="225" t="s">
        <v>488</v>
      </c>
      <c r="T591" s="226"/>
      <c r="U591" s="232" t="s">
        <v>422</v>
      </c>
      <c r="V591" s="226"/>
      <c r="W591" s="232" t="s">
        <v>436</v>
      </c>
      <c r="X591" s="226"/>
      <c r="Y591" s="232" t="s">
        <v>423</v>
      </c>
      <c r="Z591" s="226"/>
      <c r="AA591" s="225" t="s">
        <v>484</v>
      </c>
      <c r="AB591" s="226"/>
      <c r="AC591" s="225" t="s">
        <v>93</v>
      </c>
      <c r="AD591" s="226"/>
      <c r="AE591" s="225" t="s">
        <v>94</v>
      </c>
      <c r="AF591" s="226"/>
      <c r="AG591" s="225" t="s">
        <v>485</v>
      </c>
      <c r="AH591" s="226"/>
      <c r="AI591" s="225" t="s">
        <v>424</v>
      </c>
      <c r="AJ591" s="226"/>
      <c r="AK591" s="225" t="s">
        <v>425</v>
      </c>
      <c r="AL591" s="226"/>
      <c r="AM591" s="225" t="s">
        <v>437</v>
      </c>
      <c r="AN591" s="226"/>
      <c r="AO591" s="225" t="s">
        <v>500</v>
      </c>
      <c r="AP591" s="226"/>
      <c r="AQ591" s="225" t="s">
        <v>426</v>
      </c>
      <c r="AR591" s="226"/>
      <c r="AS591" s="225" t="s">
        <v>447</v>
      </c>
      <c r="AT591" s="226"/>
      <c r="AU591" s="225" t="s">
        <v>23</v>
      </c>
      <c r="AV591" s="226"/>
      <c r="AW591" s="89" t="s">
        <v>442</v>
      </c>
      <c r="AX591" s="89" t="s">
        <v>96</v>
      </c>
      <c r="AY591" s="195" t="s">
        <v>257</v>
      </c>
      <c r="AZ591" s="105" t="s">
        <v>97</v>
      </c>
      <c r="BA591" s="105" t="s">
        <v>443</v>
      </c>
      <c r="BB591" s="90" t="s">
        <v>434</v>
      </c>
      <c r="BC591" s="106" t="s">
        <v>258</v>
      </c>
      <c r="BD591" s="90" t="s">
        <v>435</v>
      </c>
      <c r="BE591" s="90" t="s">
        <v>93</v>
      </c>
      <c r="BF591" s="90" t="s">
        <v>94</v>
      </c>
      <c r="BG591" s="90" t="s">
        <v>31</v>
      </c>
      <c r="BH591" s="90" t="s">
        <v>444</v>
      </c>
      <c r="BI591" s="91" t="s">
        <v>445</v>
      </c>
      <c r="BJ591" s="91" t="s">
        <v>446</v>
      </c>
      <c r="BK591" s="91" t="s">
        <v>448</v>
      </c>
      <c r="CK591" s="219" t="s">
        <v>502</v>
      </c>
    </row>
    <row r="592" spans="1:89" x14ac:dyDescent="0.25">
      <c r="A592" s="38" t="s">
        <v>107</v>
      </c>
      <c r="B592" s="67"/>
      <c r="C592" s="67"/>
      <c r="D592" s="68"/>
      <c r="E592" s="67"/>
      <c r="F592" s="68"/>
      <c r="G592" s="67"/>
      <c r="H592" s="68"/>
      <c r="I592" s="67"/>
      <c r="J592" s="68"/>
      <c r="K592" s="67"/>
      <c r="L592" s="68"/>
      <c r="M592" s="69"/>
      <c r="N592" s="68"/>
      <c r="O592" s="67"/>
      <c r="P592" s="68"/>
      <c r="Q592" s="67"/>
      <c r="R592" s="68"/>
      <c r="S592" s="67"/>
      <c r="T592" s="68"/>
      <c r="U592" s="67"/>
      <c r="V592" s="68"/>
      <c r="W592" s="67"/>
      <c r="X592" s="68"/>
      <c r="Y592" s="67"/>
      <c r="Z592" s="68"/>
      <c r="AA592" s="67"/>
      <c r="AB592" s="68"/>
      <c r="AC592" s="69"/>
      <c r="AD592" s="69"/>
      <c r="AE592" s="67"/>
      <c r="AF592" s="68"/>
      <c r="AG592" s="67"/>
      <c r="AH592" s="68"/>
      <c r="AI592" s="67"/>
      <c r="AJ592" s="68"/>
      <c r="AK592" s="227"/>
      <c r="AL592" s="228"/>
      <c r="AM592" s="227"/>
      <c r="AN592" s="228"/>
      <c r="AO592" s="112"/>
      <c r="AP592" s="113"/>
      <c r="AQ592" s="112"/>
      <c r="AR592" s="113"/>
      <c r="AS592" s="112"/>
      <c r="AT592" s="113"/>
      <c r="AU592" s="67"/>
      <c r="AV592" s="110"/>
      <c r="AW592" s="89"/>
      <c r="AX592" s="89"/>
      <c r="AY592" s="89"/>
      <c r="AZ592" s="89"/>
      <c r="BA592" s="89"/>
    </row>
    <row r="593" spans="1:89" x14ac:dyDescent="0.25">
      <c r="A593" s="77"/>
      <c r="B593" s="70"/>
      <c r="C593" s="223">
        <f>(VLOOKUP(A592,$BL$2:$CH$5,2,FALSE))*'Attorney Detail'!F593</f>
        <v>15</v>
      </c>
      <c r="D593" s="224"/>
      <c r="E593" s="223">
        <f>(VLOOKUP(A592,$BL$2:$CH$5,3,FALSE))*'Attorney Detail'!F593</f>
        <v>15</v>
      </c>
      <c r="F593" s="224"/>
      <c r="G593" s="223">
        <f>VLOOKUP(A592,$BL$2:$CI$5,4,FALSE)*'Attorney Detail'!F593</f>
        <v>50</v>
      </c>
      <c r="H593" s="224"/>
      <c r="I593" s="223">
        <f>VLOOKUP(A592,$BL$2:$CI$5,5,FALSE)*'Attorney Detail'!F593</f>
        <v>80</v>
      </c>
      <c r="J593" s="224"/>
      <c r="K593" s="223">
        <f>VLOOKUP(A592,$BL$2:$CI$5,6,FALSE)*'Attorney Detail'!F593</f>
        <v>100</v>
      </c>
      <c r="L593" s="224"/>
      <c r="M593" s="234">
        <f>VLOOKUP(A592,$BL$2:$CI$5,7,FALSE)*'Attorney Detail'!F593</f>
        <v>150</v>
      </c>
      <c r="N593" s="224"/>
      <c r="O593" s="223">
        <f>VLOOKUP(A592,$BL$2:$CI$5,8,FALSE)*'Attorney Detail'!F593</f>
        <v>300</v>
      </c>
      <c r="P593" s="224"/>
      <c r="Q593" s="223">
        <f>VLOOKUP(A592,$BL$2:$CI$5,9,FALSE)*'Attorney Detail'!F593</f>
        <v>15</v>
      </c>
      <c r="R593" s="224"/>
      <c r="S593" s="223">
        <f>VLOOKUP(A592,$BL$2:$CI$5,10,FALSE)*'Attorney Detail'!F593</f>
        <v>50</v>
      </c>
      <c r="T593" s="224"/>
      <c r="U593" s="223">
        <f>VLOOKUP(A592,$BL$2:$CI$5,11,FALSE)*'Attorney Detail'!F593</f>
        <v>100</v>
      </c>
      <c r="V593" s="224"/>
      <c r="W593" s="223">
        <f>VLOOKUP(A592,$BL$2:$CI$5,12,FALSE)*'Attorney Detail'!F593</f>
        <v>220</v>
      </c>
      <c r="X593" s="224"/>
      <c r="Y593" s="223">
        <f>VLOOKUP(A592,$BL$2:$CI$5,13,FALSE)*'Attorney Detail'!F593</f>
        <v>300</v>
      </c>
      <c r="Z593" s="224"/>
      <c r="AA593" s="229">
        <f>VLOOKUP(A592,$BL$2:$CI$5,14,FALSE)*'Attorney Detail'!F593</f>
        <v>400</v>
      </c>
      <c r="AB593" s="230"/>
      <c r="AC593" s="229">
        <f>VLOOKUP(A592,$BL$2:$CI$5,15,FALSE)*'Attorney Detail'!F593</f>
        <v>120</v>
      </c>
      <c r="AD593" s="231"/>
      <c r="AE593" s="229">
        <f>VLOOKUP(A592,$BL$2:$CI$5,16,FALSE)*'Attorney Detail'!F593</f>
        <v>120</v>
      </c>
      <c r="AF593" s="230"/>
      <c r="AG593" s="229">
        <f>VLOOKUP(A592,$BL$2:$CI$5,17,FALSE)*'Attorney Detail'!F593</f>
        <v>300</v>
      </c>
      <c r="AH593" s="230"/>
      <c r="AI593" s="223">
        <f>VLOOKUP(A592,$BL$2:$CI$5,18,FALSE)*'Attorney Detail'!F593</f>
        <v>300</v>
      </c>
      <c r="AJ593" s="224"/>
      <c r="AK593" s="223">
        <f>VLOOKUP(A592,$BL$2:$CI$5,19,FALSE)*'Attorney Detail'!F593</f>
        <v>15</v>
      </c>
      <c r="AL593" s="224"/>
      <c r="AM593" s="223">
        <f>VLOOKUP(A592,$BL$2:$CI$5,20,FALSE)*'Attorney Detail'!F593</f>
        <v>40</v>
      </c>
      <c r="AN593" s="224"/>
      <c r="AO593" s="223">
        <f>VLOOKUP(A592,$BL$2:$CI$5,21,FALSE)*'Attorney Detail'!F593</f>
        <v>40</v>
      </c>
      <c r="AP593" s="224"/>
      <c r="AQ593" s="223">
        <f>VLOOKUP(A592,$BL$2:$CI$5,22,FALSE)*'Attorney Detail'!F593</f>
        <v>40</v>
      </c>
      <c r="AR593" s="224"/>
      <c r="AS593" s="235">
        <f>VLOOKUP(A592,$BL$2:$CI$5,23,FALSE)*'Attorney Detail'!F593</f>
        <v>10000000000</v>
      </c>
      <c r="AT593" s="236"/>
      <c r="AU593" s="237"/>
      <c r="AV593" s="238"/>
    </row>
    <row r="594" spans="1:89" ht="15.75" thickBot="1" x14ac:dyDescent="0.3">
      <c r="A594" s="37" t="str">
        <f>'Attorney Detail'!A593&amp;""</f>
        <v/>
      </c>
      <c r="B594" s="78" t="s">
        <v>24</v>
      </c>
      <c r="C594" s="78" t="s">
        <v>24</v>
      </c>
      <c r="D594" s="78" t="s">
        <v>112</v>
      </c>
      <c r="E594" s="78" t="s">
        <v>24</v>
      </c>
      <c r="F594" s="78" t="s">
        <v>112</v>
      </c>
      <c r="G594" s="78" t="s">
        <v>24</v>
      </c>
      <c r="H594" s="78" t="s">
        <v>112</v>
      </c>
      <c r="I594" s="78" t="s">
        <v>24</v>
      </c>
      <c r="J594" s="78" t="s">
        <v>112</v>
      </c>
      <c r="K594" s="78" t="s">
        <v>24</v>
      </c>
      <c r="L594" s="78" t="s">
        <v>112</v>
      </c>
      <c r="M594" s="78" t="s">
        <v>24</v>
      </c>
      <c r="N594" s="78" t="s">
        <v>112</v>
      </c>
      <c r="O594" s="78" t="s">
        <v>24</v>
      </c>
      <c r="P594" s="78" t="s">
        <v>112</v>
      </c>
      <c r="Q594" s="78" t="s">
        <v>24</v>
      </c>
      <c r="R594" s="78" t="s">
        <v>112</v>
      </c>
      <c r="S594" s="78" t="s">
        <v>24</v>
      </c>
      <c r="T594" s="78" t="s">
        <v>112</v>
      </c>
      <c r="U594" s="78" t="s">
        <v>24</v>
      </c>
      <c r="V594" s="78" t="s">
        <v>112</v>
      </c>
      <c r="W594" s="78" t="s">
        <v>24</v>
      </c>
      <c r="X594" s="78" t="s">
        <v>112</v>
      </c>
      <c r="Y594" s="78" t="s">
        <v>24</v>
      </c>
      <c r="Z594" s="78" t="s">
        <v>112</v>
      </c>
      <c r="AA594" s="78" t="s">
        <v>24</v>
      </c>
      <c r="AB594" s="78" t="s">
        <v>112</v>
      </c>
      <c r="AC594" s="78" t="s">
        <v>24</v>
      </c>
      <c r="AD594" s="78" t="s">
        <v>112</v>
      </c>
      <c r="AE594" s="78" t="s">
        <v>24</v>
      </c>
      <c r="AF594" s="78" t="s">
        <v>112</v>
      </c>
      <c r="AG594" s="78" t="s">
        <v>24</v>
      </c>
      <c r="AH594" s="79" t="s">
        <v>112</v>
      </c>
      <c r="AI594" s="78" t="s">
        <v>24</v>
      </c>
      <c r="AJ594" s="78" t="s">
        <v>112</v>
      </c>
      <c r="AK594" s="78" t="s">
        <v>24</v>
      </c>
      <c r="AL594" s="78" t="s">
        <v>112</v>
      </c>
      <c r="AM594" s="78" t="s">
        <v>24</v>
      </c>
      <c r="AN594" s="78" t="s">
        <v>112</v>
      </c>
      <c r="AO594" s="78" t="s">
        <v>24</v>
      </c>
      <c r="AP594" s="78" t="s">
        <v>112</v>
      </c>
      <c r="AQ594" s="78" t="s">
        <v>24</v>
      </c>
      <c r="AR594" s="78" t="s">
        <v>112</v>
      </c>
      <c r="AS594" s="78" t="s">
        <v>24</v>
      </c>
      <c r="AT594" s="78" t="s">
        <v>112</v>
      </c>
      <c r="AU594" s="78" t="s">
        <v>24</v>
      </c>
      <c r="AV594" s="154" t="s">
        <v>112</v>
      </c>
      <c r="CK594" s="19"/>
    </row>
    <row r="595" spans="1:89" ht="16.5" thickTop="1" thickBot="1" x14ac:dyDescent="0.3">
      <c r="A595" s="20" t="s">
        <v>25</v>
      </c>
      <c r="B595" s="21"/>
      <c r="C595" s="21"/>
      <c r="D595" s="75">
        <f>C595/C593</f>
        <v>0</v>
      </c>
      <c r="E595" s="21"/>
      <c r="F595" s="75">
        <f>E595/E593</f>
        <v>0</v>
      </c>
      <c r="G595" s="21"/>
      <c r="H595" s="75">
        <f>G595/G593</f>
        <v>0</v>
      </c>
      <c r="I595" s="21"/>
      <c r="J595" s="75">
        <f>I595/I593</f>
        <v>0</v>
      </c>
      <c r="K595" s="21"/>
      <c r="L595" s="75">
        <f>K595/K593</f>
        <v>0</v>
      </c>
      <c r="M595" s="21"/>
      <c r="N595" s="75">
        <f>M595/M593</f>
        <v>0</v>
      </c>
      <c r="O595" s="21"/>
      <c r="P595" s="75">
        <f>O595/O593</f>
        <v>0</v>
      </c>
      <c r="Q595" s="21"/>
      <c r="R595" s="75">
        <f>Q595/Q593</f>
        <v>0</v>
      </c>
      <c r="S595" s="21"/>
      <c r="T595" s="75">
        <f>S595/S593</f>
        <v>0</v>
      </c>
      <c r="U595" s="21"/>
      <c r="V595" s="75">
        <f>U595/U593</f>
        <v>0</v>
      </c>
      <c r="W595" s="21"/>
      <c r="X595" s="75">
        <f>W595/W593</f>
        <v>0</v>
      </c>
      <c r="Y595" s="21"/>
      <c r="Z595" s="75">
        <f>Y595/Y593</f>
        <v>0</v>
      </c>
      <c r="AA595" s="21"/>
      <c r="AB595" s="75">
        <f>AA595/AA593</f>
        <v>0</v>
      </c>
      <c r="AC595" s="21"/>
      <c r="AD595" s="75">
        <f>AC595/AC593</f>
        <v>0</v>
      </c>
      <c r="AE595" s="21"/>
      <c r="AF595" s="75">
        <f>AE595/AE593</f>
        <v>0</v>
      </c>
      <c r="AG595" s="21"/>
      <c r="AH595" s="75">
        <f>AG595/AG593</f>
        <v>0</v>
      </c>
      <c r="AI595" s="21"/>
      <c r="AJ595" s="75">
        <f>AI595/AI593</f>
        <v>0</v>
      </c>
      <c r="AK595" s="21"/>
      <c r="AL595" s="75">
        <f>AK595/AK593</f>
        <v>0</v>
      </c>
      <c r="AM595" s="21">
        <v>0</v>
      </c>
      <c r="AN595" s="75">
        <f>AM595/AM593</f>
        <v>0</v>
      </c>
      <c r="AO595" s="21"/>
      <c r="AP595" s="75">
        <f>AO595/AO593</f>
        <v>0</v>
      </c>
      <c r="AQ595" s="21"/>
      <c r="AR595" s="75">
        <f>AQ595/AQ593</f>
        <v>0</v>
      </c>
      <c r="AS595" s="21"/>
      <c r="AT595" s="75">
        <f>AS595/AS593</f>
        <v>0</v>
      </c>
      <c r="AU595" s="100">
        <f>E595+M595+O595+Q595+W595+Y595+AA595+AE595+AG595+AI595+AO595+AS595+G595+K595+I595+AC595+S595+U595+AQ595+AK595+AM595+C595</f>
        <v>0</v>
      </c>
      <c r="AV595" s="155">
        <f t="shared" ref="AV595:AV599" si="2672">F595+N595+P595+R595+X595+Z595+AB595+AF595+AH595+AJ595+AP595+AT595+AD595+H595+L595+J595+T595+V595+AR595+AL595+AN595+D595</f>
        <v>0</v>
      </c>
      <c r="AW595" s="93">
        <f>IF(D595=0,0,(IF('Attorney Detail'!I593="yes",(D595/AV595)*('Attorney Detail'!G593+'Attorney Detail'!H593),0)))</f>
        <v>0</v>
      </c>
      <c r="AX595" s="93">
        <f>IF(F595=0,0,(IF('Attorney Detail'!J593="yes",(F595/AV595)*('Attorney Detail'!G593+'Attorney Detail'!H593),0)))</f>
        <v>0</v>
      </c>
      <c r="AY595" s="93">
        <f>IF(H595+J595=0,0,(IF('Attorney Detail'!K593="yes",((H595+J595)/AV595)*('Attorney Detail'!G593+'Attorney Detail'!H593),0)))</f>
        <v>0</v>
      </c>
      <c r="AZ595" s="93">
        <f>IF(L595=0,0,(IF('Attorney Detail'!L593="yes",(L595/AV595)*('Attorney Detail'!G593+'Attorney Detail'!H593),0)))</f>
        <v>0</v>
      </c>
      <c r="BA595" s="93">
        <f>IF(N595=0,0,(N595/AV595)*('Attorney Detail'!G593+'Attorney Detail'!H593))</f>
        <v>0</v>
      </c>
      <c r="BB595" s="93">
        <f>IF(R595+T595=0,0,(IF('Attorney Detail'!M593="yes",((R595+T595)/AV595)*('Attorney Detail'!G593+'Attorney Detail'!H593),0)))</f>
        <v>0</v>
      </c>
      <c r="BC595" s="93">
        <f>IF(V595=0,0,(IF('Attorney Detail'!N593="yes",(((V595)/AV595)*('Attorney Detail'!G593+'Attorney Detail'!H593)),0)))</f>
        <v>0</v>
      </c>
      <c r="BD595" s="93">
        <f>IF(X595+Z595+AB595=0,0,(IF('Attorney Detail'!O593="yes",((X595+Z595+AB595)/AV595)*('Attorney Detail'!G593+'Attorney Detail'!H593),0)))</f>
        <v>0</v>
      </c>
      <c r="BE595" s="93">
        <f>IF(AD595=0,0,(IF('Attorney Detail'!P593="yes",(AD595/AV595)*('Attorney Detail'!G593+'Attorney Detail'!H593),0)))</f>
        <v>0</v>
      </c>
      <c r="BF595" s="93">
        <f>IF(AF595=0,0,(IF('Attorney Detail'!Q593="yes",(AF595/AV595)*('Attorney Detail'!G593+'Attorney Detail'!H593),0)))</f>
        <v>0</v>
      </c>
      <c r="BG595" s="93">
        <f>IF(AH595=0,0,(AH595/AV595)*('Attorney Detail'!G593+'Attorney Detail'!H593))</f>
        <v>0</v>
      </c>
      <c r="BH595" s="93">
        <f>IF(AK595+AM595=0,0,(IF('Attorney Detail'!R593="yes",((AL595+AN595)/AV595)*('Attorney Detail'!G593+'Attorney Detail'!H593),0)))</f>
        <v>0</v>
      </c>
      <c r="BI595" s="91">
        <f>IF(AP595=0,0,(IF('Attorney Detail'!S593="yes",(AP595/AV595)*('Attorney Detail'!G593+'Attorney Detail'!H593),0)))</f>
        <v>0</v>
      </c>
      <c r="BJ595" s="91">
        <f>IF(AT595=0,0,(AT595/AV595)*('Attorney Detail'!G593+'Attorney Detail'!H593))</f>
        <v>0</v>
      </c>
      <c r="BK595" s="91">
        <f>IF((AU595)=0,('Attorney Detail'!G593+'Attorney Detail'!H593),SUM(AW595:BJ595))</f>
        <v>0</v>
      </c>
      <c r="CK595" s="19">
        <f>AV595*'Attorney Detail'!F593</f>
        <v>0</v>
      </c>
    </row>
    <row r="596" spans="1:89" ht="16.5" thickTop="1" thickBot="1" x14ac:dyDescent="0.3">
      <c r="A596" s="22" t="s">
        <v>26</v>
      </c>
      <c r="B596" s="23"/>
      <c r="C596" s="88"/>
      <c r="D596" s="75">
        <f>C596/C593</f>
        <v>0</v>
      </c>
      <c r="E596" s="88"/>
      <c r="F596" s="75">
        <f>E596/E593</f>
        <v>0</v>
      </c>
      <c r="G596" s="88"/>
      <c r="H596" s="75">
        <f>G596/G593</f>
        <v>0</v>
      </c>
      <c r="I596" s="88"/>
      <c r="J596" s="75">
        <f>I596/I593</f>
        <v>0</v>
      </c>
      <c r="K596" s="88"/>
      <c r="L596" s="75">
        <f>K596/K593</f>
        <v>0</v>
      </c>
      <c r="M596" s="88"/>
      <c r="N596" s="75">
        <f>M596/M593</f>
        <v>0</v>
      </c>
      <c r="O596" s="88"/>
      <c r="P596" s="75">
        <f>O596/O593</f>
        <v>0</v>
      </c>
      <c r="Q596" s="88"/>
      <c r="R596" s="75">
        <f>Q596/Q593</f>
        <v>0</v>
      </c>
      <c r="S596" s="88"/>
      <c r="T596" s="75">
        <f>S596/S593</f>
        <v>0</v>
      </c>
      <c r="U596" s="88"/>
      <c r="V596" s="75">
        <f>U596/U593</f>
        <v>0</v>
      </c>
      <c r="W596" s="88"/>
      <c r="X596" s="75">
        <f>W596/W593</f>
        <v>0</v>
      </c>
      <c r="Y596" s="88"/>
      <c r="Z596" s="75">
        <f>Y596/Y593</f>
        <v>0</v>
      </c>
      <c r="AA596" s="88"/>
      <c r="AB596" s="75">
        <f>AA596/AA593</f>
        <v>0</v>
      </c>
      <c r="AC596" s="88"/>
      <c r="AD596" s="75">
        <f>AC596/AC593</f>
        <v>0</v>
      </c>
      <c r="AE596" s="88"/>
      <c r="AF596" s="75">
        <f>AE596/AE593</f>
        <v>0</v>
      </c>
      <c r="AG596" s="88"/>
      <c r="AH596" s="75">
        <f>AG596/AG593</f>
        <v>0</v>
      </c>
      <c r="AI596" s="88"/>
      <c r="AJ596" s="75">
        <f>AI596/AI593</f>
        <v>0</v>
      </c>
      <c r="AK596" s="88">
        <v>0</v>
      </c>
      <c r="AL596" s="75">
        <f>AK596/AK593</f>
        <v>0</v>
      </c>
      <c r="AM596" s="88">
        <v>0</v>
      </c>
      <c r="AN596" s="75">
        <f>AM596/AM593</f>
        <v>0</v>
      </c>
      <c r="AO596" s="88"/>
      <c r="AP596" s="75">
        <f>AO596/AO593</f>
        <v>0</v>
      </c>
      <c r="AQ596" s="88"/>
      <c r="AR596" s="75">
        <f>AQ596/AQ593</f>
        <v>0</v>
      </c>
      <c r="AS596" s="88"/>
      <c r="AT596" s="75">
        <f>AS596/AS593</f>
        <v>0</v>
      </c>
      <c r="AU596" s="107">
        <f>E596+M596+O596+Q596+W596+Y596+AA596+AE596+AG596+AI596+AO596+AS596+G596+K596+I596+AC596+S596+U596+AQ596+AK596+AM596+C596</f>
        <v>0</v>
      </c>
      <c r="AV596" s="155">
        <f t="shared" si="2672"/>
        <v>0</v>
      </c>
      <c r="AW596" s="93">
        <f>IF(D596=0,0,(IF('Attorney Detail'!I594="yes",(D596/AV596)*('Attorney Detail'!G594+'Attorney Detail'!H594),0)))</f>
        <v>0</v>
      </c>
      <c r="AX596" s="93">
        <f>IF(F596=0,0,(IF('Attorney Detail'!J594="yes",(F596/AV596)*('Attorney Detail'!G594+'Attorney Detail'!H594),0)))</f>
        <v>0</v>
      </c>
      <c r="AY596" s="93">
        <f>IF(H596+J596=0,0,(IF('Attorney Detail'!K594="yes",((H596+J596)/AV596)*('Attorney Detail'!G594+'Attorney Detail'!H594),0)))</f>
        <v>0</v>
      </c>
      <c r="AZ596" s="93">
        <f>IF(L596=0,0,(IF('Attorney Detail'!L594="yes",(L596/AV596)*('Attorney Detail'!G594+'Attorney Detail'!H594),0)))</f>
        <v>0</v>
      </c>
      <c r="BA596" s="93">
        <f>IF(N596=0,0,(N596/AV596)*('Attorney Detail'!G594+'Attorney Detail'!H594))</f>
        <v>0</v>
      </c>
      <c r="BB596" s="93">
        <f>IF(R596+T596=0,0,(IF('Attorney Detail'!M594="yes",((R596+T596)/AV596)*('Attorney Detail'!G594+'Attorney Detail'!H594),0)))</f>
        <v>0</v>
      </c>
      <c r="BC596" s="93">
        <f>IF(V596=0,0,(IF('Attorney Detail'!N594="yes",(((V596)/AV596)*('Attorney Detail'!G594+'Attorney Detail'!H594)),0)))</f>
        <v>0</v>
      </c>
      <c r="BD596" s="93">
        <f>IF(X596+Z596+AB596=0,0,(IF('Attorney Detail'!O594="yes",((X596+Z596+AB596)/AV596)*('Attorney Detail'!G594+'Attorney Detail'!H594),0)))</f>
        <v>0</v>
      </c>
      <c r="BE596" s="93">
        <f>IF(AD596=0,0,(IF('Attorney Detail'!P594="yes",(AD596/AV596)*('Attorney Detail'!G594+'Attorney Detail'!H594),0)))</f>
        <v>0</v>
      </c>
      <c r="BF596" s="93">
        <f>IF(AF596=0,0,(IF('Attorney Detail'!Q594="yes",(AF596/AV596)*('Attorney Detail'!G594+'Attorney Detail'!H594),0)))</f>
        <v>0</v>
      </c>
      <c r="BG596" s="93">
        <f>IF(AH596=0,0,(AH596/AV596)*('Attorney Detail'!G594+'Attorney Detail'!H594))</f>
        <v>0</v>
      </c>
      <c r="BH596" s="93">
        <f>IF(AK596+AM596=0,0,(IF('Attorney Detail'!R594="yes",((AL596+AN596)/AV596)*('Attorney Detail'!G594+'Attorney Detail'!H594),0)))</f>
        <v>0</v>
      </c>
      <c r="BI596" s="91">
        <f>IF(AP596=0,0,(IF('Attorney Detail'!S594="yes",(AP596/AV596)*('Attorney Detail'!G594+'Attorney Detail'!H594),0)))</f>
        <v>0</v>
      </c>
      <c r="BJ596" s="91">
        <f>IF(AT596=0,0,(AT596/AV596)*('Attorney Detail'!G594+'Attorney Detail'!H594))</f>
        <v>0</v>
      </c>
      <c r="BK596" s="91">
        <f>IF((AU596)=0,('Attorney Detail'!G594+'Attorney Detail'!H594),SUM(AW596:BJ596))</f>
        <v>0</v>
      </c>
      <c r="CK596" s="19">
        <f>AV596*'Attorney Detail'!F594</f>
        <v>0</v>
      </c>
    </row>
    <row r="597" spans="1:89" ht="16.5" thickTop="1" thickBot="1" x14ac:dyDescent="0.3">
      <c r="A597" s="22" t="s">
        <v>27</v>
      </c>
      <c r="B597" s="23"/>
      <c r="C597" s="88"/>
      <c r="D597" s="75">
        <f>C597/C593</f>
        <v>0</v>
      </c>
      <c r="E597" s="88"/>
      <c r="F597" s="75">
        <f>E597/E593</f>
        <v>0</v>
      </c>
      <c r="G597" s="88"/>
      <c r="H597" s="75">
        <f>G597/G593</f>
        <v>0</v>
      </c>
      <c r="I597" s="88"/>
      <c r="J597" s="75">
        <f>I597/I593</f>
        <v>0</v>
      </c>
      <c r="K597" s="88"/>
      <c r="L597" s="75">
        <f>K597/K593</f>
        <v>0</v>
      </c>
      <c r="M597" s="88"/>
      <c r="N597" s="75">
        <f>M597/M593</f>
        <v>0</v>
      </c>
      <c r="O597" s="88"/>
      <c r="P597" s="75">
        <f>O597/O593</f>
        <v>0</v>
      </c>
      <c r="Q597" s="88"/>
      <c r="R597" s="75">
        <f>Q597/Q593</f>
        <v>0</v>
      </c>
      <c r="S597" s="88"/>
      <c r="T597" s="75">
        <f>S597/S593</f>
        <v>0</v>
      </c>
      <c r="U597" s="88"/>
      <c r="V597" s="75">
        <f>U597/U593</f>
        <v>0</v>
      </c>
      <c r="W597" s="88"/>
      <c r="X597" s="75">
        <f>W597/W593</f>
        <v>0</v>
      </c>
      <c r="Y597" s="88"/>
      <c r="Z597" s="75">
        <f>Y597/Y593</f>
        <v>0</v>
      </c>
      <c r="AA597" s="88"/>
      <c r="AB597" s="75">
        <f>AA597/AA593</f>
        <v>0</v>
      </c>
      <c r="AC597" s="88"/>
      <c r="AD597" s="75">
        <f>AC597/AC593</f>
        <v>0</v>
      </c>
      <c r="AE597" s="88"/>
      <c r="AF597" s="75">
        <f>AE597/AE593</f>
        <v>0</v>
      </c>
      <c r="AG597" s="88"/>
      <c r="AH597" s="75">
        <f>AG597/AG593</f>
        <v>0</v>
      </c>
      <c r="AI597" s="88"/>
      <c r="AJ597" s="75">
        <f>AI597/AI593</f>
        <v>0</v>
      </c>
      <c r="AK597" s="88">
        <v>0</v>
      </c>
      <c r="AL597" s="75">
        <f>AK597/AK593</f>
        <v>0</v>
      </c>
      <c r="AM597" s="88">
        <v>0</v>
      </c>
      <c r="AN597" s="75">
        <f>AM597/AM593</f>
        <v>0</v>
      </c>
      <c r="AO597" s="88"/>
      <c r="AP597" s="75">
        <f>AO597/AO593</f>
        <v>0</v>
      </c>
      <c r="AQ597" s="88"/>
      <c r="AR597" s="75">
        <f>AQ597/AQ593</f>
        <v>0</v>
      </c>
      <c r="AS597" s="88"/>
      <c r="AT597" s="75">
        <f>AS597/AS593</f>
        <v>0</v>
      </c>
      <c r="AU597" s="107">
        <f>E597+M597+O597+Q597+W597+Y597+AA597+AE597+AG597+AI597+AO597+AS597+G597+K597+I597+AC597+S597+U597+AQ597+AK597+AM597+C597</f>
        <v>0</v>
      </c>
      <c r="AV597" s="155">
        <f t="shared" si="2672"/>
        <v>0</v>
      </c>
      <c r="AW597" s="93">
        <f>IF(D597=0,0,(IF('Attorney Detail'!I595="yes",(D597/AV597)*('Attorney Detail'!G595+'Attorney Detail'!H595),0)))</f>
        <v>0</v>
      </c>
      <c r="AX597" s="93">
        <f>IF(F597=0,0,(IF('Attorney Detail'!J595="yes",(F597/AV597)*('Attorney Detail'!G595+'Attorney Detail'!H595),0)))</f>
        <v>0</v>
      </c>
      <c r="AY597" s="93">
        <f>IF(H597+J597=0,0,(IF('Attorney Detail'!K595="yes",((H597+J597)/AV597)*('Attorney Detail'!G595+'Attorney Detail'!H595),0)))</f>
        <v>0</v>
      </c>
      <c r="AZ597" s="93">
        <f>IF(L597=0,0,(IF('Attorney Detail'!L595="yes",(L597/AV597)*('Attorney Detail'!G595+'Attorney Detail'!H595),0)))</f>
        <v>0</v>
      </c>
      <c r="BA597" s="93">
        <f>IF(N597=0,0,(N597/AV597)*('Attorney Detail'!G595+'Attorney Detail'!H595))</f>
        <v>0</v>
      </c>
      <c r="BB597" s="93">
        <f>IF(R597+T597=0,0,(IF('Attorney Detail'!M595="yes",((R597+T597)/AV597)*('Attorney Detail'!G595+'Attorney Detail'!H595),0)))</f>
        <v>0</v>
      </c>
      <c r="BC597" s="93">
        <f>IF(V597=0,0,(IF('Attorney Detail'!N595="yes",(((V597)/AV597)*('Attorney Detail'!G595+'Attorney Detail'!H595)),0)))</f>
        <v>0</v>
      </c>
      <c r="BD597" s="93">
        <f>IF(X597+Z597+AB597=0,0,(IF('Attorney Detail'!O595="yes",((X597+Z597+AB597)/AV597)*('Attorney Detail'!G595+'Attorney Detail'!H595),0)))</f>
        <v>0</v>
      </c>
      <c r="BE597" s="93">
        <f>IF(AD597=0,0,(IF('Attorney Detail'!P595="yes",(AD597/AV597)*('Attorney Detail'!G595+'Attorney Detail'!H595),0)))</f>
        <v>0</v>
      </c>
      <c r="BF597" s="93">
        <f>IF(AF597=0,0,(IF('Attorney Detail'!Q595="yes",(AF597/AV597)*('Attorney Detail'!G595+'Attorney Detail'!H595),0)))</f>
        <v>0</v>
      </c>
      <c r="BG597" s="93">
        <f>IF(AH597=0,0,(AH597/AV597)*('Attorney Detail'!G595+'Attorney Detail'!H595))</f>
        <v>0</v>
      </c>
      <c r="BH597" s="93">
        <f>IF(AK597+AM597=0,0,(IF('Attorney Detail'!R595="yes",((AL597+AN597)/AV597)*('Attorney Detail'!G595+'Attorney Detail'!H595),0)))</f>
        <v>0</v>
      </c>
      <c r="BI597" s="91">
        <f>IF(AP597=0,0,(IF('Attorney Detail'!S595="yes",(AP597/AV597)*('Attorney Detail'!G595+'Attorney Detail'!H595),0)))</f>
        <v>0</v>
      </c>
      <c r="BJ597" s="91">
        <f>IF(AT597=0,0,(AT597/AV597)*('Attorney Detail'!G595+'Attorney Detail'!H595))</f>
        <v>0</v>
      </c>
      <c r="BK597" s="91">
        <f>IF((AU597)=0,('Attorney Detail'!G595+'Attorney Detail'!H595),SUM(AW597:BJ597))</f>
        <v>0</v>
      </c>
      <c r="CK597" s="19">
        <f>AV597*'Attorney Detail'!F595</f>
        <v>0</v>
      </c>
    </row>
    <row r="598" spans="1:89" ht="16.5" thickTop="1" thickBot="1" x14ac:dyDescent="0.3">
      <c r="A598" s="24" t="s">
        <v>28</v>
      </c>
      <c r="B598" s="25"/>
      <c r="C598" s="25"/>
      <c r="D598" s="75">
        <f>C598/C593</f>
        <v>0</v>
      </c>
      <c r="E598" s="25"/>
      <c r="F598" s="75">
        <f>E598/E593</f>
        <v>0</v>
      </c>
      <c r="G598" s="25"/>
      <c r="H598" s="75">
        <f>G598/G593</f>
        <v>0</v>
      </c>
      <c r="I598" s="25"/>
      <c r="J598" s="75">
        <f>I598/I593</f>
        <v>0</v>
      </c>
      <c r="K598" s="25"/>
      <c r="L598" s="75">
        <f>K598/K593</f>
        <v>0</v>
      </c>
      <c r="M598" s="25"/>
      <c r="N598" s="75">
        <f>M598/M593</f>
        <v>0</v>
      </c>
      <c r="O598" s="25"/>
      <c r="P598" s="75">
        <f>O598/O593</f>
        <v>0</v>
      </c>
      <c r="Q598" s="25"/>
      <c r="R598" s="75">
        <f>Q598/Q593</f>
        <v>0</v>
      </c>
      <c r="S598" s="25"/>
      <c r="T598" s="75">
        <f>S598/S593</f>
        <v>0</v>
      </c>
      <c r="U598" s="25"/>
      <c r="V598" s="75">
        <f>U598/U593</f>
        <v>0</v>
      </c>
      <c r="W598" s="25"/>
      <c r="X598" s="75">
        <f>W598/W593</f>
        <v>0</v>
      </c>
      <c r="Y598" s="25"/>
      <c r="Z598" s="75">
        <f>Y598/Y593</f>
        <v>0</v>
      </c>
      <c r="AA598" s="25"/>
      <c r="AB598" s="75">
        <f>AA598/AA593</f>
        <v>0</v>
      </c>
      <c r="AC598" s="25"/>
      <c r="AD598" s="75">
        <f>AC598/AC593</f>
        <v>0</v>
      </c>
      <c r="AE598" s="25"/>
      <c r="AF598" s="75">
        <f>AE598/AE593</f>
        <v>0</v>
      </c>
      <c r="AG598" s="25"/>
      <c r="AH598" s="75">
        <f>AG598/AG593</f>
        <v>0</v>
      </c>
      <c r="AI598" s="25"/>
      <c r="AJ598" s="75">
        <f>AI598/AI593</f>
        <v>0</v>
      </c>
      <c r="AK598" s="25">
        <v>0</v>
      </c>
      <c r="AL598" s="75">
        <f>AK598/AK593</f>
        <v>0</v>
      </c>
      <c r="AM598" s="25">
        <v>0</v>
      </c>
      <c r="AN598" s="75">
        <f>AM598/AM593</f>
        <v>0</v>
      </c>
      <c r="AO598" s="25"/>
      <c r="AP598" s="75">
        <f>AO598/AO593</f>
        <v>0</v>
      </c>
      <c r="AQ598" s="25"/>
      <c r="AR598" s="75">
        <f>AQ598/AQ593</f>
        <v>0</v>
      </c>
      <c r="AS598" s="25"/>
      <c r="AT598" s="75">
        <f>AS598/AS593</f>
        <v>0</v>
      </c>
      <c r="AU598" s="108">
        <f>E598+M598+O598+Q598+W598+Y598+AA598+AE598+AG598+AI598+AO598+AS598+G598+K598+I598+AC598+S598+U598+AQ598+AK598+AM598+C598</f>
        <v>0</v>
      </c>
      <c r="AV598" s="155">
        <f t="shared" si="2672"/>
        <v>0</v>
      </c>
      <c r="AW598" s="93">
        <f>IF(D598=0,0,(IF('Attorney Detail'!I596="yes",(D598/AV598)*('Attorney Detail'!G596+'Attorney Detail'!H596),0)))</f>
        <v>0</v>
      </c>
      <c r="AX598" s="93">
        <f>IF(F598=0,0,(IF('Attorney Detail'!J596="yes",(F598/AV598)*('Attorney Detail'!G596+'Attorney Detail'!H596),0)))</f>
        <v>0</v>
      </c>
      <c r="AY598" s="93">
        <f>IF(H598+J598=0,0,(IF('Attorney Detail'!K596="yes",((H598+J598)/AV598)*('Attorney Detail'!G596+'Attorney Detail'!H596),0)))</f>
        <v>0</v>
      </c>
      <c r="AZ598" s="93">
        <f>IF(L598=0,0,(IF('Attorney Detail'!L596="yes",(L598/AV598)*('Attorney Detail'!G596+'Attorney Detail'!H596),0)))</f>
        <v>0</v>
      </c>
      <c r="BA598" s="93">
        <f>IF(N598=0,0,(N598/AV598)*('Attorney Detail'!G596+'Attorney Detail'!H596))</f>
        <v>0</v>
      </c>
      <c r="BB598" s="93">
        <f>IF(R598+T598=0,0,(IF('Attorney Detail'!M596="yes",((R598+T598)/AV598)*('Attorney Detail'!G596+'Attorney Detail'!H596),0)))</f>
        <v>0</v>
      </c>
      <c r="BC598" s="93">
        <f>IF(V598=0,0,(IF('Attorney Detail'!N596="yes",(((V598)/AV598)*('Attorney Detail'!G596+'Attorney Detail'!H596)),0)))</f>
        <v>0</v>
      </c>
      <c r="BD598" s="93">
        <f>IF(X598+Z598+AB598=0,0,(IF('Attorney Detail'!O596="yes",((X598+Z598+AB598)/AV598)*('Attorney Detail'!G596+'Attorney Detail'!H596),0)))</f>
        <v>0</v>
      </c>
      <c r="BE598" s="93">
        <f>IF(AD598=0,0,(IF('Attorney Detail'!P596="yes",(AD598/AV598)*('Attorney Detail'!G596+'Attorney Detail'!H596),0)))</f>
        <v>0</v>
      </c>
      <c r="BF598" s="93">
        <f>IF(AF598=0,0,(IF('Attorney Detail'!Q596="yes",(AF598/AV598)*('Attorney Detail'!G596+'Attorney Detail'!H596),0)))</f>
        <v>0</v>
      </c>
      <c r="BG598" s="93">
        <f>IF(AH598=0,0,(AH598/AV598)*('Attorney Detail'!G596+'Attorney Detail'!H596))</f>
        <v>0</v>
      </c>
      <c r="BH598" s="93">
        <f>IF(AK598+AM598=0,0,(IF('Attorney Detail'!R596="yes",((AL598+AN598)/AV598)*('Attorney Detail'!G596+'Attorney Detail'!H596),0)))</f>
        <v>0</v>
      </c>
      <c r="BI598" s="91">
        <f>IF(AP598=0,0,(IF('Attorney Detail'!S596="yes",(AP598/AV598)*('Attorney Detail'!G596+'Attorney Detail'!H596),0)))</f>
        <v>0</v>
      </c>
      <c r="BJ598" s="91">
        <f>IF(AT598=0,0,(AT598/AV598)*('Attorney Detail'!G596+'Attorney Detail'!H596))</f>
        <v>0</v>
      </c>
      <c r="BK598" s="91">
        <f>IF((AU598)=0,('Attorney Detail'!G596+'Attorney Detail'!H596),SUM(AW598:BJ598))</f>
        <v>0</v>
      </c>
      <c r="CK598" s="19">
        <f>AV598*'Attorney Detail'!F596</f>
        <v>0</v>
      </c>
    </row>
    <row r="599" spans="1:89" ht="16.5" thickTop="1" thickBot="1" x14ac:dyDescent="0.3">
      <c r="A599" s="72" t="s">
        <v>29</v>
      </c>
      <c r="B599" s="73"/>
      <c r="C599" s="73">
        <f t="shared" ref="C599" si="2673">SUM(C595:C598)</f>
        <v>0</v>
      </c>
      <c r="D599" s="74">
        <f t="shared" ref="D599" si="2674">C599/C593</f>
        <v>0</v>
      </c>
      <c r="E599" s="73">
        <f t="shared" ref="E599" si="2675">SUM(E595:E598)</f>
        <v>0</v>
      </c>
      <c r="F599" s="74">
        <f t="shared" ref="F599" si="2676">E599/E593</f>
        <v>0</v>
      </c>
      <c r="G599" s="73">
        <f t="shared" ref="G599" si="2677">SUM(G595:G598)</f>
        <v>0</v>
      </c>
      <c r="H599" s="75">
        <f t="shared" ref="H599" si="2678">G599/G593</f>
        <v>0</v>
      </c>
      <c r="I599" s="73">
        <f t="shared" ref="I599" si="2679">SUM(I595:I598)</f>
        <v>0</v>
      </c>
      <c r="J599" s="75">
        <f t="shared" ref="J599" si="2680">I599/I593</f>
        <v>0</v>
      </c>
      <c r="K599" s="73">
        <f t="shared" ref="K599" si="2681">SUM(K595:K598)</f>
        <v>0</v>
      </c>
      <c r="L599" s="75">
        <f t="shared" ref="L599" si="2682">K599/K593</f>
        <v>0</v>
      </c>
      <c r="M599" s="73">
        <f t="shared" ref="M599" si="2683">SUM(M595:M598)</f>
        <v>0</v>
      </c>
      <c r="N599" s="74">
        <f t="shared" ref="N599" si="2684">M599/M593</f>
        <v>0</v>
      </c>
      <c r="O599" s="73">
        <f t="shared" ref="O599" si="2685">SUM(O595:O598)</f>
        <v>0</v>
      </c>
      <c r="P599" s="74">
        <f t="shared" ref="P599" si="2686">O599/O593</f>
        <v>0</v>
      </c>
      <c r="Q599" s="73">
        <f t="shared" ref="Q599" si="2687">SUM(Q595:Q598)</f>
        <v>0</v>
      </c>
      <c r="R599" s="75">
        <f t="shared" ref="R599" si="2688">Q599/Q593</f>
        <v>0</v>
      </c>
      <c r="S599" s="73">
        <f t="shared" ref="S599" si="2689">SUM(S595:S598)</f>
        <v>0</v>
      </c>
      <c r="T599" s="75">
        <f t="shared" ref="T599" si="2690">S599/S593</f>
        <v>0</v>
      </c>
      <c r="U599" s="73">
        <f t="shared" ref="U599" si="2691">SUM(U595:U598)</f>
        <v>0</v>
      </c>
      <c r="V599" s="75">
        <f t="shared" ref="V599" si="2692">U599/U593</f>
        <v>0</v>
      </c>
      <c r="W599" s="73">
        <f t="shared" ref="W599" si="2693">SUM(W595:W598)</f>
        <v>0</v>
      </c>
      <c r="X599" s="75">
        <f t="shared" ref="X599" si="2694">W599/W593</f>
        <v>0</v>
      </c>
      <c r="Y599" s="73">
        <f t="shared" ref="Y599" si="2695">SUM(Y595:Y598)</f>
        <v>0</v>
      </c>
      <c r="Z599" s="75">
        <f t="shared" ref="Z599" si="2696">Y599/Y593</f>
        <v>0</v>
      </c>
      <c r="AA599" s="73">
        <f t="shared" ref="AA599" si="2697">SUM(AA595:AA598)</f>
        <v>0</v>
      </c>
      <c r="AB599" s="75">
        <f t="shared" ref="AB599" si="2698">AA599/AA593</f>
        <v>0</v>
      </c>
      <c r="AC599" s="73">
        <f t="shared" ref="AC599" si="2699">SUM(AC595:AC598)</f>
        <v>0</v>
      </c>
      <c r="AD599" s="75">
        <f t="shared" ref="AD599" si="2700">AC599/AC593</f>
        <v>0</v>
      </c>
      <c r="AE599" s="73">
        <f t="shared" ref="AE599" si="2701">SUM(AE595:AE598)</f>
        <v>0</v>
      </c>
      <c r="AF599" s="75">
        <f t="shared" ref="AF599" si="2702">AE599/AE593</f>
        <v>0</v>
      </c>
      <c r="AG599" s="73">
        <f t="shared" ref="AG599" si="2703">SUM(AG595:AG598)</f>
        <v>0</v>
      </c>
      <c r="AH599" s="75">
        <f t="shared" ref="AH599" si="2704">AG599/AG593</f>
        <v>0</v>
      </c>
      <c r="AI599" s="73">
        <f t="shared" ref="AI599" si="2705">SUM(AI595:AI598)</f>
        <v>0</v>
      </c>
      <c r="AJ599" s="75">
        <f t="shared" ref="AJ599" si="2706">AI599/AI593</f>
        <v>0</v>
      </c>
      <c r="AK599" s="73">
        <f t="shared" ref="AK599" si="2707">SUM(AK595:AK598)</f>
        <v>0</v>
      </c>
      <c r="AL599" s="75">
        <f t="shared" ref="AL599" si="2708">AK599/AK593</f>
        <v>0</v>
      </c>
      <c r="AM599" s="73">
        <f t="shared" ref="AM599" si="2709">SUM(AM595:AM598)</f>
        <v>0</v>
      </c>
      <c r="AN599" s="75">
        <f t="shared" ref="AN599" si="2710">AM599/AM593</f>
        <v>0</v>
      </c>
      <c r="AO599" s="73">
        <f t="shared" ref="AO599" si="2711">SUM(AO595:AO598)</f>
        <v>0</v>
      </c>
      <c r="AP599" s="75">
        <f t="shared" ref="AP599" si="2712">AO599/AO593</f>
        <v>0</v>
      </c>
      <c r="AQ599" s="73">
        <f t="shared" ref="AQ599" si="2713">SUM(AQ595:AQ598)</f>
        <v>0</v>
      </c>
      <c r="AR599" s="75">
        <f t="shared" ref="AR599" si="2714">AQ599/AQ593</f>
        <v>0</v>
      </c>
      <c r="AS599" s="73">
        <f t="shared" ref="AS599" si="2715">SUM(AS595:AS598)</f>
        <v>0</v>
      </c>
      <c r="AT599" s="75">
        <f t="shared" ref="AT599" si="2716">AS599/AS593</f>
        <v>0</v>
      </c>
      <c r="AU599" s="71">
        <f>E599+M599+O599+Q599+W599+Y599+AA599+AE599+AG599+AI599+AO599+AS599+G599+K599+I599+AC599+S599+U599+AQ599+AK599+AM599+C599</f>
        <v>0</v>
      </c>
      <c r="AV599" s="155">
        <f t="shared" si="2672"/>
        <v>0</v>
      </c>
      <c r="AW599" s="94"/>
      <c r="AX599" s="94"/>
      <c r="AY599" s="94"/>
      <c r="AZ599" s="94"/>
      <c r="BA599" s="94"/>
      <c r="BB599" s="94"/>
      <c r="BC599" s="94"/>
      <c r="BD599" s="94"/>
      <c r="BE599" s="94"/>
      <c r="BF599" s="94"/>
      <c r="BG599" s="94"/>
      <c r="BH599" s="94"/>
      <c r="BI599" s="94"/>
      <c r="BJ599" s="94"/>
      <c r="BK599" s="94"/>
      <c r="CK599" s="26">
        <f t="shared" ref="CK599" si="2717">SUM(CK595:CK598)</f>
        <v>0</v>
      </c>
    </row>
    <row r="600" spans="1:89" ht="16.5" thickTop="1" x14ac:dyDescent="0.25">
      <c r="A600" s="233" t="s">
        <v>481</v>
      </c>
      <c r="B600" s="233"/>
      <c r="C600" s="233"/>
      <c r="D600" s="233"/>
      <c r="E600" s="233"/>
      <c r="F600" s="233"/>
      <c r="G600" s="233"/>
      <c r="H600" s="233"/>
      <c r="I600" s="233"/>
      <c r="J600" s="233"/>
      <c r="K600" s="233"/>
      <c r="L600" s="233"/>
      <c r="M600" s="233"/>
      <c r="N600" s="233"/>
      <c r="O600" s="233"/>
      <c r="P600" s="233"/>
      <c r="Q600" s="233"/>
      <c r="R600" s="233"/>
      <c r="S600" s="233"/>
      <c r="T600" s="233"/>
      <c r="U600" s="233"/>
      <c r="V600" s="233"/>
      <c r="W600" s="233"/>
      <c r="X600" s="233"/>
      <c r="Y600" s="233"/>
      <c r="Z600" s="233"/>
      <c r="AA600" s="233"/>
      <c r="AB600" s="233"/>
      <c r="AC600" s="233"/>
      <c r="AD600" s="233"/>
      <c r="AE600" s="233"/>
      <c r="AF600" s="233"/>
      <c r="AG600" s="233"/>
      <c r="AH600" s="233"/>
      <c r="AI600" s="233"/>
      <c r="AJ600" s="233"/>
      <c r="AK600" s="233"/>
      <c r="AL600" s="233"/>
      <c r="AM600" s="233"/>
      <c r="AN600" s="233"/>
      <c r="AO600" s="233"/>
      <c r="AP600" s="233"/>
      <c r="AQ600" s="233"/>
      <c r="AR600" s="233"/>
      <c r="AS600" s="233"/>
      <c r="AT600" s="233"/>
      <c r="AU600" s="233"/>
      <c r="AV600" s="233"/>
    </row>
    <row r="601" spans="1:89" ht="45" x14ac:dyDescent="0.25">
      <c r="A601" s="76"/>
      <c r="B601" s="66" t="s">
        <v>21</v>
      </c>
      <c r="C601" s="225" t="s">
        <v>442</v>
      </c>
      <c r="D601" s="226"/>
      <c r="E601" s="225" t="s">
        <v>96</v>
      </c>
      <c r="F601" s="226"/>
      <c r="G601" s="232" t="s">
        <v>99</v>
      </c>
      <c r="H601" s="226"/>
      <c r="I601" s="232" t="s">
        <v>100</v>
      </c>
      <c r="J601" s="226"/>
      <c r="K601" s="225" t="s">
        <v>97</v>
      </c>
      <c r="L601" s="226"/>
      <c r="M601" s="225" t="s">
        <v>98</v>
      </c>
      <c r="N601" s="226"/>
      <c r="O601" s="225" t="s">
        <v>22</v>
      </c>
      <c r="P601" s="226"/>
      <c r="Q601" s="225" t="s">
        <v>489</v>
      </c>
      <c r="R601" s="226"/>
      <c r="S601" s="225" t="s">
        <v>488</v>
      </c>
      <c r="T601" s="226"/>
      <c r="U601" s="232" t="s">
        <v>422</v>
      </c>
      <c r="V601" s="226"/>
      <c r="W601" s="232" t="s">
        <v>436</v>
      </c>
      <c r="X601" s="226"/>
      <c r="Y601" s="232" t="s">
        <v>423</v>
      </c>
      <c r="Z601" s="226"/>
      <c r="AA601" s="225" t="s">
        <v>484</v>
      </c>
      <c r="AB601" s="226"/>
      <c r="AC601" s="225" t="s">
        <v>93</v>
      </c>
      <c r="AD601" s="226"/>
      <c r="AE601" s="225" t="s">
        <v>94</v>
      </c>
      <c r="AF601" s="226"/>
      <c r="AG601" s="225" t="s">
        <v>485</v>
      </c>
      <c r="AH601" s="226"/>
      <c r="AI601" s="225" t="s">
        <v>424</v>
      </c>
      <c r="AJ601" s="226"/>
      <c r="AK601" s="225" t="s">
        <v>425</v>
      </c>
      <c r="AL601" s="226"/>
      <c r="AM601" s="225" t="s">
        <v>437</v>
      </c>
      <c r="AN601" s="226"/>
      <c r="AO601" s="225" t="s">
        <v>500</v>
      </c>
      <c r="AP601" s="226"/>
      <c r="AQ601" s="225" t="s">
        <v>426</v>
      </c>
      <c r="AR601" s="226"/>
      <c r="AS601" s="225" t="s">
        <v>447</v>
      </c>
      <c r="AT601" s="226"/>
      <c r="AU601" s="225" t="s">
        <v>23</v>
      </c>
      <c r="AV601" s="226"/>
      <c r="AW601" s="89" t="s">
        <v>442</v>
      </c>
      <c r="AX601" s="89" t="s">
        <v>96</v>
      </c>
      <c r="AY601" s="195" t="s">
        <v>259</v>
      </c>
      <c r="AZ601" s="105" t="s">
        <v>97</v>
      </c>
      <c r="BA601" s="105" t="s">
        <v>443</v>
      </c>
      <c r="BB601" s="90" t="s">
        <v>434</v>
      </c>
      <c r="BC601" s="106" t="s">
        <v>260</v>
      </c>
      <c r="BD601" s="90" t="s">
        <v>435</v>
      </c>
      <c r="BE601" s="90" t="s">
        <v>93</v>
      </c>
      <c r="BF601" s="90" t="s">
        <v>94</v>
      </c>
      <c r="BG601" s="90" t="s">
        <v>31</v>
      </c>
      <c r="BH601" s="90" t="s">
        <v>444</v>
      </c>
      <c r="BI601" s="91" t="s">
        <v>445</v>
      </c>
      <c r="BJ601" s="91" t="s">
        <v>446</v>
      </c>
      <c r="BK601" s="91" t="s">
        <v>448</v>
      </c>
      <c r="CK601" s="219" t="s">
        <v>502</v>
      </c>
    </row>
    <row r="602" spans="1:89" x14ac:dyDescent="0.25">
      <c r="A602" s="38" t="s">
        <v>107</v>
      </c>
      <c r="B602" s="67"/>
      <c r="C602" s="67"/>
      <c r="D602" s="68"/>
      <c r="E602" s="67"/>
      <c r="F602" s="68"/>
      <c r="G602" s="67"/>
      <c r="H602" s="68"/>
      <c r="I602" s="67"/>
      <c r="J602" s="68"/>
      <c r="K602" s="67"/>
      <c r="L602" s="68"/>
      <c r="M602" s="69"/>
      <c r="N602" s="68"/>
      <c r="O602" s="67"/>
      <c r="P602" s="68"/>
      <c r="Q602" s="67"/>
      <c r="R602" s="68"/>
      <c r="S602" s="67"/>
      <c r="T602" s="68"/>
      <c r="U602" s="67"/>
      <c r="V602" s="68"/>
      <c r="W602" s="67"/>
      <c r="X602" s="68"/>
      <c r="Y602" s="67"/>
      <c r="Z602" s="68"/>
      <c r="AA602" s="67"/>
      <c r="AB602" s="68"/>
      <c r="AC602" s="69"/>
      <c r="AD602" s="69"/>
      <c r="AE602" s="67"/>
      <c r="AF602" s="68"/>
      <c r="AG602" s="67"/>
      <c r="AH602" s="68"/>
      <c r="AI602" s="67"/>
      <c r="AJ602" s="68"/>
      <c r="AK602" s="227"/>
      <c r="AL602" s="228"/>
      <c r="AM602" s="227"/>
      <c r="AN602" s="228"/>
      <c r="AO602" s="112"/>
      <c r="AP602" s="113"/>
      <c r="AQ602" s="112"/>
      <c r="AR602" s="113"/>
      <c r="AS602" s="112"/>
      <c r="AT602" s="113"/>
      <c r="AU602" s="67"/>
      <c r="AV602" s="110"/>
      <c r="AW602" s="89"/>
      <c r="AX602" s="89"/>
      <c r="AY602" s="89"/>
      <c r="AZ602" s="89"/>
      <c r="BA602" s="89"/>
    </row>
    <row r="603" spans="1:89" x14ac:dyDescent="0.25">
      <c r="A603" s="77"/>
      <c r="B603" s="70"/>
      <c r="C603" s="223">
        <f>(VLOOKUP(A602,$BL$2:$CH$5,2,FALSE))*'Attorney Detail'!F603</f>
        <v>15</v>
      </c>
      <c r="D603" s="224"/>
      <c r="E603" s="223">
        <f>(VLOOKUP(A602,$BL$2:$CH$5,3,FALSE))*'Attorney Detail'!F603</f>
        <v>15</v>
      </c>
      <c r="F603" s="224"/>
      <c r="G603" s="223">
        <f>VLOOKUP(A602,$BL$2:$CI$5,4,FALSE)*'Attorney Detail'!F603</f>
        <v>50</v>
      </c>
      <c r="H603" s="224"/>
      <c r="I603" s="223">
        <f>VLOOKUP(A602,$BL$2:$CI$5,5,FALSE)*'Attorney Detail'!F603</f>
        <v>80</v>
      </c>
      <c r="J603" s="224"/>
      <c r="K603" s="223">
        <f>VLOOKUP(A602,$BL$2:$CI$5,6,FALSE)*'Attorney Detail'!F603</f>
        <v>100</v>
      </c>
      <c r="L603" s="224"/>
      <c r="M603" s="234">
        <f>VLOOKUP(A602,$BL$2:$CI$5,7,FALSE)*'Attorney Detail'!F603</f>
        <v>150</v>
      </c>
      <c r="N603" s="224"/>
      <c r="O603" s="223">
        <f>VLOOKUP(A602,$BL$2:$CI$5,8,FALSE)*'Attorney Detail'!F603</f>
        <v>300</v>
      </c>
      <c r="P603" s="224"/>
      <c r="Q603" s="223">
        <f>VLOOKUP(A602,$BL$2:$CI$5,9,FALSE)*'Attorney Detail'!F603</f>
        <v>15</v>
      </c>
      <c r="R603" s="224"/>
      <c r="S603" s="223">
        <f>VLOOKUP(A602,$BL$2:$CI$5,10,FALSE)*'Attorney Detail'!F603</f>
        <v>50</v>
      </c>
      <c r="T603" s="224"/>
      <c r="U603" s="223">
        <f>VLOOKUP(A602,$BL$2:$CI$5,11,FALSE)*'Attorney Detail'!F603</f>
        <v>100</v>
      </c>
      <c r="V603" s="224"/>
      <c r="W603" s="223">
        <f>VLOOKUP(A602,$BL$2:$CI$5,12,FALSE)*'Attorney Detail'!F603</f>
        <v>220</v>
      </c>
      <c r="X603" s="224"/>
      <c r="Y603" s="223">
        <f>VLOOKUP(A602,$BL$2:$CI$5,13,FALSE)*'Attorney Detail'!F603</f>
        <v>300</v>
      </c>
      <c r="Z603" s="224"/>
      <c r="AA603" s="229">
        <f>VLOOKUP(A602,$BL$2:$CI$5,14,FALSE)*'Attorney Detail'!F603</f>
        <v>400</v>
      </c>
      <c r="AB603" s="230"/>
      <c r="AC603" s="229">
        <f>VLOOKUP(A602,$BL$2:$CI$5,15,FALSE)*'Attorney Detail'!F603</f>
        <v>120</v>
      </c>
      <c r="AD603" s="231"/>
      <c r="AE603" s="229">
        <f>VLOOKUP(A602,$BL$2:$CI$5,16,FALSE)*'Attorney Detail'!F603</f>
        <v>120</v>
      </c>
      <c r="AF603" s="230"/>
      <c r="AG603" s="229">
        <f>VLOOKUP(A602,$BL$2:$CI$5,17,FALSE)*'Attorney Detail'!F603</f>
        <v>300</v>
      </c>
      <c r="AH603" s="230"/>
      <c r="AI603" s="223">
        <f>VLOOKUP(A602,$BL$2:$CI$5,18,FALSE)*'Attorney Detail'!F603</f>
        <v>300</v>
      </c>
      <c r="AJ603" s="224"/>
      <c r="AK603" s="223">
        <f>VLOOKUP(A602,$BL$2:$CI$5,19,FALSE)*'Attorney Detail'!F603</f>
        <v>15</v>
      </c>
      <c r="AL603" s="224"/>
      <c r="AM603" s="223">
        <f>VLOOKUP(A602,$BL$2:$CI$5,20,FALSE)*'Attorney Detail'!F603</f>
        <v>40</v>
      </c>
      <c r="AN603" s="224"/>
      <c r="AO603" s="223">
        <f>VLOOKUP(A602,$BL$2:$CI$5,21,FALSE)*'Attorney Detail'!F603</f>
        <v>40</v>
      </c>
      <c r="AP603" s="224"/>
      <c r="AQ603" s="223">
        <f>VLOOKUP(A602,$BL$2:$CI$5,22,FALSE)*'Attorney Detail'!F603</f>
        <v>40</v>
      </c>
      <c r="AR603" s="224"/>
      <c r="AS603" s="235">
        <f>VLOOKUP(A602,$BL$2:$CI$5,23,FALSE)*'Attorney Detail'!F603</f>
        <v>10000000000</v>
      </c>
      <c r="AT603" s="236"/>
      <c r="AU603" s="237"/>
      <c r="AV603" s="238"/>
    </row>
    <row r="604" spans="1:89" ht="15.75" thickBot="1" x14ac:dyDescent="0.3">
      <c r="A604" s="37" t="str">
        <f>'Attorney Detail'!A603&amp;""</f>
        <v/>
      </c>
      <c r="B604" s="78" t="s">
        <v>24</v>
      </c>
      <c r="C604" s="78" t="s">
        <v>24</v>
      </c>
      <c r="D604" s="78" t="s">
        <v>112</v>
      </c>
      <c r="E604" s="78" t="s">
        <v>24</v>
      </c>
      <c r="F604" s="78" t="s">
        <v>112</v>
      </c>
      <c r="G604" s="78" t="s">
        <v>24</v>
      </c>
      <c r="H604" s="78" t="s">
        <v>112</v>
      </c>
      <c r="I604" s="78" t="s">
        <v>24</v>
      </c>
      <c r="J604" s="78" t="s">
        <v>112</v>
      </c>
      <c r="K604" s="78" t="s">
        <v>24</v>
      </c>
      <c r="L604" s="78" t="s">
        <v>112</v>
      </c>
      <c r="M604" s="78" t="s">
        <v>24</v>
      </c>
      <c r="N604" s="78" t="s">
        <v>112</v>
      </c>
      <c r="O604" s="78" t="s">
        <v>24</v>
      </c>
      <c r="P604" s="78" t="s">
        <v>112</v>
      </c>
      <c r="Q604" s="78" t="s">
        <v>24</v>
      </c>
      <c r="R604" s="78" t="s">
        <v>112</v>
      </c>
      <c r="S604" s="78" t="s">
        <v>24</v>
      </c>
      <c r="T604" s="78" t="s">
        <v>112</v>
      </c>
      <c r="U604" s="78" t="s">
        <v>24</v>
      </c>
      <c r="V604" s="78" t="s">
        <v>112</v>
      </c>
      <c r="W604" s="78" t="s">
        <v>24</v>
      </c>
      <c r="X604" s="78" t="s">
        <v>112</v>
      </c>
      <c r="Y604" s="78" t="s">
        <v>24</v>
      </c>
      <c r="Z604" s="78" t="s">
        <v>112</v>
      </c>
      <c r="AA604" s="78" t="s">
        <v>24</v>
      </c>
      <c r="AB604" s="78" t="s">
        <v>112</v>
      </c>
      <c r="AC604" s="78" t="s">
        <v>24</v>
      </c>
      <c r="AD604" s="78" t="s">
        <v>112</v>
      </c>
      <c r="AE604" s="78" t="s">
        <v>24</v>
      </c>
      <c r="AF604" s="78" t="s">
        <v>112</v>
      </c>
      <c r="AG604" s="78" t="s">
        <v>24</v>
      </c>
      <c r="AH604" s="79" t="s">
        <v>112</v>
      </c>
      <c r="AI604" s="78" t="s">
        <v>24</v>
      </c>
      <c r="AJ604" s="78" t="s">
        <v>112</v>
      </c>
      <c r="AK604" s="78" t="s">
        <v>24</v>
      </c>
      <c r="AL604" s="78" t="s">
        <v>112</v>
      </c>
      <c r="AM604" s="78" t="s">
        <v>24</v>
      </c>
      <c r="AN604" s="78" t="s">
        <v>112</v>
      </c>
      <c r="AO604" s="78" t="s">
        <v>24</v>
      </c>
      <c r="AP604" s="78" t="s">
        <v>112</v>
      </c>
      <c r="AQ604" s="78" t="s">
        <v>24</v>
      </c>
      <c r="AR604" s="78" t="s">
        <v>112</v>
      </c>
      <c r="AS604" s="78" t="s">
        <v>24</v>
      </c>
      <c r="AT604" s="78" t="s">
        <v>112</v>
      </c>
      <c r="AU604" s="78" t="s">
        <v>24</v>
      </c>
      <c r="AV604" s="154" t="s">
        <v>112</v>
      </c>
      <c r="CK604" s="19"/>
    </row>
    <row r="605" spans="1:89" ht="16.5" thickTop="1" thickBot="1" x14ac:dyDescent="0.3">
      <c r="A605" s="20" t="s">
        <v>25</v>
      </c>
      <c r="B605" s="21"/>
      <c r="C605" s="21"/>
      <c r="D605" s="75">
        <f>C605/C603</f>
        <v>0</v>
      </c>
      <c r="E605" s="21"/>
      <c r="F605" s="75">
        <f>E605/E603</f>
        <v>0</v>
      </c>
      <c r="G605" s="21"/>
      <c r="H605" s="75">
        <f>G605/G603</f>
        <v>0</v>
      </c>
      <c r="I605" s="21"/>
      <c r="J605" s="75">
        <f>I605/I603</f>
        <v>0</v>
      </c>
      <c r="K605" s="21"/>
      <c r="L605" s="75">
        <f>K605/K603</f>
        <v>0</v>
      </c>
      <c r="M605" s="21"/>
      <c r="N605" s="75">
        <f>M605/M603</f>
        <v>0</v>
      </c>
      <c r="O605" s="21"/>
      <c r="P605" s="75">
        <f>O605/O603</f>
        <v>0</v>
      </c>
      <c r="Q605" s="21"/>
      <c r="R605" s="75">
        <f>Q605/Q603</f>
        <v>0</v>
      </c>
      <c r="S605" s="21"/>
      <c r="T605" s="75">
        <f>S605/S603</f>
        <v>0</v>
      </c>
      <c r="U605" s="21"/>
      <c r="V605" s="75">
        <f>U605/U603</f>
        <v>0</v>
      </c>
      <c r="W605" s="21"/>
      <c r="X605" s="75">
        <f>W605/W603</f>
        <v>0</v>
      </c>
      <c r="Y605" s="21"/>
      <c r="Z605" s="75">
        <f>Y605/Y603</f>
        <v>0</v>
      </c>
      <c r="AA605" s="21"/>
      <c r="AB605" s="75">
        <f>AA605/AA603</f>
        <v>0</v>
      </c>
      <c r="AC605" s="21"/>
      <c r="AD605" s="75">
        <f>AC605/AC603</f>
        <v>0</v>
      </c>
      <c r="AE605" s="21"/>
      <c r="AF605" s="75">
        <f>AE605/AE603</f>
        <v>0</v>
      </c>
      <c r="AG605" s="21"/>
      <c r="AH605" s="75">
        <f>AG605/AG603</f>
        <v>0</v>
      </c>
      <c r="AI605" s="21"/>
      <c r="AJ605" s="75">
        <f>AI605/AI603</f>
        <v>0</v>
      </c>
      <c r="AK605" s="21"/>
      <c r="AL605" s="75">
        <f>AK605/AK603</f>
        <v>0</v>
      </c>
      <c r="AM605" s="21">
        <v>0</v>
      </c>
      <c r="AN605" s="75">
        <f>AM605/AM603</f>
        <v>0</v>
      </c>
      <c r="AO605" s="21"/>
      <c r="AP605" s="75">
        <f>AO605/AO603</f>
        <v>0</v>
      </c>
      <c r="AQ605" s="21"/>
      <c r="AR605" s="75">
        <f>AQ605/AQ603</f>
        <v>0</v>
      </c>
      <c r="AS605" s="21"/>
      <c r="AT605" s="75">
        <f>AS605/AS603</f>
        <v>0</v>
      </c>
      <c r="AU605" s="100">
        <f>E605+M605+O605+Q605+W605+Y605+AA605+AE605+AG605+AI605+AO605+AS605+G605+K605+I605+AC605+S605+U605+AQ605+AK605+AM605+C605</f>
        <v>0</v>
      </c>
      <c r="AV605" s="155">
        <f t="shared" ref="AV605:AV609" si="2718">F605+N605+P605+R605+X605+Z605+AB605+AF605+AH605+AJ605+AP605+AT605+AD605+H605+L605+J605+T605+V605+AR605+AL605+AN605+D605</f>
        <v>0</v>
      </c>
      <c r="AW605" s="93">
        <f>IF(D605=0,0,(IF('Attorney Detail'!I603="yes",(D605/AV605)*('Attorney Detail'!G603+'Attorney Detail'!H603),0)))</f>
        <v>0</v>
      </c>
      <c r="AX605" s="93">
        <f>IF(F605=0,0,(IF('Attorney Detail'!J603="yes",(F605/AV605)*('Attorney Detail'!G603+'Attorney Detail'!H603),0)))</f>
        <v>0</v>
      </c>
      <c r="AY605" s="93">
        <f>IF(H605+J605=0,0,(IF('Attorney Detail'!K603="yes",((H605+J605)/AV605)*('Attorney Detail'!G603+'Attorney Detail'!H603),0)))</f>
        <v>0</v>
      </c>
      <c r="AZ605" s="93">
        <f>IF(L605=0,0,(IF('Attorney Detail'!L603="yes",(L605/AV605)*('Attorney Detail'!G603+'Attorney Detail'!H603),0)))</f>
        <v>0</v>
      </c>
      <c r="BA605" s="93">
        <f>IF(N605=0,0,(N605/AV605)*('Attorney Detail'!G603+'Attorney Detail'!H603))</f>
        <v>0</v>
      </c>
      <c r="BB605" s="93">
        <f>IF(R605+T605=0,0,(IF('Attorney Detail'!M603="yes",((R605+T605)/AV605)*('Attorney Detail'!G603+'Attorney Detail'!H603),0)))</f>
        <v>0</v>
      </c>
      <c r="BC605" s="93">
        <f>IF(V605=0,0,(IF('Attorney Detail'!N603="yes",(((V605)/AV605)*('Attorney Detail'!G603+'Attorney Detail'!H603)),0)))</f>
        <v>0</v>
      </c>
      <c r="BD605" s="93">
        <f>IF(X605+Z605+AB605=0,0,(IF('Attorney Detail'!O603="yes",((X605+Z605+AB605)/AV605)*('Attorney Detail'!G603+'Attorney Detail'!H603),0)))</f>
        <v>0</v>
      </c>
      <c r="BE605" s="93">
        <f>IF(AD605=0,0,(IF('Attorney Detail'!P603="yes",(AD605/AV605)*('Attorney Detail'!G603+'Attorney Detail'!H603),0)))</f>
        <v>0</v>
      </c>
      <c r="BF605" s="93">
        <f>IF(AF605=0,0,(IF('Attorney Detail'!Q603="yes",(AF605/AV605)*('Attorney Detail'!G603+'Attorney Detail'!H603),0)))</f>
        <v>0</v>
      </c>
      <c r="BG605" s="93">
        <f>IF(AH605=0,0,(AH605/AV605)*('Attorney Detail'!G603+'Attorney Detail'!H603))</f>
        <v>0</v>
      </c>
      <c r="BH605" s="93">
        <f>IF(AK605+AM605=0,0,(IF('Attorney Detail'!R603="yes",((AL605+AN605)/AV605)*('Attorney Detail'!G603+'Attorney Detail'!H603),0)))</f>
        <v>0</v>
      </c>
      <c r="BI605" s="91">
        <f>IF(AP605=0,0,(IF('Attorney Detail'!S603="yes",(AP605/AV605)*('Attorney Detail'!G603+'Attorney Detail'!H603),0)))</f>
        <v>0</v>
      </c>
      <c r="BJ605" s="91">
        <f>IF(AT605=0,0,(AT605/AV605)*('Attorney Detail'!G603+'Attorney Detail'!H603))</f>
        <v>0</v>
      </c>
      <c r="BK605" s="91">
        <f>IF((AU605)=0,('Attorney Detail'!G603+'Attorney Detail'!H603),SUM(AW605:BJ605))</f>
        <v>0</v>
      </c>
      <c r="CK605" s="19">
        <f>AV605*'Attorney Detail'!F603</f>
        <v>0</v>
      </c>
    </row>
    <row r="606" spans="1:89" ht="16.5" thickTop="1" thickBot="1" x14ac:dyDescent="0.3">
      <c r="A606" s="22" t="s">
        <v>26</v>
      </c>
      <c r="B606" s="23"/>
      <c r="C606" s="88"/>
      <c r="D606" s="75">
        <f>C606/C603</f>
        <v>0</v>
      </c>
      <c r="E606" s="88"/>
      <c r="F606" s="75">
        <f>E606/E603</f>
        <v>0</v>
      </c>
      <c r="G606" s="88"/>
      <c r="H606" s="75">
        <f>G606/G603</f>
        <v>0</v>
      </c>
      <c r="I606" s="88"/>
      <c r="J606" s="75">
        <f>I606/I603</f>
        <v>0</v>
      </c>
      <c r="K606" s="88"/>
      <c r="L606" s="75">
        <f>K606/K603</f>
        <v>0</v>
      </c>
      <c r="M606" s="88"/>
      <c r="N606" s="75">
        <f>M606/M603</f>
        <v>0</v>
      </c>
      <c r="O606" s="88"/>
      <c r="P606" s="75">
        <f>O606/O603</f>
        <v>0</v>
      </c>
      <c r="Q606" s="88"/>
      <c r="R606" s="75">
        <f>Q606/Q603</f>
        <v>0</v>
      </c>
      <c r="S606" s="88"/>
      <c r="T606" s="75">
        <f>S606/S603</f>
        <v>0</v>
      </c>
      <c r="U606" s="88"/>
      <c r="V606" s="75">
        <f>U606/U603</f>
        <v>0</v>
      </c>
      <c r="W606" s="88"/>
      <c r="X606" s="75">
        <f>W606/W603</f>
        <v>0</v>
      </c>
      <c r="Y606" s="88"/>
      <c r="Z606" s="75">
        <f>Y606/Y603</f>
        <v>0</v>
      </c>
      <c r="AA606" s="88"/>
      <c r="AB606" s="75">
        <f>AA606/AA603</f>
        <v>0</v>
      </c>
      <c r="AC606" s="88"/>
      <c r="AD606" s="75">
        <f>AC606/AC603</f>
        <v>0</v>
      </c>
      <c r="AE606" s="88"/>
      <c r="AF606" s="75">
        <f>AE606/AE603</f>
        <v>0</v>
      </c>
      <c r="AG606" s="88"/>
      <c r="AH606" s="75">
        <f>AG606/AG603</f>
        <v>0</v>
      </c>
      <c r="AI606" s="88"/>
      <c r="AJ606" s="75">
        <f>AI606/AI603</f>
        <v>0</v>
      </c>
      <c r="AK606" s="88">
        <v>0</v>
      </c>
      <c r="AL606" s="75">
        <f>AK606/AK603</f>
        <v>0</v>
      </c>
      <c r="AM606" s="88">
        <v>0</v>
      </c>
      <c r="AN606" s="75">
        <f>AM606/AM603</f>
        <v>0</v>
      </c>
      <c r="AO606" s="88"/>
      <c r="AP606" s="75">
        <f>AO606/AO603</f>
        <v>0</v>
      </c>
      <c r="AQ606" s="88"/>
      <c r="AR606" s="75">
        <f>AQ606/AQ603</f>
        <v>0</v>
      </c>
      <c r="AS606" s="88"/>
      <c r="AT606" s="75">
        <f>AS606/AS603</f>
        <v>0</v>
      </c>
      <c r="AU606" s="107">
        <f>E606+M606+O606+Q606+W606+Y606+AA606+AE606+AG606+AI606+AO606+AS606+G606+K606+I606+AC606+S606+U606+AQ606+AK606+AM606+C606</f>
        <v>0</v>
      </c>
      <c r="AV606" s="155">
        <f t="shared" si="2718"/>
        <v>0</v>
      </c>
      <c r="AW606" s="93">
        <f>IF(D606=0,0,(IF('Attorney Detail'!I604="yes",(D606/AV606)*('Attorney Detail'!G604+'Attorney Detail'!H604),0)))</f>
        <v>0</v>
      </c>
      <c r="AX606" s="93">
        <f>IF(F606=0,0,(IF('Attorney Detail'!J604="yes",(F606/AV606)*('Attorney Detail'!G604+'Attorney Detail'!H604),0)))</f>
        <v>0</v>
      </c>
      <c r="AY606" s="93">
        <f>IF(H606+J606=0,0,(IF('Attorney Detail'!K604="yes",((H606+J606)/AV606)*('Attorney Detail'!G604+'Attorney Detail'!H604),0)))</f>
        <v>0</v>
      </c>
      <c r="AZ606" s="93">
        <f>IF(L606=0,0,(IF('Attorney Detail'!L604="yes",(L606/AV606)*('Attorney Detail'!G604+'Attorney Detail'!H604),0)))</f>
        <v>0</v>
      </c>
      <c r="BA606" s="93">
        <f>IF(N606=0,0,(N606/AV606)*('Attorney Detail'!G604+'Attorney Detail'!H604))</f>
        <v>0</v>
      </c>
      <c r="BB606" s="93">
        <f>IF(R606+T606=0,0,(IF('Attorney Detail'!M604="yes",((R606+T606)/AV606)*('Attorney Detail'!G604+'Attorney Detail'!H604),0)))</f>
        <v>0</v>
      </c>
      <c r="BC606" s="93">
        <f>IF(V606=0,0,(IF('Attorney Detail'!N604="yes",(((V606)/AV606)*('Attorney Detail'!G604+'Attorney Detail'!H604)),0)))</f>
        <v>0</v>
      </c>
      <c r="BD606" s="93">
        <f>IF(X606+Z606+AB606=0,0,(IF('Attorney Detail'!O604="yes",((X606+Z606+AB606)/AV606)*('Attorney Detail'!G604+'Attorney Detail'!H604),0)))</f>
        <v>0</v>
      </c>
      <c r="BE606" s="93">
        <f>IF(AD606=0,0,(IF('Attorney Detail'!P604="yes",(AD606/AV606)*('Attorney Detail'!G604+'Attorney Detail'!H604),0)))</f>
        <v>0</v>
      </c>
      <c r="BF606" s="93">
        <f>IF(AF606=0,0,(IF('Attorney Detail'!Q604="yes",(AF606/AV606)*('Attorney Detail'!G604+'Attorney Detail'!H604),0)))</f>
        <v>0</v>
      </c>
      <c r="BG606" s="93">
        <f>IF(AH606=0,0,(AH606/AV606)*('Attorney Detail'!G604+'Attorney Detail'!H604))</f>
        <v>0</v>
      </c>
      <c r="BH606" s="93">
        <f>IF(AK606+AM606=0,0,(IF('Attorney Detail'!R604="yes",((AL606+AN606)/AV606)*('Attorney Detail'!G604+'Attorney Detail'!H604),0)))</f>
        <v>0</v>
      </c>
      <c r="BI606" s="91">
        <f>IF(AP606=0,0,(IF('Attorney Detail'!S604="yes",(AP606/AV606)*('Attorney Detail'!G604+'Attorney Detail'!H604),0)))</f>
        <v>0</v>
      </c>
      <c r="BJ606" s="91">
        <f>IF(AT606=0,0,(AT606/AV606)*('Attorney Detail'!G604+'Attorney Detail'!H604))</f>
        <v>0</v>
      </c>
      <c r="BK606" s="91">
        <f>IF((AU606)=0,('Attorney Detail'!G604+'Attorney Detail'!H604),SUM(AW606:BJ606))</f>
        <v>0</v>
      </c>
      <c r="CK606" s="19">
        <f>AV606*'Attorney Detail'!F604</f>
        <v>0</v>
      </c>
    </row>
    <row r="607" spans="1:89" ht="16.5" thickTop="1" thickBot="1" x14ac:dyDescent="0.3">
      <c r="A607" s="22" t="s">
        <v>27</v>
      </c>
      <c r="B607" s="23"/>
      <c r="C607" s="88"/>
      <c r="D607" s="75">
        <f>C607/C603</f>
        <v>0</v>
      </c>
      <c r="E607" s="88"/>
      <c r="F607" s="75">
        <f>E607/E603</f>
        <v>0</v>
      </c>
      <c r="G607" s="88"/>
      <c r="H607" s="75">
        <f>G607/G603</f>
        <v>0</v>
      </c>
      <c r="I607" s="88"/>
      <c r="J607" s="75">
        <f>I607/I603</f>
        <v>0</v>
      </c>
      <c r="K607" s="88"/>
      <c r="L607" s="75">
        <f>K607/K603</f>
        <v>0</v>
      </c>
      <c r="M607" s="88"/>
      <c r="N607" s="75">
        <f>M607/M603</f>
        <v>0</v>
      </c>
      <c r="O607" s="88"/>
      <c r="P607" s="75">
        <f>O607/O603</f>
        <v>0</v>
      </c>
      <c r="Q607" s="88"/>
      <c r="R607" s="75">
        <f>Q607/Q603</f>
        <v>0</v>
      </c>
      <c r="S607" s="88"/>
      <c r="T607" s="75">
        <f>S607/S603</f>
        <v>0</v>
      </c>
      <c r="U607" s="88"/>
      <c r="V607" s="75">
        <f>U607/U603</f>
        <v>0</v>
      </c>
      <c r="W607" s="88"/>
      <c r="X607" s="75">
        <f>W607/W603</f>
        <v>0</v>
      </c>
      <c r="Y607" s="88"/>
      <c r="Z607" s="75">
        <f>Y607/Y603</f>
        <v>0</v>
      </c>
      <c r="AA607" s="88"/>
      <c r="AB607" s="75">
        <f>AA607/AA603</f>
        <v>0</v>
      </c>
      <c r="AC607" s="88"/>
      <c r="AD607" s="75">
        <f>AC607/AC603</f>
        <v>0</v>
      </c>
      <c r="AE607" s="88"/>
      <c r="AF607" s="75">
        <f>AE607/AE603</f>
        <v>0</v>
      </c>
      <c r="AG607" s="88"/>
      <c r="AH607" s="75">
        <f>AG607/AG603</f>
        <v>0</v>
      </c>
      <c r="AI607" s="88"/>
      <c r="AJ607" s="75">
        <f>AI607/AI603</f>
        <v>0</v>
      </c>
      <c r="AK607" s="88">
        <v>0</v>
      </c>
      <c r="AL607" s="75">
        <f>AK607/AK603</f>
        <v>0</v>
      </c>
      <c r="AM607" s="88">
        <v>0</v>
      </c>
      <c r="AN607" s="75">
        <f>AM607/AM603</f>
        <v>0</v>
      </c>
      <c r="AO607" s="88"/>
      <c r="AP607" s="75">
        <f>AO607/AO603</f>
        <v>0</v>
      </c>
      <c r="AQ607" s="88"/>
      <c r="AR607" s="75">
        <f>AQ607/AQ603</f>
        <v>0</v>
      </c>
      <c r="AS607" s="88"/>
      <c r="AT607" s="75">
        <f>AS607/AS603</f>
        <v>0</v>
      </c>
      <c r="AU607" s="107">
        <f>E607+M607+O607+Q607+W607+Y607+AA607+AE607+AG607+AI607+AO607+AS607+G607+K607+I607+AC607+S607+U607+AQ607+AK607+AM607+C607</f>
        <v>0</v>
      </c>
      <c r="AV607" s="155">
        <f t="shared" si="2718"/>
        <v>0</v>
      </c>
      <c r="AW607" s="93">
        <f>IF(D607=0,0,(IF('Attorney Detail'!I605="yes",(D607/AV607)*('Attorney Detail'!G605+'Attorney Detail'!H605),0)))</f>
        <v>0</v>
      </c>
      <c r="AX607" s="93">
        <f>IF(F607=0,0,(IF('Attorney Detail'!J605="yes",(F607/AV607)*('Attorney Detail'!G605+'Attorney Detail'!H605),0)))</f>
        <v>0</v>
      </c>
      <c r="AY607" s="93">
        <f>IF(H607+J607=0,0,(IF('Attorney Detail'!K605="yes",((H607+J607)/AV607)*('Attorney Detail'!G605+'Attorney Detail'!H605),0)))</f>
        <v>0</v>
      </c>
      <c r="AZ607" s="93">
        <f>IF(L607=0,0,(IF('Attorney Detail'!L605="yes",(L607/AV607)*('Attorney Detail'!G605+'Attorney Detail'!H605),0)))</f>
        <v>0</v>
      </c>
      <c r="BA607" s="93">
        <f>IF(N607=0,0,(N607/AV607)*('Attorney Detail'!G605+'Attorney Detail'!H605))</f>
        <v>0</v>
      </c>
      <c r="BB607" s="93">
        <f>IF(R607+T607=0,0,(IF('Attorney Detail'!M605="yes",((R607+T607)/AV607)*('Attorney Detail'!G605+'Attorney Detail'!H605),0)))</f>
        <v>0</v>
      </c>
      <c r="BC607" s="93">
        <f>IF(V607=0,0,(IF('Attorney Detail'!N605="yes",(((V607)/AV607)*('Attorney Detail'!G605+'Attorney Detail'!H605)),0)))</f>
        <v>0</v>
      </c>
      <c r="BD607" s="93">
        <f>IF(X607+Z607+AB607=0,0,(IF('Attorney Detail'!O605="yes",((X607+Z607+AB607)/AV607)*('Attorney Detail'!G605+'Attorney Detail'!H605),0)))</f>
        <v>0</v>
      </c>
      <c r="BE607" s="93">
        <f>IF(AD607=0,0,(IF('Attorney Detail'!P605="yes",(AD607/AV607)*('Attorney Detail'!G605+'Attorney Detail'!H605),0)))</f>
        <v>0</v>
      </c>
      <c r="BF607" s="93">
        <f>IF(AF607=0,0,(IF('Attorney Detail'!Q605="yes",(AF607/AV607)*('Attorney Detail'!G605+'Attorney Detail'!H605),0)))</f>
        <v>0</v>
      </c>
      <c r="BG607" s="93">
        <f>IF(AH607=0,0,(AH607/AV607)*('Attorney Detail'!G605+'Attorney Detail'!H605))</f>
        <v>0</v>
      </c>
      <c r="BH607" s="93">
        <f>IF(AK607+AM607=0,0,(IF('Attorney Detail'!R605="yes",((AL607+AN607)/AV607)*('Attorney Detail'!G605+'Attorney Detail'!H605),0)))</f>
        <v>0</v>
      </c>
      <c r="BI607" s="91">
        <f>IF(AP607=0,0,(IF('Attorney Detail'!S605="yes",(AP607/AV607)*('Attorney Detail'!G605+'Attorney Detail'!H605),0)))</f>
        <v>0</v>
      </c>
      <c r="BJ607" s="91">
        <f>IF(AT607=0,0,(AT607/AV607)*('Attorney Detail'!G605+'Attorney Detail'!H605))</f>
        <v>0</v>
      </c>
      <c r="BK607" s="91">
        <f>IF((AU607)=0,('Attorney Detail'!G605+'Attorney Detail'!H605),SUM(AW607:BJ607))</f>
        <v>0</v>
      </c>
      <c r="CK607" s="19">
        <f>AV607*'Attorney Detail'!F605</f>
        <v>0</v>
      </c>
    </row>
    <row r="608" spans="1:89" ht="16.5" thickTop="1" thickBot="1" x14ac:dyDescent="0.3">
      <c r="A608" s="24" t="s">
        <v>28</v>
      </c>
      <c r="B608" s="25"/>
      <c r="C608" s="25"/>
      <c r="D608" s="75">
        <f>C608/C603</f>
        <v>0</v>
      </c>
      <c r="E608" s="25"/>
      <c r="F608" s="75">
        <f>E608/E603</f>
        <v>0</v>
      </c>
      <c r="G608" s="25"/>
      <c r="H608" s="75">
        <f>G608/G603</f>
        <v>0</v>
      </c>
      <c r="I608" s="25"/>
      <c r="J608" s="75">
        <f>I608/I603</f>
        <v>0</v>
      </c>
      <c r="K608" s="25"/>
      <c r="L608" s="75">
        <f>K608/K603</f>
        <v>0</v>
      </c>
      <c r="M608" s="25"/>
      <c r="N608" s="75">
        <f>M608/M603</f>
        <v>0</v>
      </c>
      <c r="O608" s="25"/>
      <c r="P608" s="75">
        <f>O608/O603</f>
        <v>0</v>
      </c>
      <c r="Q608" s="25"/>
      <c r="R608" s="75">
        <f>Q608/Q603</f>
        <v>0</v>
      </c>
      <c r="S608" s="25"/>
      <c r="T608" s="75">
        <f>S608/S603</f>
        <v>0</v>
      </c>
      <c r="U608" s="25"/>
      <c r="V608" s="75">
        <f>U608/U603</f>
        <v>0</v>
      </c>
      <c r="W608" s="25"/>
      <c r="X608" s="75">
        <f>W608/W603</f>
        <v>0</v>
      </c>
      <c r="Y608" s="25"/>
      <c r="Z608" s="75">
        <f>Y608/Y603</f>
        <v>0</v>
      </c>
      <c r="AA608" s="25"/>
      <c r="AB608" s="75">
        <f>AA608/AA603</f>
        <v>0</v>
      </c>
      <c r="AC608" s="25"/>
      <c r="AD608" s="75">
        <f>AC608/AC603</f>
        <v>0</v>
      </c>
      <c r="AE608" s="25"/>
      <c r="AF608" s="75">
        <f>AE608/AE603</f>
        <v>0</v>
      </c>
      <c r="AG608" s="25"/>
      <c r="AH608" s="75">
        <f>AG608/AG603</f>
        <v>0</v>
      </c>
      <c r="AI608" s="25"/>
      <c r="AJ608" s="75">
        <f>AI608/AI603</f>
        <v>0</v>
      </c>
      <c r="AK608" s="25">
        <v>0</v>
      </c>
      <c r="AL608" s="75">
        <f>AK608/AK603</f>
        <v>0</v>
      </c>
      <c r="AM608" s="25">
        <v>0</v>
      </c>
      <c r="AN608" s="75">
        <f>AM608/AM603</f>
        <v>0</v>
      </c>
      <c r="AO608" s="25"/>
      <c r="AP608" s="75">
        <f>AO608/AO603</f>
        <v>0</v>
      </c>
      <c r="AQ608" s="25"/>
      <c r="AR608" s="75">
        <f>AQ608/AQ603</f>
        <v>0</v>
      </c>
      <c r="AS608" s="25"/>
      <c r="AT608" s="75">
        <f>AS608/AS603</f>
        <v>0</v>
      </c>
      <c r="AU608" s="108">
        <f>E608+M608+O608+Q608+W608+Y608+AA608+AE608+AG608+AI608+AO608+AS608+G608+K608+I608+AC608+S608+U608+AQ608+AK608+AM608+C608</f>
        <v>0</v>
      </c>
      <c r="AV608" s="155">
        <f t="shared" si="2718"/>
        <v>0</v>
      </c>
      <c r="AW608" s="93">
        <f>IF(D608=0,0,(IF('Attorney Detail'!I606="yes",(D608/AV608)*('Attorney Detail'!G606+'Attorney Detail'!H606),0)))</f>
        <v>0</v>
      </c>
      <c r="AX608" s="93">
        <f>IF(F608=0,0,(IF('Attorney Detail'!J606="yes",(F608/AV608)*('Attorney Detail'!G606+'Attorney Detail'!H606),0)))</f>
        <v>0</v>
      </c>
      <c r="AY608" s="93">
        <f>IF(H608+J608=0,0,(IF('Attorney Detail'!K606="yes",((H608+J608)/AV608)*('Attorney Detail'!G606+'Attorney Detail'!H606),0)))</f>
        <v>0</v>
      </c>
      <c r="AZ608" s="93">
        <f>IF(L608=0,0,(IF('Attorney Detail'!L606="yes",(L608/AV608)*('Attorney Detail'!G606+'Attorney Detail'!H606),0)))</f>
        <v>0</v>
      </c>
      <c r="BA608" s="93">
        <f>IF(N608=0,0,(N608/AV608)*('Attorney Detail'!G606+'Attorney Detail'!H606))</f>
        <v>0</v>
      </c>
      <c r="BB608" s="93">
        <f>IF(R608+T608=0,0,(IF('Attorney Detail'!M606="yes",((R608+T608)/AV608)*('Attorney Detail'!G606+'Attorney Detail'!H606),0)))</f>
        <v>0</v>
      </c>
      <c r="BC608" s="93">
        <f>IF(V608=0,0,(IF('Attorney Detail'!N606="yes",(((V608)/AV608)*('Attorney Detail'!G606+'Attorney Detail'!H606)),0)))</f>
        <v>0</v>
      </c>
      <c r="BD608" s="93">
        <f>IF(X608+Z608+AB608=0,0,(IF('Attorney Detail'!O606="yes",((X608+Z608+AB608)/AV608)*('Attorney Detail'!G606+'Attorney Detail'!H606),0)))</f>
        <v>0</v>
      </c>
      <c r="BE608" s="93">
        <f>IF(AD608=0,0,(IF('Attorney Detail'!P606="yes",(AD608/AV608)*('Attorney Detail'!G606+'Attorney Detail'!H606),0)))</f>
        <v>0</v>
      </c>
      <c r="BF608" s="93">
        <f>IF(AF608=0,0,(IF('Attorney Detail'!Q606="yes",(AF608/AV608)*('Attorney Detail'!G606+'Attorney Detail'!H606),0)))</f>
        <v>0</v>
      </c>
      <c r="BG608" s="93">
        <f>IF(AH608=0,0,(AH608/AV608)*('Attorney Detail'!G606+'Attorney Detail'!H606))</f>
        <v>0</v>
      </c>
      <c r="BH608" s="93">
        <f>IF(AK608+AM608=0,0,(IF('Attorney Detail'!R606="yes",((AL608+AN608)/AV608)*('Attorney Detail'!G606+'Attorney Detail'!H606),0)))</f>
        <v>0</v>
      </c>
      <c r="BI608" s="91">
        <f>IF(AP608=0,0,(IF('Attorney Detail'!S606="yes",(AP608/AV608)*('Attorney Detail'!G606+'Attorney Detail'!H606),0)))</f>
        <v>0</v>
      </c>
      <c r="BJ608" s="91">
        <f>IF(AT608=0,0,(AT608/AV608)*('Attorney Detail'!G606+'Attorney Detail'!H606))</f>
        <v>0</v>
      </c>
      <c r="BK608" s="91">
        <f>IF((AU608)=0,('Attorney Detail'!G606+'Attorney Detail'!H606),SUM(AW608:BJ608))</f>
        <v>0</v>
      </c>
      <c r="CK608" s="19">
        <f>AV608*'Attorney Detail'!F606</f>
        <v>0</v>
      </c>
    </row>
    <row r="609" spans="1:89" ht="16.5" thickTop="1" thickBot="1" x14ac:dyDescent="0.3">
      <c r="A609" s="72" t="s">
        <v>29</v>
      </c>
      <c r="B609" s="73"/>
      <c r="C609" s="73">
        <f t="shared" ref="C609" si="2719">SUM(C605:C608)</f>
        <v>0</v>
      </c>
      <c r="D609" s="74">
        <f t="shared" ref="D609" si="2720">C609/C603</f>
        <v>0</v>
      </c>
      <c r="E609" s="73">
        <f t="shared" ref="E609" si="2721">SUM(E605:E608)</f>
        <v>0</v>
      </c>
      <c r="F609" s="74">
        <f t="shared" ref="F609" si="2722">E609/E603</f>
        <v>0</v>
      </c>
      <c r="G609" s="73">
        <f t="shared" ref="G609" si="2723">SUM(G605:G608)</f>
        <v>0</v>
      </c>
      <c r="H609" s="75">
        <f t="shared" ref="H609" si="2724">G609/G603</f>
        <v>0</v>
      </c>
      <c r="I609" s="73">
        <f t="shared" ref="I609" si="2725">SUM(I605:I608)</f>
        <v>0</v>
      </c>
      <c r="J609" s="75">
        <f t="shared" ref="J609" si="2726">I609/I603</f>
        <v>0</v>
      </c>
      <c r="K609" s="73">
        <f t="shared" ref="K609" si="2727">SUM(K605:K608)</f>
        <v>0</v>
      </c>
      <c r="L609" s="75">
        <f t="shared" ref="L609" si="2728">K609/K603</f>
        <v>0</v>
      </c>
      <c r="M609" s="73">
        <f t="shared" ref="M609" si="2729">SUM(M605:M608)</f>
        <v>0</v>
      </c>
      <c r="N609" s="74">
        <f t="shared" ref="N609" si="2730">M609/M603</f>
        <v>0</v>
      </c>
      <c r="O609" s="73">
        <f t="shared" ref="O609" si="2731">SUM(O605:O608)</f>
        <v>0</v>
      </c>
      <c r="P609" s="74">
        <f t="shared" ref="P609" si="2732">O609/O603</f>
        <v>0</v>
      </c>
      <c r="Q609" s="73">
        <f t="shared" ref="Q609" si="2733">SUM(Q605:Q608)</f>
        <v>0</v>
      </c>
      <c r="R609" s="75">
        <f t="shared" ref="R609" si="2734">Q609/Q603</f>
        <v>0</v>
      </c>
      <c r="S609" s="73">
        <f t="shared" ref="S609" si="2735">SUM(S605:S608)</f>
        <v>0</v>
      </c>
      <c r="T609" s="75">
        <f t="shared" ref="T609" si="2736">S609/S603</f>
        <v>0</v>
      </c>
      <c r="U609" s="73">
        <f t="shared" ref="U609" si="2737">SUM(U605:U608)</f>
        <v>0</v>
      </c>
      <c r="V609" s="75">
        <f t="shared" ref="V609" si="2738">U609/U603</f>
        <v>0</v>
      </c>
      <c r="W609" s="73">
        <f t="shared" ref="W609" si="2739">SUM(W605:W608)</f>
        <v>0</v>
      </c>
      <c r="X609" s="75">
        <f t="shared" ref="X609" si="2740">W609/W603</f>
        <v>0</v>
      </c>
      <c r="Y609" s="73">
        <f t="shared" ref="Y609" si="2741">SUM(Y605:Y608)</f>
        <v>0</v>
      </c>
      <c r="Z609" s="75">
        <f t="shared" ref="Z609" si="2742">Y609/Y603</f>
        <v>0</v>
      </c>
      <c r="AA609" s="73">
        <f t="shared" ref="AA609" si="2743">SUM(AA605:AA608)</f>
        <v>0</v>
      </c>
      <c r="AB609" s="75">
        <f t="shared" ref="AB609" si="2744">AA609/AA603</f>
        <v>0</v>
      </c>
      <c r="AC609" s="73">
        <f t="shared" ref="AC609" si="2745">SUM(AC605:AC608)</f>
        <v>0</v>
      </c>
      <c r="AD609" s="75">
        <f t="shared" ref="AD609" si="2746">AC609/AC603</f>
        <v>0</v>
      </c>
      <c r="AE609" s="73">
        <f t="shared" ref="AE609" si="2747">SUM(AE605:AE608)</f>
        <v>0</v>
      </c>
      <c r="AF609" s="75">
        <f t="shared" ref="AF609" si="2748">AE609/AE603</f>
        <v>0</v>
      </c>
      <c r="AG609" s="73">
        <f t="shared" ref="AG609" si="2749">SUM(AG605:AG608)</f>
        <v>0</v>
      </c>
      <c r="AH609" s="75">
        <f t="shared" ref="AH609" si="2750">AG609/AG603</f>
        <v>0</v>
      </c>
      <c r="AI609" s="73">
        <f t="shared" ref="AI609" si="2751">SUM(AI605:AI608)</f>
        <v>0</v>
      </c>
      <c r="AJ609" s="75">
        <f t="shared" ref="AJ609" si="2752">AI609/AI603</f>
        <v>0</v>
      </c>
      <c r="AK609" s="73">
        <f t="shared" ref="AK609" si="2753">SUM(AK605:AK608)</f>
        <v>0</v>
      </c>
      <c r="AL609" s="75">
        <f t="shared" ref="AL609" si="2754">AK609/AK603</f>
        <v>0</v>
      </c>
      <c r="AM609" s="73">
        <f t="shared" ref="AM609" si="2755">SUM(AM605:AM608)</f>
        <v>0</v>
      </c>
      <c r="AN609" s="75">
        <f t="shared" ref="AN609" si="2756">AM609/AM603</f>
        <v>0</v>
      </c>
      <c r="AO609" s="73">
        <f t="shared" ref="AO609" si="2757">SUM(AO605:AO608)</f>
        <v>0</v>
      </c>
      <c r="AP609" s="75">
        <f t="shared" ref="AP609" si="2758">AO609/AO603</f>
        <v>0</v>
      </c>
      <c r="AQ609" s="73">
        <f t="shared" ref="AQ609" si="2759">SUM(AQ605:AQ608)</f>
        <v>0</v>
      </c>
      <c r="AR609" s="75">
        <f t="shared" ref="AR609" si="2760">AQ609/AQ603</f>
        <v>0</v>
      </c>
      <c r="AS609" s="73">
        <f t="shared" ref="AS609" si="2761">SUM(AS605:AS608)</f>
        <v>0</v>
      </c>
      <c r="AT609" s="75">
        <f t="shared" ref="AT609" si="2762">AS609/AS603</f>
        <v>0</v>
      </c>
      <c r="AU609" s="71">
        <f>E609+M609+O609+Q609+W609+Y609+AA609+AE609+AG609+AI609+AO609+AS609+G609+K609+I609+AC609+S609+U609+AQ609+AK609+AM609+C609</f>
        <v>0</v>
      </c>
      <c r="AV609" s="155">
        <f t="shared" si="2718"/>
        <v>0</v>
      </c>
      <c r="AW609" s="94"/>
      <c r="AX609" s="94"/>
      <c r="AY609" s="94"/>
      <c r="AZ609" s="94"/>
      <c r="BA609" s="94"/>
      <c r="BB609" s="94"/>
      <c r="BC609" s="94"/>
      <c r="BD609" s="94"/>
      <c r="BE609" s="94"/>
      <c r="BF609" s="94"/>
      <c r="BG609" s="94"/>
      <c r="BH609" s="94"/>
      <c r="BI609" s="94"/>
      <c r="BJ609" s="94"/>
      <c r="BK609" s="94"/>
      <c r="CK609" s="26">
        <f t="shared" ref="CK609" si="2763">SUM(CK605:CK608)</f>
        <v>0</v>
      </c>
    </row>
    <row r="610" spans="1:89" ht="16.5" thickTop="1" x14ac:dyDescent="0.25">
      <c r="A610" s="233" t="s">
        <v>481</v>
      </c>
      <c r="B610" s="233"/>
      <c r="C610" s="233"/>
      <c r="D610" s="233"/>
      <c r="E610" s="233"/>
      <c r="F610" s="233"/>
      <c r="G610" s="233"/>
      <c r="H610" s="233"/>
      <c r="I610" s="233"/>
      <c r="J610" s="233"/>
      <c r="K610" s="233"/>
      <c r="L610" s="233"/>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row>
    <row r="611" spans="1:89" ht="45" x14ac:dyDescent="0.25">
      <c r="A611" s="76"/>
      <c r="B611" s="66" t="s">
        <v>21</v>
      </c>
      <c r="C611" s="225" t="s">
        <v>442</v>
      </c>
      <c r="D611" s="226"/>
      <c r="E611" s="225" t="s">
        <v>96</v>
      </c>
      <c r="F611" s="226"/>
      <c r="G611" s="232" t="s">
        <v>99</v>
      </c>
      <c r="H611" s="226"/>
      <c r="I611" s="232" t="s">
        <v>100</v>
      </c>
      <c r="J611" s="226"/>
      <c r="K611" s="225" t="s">
        <v>97</v>
      </c>
      <c r="L611" s="226"/>
      <c r="M611" s="225" t="s">
        <v>98</v>
      </c>
      <c r="N611" s="226"/>
      <c r="O611" s="225" t="s">
        <v>22</v>
      </c>
      <c r="P611" s="226"/>
      <c r="Q611" s="225" t="s">
        <v>489</v>
      </c>
      <c r="R611" s="226"/>
      <c r="S611" s="225" t="s">
        <v>488</v>
      </c>
      <c r="T611" s="226"/>
      <c r="U611" s="232" t="s">
        <v>422</v>
      </c>
      <c r="V611" s="226"/>
      <c r="W611" s="232" t="s">
        <v>436</v>
      </c>
      <c r="X611" s="226"/>
      <c r="Y611" s="232" t="s">
        <v>423</v>
      </c>
      <c r="Z611" s="226"/>
      <c r="AA611" s="225" t="s">
        <v>484</v>
      </c>
      <c r="AB611" s="226"/>
      <c r="AC611" s="225" t="s">
        <v>93</v>
      </c>
      <c r="AD611" s="226"/>
      <c r="AE611" s="225" t="s">
        <v>94</v>
      </c>
      <c r="AF611" s="226"/>
      <c r="AG611" s="225" t="s">
        <v>485</v>
      </c>
      <c r="AH611" s="226"/>
      <c r="AI611" s="225" t="s">
        <v>424</v>
      </c>
      <c r="AJ611" s="226"/>
      <c r="AK611" s="225" t="s">
        <v>425</v>
      </c>
      <c r="AL611" s="226"/>
      <c r="AM611" s="225" t="s">
        <v>437</v>
      </c>
      <c r="AN611" s="226"/>
      <c r="AO611" s="225" t="s">
        <v>500</v>
      </c>
      <c r="AP611" s="226"/>
      <c r="AQ611" s="225" t="s">
        <v>426</v>
      </c>
      <c r="AR611" s="226"/>
      <c r="AS611" s="225" t="s">
        <v>447</v>
      </c>
      <c r="AT611" s="226"/>
      <c r="AU611" s="225" t="s">
        <v>23</v>
      </c>
      <c r="AV611" s="226"/>
      <c r="AW611" s="89" t="s">
        <v>442</v>
      </c>
      <c r="AX611" s="89" t="s">
        <v>96</v>
      </c>
      <c r="AY611" s="195" t="s">
        <v>261</v>
      </c>
      <c r="AZ611" s="105" t="s">
        <v>97</v>
      </c>
      <c r="BA611" s="105" t="s">
        <v>443</v>
      </c>
      <c r="BB611" s="90" t="s">
        <v>434</v>
      </c>
      <c r="BC611" s="106" t="s">
        <v>262</v>
      </c>
      <c r="BD611" s="90" t="s">
        <v>435</v>
      </c>
      <c r="BE611" s="90" t="s">
        <v>93</v>
      </c>
      <c r="BF611" s="90" t="s">
        <v>94</v>
      </c>
      <c r="BG611" s="90" t="s">
        <v>31</v>
      </c>
      <c r="BH611" s="90" t="s">
        <v>444</v>
      </c>
      <c r="BI611" s="91" t="s">
        <v>445</v>
      </c>
      <c r="BJ611" s="91" t="s">
        <v>446</v>
      </c>
      <c r="BK611" s="91" t="s">
        <v>448</v>
      </c>
      <c r="CK611" s="219" t="s">
        <v>502</v>
      </c>
    </row>
    <row r="612" spans="1:89" x14ac:dyDescent="0.25">
      <c r="A612" s="38" t="s">
        <v>107</v>
      </c>
      <c r="B612" s="67"/>
      <c r="C612" s="67"/>
      <c r="D612" s="68"/>
      <c r="E612" s="67"/>
      <c r="F612" s="68"/>
      <c r="G612" s="67"/>
      <c r="H612" s="68"/>
      <c r="I612" s="67"/>
      <c r="J612" s="68"/>
      <c r="K612" s="67"/>
      <c r="L612" s="68"/>
      <c r="M612" s="69"/>
      <c r="N612" s="68"/>
      <c r="O612" s="67"/>
      <c r="P612" s="68"/>
      <c r="Q612" s="67"/>
      <c r="R612" s="68"/>
      <c r="S612" s="67"/>
      <c r="T612" s="68"/>
      <c r="U612" s="67"/>
      <c r="V612" s="68"/>
      <c r="W612" s="67"/>
      <c r="X612" s="68"/>
      <c r="Y612" s="67"/>
      <c r="Z612" s="68"/>
      <c r="AA612" s="67"/>
      <c r="AB612" s="68"/>
      <c r="AC612" s="69"/>
      <c r="AD612" s="69"/>
      <c r="AE612" s="67"/>
      <c r="AF612" s="68"/>
      <c r="AG612" s="67"/>
      <c r="AH612" s="68"/>
      <c r="AI612" s="67"/>
      <c r="AJ612" s="68"/>
      <c r="AK612" s="227"/>
      <c r="AL612" s="228"/>
      <c r="AM612" s="227"/>
      <c r="AN612" s="228"/>
      <c r="AO612" s="112"/>
      <c r="AP612" s="113"/>
      <c r="AQ612" s="112"/>
      <c r="AR612" s="113"/>
      <c r="AS612" s="112"/>
      <c r="AT612" s="113"/>
      <c r="AU612" s="67"/>
      <c r="AV612" s="110"/>
      <c r="AW612" s="89"/>
      <c r="AX612" s="89"/>
      <c r="AY612" s="89"/>
      <c r="AZ612" s="89"/>
      <c r="BA612" s="89"/>
    </row>
    <row r="613" spans="1:89" x14ac:dyDescent="0.25">
      <c r="A613" s="77"/>
      <c r="B613" s="70"/>
      <c r="C613" s="223">
        <f>(VLOOKUP(A612,$BL$2:$CH$5,2,FALSE))*'Attorney Detail'!F613</f>
        <v>15</v>
      </c>
      <c r="D613" s="224"/>
      <c r="E613" s="223">
        <f>(VLOOKUP(A612,$BL$2:$CH$5,3,FALSE))*'Attorney Detail'!F613</f>
        <v>15</v>
      </c>
      <c r="F613" s="224"/>
      <c r="G613" s="223">
        <f>VLOOKUP(A612,$BL$2:$CI$5,4,FALSE)*'Attorney Detail'!F613</f>
        <v>50</v>
      </c>
      <c r="H613" s="224"/>
      <c r="I613" s="223">
        <f>VLOOKUP(A612,$BL$2:$CI$5,5,FALSE)*'Attorney Detail'!F613</f>
        <v>80</v>
      </c>
      <c r="J613" s="224"/>
      <c r="K613" s="223">
        <f>VLOOKUP(A612,$BL$2:$CI$5,6,FALSE)*'Attorney Detail'!F613</f>
        <v>100</v>
      </c>
      <c r="L613" s="224"/>
      <c r="M613" s="234">
        <f>VLOOKUP(A612,$BL$2:$CI$5,7,FALSE)*'Attorney Detail'!F613</f>
        <v>150</v>
      </c>
      <c r="N613" s="224"/>
      <c r="O613" s="223">
        <f>VLOOKUP(A612,$BL$2:$CI$5,8,FALSE)*'Attorney Detail'!F613</f>
        <v>300</v>
      </c>
      <c r="P613" s="224"/>
      <c r="Q613" s="223">
        <f>VLOOKUP(A612,$BL$2:$CI$5,9,FALSE)*'Attorney Detail'!F613</f>
        <v>15</v>
      </c>
      <c r="R613" s="224"/>
      <c r="S613" s="223">
        <f>VLOOKUP(A612,$BL$2:$CI$5,10,FALSE)*'Attorney Detail'!F613</f>
        <v>50</v>
      </c>
      <c r="T613" s="224"/>
      <c r="U613" s="223">
        <f>VLOOKUP(A612,$BL$2:$CI$5,11,FALSE)*'Attorney Detail'!F613</f>
        <v>100</v>
      </c>
      <c r="V613" s="224"/>
      <c r="W613" s="223">
        <f>VLOOKUP(A612,$BL$2:$CI$5,12,FALSE)*'Attorney Detail'!F613</f>
        <v>220</v>
      </c>
      <c r="X613" s="224"/>
      <c r="Y613" s="223">
        <f>VLOOKUP(A612,$BL$2:$CI$5,13,FALSE)*'Attorney Detail'!F613</f>
        <v>300</v>
      </c>
      <c r="Z613" s="224"/>
      <c r="AA613" s="229">
        <f>VLOOKUP(A612,$BL$2:$CI$5,14,FALSE)*'Attorney Detail'!F613</f>
        <v>400</v>
      </c>
      <c r="AB613" s="230"/>
      <c r="AC613" s="229">
        <f>VLOOKUP(A612,$BL$2:$CI$5,15,FALSE)*'Attorney Detail'!F613</f>
        <v>120</v>
      </c>
      <c r="AD613" s="231"/>
      <c r="AE613" s="229">
        <f>VLOOKUP(A612,$BL$2:$CI$5,16,FALSE)*'Attorney Detail'!F613</f>
        <v>120</v>
      </c>
      <c r="AF613" s="230"/>
      <c r="AG613" s="229">
        <f>VLOOKUP(A612,$BL$2:$CI$5,17,FALSE)*'Attorney Detail'!F613</f>
        <v>300</v>
      </c>
      <c r="AH613" s="230"/>
      <c r="AI613" s="223">
        <f>VLOOKUP(A612,$BL$2:$CI$5,18,FALSE)*'Attorney Detail'!F613</f>
        <v>300</v>
      </c>
      <c r="AJ613" s="224"/>
      <c r="AK613" s="223">
        <f>VLOOKUP(A612,$BL$2:$CI$5,19,FALSE)*'Attorney Detail'!F613</f>
        <v>15</v>
      </c>
      <c r="AL613" s="224"/>
      <c r="AM613" s="223">
        <f>VLOOKUP(A612,$BL$2:$CI$5,20,FALSE)*'Attorney Detail'!F613</f>
        <v>40</v>
      </c>
      <c r="AN613" s="224"/>
      <c r="AO613" s="223">
        <f>VLOOKUP(A612,$BL$2:$CI$5,21,FALSE)*'Attorney Detail'!F613</f>
        <v>40</v>
      </c>
      <c r="AP613" s="224"/>
      <c r="AQ613" s="223">
        <f>VLOOKUP(A612,$BL$2:$CI$5,22,FALSE)*'Attorney Detail'!F613</f>
        <v>40</v>
      </c>
      <c r="AR613" s="224"/>
      <c r="AS613" s="235">
        <f>VLOOKUP(A612,$BL$2:$CI$5,23,FALSE)*'Attorney Detail'!F613</f>
        <v>10000000000</v>
      </c>
      <c r="AT613" s="236"/>
      <c r="AU613" s="237"/>
      <c r="AV613" s="238"/>
    </row>
    <row r="614" spans="1:89" ht="15.75" thickBot="1" x14ac:dyDescent="0.3">
      <c r="A614" s="37" t="str">
        <f>'Attorney Detail'!A613&amp;""</f>
        <v/>
      </c>
      <c r="B614" s="78" t="s">
        <v>24</v>
      </c>
      <c r="C614" s="78" t="s">
        <v>24</v>
      </c>
      <c r="D614" s="78" t="s">
        <v>112</v>
      </c>
      <c r="E614" s="78" t="s">
        <v>24</v>
      </c>
      <c r="F614" s="78" t="s">
        <v>112</v>
      </c>
      <c r="G614" s="78" t="s">
        <v>24</v>
      </c>
      <c r="H614" s="78" t="s">
        <v>112</v>
      </c>
      <c r="I614" s="78" t="s">
        <v>24</v>
      </c>
      <c r="J614" s="78" t="s">
        <v>112</v>
      </c>
      <c r="K614" s="78" t="s">
        <v>24</v>
      </c>
      <c r="L614" s="78" t="s">
        <v>112</v>
      </c>
      <c r="M614" s="78" t="s">
        <v>24</v>
      </c>
      <c r="N614" s="78" t="s">
        <v>112</v>
      </c>
      <c r="O614" s="78" t="s">
        <v>24</v>
      </c>
      <c r="P614" s="78" t="s">
        <v>112</v>
      </c>
      <c r="Q614" s="78" t="s">
        <v>24</v>
      </c>
      <c r="R614" s="78" t="s">
        <v>112</v>
      </c>
      <c r="S614" s="78" t="s">
        <v>24</v>
      </c>
      <c r="T614" s="78" t="s">
        <v>112</v>
      </c>
      <c r="U614" s="78" t="s">
        <v>24</v>
      </c>
      <c r="V614" s="78" t="s">
        <v>112</v>
      </c>
      <c r="W614" s="78" t="s">
        <v>24</v>
      </c>
      <c r="X614" s="78" t="s">
        <v>112</v>
      </c>
      <c r="Y614" s="78" t="s">
        <v>24</v>
      </c>
      <c r="Z614" s="78" t="s">
        <v>112</v>
      </c>
      <c r="AA614" s="78" t="s">
        <v>24</v>
      </c>
      <c r="AB614" s="78" t="s">
        <v>112</v>
      </c>
      <c r="AC614" s="78" t="s">
        <v>24</v>
      </c>
      <c r="AD614" s="78" t="s">
        <v>112</v>
      </c>
      <c r="AE614" s="78" t="s">
        <v>24</v>
      </c>
      <c r="AF614" s="78" t="s">
        <v>112</v>
      </c>
      <c r="AG614" s="78" t="s">
        <v>24</v>
      </c>
      <c r="AH614" s="79" t="s">
        <v>112</v>
      </c>
      <c r="AI614" s="78" t="s">
        <v>24</v>
      </c>
      <c r="AJ614" s="78" t="s">
        <v>112</v>
      </c>
      <c r="AK614" s="78" t="s">
        <v>24</v>
      </c>
      <c r="AL614" s="78" t="s">
        <v>112</v>
      </c>
      <c r="AM614" s="78" t="s">
        <v>24</v>
      </c>
      <c r="AN614" s="78" t="s">
        <v>112</v>
      </c>
      <c r="AO614" s="78" t="s">
        <v>24</v>
      </c>
      <c r="AP614" s="78" t="s">
        <v>112</v>
      </c>
      <c r="AQ614" s="78" t="s">
        <v>24</v>
      </c>
      <c r="AR614" s="78" t="s">
        <v>112</v>
      </c>
      <c r="AS614" s="78" t="s">
        <v>24</v>
      </c>
      <c r="AT614" s="78" t="s">
        <v>112</v>
      </c>
      <c r="AU614" s="78" t="s">
        <v>24</v>
      </c>
      <c r="AV614" s="154" t="s">
        <v>112</v>
      </c>
      <c r="CK614" s="19"/>
    </row>
    <row r="615" spans="1:89" ht="16.5" thickTop="1" thickBot="1" x14ac:dyDescent="0.3">
      <c r="A615" s="20" t="s">
        <v>25</v>
      </c>
      <c r="B615" s="21"/>
      <c r="C615" s="21"/>
      <c r="D615" s="75">
        <f>C615/C613</f>
        <v>0</v>
      </c>
      <c r="E615" s="21"/>
      <c r="F615" s="75">
        <f>E615/E613</f>
        <v>0</v>
      </c>
      <c r="G615" s="21"/>
      <c r="H615" s="75">
        <f>G615/G613</f>
        <v>0</v>
      </c>
      <c r="I615" s="21"/>
      <c r="J615" s="75">
        <f>I615/I613</f>
        <v>0</v>
      </c>
      <c r="K615" s="21"/>
      <c r="L615" s="75">
        <f>K615/K613</f>
        <v>0</v>
      </c>
      <c r="M615" s="21"/>
      <c r="N615" s="75">
        <f>M615/M613</f>
        <v>0</v>
      </c>
      <c r="O615" s="21"/>
      <c r="P615" s="75">
        <f>O615/O613</f>
        <v>0</v>
      </c>
      <c r="Q615" s="21"/>
      <c r="R615" s="75">
        <f>Q615/Q613</f>
        <v>0</v>
      </c>
      <c r="S615" s="21"/>
      <c r="T615" s="75">
        <f>S615/S613</f>
        <v>0</v>
      </c>
      <c r="U615" s="21"/>
      <c r="V615" s="75">
        <f>U615/U613</f>
        <v>0</v>
      </c>
      <c r="W615" s="21"/>
      <c r="X615" s="75">
        <f>W615/W613</f>
        <v>0</v>
      </c>
      <c r="Y615" s="21"/>
      <c r="Z615" s="75">
        <f>Y615/Y613</f>
        <v>0</v>
      </c>
      <c r="AA615" s="21"/>
      <c r="AB615" s="75">
        <f>AA615/AA613</f>
        <v>0</v>
      </c>
      <c r="AC615" s="21"/>
      <c r="AD615" s="75">
        <f>AC615/AC613</f>
        <v>0</v>
      </c>
      <c r="AE615" s="21"/>
      <c r="AF615" s="75">
        <f>AE615/AE613</f>
        <v>0</v>
      </c>
      <c r="AG615" s="21"/>
      <c r="AH615" s="75">
        <f>AG615/AG613</f>
        <v>0</v>
      </c>
      <c r="AI615" s="21"/>
      <c r="AJ615" s="75">
        <f>AI615/AI613</f>
        <v>0</v>
      </c>
      <c r="AK615" s="21"/>
      <c r="AL615" s="75">
        <f>AK615/AK613</f>
        <v>0</v>
      </c>
      <c r="AM615" s="21">
        <v>0</v>
      </c>
      <c r="AN615" s="75">
        <f>AM615/AM613</f>
        <v>0</v>
      </c>
      <c r="AO615" s="21"/>
      <c r="AP615" s="75">
        <f>AO615/AO613</f>
        <v>0</v>
      </c>
      <c r="AQ615" s="21"/>
      <c r="AR615" s="75">
        <f>AQ615/AQ613</f>
        <v>0</v>
      </c>
      <c r="AS615" s="21"/>
      <c r="AT615" s="75">
        <f>AS615/AS613</f>
        <v>0</v>
      </c>
      <c r="AU615" s="100">
        <f>E615+M615+O615+Q615+W615+Y615+AA615+AE615+AG615+AI615+AO615+AS615+G615+K615+I615+AC615+S615+U615+AQ615+AK615+AM615+C615</f>
        <v>0</v>
      </c>
      <c r="AV615" s="155">
        <f t="shared" ref="AV615:AV619" si="2764">F615+N615+P615+R615+X615+Z615+AB615+AF615+AH615+AJ615+AP615+AT615+AD615+H615+L615+J615+T615+V615+AR615+AL615+AN615+D615</f>
        <v>0</v>
      </c>
      <c r="AW615" s="93">
        <f>IF(D615=0,0,(IF('Attorney Detail'!I613="yes",(D615/AV615)*('Attorney Detail'!G613+'Attorney Detail'!H613),0)))</f>
        <v>0</v>
      </c>
      <c r="AX615" s="93">
        <f>IF(F615=0,0,(IF('Attorney Detail'!J613="yes",(F615/AV615)*('Attorney Detail'!G613+'Attorney Detail'!H613),0)))</f>
        <v>0</v>
      </c>
      <c r="AY615" s="93">
        <f>IF(H615+J615=0,0,(IF('Attorney Detail'!K613="yes",((H615+J615)/AV615)*('Attorney Detail'!G613+'Attorney Detail'!H613),0)))</f>
        <v>0</v>
      </c>
      <c r="AZ615" s="93">
        <f>IF(L615=0,0,(IF('Attorney Detail'!L613="yes",(L615/AV615)*('Attorney Detail'!G613+'Attorney Detail'!H613),0)))</f>
        <v>0</v>
      </c>
      <c r="BA615" s="93">
        <f>IF(N615=0,0,(N615/AV615)*('Attorney Detail'!G613+'Attorney Detail'!H613))</f>
        <v>0</v>
      </c>
      <c r="BB615" s="93">
        <f>IF(R615+T615=0,0,(IF('Attorney Detail'!M613="yes",((R615+T615)/AV615)*('Attorney Detail'!G613+'Attorney Detail'!H613),0)))</f>
        <v>0</v>
      </c>
      <c r="BC615" s="93">
        <f>IF(V615=0,0,(IF('Attorney Detail'!N613="yes",(((V615)/AV615)*('Attorney Detail'!G613+'Attorney Detail'!H613)),0)))</f>
        <v>0</v>
      </c>
      <c r="BD615" s="93">
        <f>IF(X615+Z615+AB615=0,0,(IF('Attorney Detail'!O613="yes",((X615+Z615+AB615)/AV615)*('Attorney Detail'!G613+'Attorney Detail'!H613),0)))</f>
        <v>0</v>
      </c>
      <c r="BE615" s="93">
        <f>IF(AD615=0,0,(IF('Attorney Detail'!P613="yes",(AD615/AV615)*('Attorney Detail'!G613+'Attorney Detail'!H613),0)))</f>
        <v>0</v>
      </c>
      <c r="BF615" s="93">
        <f>IF(AF615=0,0,(IF('Attorney Detail'!Q613="yes",(AF615/AV615)*('Attorney Detail'!G613+'Attorney Detail'!H613),0)))</f>
        <v>0</v>
      </c>
      <c r="BG615" s="93">
        <f>IF(AH615=0,0,(AH615/AV615)*('Attorney Detail'!G613+'Attorney Detail'!H613))</f>
        <v>0</v>
      </c>
      <c r="BH615" s="93">
        <f>IF(AK615+AM615=0,0,(IF('Attorney Detail'!R613="yes",((AL615+AN615)/AV615)*('Attorney Detail'!G613+'Attorney Detail'!H613),0)))</f>
        <v>0</v>
      </c>
      <c r="BI615" s="91">
        <f>IF(AP615=0,0,(IF('Attorney Detail'!S613="yes",(AP615/AV615)*('Attorney Detail'!G613+'Attorney Detail'!H613),0)))</f>
        <v>0</v>
      </c>
      <c r="BJ615" s="91">
        <f>IF(AT615=0,0,(AT615/AV615)*('Attorney Detail'!G613+'Attorney Detail'!H613))</f>
        <v>0</v>
      </c>
      <c r="BK615" s="91">
        <f>IF((AU615)=0,('Attorney Detail'!G613+'Attorney Detail'!H613),SUM(AW615:BJ615))</f>
        <v>0</v>
      </c>
      <c r="CK615" s="19">
        <f>AV615*'Attorney Detail'!F613</f>
        <v>0</v>
      </c>
    </row>
    <row r="616" spans="1:89" ht="16.5" thickTop="1" thickBot="1" x14ac:dyDescent="0.3">
      <c r="A616" s="22" t="s">
        <v>26</v>
      </c>
      <c r="B616" s="23"/>
      <c r="C616" s="88"/>
      <c r="D616" s="75">
        <f>C616/C613</f>
        <v>0</v>
      </c>
      <c r="E616" s="88"/>
      <c r="F616" s="75">
        <f>E616/E613</f>
        <v>0</v>
      </c>
      <c r="G616" s="88"/>
      <c r="H616" s="75">
        <f>G616/G613</f>
        <v>0</v>
      </c>
      <c r="I616" s="88"/>
      <c r="J616" s="75">
        <f>I616/I613</f>
        <v>0</v>
      </c>
      <c r="K616" s="88"/>
      <c r="L616" s="75">
        <f>K616/K613</f>
        <v>0</v>
      </c>
      <c r="M616" s="88"/>
      <c r="N616" s="75">
        <f>M616/M613</f>
        <v>0</v>
      </c>
      <c r="O616" s="88"/>
      <c r="P616" s="75">
        <f>O616/O613</f>
        <v>0</v>
      </c>
      <c r="Q616" s="88"/>
      <c r="R616" s="75">
        <f>Q616/Q613</f>
        <v>0</v>
      </c>
      <c r="S616" s="88"/>
      <c r="T616" s="75">
        <f>S616/S613</f>
        <v>0</v>
      </c>
      <c r="U616" s="88"/>
      <c r="V616" s="75">
        <f>U616/U613</f>
        <v>0</v>
      </c>
      <c r="W616" s="88"/>
      <c r="X616" s="75">
        <f>W616/W613</f>
        <v>0</v>
      </c>
      <c r="Y616" s="88"/>
      <c r="Z616" s="75">
        <f>Y616/Y613</f>
        <v>0</v>
      </c>
      <c r="AA616" s="88"/>
      <c r="AB616" s="75">
        <f>AA616/AA613</f>
        <v>0</v>
      </c>
      <c r="AC616" s="88"/>
      <c r="AD616" s="75">
        <f>AC616/AC613</f>
        <v>0</v>
      </c>
      <c r="AE616" s="88"/>
      <c r="AF616" s="75">
        <f>AE616/AE613</f>
        <v>0</v>
      </c>
      <c r="AG616" s="88"/>
      <c r="AH616" s="75">
        <f>AG616/AG613</f>
        <v>0</v>
      </c>
      <c r="AI616" s="88"/>
      <c r="AJ616" s="75">
        <f>AI616/AI613</f>
        <v>0</v>
      </c>
      <c r="AK616" s="88">
        <v>0</v>
      </c>
      <c r="AL616" s="75">
        <f>AK616/AK613</f>
        <v>0</v>
      </c>
      <c r="AM616" s="88">
        <v>0</v>
      </c>
      <c r="AN616" s="75">
        <f>AM616/AM613</f>
        <v>0</v>
      </c>
      <c r="AO616" s="88"/>
      <c r="AP616" s="75">
        <f>AO616/AO613</f>
        <v>0</v>
      </c>
      <c r="AQ616" s="88"/>
      <c r="AR616" s="75">
        <f>AQ616/AQ613</f>
        <v>0</v>
      </c>
      <c r="AS616" s="88"/>
      <c r="AT616" s="75">
        <f>AS616/AS613</f>
        <v>0</v>
      </c>
      <c r="AU616" s="107">
        <f>E616+M616+O616+Q616+W616+Y616+AA616+AE616+AG616+AI616+AO616+AS616+G616+K616+I616+AC616+S616+U616+AQ616+AK616+AM616+C616</f>
        <v>0</v>
      </c>
      <c r="AV616" s="155">
        <f t="shared" si="2764"/>
        <v>0</v>
      </c>
      <c r="AW616" s="93">
        <f>IF(D616=0,0,(IF('Attorney Detail'!I614="yes",(D616/AV616)*('Attorney Detail'!G614+'Attorney Detail'!H614),0)))</f>
        <v>0</v>
      </c>
      <c r="AX616" s="93">
        <f>IF(F616=0,0,(IF('Attorney Detail'!J614="yes",(F616/AV616)*('Attorney Detail'!G614+'Attorney Detail'!H614),0)))</f>
        <v>0</v>
      </c>
      <c r="AY616" s="93">
        <f>IF(H616+J616=0,0,(IF('Attorney Detail'!K614="yes",((H616+J616)/AV616)*('Attorney Detail'!G614+'Attorney Detail'!H614),0)))</f>
        <v>0</v>
      </c>
      <c r="AZ616" s="93">
        <f>IF(L616=0,0,(IF('Attorney Detail'!L614="yes",(L616/AV616)*('Attorney Detail'!G614+'Attorney Detail'!H614),0)))</f>
        <v>0</v>
      </c>
      <c r="BA616" s="93">
        <f>IF(N616=0,0,(N616/AV616)*('Attorney Detail'!G614+'Attorney Detail'!H614))</f>
        <v>0</v>
      </c>
      <c r="BB616" s="93">
        <f>IF(R616+T616=0,0,(IF('Attorney Detail'!M614="yes",((R616+T616)/AV616)*('Attorney Detail'!G614+'Attorney Detail'!H614),0)))</f>
        <v>0</v>
      </c>
      <c r="BC616" s="93">
        <f>IF(V616=0,0,(IF('Attorney Detail'!N614="yes",(((V616)/AV616)*('Attorney Detail'!G614+'Attorney Detail'!H614)),0)))</f>
        <v>0</v>
      </c>
      <c r="BD616" s="93">
        <f>IF(X616+Z616+AB616=0,0,(IF('Attorney Detail'!O614="yes",((X616+Z616+AB616)/AV616)*('Attorney Detail'!G614+'Attorney Detail'!H614),0)))</f>
        <v>0</v>
      </c>
      <c r="BE616" s="93">
        <f>IF(AD616=0,0,(IF('Attorney Detail'!P614="yes",(AD616/AV616)*('Attorney Detail'!G614+'Attorney Detail'!H614),0)))</f>
        <v>0</v>
      </c>
      <c r="BF616" s="93">
        <f>IF(AF616=0,0,(IF('Attorney Detail'!Q614="yes",(AF616/AV616)*('Attorney Detail'!G614+'Attorney Detail'!H614),0)))</f>
        <v>0</v>
      </c>
      <c r="BG616" s="93">
        <f>IF(AH616=0,0,(AH616/AV616)*('Attorney Detail'!G614+'Attorney Detail'!H614))</f>
        <v>0</v>
      </c>
      <c r="BH616" s="93">
        <f>IF(AK616+AM616=0,0,(IF('Attorney Detail'!R614="yes",((AL616+AN616)/AV616)*('Attorney Detail'!G614+'Attorney Detail'!H614),0)))</f>
        <v>0</v>
      </c>
      <c r="BI616" s="91">
        <f>IF(AP616=0,0,(IF('Attorney Detail'!S614="yes",(AP616/AV616)*('Attorney Detail'!G614+'Attorney Detail'!H614),0)))</f>
        <v>0</v>
      </c>
      <c r="BJ616" s="91">
        <f>IF(AT616=0,0,(AT616/AV616)*('Attorney Detail'!G614+'Attorney Detail'!H614))</f>
        <v>0</v>
      </c>
      <c r="BK616" s="91">
        <f>IF((AU616)=0,('Attorney Detail'!G614+'Attorney Detail'!H614),SUM(AW616:BJ616))</f>
        <v>0</v>
      </c>
      <c r="CK616" s="19">
        <f>AV616*'Attorney Detail'!F614</f>
        <v>0</v>
      </c>
    </row>
    <row r="617" spans="1:89" ht="16.5" thickTop="1" thickBot="1" x14ac:dyDescent="0.3">
      <c r="A617" s="22" t="s">
        <v>27</v>
      </c>
      <c r="B617" s="23"/>
      <c r="C617" s="88"/>
      <c r="D617" s="75">
        <f>C617/C613</f>
        <v>0</v>
      </c>
      <c r="E617" s="88"/>
      <c r="F617" s="75">
        <f>E617/E613</f>
        <v>0</v>
      </c>
      <c r="G617" s="88"/>
      <c r="H617" s="75">
        <f>G617/G613</f>
        <v>0</v>
      </c>
      <c r="I617" s="88"/>
      <c r="J617" s="75">
        <f>I617/I613</f>
        <v>0</v>
      </c>
      <c r="K617" s="88"/>
      <c r="L617" s="75">
        <f>K617/K613</f>
        <v>0</v>
      </c>
      <c r="M617" s="88"/>
      <c r="N617" s="75">
        <f>M617/M613</f>
        <v>0</v>
      </c>
      <c r="O617" s="88"/>
      <c r="P617" s="75">
        <f>O617/O613</f>
        <v>0</v>
      </c>
      <c r="Q617" s="88"/>
      <c r="R617" s="75">
        <f>Q617/Q613</f>
        <v>0</v>
      </c>
      <c r="S617" s="88"/>
      <c r="T617" s="75">
        <f>S617/S613</f>
        <v>0</v>
      </c>
      <c r="U617" s="88"/>
      <c r="V617" s="75">
        <f>U617/U613</f>
        <v>0</v>
      </c>
      <c r="W617" s="88"/>
      <c r="X617" s="75">
        <f>W617/W613</f>
        <v>0</v>
      </c>
      <c r="Y617" s="88"/>
      <c r="Z617" s="75">
        <f>Y617/Y613</f>
        <v>0</v>
      </c>
      <c r="AA617" s="88"/>
      <c r="AB617" s="75">
        <f>AA617/AA613</f>
        <v>0</v>
      </c>
      <c r="AC617" s="88"/>
      <c r="AD617" s="75">
        <f>AC617/AC613</f>
        <v>0</v>
      </c>
      <c r="AE617" s="88"/>
      <c r="AF617" s="75">
        <f>AE617/AE613</f>
        <v>0</v>
      </c>
      <c r="AG617" s="88"/>
      <c r="AH617" s="75">
        <f>AG617/AG613</f>
        <v>0</v>
      </c>
      <c r="AI617" s="88"/>
      <c r="AJ617" s="75">
        <f>AI617/AI613</f>
        <v>0</v>
      </c>
      <c r="AK617" s="88">
        <v>0</v>
      </c>
      <c r="AL617" s="75">
        <f>AK617/AK613</f>
        <v>0</v>
      </c>
      <c r="AM617" s="88">
        <v>0</v>
      </c>
      <c r="AN617" s="75">
        <f>AM617/AM613</f>
        <v>0</v>
      </c>
      <c r="AO617" s="88"/>
      <c r="AP617" s="75">
        <f>AO617/AO613</f>
        <v>0</v>
      </c>
      <c r="AQ617" s="88"/>
      <c r="AR617" s="75">
        <f>AQ617/AQ613</f>
        <v>0</v>
      </c>
      <c r="AS617" s="88"/>
      <c r="AT617" s="75">
        <f>AS617/AS613</f>
        <v>0</v>
      </c>
      <c r="AU617" s="107">
        <f>E617+M617+O617+Q617+W617+Y617+AA617+AE617+AG617+AI617+AO617+AS617+G617+K617+I617+AC617+S617+U617+AQ617+AK617+AM617+C617</f>
        <v>0</v>
      </c>
      <c r="AV617" s="155">
        <f t="shared" si="2764"/>
        <v>0</v>
      </c>
      <c r="AW617" s="93">
        <f>IF(D617=0,0,(IF('Attorney Detail'!I615="yes",(D617/AV617)*('Attorney Detail'!G615+'Attorney Detail'!H615),0)))</f>
        <v>0</v>
      </c>
      <c r="AX617" s="93">
        <f>IF(F617=0,0,(IF('Attorney Detail'!J615="yes",(F617/AV617)*('Attorney Detail'!G615+'Attorney Detail'!H615),0)))</f>
        <v>0</v>
      </c>
      <c r="AY617" s="93">
        <f>IF(H617+J617=0,0,(IF('Attorney Detail'!K615="yes",((H617+J617)/AV617)*('Attorney Detail'!G615+'Attorney Detail'!H615),0)))</f>
        <v>0</v>
      </c>
      <c r="AZ617" s="93">
        <f>IF(L617=0,0,(IF('Attorney Detail'!L615="yes",(L617/AV617)*('Attorney Detail'!G615+'Attorney Detail'!H615),0)))</f>
        <v>0</v>
      </c>
      <c r="BA617" s="93">
        <f>IF(N617=0,0,(N617/AV617)*('Attorney Detail'!G615+'Attorney Detail'!H615))</f>
        <v>0</v>
      </c>
      <c r="BB617" s="93">
        <f>IF(R617+T617=0,0,(IF('Attorney Detail'!M615="yes",((R617+T617)/AV617)*('Attorney Detail'!G615+'Attorney Detail'!H615),0)))</f>
        <v>0</v>
      </c>
      <c r="BC617" s="93">
        <f>IF(V617=0,0,(IF('Attorney Detail'!N615="yes",(((V617)/AV617)*('Attorney Detail'!G615+'Attorney Detail'!H615)),0)))</f>
        <v>0</v>
      </c>
      <c r="BD617" s="93">
        <f>IF(X617+Z617+AB617=0,0,(IF('Attorney Detail'!O615="yes",((X617+Z617+AB617)/AV617)*('Attorney Detail'!G615+'Attorney Detail'!H615),0)))</f>
        <v>0</v>
      </c>
      <c r="BE617" s="93">
        <f>IF(AD617=0,0,(IF('Attorney Detail'!P615="yes",(AD617/AV617)*('Attorney Detail'!G615+'Attorney Detail'!H615),0)))</f>
        <v>0</v>
      </c>
      <c r="BF617" s="93">
        <f>IF(AF617=0,0,(IF('Attorney Detail'!Q615="yes",(AF617/AV617)*('Attorney Detail'!G615+'Attorney Detail'!H615),0)))</f>
        <v>0</v>
      </c>
      <c r="BG617" s="93">
        <f>IF(AH617=0,0,(AH617/AV617)*('Attorney Detail'!G615+'Attorney Detail'!H615))</f>
        <v>0</v>
      </c>
      <c r="BH617" s="93">
        <f>IF(AK617+AM617=0,0,(IF('Attorney Detail'!R615="yes",((AL617+AN617)/AV617)*('Attorney Detail'!G615+'Attorney Detail'!H615),0)))</f>
        <v>0</v>
      </c>
      <c r="BI617" s="91">
        <f>IF(AP617=0,0,(IF('Attorney Detail'!S615="yes",(AP617/AV617)*('Attorney Detail'!G615+'Attorney Detail'!H615),0)))</f>
        <v>0</v>
      </c>
      <c r="BJ617" s="91">
        <f>IF(AT617=0,0,(AT617/AV617)*('Attorney Detail'!G615+'Attorney Detail'!H615))</f>
        <v>0</v>
      </c>
      <c r="BK617" s="91">
        <f>IF((AU617)=0,('Attorney Detail'!G615+'Attorney Detail'!H615),SUM(AW617:BJ617))</f>
        <v>0</v>
      </c>
      <c r="CK617" s="19">
        <f>AV617*'Attorney Detail'!F615</f>
        <v>0</v>
      </c>
    </row>
    <row r="618" spans="1:89" ht="16.5" thickTop="1" thickBot="1" x14ac:dyDescent="0.3">
      <c r="A618" s="24" t="s">
        <v>28</v>
      </c>
      <c r="B618" s="25"/>
      <c r="C618" s="25"/>
      <c r="D618" s="75">
        <f>C618/C613</f>
        <v>0</v>
      </c>
      <c r="E618" s="25"/>
      <c r="F618" s="75">
        <f>E618/E613</f>
        <v>0</v>
      </c>
      <c r="G618" s="25"/>
      <c r="H618" s="75">
        <f>G618/G613</f>
        <v>0</v>
      </c>
      <c r="I618" s="25"/>
      <c r="J618" s="75">
        <f>I618/I613</f>
        <v>0</v>
      </c>
      <c r="K618" s="25"/>
      <c r="L618" s="75">
        <f>K618/K613</f>
        <v>0</v>
      </c>
      <c r="M618" s="25"/>
      <c r="N618" s="75">
        <f>M618/M613</f>
        <v>0</v>
      </c>
      <c r="O618" s="25"/>
      <c r="P618" s="75">
        <f>O618/O613</f>
        <v>0</v>
      </c>
      <c r="Q618" s="25"/>
      <c r="R618" s="75">
        <f>Q618/Q613</f>
        <v>0</v>
      </c>
      <c r="S618" s="25"/>
      <c r="T618" s="75">
        <f>S618/S613</f>
        <v>0</v>
      </c>
      <c r="U618" s="25"/>
      <c r="V618" s="75">
        <f>U618/U613</f>
        <v>0</v>
      </c>
      <c r="W618" s="25"/>
      <c r="X618" s="75">
        <f>W618/W613</f>
        <v>0</v>
      </c>
      <c r="Y618" s="25"/>
      <c r="Z618" s="75">
        <f>Y618/Y613</f>
        <v>0</v>
      </c>
      <c r="AA618" s="25"/>
      <c r="AB618" s="75">
        <f>AA618/AA613</f>
        <v>0</v>
      </c>
      <c r="AC618" s="25"/>
      <c r="AD618" s="75">
        <f>AC618/AC613</f>
        <v>0</v>
      </c>
      <c r="AE618" s="25"/>
      <c r="AF618" s="75">
        <f>AE618/AE613</f>
        <v>0</v>
      </c>
      <c r="AG618" s="25"/>
      <c r="AH618" s="75">
        <f>AG618/AG613</f>
        <v>0</v>
      </c>
      <c r="AI618" s="25"/>
      <c r="AJ618" s="75">
        <f>AI618/AI613</f>
        <v>0</v>
      </c>
      <c r="AK618" s="25">
        <v>0</v>
      </c>
      <c r="AL618" s="75">
        <f>AK618/AK613</f>
        <v>0</v>
      </c>
      <c r="AM618" s="25">
        <v>0</v>
      </c>
      <c r="AN618" s="75">
        <f>AM618/AM613</f>
        <v>0</v>
      </c>
      <c r="AO618" s="25"/>
      <c r="AP618" s="75">
        <f>AO618/AO613</f>
        <v>0</v>
      </c>
      <c r="AQ618" s="25"/>
      <c r="AR618" s="75">
        <f>AQ618/AQ613</f>
        <v>0</v>
      </c>
      <c r="AS618" s="25"/>
      <c r="AT618" s="75">
        <f>AS618/AS613</f>
        <v>0</v>
      </c>
      <c r="AU618" s="108">
        <f>E618+M618+O618+Q618+W618+Y618+AA618+AE618+AG618+AI618+AO618+AS618+G618+K618+I618+AC618+S618+U618+AQ618+AK618+AM618+C618</f>
        <v>0</v>
      </c>
      <c r="AV618" s="155">
        <f t="shared" si="2764"/>
        <v>0</v>
      </c>
      <c r="AW618" s="93">
        <f>IF(D618=0,0,(IF('Attorney Detail'!I616="yes",(D618/AV618)*('Attorney Detail'!G616+'Attorney Detail'!H616),0)))</f>
        <v>0</v>
      </c>
      <c r="AX618" s="93">
        <f>IF(F618=0,0,(IF('Attorney Detail'!J616="yes",(F618/AV618)*('Attorney Detail'!G616+'Attorney Detail'!H616),0)))</f>
        <v>0</v>
      </c>
      <c r="AY618" s="93">
        <f>IF(H618+J618=0,0,(IF('Attorney Detail'!K616="yes",((H618+J618)/AV618)*('Attorney Detail'!G616+'Attorney Detail'!H616),0)))</f>
        <v>0</v>
      </c>
      <c r="AZ618" s="93">
        <f>IF(L618=0,0,(IF('Attorney Detail'!L616="yes",(L618/AV618)*('Attorney Detail'!G616+'Attorney Detail'!H616),0)))</f>
        <v>0</v>
      </c>
      <c r="BA618" s="93">
        <f>IF(N618=0,0,(N618/AV618)*('Attorney Detail'!G616+'Attorney Detail'!H616))</f>
        <v>0</v>
      </c>
      <c r="BB618" s="93">
        <f>IF(R618+T618=0,0,(IF('Attorney Detail'!M616="yes",((R618+T618)/AV618)*('Attorney Detail'!G616+'Attorney Detail'!H616),0)))</f>
        <v>0</v>
      </c>
      <c r="BC618" s="93">
        <f>IF(V618=0,0,(IF('Attorney Detail'!N616="yes",(((V618)/AV618)*('Attorney Detail'!G616+'Attorney Detail'!H616)),0)))</f>
        <v>0</v>
      </c>
      <c r="BD618" s="93">
        <f>IF(X618+Z618+AB618=0,0,(IF('Attorney Detail'!O616="yes",((X618+Z618+AB618)/AV618)*('Attorney Detail'!G616+'Attorney Detail'!H616),0)))</f>
        <v>0</v>
      </c>
      <c r="BE618" s="93">
        <f>IF(AD618=0,0,(IF('Attorney Detail'!P616="yes",(AD618/AV618)*('Attorney Detail'!G616+'Attorney Detail'!H616),0)))</f>
        <v>0</v>
      </c>
      <c r="BF618" s="93">
        <f>IF(AF618=0,0,(IF('Attorney Detail'!Q616="yes",(AF618/AV618)*('Attorney Detail'!G616+'Attorney Detail'!H616),0)))</f>
        <v>0</v>
      </c>
      <c r="BG618" s="93">
        <f>IF(AH618=0,0,(AH618/AV618)*('Attorney Detail'!G616+'Attorney Detail'!H616))</f>
        <v>0</v>
      </c>
      <c r="BH618" s="93">
        <f>IF(AK618+AM618=0,0,(IF('Attorney Detail'!R616="yes",((AL618+AN618)/AV618)*('Attorney Detail'!G616+'Attorney Detail'!H616),0)))</f>
        <v>0</v>
      </c>
      <c r="BI618" s="91">
        <f>IF(AP618=0,0,(IF('Attorney Detail'!S616="yes",(AP618/AV618)*('Attorney Detail'!G616+'Attorney Detail'!H616),0)))</f>
        <v>0</v>
      </c>
      <c r="BJ618" s="91">
        <f>IF(AT618=0,0,(AT618/AV618)*('Attorney Detail'!G616+'Attorney Detail'!H616))</f>
        <v>0</v>
      </c>
      <c r="BK618" s="91">
        <f>IF((AU618)=0,('Attorney Detail'!G616+'Attorney Detail'!H616),SUM(AW618:BJ618))</f>
        <v>0</v>
      </c>
      <c r="CK618" s="19">
        <f>AV618*'Attorney Detail'!F616</f>
        <v>0</v>
      </c>
    </row>
    <row r="619" spans="1:89" ht="16.5" thickTop="1" thickBot="1" x14ac:dyDescent="0.3">
      <c r="A619" s="72" t="s">
        <v>29</v>
      </c>
      <c r="B619" s="73"/>
      <c r="C619" s="73">
        <f t="shared" ref="C619" si="2765">SUM(C615:C618)</f>
        <v>0</v>
      </c>
      <c r="D619" s="74">
        <f t="shared" ref="D619" si="2766">C619/C613</f>
        <v>0</v>
      </c>
      <c r="E619" s="73">
        <f t="shared" ref="E619" si="2767">SUM(E615:E618)</f>
        <v>0</v>
      </c>
      <c r="F619" s="74">
        <f t="shared" ref="F619" si="2768">E619/E613</f>
        <v>0</v>
      </c>
      <c r="G619" s="73">
        <f t="shared" ref="G619" si="2769">SUM(G615:G618)</f>
        <v>0</v>
      </c>
      <c r="H619" s="75">
        <f t="shared" ref="H619" si="2770">G619/G613</f>
        <v>0</v>
      </c>
      <c r="I619" s="73">
        <f t="shared" ref="I619" si="2771">SUM(I615:I618)</f>
        <v>0</v>
      </c>
      <c r="J619" s="75">
        <f t="shared" ref="J619" si="2772">I619/I613</f>
        <v>0</v>
      </c>
      <c r="K619" s="73">
        <f t="shared" ref="K619" si="2773">SUM(K615:K618)</f>
        <v>0</v>
      </c>
      <c r="L619" s="75">
        <f t="shared" ref="L619" si="2774">K619/K613</f>
        <v>0</v>
      </c>
      <c r="M619" s="73">
        <f t="shared" ref="M619" si="2775">SUM(M615:M618)</f>
        <v>0</v>
      </c>
      <c r="N619" s="74">
        <f t="shared" ref="N619" si="2776">M619/M613</f>
        <v>0</v>
      </c>
      <c r="O619" s="73">
        <f t="shared" ref="O619" si="2777">SUM(O615:O618)</f>
        <v>0</v>
      </c>
      <c r="P619" s="74">
        <f t="shared" ref="P619" si="2778">O619/O613</f>
        <v>0</v>
      </c>
      <c r="Q619" s="73">
        <f t="shared" ref="Q619" si="2779">SUM(Q615:Q618)</f>
        <v>0</v>
      </c>
      <c r="R619" s="75">
        <f t="shared" ref="R619" si="2780">Q619/Q613</f>
        <v>0</v>
      </c>
      <c r="S619" s="73">
        <f t="shared" ref="S619" si="2781">SUM(S615:S618)</f>
        <v>0</v>
      </c>
      <c r="T619" s="75">
        <f t="shared" ref="T619" si="2782">S619/S613</f>
        <v>0</v>
      </c>
      <c r="U619" s="73">
        <f t="shared" ref="U619" si="2783">SUM(U615:U618)</f>
        <v>0</v>
      </c>
      <c r="V619" s="75">
        <f t="shared" ref="V619" si="2784">U619/U613</f>
        <v>0</v>
      </c>
      <c r="W619" s="73">
        <f t="shared" ref="W619" si="2785">SUM(W615:W618)</f>
        <v>0</v>
      </c>
      <c r="X619" s="75">
        <f t="shared" ref="X619" si="2786">W619/W613</f>
        <v>0</v>
      </c>
      <c r="Y619" s="73">
        <f t="shared" ref="Y619" si="2787">SUM(Y615:Y618)</f>
        <v>0</v>
      </c>
      <c r="Z619" s="75">
        <f t="shared" ref="Z619" si="2788">Y619/Y613</f>
        <v>0</v>
      </c>
      <c r="AA619" s="73">
        <f t="shared" ref="AA619" si="2789">SUM(AA615:AA618)</f>
        <v>0</v>
      </c>
      <c r="AB619" s="75">
        <f t="shared" ref="AB619" si="2790">AA619/AA613</f>
        <v>0</v>
      </c>
      <c r="AC619" s="73">
        <f t="shared" ref="AC619" si="2791">SUM(AC615:AC618)</f>
        <v>0</v>
      </c>
      <c r="AD619" s="75">
        <f t="shared" ref="AD619" si="2792">AC619/AC613</f>
        <v>0</v>
      </c>
      <c r="AE619" s="73">
        <f t="shared" ref="AE619" si="2793">SUM(AE615:AE618)</f>
        <v>0</v>
      </c>
      <c r="AF619" s="75">
        <f t="shared" ref="AF619" si="2794">AE619/AE613</f>
        <v>0</v>
      </c>
      <c r="AG619" s="73">
        <f t="shared" ref="AG619" si="2795">SUM(AG615:AG618)</f>
        <v>0</v>
      </c>
      <c r="AH619" s="75">
        <f t="shared" ref="AH619" si="2796">AG619/AG613</f>
        <v>0</v>
      </c>
      <c r="AI619" s="73">
        <f t="shared" ref="AI619" si="2797">SUM(AI615:AI618)</f>
        <v>0</v>
      </c>
      <c r="AJ619" s="75">
        <f t="shared" ref="AJ619" si="2798">AI619/AI613</f>
        <v>0</v>
      </c>
      <c r="AK619" s="73">
        <f t="shared" ref="AK619" si="2799">SUM(AK615:AK618)</f>
        <v>0</v>
      </c>
      <c r="AL619" s="75">
        <f t="shared" ref="AL619" si="2800">AK619/AK613</f>
        <v>0</v>
      </c>
      <c r="AM619" s="73">
        <f t="shared" ref="AM619" si="2801">SUM(AM615:AM618)</f>
        <v>0</v>
      </c>
      <c r="AN619" s="75">
        <f t="shared" ref="AN619" si="2802">AM619/AM613</f>
        <v>0</v>
      </c>
      <c r="AO619" s="73">
        <f t="shared" ref="AO619" si="2803">SUM(AO615:AO618)</f>
        <v>0</v>
      </c>
      <c r="AP619" s="75">
        <f t="shared" ref="AP619" si="2804">AO619/AO613</f>
        <v>0</v>
      </c>
      <c r="AQ619" s="73">
        <f t="shared" ref="AQ619" si="2805">SUM(AQ615:AQ618)</f>
        <v>0</v>
      </c>
      <c r="AR619" s="75">
        <f t="shared" ref="AR619" si="2806">AQ619/AQ613</f>
        <v>0</v>
      </c>
      <c r="AS619" s="73">
        <f t="shared" ref="AS619" si="2807">SUM(AS615:AS618)</f>
        <v>0</v>
      </c>
      <c r="AT619" s="75">
        <f t="shared" ref="AT619" si="2808">AS619/AS613</f>
        <v>0</v>
      </c>
      <c r="AU619" s="71">
        <f>E619+M619+O619+Q619+W619+Y619+AA619+AE619+AG619+AI619+AO619+AS619+G619+K619+I619+AC619+S619+U619+AQ619+AK619+AM619+C619</f>
        <v>0</v>
      </c>
      <c r="AV619" s="155">
        <f t="shared" si="2764"/>
        <v>0</v>
      </c>
      <c r="AW619" s="94"/>
      <c r="AX619" s="94"/>
      <c r="AY619" s="94"/>
      <c r="AZ619" s="94"/>
      <c r="BA619" s="94"/>
      <c r="BB619" s="94"/>
      <c r="BC619" s="94"/>
      <c r="BD619" s="94"/>
      <c r="BE619" s="94"/>
      <c r="BF619" s="94"/>
      <c r="BG619" s="94"/>
      <c r="BH619" s="94"/>
      <c r="BI619" s="94"/>
      <c r="BJ619" s="94"/>
      <c r="BK619" s="94"/>
      <c r="CK619" s="26">
        <f t="shared" ref="CK619" si="2809">SUM(CK615:CK618)</f>
        <v>0</v>
      </c>
    </row>
    <row r="620" spans="1:89" ht="16.5" thickTop="1" x14ac:dyDescent="0.25">
      <c r="A620" s="233" t="s">
        <v>481</v>
      </c>
      <c r="B620" s="233"/>
      <c r="C620" s="233"/>
      <c r="D620" s="233"/>
      <c r="E620" s="233"/>
      <c r="F620" s="233"/>
      <c r="G620" s="233"/>
      <c r="H620" s="233"/>
      <c r="I620" s="233"/>
      <c r="J620" s="233"/>
      <c r="K620" s="233"/>
      <c r="L620" s="233"/>
      <c r="M620" s="233"/>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row>
    <row r="621" spans="1:89" ht="45" x14ac:dyDescent="0.25">
      <c r="A621" s="76"/>
      <c r="B621" s="66" t="s">
        <v>21</v>
      </c>
      <c r="C621" s="225" t="s">
        <v>442</v>
      </c>
      <c r="D621" s="226"/>
      <c r="E621" s="225" t="s">
        <v>96</v>
      </c>
      <c r="F621" s="226"/>
      <c r="G621" s="232" t="s">
        <v>99</v>
      </c>
      <c r="H621" s="226"/>
      <c r="I621" s="232" t="s">
        <v>100</v>
      </c>
      <c r="J621" s="226"/>
      <c r="K621" s="225" t="s">
        <v>97</v>
      </c>
      <c r="L621" s="226"/>
      <c r="M621" s="225" t="s">
        <v>98</v>
      </c>
      <c r="N621" s="226"/>
      <c r="O621" s="225" t="s">
        <v>22</v>
      </c>
      <c r="P621" s="226"/>
      <c r="Q621" s="225" t="s">
        <v>489</v>
      </c>
      <c r="R621" s="226"/>
      <c r="S621" s="225" t="s">
        <v>488</v>
      </c>
      <c r="T621" s="226"/>
      <c r="U621" s="232" t="s">
        <v>422</v>
      </c>
      <c r="V621" s="226"/>
      <c r="W621" s="232" t="s">
        <v>436</v>
      </c>
      <c r="X621" s="226"/>
      <c r="Y621" s="232" t="s">
        <v>423</v>
      </c>
      <c r="Z621" s="226"/>
      <c r="AA621" s="225" t="s">
        <v>484</v>
      </c>
      <c r="AB621" s="226"/>
      <c r="AC621" s="225" t="s">
        <v>93</v>
      </c>
      <c r="AD621" s="226"/>
      <c r="AE621" s="225" t="s">
        <v>94</v>
      </c>
      <c r="AF621" s="226"/>
      <c r="AG621" s="225" t="s">
        <v>485</v>
      </c>
      <c r="AH621" s="226"/>
      <c r="AI621" s="225" t="s">
        <v>424</v>
      </c>
      <c r="AJ621" s="226"/>
      <c r="AK621" s="225" t="s">
        <v>425</v>
      </c>
      <c r="AL621" s="226"/>
      <c r="AM621" s="225" t="s">
        <v>437</v>
      </c>
      <c r="AN621" s="226"/>
      <c r="AO621" s="225" t="s">
        <v>500</v>
      </c>
      <c r="AP621" s="226"/>
      <c r="AQ621" s="225" t="s">
        <v>426</v>
      </c>
      <c r="AR621" s="226"/>
      <c r="AS621" s="225" t="s">
        <v>447</v>
      </c>
      <c r="AT621" s="226"/>
      <c r="AU621" s="225" t="s">
        <v>23</v>
      </c>
      <c r="AV621" s="226"/>
      <c r="AW621" s="89" t="s">
        <v>442</v>
      </c>
      <c r="AX621" s="89" t="s">
        <v>96</v>
      </c>
      <c r="AY621" s="195" t="s">
        <v>263</v>
      </c>
      <c r="AZ621" s="105" t="s">
        <v>97</v>
      </c>
      <c r="BA621" s="105" t="s">
        <v>443</v>
      </c>
      <c r="BB621" s="90" t="s">
        <v>434</v>
      </c>
      <c r="BC621" s="106" t="s">
        <v>264</v>
      </c>
      <c r="BD621" s="90" t="s">
        <v>435</v>
      </c>
      <c r="BE621" s="90" t="s">
        <v>93</v>
      </c>
      <c r="BF621" s="90" t="s">
        <v>94</v>
      </c>
      <c r="BG621" s="90" t="s">
        <v>31</v>
      </c>
      <c r="BH621" s="90" t="s">
        <v>444</v>
      </c>
      <c r="BI621" s="91" t="s">
        <v>445</v>
      </c>
      <c r="BJ621" s="91" t="s">
        <v>446</v>
      </c>
      <c r="BK621" s="91" t="s">
        <v>448</v>
      </c>
      <c r="CK621" s="219" t="s">
        <v>502</v>
      </c>
    </row>
    <row r="622" spans="1:89" x14ac:dyDescent="0.25">
      <c r="A622" s="38" t="s">
        <v>107</v>
      </c>
      <c r="B622" s="67"/>
      <c r="C622" s="67"/>
      <c r="D622" s="68"/>
      <c r="E622" s="67"/>
      <c r="F622" s="68"/>
      <c r="G622" s="67"/>
      <c r="H622" s="68"/>
      <c r="I622" s="67"/>
      <c r="J622" s="68"/>
      <c r="K622" s="67"/>
      <c r="L622" s="68"/>
      <c r="M622" s="69"/>
      <c r="N622" s="68"/>
      <c r="O622" s="67"/>
      <c r="P622" s="68"/>
      <c r="Q622" s="67"/>
      <c r="R622" s="68"/>
      <c r="S622" s="67"/>
      <c r="T622" s="68"/>
      <c r="U622" s="67"/>
      <c r="V622" s="68"/>
      <c r="W622" s="67"/>
      <c r="X622" s="68"/>
      <c r="Y622" s="67"/>
      <c r="Z622" s="68"/>
      <c r="AA622" s="67"/>
      <c r="AB622" s="68"/>
      <c r="AC622" s="69"/>
      <c r="AD622" s="69"/>
      <c r="AE622" s="67"/>
      <c r="AF622" s="68"/>
      <c r="AG622" s="67"/>
      <c r="AH622" s="68"/>
      <c r="AI622" s="67"/>
      <c r="AJ622" s="68"/>
      <c r="AK622" s="227"/>
      <c r="AL622" s="228"/>
      <c r="AM622" s="227"/>
      <c r="AN622" s="228"/>
      <c r="AO622" s="112"/>
      <c r="AP622" s="113"/>
      <c r="AQ622" s="112"/>
      <c r="AR622" s="113"/>
      <c r="AS622" s="112"/>
      <c r="AT622" s="113"/>
      <c r="AU622" s="67"/>
      <c r="AV622" s="110"/>
      <c r="AW622" s="89"/>
      <c r="AX622" s="89"/>
      <c r="AY622" s="89"/>
      <c r="AZ622" s="89"/>
      <c r="BA622" s="89"/>
    </row>
    <row r="623" spans="1:89" x14ac:dyDescent="0.25">
      <c r="A623" s="77"/>
      <c r="B623" s="70"/>
      <c r="C623" s="223">
        <f>(VLOOKUP(A622,$BL$2:$CH$5,2,FALSE))*'Attorney Detail'!F623</f>
        <v>15</v>
      </c>
      <c r="D623" s="224"/>
      <c r="E623" s="223">
        <f>(VLOOKUP(A622,$BL$2:$CH$5,3,FALSE))*'Attorney Detail'!F623</f>
        <v>15</v>
      </c>
      <c r="F623" s="224"/>
      <c r="G623" s="223">
        <f>VLOOKUP(A622,$BL$2:$CI$5,4,FALSE)*'Attorney Detail'!F623</f>
        <v>50</v>
      </c>
      <c r="H623" s="224"/>
      <c r="I623" s="223">
        <f>VLOOKUP(A622,$BL$2:$CI$5,5,FALSE)*'Attorney Detail'!F623</f>
        <v>80</v>
      </c>
      <c r="J623" s="224"/>
      <c r="K623" s="223">
        <f>VLOOKUP(A622,$BL$2:$CI$5,6,FALSE)*'Attorney Detail'!F623</f>
        <v>100</v>
      </c>
      <c r="L623" s="224"/>
      <c r="M623" s="234">
        <f>VLOOKUP(A622,$BL$2:$CI$5,7,FALSE)*'Attorney Detail'!F623</f>
        <v>150</v>
      </c>
      <c r="N623" s="224"/>
      <c r="O623" s="223">
        <f>VLOOKUP(A622,$BL$2:$CI$5,8,FALSE)*'Attorney Detail'!F623</f>
        <v>300</v>
      </c>
      <c r="P623" s="224"/>
      <c r="Q623" s="223">
        <f>VLOOKUP(A622,$BL$2:$CI$5,9,FALSE)*'Attorney Detail'!F623</f>
        <v>15</v>
      </c>
      <c r="R623" s="224"/>
      <c r="S623" s="223">
        <f>VLOOKUP(A622,$BL$2:$CI$5,10,FALSE)*'Attorney Detail'!F623</f>
        <v>50</v>
      </c>
      <c r="T623" s="224"/>
      <c r="U623" s="223">
        <f>VLOOKUP(A622,$BL$2:$CI$5,11,FALSE)*'Attorney Detail'!F623</f>
        <v>100</v>
      </c>
      <c r="V623" s="224"/>
      <c r="W623" s="223">
        <f>VLOOKUP(A622,$BL$2:$CI$5,12,FALSE)*'Attorney Detail'!F623</f>
        <v>220</v>
      </c>
      <c r="X623" s="224"/>
      <c r="Y623" s="223">
        <f>VLOOKUP(A622,$BL$2:$CI$5,13,FALSE)*'Attorney Detail'!F623</f>
        <v>300</v>
      </c>
      <c r="Z623" s="224"/>
      <c r="AA623" s="229">
        <f>VLOOKUP(A622,$BL$2:$CI$5,14,FALSE)*'Attorney Detail'!F623</f>
        <v>400</v>
      </c>
      <c r="AB623" s="230"/>
      <c r="AC623" s="229">
        <f>VLOOKUP(A622,$BL$2:$CI$5,15,FALSE)*'Attorney Detail'!F623</f>
        <v>120</v>
      </c>
      <c r="AD623" s="231"/>
      <c r="AE623" s="229">
        <f>VLOOKUP(A622,$BL$2:$CI$5,16,FALSE)*'Attorney Detail'!F623</f>
        <v>120</v>
      </c>
      <c r="AF623" s="230"/>
      <c r="AG623" s="229">
        <f>VLOOKUP(A622,$BL$2:$CI$5,17,FALSE)*'Attorney Detail'!F623</f>
        <v>300</v>
      </c>
      <c r="AH623" s="230"/>
      <c r="AI623" s="223">
        <f>VLOOKUP(A622,$BL$2:$CI$5,18,FALSE)*'Attorney Detail'!F623</f>
        <v>300</v>
      </c>
      <c r="AJ623" s="224"/>
      <c r="AK623" s="223">
        <f>VLOOKUP(A622,$BL$2:$CI$5,19,FALSE)*'Attorney Detail'!F623</f>
        <v>15</v>
      </c>
      <c r="AL623" s="224"/>
      <c r="AM623" s="223">
        <f>VLOOKUP(A622,$BL$2:$CI$5,20,FALSE)*'Attorney Detail'!F623</f>
        <v>40</v>
      </c>
      <c r="AN623" s="224"/>
      <c r="AO623" s="223">
        <f>VLOOKUP(A622,$BL$2:$CI$5,21,FALSE)*'Attorney Detail'!F623</f>
        <v>40</v>
      </c>
      <c r="AP623" s="224"/>
      <c r="AQ623" s="223">
        <f>VLOOKUP(A622,$BL$2:$CI$5,22,FALSE)*'Attorney Detail'!F623</f>
        <v>40</v>
      </c>
      <c r="AR623" s="224"/>
      <c r="AS623" s="235">
        <f>VLOOKUP(A622,$BL$2:$CI$5,23,FALSE)*'Attorney Detail'!F623</f>
        <v>10000000000</v>
      </c>
      <c r="AT623" s="236"/>
      <c r="AU623" s="237"/>
      <c r="AV623" s="238"/>
    </row>
    <row r="624" spans="1:89" ht="15.75" thickBot="1" x14ac:dyDescent="0.3">
      <c r="A624" s="37" t="str">
        <f>'Attorney Detail'!A623&amp;""</f>
        <v/>
      </c>
      <c r="B624" s="78" t="s">
        <v>24</v>
      </c>
      <c r="C624" s="78" t="s">
        <v>24</v>
      </c>
      <c r="D624" s="78" t="s">
        <v>112</v>
      </c>
      <c r="E624" s="78" t="s">
        <v>24</v>
      </c>
      <c r="F624" s="78" t="s">
        <v>112</v>
      </c>
      <c r="G624" s="78" t="s">
        <v>24</v>
      </c>
      <c r="H624" s="78" t="s">
        <v>112</v>
      </c>
      <c r="I624" s="78" t="s">
        <v>24</v>
      </c>
      <c r="J624" s="78" t="s">
        <v>112</v>
      </c>
      <c r="K624" s="78" t="s">
        <v>24</v>
      </c>
      <c r="L624" s="78" t="s">
        <v>112</v>
      </c>
      <c r="M624" s="78" t="s">
        <v>24</v>
      </c>
      <c r="N624" s="78" t="s">
        <v>112</v>
      </c>
      <c r="O624" s="78" t="s">
        <v>24</v>
      </c>
      <c r="P624" s="78" t="s">
        <v>112</v>
      </c>
      <c r="Q624" s="78" t="s">
        <v>24</v>
      </c>
      <c r="R624" s="78" t="s">
        <v>112</v>
      </c>
      <c r="S624" s="78" t="s">
        <v>24</v>
      </c>
      <c r="T624" s="78" t="s">
        <v>112</v>
      </c>
      <c r="U624" s="78" t="s">
        <v>24</v>
      </c>
      <c r="V624" s="78" t="s">
        <v>112</v>
      </c>
      <c r="W624" s="78" t="s">
        <v>24</v>
      </c>
      <c r="X624" s="78" t="s">
        <v>112</v>
      </c>
      <c r="Y624" s="78" t="s">
        <v>24</v>
      </c>
      <c r="Z624" s="78" t="s">
        <v>112</v>
      </c>
      <c r="AA624" s="78" t="s">
        <v>24</v>
      </c>
      <c r="AB624" s="78" t="s">
        <v>112</v>
      </c>
      <c r="AC624" s="78" t="s">
        <v>24</v>
      </c>
      <c r="AD624" s="78" t="s">
        <v>112</v>
      </c>
      <c r="AE624" s="78" t="s">
        <v>24</v>
      </c>
      <c r="AF624" s="78" t="s">
        <v>112</v>
      </c>
      <c r="AG624" s="78" t="s">
        <v>24</v>
      </c>
      <c r="AH624" s="79" t="s">
        <v>112</v>
      </c>
      <c r="AI624" s="78" t="s">
        <v>24</v>
      </c>
      <c r="AJ624" s="78" t="s">
        <v>112</v>
      </c>
      <c r="AK624" s="78" t="s">
        <v>24</v>
      </c>
      <c r="AL624" s="78" t="s">
        <v>112</v>
      </c>
      <c r="AM624" s="78" t="s">
        <v>24</v>
      </c>
      <c r="AN624" s="78" t="s">
        <v>112</v>
      </c>
      <c r="AO624" s="78" t="s">
        <v>24</v>
      </c>
      <c r="AP624" s="78" t="s">
        <v>112</v>
      </c>
      <c r="AQ624" s="78" t="s">
        <v>24</v>
      </c>
      <c r="AR624" s="78" t="s">
        <v>112</v>
      </c>
      <c r="AS624" s="78" t="s">
        <v>24</v>
      </c>
      <c r="AT624" s="78" t="s">
        <v>112</v>
      </c>
      <c r="AU624" s="78" t="s">
        <v>24</v>
      </c>
      <c r="AV624" s="154" t="s">
        <v>112</v>
      </c>
      <c r="CK624" s="19"/>
    </row>
    <row r="625" spans="1:89" ht="16.5" thickTop="1" thickBot="1" x14ac:dyDescent="0.3">
      <c r="A625" s="20" t="s">
        <v>25</v>
      </c>
      <c r="B625" s="21"/>
      <c r="C625" s="21"/>
      <c r="D625" s="75">
        <f>C625/C623</f>
        <v>0</v>
      </c>
      <c r="E625" s="21"/>
      <c r="F625" s="75">
        <f>E625/E623</f>
        <v>0</v>
      </c>
      <c r="G625" s="21"/>
      <c r="H625" s="75">
        <f>G625/G623</f>
        <v>0</v>
      </c>
      <c r="I625" s="21"/>
      <c r="J625" s="75">
        <f>I625/I623</f>
        <v>0</v>
      </c>
      <c r="K625" s="21"/>
      <c r="L625" s="75">
        <f>K625/K623</f>
        <v>0</v>
      </c>
      <c r="M625" s="21"/>
      <c r="N625" s="75">
        <f>M625/M623</f>
        <v>0</v>
      </c>
      <c r="O625" s="21"/>
      <c r="P625" s="75">
        <f>O625/O623</f>
        <v>0</v>
      </c>
      <c r="Q625" s="21"/>
      <c r="R625" s="75">
        <f>Q625/Q623</f>
        <v>0</v>
      </c>
      <c r="S625" s="21"/>
      <c r="T625" s="75">
        <f>S625/S623</f>
        <v>0</v>
      </c>
      <c r="U625" s="21"/>
      <c r="V625" s="75">
        <f>U625/U623</f>
        <v>0</v>
      </c>
      <c r="W625" s="21"/>
      <c r="X625" s="75">
        <f>W625/W623</f>
        <v>0</v>
      </c>
      <c r="Y625" s="21"/>
      <c r="Z625" s="75">
        <f>Y625/Y623</f>
        <v>0</v>
      </c>
      <c r="AA625" s="21"/>
      <c r="AB625" s="75">
        <f>AA625/AA623</f>
        <v>0</v>
      </c>
      <c r="AC625" s="21"/>
      <c r="AD625" s="75">
        <f>AC625/AC623</f>
        <v>0</v>
      </c>
      <c r="AE625" s="21"/>
      <c r="AF625" s="75">
        <f>AE625/AE623</f>
        <v>0</v>
      </c>
      <c r="AG625" s="21"/>
      <c r="AH625" s="75">
        <f>AG625/AG623</f>
        <v>0</v>
      </c>
      <c r="AI625" s="21"/>
      <c r="AJ625" s="75">
        <f>AI625/AI623</f>
        <v>0</v>
      </c>
      <c r="AK625" s="21"/>
      <c r="AL625" s="75">
        <f>AK625/AK623</f>
        <v>0</v>
      </c>
      <c r="AM625" s="21">
        <v>0</v>
      </c>
      <c r="AN625" s="75">
        <f>AM625/AM623</f>
        <v>0</v>
      </c>
      <c r="AO625" s="21"/>
      <c r="AP625" s="75">
        <f>AO625/AO623</f>
        <v>0</v>
      </c>
      <c r="AQ625" s="21"/>
      <c r="AR625" s="75">
        <f>AQ625/AQ623</f>
        <v>0</v>
      </c>
      <c r="AS625" s="21"/>
      <c r="AT625" s="75">
        <f>AS625/AS623</f>
        <v>0</v>
      </c>
      <c r="AU625" s="100">
        <f>E625+M625+O625+Q625+W625+Y625+AA625+AE625+AG625+AI625+AO625+AS625+G625+K625+I625+AC625+S625+U625+AQ625+AK625+AM625+C625</f>
        <v>0</v>
      </c>
      <c r="AV625" s="155">
        <f t="shared" ref="AV625:AV629" si="2810">F625+N625+P625+R625+X625+Z625+AB625+AF625+AH625+AJ625+AP625+AT625+AD625+H625+L625+J625+T625+V625+AR625+AL625+AN625+D625</f>
        <v>0</v>
      </c>
      <c r="AW625" s="93">
        <f>IF(D625=0,0,(IF('Attorney Detail'!I623="yes",(D625/AV625)*('Attorney Detail'!G623+'Attorney Detail'!H623),0)))</f>
        <v>0</v>
      </c>
      <c r="AX625" s="93">
        <f>IF(F625=0,0,(IF('Attorney Detail'!J623="yes",(F625/AV625)*('Attorney Detail'!G623+'Attorney Detail'!H623),0)))</f>
        <v>0</v>
      </c>
      <c r="AY625" s="93">
        <f>IF(H625+J625=0,0,(IF('Attorney Detail'!K623="yes",((H625+J625)/AV625)*('Attorney Detail'!G623+'Attorney Detail'!H623),0)))</f>
        <v>0</v>
      </c>
      <c r="AZ625" s="93">
        <f>IF(L625=0,0,(IF('Attorney Detail'!L623="yes",(L625/AV625)*('Attorney Detail'!G623+'Attorney Detail'!H623),0)))</f>
        <v>0</v>
      </c>
      <c r="BA625" s="93">
        <f>IF(N625=0,0,(N625/AV625)*('Attorney Detail'!G623+'Attorney Detail'!H623))</f>
        <v>0</v>
      </c>
      <c r="BB625" s="93">
        <f>IF(R625+T625=0,0,(IF('Attorney Detail'!M623="yes",((R625+T625)/AV625)*('Attorney Detail'!G623+'Attorney Detail'!H623),0)))</f>
        <v>0</v>
      </c>
      <c r="BC625" s="93">
        <f>IF(V625=0,0,(IF('Attorney Detail'!N623="yes",(((V625)/AV625)*('Attorney Detail'!G623+'Attorney Detail'!H623)),0)))</f>
        <v>0</v>
      </c>
      <c r="BD625" s="93">
        <f>IF(X625+Z625+AB625=0,0,(IF('Attorney Detail'!O623="yes",((X625+Z625+AB625)/AV625)*('Attorney Detail'!G623+'Attorney Detail'!H623),0)))</f>
        <v>0</v>
      </c>
      <c r="BE625" s="93">
        <f>IF(AD625=0,0,(IF('Attorney Detail'!P623="yes",(AD625/AV625)*('Attorney Detail'!G623+'Attorney Detail'!H623),0)))</f>
        <v>0</v>
      </c>
      <c r="BF625" s="93">
        <f>IF(AF625=0,0,(IF('Attorney Detail'!Q623="yes",(AF625/AV625)*('Attorney Detail'!G623+'Attorney Detail'!H623),0)))</f>
        <v>0</v>
      </c>
      <c r="BG625" s="93">
        <f>IF(AH625=0,0,(AH625/AV625)*('Attorney Detail'!G623+'Attorney Detail'!H623))</f>
        <v>0</v>
      </c>
      <c r="BH625" s="93">
        <f>IF(AK625+AM625=0,0,(IF('Attorney Detail'!R623="yes",((AL625+AN625)/AV625)*('Attorney Detail'!G623+'Attorney Detail'!H623),0)))</f>
        <v>0</v>
      </c>
      <c r="BI625" s="91">
        <f>IF(AP625=0,0,(IF('Attorney Detail'!S623="yes",(AP625/AV625)*('Attorney Detail'!G623+'Attorney Detail'!H623),0)))</f>
        <v>0</v>
      </c>
      <c r="BJ625" s="91">
        <f>IF(AT625=0,0,(AT625/AV625)*('Attorney Detail'!G623+'Attorney Detail'!H623))</f>
        <v>0</v>
      </c>
      <c r="BK625" s="91">
        <f>IF((AU625)=0,('Attorney Detail'!G623+'Attorney Detail'!H623),SUM(AW625:BJ625))</f>
        <v>0</v>
      </c>
      <c r="CK625" s="19">
        <f>AV625*'Attorney Detail'!F623</f>
        <v>0</v>
      </c>
    </row>
    <row r="626" spans="1:89" ht="16.5" thickTop="1" thickBot="1" x14ac:dyDescent="0.3">
      <c r="A626" s="22" t="s">
        <v>26</v>
      </c>
      <c r="B626" s="23"/>
      <c r="C626" s="88"/>
      <c r="D626" s="75">
        <f>C626/C623</f>
        <v>0</v>
      </c>
      <c r="E626" s="88"/>
      <c r="F626" s="75">
        <f>E626/E623</f>
        <v>0</v>
      </c>
      <c r="G626" s="88"/>
      <c r="H626" s="75">
        <f>G626/G623</f>
        <v>0</v>
      </c>
      <c r="I626" s="88"/>
      <c r="J626" s="75">
        <f>I626/I623</f>
        <v>0</v>
      </c>
      <c r="K626" s="88"/>
      <c r="L626" s="75">
        <f>K626/K623</f>
        <v>0</v>
      </c>
      <c r="M626" s="88"/>
      <c r="N626" s="75">
        <f>M626/M623</f>
        <v>0</v>
      </c>
      <c r="O626" s="88"/>
      <c r="P626" s="75">
        <f>O626/O623</f>
        <v>0</v>
      </c>
      <c r="Q626" s="88"/>
      <c r="R626" s="75">
        <f>Q626/Q623</f>
        <v>0</v>
      </c>
      <c r="S626" s="88"/>
      <c r="T626" s="75">
        <f>S626/S623</f>
        <v>0</v>
      </c>
      <c r="U626" s="88"/>
      <c r="V626" s="75">
        <f>U626/U623</f>
        <v>0</v>
      </c>
      <c r="W626" s="88"/>
      <c r="X626" s="75">
        <f>W626/W623</f>
        <v>0</v>
      </c>
      <c r="Y626" s="88"/>
      <c r="Z626" s="75">
        <f>Y626/Y623</f>
        <v>0</v>
      </c>
      <c r="AA626" s="88"/>
      <c r="AB626" s="75">
        <f>AA626/AA623</f>
        <v>0</v>
      </c>
      <c r="AC626" s="88"/>
      <c r="AD626" s="75">
        <f>AC626/AC623</f>
        <v>0</v>
      </c>
      <c r="AE626" s="88"/>
      <c r="AF626" s="75">
        <f>AE626/AE623</f>
        <v>0</v>
      </c>
      <c r="AG626" s="88"/>
      <c r="AH626" s="75">
        <f>AG626/AG623</f>
        <v>0</v>
      </c>
      <c r="AI626" s="88"/>
      <c r="AJ626" s="75">
        <f>AI626/AI623</f>
        <v>0</v>
      </c>
      <c r="AK626" s="88">
        <v>0</v>
      </c>
      <c r="AL626" s="75">
        <f>AK626/AK623</f>
        <v>0</v>
      </c>
      <c r="AM626" s="88">
        <v>0</v>
      </c>
      <c r="AN626" s="75">
        <f>AM626/AM623</f>
        <v>0</v>
      </c>
      <c r="AO626" s="88"/>
      <c r="AP626" s="75">
        <f>AO626/AO623</f>
        <v>0</v>
      </c>
      <c r="AQ626" s="88"/>
      <c r="AR626" s="75">
        <f>AQ626/AQ623</f>
        <v>0</v>
      </c>
      <c r="AS626" s="88"/>
      <c r="AT626" s="75">
        <f>AS626/AS623</f>
        <v>0</v>
      </c>
      <c r="AU626" s="107">
        <f>E626+M626+O626+Q626+W626+Y626+AA626+AE626+AG626+AI626+AO626+AS626+G626+K626+I626+AC626+S626+U626+AQ626+AK626+AM626+C626</f>
        <v>0</v>
      </c>
      <c r="AV626" s="155">
        <f t="shared" si="2810"/>
        <v>0</v>
      </c>
      <c r="AW626" s="93">
        <f>IF(D626=0,0,(IF('Attorney Detail'!I624="yes",(D626/AV626)*('Attorney Detail'!G624+'Attorney Detail'!H624),0)))</f>
        <v>0</v>
      </c>
      <c r="AX626" s="93">
        <f>IF(F626=0,0,(IF('Attorney Detail'!J624="yes",(F626/AV626)*('Attorney Detail'!G624+'Attorney Detail'!H624),0)))</f>
        <v>0</v>
      </c>
      <c r="AY626" s="93">
        <f>IF(H626+J626=0,0,(IF('Attorney Detail'!K624="yes",((H626+J626)/AV626)*('Attorney Detail'!G624+'Attorney Detail'!H624),0)))</f>
        <v>0</v>
      </c>
      <c r="AZ626" s="93">
        <f>IF(L626=0,0,(IF('Attorney Detail'!L624="yes",(L626/AV626)*('Attorney Detail'!G624+'Attorney Detail'!H624),0)))</f>
        <v>0</v>
      </c>
      <c r="BA626" s="93">
        <f>IF(N626=0,0,(N626/AV626)*('Attorney Detail'!G624+'Attorney Detail'!H624))</f>
        <v>0</v>
      </c>
      <c r="BB626" s="93">
        <f>IF(R626+T626=0,0,(IF('Attorney Detail'!M624="yes",((R626+T626)/AV626)*('Attorney Detail'!G624+'Attorney Detail'!H624),0)))</f>
        <v>0</v>
      </c>
      <c r="BC626" s="93">
        <f>IF(V626=0,0,(IF('Attorney Detail'!N624="yes",(((V626)/AV626)*('Attorney Detail'!G624+'Attorney Detail'!H624)),0)))</f>
        <v>0</v>
      </c>
      <c r="BD626" s="93">
        <f>IF(X626+Z626+AB626=0,0,(IF('Attorney Detail'!O624="yes",((X626+Z626+AB626)/AV626)*('Attorney Detail'!G624+'Attorney Detail'!H624),0)))</f>
        <v>0</v>
      </c>
      <c r="BE626" s="93">
        <f>IF(AD626=0,0,(IF('Attorney Detail'!P624="yes",(AD626/AV626)*('Attorney Detail'!G624+'Attorney Detail'!H624),0)))</f>
        <v>0</v>
      </c>
      <c r="BF626" s="93">
        <f>IF(AF626=0,0,(IF('Attorney Detail'!Q624="yes",(AF626/AV626)*('Attorney Detail'!G624+'Attorney Detail'!H624),0)))</f>
        <v>0</v>
      </c>
      <c r="BG626" s="93">
        <f>IF(AH626=0,0,(AH626/AV626)*('Attorney Detail'!G624+'Attorney Detail'!H624))</f>
        <v>0</v>
      </c>
      <c r="BH626" s="93">
        <f>IF(AK626+AM626=0,0,(IF('Attorney Detail'!R624="yes",((AL626+AN626)/AV626)*('Attorney Detail'!G624+'Attorney Detail'!H624),0)))</f>
        <v>0</v>
      </c>
      <c r="BI626" s="91">
        <f>IF(AP626=0,0,(IF('Attorney Detail'!S624="yes",(AP626/AV626)*('Attorney Detail'!G624+'Attorney Detail'!H624),0)))</f>
        <v>0</v>
      </c>
      <c r="BJ626" s="91">
        <f>IF(AT626=0,0,(AT626/AV626)*('Attorney Detail'!G624+'Attorney Detail'!H624))</f>
        <v>0</v>
      </c>
      <c r="BK626" s="91">
        <f>IF((AU626)=0,('Attorney Detail'!G624+'Attorney Detail'!H624),SUM(AW626:BJ626))</f>
        <v>0</v>
      </c>
      <c r="CK626" s="19">
        <f>AV626*'Attorney Detail'!F624</f>
        <v>0</v>
      </c>
    </row>
    <row r="627" spans="1:89" ht="16.5" thickTop="1" thickBot="1" x14ac:dyDescent="0.3">
      <c r="A627" s="22" t="s">
        <v>27</v>
      </c>
      <c r="B627" s="23"/>
      <c r="C627" s="88"/>
      <c r="D627" s="75">
        <f>C627/C623</f>
        <v>0</v>
      </c>
      <c r="E627" s="88"/>
      <c r="F627" s="75">
        <f>E627/E623</f>
        <v>0</v>
      </c>
      <c r="G627" s="88"/>
      <c r="H627" s="75">
        <f>G627/G623</f>
        <v>0</v>
      </c>
      <c r="I627" s="88"/>
      <c r="J627" s="75">
        <f>I627/I623</f>
        <v>0</v>
      </c>
      <c r="K627" s="88"/>
      <c r="L627" s="75">
        <f>K627/K623</f>
        <v>0</v>
      </c>
      <c r="M627" s="88"/>
      <c r="N627" s="75">
        <f>M627/M623</f>
        <v>0</v>
      </c>
      <c r="O627" s="88"/>
      <c r="P627" s="75">
        <f>O627/O623</f>
        <v>0</v>
      </c>
      <c r="Q627" s="88"/>
      <c r="R627" s="75">
        <f>Q627/Q623</f>
        <v>0</v>
      </c>
      <c r="S627" s="88"/>
      <c r="T627" s="75">
        <f>S627/S623</f>
        <v>0</v>
      </c>
      <c r="U627" s="88"/>
      <c r="V627" s="75">
        <f>U627/U623</f>
        <v>0</v>
      </c>
      <c r="W627" s="88"/>
      <c r="X627" s="75">
        <f>W627/W623</f>
        <v>0</v>
      </c>
      <c r="Y627" s="88"/>
      <c r="Z627" s="75">
        <f>Y627/Y623</f>
        <v>0</v>
      </c>
      <c r="AA627" s="88"/>
      <c r="AB627" s="75">
        <f>AA627/AA623</f>
        <v>0</v>
      </c>
      <c r="AC627" s="88"/>
      <c r="AD627" s="75">
        <f>AC627/AC623</f>
        <v>0</v>
      </c>
      <c r="AE627" s="88"/>
      <c r="AF627" s="75">
        <f>AE627/AE623</f>
        <v>0</v>
      </c>
      <c r="AG627" s="88"/>
      <c r="AH627" s="75">
        <f>AG627/AG623</f>
        <v>0</v>
      </c>
      <c r="AI627" s="88"/>
      <c r="AJ627" s="75">
        <f>AI627/AI623</f>
        <v>0</v>
      </c>
      <c r="AK627" s="88">
        <v>0</v>
      </c>
      <c r="AL627" s="75">
        <f>AK627/AK623</f>
        <v>0</v>
      </c>
      <c r="AM627" s="88">
        <v>0</v>
      </c>
      <c r="AN627" s="75">
        <f>AM627/AM623</f>
        <v>0</v>
      </c>
      <c r="AO627" s="88"/>
      <c r="AP627" s="75">
        <f>AO627/AO623</f>
        <v>0</v>
      </c>
      <c r="AQ627" s="88"/>
      <c r="AR627" s="75">
        <f>AQ627/AQ623</f>
        <v>0</v>
      </c>
      <c r="AS627" s="88"/>
      <c r="AT627" s="75">
        <f>AS627/AS623</f>
        <v>0</v>
      </c>
      <c r="AU627" s="107">
        <f>E627+M627+O627+Q627+W627+Y627+AA627+AE627+AG627+AI627+AO627+AS627+G627+K627+I627+AC627+S627+U627+AQ627+AK627+AM627+C627</f>
        <v>0</v>
      </c>
      <c r="AV627" s="155">
        <f t="shared" si="2810"/>
        <v>0</v>
      </c>
      <c r="AW627" s="93">
        <f>IF(D627=0,0,(IF('Attorney Detail'!I625="yes",(D627/AV627)*('Attorney Detail'!G625+'Attorney Detail'!H625),0)))</f>
        <v>0</v>
      </c>
      <c r="AX627" s="93">
        <f>IF(F627=0,0,(IF('Attorney Detail'!J625="yes",(F627/AV627)*('Attorney Detail'!G625+'Attorney Detail'!H625),0)))</f>
        <v>0</v>
      </c>
      <c r="AY627" s="93">
        <f>IF(H627+J627=0,0,(IF('Attorney Detail'!K625="yes",((H627+J627)/AV627)*('Attorney Detail'!G625+'Attorney Detail'!H625),0)))</f>
        <v>0</v>
      </c>
      <c r="AZ627" s="93">
        <f>IF(L627=0,0,(IF('Attorney Detail'!L625="yes",(L627/AV627)*('Attorney Detail'!G625+'Attorney Detail'!H625),0)))</f>
        <v>0</v>
      </c>
      <c r="BA627" s="93">
        <f>IF(N627=0,0,(N627/AV627)*('Attorney Detail'!G625+'Attorney Detail'!H625))</f>
        <v>0</v>
      </c>
      <c r="BB627" s="93">
        <f>IF(R627+T627=0,0,(IF('Attorney Detail'!M625="yes",((R627+T627)/AV627)*('Attorney Detail'!G625+'Attorney Detail'!H625),0)))</f>
        <v>0</v>
      </c>
      <c r="BC627" s="93">
        <f>IF(V627=0,0,(IF('Attorney Detail'!N625="yes",(((V627)/AV627)*('Attorney Detail'!G625+'Attorney Detail'!H625)),0)))</f>
        <v>0</v>
      </c>
      <c r="BD627" s="93">
        <f>IF(X627+Z627+AB627=0,0,(IF('Attorney Detail'!O625="yes",((X627+Z627+AB627)/AV627)*('Attorney Detail'!G625+'Attorney Detail'!H625),0)))</f>
        <v>0</v>
      </c>
      <c r="BE627" s="93">
        <f>IF(AD627=0,0,(IF('Attorney Detail'!P625="yes",(AD627/AV627)*('Attorney Detail'!G625+'Attorney Detail'!H625),0)))</f>
        <v>0</v>
      </c>
      <c r="BF627" s="93">
        <f>IF(AF627=0,0,(IF('Attorney Detail'!Q625="yes",(AF627/AV627)*('Attorney Detail'!G625+'Attorney Detail'!H625),0)))</f>
        <v>0</v>
      </c>
      <c r="BG627" s="93">
        <f>IF(AH627=0,0,(AH627/AV627)*('Attorney Detail'!G625+'Attorney Detail'!H625))</f>
        <v>0</v>
      </c>
      <c r="BH627" s="93">
        <f>IF(AK627+AM627=0,0,(IF('Attorney Detail'!R625="yes",((AL627+AN627)/AV627)*('Attorney Detail'!G625+'Attorney Detail'!H625),0)))</f>
        <v>0</v>
      </c>
      <c r="BI627" s="91">
        <f>IF(AP627=0,0,(IF('Attorney Detail'!S625="yes",(AP627/AV627)*('Attorney Detail'!G625+'Attorney Detail'!H625),0)))</f>
        <v>0</v>
      </c>
      <c r="BJ627" s="91">
        <f>IF(AT627=0,0,(AT627/AV627)*('Attorney Detail'!G625+'Attorney Detail'!H625))</f>
        <v>0</v>
      </c>
      <c r="BK627" s="91">
        <f>IF((AU627)=0,('Attorney Detail'!G625+'Attorney Detail'!H625),SUM(AW627:BJ627))</f>
        <v>0</v>
      </c>
      <c r="CK627" s="19">
        <f>AV627*'Attorney Detail'!F625</f>
        <v>0</v>
      </c>
    </row>
    <row r="628" spans="1:89" ht="16.5" thickTop="1" thickBot="1" x14ac:dyDescent="0.3">
      <c r="A628" s="24" t="s">
        <v>28</v>
      </c>
      <c r="B628" s="25"/>
      <c r="C628" s="25"/>
      <c r="D628" s="75">
        <f>C628/C623</f>
        <v>0</v>
      </c>
      <c r="E628" s="25"/>
      <c r="F628" s="75">
        <f>E628/E623</f>
        <v>0</v>
      </c>
      <c r="G628" s="25"/>
      <c r="H628" s="75">
        <f>G628/G623</f>
        <v>0</v>
      </c>
      <c r="I628" s="25"/>
      <c r="J628" s="75">
        <f>I628/I623</f>
        <v>0</v>
      </c>
      <c r="K628" s="25"/>
      <c r="L628" s="75">
        <f>K628/K623</f>
        <v>0</v>
      </c>
      <c r="M628" s="25"/>
      <c r="N628" s="75">
        <f>M628/M623</f>
        <v>0</v>
      </c>
      <c r="O628" s="25"/>
      <c r="P628" s="75">
        <f>O628/O623</f>
        <v>0</v>
      </c>
      <c r="Q628" s="25"/>
      <c r="R628" s="75">
        <f>Q628/Q623</f>
        <v>0</v>
      </c>
      <c r="S628" s="25"/>
      <c r="T628" s="75">
        <f>S628/S623</f>
        <v>0</v>
      </c>
      <c r="U628" s="25"/>
      <c r="V628" s="75">
        <f>U628/U623</f>
        <v>0</v>
      </c>
      <c r="W628" s="25"/>
      <c r="X628" s="75">
        <f>W628/W623</f>
        <v>0</v>
      </c>
      <c r="Y628" s="25"/>
      <c r="Z628" s="75">
        <f>Y628/Y623</f>
        <v>0</v>
      </c>
      <c r="AA628" s="25"/>
      <c r="AB628" s="75">
        <f>AA628/AA623</f>
        <v>0</v>
      </c>
      <c r="AC628" s="25"/>
      <c r="AD628" s="75">
        <f>AC628/AC623</f>
        <v>0</v>
      </c>
      <c r="AE628" s="25"/>
      <c r="AF628" s="75">
        <f>AE628/AE623</f>
        <v>0</v>
      </c>
      <c r="AG628" s="25"/>
      <c r="AH628" s="75">
        <f>AG628/AG623</f>
        <v>0</v>
      </c>
      <c r="AI628" s="25"/>
      <c r="AJ628" s="75">
        <f>AI628/AI623</f>
        <v>0</v>
      </c>
      <c r="AK628" s="25">
        <v>0</v>
      </c>
      <c r="AL628" s="75">
        <f>AK628/AK623</f>
        <v>0</v>
      </c>
      <c r="AM628" s="25">
        <v>0</v>
      </c>
      <c r="AN628" s="75">
        <f>AM628/AM623</f>
        <v>0</v>
      </c>
      <c r="AO628" s="25"/>
      <c r="AP628" s="75">
        <f>AO628/AO623</f>
        <v>0</v>
      </c>
      <c r="AQ628" s="25"/>
      <c r="AR628" s="75">
        <f>AQ628/AQ623</f>
        <v>0</v>
      </c>
      <c r="AS628" s="25"/>
      <c r="AT628" s="75">
        <f>AS628/AS623</f>
        <v>0</v>
      </c>
      <c r="AU628" s="108">
        <f>E628+M628+O628+Q628+W628+Y628+AA628+AE628+AG628+AI628+AO628+AS628+G628+K628+I628+AC628+S628+U628+AQ628+AK628+AM628+C628</f>
        <v>0</v>
      </c>
      <c r="AV628" s="155">
        <f t="shared" si="2810"/>
        <v>0</v>
      </c>
      <c r="AW628" s="93">
        <f>IF(D628=0,0,(IF('Attorney Detail'!I626="yes",(D628/AV628)*('Attorney Detail'!G626+'Attorney Detail'!H626),0)))</f>
        <v>0</v>
      </c>
      <c r="AX628" s="93">
        <f>IF(F628=0,0,(IF('Attorney Detail'!J626="yes",(F628/AV628)*('Attorney Detail'!G626+'Attorney Detail'!H626),0)))</f>
        <v>0</v>
      </c>
      <c r="AY628" s="93">
        <f>IF(H628+J628=0,0,(IF('Attorney Detail'!K626="yes",((H628+J628)/AV628)*('Attorney Detail'!G626+'Attorney Detail'!H626),0)))</f>
        <v>0</v>
      </c>
      <c r="AZ628" s="93">
        <f>IF(L628=0,0,(IF('Attorney Detail'!L626="yes",(L628/AV628)*('Attorney Detail'!G626+'Attorney Detail'!H626),0)))</f>
        <v>0</v>
      </c>
      <c r="BA628" s="93">
        <f>IF(N628=0,0,(N628/AV628)*('Attorney Detail'!G626+'Attorney Detail'!H626))</f>
        <v>0</v>
      </c>
      <c r="BB628" s="93">
        <f>IF(R628+T628=0,0,(IF('Attorney Detail'!M626="yes",((R628+T628)/AV628)*('Attorney Detail'!G626+'Attorney Detail'!H626),0)))</f>
        <v>0</v>
      </c>
      <c r="BC628" s="93">
        <f>IF(V628=0,0,(IF('Attorney Detail'!N626="yes",(((V628)/AV628)*('Attorney Detail'!G626+'Attorney Detail'!H626)),0)))</f>
        <v>0</v>
      </c>
      <c r="BD628" s="93">
        <f>IF(X628+Z628+AB628=0,0,(IF('Attorney Detail'!O626="yes",((X628+Z628+AB628)/AV628)*('Attorney Detail'!G626+'Attorney Detail'!H626),0)))</f>
        <v>0</v>
      </c>
      <c r="BE628" s="93">
        <f>IF(AD628=0,0,(IF('Attorney Detail'!P626="yes",(AD628/AV628)*('Attorney Detail'!G626+'Attorney Detail'!H626),0)))</f>
        <v>0</v>
      </c>
      <c r="BF628" s="93">
        <f>IF(AF628=0,0,(IF('Attorney Detail'!Q626="yes",(AF628/AV628)*('Attorney Detail'!G626+'Attorney Detail'!H626),0)))</f>
        <v>0</v>
      </c>
      <c r="BG628" s="93">
        <f>IF(AH628=0,0,(AH628/AV628)*('Attorney Detail'!G626+'Attorney Detail'!H626))</f>
        <v>0</v>
      </c>
      <c r="BH628" s="93">
        <f>IF(AK628+AM628=0,0,(IF('Attorney Detail'!R626="yes",((AL628+AN628)/AV628)*('Attorney Detail'!G626+'Attorney Detail'!H626),0)))</f>
        <v>0</v>
      </c>
      <c r="BI628" s="91">
        <f>IF(AP628=0,0,(IF('Attorney Detail'!S626="yes",(AP628/AV628)*('Attorney Detail'!G626+'Attorney Detail'!H626),0)))</f>
        <v>0</v>
      </c>
      <c r="BJ628" s="91">
        <f>IF(AT628=0,0,(AT628/AV628)*('Attorney Detail'!G626+'Attorney Detail'!H626))</f>
        <v>0</v>
      </c>
      <c r="BK628" s="91">
        <f>IF((AU628)=0,('Attorney Detail'!G626+'Attorney Detail'!H626),SUM(AW628:BJ628))</f>
        <v>0</v>
      </c>
      <c r="CK628" s="19">
        <f>AV628*'Attorney Detail'!F626</f>
        <v>0</v>
      </c>
    </row>
    <row r="629" spans="1:89" ht="16.5" thickTop="1" thickBot="1" x14ac:dyDescent="0.3">
      <c r="A629" s="72" t="s">
        <v>29</v>
      </c>
      <c r="B629" s="73"/>
      <c r="C629" s="73">
        <f t="shared" ref="C629" si="2811">SUM(C625:C628)</f>
        <v>0</v>
      </c>
      <c r="D629" s="74">
        <f t="shared" ref="D629" si="2812">C629/C623</f>
        <v>0</v>
      </c>
      <c r="E629" s="73">
        <f t="shared" ref="E629" si="2813">SUM(E625:E628)</f>
        <v>0</v>
      </c>
      <c r="F629" s="74">
        <f t="shared" ref="F629" si="2814">E629/E623</f>
        <v>0</v>
      </c>
      <c r="G629" s="73">
        <f t="shared" ref="G629" si="2815">SUM(G625:G628)</f>
        <v>0</v>
      </c>
      <c r="H629" s="75">
        <f t="shared" ref="H629" si="2816">G629/G623</f>
        <v>0</v>
      </c>
      <c r="I629" s="73">
        <f t="shared" ref="I629" si="2817">SUM(I625:I628)</f>
        <v>0</v>
      </c>
      <c r="J629" s="75">
        <f t="shared" ref="J629" si="2818">I629/I623</f>
        <v>0</v>
      </c>
      <c r="K629" s="73">
        <f t="shared" ref="K629" si="2819">SUM(K625:K628)</f>
        <v>0</v>
      </c>
      <c r="L629" s="75">
        <f t="shared" ref="L629" si="2820">K629/K623</f>
        <v>0</v>
      </c>
      <c r="M629" s="73">
        <f t="shared" ref="M629" si="2821">SUM(M625:M628)</f>
        <v>0</v>
      </c>
      <c r="N629" s="74">
        <f t="shared" ref="N629" si="2822">M629/M623</f>
        <v>0</v>
      </c>
      <c r="O629" s="73">
        <f t="shared" ref="O629" si="2823">SUM(O625:O628)</f>
        <v>0</v>
      </c>
      <c r="P629" s="74">
        <f t="shared" ref="P629" si="2824">O629/O623</f>
        <v>0</v>
      </c>
      <c r="Q629" s="73">
        <f t="shared" ref="Q629" si="2825">SUM(Q625:Q628)</f>
        <v>0</v>
      </c>
      <c r="R629" s="75">
        <f t="shared" ref="R629" si="2826">Q629/Q623</f>
        <v>0</v>
      </c>
      <c r="S629" s="73">
        <f t="shared" ref="S629" si="2827">SUM(S625:S628)</f>
        <v>0</v>
      </c>
      <c r="T629" s="75">
        <f t="shared" ref="T629" si="2828">S629/S623</f>
        <v>0</v>
      </c>
      <c r="U629" s="73">
        <f t="shared" ref="U629" si="2829">SUM(U625:U628)</f>
        <v>0</v>
      </c>
      <c r="V629" s="75">
        <f t="shared" ref="V629" si="2830">U629/U623</f>
        <v>0</v>
      </c>
      <c r="W629" s="73">
        <f t="shared" ref="W629" si="2831">SUM(W625:W628)</f>
        <v>0</v>
      </c>
      <c r="X629" s="75">
        <f t="shared" ref="X629" si="2832">W629/W623</f>
        <v>0</v>
      </c>
      <c r="Y629" s="73">
        <f t="shared" ref="Y629" si="2833">SUM(Y625:Y628)</f>
        <v>0</v>
      </c>
      <c r="Z629" s="75">
        <f t="shared" ref="Z629" si="2834">Y629/Y623</f>
        <v>0</v>
      </c>
      <c r="AA629" s="73">
        <f t="shared" ref="AA629" si="2835">SUM(AA625:AA628)</f>
        <v>0</v>
      </c>
      <c r="AB629" s="75">
        <f t="shared" ref="AB629" si="2836">AA629/AA623</f>
        <v>0</v>
      </c>
      <c r="AC629" s="73">
        <f t="shared" ref="AC629" si="2837">SUM(AC625:AC628)</f>
        <v>0</v>
      </c>
      <c r="AD629" s="75">
        <f t="shared" ref="AD629" si="2838">AC629/AC623</f>
        <v>0</v>
      </c>
      <c r="AE629" s="73">
        <f t="shared" ref="AE629" si="2839">SUM(AE625:AE628)</f>
        <v>0</v>
      </c>
      <c r="AF629" s="75">
        <f t="shared" ref="AF629" si="2840">AE629/AE623</f>
        <v>0</v>
      </c>
      <c r="AG629" s="73">
        <f t="shared" ref="AG629" si="2841">SUM(AG625:AG628)</f>
        <v>0</v>
      </c>
      <c r="AH629" s="75">
        <f t="shared" ref="AH629" si="2842">AG629/AG623</f>
        <v>0</v>
      </c>
      <c r="AI629" s="73">
        <f t="shared" ref="AI629" si="2843">SUM(AI625:AI628)</f>
        <v>0</v>
      </c>
      <c r="AJ629" s="75">
        <f t="shared" ref="AJ629" si="2844">AI629/AI623</f>
        <v>0</v>
      </c>
      <c r="AK629" s="73">
        <f t="shared" ref="AK629" si="2845">SUM(AK625:AK628)</f>
        <v>0</v>
      </c>
      <c r="AL629" s="75">
        <f t="shared" ref="AL629" si="2846">AK629/AK623</f>
        <v>0</v>
      </c>
      <c r="AM629" s="73">
        <f t="shared" ref="AM629" si="2847">SUM(AM625:AM628)</f>
        <v>0</v>
      </c>
      <c r="AN629" s="75">
        <f t="shared" ref="AN629" si="2848">AM629/AM623</f>
        <v>0</v>
      </c>
      <c r="AO629" s="73">
        <f t="shared" ref="AO629" si="2849">SUM(AO625:AO628)</f>
        <v>0</v>
      </c>
      <c r="AP629" s="75">
        <f t="shared" ref="AP629" si="2850">AO629/AO623</f>
        <v>0</v>
      </c>
      <c r="AQ629" s="73">
        <f t="shared" ref="AQ629" si="2851">SUM(AQ625:AQ628)</f>
        <v>0</v>
      </c>
      <c r="AR629" s="75">
        <f t="shared" ref="AR629" si="2852">AQ629/AQ623</f>
        <v>0</v>
      </c>
      <c r="AS629" s="73">
        <f t="shared" ref="AS629" si="2853">SUM(AS625:AS628)</f>
        <v>0</v>
      </c>
      <c r="AT629" s="75">
        <f t="shared" ref="AT629" si="2854">AS629/AS623</f>
        <v>0</v>
      </c>
      <c r="AU629" s="71">
        <f>E629+M629+O629+Q629+W629+Y629+AA629+AE629+AG629+AI629+AO629+AS629+G629+K629+I629+AC629+S629+U629+AQ629+AK629+AM629+C629</f>
        <v>0</v>
      </c>
      <c r="AV629" s="155">
        <f t="shared" si="2810"/>
        <v>0</v>
      </c>
      <c r="AW629" s="94"/>
      <c r="AX629" s="94"/>
      <c r="AY629" s="94"/>
      <c r="AZ629" s="94"/>
      <c r="BA629" s="94"/>
      <c r="BB629" s="94"/>
      <c r="BC629" s="94"/>
      <c r="BD629" s="94"/>
      <c r="BE629" s="94"/>
      <c r="BF629" s="94"/>
      <c r="BG629" s="94"/>
      <c r="BH629" s="94"/>
      <c r="BI629" s="94"/>
      <c r="BJ629" s="94"/>
      <c r="BK629" s="94"/>
      <c r="CK629" s="26">
        <f t="shared" ref="CK629" si="2855">SUM(CK625:CK628)</f>
        <v>0</v>
      </c>
    </row>
    <row r="630" spans="1:89" ht="16.5" thickTop="1" x14ac:dyDescent="0.25">
      <c r="A630" s="233" t="s">
        <v>481</v>
      </c>
      <c r="B630" s="233"/>
      <c r="C630" s="233"/>
      <c r="D630" s="233"/>
      <c r="E630" s="233"/>
      <c r="F630" s="233"/>
      <c r="G630" s="233"/>
      <c r="H630" s="233"/>
      <c r="I630" s="233"/>
      <c r="J630" s="233"/>
      <c r="K630" s="233"/>
      <c r="L630" s="233"/>
      <c r="M630" s="233"/>
      <c r="N630" s="233"/>
      <c r="O630" s="233"/>
      <c r="P630" s="233"/>
      <c r="Q630" s="233"/>
      <c r="R630" s="233"/>
      <c r="S630" s="233"/>
      <c r="T630" s="233"/>
      <c r="U630" s="233"/>
      <c r="V630" s="233"/>
      <c r="W630" s="233"/>
      <c r="X630" s="233"/>
      <c r="Y630" s="233"/>
      <c r="Z630" s="233"/>
      <c r="AA630" s="233"/>
      <c r="AB630" s="233"/>
      <c r="AC630" s="233"/>
      <c r="AD630" s="233"/>
      <c r="AE630" s="233"/>
      <c r="AF630" s="233"/>
      <c r="AG630" s="233"/>
      <c r="AH630" s="233"/>
      <c r="AI630" s="233"/>
      <c r="AJ630" s="233"/>
      <c r="AK630" s="233"/>
      <c r="AL630" s="233"/>
      <c r="AM630" s="233"/>
      <c r="AN630" s="233"/>
      <c r="AO630" s="233"/>
      <c r="AP630" s="233"/>
      <c r="AQ630" s="233"/>
      <c r="AR630" s="233"/>
      <c r="AS630" s="233"/>
      <c r="AT630" s="233"/>
      <c r="AU630" s="233"/>
      <c r="AV630" s="233"/>
    </row>
    <row r="631" spans="1:89" ht="45" x14ac:dyDescent="0.25">
      <c r="A631" s="76"/>
      <c r="B631" s="66" t="s">
        <v>21</v>
      </c>
      <c r="C631" s="225" t="s">
        <v>442</v>
      </c>
      <c r="D631" s="226"/>
      <c r="E631" s="225" t="s">
        <v>96</v>
      </c>
      <c r="F631" s="226"/>
      <c r="G631" s="232" t="s">
        <v>99</v>
      </c>
      <c r="H631" s="226"/>
      <c r="I631" s="232" t="s">
        <v>100</v>
      </c>
      <c r="J631" s="226"/>
      <c r="K631" s="225" t="s">
        <v>97</v>
      </c>
      <c r="L631" s="226"/>
      <c r="M631" s="225" t="s">
        <v>98</v>
      </c>
      <c r="N631" s="226"/>
      <c r="O631" s="225" t="s">
        <v>22</v>
      </c>
      <c r="P631" s="226"/>
      <c r="Q631" s="225" t="s">
        <v>489</v>
      </c>
      <c r="R631" s="226"/>
      <c r="S631" s="225" t="s">
        <v>488</v>
      </c>
      <c r="T631" s="226"/>
      <c r="U631" s="232" t="s">
        <v>422</v>
      </c>
      <c r="V631" s="226"/>
      <c r="W631" s="232" t="s">
        <v>436</v>
      </c>
      <c r="X631" s="226"/>
      <c r="Y631" s="232" t="s">
        <v>423</v>
      </c>
      <c r="Z631" s="226"/>
      <c r="AA631" s="225" t="s">
        <v>484</v>
      </c>
      <c r="AB631" s="226"/>
      <c r="AC631" s="225" t="s">
        <v>93</v>
      </c>
      <c r="AD631" s="226"/>
      <c r="AE631" s="225" t="s">
        <v>94</v>
      </c>
      <c r="AF631" s="226"/>
      <c r="AG631" s="225" t="s">
        <v>485</v>
      </c>
      <c r="AH631" s="226"/>
      <c r="AI631" s="225" t="s">
        <v>424</v>
      </c>
      <c r="AJ631" s="226"/>
      <c r="AK631" s="225" t="s">
        <v>425</v>
      </c>
      <c r="AL631" s="226"/>
      <c r="AM631" s="225" t="s">
        <v>437</v>
      </c>
      <c r="AN631" s="226"/>
      <c r="AO631" s="225" t="s">
        <v>500</v>
      </c>
      <c r="AP631" s="226"/>
      <c r="AQ631" s="225" t="s">
        <v>426</v>
      </c>
      <c r="AR631" s="226"/>
      <c r="AS631" s="225" t="s">
        <v>447</v>
      </c>
      <c r="AT631" s="226"/>
      <c r="AU631" s="225" t="s">
        <v>23</v>
      </c>
      <c r="AV631" s="226"/>
      <c r="AW631" s="89" t="s">
        <v>442</v>
      </c>
      <c r="AX631" s="89" t="s">
        <v>96</v>
      </c>
      <c r="AY631" s="195" t="s">
        <v>265</v>
      </c>
      <c r="AZ631" s="105" t="s">
        <v>97</v>
      </c>
      <c r="BA631" s="105" t="s">
        <v>443</v>
      </c>
      <c r="BB631" s="90" t="s">
        <v>434</v>
      </c>
      <c r="BC631" s="106" t="s">
        <v>266</v>
      </c>
      <c r="BD631" s="90" t="s">
        <v>435</v>
      </c>
      <c r="BE631" s="90" t="s">
        <v>93</v>
      </c>
      <c r="BF631" s="90" t="s">
        <v>94</v>
      </c>
      <c r="BG631" s="90" t="s">
        <v>31</v>
      </c>
      <c r="BH631" s="90" t="s">
        <v>444</v>
      </c>
      <c r="BI631" s="91" t="s">
        <v>445</v>
      </c>
      <c r="BJ631" s="91" t="s">
        <v>446</v>
      </c>
      <c r="BK631" s="91" t="s">
        <v>448</v>
      </c>
      <c r="CK631" s="219" t="s">
        <v>502</v>
      </c>
    </row>
    <row r="632" spans="1:89" x14ac:dyDescent="0.25">
      <c r="A632" s="38" t="s">
        <v>107</v>
      </c>
      <c r="B632" s="67"/>
      <c r="C632" s="67"/>
      <c r="D632" s="68"/>
      <c r="E632" s="67"/>
      <c r="F632" s="68"/>
      <c r="G632" s="67"/>
      <c r="H632" s="68"/>
      <c r="I632" s="67"/>
      <c r="J632" s="68"/>
      <c r="K632" s="67"/>
      <c r="L632" s="68"/>
      <c r="M632" s="69"/>
      <c r="N632" s="68"/>
      <c r="O632" s="67"/>
      <c r="P632" s="68"/>
      <c r="Q632" s="67"/>
      <c r="R632" s="68"/>
      <c r="S632" s="67"/>
      <c r="T632" s="68"/>
      <c r="U632" s="67"/>
      <c r="V632" s="68"/>
      <c r="W632" s="67"/>
      <c r="X632" s="68"/>
      <c r="Y632" s="67"/>
      <c r="Z632" s="68"/>
      <c r="AA632" s="67"/>
      <c r="AB632" s="68"/>
      <c r="AC632" s="69"/>
      <c r="AD632" s="69"/>
      <c r="AE632" s="67"/>
      <c r="AF632" s="68"/>
      <c r="AG632" s="67"/>
      <c r="AH632" s="68"/>
      <c r="AI632" s="67"/>
      <c r="AJ632" s="68"/>
      <c r="AK632" s="227"/>
      <c r="AL632" s="228"/>
      <c r="AM632" s="227"/>
      <c r="AN632" s="228"/>
      <c r="AO632" s="112"/>
      <c r="AP632" s="113"/>
      <c r="AQ632" s="112"/>
      <c r="AR632" s="113"/>
      <c r="AS632" s="112"/>
      <c r="AT632" s="113"/>
      <c r="AU632" s="67"/>
      <c r="AV632" s="110"/>
      <c r="AW632" s="89"/>
      <c r="AX632" s="89"/>
      <c r="AY632" s="89"/>
      <c r="AZ632" s="89"/>
      <c r="BA632" s="89"/>
    </row>
    <row r="633" spans="1:89" x14ac:dyDescent="0.25">
      <c r="A633" s="77"/>
      <c r="B633" s="70"/>
      <c r="C633" s="223">
        <f>(VLOOKUP(A632,$BL$2:$CH$5,2,FALSE))*'Attorney Detail'!F633</f>
        <v>15</v>
      </c>
      <c r="D633" s="224"/>
      <c r="E633" s="223">
        <f>(VLOOKUP(A632,$BL$2:$CH$5,3,FALSE))*'Attorney Detail'!F633</f>
        <v>15</v>
      </c>
      <c r="F633" s="224"/>
      <c r="G633" s="223">
        <f>VLOOKUP(A632,$BL$2:$CI$5,4,FALSE)*'Attorney Detail'!F633</f>
        <v>50</v>
      </c>
      <c r="H633" s="224"/>
      <c r="I633" s="223">
        <f>VLOOKUP(A632,$BL$2:$CI$5,5,FALSE)*'Attorney Detail'!F633</f>
        <v>80</v>
      </c>
      <c r="J633" s="224"/>
      <c r="K633" s="223">
        <f>VLOOKUP(A632,$BL$2:$CI$5,6,FALSE)*'Attorney Detail'!F633</f>
        <v>100</v>
      </c>
      <c r="L633" s="224"/>
      <c r="M633" s="234">
        <f>VLOOKUP(A632,$BL$2:$CI$5,7,FALSE)*'Attorney Detail'!F633</f>
        <v>150</v>
      </c>
      <c r="N633" s="224"/>
      <c r="O633" s="223">
        <f>VLOOKUP(A632,$BL$2:$CI$5,8,FALSE)*'Attorney Detail'!F633</f>
        <v>300</v>
      </c>
      <c r="P633" s="224"/>
      <c r="Q633" s="223">
        <f>VLOOKUP(A632,$BL$2:$CI$5,9,FALSE)*'Attorney Detail'!F633</f>
        <v>15</v>
      </c>
      <c r="R633" s="224"/>
      <c r="S633" s="223">
        <f>VLOOKUP(A632,$BL$2:$CI$5,10,FALSE)*'Attorney Detail'!F633</f>
        <v>50</v>
      </c>
      <c r="T633" s="224"/>
      <c r="U633" s="223">
        <f>VLOOKUP(A632,$BL$2:$CI$5,11,FALSE)*'Attorney Detail'!F633</f>
        <v>100</v>
      </c>
      <c r="V633" s="224"/>
      <c r="W633" s="223">
        <f>VLOOKUP(A632,$BL$2:$CI$5,12,FALSE)*'Attorney Detail'!F633</f>
        <v>220</v>
      </c>
      <c r="X633" s="224"/>
      <c r="Y633" s="223">
        <f>VLOOKUP(A632,$BL$2:$CI$5,13,FALSE)*'Attorney Detail'!F633</f>
        <v>300</v>
      </c>
      <c r="Z633" s="224"/>
      <c r="AA633" s="229">
        <f>VLOOKUP(A632,$BL$2:$CI$5,14,FALSE)*'Attorney Detail'!F633</f>
        <v>400</v>
      </c>
      <c r="AB633" s="230"/>
      <c r="AC633" s="229">
        <f>VLOOKUP(A632,$BL$2:$CI$5,15,FALSE)*'Attorney Detail'!F633</f>
        <v>120</v>
      </c>
      <c r="AD633" s="231"/>
      <c r="AE633" s="229">
        <f>VLOOKUP(A632,$BL$2:$CI$5,16,FALSE)*'Attorney Detail'!F633</f>
        <v>120</v>
      </c>
      <c r="AF633" s="230"/>
      <c r="AG633" s="229">
        <f>VLOOKUP(A632,$BL$2:$CI$5,17,FALSE)*'Attorney Detail'!F633</f>
        <v>300</v>
      </c>
      <c r="AH633" s="230"/>
      <c r="AI633" s="223">
        <f>VLOOKUP(A632,$BL$2:$CI$5,18,FALSE)*'Attorney Detail'!F633</f>
        <v>300</v>
      </c>
      <c r="AJ633" s="224"/>
      <c r="AK633" s="223">
        <f>VLOOKUP(A632,$BL$2:$CI$5,19,FALSE)*'Attorney Detail'!F633</f>
        <v>15</v>
      </c>
      <c r="AL633" s="224"/>
      <c r="AM633" s="223">
        <f>VLOOKUP(A632,$BL$2:$CI$5,20,FALSE)*'Attorney Detail'!F633</f>
        <v>40</v>
      </c>
      <c r="AN633" s="224"/>
      <c r="AO633" s="223">
        <f>VLOOKUP(A632,$BL$2:$CI$5,21,FALSE)*'Attorney Detail'!F633</f>
        <v>40</v>
      </c>
      <c r="AP633" s="224"/>
      <c r="AQ633" s="223">
        <f>VLOOKUP(A632,$BL$2:$CI$5,22,FALSE)*'Attorney Detail'!F633</f>
        <v>40</v>
      </c>
      <c r="AR633" s="224"/>
      <c r="AS633" s="235">
        <f>VLOOKUP(A632,$BL$2:$CI$5,23,FALSE)*'Attorney Detail'!F633</f>
        <v>10000000000</v>
      </c>
      <c r="AT633" s="236"/>
      <c r="AU633" s="237"/>
      <c r="AV633" s="238"/>
    </row>
    <row r="634" spans="1:89" ht="15.75" thickBot="1" x14ac:dyDescent="0.3">
      <c r="A634" s="37" t="str">
        <f>'Attorney Detail'!A633&amp;""</f>
        <v/>
      </c>
      <c r="B634" s="78" t="s">
        <v>24</v>
      </c>
      <c r="C634" s="78" t="s">
        <v>24</v>
      </c>
      <c r="D634" s="78" t="s">
        <v>112</v>
      </c>
      <c r="E634" s="78" t="s">
        <v>24</v>
      </c>
      <c r="F634" s="78" t="s">
        <v>112</v>
      </c>
      <c r="G634" s="78" t="s">
        <v>24</v>
      </c>
      <c r="H634" s="78" t="s">
        <v>112</v>
      </c>
      <c r="I634" s="78" t="s">
        <v>24</v>
      </c>
      <c r="J634" s="78" t="s">
        <v>112</v>
      </c>
      <c r="K634" s="78" t="s">
        <v>24</v>
      </c>
      <c r="L634" s="78" t="s">
        <v>112</v>
      </c>
      <c r="M634" s="78" t="s">
        <v>24</v>
      </c>
      <c r="N634" s="78" t="s">
        <v>112</v>
      </c>
      <c r="O634" s="78" t="s">
        <v>24</v>
      </c>
      <c r="P634" s="78" t="s">
        <v>112</v>
      </c>
      <c r="Q634" s="78" t="s">
        <v>24</v>
      </c>
      <c r="R634" s="78" t="s">
        <v>112</v>
      </c>
      <c r="S634" s="78" t="s">
        <v>24</v>
      </c>
      <c r="T634" s="78" t="s">
        <v>112</v>
      </c>
      <c r="U634" s="78" t="s">
        <v>24</v>
      </c>
      <c r="V634" s="78" t="s">
        <v>112</v>
      </c>
      <c r="W634" s="78" t="s">
        <v>24</v>
      </c>
      <c r="X634" s="78" t="s">
        <v>112</v>
      </c>
      <c r="Y634" s="78" t="s">
        <v>24</v>
      </c>
      <c r="Z634" s="78" t="s">
        <v>112</v>
      </c>
      <c r="AA634" s="78" t="s">
        <v>24</v>
      </c>
      <c r="AB634" s="78" t="s">
        <v>112</v>
      </c>
      <c r="AC634" s="78" t="s">
        <v>24</v>
      </c>
      <c r="AD634" s="78" t="s">
        <v>112</v>
      </c>
      <c r="AE634" s="78" t="s">
        <v>24</v>
      </c>
      <c r="AF634" s="78" t="s">
        <v>112</v>
      </c>
      <c r="AG634" s="78" t="s">
        <v>24</v>
      </c>
      <c r="AH634" s="79" t="s">
        <v>112</v>
      </c>
      <c r="AI634" s="78" t="s">
        <v>24</v>
      </c>
      <c r="AJ634" s="78" t="s">
        <v>112</v>
      </c>
      <c r="AK634" s="78" t="s">
        <v>24</v>
      </c>
      <c r="AL634" s="78" t="s">
        <v>112</v>
      </c>
      <c r="AM634" s="78" t="s">
        <v>24</v>
      </c>
      <c r="AN634" s="78" t="s">
        <v>112</v>
      </c>
      <c r="AO634" s="78" t="s">
        <v>24</v>
      </c>
      <c r="AP634" s="78" t="s">
        <v>112</v>
      </c>
      <c r="AQ634" s="78" t="s">
        <v>24</v>
      </c>
      <c r="AR634" s="78" t="s">
        <v>112</v>
      </c>
      <c r="AS634" s="78" t="s">
        <v>24</v>
      </c>
      <c r="AT634" s="78" t="s">
        <v>112</v>
      </c>
      <c r="AU634" s="78" t="s">
        <v>24</v>
      </c>
      <c r="AV634" s="154" t="s">
        <v>112</v>
      </c>
      <c r="CK634" s="19"/>
    </row>
    <row r="635" spans="1:89" ht="16.5" thickTop="1" thickBot="1" x14ac:dyDescent="0.3">
      <c r="A635" s="20" t="s">
        <v>25</v>
      </c>
      <c r="B635" s="21"/>
      <c r="C635" s="21"/>
      <c r="D635" s="75">
        <f>C635/C633</f>
        <v>0</v>
      </c>
      <c r="E635" s="21"/>
      <c r="F635" s="75">
        <f>E635/E633</f>
        <v>0</v>
      </c>
      <c r="G635" s="21"/>
      <c r="H635" s="75">
        <f>G635/G633</f>
        <v>0</v>
      </c>
      <c r="I635" s="21"/>
      <c r="J635" s="75">
        <f>I635/I633</f>
        <v>0</v>
      </c>
      <c r="K635" s="21"/>
      <c r="L635" s="75">
        <f>K635/K633</f>
        <v>0</v>
      </c>
      <c r="M635" s="21"/>
      <c r="N635" s="75">
        <f>M635/M633</f>
        <v>0</v>
      </c>
      <c r="O635" s="21"/>
      <c r="P635" s="75">
        <f>O635/O633</f>
        <v>0</v>
      </c>
      <c r="Q635" s="21"/>
      <c r="R635" s="75">
        <f>Q635/Q633</f>
        <v>0</v>
      </c>
      <c r="S635" s="21"/>
      <c r="T635" s="75">
        <f>S635/S633</f>
        <v>0</v>
      </c>
      <c r="U635" s="21"/>
      <c r="V635" s="75">
        <f>U635/U633</f>
        <v>0</v>
      </c>
      <c r="W635" s="21"/>
      <c r="X635" s="75">
        <f>W635/W633</f>
        <v>0</v>
      </c>
      <c r="Y635" s="21"/>
      <c r="Z635" s="75">
        <f>Y635/Y633</f>
        <v>0</v>
      </c>
      <c r="AA635" s="21"/>
      <c r="AB635" s="75">
        <f>AA635/AA633</f>
        <v>0</v>
      </c>
      <c r="AC635" s="21"/>
      <c r="AD635" s="75">
        <f>AC635/AC633</f>
        <v>0</v>
      </c>
      <c r="AE635" s="21"/>
      <c r="AF635" s="75">
        <f>AE635/AE633</f>
        <v>0</v>
      </c>
      <c r="AG635" s="21"/>
      <c r="AH635" s="75">
        <f>AG635/AG633</f>
        <v>0</v>
      </c>
      <c r="AI635" s="21"/>
      <c r="AJ635" s="75">
        <f>AI635/AI633</f>
        <v>0</v>
      </c>
      <c r="AK635" s="21"/>
      <c r="AL635" s="75">
        <f>AK635/AK633</f>
        <v>0</v>
      </c>
      <c r="AM635" s="21">
        <v>0</v>
      </c>
      <c r="AN635" s="75">
        <f>AM635/AM633</f>
        <v>0</v>
      </c>
      <c r="AO635" s="21"/>
      <c r="AP635" s="75">
        <f>AO635/AO633</f>
        <v>0</v>
      </c>
      <c r="AQ635" s="21"/>
      <c r="AR635" s="75">
        <f>AQ635/AQ633</f>
        <v>0</v>
      </c>
      <c r="AS635" s="21"/>
      <c r="AT635" s="75">
        <f>AS635/AS633</f>
        <v>0</v>
      </c>
      <c r="AU635" s="100">
        <f>E635+M635+O635+Q635+W635+Y635+AA635+AE635+AG635+AI635+AO635+AS635+G635+K635+I635+AC635+S635+U635+AQ635+AK635+AM635+C635</f>
        <v>0</v>
      </c>
      <c r="AV635" s="155">
        <f t="shared" ref="AV635:AV639" si="2856">F635+N635+P635+R635+X635+Z635+AB635+AF635+AH635+AJ635+AP635+AT635+AD635+H635+L635+J635+T635+V635+AR635+AL635+AN635+D635</f>
        <v>0</v>
      </c>
      <c r="AW635" s="93">
        <f>IF(D635=0,0,(IF('Attorney Detail'!I633="yes",(D635/AV635)*('Attorney Detail'!G633+'Attorney Detail'!H633),0)))</f>
        <v>0</v>
      </c>
      <c r="AX635" s="93">
        <f>IF(F635=0,0,(IF('Attorney Detail'!J633="yes",(F635/AV635)*('Attorney Detail'!G633+'Attorney Detail'!H633),0)))</f>
        <v>0</v>
      </c>
      <c r="AY635" s="93">
        <f>IF(H635+J635=0,0,(IF('Attorney Detail'!K633="yes",((H635+J635)/AV635)*('Attorney Detail'!G633+'Attorney Detail'!H633),0)))</f>
        <v>0</v>
      </c>
      <c r="AZ635" s="93">
        <f>IF(L635=0,0,(IF('Attorney Detail'!L633="yes",(L635/AV635)*('Attorney Detail'!G633+'Attorney Detail'!H633),0)))</f>
        <v>0</v>
      </c>
      <c r="BA635" s="93">
        <f>IF(N635=0,0,(N635/AV635)*('Attorney Detail'!G633+'Attorney Detail'!H633))</f>
        <v>0</v>
      </c>
      <c r="BB635" s="93">
        <f>IF(R635+T635=0,0,(IF('Attorney Detail'!M633="yes",((R635+T635)/AV635)*('Attorney Detail'!G633+'Attorney Detail'!H633),0)))</f>
        <v>0</v>
      </c>
      <c r="BC635" s="93">
        <f>IF(V635=0,0,(IF('Attorney Detail'!N633="yes",(((V635)/AV635)*('Attorney Detail'!G633+'Attorney Detail'!H633)),0)))</f>
        <v>0</v>
      </c>
      <c r="BD635" s="93">
        <f>IF(X635+Z635+AB635=0,0,(IF('Attorney Detail'!O633="yes",((X635+Z635+AB635)/AV635)*('Attorney Detail'!G633+'Attorney Detail'!H633),0)))</f>
        <v>0</v>
      </c>
      <c r="BE635" s="93">
        <f>IF(AD635=0,0,(IF('Attorney Detail'!P633="yes",(AD635/AV635)*('Attorney Detail'!G633+'Attorney Detail'!H633),0)))</f>
        <v>0</v>
      </c>
      <c r="BF635" s="93">
        <f>IF(AF635=0,0,(IF('Attorney Detail'!Q633="yes",(AF635/AV635)*('Attorney Detail'!G633+'Attorney Detail'!H633),0)))</f>
        <v>0</v>
      </c>
      <c r="BG635" s="93">
        <f>IF(AH635=0,0,(AH635/AV635)*('Attorney Detail'!G633+'Attorney Detail'!H633))</f>
        <v>0</v>
      </c>
      <c r="BH635" s="93">
        <f>IF(AK635+AM635=0,0,(IF('Attorney Detail'!R633="yes",((AL635+AN635)/AV635)*('Attorney Detail'!G633+'Attorney Detail'!H633),0)))</f>
        <v>0</v>
      </c>
      <c r="BI635" s="91">
        <f>IF(AP635=0,0,(IF('Attorney Detail'!S633="yes",(AP635/AV635)*('Attorney Detail'!G633+'Attorney Detail'!H633),0)))</f>
        <v>0</v>
      </c>
      <c r="BJ635" s="91">
        <f>IF(AT635=0,0,(AT635/AV635)*('Attorney Detail'!G633+'Attorney Detail'!H633))</f>
        <v>0</v>
      </c>
      <c r="BK635" s="91">
        <f>IF((AU635)=0,('Attorney Detail'!G633+'Attorney Detail'!H633),SUM(AW635:BJ635))</f>
        <v>0</v>
      </c>
      <c r="CK635" s="19">
        <f>AV635*'Attorney Detail'!F633</f>
        <v>0</v>
      </c>
    </row>
    <row r="636" spans="1:89" ht="16.5" thickTop="1" thickBot="1" x14ac:dyDescent="0.3">
      <c r="A636" s="22" t="s">
        <v>26</v>
      </c>
      <c r="B636" s="23"/>
      <c r="C636" s="88"/>
      <c r="D636" s="75">
        <f>C636/C633</f>
        <v>0</v>
      </c>
      <c r="E636" s="88"/>
      <c r="F636" s="75">
        <f>E636/E633</f>
        <v>0</v>
      </c>
      <c r="G636" s="88"/>
      <c r="H636" s="75">
        <f>G636/G633</f>
        <v>0</v>
      </c>
      <c r="I636" s="88"/>
      <c r="J636" s="75">
        <f>I636/I633</f>
        <v>0</v>
      </c>
      <c r="K636" s="88"/>
      <c r="L636" s="75">
        <f>K636/K633</f>
        <v>0</v>
      </c>
      <c r="M636" s="88"/>
      <c r="N636" s="75">
        <f>M636/M633</f>
        <v>0</v>
      </c>
      <c r="O636" s="88"/>
      <c r="P636" s="75">
        <f>O636/O633</f>
        <v>0</v>
      </c>
      <c r="Q636" s="88"/>
      <c r="R636" s="75">
        <f>Q636/Q633</f>
        <v>0</v>
      </c>
      <c r="S636" s="88"/>
      <c r="T636" s="75">
        <f>S636/S633</f>
        <v>0</v>
      </c>
      <c r="U636" s="88"/>
      <c r="V636" s="75">
        <f>U636/U633</f>
        <v>0</v>
      </c>
      <c r="W636" s="88"/>
      <c r="X636" s="75">
        <f>W636/W633</f>
        <v>0</v>
      </c>
      <c r="Y636" s="88"/>
      <c r="Z636" s="75">
        <f>Y636/Y633</f>
        <v>0</v>
      </c>
      <c r="AA636" s="88"/>
      <c r="AB636" s="75">
        <f>AA636/AA633</f>
        <v>0</v>
      </c>
      <c r="AC636" s="88"/>
      <c r="AD636" s="75">
        <f>AC636/AC633</f>
        <v>0</v>
      </c>
      <c r="AE636" s="88"/>
      <c r="AF636" s="75">
        <f>AE636/AE633</f>
        <v>0</v>
      </c>
      <c r="AG636" s="88"/>
      <c r="AH636" s="75">
        <f>AG636/AG633</f>
        <v>0</v>
      </c>
      <c r="AI636" s="88"/>
      <c r="AJ636" s="75">
        <f>AI636/AI633</f>
        <v>0</v>
      </c>
      <c r="AK636" s="88">
        <v>0</v>
      </c>
      <c r="AL636" s="75">
        <f>AK636/AK633</f>
        <v>0</v>
      </c>
      <c r="AM636" s="88">
        <v>0</v>
      </c>
      <c r="AN636" s="75">
        <f>AM636/AM633</f>
        <v>0</v>
      </c>
      <c r="AO636" s="88"/>
      <c r="AP636" s="75">
        <f>AO636/AO633</f>
        <v>0</v>
      </c>
      <c r="AQ636" s="88"/>
      <c r="AR636" s="75">
        <f>AQ636/AQ633</f>
        <v>0</v>
      </c>
      <c r="AS636" s="88"/>
      <c r="AT636" s="75">
        <f>AS636/AS633</f>
        <v>0</v>
      </c>
      <c r="AU636" s="107">
        <f>E636+M636+O636+Q636+W636+Y636+AA636+AE636+AG636+AI636+AO636+AS636+G636+K636+I636+AC636+S636+U636+AQ636+AK636+AM636+C636</f>
        <v>0</v>
      </c>
      <c r="AV636" s="155">
        <f t="shared" si="2856"/>
        <v>0</v>
      </c>
      <c r="AW636" s="93">
        <f>IF(D636=0,0,(IF('Attorney Detail'!I634="yes",(D636/AV636)*('Attorney Detail'!G634+'Attorney Detail'!H634),0)))</f>
        <v>0</v>
      </c>
      <c r="AX636" s="93">
        <f>IF(F636=0,0,(IF('Attorney Detail'!J634="yes",(F636/AV636)*('Attorney Detail'!G634+'Attorney Detail'!H634),0)))</f>
        <v>0</v>
      </c>
      <c r="AY636" s="93">
        <f>IF(H636+J636=0,0,(IF('Attorney Detail'!K634="yes",((H636+J636)/AV636)*('Attorney Detail'!G634+'Attorney Detail'!H634),0)))</f>
        <v>0</v>
      </c>
      <c r="AZ636" s="93">
        <f>IF(L636=0,0,(IF('Attorney Detail'!L634="yes",(L636/AV636)*('Attorney Detail'!G634+'Attorney Detail'!H634),0)))</f>
        <v>0</v>
      </c>
      <c r="BA636" s="93">
        <f>IF(N636=0,0,(N636/AV636)*('Attorney Detail'!G634+'Attorney Detail'!H634))</f>
        <v>0</v>
      </c>
      <c r="BB636" s="93">
        <f>IF(R636+T636=0,0,(IF('Attorney Detail'!M634="yes",((R636+T636)/AV636)*('Attorney Detail'!G634+'Attorney Detail'!H634),0)))</f>
        <v>0</v>
      </c>
      <c r="BC636" s="93">
        <f>IF(V636=0,0,(IF('Attorney Detail'!N634="yes",(((V636)/AV636)*('Attorney Detail'!G634+'Attorney Detail'!H634)),0)))</f>
        <v>0</v>
      </c>
      <c r="BD636" s="93">
        <f>IF(X636+Z636+AB636=0,0,(IF('Attorney Detail'!O634="yes",((X636+Z636+AB636)/AV636)*('Attorney Detail'!G634+'Attorney Detail'!H634),0)))</f>
        <v>0</v>
      </c>
      <c r="BE636" s="93">
        <f>IF(AD636=0,0,(IF('Attorney Detail'!P634="yes",(AD636/AV636)*('Attorney Detail'!G634+'Attorney Detail'!H634),0)))</f>
        <v>0</v>
      </c>
      <c r="BF636" s="93">
        <f>IF(AF636=0,0,(IF('Attorney Detail'!Q634="yes",(AF636/AV636)*('Attorney Detail'!G634+'Attorney Detail'!H634),0)))</f>
        <v>0</v>
      </c>
      <c r="BG636" s="93">
        <f>IF(AH636=0,0,(AH636/AV636)*('Attorney Detail'!G634+'Attorney Detail'!H634))</f>
        <v>0</v>
      </c>
      <c r="BH636" s="93">
        <f>IF(AK636+AM636=0,0,(IF('Attorney Detail'!R634="yes",((AL636+AN636)/AV636)*('Attorney Detail'!G634+'Attorney Detail'!H634),0)))</f>
        <v>0</v>
      </c>
      <c r="BI636" s="91">
        <f>IF(AP636=0,0,(IF('Attorney Detail'!S634="yes",(AP636/AV636)*('Attorney Detail'!G634+'Attorney Detail'!H634),0)))</f>
        <v>0</v>
      </c>
      <c r="BJ636" s="91">
        <f>IF(AT636=0,0,(AT636/AV636)*('Attorney Detail'!G634+'Attorney Detail'!H634))</f>
        <v>0</v>
      </c>
      <c r="BK636" s="91">
        <f>IF((AU636)=0,('Attorney Detail'!G634+'Attorney Detail'!H634),SUM(AW636:BJ636))</f>
        <v>0</v>
      </c>
      <c r="CK636" s="19">
        <f>AV636*'Attorney Detail'!F634</f>
        <v>0</v>
      </c>
    </row>
    <row r="637" spans="1:89" ht="16.5" thickTop="1" thickBot="1" x14ac:dyDescent="0.3">
      <c r="A637" s="22" t="s">
        <v>27</v>
      </c>
      <c r="B637" s="23"/>
      <c r="C637" s="88"/>
      <c r="D637" s="75">
        <f>C637/C633</f>
        <v>0</v>
      </c>
      <c r="E637" s="88"/>
      <c r="F637" s="75">
        <f>E637/E633</f>
        <v>0</v>
      </c>
      <c r="G637" s="88"/>
      <c r="H637" s="75">
        <f>G637/G633</f>
        <v>0</v>
      </c>
      <c r="I637" s="88"/>
      <c r="J637" s="75">
        <f>I637/I633</f>
        <v>0</v>
      </c>
      <c r="K637" s="88"/>
      <c r="L637" s="75">
        <f>K637/K633</f>
        <v>0</v>
      </c>
      <c r="M637" s="88"/>
      <c r="N637" s="75">
        <f>M637/M633</f>
        <v>0</v>
      </c>
      <c r="O637" s="88"/>
      <c r="P637" s="75">
        <f>O637/O633</f>
        <v>0</v>
      </c>
      <c r="Q637" s="88"/>
      <c r="R637" s="75">
        <f>Q637/Q633</f>
        <v>0</v>
      </c>
      <c r="S637" s="88"/>
      <c r="T637" s="75">
        <f>S637/S633</f>
        <v>0</v>
      </c>
      <c r="U637" s="88"/>
      <c r="V637" s="75">
        <f>U637/U633</f>
        <v>0</v>
      </c>
      <c r="W637" s="88"/>
      <c r="X637" s="75">
        <f>W637/W633</f>
        <v>0</v>
      </c>
      <c r="Y637" s="88"/>
      <c r="Z637" s="75">
        <f>Y637/Y633</f>
        <v>0</v>
      </c>
      <c r="AA637" s="88"/>
      <c r="AB637" s="75">
        <f>AA637/AA633</f>
        <v>0</v>
      </c>
      <c r="AC637" s="88"/>
      <c r="AD637" s="75">
        <f>AC637/AC633</f>
        <v>0</v>
      </c>
      <c r="AE637" s="88"/>
      <c r="AF637" s="75">
        <f>AE637/AE633</f>
        <v>0</v>
      </c>
      <c r="AG637" s="88"/>
      <c r="AH637" s="75">
        <f>AG637/AG633</f>
        <v>0</v>
      </c>
      <c r="AI637" s="88"/>
      <c r="AJ637" s="75">
        <f>AI637/AI633</f>
        <v>0</v>
      </c>
      <c r="AK637" s="88">
        <v>0</v>
      </c>
      <c r="AL637" s="75">
        <f>AK637/AK633</f>
        <v>0</v>
      </c>
      <c r="AM637" s="88">
        <v>0</v>
      </c>
      <c r="AN637" s="75">
        <f>AM637/AM633</f>
        <v>0</v>
      </c>
      <c r="AO637" s="88"/>
      <c r="AP637" s="75">
        <f>AO637/AO633</f>
        <v>0</v>
      </c>
      <c r="AQ637" s="88"/>
      <c r="AR637" s="75">
        <f>AQ637/AQ633</f>
        <v>0</v>
      </c>
      <c r="AS637" s="88"/>
      <c r="AT637" s="75">
        <f>AS637/AS633</f>
        <v>0</v>
      </c>
      <c r="AU637" s="107">
        <f>E637+M637+O637+Q637+W637+Y637+AA637+AE637+AG637+AI637+AO637+AS637+G637+K637+I637+AC637+S637+U637+AQ637+AK637+AM637+C637</f>
        <v>0</v>
      </c>
      <c r="AV637" s="155">
        <f t="shared" si="2856"/>
        <v>0</v>
      </c>
      <c r="AW637" s="93">
        <f>IF(D637=0,0,(IF('Attorney Detail'!I635="yes",(D637/AV637)*('Attorney Detail'!G635+'Attorney Detail'!H635),0)))</f>
        <v>0</v>
      </c>
      <c r="AX637" s="93">
        <f>IF(F637=0,0,(IF('Attorney Detail'!J635="yes",(F637/AV637)*('Attorney Detail'!G635+'Attorney Detail'!H635),0)))</f>
        <v>0</v>
      </c>
      <c r="AY637" s="93">
        <f>IF(H637+J637=0,0,(IF('Attorney Detail'!K635="yes",((H637+J637)/AV637)*('Attorney Detail'!G635+'Attorney Detail'!H635),0)))</f>
        <v>0</v>
      </c>
      <c r="AZ637" s="93">
        <f>IF(L637=0,0,(IF('Attorney Detail'!L635="yes",(L637/AV637)*('Attorney Detail'!G635+'Attorney Detail'!H635),0)))</f>
        <v>0</v>
      </c>
      <c r="BA637" s="93">
        <f>IF(N637=0,0,(N637/AV637)*('Attorney Detail'!G635+'Attorney Detail'!H635))</f>
        <v>0</v>
      </c>
      <c r="BB637" s="93">
        <f>IF(R637+T637=0,0,(IF('Attorney Detail'!M635="yes",((R637+T637)/AV637)*('Attorney Detail'!G635+'Attorney Detail'!H635),0)))</f>
        <v>0</v>
      </c>
      <c r="BC637" s="93">
        <f>IF(V637=0,0,(IF('Attorney Detail'!N635="yes",(((V637)/AV637)*('Attorney Detail'!G635+'Attorney Detail'!H635)),0)))</f>
        <v>0</v>
      </c>
      <c r="BD637" s="93">
        <f>IF(X637+Z637+AB637=0,0,(IF('Attorney Detail'!O635="yes",((X637+Z637+AB637)/AV637)*('Attorney Detail'!G635+'Attorney Detail'!H635),0)))</f>
        <v>0</v>
      </c>
      <c r="BE637" s="93">
        <f>IF(AD637=0,0,(IF('Attorney Detail'!P635="yes",(AD637/AV637)*('Attorney Detail'!G635+'Attorney Detail'!H635),0)))</f>
        <v>0</v>
      </c>
      <c r="BF637" s="93">
        <f>IF(AF637=0,0,(IF('Attorney Detail'!Q635="yes",(AF637/AV637)*('Attorney Detail'!G635+'Attorney Detail'!H635),0)))</f>
        <v>0</v>
      </c>
      <c r="BG637" s="93">
        <f>IF(AH637=0,0,(AH637/AV637)*('Attorney Detail'!G635+'Attorney Detail'!H635))</f>
        <v>0</v>
      </c>
      <c r="BH637" s="93">
        <f>IF(AK637+AM637=0,0,(IF('Attorney Detail'!R635="yes",((AL637+AN637)/AV637)*('Attorney Detail'!G635+'Attorney Detail'!H635),0)))</f>
        <v>0</v>
      </c>
      <c r="BI637" s="91">
        <f>IF(AP637=0,0,(IF('Attorney Detail'!S635="yes",(AP637/AV637)*('Attorney Detail'!G635+'Attorney Detail'!H635),0)))</f>
        <v>0</v>
      </c>
      <c r="BJ637" s="91">
        <f>IF(AT637=0,0,(AT637/AV637)*('Attorney Detail'!G635+'Attorney Detail'!H635))</f>
        <v>0</v>
      </c>
      <c r="BK637" s="91">
        <f>IF((AU637)=0,('Attorney Detail'!G635+'Attorney Detail'!H635),SUM(AW637:BJ637))</f>
        <v>0</v>
      </c>
      <c r="CK637" s="19">
        <f>AV637*'Attorney Detail'!F635</f>
        <v>0</v>
      </c>
    </row>
    <row r="638" spans="1:89" ht="16.5" thickTop="1" thickBot="1" x14ac:dyDescent="0.3">
      <c r="A638" s="24" t="s">
        <v>28</v>
      </c>
      <c r="B638" s="25"/>
      <c r="C638" s="25"/>
      <c r="D638" s="75">
        <f>C638/C633</f>
        <v>0</v>
      </c>
      <c r="E638" s="25"/>
      <c r="F638" s="75">
        <f>E638/E633</f>
        <v>0</v>
      </c>
      <c r="G638" s="25"/>
      <c r="H638" s="75">
        <f>G638/G633</f>
        <v>0</v>
      </c>
      <c r="I638" s="25"/>
      <c r="J638" s="75">
        <f>I638/I633</f>
        <v>0</v>
      </c>
      <c r="K638" s="25"/>
      <c r="L638" s="75">
        <f>K638/K633</f>
        <v>0</v>
      </c>
      <c r="M638" s="25"/>
      <c r="N638" s="75">
        <f>M638/M633</f>
        <v>0</v>
      </c>
      <c r="O638" s="25"/>
      <c r="P638" s="75">
        <f>O638/O633</f>
        <v>0</v>
      </c>
      <c r="Q638" s="25"/>
      <c r="R638" s="75">
        <f>Q638/Q633</f>
        <v>0</v>
      </c>
      <c r="S638" s="25"/>
      <c r="T638" s="75">
        <f>S638/S633</f>
        <v>0</v>
      </c>
      <c r="U638" s="25"/>
      <c r="V638" s="75">
        <f>U638/U633</f>
        <v>0</v>
      </c>
      <c r="W638" s="25"/>
      <c r="X638" s="75">
        <f>W638/W633</f>
        <v>0</v>
      </c>
      <c r="Y638" s="25"/>
      <c r="Z638" s="75">
        <f>Y638/Y633</f>
        <v>0</v>
      </c>
      <c r="AA638" s="25"/>
      <c r="AB638" s="75">
        <f>AA638/AA633</f>
        <v>0</v>
      </c>
      <c r="AC638" s="25"/>
      <c r="AD638" s="75">
        <f>AC638/AC633</f>
        <v>0</v>
      </c>
      <c r="AE638" s="25"/>
      <c r="AF638" s="75">
        <f>AE638/AE633</f>
        <v>0</v>
      </c>
      <c r="AG638" s="25"/>
      <c r="AH638" s="75">
        <f>AG638/AG633</f>
        <v>0</v>
      </c>
      <c r="AI638" s="25"/>
      <c r="AJ638" s="75">
        <f>AI638/AI633</f>
        <v>0</v>
      </c>
      <c r="AK638" s="25">
        <v>0</v>
      </c>
      <c r="AL638" s="75">
        <f>AK638/AK633</f>
        <v>0</v>
      </c>
      <c r="AM638" s="25">
        <v>0</v>
      </c>
      <c r="AN638" s="75">
        <f>AM638/AM633</f>
        <v>0</v>
      </c>
      <c r="AO638" s="25"/>
      <c r="AP638" s="75">
        <f>AO638/AO633</f>
        <v>0</v>
      </c>
      <c r="AQ638" s="25"/>
      <c r="AR638" s="75">
        <f>AQ638/AQ633</f>
        <v>0</v>
      </c>
      <c r="AS638" s="25"/>
      <c r="AT638" s="75">
        <f>AS638/AS633</f>
        <v>0</v>
      </c>
      <c r="AU638" s="108">
        <f>E638+M638+O638+Q638+W638+Y638+AA638+AE638+AG638+AI638+AO638+AS638+G638+K638+I638+AC638+S638+U638+AQ638+AK638+AM638+C638</f>
        <v>0</v>
      </c>
      <c r="AV638" s="155">
        <f t="shared" si="2856"/>
        <v>0</v>
      </c>
      <c r="AW638" s="93">
        <f>IF(D638=0,0,(IF('Attorney Detail'!I636="yes",(D638/AV638)*('Attorney Detail'!G636+'Attorney Detail'!H636),0)))</f>
        <v>0</v>
      </c>
      <c r="AX638" s="93">
        <f>IF(F638=0,0,(IF('Attorney Detail'!J636="yes",(F638/AV638)*('Attorney Detail'!G636+'Attorney Detail'!H636),0)))</f>
        <v>0</v>
      </c>
      <c r="AY638" s="93">
        <f>IF(H638+J638=0,0,(IF('Attorney Detail'!K636="yes",((H638+J638)/AV638)*('Attorney Detail'!G636+'Attorney Detail'!H636),0)))</f>
        <v>0</v>
      </c>
      <c r="AZ638" s="93">
        <f>IF(L638=0,0,(IF('Attorney Detail'!L636="yes",(L638/AV638)*('Attorney Detail'!G636+'Attorney Detail'!H636),0)))</f>
        <v>0</v>
      </c>
      <c r="BA638" s="93">
        <f>IF(N638=0,0,(N638/AV638)*('Attorney Detail'!G636+'Attorney Detail'!H636))</f>
        <v>0</v>
      </c>
      <c r="BB638" s="93">
        <f>IF(R638+T638=0,0,(IF('Attorney Detail'!M636="yes",((R638+T638)/AV638)*('Attorney Detail'!G636+'Attorney Detail'!H636),0)))</f>
        <v>0</v>
      </c>
      <c r="BC638" s="93">
        <f>IF(V638=0,0,(IF('Attorney Detail'!N636="yes",(((V638)/AV638)*('Attorney Detail'!G636+'Attorney Detail'!H636)),0)))</f>
        <v>0</v>
      </c>
      <c r="BD638" s="93">
        <f>IF(X638+Z638+AB638=0,0,(IF('Attorney Detail'!O636="yes",((X638+Z638+AB638)/AV638)*('Attorney Detail'!G636+'Attorney Detail'!H636),0)))</f>
        <v>0</v>
      </c>
      <c r="BE638" s="93">
        <f>IF(AD638=0,0,(IF('Attorney Detail'!P636="yes",(AD638/AV638)*('Attorney Detail'!G636+'Attorney Detail'!H636),0)))</f>
        <v>0</v>
      </c>
      <c r="BF638" s="93">
        <f>IF(AF638=0,0,(IF('Attorney Detail'!Q636="yes",(AF638/AV638)*('Attorney Detail'!G636+'Attorney Detail'!H636),0)))</f>
        <v>0</v>
      </c>
      <c r="BG638" s="93">
        <f>IF(AH638=0,0,(AH638/AV638)*('Attorney Detail'!G636+'Attorney Detail'!H636))</f>
        <v>0</v>
      </c>
      <c r="BH638" s="93">
        <f>IF(AK638+AM638=0,0,(IF('Attorney Detail'!R636="yes",((AL638+AN638)/AV638)*('Attorney Detail'!G636+'Attorney Detail'!H636),0)))</f>
        <v>0</v>
      </c>
      <c r="BI638" s="91">
        <f>IF(AP638=0,0,(IF('Attorney Detail'!S636="yes",(AP638/AV638)*('Attorney Detail'!G636+'Attorney Detail'!H636),0)))</f>
        <v>0</v>
      </c>
      <c r="BJ638" s="91">
        <f>IF(AT638=0,0,(AT638/AV638)*('Attorney Detail'!G636+'Attorney Detail'!H636))</f>
        <v>0</v>
      </c>
      <c r="BK638" s="91">
        <f>IF((AU638)=0,('Attorney Detail'!G636+'Attorney Detail'!H636),SUM(AW638:BJ638))</f>
        <v>0</v>
      </c>
      <c r="CK638" s="19">
        <f>AV638*'Attorney Detail'!F636</f>
        <v>0</v>
      </c>
    </row>
    <row r="639" spans="1:89" ht="16.5" thickTop="1" thickBot="1" x14ac:dyDescent="0.3">
      <c r="A639" s="72" t="s">
        <v>29</v>
      </c>
      <c r="B639" s="73"/>
      <c r="C639" s="73">
        <f t="shared" ref="C639" si="2857">SUM(C635:C638)</f>
        <v>0</v>
      </c>
      <c r="D639" s="74">
        <f t="shared" ref="D639" si="2858">C639/C633</f>
        <v>0</v>
      </c>
      <c r="E639" s="73">
        <f t="shared" ref="E639" si="2859">SUM(E635:E638)</f>
        <v>0</v>
      </c>
      <c r="F639" s="74">
        <f t="shared" ref="F639" si="2860">E639/E633</f>
        <v>0</v>
      </c>
      <c r="G639" s="73">
        <f t="shared" ref="G639" si="2861">SUM(G635:G638)</f>
        <v>0</v>
      </c>
      <c r="H639" s="75">
        <f t="shared" ref="H639" si="2862">G639/G633</f>
        <v>0</v>
      </c>
      <c r="I639" s="73">
        <f t="shared" ref="I639" si="2863">SUM(I635:I638)</f>
        <v>0</v>
      </c>
      <c r="J639" s="75">
        <f t="shared" ref="J639" si="2864">I639/I633</f>
        <v>0</v>
      </c>
      <c r="K639" s="73">
        <f t="shared" ref="K639" si="2865">SUM(K635:K638)</f>
        <v>0</v>
      </c>
      <c r="L639" s="75">
        <f t="shared" ref="L639" si="2866">K639/K633</f>
        <v>0</v>
      </c>
      <c r="M639" s="73">
        <f t="shared" ref="M639" si="2867">SUM(M635:M638)</f>
        <v>0</v>
      </c>
      <c r="N639" s="74">
        <f t="shared" ref="N639" si="2868">M639/M633</f>
        <v>0</v>
      </c>
      <c r="O639" s="73">
        <f t="shared" ref="O639" si="2869">SUM(O635:O638)</f>
        <v>0</v>
      </c>
      <c r="P639" s="74">
        <f t="shared" ref="P639" si="2870">O639/O633</f>
        <v>0</v>
      </c>
      <c r="Q639" s="73">
        <f t="shared" ref="Q639" si="2871">SUM(Q635:Q638)</f>
        <v>0</v>
      </c>
      <c r="R639" s="75">
        <f t="shared" ref="R639" si="2872">Q639/Q633</f>
        <v>0</v>
      </c>
      <c r="S639" s="73">
        <f t="shared" ref="S639" si="2873">SUM(S635:S638)</f>
        <v>0</v>
      </c>
      <c r="T639" s="75">
        <f t="shared" ref="T639" si="2874">S639/S633</f>
        <v>0</v>
      </c>
      <c r="U639" s="73">
        <f t="shared" ref="U639" si="2875">SUM(U635:U638)</f>
        <v>0</v>
      </c>
      <c r="V639" s="75">
        <f t="shared" ref="V639" si="2876">U639/U633</f>
        <v>0</v>
      </c>
      <c r="W639" s="73">
        <f t="shared" ref="W639" si="2877">SUM(W635:W638)</f>
        <v>0</v>
      </c>
      <c r="X639" s="75">
        <f t="shared" ref="X639" si="2878">W639/W633</f>
        <v>0</v>
      </c>
      <c r="Y639" s="73">
        <f t="shared" ref="Y639" si="2879">SUM(Y635:Y638)</f>
        <v>0</v>
      </c>
      <c r="Z639" s="75">
        <f t="shared" ref="Z639" si="2880">Y639/Y633</f>
        <v>0</v>
      </c>
      <c r="AA639" s="73">
        <f t="shared" ref="AA639" si="2881">SUM(AA635:AA638)</f>
        <v>0</v>
      </c>
      <c r="AB639" s="75">
        <f t="shared" ref="AB639" si="2882">AA639/AA633</f>
        <v>0</v>
      </c>
      <c r="AC639" s="73">
        <f t="shared" ref="AC639" si="2883">SUM(AC635:AC638)</f>
        <v>0</v>
      </c>
      <c r="AD639" s="75">
        <f t="shared" ref="AD639" si="2884">AC639/AC633</f>
        <v>0</v>
      </c>
      <c r="AE639" s="73">
        <f t="shared" ref="AE639" si="2885">SUM(AE635:AE638)</f>
        <v>0</v>
      </c>
      <c r="AF639" s="75">
        <f t="shared" ref="AF639" si="2886">AE639/AE633</f>
        <v>0</v>
      </c>
      <c r="AG639" s="73">
        <f t="shared" ref="AG639" si="2887">SUM(AG635:AG638)</f>
        <v>0</v>
      </c>
      <c r="AH639" s="75">
        <f t="shared" ref="AH639" si="2888">AG639/AG633</f>
        <v>0</v>
      </c>
      <c r="AI639" s="73">
        <f t="shared" ref="AI639" si="2889">SUM(AI635:AI638)</f>
        <v>0</v>
      </c>
      <c r="AJ639" s="75">
        <f t="shared" ref="AJ639" si="2890">AI639/AI633</f>
        <v>0</v>
      </c>
      <c r="AK639" s="73">
        <f t="shared" ref="AK639" si="2891">SUM(AK635:AK638)</f>
        <v>0</v>
      </c>
      <c r="AL639" s="75">
        <f t="shared" ref="AL639" si="2892">AK639/AK633</f>
        <v>0</v>
      </c>
      <c r="AM639" s="73">
        <f t="shared" ref="AM639" si="2893">SUM(AM635:AM638)</f>
        <v>0</v>
      </c>
      <c r="AN639" s="75">
        <f t="shared" ref="AN639" si="2894">AM639/AM633</f>
        <v>0</v>
      </c>
      <c r="AO639" s="73">
        <f t="shared" ref="AO639" si="2895">SUM(AO635:AO638)</f>
        <v>0</v>
      </c>
      <c r="AP639" s="75">
        <f t="shared" ref="AP639" si="2896">AO639/AO633</f>
        <v>0</v>
      </c>
      <c r="AQ639" s="73">
        <f t="shared" ref="AQ639" si="2897">SUM(AQ635:AQ638)</f>
        <v>0</v>
      </c>
      <c r="AR639" s="75">
        <f t="shared" ref="AR639" si="2898">AQ639/AQ633</f>
        <v>0</v>
      </c>
      <c r="AS639" s="73">
        <f t="shared" ref="AS639" si="2899">SUM(AS635:AS638)</f>
        <v>0</v>
      </c>
      <c r="AT639" s="75">
        <f t="shared" ref="AT639" si="2900">AS639/AS633</f>
        <v>0</v>
      </c>
      <c r="AU639" s="71">
        <f>E639+M639+O639+Q639+W639+Y639+AA639+AE639+AG639+AI639+AO639+AS639+G639+K639+I639+AC639+S639+U639+AQ639+AK639+AM639+C639</f>
        <v>0</v>
      </c>
      <c r="AV639" s="155">
        <f t="shared" si="2856"/>
        <v>0</v>
      </c>
      <c r="AW639" s="94"/>
      <c r="AX639" s="94"/>
      <c r="AY639" s="94"/>
      <c r="AZ639" s="94"/>
      <c r="BA639" s="94"/>
      <c r="BB639" s="94"/>
      <c r="BC639" s="94"/>
      <c r="BD639" s="94"/>
      <c r="BE639" s="94"/>
      <c r="BF639" s="94"/>
      <c r="BG639" s="94"/>
      <c r="BH639" s="94"/>
      <c r="BI639" s="94"/>
      <c r="BJ639" s="94"/>
      <c r="BK639" s="94"/>
      <c r="CK639" s="26">
        <f t="shared" ref="CK639" si="2901">SUM(CK635:CK638)</f>
        <v>0</v>
      </c>
    </row>
    <row r="640" spans="1:89" ht="16.5" thickTop="1" x14ac:dyDescent="0.25">
      <c r="A640" s="233" t="s">
        <v>481</v>
      </c>
      <c r="B640" s="233"/>
      <c r="C640" s="233"/>
      <c r="D640" s="233"/>
      <c r="E640" s="233"/>
      <c r="F640" s="233"/>
      <c r="G640" s="233"/>
      <c r="H640" s="233"/>
      <c r="I640" s="233"/>
      <c r="J640" s="233"/>
      <c r="K640" s="233"/>
      <c r="L640" s="233"/>
      <c r="M640" s="233"/>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row>
    <row r="641" spans="1:89" ht="45" x14ac:dyDescent="0.25">
      <c r="A641" s="76"/>
      <c r="B641" s="66" t="s">
        <v>21</v>
      </c>
      <c r="C641" s="225" t="s">
        <v>442</v>
      </c>
      <c r="D641" s="226"/>
      <c r="E641" s="225" t="s">
        <v>96</v>
      </c>
      <c r="F641" s="226"/>
      <c r="G641" s="232" t="s">
        <v>99</v>
      </c>
      <c r="H641" s="226"/>
      <c r="I641" s="232" t="s">
        <v>100</v>
      </c>
      <c r="J641" s="226"/>
      <c r="K641" s="225" t="s">
        <v>97</v>
      </c>
      <c r="L641" s="226"/>
      <c r="M641" s="225" t="s">
        <v>98</v>
      </c>
      <c r="N641" s="226"/>
      <c r="O641" s="225" t="s">
        <v>22</v>
      </c>
      <c r="P641" s="226"/>
      <c r="Q641" s="225" t="s">
        <v>489</v>
      </c>
      <c r="R641" s="226"/>
      <c r="S641" s="225" t="s">
        <v>488</v>
      </c>
      <c r="T641" s="226"/>
      <c r="U641" s="232" t="s">
        <v>422</v>
      </c>
      <c r="V641" s="226"/>
      <c r="W641" s="232" t="s">
        <v>436</v>
      </c>
      <c r="X641" s="226"/>
      <c r="Y641" s="232" t="s">
        <v>423</v>
      </c>
      <c r="Z641" s="226"/>
      <c r="AA641" s="225" t="s">
        <v>484</v>
      </c>
      <c r="AB641" s="226"/>
      <c r="AC641" s="225" t="s">
        <v>93</v>
      </c>
      <c r="AD641" s="226"/>
      <c r="AE641" s="225" t="s">
        <v>94</v>
      </c>
      <c r="AF641" s="226"/>
      <c r="AG641" s="225" t="s">
        <v>485</v>
      </c>
      <c r="AH641" s="226"/>
      <c r="AI641" s="225" t="s">
        <v>424</v>
      </c>
      <c r="AJ641" s="226"/>
      <c r="AK641" s="225" t="s">
        <v>425</v>
      </c>
      <c r="AL641" s="226"/>
      <c r="AM641" s="225" t="s">
        <v>437</v>
      </c>
      <c r="AN641" s="226"/>
      <c r="AO641" s="225" t="s">
        <v>500</v>
      </c>
      <c r="AP641" s="226"/>
      <c r="AQ641" s="225" t="s">
        <v>426</v>
      </c>
      <c r="AR641" s="226"/>
      <c r="AS641" s="225" t="s">
        <v>447</v>
      </c>
      <c r="AT641" s="226"/>
      <c r="AU641" s="225" t="s">
        <v>23</v>
      </c>
      <c r="AV641" s="226"/>
      <c r="AW641" s="89" t="s">
        <v>442</v>
      </c>
      <c r="AX641" s="89" t="s">
        <v>96</v>
      </c>
      <c r="AY641" s="195" t="s">
        <v>267</v>
      </c>
      <c r="AZ641" s="105" t="s">
        <v>97</v>
      </c>
      <c r="BA641" s="105" t="s">
        <v>443</v>
      </c>
      <c r="BB641" s="90" t="s">
        <v>434</v>
      </c>
      <c r="BC641" s="106" t="s">
        <v>268</v>
      </c>
      <c r="BD641" s="90" t="s">
        <v>435</v>
      </c>
      <c r="BE641" s="90" t="s">
        <v>93</v>
      </c>
      <c r="BF641" s="90" t="s">
        <v>94</v>
      </c>
      <c r="BG641" s="90" t="s">
        <v>31</v>
      </c>
      <c r="BH641" s="90" t="s">
        <v>444</v>
      </c>
      <c r="BI641" s="91" t="s">
        <v>445</v>
      </c>
      <c r="BJ641" s="91" t="s">
        <v>446</v>
      </c>
      <c r="BK641" s="91" t="s">
        <v>448</v>
      </c>
      <c r="CK641" s="219" t="s">
        <v>502</v>
      </c>
    </row>
    <row r="642" spans="1:89" x14ac:dyDescent="0.25">
      <c r="A642" s="38" t="s">
        <v>107</v>
      </c>
      <c r="B642" s="67"/>
      <c r="C642" s="67"/>
      <c r="D642" s="68"/>
      <c r="E642" s="67"/>
      <c r="F642" s="68"/>
      <c r="G642" s="67"/>
      <c r="H642" s="68"/>
      <c r="I642" s="67"/>
      <c r="J642" s="68"/>
      <c r="K642" s="67"/>
      <c r="L642" s="68"/>
      <c r="M642" s="69"/>
      <c r="N642" s="68"/>
      <c r="O642" s="67"/>
      <c r="P642" s="68"/>
      <c r="Q642" s="67"/>
      <c r="R642" s="68"/>
      <c r="S642" s="67"/>
      <c r="T642" s="68"/>
      <c r="U642" s="67"/>
      <c r="V642" s="68"/>
      <c r="W642" s="67"/>
      <c r="X642" s="68"/>
      <c r="Y642" s="67"/>
      <c r="Z642" s="68"/>
      <c r="AA642" s="67"/>
      <c r="AB642" s="68"/>
      <c r="AC642" s="69"/>
      <c r="AD642" s="69"/>
      <c r="AE642" s="67"/>
      <c r="AF642" s="68"/>
      <c r="AG642" s="67"/>
      <c r="AH642" s="68"/>
      <c r="AI642" s="67"/>
      <c r="AJ642" s="68"/>
      <c r="AK642" s="227"/>
      <c r="AL642" s="228"/>
      <c r="AM642" s="227"/>
      <c r="AN642" s="228"/>
      <c r="AO642" s="112"/>
      <c r="AP642" s="113"/>
      <c r="AQ642" s="112"/>
      <c r="AR642" s="113"/>
      <c r="AS642" s="112"/>
      <c r="AT642" s="113"/>
      <c r="AU642" s="67"/>
      <c r="AV642" s="110"/>
      <c r="AW642" s="89"/>
      <c r="AX642" s="89"/>
      <c r="AY642" s="89"/>
      <c r="AZ642" s="89"/>
      <c r="BA642" s="89"/>
    </row>
    <row r="643" spans="1:89" x14ac:dyDescent="0.25">
      <c r="A643" s="77"/>
      <c r="B643" s="70"/>
      <c r="C643" s="223">
        <f>(VLOOKUP(A642,$BL$2:$CH$5,2,FALSE))*'Attorney Detail'!F643</f>
        <v>15</v>
      </c>
      <c r="D643" s="224"/>
      <c r="E643" s="223">
        <f>(VLOOKUP(A642,$BL$2:$CH$5,3,FALSE))*'Attorney Detail'!F643</f>
        <v>15</v>
      </c>
      <c r="F643" s="224"/>
      <c r="G643" s="223">
        <f>VLOOKUP(A642,$BL$2:$CI$5,4,FALSE)*'Attorney Detail'!F643</f>
        <v>50</v>
      </c>
      <c r="H643" s="224"/>
      <c r="I643" s="223">
        <f>VLOOKUP(A642,$BL$2:$CI$5,5,FALSE)*'Attorney Detail'!F643</f>
        <v>80</v>
      </c>
      <c r="J643" s="224"/>
      <c r="K643" s="223">
        <f>VLOOKUP(A642,$BL$2:$CI$5,6,FALSE)*'Attorney Detail'!F643</f>
        <v>100</v>
      </c>
      <c r="L643" s="224"/>
      <c r="M643" s="234">
        <f>VLOOKUP(A642,$BL$2:$CI$5,7,FALSE)*'Attorney Detail'!F643</f>
        <v>150</v>
      </c>
      <c r="N643" s="224"/>
      <c r="O643" s="223">
        <f>VLOOKUP(A642,$BL$2:$CI$5,8,FALSE)*'Attorney Detail'!F643</f>
        <v>300</v>
      </c>
      <c r="P643" s="224"/>
      <c r="Q643" s="223">
        <f>VLOOKUP(A642,$BL$2:$CI$5,9,FALSE)*'Attorney Detail'!F643</f>
        <v>15</v>
      </c>
      <c r="R643" s="224"/>
      <c r="S643" s="223">
        <f>VLOOKUP(A642,$BL$2:$CI$5,10,FALSE)*'Attorney Detail'!F643</f>
        <v>50</v>
      </c>
      <c r="T643" s="224"/>
      <c r="U643" s="223">
        <f>VLOOKUP(A642,$BL$2:$CI$5,11,FALSE)*'Attorney Detail'!F643</f>
        <v>100</v>
      </c>
      <c r="V643" s="224"/>
      <c r="W643" s="223">
        <f>VLOOKUP(A642,$BL$2:$CI$5,12,FALSE)*'Attorney Detail'!F643</f>
        <v>220</v>
      </c>
      <c r="X643" s="224"/>
      <c r="Y643" s="223">
        <f>VLOOKUP(A642,$BL$2:$CI$5,13,FALSE)*'Attorney Detail'!F643</f>
        <v>300</v>
      </c>
      <c r="Z643" s="224"/>
      <c r="AA643" s="229">
        <f>VLOOKUP(A642,$BL$2:$CI$5,14,FALSE)*'Attorney Detail'!F643</f>
        <v>400</v>
      </c>
      <c r="AB643" s="230"/>
      <c r="AC643" s="229">
        <f>VLOOKUP(A642,$BL$2:$CI$5,15,FALSE)*'Attorney Detail'!F643</f>
        <v>120</v>
      </c>
      <c r="AD643" s="231"/>
      <c r="AE643" s="229">
        <f>VLOOKUP(A642,$BL$2:$CI$5,16,FALSE)*'Attorney Detail'!F643</f>
        <v>120</v>
      </c>
      <c r="AF643" s="230"/>
      <c r="AG643" s="229">
        <f>VLOOKUP(A642,$BL$2:$CI$5,17,FALSE)*'Attorney Detail'!F643</f>
        <v>300</v>
      </c>
      <c r="AH643" s="230"/>
      <c r="AI643" s="223">
        <f>VLOOKUP(A642,$BL$2:$CI$5,18,FALSE)*'Attorney Detail'!F643</f>
        <v>300</v>
      </c>
      <c r="AJ643" s="224"/>
      <c r="AK643" s="223">
        <f>VLOOKUP(A642,$BL$2:$CI$5,19,FALSE)*'Attorney Detail'!F643</f>
        <v>15</v>
      </c>
      <c r="AL643" s="224"/>
      <c r="AM643" s="223">
        <f>VLOOKUP(A642,$BL$2:$CI$5,20,FALSE)*'Attorney Detail'!F643</f>
        <v>40</v>
      </c>
      <c r="AN643" s="224"/>
      <c r="AO643" s="223">
        <f>VLOOKUP(A642,$BL$2:$CI$5,21,FALSE)*'Attorney Detail'!F643</f>
        <v>40</v>
      </c>
      <c r="AP643" s="224"/>
      <c r="AQ643" s="223">
        <f>VLOOKUP(A642,$BL$2:$CI$5,22,FALSE)*'Attorney Detail'!F643</f>
        <v>40</v>
      </c>
      <c r="AR643" s="224"/>
      <c r="AS643" s="235">
        <f>VLOOKUP(A642,$BL$2:$CI$5,23,FALSE)*'Attorney Detail'!F643</f>
        <v>10000000000</v>
      </c>
      <c r="AT643" s="236"/>
      <c r="AU643" s="237"/>
      <c r="AV643" s="238"/>
    </row>
    <row r="644" spans="1:89" ht="15.75" thickBot="1" x14ac:dyDescent="0.3">
      <c r="A644" s="37" t="str">
        <f>'Attorney Detail'!A643&amp;""</f>
        <v/>
      </c>
      <c r="B644" s="78" t="s">
        <v>24</v>
      </c>
      <c r="C644" s="78" t="s">
        <v>24</v>
      </c>
      <c r="D644" s="78" t="s">
        <v>112</v>
      </c>
      <c r="E644" s="78" t="s">
        <v>24</v>
      </c>
      <c r="F644" s="78" t="s">
        <v>112</v>
      </c>
      <c r="G644" s="78" t="s">
        <v>24</v>
      </c>
      <c r="H644" s="78" t="s">
        <v>112</v>
      </c>
      <c r="I644" s="78" t="s">
        <v>24</v>
      </c>
      <c r="J644" s="78" t="s">
        <v>112</v>
      </c>
      <c r="K644" s="78" t="s">
        <v>24</v>
      </c>
      <c r="L644" s="78" t="s">
        <v>112</v>
      </c>
      <c r="M644" s="78" t="s">
        <v>24</v>
      </c>
      <c r="N644" s="78" t="s">
        <v>112</v>
      </c>
      <c r="O644" s="78" t="s">
        <v>24</v>
      </c>
      <c r="P644" s="78" t="s">
        <v>112</v>
      </c>
      <c r="Q644" s="78" t="s">
        <v>24</v>
      </c>
      <c r="R644" s="78" t="s">
        <v>112</v>
      </c>
      <c r="S644" s="78" t="s">
        <v>24</v>
      </c>
      <c r="T644" s="78" t="s">
        <v>112</v>
      </c>
      <c r="U644" s="78" t="s">
        <v>24</v>
      </c>
      <c r="V644" s="78" t="s">
        <v>112</v>
      </c>
      <c r="W644" s="78" t="s">
        <v>24</v>
      </c>
      <c r="X644" s="78" t="s">
        <v>112</v>
      </c>
      <c r="Y644" s="78" t="s">
        <v>24</v>
      </c>
      <c r="Z644" s="78" t="s">
        <v>112</v>
      </c>
      <c r="AA644" s="78" t="s">
        <v>24</v>
      </c>
      <c r="AB644" s="78" t="s">
        <v>112</v>
      </c>
      <c r="AC644" s="78" t="s">
        <v>24</v>
      </c>
      <c r="AD644" s="78" t="s">
        <v>112</v>
      </c>
      <c r="AE644" s="78" t="s">
        <v>24</v>
      </c>
      <c r="AF644" s="78" t="s">
        <v>112</v>
      </c>
      <c r="AG644" s="78" t="s">
        <v>24</v>
      </c>
      <c r="AH644" s="79" t="s">
        <v>112</v>
      </c>
      <c r="AI644" s="78" t="s">
        <v>24</v>
      </c>
      <c r="AJ644" s="78" t="s">
        <v>112</v>
      </c>
      <c r="AK644" s="78" t="s">
        <v>24</v>
      </c>
      <c r="AL644" s="78" t="s">
        <v>112</v>
      </c>
      <c r="AM644" s="78" t="s">
        <v>24</v>
      </c>
      <c r="AN644" s="78" t="s">
        <v>112</v>
      </c>
      <c r="AO644" s="78" t="s">
        <v>24</v>
      </c>
      <c r="AP644" s="78" t="s">
        <v>112</v>
      </c>
      <c r="AQ644" s="78" t="s">
        <v>24</v>
      </c>
      <c r="AR644" s="78" t="s">
        <v>112</v>
      </c>
      <c r="AS644" s="78" t="s">
        <v>24</v>
      </c>
      <c r="AT644" s="78" t="s">
        <v>112</v>
      </c>
      <c r="AU644" s="78" t="s">
        <v>24</v>
      </c>
      <c r="AV644" s="154" t="s">
        <v>112</v>
      </c>
      <c r="CK644" s="19"/>
    </row>
    <row r="645" spans="1:89" ht="16.5" thickTop="1" thickBot="1" x14ac:dyDescent="0.3">
      <c r="A645" s="20" t="s">
        <v>25</v>
      </c>
      <c r="B645" s="21"/>
      <c r="C645" s="21"/>
      <c r="D645" s="75">
        <f>C645/C643</f>
        <v>0</v>
      </c>
      <c r="E645" s="21"/>
      <c r="F645" s="75">
        <f>E645/E643</f>
        <v>0</v>
      </c>
      <c r="G645" s="21"/>
      <c r="H645" s="75">
        <f>G645/G643</f>
        <v>0</v>
      </c>
      <c r="I645" s="21"/>
      <c r="J645" s="75">
        <f>I645/I643</f>
        <v>0</v>
      </c>
      <c r="K645" s="21"/>
      <c r="L645" s="75">
        <f>K645/K643</f>
        <v>0</v>
      </c>
      <c r="M645" s="21"/>
      <c r="N645" s="75">
        <f>M645/M643</f>
        <v>0</v>
      </c>
      <c r="O645" s="21"/>
      <c r="P645" s="75">
        <f>O645/O643</f>
        <v>0</v>
      </c>
      <c r="Q645" s="21"/>
      <c r="R645" s="75">
        <f>Q645/Q643</f>
        <v>0</v>
      </c>
      <c r="S645" s="21"/>
      <c r="T645" s="75">
        <f>S645/S643</f>
        <v>0</v>
      </c>
      <c r="U645" s="21"/>
      <c r="V645" s="75">
        <f>U645/U643</f>
        <v>0</v>
      </c>
      <c r="W645" s="21"/>
      <c r="X645" s="75">
        <f>W645/W643</f>
        <v>0</v>
      </c>
      <c r="Y645" s="21"/>
      <c r="Z645" s="75">
        <f>Y645/Y643</f>
        <v>0</v>
      </c>
      <c r="AA645" s="21"/>
      <c r="AB645" s="75">
        <f>AA645/AA643</f>
        <v>0</v>
      </c>
      <c r="AC645" s="21"/>
      <c r="AD645" s="75">
        <f>AC645/AC643</f>
        <v>0</v>
      </c>
      <c r="AE645" s="21"/>
      <c r="AF645" s="75">
        <f>AE645/AE643</f>
        <v>0</v>
      </c>
      <c r="AG645" s="21"/>
      <c r="AH645" s="75">
        <f>AG645/AG643</f>
        <v>0</v>
      </c>
      <c r="AI645" s="21"/>
      <c r="AJ645" s="75">
        <f>AI645/AI643</f>
        <v>0</v>
      </c>
      <c r="AK645" s="21"/>
      <c r="AL645" s="75">
        <f>AK645/AK643</f>
        <v>0</v>
      </c>
      <c r="AM645" s="21">
        <v>0</v>
      </c>
      <c r="AN645" s="75">
        <f>AM645/AM643</f>
        <v>0</v>
      </c>
      <c r="AO645" s="21"/>
      <c r="AP645" s="75">
        <f>AO645/AO643</f>
        <v>0</v>
      </c>
      <c r="AQ645" s="21"/>
      <c r="AR645" s="75">
        <f>AQ645/AQ643</f>
        <v>0</v>
      </c>
      <c r="AS645" s="21"/>
      <c r="AT645" s="75">
        <f>AS645/AS643</f>
        <v>0</v>
      </c>
      <c r="AU645" s="100">
        <f>E645+M645+O645+Q645+W645+Y645+AA645+AE645+AG645+AI645+AO645+AS645+G645+K645+I645+AC645+S645+U645+AQ645+AK645+AM645+C645</f>
        <v>0</v>
      </c>
      <c r="AV645" s="155">
        <f t="shared" ref="AV645:AV649" si="2902">F645+N645+P645+R645+X645+Z645+AB645+AF645+AH645+AJ645+AP645+AT645+AD645+H645+L645+J645+T645+V645+AR645+AL645+AN645+D645</f>
        <v>0</v>
      </c>
      <c r="AW645" s="93">
        <f>IF(D645=0,0,(IF('Attorney Detail'!I643="yes",(D645/AV645)*('Attorney Detail'!G643+'Attorney Detail'!H643),0)))</f>
        <v>0</v>
      </c>
      <c r="AX645" s="93">
        <f>IF(F645=0,0,(IF('Attorney Detail'!J643="yes",(F645/AV645)*('Attorney Detail'!G643+'Attorney Detail'!H643),0)))</f>
        <v>0</v>
      </c>
      <c r="AY645" s="93">
        <f>IF(H645+J645=0,0,(IF('Attorney Detail'!K643="yes",((H645+J645)/AV645)*('Attorney Detail'!G643+'Attorney Detail'!H643),0)))</f>
        <v>0</v>
      </c>
      <c r="AZ645" s="93">
        <f>IF(L645=0,0,(IF('Attorney Detail'!L643="yes",(L645/AV645)*('Attorney Detail'!G643+'Attorney Detail'!H643),0)))</f>
        <v>0</v>
      </c>
      <c r="BA645" s="93">
        <f>IF(N645=0,0,(N645/AV645)*('Attorney Detail'!G643+'Attorney Detail'!H643))</f>
        <v>0</v>
      </c>
      <c r="BB645" s="93">
        <f>IF(R645+T645=0,0,(IF('Attorney Detail'!M643="yes",((R645+T645)/AV645)*('Attorney Detail'!G643+'Attorney Detail'!H643),0)))</f>
        <v>0</v>
      </c>
      <c r="BC645" s="93">
        <f>IF(V645=0,0,(IF('Attorney Detail'!N643="yes",(((V645)/AV645)*('Attorney Detail'!G643+'Attorney Detail'!H643)),0)))</f>
        <v>0</v>
      </c>
      <c r="BD645" s="93">
        <f>IF(X645+Z645+AB645=0,0,(IF('Attorney Detail'!O643="yes",((X645+Z645+AB645)/AV645)*('Attorney Detail'!G643+'Attorney Detail'!H643),0)))</f>
        <v>0</v>
      </c>
      <c r="BE645" s="93">
        <f>IF(AD645=0,0,(IF('Attorney Detail'!P643="yes",(AD645/AV645)*('Attorney Detail'!G643+'Attorney Detail'!H643),0)))</f>
        <v>0</v>
      </c>
      <c r="BF645" s="93">
        <f>IF(AF645=0,0,(IF('Attorney Detail'!Q643="yes",(AF645/AV645)*('Attorney Detail'!G643+'Attorney Detail'!H643),0)))</f>
        <v>0</v>
      </c>
      <c r="BG645" s="93">
        <f>IF(AH645=0,0,(AH645/AV645)*('Attorney Detail'!G643+'Attorney Detail'!H643))</f>
        <v>0</v>
      </c>
      <c r="BH645" s="93">
        <f>IF(AK645+AM645=0,0,(IF('Attorney Detail'!R643="yes",((AL645+AN645)/AV645)*('Attorney Detail'!G643+'Attorney Detail'!H643),0)))</f>
        <v>0</v>
      </c>
      <c r="BI645" s="91">
        <f>IF(AP645=0,0,(IF('Attorney Detail'!S643="yes",(AP645/AV645)*('Attorney Detail'!G643+'Attorney Detail'!H643),0)))</f>
        <v>0</v>
      </c>
      <c r="BJ645" s="91">
        <f>IF(AT645=0,0,(AT645/AV645)*('Attorney Detail'!G643+'Attorney Detail'!H643))</f>
        <v>0</v>
      </c>
      <c r="BK645" s="91">
        <f>IF((AU645)=0,('Attorney Detail'!G643+'Attorney Detail'!H643),SUM(AW645:BJ645))</f>
        <v>0</v>
      </c>
      <c r="CK645" s="19">
        <f>AV645*'Attorney Detail'!F643</f>
        <v>0</v>
      </c>
    </row>
    <row r="646" spans="1:89" ht="16.5" thickTop="1" thickBot="1" x14ac:dyDescent="0.3">
      <c r="A646" s="22" t="s">
        <v>26</v>
      </c>
      <c r="B646" s="23"/>
      <c r="C646" s="88"/>
      <c r="D646" s="75">
        <f>C646/C643</f>
        <v>0</v>
      </c>
      <c r="E646" s="88"/>
      <c r="F646" s="75">
        <f>E646/E643</f>
        <v>0</v>
      </c>
      <c r="G646" s="88"/>
      <c r="H646" s="75">
        <f>G646/G643</f>
        <v>0</v>
      </c>
      <c r="I646" s="88"/>
      <c r="J646" s="75">
        <f>I646/I643</f>
        <v>0</v>
      </c>
      <c r="K646" s="88"/>
      <c r="L646" s="75">
        <f>K646/K643</f>
        <v>0</v>
      </c>
      <c r="M646" s="88"/>
      <c r="N646" s="75">
        <f>M646/M643</f>
        <v>0</v>
      </c>
      <c r="O646" s="88"/>
      <c r="P646" s="75">
        <f>O646/O643</f>
        <v>0</v>
      </c>
      <c r="Q646" s="88"/>
      <c r="R646" s="75">
        <f>Q646/Q643</f>
        <v>0</v>
      </c>
      <c r="S646" s="88"/>
      <c r="T646" s="75">
        <f>S646/S643</f>
        <v>0</v>
      </c>
      <c r="U646" s="88"/>
      <c r="V646" s="75">
        <f>U646/U643</f>
        <v>0</v>
      </c>
      <c r="W646" s="88"/>
      <c r="X646" s="75">
        <f>W646/W643</f>
        <v>0</v>
      </c>
      <c r="Y646" s="88"/>
      <c r="Z646" s="75">
        <f>Y646/Y643</f>
        <v>0</v>
      </c>
      <c r="AA646" s="88"/>
      <c r="AB646" s="75">
        <f>AA646/AA643</f>
        <v>0</v>
      </c>
      <c r="AC646" s="88"/>
      <c r="AD646" s="75">
        <f>AC646/AC643</f>
        <v>0</v>
      </c>
      <c r="AE646" s="88"/>
      <c r="AF646" s="75">
        <f>AE646/AE643</f>
        <v>0</v>
      </c>
      <c r="AG646" s="88"/>
      <c r="AH646" s="75">
        <f>AG646/AG643</f>
        <v>0</v>
      </c>
      <c r="AI646" s="88"/>
      <c r="AJ646" s="75">
        <f>AI646/AI643</f>
        <v>0</v>
      </c>
      <c r="AK646" s="88">
        <v>0</v>
      </c>
      <c r="AL646" s="75">
        <f>AK646/AK643</f>
        <v>0</v>
      </c>
      <c r="AM646" s="88">
        <v>0</v>
      </c>
      <c r="AN646" s="75">
        <f>AM646/AM643</f>
        <v>0</v>
      </c>
      <c r="AO646" s="88"/>
      <c r="AP646" s="75">
        <f>AO646/AO643</f>
        <v>0</v>
      </c>
      <c r="AQ646" s="88"/>
      <c r="AR646" s="75">
        <f>AQ646/AQ643</f>
        <v>0</v>
      </c>
      <c r="AS646" s="88"/>
      <c r="AT646" s="75">
        <f>AS646/AS643</f>
        <v>0</v>
      </c>
      <c r="AU646" s="107">
        <f>E646+M646+O646+Q646+W646+Y646+AA646+AE646+AG646+AI646+AO646+AS646+G646+K646+I646+AC646+S646+U646+AQ646+AK646+AM646+C646</f>
        <v>0</v>
      </c>
      <c r="AV646" s="155">
        <f t="shared" si="2902"/>
        <v>0</v>
      </c>
      <c r="AW646" s="93">
        <f>IF(D646=0,0,(IF('Attorney Detail'!I644="yes",(D646/AV646)*('Attorney Detail'!G644+'Attorney Detail'!H644),0)))</f>
        <v>0</v>
      </c>
      <c r="AX646" s="93">
        <f>IF(F646=0,0,(IF('Attorney Detail'!J644="yes",(F646/AV646)*('Attorney Detail'!G644+'Attorney Detail'!H644),0)))</f>
        <v>0</v>
      </c>
      <c r="AY646" s="93">
        <f>IF(H646+J646=0,0,(IF('Attorney Detail'!K644="yes",((H646+J646)/AV646)*('Attorney Detail'!G644+'Attorney Detail'!H644),0)))</f>
        <v>0</v>
      </c>
      <c r="AZ646" s="93">
        <f>IF(L646=0,0,(IF('Attorney Detail'!L644="yes",(L646/AV646)*('Attorney Detail'!G644+'Attorney Detail'!H644),0)))</f>
        <v>0</v>
      </c>
      <c r="BA646" s="93">
        <f>IF(N646=0,0,(N646/AV646)*('Attorney Detail'!G644+'Attorney Detail'!H644))</f>
        <v>0</v>
      </c>
      <c r="BB646" s="93">
        <f>IF(R646+T646=0,0,(IF('Attorney Detail'!M644="yes",((R646+T646)/AV646)*('Attorney Detail'!G644+'Attorney Detail'!H644),0)))</f>
        <v>0</v>
      </c>
      <c r="BC646" s="93">
        <f>IF(V646=0,0,(IF('Attorney Detail'!N644="yes",(((V646)/AV646)*('Attorney Detail'!G644+'Attorney Detail'!H644)),0)))</f>
        <v>0</v>
      </c>
      <c r="BD646" s="93">
        <f>IF(X646+Z646+AB646=0,0,(IF('Attorney Detail'!O644="yes",((X646+Z646+AB646)/AV646)*('Attorney Detail'!G644+'Attorney Detail'!H644),0)))</f>
        <v>0</v>
      </c>
      <c r="BE646" s="93">
        <f>IF(AD646=0,0,(IF('Attorney Detail'!P644="yes",(AD646/AV646)*('Attorney Detail'!G644+'Attorney Detail'!H644),0)))</f>
        <v>0</v>
      </c>
      <c r="BF646" s="93">
        <f>IF(AF646=0,0,(IF('Attorney Detail'!Q644="yes",(AF646/AV646)*('Attorney Detail'!G644+'Attorney Detail'!H644),0)))</f>
        <v>0</v>
      </c>
      <c r="BG646" s="93">
        <f>IF(AH646=0,0,(AH646/AV646)*('Attorney Detail'!G644+'Attorney Detail'!H644))</f>
        <v>0</v>
      </c>
      <c r="BH646" s="93">
        <f>IF(AK646+AM646=0,0,(IF('Attorney Detail'!R644="yes",((AL646+AN646)/AV646)*('Attorney Detail'!G644+'Attorney Detail'!H644),0)))</f>
        <v>0</v>
      </c>
      <c r="BI646" s="91">
        <f>IF(AP646=0,0,(IF('Attorney Detail'!S644="yes",(AP646/AV646)*('Attorney Detail'!G644+'Attorney Detail'!H644),0)))</f>
        <v>0</v>
      </c>
      <c r="BJ646" s="91">
        <f>IF(AT646=0,0,(AT646/AV646)*('Attorney Detail'!G644+'Attorney Detail'!H644))</f>
        <v>0</v>
      </c>
      <c r="BK646" s="91">
        <f>IF((AU646)=0,('Attorney Detail'!G644+'Attorney Detail'!H644),SUM(AW646:BJ646))</f>
        <v>0</v>
      </c>
      <c r="CK646" s="19">
        <f>AV646*'Attorney Detail'!F644</f>
        <v>0</v>
      </c>
    </row>
    <row r="647" spans="1:89" ht="16.5" thickTop="1" thickBot="1" x14ac:dyDescent="0.3">
      <c r="A647" s="22" t="s">
        <v>27</v>
      </c>
      <c r="B647" s="23"/>
      <c r="C647" s="88"/>
      <c r="D647" s="75">
        <f>C647/C643</f>
        <v>0</v>
      </c>
      <c r="E647" s="88"/>
      <c r="F647" s="75">
        <f>E647/E643</f>
        <v>0</v>
      </c>
      <c r="G647" s="88"/>
      <c r="H647" s="75">
        <f>G647/G643</f>
        <v>0</v>
      </c>
      <c r="I647" s="88"/>
      <c r="J647" s="75">
        <f>I647/I643</f>
        <v>0</v>
      </c>
      <c r="K647" s="88"/>
      <c r="L647" s="75">
        <f>K647/K643</f>
        <v>0</v>
      </c>
      <c r="M647" s="88"/>
      <c r="N647" s="75">
        <f>M647/M643</f>
        <v>0</v>
      </c>
      <c r="O647" s="88"/>
      <c r="P647" s="75">
        <f>O647/O643</f>
        <v>0</v>
      </c>
      <c r="Q647" s="88"/>
      <c r="R647" s="75">
        <f>Q647/Q643</f>
        <v>0</v>
      </c>
      <c r="S647" s="88"/>
      <c r="T647" s="75">
        <f>S647/S643</f>
        <v>0</v>
      </c>
      <c r="U647" s="88"/>
      <c r="V647" s="75">
        <f>U647/U643</f>
        <v>0</v>
      </c>
      <c r="W647" s="88"/>
      <c r="X647" s="75">
        <f>W647/W643</f>
        <v>0</v>
      </c>
      <c r="Y647" s="88"/>
      <c r="Z647" s="75">
        <f>Y647/Y643</f>
        <v>0</v>
      </c>
      <c r="AA647" s="88"/>
      <c r="AB647" s="75">
        <f>AA647/AA643</f>
        <v>0</v>
      </c>
      <c r="AC647" s="88"/>
      <c r="AD647" s="75">
        <f>AC647/AC643</f>
        <v>0</v>
      </c>
      <c r="AE647" s="88"/>
      <c r="AF647" s="75">
        <f>AE647/AE643</f>
        <v>0</v>
      </c>
      <c r="AG647" s="88"/>
      <c r="AH647" s="75">
        <f>AG647/AG643</f>
        <v>0</v>
      </c>
      <c r="AI647" s="88"/>
      <c r="AJ647" s="75">
        <f>AI647/AI643</f>
        <v>0</v>
      </c>
      <c r="AK647" s="88">
        <v>0</v>
      </c>
      <c r="AL647" s="75">
        <f>AK647/AK643</f>
        <v>0</v>
      </c>
      <c r="AM647" s="88">
        <v>0</v>
      </c>
      <c r="AN647" s="75">
        <f>AM647/AM643</f>
        <v>0</v>
      </c>
      <c r="AO647" s="88"/>
      <c r="AP647" s="75">
        <f>AO647/AO643</f>
        <v>0</v>
      </c>
      <c r="AQ647" s="88"/>
      <c r="AR647" s="75">
        <f>AQ647/AQ643</f>
        <v>0</v>
      </c>
      <c r="AS647" s="88"/>
      <c r="AT647" s="75">
        <f>AS647/AS643</f>
        <v>0</v>
      </c>
      <c r="AU647" s="107">
        <f>E647+M647+O647+Q647+W647+Y647+AA647+AE647+AG647+AI647+AO647+AS647+G647+K647+I647+AC647+S647+U647+AQ647+AK647+AM647+C647</f>
        <v>0</v>
      </c>
      <c r="AV647" s="155">
        <f t="shared" si="2902"/>
        <v>0</v>
      </c>
      <c r="AW647" s="93">
        <f>IF(D647=0,0,(IF('Attorney Detail'!I645="yes",(D647/AV647)*('Attorney Detail'!G645+'Attorney Detail'!H645),0)))</f>
        <v>0</v>
      </c>
      <c r="AX647" s="93">
        <f>IF(F647=0,0,(IF('Attorney Detail'!J645="yes",(F647/AV647)*('Attorney Detail'!G645+'Attorney Detail'!H645),0)))</f>
        <v>0</v>
      </c>
      <c r="AY647" s="93">
        <f>IF(H647+J647=0,0,(IF('Attorney Detail'!K645="yes",((H647+J647)/AV647)*('Attorney Detail'!G645+'Attorney Detail'!H645),0)))</f>
        <v>0</v>
      </c>
      <c r="AZ647" s="93">
        <f>IF(L647=0,0,(IF('Attorney Detail'!L645="yes",(L647/AV647)*('Attorney Detail'!G645+'Attorney Detail'!H645),0)))</f>
        <v>0</v>
      </c>
      <c r="BA647" s="93">
        <f>IF(N647=0,0,(N647/AV647)*('Attorney Detail'!G645+'Attorney Detail'!H645))</f>
        <v>0</v>
      </c>
      <c r="BB647" s="93">
        <f>IF(R647+T647=0,0,(IF('Attorney Detail'!M645="yes",((R647+T647)/AV647)*('Attorney Detail'!G645+'Attorney Detail'!H645),0)))</f>
        <v>0</v>
      </c>
      <c r="BC647" s="93">
        <f>IF(V647=0,0,(IF('Attorney Detail'!N645="yes",(((V647)/AV647)*('Attorney Detail'!G645+'Attorney Detail'!H645)),0)))</f>
        <v>0</v>
      </c>
      <c r="BD647" s="93">
        <f>IF(X647+Z647+AB647=0,0,(IF('Attorney Detail'!O645="yes",((X647+Z647+AB647)/AV647)*('Attorney Detail'!G645+'Attorney Detail'!H645),0)))</f>
        <v>0</v>
      </c>
      <c r="BE647" s="93">
        <f>IF(AD647=0,0,(IF('Attorney Detail'!P645="yes",(AD647/AV647)*('Attorney Detail'!G645+'Attorney Detail'!H645),0)))</f>
        <v>0</v>
      </c>
      <c r="BF647" s="93">
        <f>IF(AF647=0,0,(IF('Attorney Detail'!Q645="yes",(AF647/AV647)*('Attorney Detail'!G645+'Attorney Detail'!H645),0)))</f>
        <v>0</v>
      </c>
      <c r="BG647" s="93">
        <f>IF(AH647=0,0,(AH647/AV647)*('Attorney Detail'!G645+'Attorney Detail'!H645))</f>
        <v>0</v>
      </c>
      <c r="BH647" s="93">
        <f>IF(AK647+AM647=0,0,(IF('Attorney Detail'!R645="yes",((AL647+AN647)/AV647)*('Attorney Detail'!G645+'Attorney Detail'!H645),0)))</f>
        <v>0</v>
      </c>
      <c r="BI647" s="91">
        <f>IF(AP647=0,0,(IF('Attorney Detail'!S645="yes",(AP647/AV647)*('Attorney Detail'!G645+'Attorney Detail'!H645),0)))</f>
        <v>0</v>
      </c>
      <c r="BJ647" s="91">
        <f>IF(AT647=0,0,(AT647/AV647)*('Attorney Detail'!G645+'Attorney Detail'!H645))</f>
        <v>0</v>
      </c>
      <c r="BK647" s="91">
        <f>IF((AU647)=0,('Attorney Detail'!G645+'Attorney Detail'!H645),SUM(AW647:BJ647))</f>
        <v>0</v>
      </c>
      <c r="CK647" s="19">
        <f>AV647*'Attorney Detail'!F645</f>
        <v>0</v>
      </c>
    </row>
    <row r="648" spans="1:89" ht="16.5" thickTop="1" thickBot="1" x14ac:dyDescent="0.3">
      <c r="A648" s="24" t="s">
        <v>28</v>
      </c>
      <c r="B648" s="25"/>
      <c r="C648" s="25"/>
      <c r="D648" s="75">
        <f>C648/C643</f>
        <v>0</v>
      </c>
      <c r="E648" s="25"/>
      <c r="F648" s="75">
        <f>E648/E643</f>
        <v>0</v>
      </c>
      <c r="G648" s="25"/>
      <c r="H648" s="75">
        <f>G648/G643</f>
        <v>0</v>
      </c>
      <c r="I648" s="25"/>
      <c r="J648" s="75">
        <f>I648/I643</f>
        <v>0</v>
      </c>
      <c r="K648" s="25"/>
      <c r="L648" s="75">
        <f>K648/K643</f>
        <v>0</v>
      </c>
      <c r="M648" s="25"/>
      <c r="N648" s="75">
        <f>M648/M643</f>
        <v>0</v>
      </c>
      <c r="O648" s="25"/>
      <c r="P648" s="75">
        <f>O648/O643</f>
        <v>0</v>
      </c>
      <c r="Q648" s="25"/>
      <c r="R648" s="75">
        <f>Q648/Q643</f>
        <v>0</v>
      </c>
      <c r="S648" s="25"/>
      <c r="T648" s="75">
        <f>S648/S643</f>
        <v>0</v>
      </c>
      <c r="U648" s="25"/>
      <c r="V648" s="75">
        <f>U648/U643</f>
        <v>0</v>
      </c>
      <c r="W648" s="25"/>
      <c r="X648" s="75">
        <f>W648/W643</f>
        <v>0</v>
      </c>
      <c r="Y648" s="25"/>
      <c r="Z648" s="75">
        <f>Y648/Y643</f>
        <v>0</v>
      </c>
      <c r="AA648" s="25"/>
      <c r="AB648" s="75">
        <f>AA648/AA643</f>
        <v>0</v>
      </c>
      <c r="AC648" s="25"/>
      <c r="AD648" s="75">
        <f>AC648/AC643</f>
        <v>0</v>
      </c>
      <c r="AE648" s="25"/>
      <c r="AF648" s="75">
        <f>AE648/AE643</f>
        <v>0</v>
      </c>
      <c r="AG648" s="25"/>
      <c r="AH648" s="75">
        <f>AG648/AG643</f>
        <v>0</v>
      </c>
      <c r="AI648" s="25"/>
      <c r="AJ648" s="75">
        <f>AI648/AI643</f>
        <v>0</v>
      </c>
      <c r="AK648" s="25">
        <v>0</v>
      </c>
      <c r="AL648" s="75">
        <f>AK648/AK643</f>
        <v>0</v>
      </c>
      <c r="AM648" s="25">
        <v>0</v>
      </c>
      <c r="AN648" s="75">
        <f>AM648/AM643</f>
        <v>0</v>
      </c>
      <c r="AO648" s="25"/>
      <c r="AP648" s="75">
        <f>AO648/AO643</f>
        <v>0</v>
      </c>
      <c r="AQ648" s="25"/>
      <c r="AR648" s="75">
        <f>AQ648/AQ643</f>
        <v>0</v>
      </c>
      <c r="AS648" s="25"/>
      <c r="AT648" s="75">
        <f>AS648/AS643</f>
        <v>0</v>
      </c>
      <c r="AU648" s="108">
        <f>E648+M648+O648+Q648+W648+Y648+AA648+AE648+AG648+AI648+AO648+AS648+G648+K648+I648+AC648+S648+U648+AQ648+AK648+AM648+C648</f>
        <v>0</v>
      </c>
      <c r="AV648" s="155">
        <f t="shared" si="2902"/>
        <v>0</v>
      </c>
      <c r="AW648" s="93">
        <f>IF(D648=0,0,(IF('Attorney Detail'!I646="yes",(D648/AV648)*('Attorney Detail'!G646+'Attorney Detail'!H646),0)))</f>
        <v>0</v>
      </c>
      <c r="AX648" s="93">
        <f>IF(F648=0,0,(IF('Attorney Detail'!J646="yes",(F648/AV648)*('Attorney Detail'!G646+'Attorney Detail'!H646),0)))</f>
        <v>0</v>
      </c>
      <c r="AY648" s="93">
        <f>IF(H648+J648=0,0,(IF('Attorney Detail'!K646="yes",((H648+J648)/AV648)*('Attorney Detail'!G646+'Attorney Detail'!H646),0)))</f>
        <v>0</v>
      </c>
      <c r="AZ648" s="93">
        <f>IF(L648=0,0,(IF('Attorney Detail'!L646="yes",(L648/AV648)*('Attorney Detail'!G646+'Attorney Detail'!H646),0)))</f>
        <v>0</v>
      </c>
      <c r="BA648" s="93">
        <f>IF(N648=0,0,(N648/AV648)*('Attorney Detail'!G646+'Attorney Detail'!H646))</f>
        <v>0</v>
      </c>
      <c r="BB648" s="93">
        <f>IF(R648+T648=0,0,(IF('Attorney Detail'!M646="yes",((R648+T648)/AV648)*('Attorney Detail'!G646+'Attorney Detail'!H646),0)))</f>
        <v>0</v>
      </c>
      <c r="BC648" s="93">
        <f>IF(V648=0,0,(IF('Attorney Detail'!N646="yes",(((V648)/AV648)*('Attorney Detail'!G646+'Attorney Detail'!H646)),0)))</f>
        <v>0</v>
      </c>
      <c r="BD648" s="93">
        <f>IF(X648+Z648+AB648=0,0,(IF('Attorney Detail'!O646="yes",((X648+Z648+AB648)/AV648)*('Attorney Detail'!G646+'Attorney Detail'!H646),0)))</f>
        <v>0</v>
      </c>
      <c r="BE648" s="93">
        <f>IF(AD648=0,0,(IF('Attorney Detail'!P646="yes",(AD648/AV648)*('Attorney Detail'!G646+'Attorney Detail'!H646),0)))</f>
        <v>0</v>
      </c>
      <c r="BF648" s="93">
        <f>IF(AF648=0,0,(IF('Attorney Detail'!Q646="yes",(AF648/AV648)*('Attorney Detail'!G646+'Attorney Detail'!H646),0)))</f>
        <v>0</v>
      </c>
      <c r="BG648" s="93">
        <f>IF(AH648=0,0,(AH648/AV648)*('Attorney Detail'!G646+'Attorney Detail'!H646))</f>
        <v>0</v>
      </c>
      <c r="BH648" s="93">
        <f>IF(AK648+AM648=0,0,(IF('Attorney Detail'!R646="yes",((AL648+AN648)/AV648)*('Attorney Detail'!G646+'Attorney Detail'!H646),0)))</f>
        <v>0</v>
      </c>
      <c r="BI648" s="91">
        <f>IF(AP648=0,0,(IF('Attorney Detail'!S646="yes",(AP648/AV648)*('Attorney Detail'!G646+'Attorney Detail'!H646),0)))</f>
        <v>0</v>
      </c>
      <c r="BJ648" s="91">
        <f>IF(AT648=0,0,(AT648/AV648)*('Attorney Detail'!G646+'Attorney Detail'!H646))</f>
        <v>0</v>
      </c>
      <c r="BK648" s="91">
        <f>IF((AU648)=0,('Attorney Detail'!G646+'Attorney Detail'!H646),SUM(AW648:BJ648))</f>
        <v>0</v>
      </c>
      <c r="CK648" s="19">
        <f>AV648*'Attorney Detail'!F646</f>
        <v>0</v>
      </c>
    </row>
    <row r="649" spans="1:89" ht="16.5" thickTop="1" thickBot="1" x14ac:dyDescent="0.3">
      <c r="A649" s="72" t="s">
        <v>29</v>
      </c>
      <c r="B649" s="73"/>
      <c r="C649" s="73">
        <f t="shared" ref="C649" si="2903">SUM(C645:C648)</f>
        <v>0</v>
      </c>
      <c r="D649" s="74">
        <f t="shared" ref="D649" si="2904">C649/C643</f>
        <v>0</v>
      </c>
      <c r="E649" s="73">
        <f t="shared" ref="E649" si="2905">SUM(E645:E648)</f>
        <v>0</v>
      </c>
      <c r="F649" s="74">
        <f t="shared" ref="F649" si="2906">E649/E643</f>
        <v>0</v>
      </c>
      <c r="G649" s="73">
        <f t="shared" ref="G649" si="2907">SUM(G645:G648)</f>
        <v>0</v>
      </c>
      <c r="H649" s="75">
        <f t="shared" ref="H649" si="2908">G649/G643</f>
        <v>0</v>
      </c>
      <c r="I649" s="73">
        <f t="shared" ref="I649" si="2909">SUM(I645:I648)</f>
        <v>0</v>
      </c>
      <c r="J649" s="75">
        <f t="shared" ref="J649" si="2910">I649/I643</f>
        <v>0</v>
      </c>
      <c r="K649" s="73">
        <f t="shared" ref="K649" si="2911">SUM(K645:K648)</f>
        <v>0</v>
      </c>
      <c r="L649" s="75">
        <f t="shared" ref="L649" si="2912">K649/K643</f>
        <v>0</v>
      </c>
      <c r="M649" s="73">
        <f t="shared" ref="M649" si="2913">SUM(M645:M648)</f>
        <v>0</v>
      </c>
      <c r="N649" s="74">
        <f t="shared" ref="N649" si="2914">M649/M643</f>
        <v>0</v>
      </c>
      <c r="O649" s="73">
        <f t="shared" ref="O649" si="2915">SUM(O645:O648)</f>
        <v>0</v>
      </c>
      <c r="P649" s="74">
        <f t="shared" ref="P649" si="2916">O649/O643</f>
        <v>0</v>
      </c>
      <c r="Q649" s="73">
        <f t="shared" ref="Q649" si="2917">SUM(Q645:Q648)</f>
        <v>0</v>
      </c>
      <c r="R649" s="75">
        <f t="shared" ref="R649" si="2918">Q649/Q643</f>
        <v>0</v>
      </c>
      <c r="S649" s="73">
        <f t="shared" ref="S649" si="2919">SUM(S645:S648)</f>
        <v>0</v>
      </c>
      <c r="T649" s="75">
        <f t="shared" ref="T649" si="2920">S649/S643</f>
        <v>0</v>
      </c>
      <c r="U649" s="73">
        <f t="shared" ref="U649" si="2921">SUM(U645:U648)</f>
        <v>0</v>
      </c>
      <c r="V649" s="75">
        <f t="shared" ref="V649" si="2922">U649/U643</f>
        <v>0</v>
      </c>
      <c r="W649" s="73">
        <f t="shared" ref="W649" si="2923">SUM(W645:W648)</f>
        <v>0</v>
      </c>
      <c r="X649" s="75">
        <f t="shared" ref="X649" si="2924">W649/W643</f>
        <v>0</v>
      </c>
      <c r="Y649" s="73">
        <f t="shared" ref="Y649" si="2925">SUM(Y645:Y648)</f>
        <v>0</v>
      </c>
      <c r="Z649" s="75">
        <f t="shared" ref="Z649" si="2926">Y649/Y643</f>
        <v>0</v>
      </c>
      <c r="AA649" s="73">
        <f t="shared" ref="AA649" si="2927">SUM(AA645:AA648)</f>
        <v>0</v>
      </c>
      <c r="AB649" s="75">
        <f t="shared" ref="AB649" si="2928">AA649/AA643</f>
        <v>0</v>
      </c>
      <c r="AC649" s="73">
        <f t="shared" ref="AC649" si="2929">SUM(AC645:AC648)</f>
        <v>0</v>
      </c>
      <c r="AD649" s="75">
        <f t="shared" ref="AD649" si="2930">AC649/AC643</f>
        <v>0</v>
      </c>
      <c r="AE649" s="73">
        <f t="shared" ref="AE649" si="2931">SUM(AE645:AE648)</f>
        <v>0</v>
      </c>
      <c r="AF649" s="75">
        <f t="shared" ref="AF649" si="2932">AE649/AE643</f>
        <v>0</v>
      </c>
      <c r="AG649" s="73">
        <f t="shared" ref="AG649" si="2933">SUM(AG645:AG648)</f>
        <v>0</v>
      </c>
      <c r="AH649" s="75">
        <f t="shared" ref="AH649" si="2934">AG649/AG643</f>
        <v>0</v>
      </c>
      <c r="AI649" s="73">
        <f t="shared" ref="AI649" si="2935">SUM(AI645:AI648)</f>
        <v>0</v>
      </c>
      <c r="AJ649" s="75">
        <f t="shared" ref="AJ649" si="2936">AI649/AI643</f>
        <v>0</v>
      </c>
      <c r="AK649" s="73">
        <f t="shared" ref="AK649" si="2937">SUM(AK645:AK648)</f>
        <v>0</v>
      </c>
      <c r="AL649" s="75">
        <f t="shared" ref="AL649" si="2938">AK649/AK643</f>
        <v>0</v>
      </c>
      <c r="AM649" s="73">
        <f t="shared" ref="AM649" si="2939">SUM(AM645:AM648)</f>
        <v>0</v>
      </c>
      <c r="AN649" s="75">
        <f t="shared" ref="AN649" si="2940">AM649/AM643</f>
        <v>0</v>
      </c>
      <c r="AO649" s="73">
        <f t="shared" ref="AO649" si="2941">SUM(AO645:AO648)</f>
        <v>0</v>
      </c>
      <c r="AP649" s="75">
        <f t="shared" ref="AP649" si="2942">AO649/AO643</f>
        <v>0</v>
      </c>
      <c r="AQ649" s="73">
        <f t="shared" ref="AQ649" si="2943">SUM(AQ645:AQ648)</f>
        <v>0</v>
      </c>
      <c r="AR649" s="75">
        <f t="shared" ref="AR649" si="2944">AQ649/AQ643</f>
        <v>0</v>
      </c>
      <c r="AS649" s="73">
        <f t="shared" ref="AS649" si="2945">SUM(AS645:AS648)</f>
        <v>0</v>
      </c>
      <c r="AT649" s="75">
        <f t="shared" ref="AT649" si="2946">AS649/AS643</f>
        <v>0</v>
      </c>
      <c r="AU649" s="71">
        <f>E649+M649+O649+Q649+W649+Y649+AA649+AE649+AG649+AI649+AO649+AS649+G649+K649+I649+AC649+S649+U649+AQ649+AK649+AM649+C649</f>
        <v>0</v>
      </c>
      <c r="AV649" s="155">
        <f t="shared" si="2902"/>
        <v>0</v>
      </c>
      <c r="AW649" s="94"/>
      <c r="AX649" s="94"/>
      <c r="AY649" s="94"/>
      <c r="AZ649" s="94"/>
      <c r="BA649" s="94"/>
      <c r="BB649" s="94"/>
      <c r="BC649" s="94"/>
      <c r="BD649" s="94"/>
      <c r="BE649" s="94"/>
      <c r="BF649" s="94"/>
      <c r="BG649" s="94"/>
      <c r="BH649" s="94"/>
      <c r="BI649" s="94"/>
      <c r="BJ649" s="94"/>
      <c r="BK649" s="94"/>
      <c r="CK649" s="26">
        <f t="shared" ref="CK649" si="2947">SUM(CK645:CK648)</f>
        <v>0</v>
      </c>
    </row>
    <row r="650" spans="1:89" ht="16.5" thickTop="1" x14ac:dyDescent="0.25">
      <c r="A650" s="233" t="s">
        <v>481</v>
      </c>
      <c r="B650" s="233"/>
      <c r="C650" s="233"/>
      <c r="D650" s="233"/>
      <c r="E650" s="233"/>
      <c r="F650" s="233"/>
      <c r="G650" s="233"/>
      <c r="H650" s="233"/>
      <c r="I650" s="233"/>
      <c r="J650" s="233"/>
      <c r="K650" s="233"/>
      <c r="L650" s="233"/>
      <c r="M650" s="233"/>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row>
    <row r="651" spans="1:89" ht="45" x14ac:dyDescent="0.25">
      <c r="A651" s="76"/>
      <c r="B651" s="66" t="s">
        <v>21</v>
      </c>
      <c r="C651" s="225" t="s">
        <v>442</v>
      </c>
      <c r="D651" s="226"/>
      <c r="E651" s="225" t="s">
        <v>96</v>
      </c>
      <c r="F651" s="226"/>
      <c r="G651" s="232" t="s">
        <v>99</v>
      </c>
      <c r="H651" s="226"/>
      <c r="I651" s="232" t="s">
        <v>100</v>
      </c>
      <c r="J651" s="226"/>
      <c r="K651" s="225" t="s">
        <v>97</v>
      </c>
      <c r="L651" s="226"/>
      <c r="M651" s="225" t="s">
        <v>98</v>
      </c>
      <c r="N651" s="226"/>
      <c r="O651" s="225" t="s">
        <v>22</v>
      </c>
      <c r="P651" s="226"/>
      <c r="Q651" s="225" t="s">
        <v>489</v>
      </c>
      <c r="R651" s="226"/>
      <c r="S651" s="225" t="s">
        <v>488</v>
      </c>
      <c r="T651" s="226"/>
      <c r="U651" s="232" t="s">
        <v>422</v>
      </c>
      <c r="V651" s="226"/>
      <c r="W651" s="232" t="s">
        <v>436</v>
      </c>
      <c r="X651" s="226"/>
      <c r="Y651" s="232" t="s">
        <v>423</v>
      </c>
      <c r="Z651" s="226"/>
      <c r="AA651" s="225" t="s">
        <v>484</v>
      </c>
      <c r="AB651" s="226"/>
      <c r="AC651" s="225" t="s">
        <v>93</v>
      </c>
      <c r="AD651" s="226"/>
      <c r="AE651" s="225" t="s">
        <v>94</v>
      </c>
      <c r="AF651" s="226"/>
      <c r="AG651" s="225" t="s">
        <v>485</v>
      </c>
      <c r="AH651" s="226"/>
      <c r="AI651" s="225" t="s">
        <v>424</v>
      </c>
      <c r="AJ651" s="226"/>
      <c r="AK651" s="225" t="s">
        <v>425</v>
      </c>
      <c r="AL651" s="226"/>
      <c r="AM651" s="225" t="s">
        <v>437</v>
      </c>
      <c r="AN651" s="226"/>
      <c r="AO651" s="225" t="s">
        <v>500</v>
      </c>
      <c r="AP651" s="226"/>
      <c r="AQ651" s="225" t="s">
        <v>426</v>
      </c>
      <c r="AR651" s="226"/>
      <c r="AS651" s="225" t="s">
        <v>447</v>
      </c>
      <c r="AT651" s="226"/>
      <c r="AU651" s="225" t="s">
        <v>23</v>
      </c>
      <c r="AV651" s="226"/>
      <c r="AW651" s="89" t="s">
        <v>442</v>
      </c>
      <c r="AX651" s="89" t="s">
        <v>96</v>
      </c>
      <c r="AY651" s="195" t="s">
        <v>269</v>
      </c>
      <c r="AZ651" s="105" t="s">
        <v>97</v>
      </c>
      <c r="BA651" s="105" t="s">
        <v>443</v>
      </c>
      <c r="BB651" s="90" t="s">
        <v>434</v>
      </c>
      <c r="BC651" s="106" t="s">
        <v>270</v>
      </c>
      <c r="BD651" s="90" t="s">
        <v>435</v>
      </c>
      <c r="BE651" s="90" t="s">
        <v>93</v>
      </c>
      <c r="BF651" s="90" t="s">
        <v>94</v>
      </c>
      <c r="BG651" s="90" t="s">
        <v>31</v>
      </c>
      <c r="BH651" s="90" t="s">
        <v>444</v>
      </c>
      <c r="BI651" s="91" t="s">
        <v>445</v>
      </c>
      <c r="BJ651" s="91" t="s">
        <v>446</v>
      </c>
      <c r="BK651" s="91" t="s">
        <v>448</v>
      </c>
      <c r="CK651" s="219" t="s">
        <v>502</v>
      </c>
    </row>
    <row r="652" spans="1:89" x14ac:dyDescent="0.25">
      <c r="A652" s="38" t="s">
        <v>107</v>
      </c>
      <c r="B652" s="67"/>
      <c r="C652" s="67"/>
      <c r="D652" s="68"/>
      <c r="E652" s="67"/>
      <c r="F652" s="68"/>
      <c r="G652" s="67"/>
      <c r="H652" s="68"/>
      <c r="I652" s="67"/>
      <c r="J652" s="68"/>
      <c r="K652" s="67"/>
      <c r="L652" s="68"/>
      <c r="M652" s="69"/>
      <c r="N652" s="68"/>
      <c r="O652" s="67"/>
      <c r="P652" s="68"/>
      <c r="Q652" s="67"/>
      <c r="R652" s="68"/>
      <c r="S652" s="67"/>
      <c r="T652" s="68"/>
      <c r="U652" s="67"/>
      <c r="V652" s="68"/>
      <c r="W652" s="67"/>
      <c r="X652" s="68"/>
      <c r="Y652" s="67"/>
      <c r="Z652" s="68"/>
      <c r="AA652" s="67"/>
      <c r="AB652" s="68"/>
      <c r="AC652" s="69"/>
      <c r="AD652" s="69"/>
      <c r="AE652" s="67"/>
      <c r="AF652" s="68"/>
      <c r="AG652" s="67"/>
      <c r="AH652" s="68"/>
      <c r="AI652" s="67"/>
      <c r="AJ652" s="68"/>
      <c r="AK652" s="227"/>
      <c r="AL652" s="228"/>
      <c r="AM652" s="227"/>
      <c r="AN652" s="228"/>
      <c r="AO652" s="112"/>
      <c r="AP652" s="113"/>
      <c r="AQ652" s="112"/>
      <c r="AR652" s="113"/>
      <c r="AS652" s="112"/>
      <c r="AT652" s="113"/>
      <c r="AU652" s="67"/>
      <c r="AV652" s="110"/>
      <c r="AW652" s="89"/>
      <c r="AX652" s="89"/>
      <c r="AY652" s="89"/>
      <c r="AZ652" s="89"/>
      <c r="BA652" s="89"/>
    </row>
    <row r="653" spans="1:89" x14ac:dyDescent="0.25">
      <c r="A653" s="77"/>
      <c r="B653" s="70"/>
      <c r="C653" s="223">
        <f>(VLOOKUP(A652,$BL$2:$CH$5,2,FALSE))*'Attorney Detail'!F653</f>
        <v>15</v>
      </c>
      <c r="D653" s="224"/>
      <c r="E653" s="223">
        <f>(VLOOKUP(A652,$BL$2:$CH$5,3,FALSE))*'Attorney Detail'!F653</f>
        <v>15</v>
      </c>
      <c r="F653" s="224"/>
      <c r="G653" s="223">
        <f>VLOOKUP(A652,$BL$2:$CI$5,4,FALSE)*'Attorney Detail'!F653</f>
        <v>50</v>
      </c>
      <c r="H653" s="224"/>
      <c r="I653" s="223">
        <f>VLOOKUP(A652,$BL$2:$CI$5,5,FALSE)*'Attorney Detail'!F653</f>
        <v>80</v>
      </c>
      <c r="J653" s="224"/>
      <c r="K653" s="223">
        <f>VLOOKUP(A652,$BL$2:$CI$5,6,FALSE)*'Attorney Detail'!F653</f>
        <v>100</v>
      </c>
      <c r="L653" s="224"/>
      <c r="M653" s="234">
        <f>VLOOKUP(A652,$BL$2:$CI$5,7,FALSE)*'Attorney Detail'!F653</f>
        <v>150</v>
      </c>
      <c r="N653" s="224"/>
      <c r="O653" s="223">
        <f>VLOOKUP(A652,$BL$2:$CI$5,8,FALSE)*'Attorney Detail'!F653</f>
        <v>300</v>
      </c>
      <c r="P653" s="224"/>
      <c r="Q653" s="223">
        <f>VLOOKUP(A652,$BL$2:$CI$5,9,FALSE)*'Attorney Detail'!F653</f>
        <v>15</v>
      </c>
      <c r="R653" s="224"/>
      <c r="S653" s="223">
        <f>VLOOKUP(A652,$BL$2:$CI$5,10,FALSE)*'Attorney Detail'!F653</f>
        <v>50</v>
      </c>
      <c r="T653" s="224"/>
      <c r="U653" s="223">
        <f>VLOOKUP(A652,$BL$2:$CI$5,11,FALSE)*'Attorney Detail'!F653</f>
        <v>100</v>
      </c>
      <c r="V653" s="224"/>
      <c r="W653" s="223">
        <f>VLOOKUP(A652,$BL$2:$CI$5,12,FALSE)*'Attorney Detail'!F653</f>
        <v>220</v>
      </c>
      <c r="X653" s="224"/>
      <c r="Y653" s="223">
        <f>VLOOKUP(A652,$BL$2:$CI$5,13,FALSE)*'Attorney Detail'!F653</f>
        <v>300</v>
      </c>
      <c r="Z653" s="224"/>
      <c r="AA653" s="229">
        <f>VLOOKUP(A652,$BL$2:$CI$5,14,FALSE)*'Attorney Detail'!F653</f>
        <v>400</v>
      </c>
      <c r="AB653" s="230"/>
      <c r="AC653" s="229">
        <f>VLOOKUP(A652,$BL$2:$CI$5,15,FALSE)*'Attorney Detail'!F653</f>
        <v>120</v>
      </c>
      <c r="AD653" s="231"/>
      <c r="AE653" s="229">
        <f>VLOOKUP(A652,$BL$2:$CI$5,16,FALSE)*'Attorney Detail'!F653</f>
        <v>120</v>
      </c>
      <c r="AF653" s="230"/>
      <c r="AG653" s="229">
        <f>VLOOKUP(A652,$BL$2:$CI$5,17,FALSE)*'Attorney Detail'!F653</f>
        <v>300</v>
      </c>
      <c r="AH653" s="230"/>
      <c r="AI653" s="223">
        <f>VLOOKUP(A652,$BL$2:$CI$5,18,FALSE)*'Attorney Detail'!F653</f>
        <v>300</v>
      </c>
      <c r="AJ653" s="224"/>
      <c r="AK653" s="223">
        <f>VLOOKUP(A652,$BL$2:$CI$5,19,FALSE)*'Attorney Detail'!F653</f>
        <v>15</v>
      </c>
      <c r="AL653" s="224"/>
      <c r="AM653" s="223">
        <f>VLOOKUP(A652,$BL$2:$CI$5,20,FALSE)*'Attorney Detail'!F653</f>
        <v>40</v>
      </c>
      <c r="AN653" s="224"/>
      <c r="AO653" s="223">
        <f>VLOOKUP(A652,$BL$2:$CI$5,21,FALSE)*'Attorney Detail'!F653</f>
        <v>40</v>
      </c>
      <c r="AP653" s="224"/>
      <c r="AQ653" s="223">
        <f>VLOOKUP(A652,$BL$2:$CI$5,22,FALSE)*'Attorney Detail'!F653</f>
        <v>40</v>
      </c>
      <c r="AR653" s="224"/>
      <c r="AS653" s="235">
        <f>VLOOKUP(A652,$BL$2:$CI$5,23,FALSE)*'Attorney Detail'!F653</f>
        <v>10000000000</v>
      </c>
      <c r="AT653" s="236"/>
      <c r="AU653" s="237"/>
      <c r="AV653" s="238"/>
    </row>
    <row r="654" spans="1:89" ht="15.75" thickBot="1" x14ac:dyDescent="0.3">
      <c r="A654" s="37" t="str">
        <f>'Attorney Detail'!A653&amp;""</f>
        <v/>
      </c>
      <c r="B654" s="78" t="s">
        <v>24</v>
      </c>
      <c r="C654" s="78" t="s">
        <v>24</v>
      </c>
      <c r="D654" s="78" t="s">
        <v>112</v>
      </c>
      <c r="E654" s="78" t="s">
        <v>24</v>
      </c>
      <c r="F654" s="78" t="s">
        <v>112</v>
      </c>
      <c r="G654" s="78" t="s">
        <v>24</v>
      </c>
      <c r="H654" s="78" t="s">
        <v>112</v>
      </c>
      <c r="I654" s="78" t="s">
        <v>24</v>
      </c>
      <c r="J654" s="78" t="s">
        <v>112</v>
      </c>
      <c r="K654" s="78" t="s">
        <v>24</v>
      </c>
      <c r="L654" s="78" t="s">
        <v>112</v>
      </c>
      <c r="M654" s="78" t="s">
        <v>24</v>
      </c>
      <c r="N654" s="78" t="s">
        <v>112</v>
      </c>
      <c r="O654" s="78" t="s">
        <v>24</v>
      </c>
      <c r="P654" s="78" t="s">
        <v>112</v>
      </c>
      <c r="Q654" s="78" t="s">
        <v>24</v>
      </c>
      <c r="R654" s="78" t="s">
        <v>112</v>
      </c>
      <c r="S654" s="78" t="s">
        <v>24</v>
      </c>
      <c r="T654" s="78" t="s">
        <v>112</v>
      </c>
      <c r="U654" s="78" t="s">
        <v>24</v>
      </c>
      <c r="V654" s="78" t="s">
        <v>112</v>
      </c>
      <c r="W654" s="78" t="s">
        <v>24</v>
      </c>
      <c r="X654" s="78" t="s">
        <v>112</v>
      </c>
      <c r="Y654" s="78" t="s">
        <v>24</v>
      </c>
      <c r="Z654" s="78" t="s">
        <v>112</v>
      </c>
      <c r="AA654" s="78" t="s">
        <v>24</v>
      </c>
      <c r="AB654" s="78" t="s">
        <v>112</v>
      </c>
      <c r="AC654" s="78" t="s">
        <v>24</v>
      </c>
      <c r="AD654" s="78" t="s">
        <v>112</v>
      </c>
      <c r="AE654" s="78" t="s">
        <v>24</v>
      </c>
      <c r="AF654" s="78" t="s">
        <v>112</v>
      </c>
      <c r="AG654" s="78" t="s">
        <v>24</v>
      </c>
      <c r="AH654" s="79" t="s">
        <v>112</v>
      </c>
      <c r="AI654" s="78" t="s">
        <v>24</v>
      </c>
      <c r="AJ654" s="78" t="s">
        <v>112</v>
      </c>
      <c r="AK654" s="78" t="s">
        <v>24</v>
      </c>
      <c r="AL654" s="78" t="s">
        <v>112</v>
      </c>
      <c r="AM654" s="78" t="s">
        <v>24</v>
      </c>
      <c r="AN654" s="78" t="s">
        <v>112</v>
      </c>
      <c r="AO654" s="78" t="s">
        <v>24</v>
      </c>
      <c r="AP654" s="78" t="s">
        <v>112</v>
      </c>
      <c r="AQ654" s="78" t="s">
        <v>24</v>
      </c>
      <c r="AR654" s="78" t="s">
        <v>112</v>
      </c>
      <c r="AS654" s="78" t="s">
        <v>24</v>
      </c>
      <c r="AT654" s="78" t="s">
        <v>112</v>
      </c>
      <c r="AU654" s="78" t="s">
        <v>24</v>
      </c>
      <c r="AV654" s="154" t="s">
        <v>112</v>
      </c>
      <c r="CK654" s="19"/>
    </row>
    <row r="655" spans="1:89" ht="16.5" thickTop="1" thickBot="1" x14ac:dyDescent="0.3">
      <c r="A655" s="20" t="s">
        <v>25</v>
      </c>
      <c r="B655" s="21"/>
      <c r="C655" s="21"/>
      <c r="D655" s="75">
        <f>C655/C653</f>
        <v>0</v>
      </c>
      <c r="E655" s="21"/>
      <c r="F655" s="75">
        <f>E655/E653</f>
        <v>0</v>
      </c>
      <c r="G655" s="21"/>
      <c r="H655" s="75">
        <f>G655/G653</f>
        <v>0</v>
      </c>
      <c r="I655" s="21"/>
      <c r="J655" s="75">
        <f>I655/I653</f>
        <v>0</v>
      </c>
      <c r="K655" s="21"/>
      <c r="L655" s="75">
        <f>K655/K653</f>
        <v>0</v>
      </c>
      <c r="M655" s="21"/>
      <c r="N655" s="75">
        <f>M655/M653</f>
        <v>0</v>
      </c>
      <c r="O655" s="21"/>
      <c r="P655" s="75">
        <f>O655/O653</f>
        <v>0</v>
      </c>
      <c r="Q655" s="21"/>
      <c r="R655" s="75">
        <f>Q655/Q653</f>
        <v>0</v>
      </c>
      <c r="S655" s="21"/>
      <c r="T655" s="75">
        <f>S655/S653</f>
        <v>0</v>
      </c>
      <c r="U655" s="21"/>
      <c r="V655" s="75">
        <f>U655/U653</f>
        <v>0</v>
      </c>
      <c r="W655" s="21"/>
      <c r="X655" s="75">
        <f>W655/W653</f>
        <v>0</v>
      </c>
      <c r="Y655" s="21"/>
      <c r="Z655" s="75">
        <f>Y655/Y653</f>
        <v>0</v>
      </c>
      <c r="AA655" s="21"/>
      <c r="AB655" s="75">
        <f>AA655/AA653</f>
        <v>0</v>
      </c>
      <c r="AC655" s="21"/>
      <c r="AD655" s="75">
        <f>AC655/AC653</f>
        <v>0</v>
      </c>
      <c r="AE655" s="21"/>
      <c r="AF655" s="75">
        <f>AE655/AE653</f>
        <v>0</v>
      </c>
      <c r="AG655" s="21"/>
      <c r="AH655" s="75">
        <f>AG655/AG653</f>
        <v>0</v>
      </c>
      <c r="AI655" s="21"/>
      <c r="AJ655" s="75">
        <f>AI655/AI653</f>
        <v>0</v>
      </c>
      <c r="AK655" s="21"/>
      <c r="AL655" s="75">
        <f>AK655/AK653</f>
        <v>0</v>
      </c>
      <c r="AM655" s="21">
        <v>0</v>
      </c>
      <c r="AN655" s="75">
        <f>AM655/AM653</f>
        <v>0</v>
      </c>
      <c r="AO655" s="21"/>
      <c r="AP655" s="75">
        <f>AO655/AO653</f>
        <v>0</v>
      </c>
      <c r="AQ655" s="21"/>
      <c r="AR655" s="75">
        <f>AQ655/AQ653</f>
        <v>0</v>
      </c>
      <c r="AS655" s="21"/>
      <c r="AT655" s="75">
        <f>AS655/AS653</f>
        <v>0</v>
      </c>
      <c r="AU655" s="100">
        <f>E655+M655+O655+Q655+W655+Y655+AA655+AE655+AG655+AI655+AO655+AS655+G655+K655+I655+AC655+S655+U655+AQ655+AK655+AM655+C655</f>
        <v>0</v>
      </c>
      <c r="AV655" s="155">
        <f t="shared" ref="AV655:AV659" si="2948">F655+N655+P655+R655+X655+Z655+AB655+AF655+AH655+AJ655+AP655+AT655+AD655+H655+L655+J655+T655+V655+AR655+AL655+AN655+D655</f>
        <v>0</v>
      </c>
      <c r="AW655" s="93">
        <f>IF(D655=0,0,(IF('Attorney Detail'!I653="yes",(D655/AV655)*('Attorney Detail'!G653+'Attorney Detail'!H653),0)))</f>
        <v>0</v>
      </c>
      <c r="AX655" s="93">
        <f>IF(F655=0,0,(IF('Attorney Detail'!J653="yes",(F655/AV655)*('Attorney Detail'!G653+'Attorney Detail'!H653),0)))</f>
        <v>0</v>
      </c>
      <c r="AY655" s="93">
        <f>IF(H655+J655=0,0,(IF('Attorney Detail'!K653="yes",((H655+J655)/AV655)*('Attorney Detail'!G653+'Attorney Detail'!H653),0)))</f>
        <v>0</v>
      </c>
      <c r="AZ655" s="93">
        <f>IF(L655=0,0,(IF('Attorney Detail'!L653="yes",(L655/AV655)*('Attorney Detail'!G653+'Attorney Detail'!H653),0)))</f>
        <v>0</v>
      </c>
      <c r="BA655" s="93">
        <f>IF(N655=0,0,(N655/AV655)*('Attorney Detail'!G653+'Attorney Detail'!H653))</f>
        <v>0</v>
      </c>
      <c r="BB655" s="93">
        <f>IF(R655+T655=0,0,(IF('Attorney Detail'!M653="yes",((R655+T655)/AV655)*('Attorney Detail'!G653+'Attorney Detail'!H653),0)))</f>
        <v>0</v>
      </c>
      <c r="BC655" s="93">
        <f>IF(V655=0,0,(IF('Attorney Detail'!N653="yes",(((V655)/AV655)*('Attorney Detail'!G653+'Attorney Detail'!H653)),0)))</f>
        <v>0</v>
      </c>
      <c r="BD655" s="93">
        <f>IF(X655+Z655+AB655=0,0,(IF('Attorney Detail'!O653="yes",((X655+Z655+AB655)/AV655)*('Attorney Detail'!G653+'Attorney Detail'!H653),0)))</f>
        <v>0</v>
      </c>
      <c r="BE655" s="93">
        <f>IF(AD655=0,0,(IF('Attorney Detail'!P653="yes",(AD655/AV655)*('Attorney Detail'!G653+'Attorney Detail'!H653),0)))</f>
        <v>0</v>
      </c>
      <c r="BF655" s="93">
        <f>IF(AF655=0,0,(IF('Attorney Detail'!Q653="yes",(AF655/AV655)*('Attorney Detail'!G653+'Attorney Detail'!H653),0)))</f>
        <v>0</v>
      </c>
      <c r="BG655" s="93">
        <f>IF(AH655=0,0,(AH655/AV655)*('Attorney Detail'!G653+'Attorney Detail'!H653))</f>
        <v>0</v>
      </c>
      <c r="BH655" s="93">
        <f>IF(AK655+AM655=0,0,(IF('Attorney Detail'!R653="yes",((AL655+AN655)/AV655)*('Attorney Detail'!G653+'Attorney Detail'!H653),0)))</f>
        <v>0</v>
      </c>
      <c r="BI655" s="91">
        <f>IF(AP655=0,0,(IF('Attorney Detail'!S653="yes",(AP655/AV655)*('Attorney Detail'!G653+'Attorney Detail'!H653),0)))</f>
        <v>0</v>
      </c>
      <c r="BJ655" s="91">
        <f>IF(AT655=0,0,(AT655/AV655)*('Attorney Detail'!G653+'Attorney Detail'!H653))</f>
        <v>0</v>
      </c>
      <c r="BK655" s="91">
        <f>IF((AU655)=0,('Attorney Detail'!G653+'Attorney Detail'!H653),SUM(AW655:BJ655))</f>
        <v>0</v>
      </c>
      <c r="CK655" s="19">
        <f>AV655*'Attorney Detail'!F653</f>
        <v>0</v>
      </c>
    </row>
    <row r="656" spans="1:89" ht="16.5" thickTop="1" thickBot="1" x14ac:dyDescent="0.3">
      <c r="A656" s="22" t="s">
        <v>26</v>
      </c>
      <c r="B656" s="23"/>
      <c r="C656" s="88"/>
      <c r="D656" s="75">
        <f>C656/C653</f>
        <v>0</v>
      </c>
      <c r="E656" s="88"/>
      <c r="F656" s="75">
        <f>E656/E653</f>
        <v>0</v>
      </c>
      <c r="G656" s="88"/>
      <c r="H656" s="75">
        <f>G656/G653</f>
        <v>0</v>
      </c>
      <c r="I656" s="88"/>
      <c r="J656" s="75">
        <f>I656/I653</f>
        <v>0</v>
      </c>
      <c r="K656" s="88"/>
      <c r="L656" s="75">
        <f>K656/K653</f>
        <v>0</v>
      </c>
      <c r="M656" s="88"/>
      <c r="N656" s="75">
        <f>M656/M653</f>
        <v>0</v>
      </c>
      <c r="O656" s="88"/>
      <c r="P656" s="75">
        <f>O656/O653</f>
        <v>0</v>
      </c>
      <c r="Q656" s="88"/>
      <c r="R656" s="75">
        <f>Q656/Q653</f>
        <v>0</v>
      </c>
      <c r="S656" s="88"/>
      <c r="T656" s="75">
        <f>S656/S653</f>
        <v>0</v>
      </c>
      <c r="U656" s="88"/>
      <c r="V656" s="75">
        <f>U656/U653</f>
        <v>0</v>
      </c>
      <c r="W656" s="88"/>
      <c r="X656" s="75">
        <f>W656/W653</f>
        <v>0</v>
      </c>
      <c r="Y656" s="88"/>
      <c r="Z656" s="75">
        <f>Y656/Y653</f>
        <v>0</v>
      </c>
      <c r="AA656" s="88"/>
      <c r="AB656" s="75">
        <f>AA656/AA653</f>
        <v>0</v>
      </c>
      <c r="AC656" s="88"/>
      <c r="AD656" s="75">
        <f>AC656/AC653</f>
        <v>0</v>
      </c>
      <c r="AE656" s="88"/>
      <c r="AF656" s="75">
        <f>AE656/AE653</f>
        <v>0</v>
      </c>
      <c r="AG656" s="88"/>
      <c r="AH656" s="75">
        <f>AG656/AG653</f>
        <v>0</v>
      </c>
      <c r="AI656" s="88"/>
      <c r="AJ656" s="75">
        <f>AI656/AI653</f>
        <v>0</v>
      </c>
      <c r="AK656" s="88">
        <v>0</v>
      </c>
      <c r="AL656" s="75">
        <f>AK656/AK653</f>
        <v>0</v>
      </c>
      <c r="AM656" s="88">
        <v>0</v>
      </c>
      <c r="AN656" s="75">
        <f>AM656/AM653</f>
        <v>0</v>
      </c>
      <c r="AO656" s="88"/>
      <c r="AP656" s="75">
        <f>AO656/AO653</f>
        <v>0</v>
      </c>
      <c r="AQ656" s="88"/>
      <c r="AR656" s="75">
        <f>AQ656/AQ653</f>
        <v>0</v>
      </c>
      <c r="AS656" s="88"/>
      <c r="AT656" s="75">
        <f>AS656/AS653</f>
        <v>0</v>
      </c>
      <c r="AU656" s="107">
        <f>E656+M656+O656+Q656+W656+Y656+AA656+AE656+AG656+AI656+AO656+AS656+G656+K656+I656+AC656+S656+U656+AQ656+AK656+AM656+C656</f>
        <v>0</v>
      </c>
      <c r="AV656" s="155">
        <f t="shared" si="2948"/>
        <v>0</v>
      </c>
      <c r="AW656" s="93">
        <f>IF(D656=0,0,(IF('Attorney Detail'!I654="yes",(D656/AV656)*('Attorney Detail'!G654+'Attorney Detail'!H654),0)))</f>
        <v>0</v>
      </c>
      <c r="AX656" s="93">
        <f>IF(F656=0,0,(IF('Attorney Detail'!J654="yes",(F656/AV656)*('Attorney Detail'!G654+'Attorney Detail'!H654),0)))</f>
        <v>0</v>
      </c>
      <c r="AY656" s="93">
        <f>IF(H656+J656=0,0,(IF('Attorney Detail'!K654="yes",((H656+J656)/AV656)*('Attorney Detail'!G654+'Attorney Detail'!H654),0)))</f>
        <v>0</v>
      </c>
      <c r="AZ656" s="93">
        <f>IF(L656=0,0,(IF('Attorney Detail'!L654="yes",(L656/AV656)*('Attorney Detail'!G654+'Attorney Detail'!H654),0)))</f>
        <v>0</v>
      </c>
      <c r="BA656" s="93">
        <f>IF(N656=0,0,(N656/AV656)*('Attorney Detail'!G654+'Attorney Detail'!H654))</f>
        <v>0</v>
      </c>
      <c r="BB656" s="93">
        <f>IF(R656+T656=0,0,(IF('Attorney Detail'!M654="yes",((R656+T656)/AV656)*('Attorney Detail'!G654+'Attorney Detail'!H654),0)))</f>
        <v>0</v>
      </c>
      <c r="BC656" s="93">
        <f>IF(V656=0,0,(IF('Attorney Detail'!N654="yes",(((V656)/AV656)*('Attorney Detail'!G654+'Attorney Detail'!H654)),0)))</f>
        <v>0</v>
      </c>
      <c r="BD656" s="93">
        <f>IF(X656+Z656+AB656=0,0,(IF('Attorney Detail'!O654="yes",((X656+Z656+AB656)/AV656)*('Attorney Detail'!G654+'Attorney Detail'!H654),0)))</f>
        <v>0</v>
      </c>
      <c r="BE656" s="93">
        <f>IF(AD656=0,0,(IF('Attorney Detail'!P654="yes",(AD656/AV656)*('Attorney Detail'!G654+'Attorney Detail'!H654),0)))</f>
        <v>0</v>
      </c>
      <c r="BF656" s="93">
        <f>IF(AF656=0,0,(IF('Attorney Detail'!Q654="yes",(AF656/AV656)*('Attorney Detail'!G654+'Attorney Detail'!H654),0)))</f>
        <v>0</v>
      </c>
      <c r="BG656" s="93">
        <f>IF(AH656=0,0,(AH656/AV656)*('Attorney Detail'!G654+'Attorney Detail'!H654))</f>
        <v>0</v>
      </c>
      <c r="BH656" s="93">
        <f>IF(AK656+AM656=0,0,(IF('Attorney Detail'!R654="yes",((AL656+AN656)/AV656)*('Attorney Detail'!G654+'Attorney Detail'!H654),0)))</f>
        <v>0</v>
      </c>
      <c r="BI656" s="91">
        <f>IF(AP656=0,0,(IF('Attorney Detail'!S654="yes",(AP656/AV656)*('Attorney Detail'!G654+'Attorney Detail'!H654),0)))</f>
        <v>0</v>
      </c>
      <c r="BJ656" s="91">
        <f>IF(AT656=0,0,(AT656/AV656)*('Attorney Detail'!G654+'Attorney Detail'!H654))</f>
        <v>0</v>
      </c>
      <c r="BK656" s="91">
        <f>IF((AU656)=0,('Attorney Detail'!G654+'Attorney Detail'!H654),SUM(AW656:BJ656))</f>
        <v>0</v>
      </c>
      <c r="CK656" s="19">
        <f>AV656*'Attorney Detail'!F654</f>
        <v>0</v>
      </c>
    </row>
    <row r="657" spans="1:89" ht="16.5" thickTop="1" thickBot="1" x14ac:dyDescent="0.3">
      <c r="A657" s="22" t="s">
        <v>27</v>
      </c>
      <c r="B657" s="23"/>
      <c r="C657" s="88"/>
      <c r="D657" s="75">
        <f>C657/C653</f>
        <v>0</v>
      </c>
      <c r="E657" s="88"/>
      <c r="F657" s="75">
        <f>E657/E653</f>
        <v>0</v>
      </c>
      <c r="G657" s="88"/>
      <c r="H657" s="75">
        <f>G657/G653</f>
        <v>0</v>
      </c>
      <c r="I657" s="88"/>
      <c r="J657" s="75">
        <f>I657/I653</f>
        <v>0</v>
      </c>
      <c r="K657" s="88"/>
      <c r="L657" s="75">
        <f>K657/K653</f>
        <v>0</v>
      </c>
      <c r="M657" s="88"/>
      <c r="N657" s="75">
        <f>M657/M653</f>
        <v>0</v>
      </c>
      <c r="O657" s="88"/>
      <c r="P657" s="75">
        <f>O657/O653</f>
        <v>0</v>
      </c>
      <c r="Q657" s="88"/>
      <c r="R657" s="75">
        <f>Q657/Q653</f>
        <v>0</v>
      </c>
      <c r="S657" s="88"/>
      <c r="T657" s="75">
        <f>S657/S653</f>
        <v>0</v>
      </c>
      <c r="U657" s="88"/>
      <c r="V657" s="75">
        <f>U657/U653</f>
        <v>0</v>
      </c>
      <c r="W657" s="88"/>
      <c r="X657" s="75">
        <f>W657/W653</f>
        <v>0</v>
      </c>
      <c r="Y657" s="88"/>
      <c r="Z657" s="75">
        <f>Y657/Y653</f>
        <v>0</v>
      </c>
      <c r="AA657" s="88"/>
      <c r="AB657" s="75">
        <f>AA657/AA653</f>
        <v>0</v>
      </c>
      <c r="AC657" s="88"/>
      <c r="AD657" s="75">
        <f>AC657/AC653</f>
        <v>0</v>
      </c>
      <c r="AE657" s="88"/>
      <c r="AF657" s="75">
        <f>AE657/AE653</f>
        <v>0</v>
      </c>
      <c r="AG657" s="88"/>
      <c r="AH657" s="75">
        <f>AG657/AG653</f>
        <v>0</v>
      </c>
      <c r="AI657" s="88"/>
      <c r="AJ657" s="75">
        <f>AI657/AI653</f>
        <v>0</v>
      </c>
      <c r="AK657" s="88">
        <v>0</v>
      </c>
      <c r="AL657" s="75">
        <f>AK657/AK653</f>
        <v>0</v>
      </c>
      <c r="AM657" s="88">
        <v>0</v>
      </c>
      <c r="AN657" s="75">
        <f>AM657/AM653</f>
        <v>0</v>
      </c>
      <c r="AO657" s="88"/>
      <c r="AP657" s="75">
        <f>AO657/AO653</f>
        <v>0</v>
      </c>
      <c r="AQ657" s="88"/>
      <c r="AR657" s="75">
        <f>AQ657/AQ653</f>
        <v>0</v>
      </c>
      <c r="AS657" s="88"/>
      <c r="AT657" s="75">
        <f>AS657/AS653</f>
        <v>0</v>
      </c>
      <c r="AU657" s="107">
        <f>E657+M657+O657+Q657+W657+Y657+AA657+AE657+AG657+AI657+AO657+AS657+G657+K657+I657+AC657+S657+U657+AQ657+AK657+AM657+C657</f>
        <v>0</v>
      </c>
      <c r="AV657" s="155">
        <f t="shared" si="2948"/>
        <v>0</v>
      </c>
      <c r="AW657" s="93">
        <f>IF(D657=0,0,(IF('Attorney Detail'!I655="yes",(D657/AV657)*('Attorney Detail'!G655+'Attorney Detail'!H655),0)))</f>
        <v>0</v>
      </c>
      <c r="AX657" s="93">
        <f>IF(F657=0,0,(IF('Attorney Detail'!J655="yes",(F657/AV657)*('Attorney Detail'!G655+'Attorney Detail'!H655),0)))</f>
        <v>0</v>
      </c>
      <c r="AY657" s="93">
        <f>IF(H657+J657=0,0,(IF('Attorney Detail'!K655="yes",((H657+J657)/AV657)*('Attorney Detail'!G655+'Attorney Detail'!H655),0)))</f>
        <v>0</v>
      </c>
      <c r="AZ657" s="93">
        <f>IF(L657=0,0,(IF('Attorney Detail'!L655="yes",(L657/AV657)*('Attorney Detail'!G655+'Attorney Detail'!H655),0)))</f>
        <v>0</v>
      </c>
      <c r="BA657" s="93">
        <f>IF(N657=0,0,(N657/AV657)*('Attorney Detail'!G655+'Attorney Detail'!H655))</f>
        <v>0</v>
      </c>
      <c r="BB657" s="93">
        <f>IF(R657+T657=0,0,(IF('Attorney Detail'!M655="yes",((R657+T657)/AV657)*('Attorney Detail'!G655+'Attorney Detail'!H655),0)))</f>
        <v>0</v>
      </c>
      <c r="BC657" s="93">
        <f>IF(V657=0,0,(IF('Attorney Detail'!N655="yes",(((V657)/AV657)*('Attorney Detail'!G655+'Attorney Detail'!H655)),0)))</f>
        <v>0</v>
      </c>
      <c r="BD657" s="93">
        <f>IF(X657+Z657+AB657=0,0,(IF('Attorney Detail'!O655="yes",((X657+Z657+AB657)/AV657)*('Attorney Detail'!G655+'Attorney Detail'!H655),0)))</f>
        <v>0</v>
      </c>
      <c r="BE657" s="93">
        <f>IF(AD657=0,0,(IF('Attorney Detail'!P655="yes",(AD657/AV657)*('Attorney Detail'!G655+'Attorney Detail'!H655),0)))</f>
        <v>0</v>
      </c>
      <c r="BF657" s="93">
        <f>IF(AF657=0,0,(IF('Attorney Detail'!Q655="yes",(AF657/AV657)*('Attorney Detail'!G655+'Attorney Detail'!H655),0)))</f>
        <v>0</v>
      </c>
      <c r="BG657" s="93">
        <f>IF(AH657=0,0,(AH657/AV657)*('Attorney Detail'!G655+'Attorney Detail'!H655))</f>
        <v>0</v>
      </c>
      <c r="BH657" s="93">
        <f>IF(AK657+AM657=0,0,(IF('Attorney Detail'!R655="yes",((AL657+AN657)/AV657)*('Attorney Detail'!G655+'Attorney Detail'!H655),0)))</f>
        <v>0</v>
      </c>
      <c r="BI657" s="91">
        <f>IF(AP657=0,0,(IF('Attorney Detail'!S655="yes",(AP657/AV657)*('Attorney Detail'!G655+'Attorney Detail'!H655),0)))</f>
        <v>0</v>
      </c>
      <c r="BJ657" s="91">
        <f>IF(AT657=0,0,(AT657/AV657)*('Attorney Detail'!G655+'Attorney Detail'!H655))</f>
        <v>0</v>
      </c>
      <c r="BK657" s="91">
        <f>IF((AU657)=0,('Attorney Detail'!G655+'Attorney Detail'!H655),SUM(AW657:BJ657))</f>
        <v>0</v>
      </c>
      <c r="CK657" s="19">
        <f>AV657*'Attorney Detail'!F655</f>
        <v>0</v>
      </c>
    </row>
    <row r="658" spans="1:89" ht="16.5" thickTop="1" thickBot="1" x14ac:dyDescent="0.3">
      <c r="A658" s="24" t="s">
        <v>28</v>
      </c>
      <c r="B658" s="25"/>
      <c r="C658" s="25"/>
      <c r="D658" s="75">
        <f>C658/C653</f>
        <v>0</v>
      </c>
      <c r="E658" s="25"/>
      <c r="F658" s="75">
        <f>E658/E653</f>
        <v>0</v>
      </c>
      <c r="G658" s="25"/>
      <c r="H658" s="75">
        <f>G658/G653</f>
        <v>0</v>
      </c>
      <c r="I658" s="25"/>
      <c r="J658" s="75">
        <f>I658/I653</f>
        <v>0</v>
      </c>
      <c r="K658" s="25"/>
      <c r="L658" s="75">
        <f>K658/K653</f>
        <v>0</v>
      </c>
      <c r="M658" s="25"/>
      <c r="N658" s="75">
        <f>M658/M653</f>
        <v>0</v>
      </c>
      <c r="O658" s="25"/>
      <c r="P658" s="75">
        <f>O658/O653</f>
        <v>0</v>
      </c>
      <c r="Q658" s="25"/>
      <c r="R658" s="75">
        <f>Q658/Q653</f>
        <v>0</v>
      </c>
      <c r="S658" s="25"/>
      <c r="T658" s="75">
        <f>S658/S653</f>
        <v>0</v>
      </c>
      <c r="U658" s="25"/>
      <c r="V658" s="75">
        <f>U658/U653</f>
        <v>0</v>
      </c>
      <c r="W658" s="25"/>
      <c r="X658" s="75">
        <f>W658/W653</f>
        <v>0</v>
      </c>
      <c r="Y658" s="25"/>
      <c r="Z658" s="75">
        <f>Y658/Y653</f>
        <v>0</v>
      </c>
      <c r="AA658" s="25"/>
      <c r="AB658" s="75">
        <f>AA658/AA653</f>
        <v>0</v>
      </c>
      <c r="AC658" s="25"/>
      <c r="AD658" s="75">
        <f>AC658/AC653</f>
        <v>0</v>
      </c>
      <c r="AE658" s="25"/>
      <c r="AF658" s="75">
        <f>AE658/AE653</f>
        <v>0</v>
      </c>
      <c r="AG658" s="25"/>
      <c r="AH658" s="75">
        <f>AG658/AG653</f>
        <v>0</v>
      </c>
      <c r="AI658" s="25"/>
      <c r="AJ658" s="75">
        <f>AI658/AI653</f>
        <v>0</v>
      </c>
      <c r="AK658" s="25">
        <v>0</v>
      </c>
      <c r="AL658" s="75">
        <f>AK658/AK653</f>
        <v>0</v>
      </c>
      <c r="AM658" s="25">
        <v>0</v>
      </c>
      <c r="AN658" s="75">
        <f>AM658/AM653</f>
        <v>0</v>
      </c>
      <c r="AO658" s="25"/>
      <c r="AP658" s="75">
        <f>AO658/AO653</f>
        <v>0</v>
      </c>
      <c r="AQ658" s="25"/>
      <c r="AR658" s="75">
        <f>AQ658/AQ653</f>
        <v>0</v>
      </c>
      <c r="AS658" s="25"/>
      <c r="AT658" s="75">
        <f>AS658/AS653</f>
        <v>0</v>
      </c>
      <c r="AU658" s="108">
        <f>E658+M658+O658+Q658+W658+Y658+AA658+AE658+AG658+AI658+AO658+AS658+G658+K658+I658+AC658+S658+U658+AQ658+AK658+AM658+C658</f>
        <v>0</v>
      </c>
      <c r="AV658" s="155">
        <f t="shared" si="2948"/>
        <v>0</v>
      </c>
      <c r="AW658" s="93">
        <f>IF(D658=0,0,(IF('Attorney Detail'!I656="yes",(D658/AV658)*('Attorney Detail'!G656+'Attorney Detail'!H656),0)))</f>
        <v>0</v>
      </c>
      <c r="AX658" s="93">
        <f>IF(F658=0,0,(IF('Attorney Detail'!J656="yes",(F658/AV658)*('Attorney Detail'!G656+'Attorney Detail'!H656),0)))</f>
        <v>0</v>
      </c>
      <c r="AY658" s="93">
        <f>IF(H658+J658=0,0,(IF('Attorney Detail'!K656="yes",((H658+J658)/AV658)*('Attorney Detail'!G656+'Attorney Detail'!H656),0)))</f>
        <v>0</v>
      </c>
      <c r="AZ658" s="93">
        <f>IF(L658=0,0,(IF('Attorney Detail'!L656="yes",(L658/AV658)*('Attorney Detail'!G656+'Attorney Detail'!H656),0)))</f>
        <v>0</v>
      </c>
      <c r="BA658" s="93">
        <f>IF(N658=0,0,(N658/AV658)*('Attorney Detail'!G656+'Attorney Detail'!H656))</f>
        <v>0</v>
      </c>
      <c r="BB658" s="93">
        <f>IF(R658+T658=0,0,(IF('Attorney Detail'!M656="yes",((R658+T658)/AV658)*('Attorney Detail'!G656+'Attorney Detail'!H656),0)))</f>
        <v>0</v>
      </c>
      <c r="BC658" s="93">
        <f>IF(V658=0,0,(IF('Attorney Detail'!N656="yes",(((V658)/AV658)*('Attorney Detail'!G656+'Attorney Detail'!H656)),0)))</f>
        <v>0</v>
      </c>
      <c r="BD658" s="93">
        <f>IF(X658+Z658+AB658=0,0,(IF('Attorney Detail'!O656="yes",((X658+Z658+AB658)/AV658)*('Attorney Detail'!G656+'Attorney Detail'!H656),0)))</f>
        <v>0</v>
      </c>
      <c r="BE658" s="93">
        <f>IF(AD658=0,0,(IF('Attorney Detail'!P656="yes",(AD658/AV658)*('Attorney Detail'!G656+'Attorney Detail'!H656),0)))</f>
        <v>0</v>
      </c>
      <c r="BF658" s="93">
        <f>IF(AF658=0,0,(IF('Attorney Detail'!Q656="yes",(AF658/AV658)*('Attorney Detail'!G656+'Attorney Detail'!H656),0)))</f>
        <v>0</v>
      </c>
      <c r="BG658" s="93">
        <f>IF(AH658=0,0,(AH658/AV658)*('Attorney Detail'!G656+'Attorney Detail'!H656))</f>
        <v>0</v>
      </c>
      <c r="BH658" s="93">
        <f>IF(AK658+AM658=0,0,(IF('Attorney Detail'!R656="yes",((AL658+AN658)/AV658)*('Attorney Detail'!G656+'Attorney Detail'!H656),0)))</f>
        <v>0</v>
      </c>
      <c r="BI658" s="91">
        <f>IF(AP658=0,0,(IF('Attorney Detail'!S656="yes",(AP658/AV658)*('Attorney Detail'!G656+'Attorney Detail'!H656),0)))</f>
        <v>0</v>
      </c>
      <c r="BJ658" s="91">
        <f>IF(AT658=0,0,(AT658/AV658)*('Attorney Detail'!G656+'Attorney Detail'!H656))</f>
        <v>0</v>
      </c>
      <c r="BK658" s="91">
        <f>IF((AU658)=0,('Attorney Detail'!G656+'Attorney Detail'!H656),SUM(AW658:BJ658))</f>
        <v>0</v>
      </c>
      <c r="CK658" s="19">
        <f>AV658*'Attorney Detail'!F656</f>
        <v>0</v>
      </c>
    </row>
    <row r="659" spans="1:89" ht="16.5" thickTop="1" thickBot="1" x14ac:dyDescent="0.3">
      <c r="A659" s="72" t="s">
        <v>29</v>
      </c>
      <c r="B659" s="73"/>
      <c r="C659" s="73">
        <f t="shared" ref="C659" si="2949">SUM(C655:C658)</f>
        <v>0</v>
      </c>
      <c r="D659" s="74">
        <f t="shared" ref="D659" si="2950">C659/C653</f>
        <v>0</v>
      </c>
      <c r="E659" s="73">
        <f t="shared" ref="E659" si="2951">SUM(E655:E658)</f>
        <v>0</v>
      </c>
      <c r="F659" s="74">
        <f t="shared" ref="F659" si="2952">E659/E653</f>
        <v>0</v>
      </c>
      <c r="G659" s="73">
        <f t="shared" ref="G659" si="2953">SUM(G655:G658)</f>
        <v>0</v>
      </c>
      <c r="H659" s="75">
        <f t="shared" ref="H659" si="2954">G659/G653</f>
        <v>0</v>
      </c>
      <c r="I659" s="73">
        <f t="shared" ref="I659" si="2955">SUM(I655:I658)</f>
        <v>0</v>
      </c>
      <c r="J659" s="75">
        <f t="shared" ref="J659" si="2956">I659/I653</f>
        <v>0</v>
      </c>
      <c r="K659" s="73">
        <f t="shared" ref="K659" si="2957">SUM(K655:K658)</f>
        <v>0</v>
      </c>
      <c r="L659" s="75">
        <f t="shared" ref="L659" si="2958">K659/K653</f>
        <v>0</v>
      </c>
      <c r="M659" s="73">
        <f t="shared" ref="M659" si="2959">SUM(M655:M658)</f>
        <v>0</v>
      </c>
      <c r="N659" s="74">
        <f t="shared" ref="N659" si="2960">M659/M653</f>
        <v>0</v>
      </c>
      <c r="O659" s="73">
        <f t="shared" ref="O659" si="2961">SUM(O655:O658)</f>
        <v>0</v>
      </c>
      <c r="P659" s="74">
        <f t="shared" ref="P659" si="2962">O659/O653</f>
        <v>0</v>
      </c>
      <c r="Q659" s="73">
        <f t="shared" ref="Q659" si="2963">SUM(Q655:Q658)</f>
        <v>0</v>
      </c>
      <c r="R659" s="75">
        <f t="shared" ref="R659" si="2964">Q659/Q653</f>
        <v>0</v>
      </c>
      <c r="S659" s="73">
        <f t="shared" ref="S659" si="2965">SUM(S655:S658)</f>
        <v>0</v>
      </c>
      <c r="T659" s="75">
        <f t="shared" ref="T659" si="2966">S659/S653</f>
        <v>0</v>
      </c>
      <c r="U659" s="73">
        <f t="shared" ref="U659" si="2967">SUM(U655:U658)</f>
        <v>0</v>
      </c>
      <c r="V659" s="75">
        <f t="shared" ref="V659" si="2968">U659/U653</f>
        <v>0</v>
      </c>
      <c r="W659" s="73">
        <f t="shared" ref="W659" si="2969">SUM(W655:W658)</f>
        <v>0</v>
      </c>
      <c r="X659" s="75">
        <f t="shared" ref="X659" si="2970">W659/W653</f>
        <v>0</v>
      </c>
      <c r="Y659" s="73">
        <f t="shared" ref="Y659" si="2971">SUM(Y655:Y658)</f>
        <v>0</v>
      </c>
      <c r="Z659" s="75">
        <f t="shared" ref="Z659" si="2972">Y659/Y653</f>
        <v>0</v>
      </c>
      <c r="AA659" s="73">
        <f t="shared" ref="AA659" si="2973">SUM(AA655:AA658)</f>
        <v>0</v>
      </c>
      <c r="AB659" s="75">
        <f t="shared" ref="AB659" si="2974">AA659/AA653</f>
        <v>0</v>
      </c>
      <c r="AC659" s="73">
        <f t="shared" ref="AC659" si="2975">SUM(AC655:AC658)</f>
        <v>0</v>
      </c>
      <c r="AD659" s="75">
        <f t="shared" ref="AD659" si="2976">AC659/AC653</f>
        <v>0</v>
      </c>
      <c r="AE659" s="73">
        <f t="shared" ref="AE659" si="2977">SUM(AE655:AE658)</f>
        <v>0</v>
      </c>
      <c r="AF659" s="75">
        <f t="shared" ref="AF659" si="2978">AE659/AE653</f>
        <v>0</v>
      </c>
      <c r="AG659" s="73">
        <f t="shared" ref="AG659" si="2979">SUM(AG655:AG658)</f>
        <v>0</v>
      </c>
      <c r="AH659" s="75">
        <f t="shared" ref="AH659" si="2980">AG659/AG653</f>
        <v>0</v>
      </c>
      <c r="AI659" s="73">
        <f t="shared" ref="AI659" si="2981">SUM(AI655:AI658)</f>
        <v>0</v>
      </c>
      <c r="AJ659" s="75">
        <f t="shared" ref="AJ659" si="2982">AI659/AI653</f>
        <v>0</v>
      </c>
      <c r="AK659" s="73">
        <f t="shared" ref="AK659" si="2983">SUM(AK655:AK658)</f>
        <v>0</v>
      </c>
      <c r="AL659" s="75">
        <f t="shared" ref="AL659" si="2984">AK659/AK653</f>
        <v>0</v>
      </c>
      <c r="AM659" s="73">
        <f t="shared" ref="AM659" si="2985">SUM(AM655:AM658)</f>
        <v>0</v>
      </c>
      <c r="AN659" s="75">
        <f t="shared" ref="AN659" si="2986">AM659/AM653</f>
        <v>0</v>
      </c>
      <c r="AO659" s="73">
        <f t="shared" ref="AO659" si="2987">SUM(AO655:AO658)</f>
        <v>0</v>
      </c>
      <c r="AP659" s="75">
        <f t="shared" ref="AP659" si="2988">AO659/AO653</f>
        <v>0</v>
      </c>
      <c r="AQ659" s="73">
        <f t="shared" ref="AQ659" si="2989">SUM(AQ655:AQ658)</f>
        <v>0</v>
      </c>
      <c r="AR659" s="75">
        <f t="shared" ref="AR659" si="2990">AQ659/AQ653</f>
        <v>0</v>
      </c>
      <c r="AS659" s="73">
        <f t="shared" ref="AS659" si="2991">SUM(AS655:AS658)</f>
        <v>0</v>
      </c>
      <c r="AT659" s="75">
        <f t="shared" ref="AT659" si="2992">AS659/AS653</f>
        <v>0</v>
      </c>
      <c r="AU659" s="71">
        <f>E659+M659+O659+Q659+W659+Y659+AA659+AE659+AG659+AI659+AO659+AS659+G659+K659+I659+AC659+S659+U659+AQ659+AK659+AM659+C659</f>
        <v>0</v>
      </c>
      <c r="AV659" s="155">
        <f t="shared" si="2948"/>
        <v>0</v>
      </c>
      <c r="AW659" s="94"/>
      <c r="AX659" s="94"/>
      <c r="AY659" s="94"/>
      <c r="AZ659" s="94"/>
      <c r="BA659" s="94"/>
      <c r="BB659" s="94"/>
      <c r="BC659" s="94"/>
      <c r="BD659" s="94"/>
      <c r="BE659" s="94"/>
      <c r="BF659" s="94"/>
      <c r="BG659" s="94"/>
      <c r="BH659" s="94"/>
      <c r="BI659" s="94"/>
      <c r="BJ659" s="94"/>
      <c r="BK659" s="94"/>
      <c r="CK659" s="26">
        <f t="shared" ref="CK659" si="2993">SUM(CK655:CK658)</f>
        <v>0</v>
      </c>
    </row>
    <row r="660" spans="1:89" ht="16.5" thickTop="1" x14ac:dyDescent="0.25">
      <c r="A660" s="233" t="s">
        <v>481</v>
      </c>
      <c r="B660" s="233"/>
      <c r="C660" s="233"/>
      <c r="D660" s="233"/>
      <c r="E660" s="233"/>
      <c r="F660" s="233"/>
      <c r="G660" s="233"/>
      <c r="H660" s="233"/>
      <c r="I660" s="233"/>
      <c r="J660" s="233"/>
      <c r="K660" s="233"/>
      <c r="L660" s="233"/>
      <c r="M660" s="233"/>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row>
    <row r="661" spans="1:89" ht="45" x14ac:dyDescent="0.25">
      <c r="A661" s="76"/>
      <c r="B661" s="66" t="s">
        <v>21</v>
      </c>
      <c r="C661" s="225" t="s">
        <v>442</v>
      </c>
      <c r="D661" s="226"/>
      <c r="E661" s="225" t="s">
        <v>96</v>
      </c>
      <c r="F661" s="226"/>
      <c r="G661" s="232" t="s">
        <v>99</v>
      </c>
      <c r="H661" s="226"/>
      <c r="I661" s="232" t="s">
        <v>100</v>
      </c>
      <c r="J661" s="226"/>
      <c r="K661" s="225" t="s">
        <v>97</v>
      </c>
      <c r="L661" s="226"/>
      <c r="M661" s="225" t="s">
        <v>98</v>
      </c>
      <c r="N661" s="226"/>
      <c r="O661" s="225" t="s">
        <v>22</v>
      </c>
      <c r="P661" s="226"/>
      <c r="Q661" s="225" t="s">
        <v>489</v>
      </c>
      <c r="R661" s="226"/>
      <c r="S661" s="225" t="s">
        <v>488</v>
      </c>
      <c r="T661" s="226"/>
      <c r="U661" s="232" t="s">
        <v>422</v>
      </c>
      <c r="V661" s="226"/>
      <c r="W661" s="232" t="s">
        <v>436</v>
      </c>
      <c r="X661" s="226"/>
      <c r="Y661" s="232" t="s">
        <v>423</v>
      </c>
      <c r="Z661" s="226"/>
      <c r="AA661" s="225" t="s">
        <v>484</v>
      </c>
      <c r="AB661" s="226"/>
      <c r="AC661" s="225" t="s">
        <v>93</v>
      </c>
      <c r="AD661" s="226"/>
      <c r="AE661" s="225" t="s">
        <v>94</v>
      </c>
      <c r="AF661" s="226"/>
      <c r="AG661" s="225" t="s">
        <v>485</v>
      </c>
      <c r="AH661" s="226"/>
      <c r="AI661" s="225" t="s">
        <v>424</v>
      </c>
      <c r="AJ661" s="226"/>
      <c r="AK661" s="225" t="s">
        <v>425</v>
      </c>
      <c r="AL661" s="226"/>
      <c r="AM661" s="225" t="s">
        <v>437</v>
      </c>
      <c r="AN661" s="226"/>
      <c r="AO661" s="225" t="s">
        <v>500</v>
      </c>
      <c r="AP661" s="226"/>
      <c r="AQ661" s="225" t="s">
        <v>426</v>
      </c>
      <c r="AR661" s="226"/>
      <c r="AS661" s="225" t="s">
        <v>447</v>
      </c>
      <c r="AT661" s="226"/>
      <c r="AU661" s="225" t="s">
        <v>23</v>
      </c>
      <c r="AV661" s="226"/>
      <c r="AW661" s="89" t="s">
        <v>442</v>
      </c>
      <c r="AX661" s="89" t="s">
        <v>96</v>
      </c>
      <c r="AY661" s="195" t="s">
        <v>271</v>
      </c>
      <c r="AZ661" s="105" t="s">
        <v>97</v>
      </c>
      <c r="BA661" s="105" t="s">
        <v>443</v>
      </c>
      <c r="BB661" s="90" t="s">
        <v>434</v>
      </c>
      <c r="BC661" s="106" t="s">
        <v>272</v>
      </c>
      <c r="BD661" s="90" t="s">
        <v>435</v>
      </c>
      <c r="BE661" s="90" t="s">
        <v>93</v>
      </c>
      <c r="BF661" s="90" t="s">
        <v>94</v>
      </c>
      <c r="BG661" s="90" t="s">
        <v>31</v>
      </c>
      <c r="BH661" s="90" t="s">
        <v>444</v>
      </c>
      <c r="BI661" s="91" t="s">
        <v>445</v>
      </c>
      <c r="BJ661" s="91" t="s">
        <v>446</v>
      </c>
      <c r="BK661" s="91" t="s">
        <v>448</v>
      </c>
      <c r="CK661" s="219" t="s">
        <v>502</v>
      </c>
    </row>
    <row r="662" spans="1:89" x14ac:dyDescent="0.25">
      <c r="A662" s="38" t="s">
        <v>107</v>
      </c>
      <c r="B662" s="67"/>
      <c r="C662" s="67"/>
      <c r="D662" s="68"/>
      <c r="E662" s="67"/>
      <c r="F662" s="68"/>
      <c r="G662" s="67"/>
      <c r="H662" s="68"/>
      <c r="I662" s="67"/>
      <c r="J662" s="68"/>
      <c r="K662" s="67"/>
      <c r="L662" s="68"/>
      <c r="M662" s="69"/>
      <c r="N662" s="68"/>
      <c r="O662" s="67"/>
      <c r="P662" s="68"/>
      <c r="Q662" s="67"/>
      <c r="R662" s="68"/>
      <c r="S662" s="67"/>
      <c r="T662" s="68"/>
      <c r="U662" s="67"/>
      <c r="V662" s="68"/>
      <c r="W662" s="67"/>
      <c r="X662" s="68"/>
      <c r="Y662" s="67"/>
      <c r="Z662" s="68"/>
      <c r="AA662" s="67"/>
      <c r="AB662" s="68"/>
      <c r="AC662" s="69"/>
      <c r="AD662" s="69"/>
      <c r="AE662" s="67"/>
      <c r="AF662" s="68"/>
      <c r="AG662" s="67"/>
      <c r="AH662" s="68"/>
      <c r="AI662" s="67"/>
      <c r="AJ662" s="68"/>
      <c r="AK662" s="227"/>
      <c r="AL662" s="228"/>
      <c r="AM662" s="227"/>
      <c r="AN662" s="228"/>
      <c r="AO662" s="112"/>
      <c r="AP662" s="113"/>
      <c r="AQ662" s="112"/>
      <c r="AR662" s="113"/>
      <c r="AS662" s="112"/>
      <c r="AT662" s="113"/>
      <c r="AU662" s="67"/>
      <c r="AV662" s="110"/>
      <c r="AW662" s="89"/>
      <c r="AX662" s="89"/>
      <c r="AY662" s="89"/>
      <c r="AZ662" s="89"/>
      <c r="BA662" s="89"/>
    </row>
    <row r="663" spans="1:89" x14ac:dyDescent="0.25">
      <c r="A663" s="77"/>
      <c r="B663" s="70"/>
      <c r="C663" s="223">
        <f>(VLOOKUP(A662,$BL$2:$CH$5,2,FALSE))*'Attorney Detail'!F663</f>
        <v>15</v>
      </c>
      <c r="D663" s="224"/>
      <c r="E663" s="223">
        <f>(VLOOKUP(A662,$BL$2:$CH$5,3,FALSE))*'Attorney Detail'!F663</f>
        <v>15</v>
      </c>
      <c r="F663" s="224"/>
      <c r="G663" s="223">
        <f>VLOOKUP(A662,$BL$2:$CI$5,4,FALSE)*'Attorney Detail'!F663</f>
        <v>50</v>
      </c>
      <c r="H663" s="224"/>
      <c r="I663" s="223">
        <f>VLOOKUP(A662,$BL$2:$CI$5,5,FALSE)*'Attorney Detail'!F663</f>
        <v>80</v>
      </c>
      <c r="J663" s="224"/>
      <c r="K663" s="223">
        <f>VLOOKUP(A662,$BL$2:$CI$5,6,FALSE)*'Attorney Detail'!F663</f>
        <v>100</v>
      </c>
      <c r="L663" s="224"/>
      <c r="M663" s="234">
        <f>VLOOKUP(A662,$BL$2:$CI$5,7,FALSE)*'Attorney Detail'!F663</f>
        <v>150</v>
      </c>
      <c r="N663" s="224"/>
      <c r="O663" s="223">
        <f>VLOOKUP(A662,$BL$2:$CI$5,8,FALSE)*'Attorney Detail'!F663</f>
        <v>300</v>
      </c>
      <c r="P663" s="224"/>
      <c r="Q663" s="223">
        <f>VLOOKUP(A662,$BL$2:$CI$5,9,FALSE)*'Attorney Detail'!F663</f>
        <v>15</v>
      </c>
      <c r="R663" s="224"/>
      <c r="S663" s="223">
        <f>VLOOKUP(A662,$BL$2:$CI$5,10,FALSE)*'Attorney Detail'!F663</f>
        <v>50</v>
      </c>
      <c r="T663" s="224"/>
      <c r="U663" s="223">
        <f>VLOOKUP(A662,$BL$2:$CI$5,11,FALSE)*'Attorney Detail'!F663</f>
        <v>100</v>
      </c>
      <c r="V663" s="224"/>
      <c r="W663" s="223">
        <f>VLOOKUP(A662,$BL$2:$CI$5,12,FALSE)*'Attorney Detail'!F663</f>
        <v>220</v>
      </c>
      <c r="X663" s="224"/>
      <c r="Y663" s="223">
        <f>VLOOKUP(A662,$BL$2:$CI$5,13,FALSE)*'Attorney Detail'!F663</f>
        <v>300</v>
      </c>
      <c r="Z663" s="224"/>
      <c r="AA663" s="229">
        <f>VLOOKUP(A662,$BL$2:$CI$5,14,FALSE)*'Attorney Detail'!F663</f>
        <v>400</v>
      </c>
      <c r="AB663" s="230"/>
      <c r="AC663" s="229">
        <f>VLOOKUP(A662,$BL$2:$CI$5,15,FALSE)*'Attorney Detail'!F663</f>
        <v>120</v>
      </c>
      <c r="AD663" s="231"/>
      <c r="AE663" s="229">
        <f>VLOOKUP(A662,$BL$2:$CI$5,16,FALSE)*'Attorney Detail'!F663</f>
        <v>120</v>
      </c>
      <c r="AF663" s="230"/>
      <c r="AG663" s="229">
        <f>VLOOKUP(A662,$BL$2:$CI$5,17,FALSE)*'Attorney Detail'!F663</f>
        <v>300</v>
      </c>
      <c r="AH663" s="230"/>
      <c r="AI663" s="223">
        <f>VLOOKUP(A662,$BL$2:$CI$5,18,FALSE)*'Attorney Detail'!F663</f>
        <v>300</v>
      </c>
      <c r="AJ663" s="224"/>
      <c r="AK663" s="223">
        <f>VLOOKUP(A662,$BL$2:$CI$5,19,FALSE)*'Attorney Detail'!F663</f>
        <v>15</v>
      </c>
      <c r="AL663" s="224"/>
      <c r="AM663" s="223">
        <f>VLOOKUP(A662,$BL$2:$CI$5,20,FALSE)*'Attorney Detail'!F663</f>
        <v>40</v>
      </c>
      <c r="AN663" s="224"/>
      <c r="AO663" s="223">
        <f>VLOOKUP(A662,$BL$2:$CI$5,21,FALSE)*'Attorney Detail'!F663</f>
        <v>40</v>
      </c>
      <c r="AP663" s="224"/>
      <c r="AQ663" s="223">
        <f>VLOOKUP(A662,$BL$2:$CI$5,22,FALSE)*'Attorney Detail'!F663</f>
        <v>40</v>
      </c>
      <c r="AR663" s="224"/>
      <c r="AS663" s="235">
        <f>VLOOKUP(A662,$BL$2:$CI$5,23,FALSE)*'Attorney Detail'!F663</f>
        <v>10000000000</v>
      </c>
      <c r="AT663" s="236"/>
      <c r="AU663" s="237"/>
      <c r="AV663" s="238"/>
    </row>
    <row r="664" spans="1:89" ht="15.75" thickBot="1" x14ac:dyDescent="0.3">
      <c r="A664" s="37" t="str">
        <f>'Attorney Detail'!A663&amp;""</f>
        <v/>
      </c>
      <c r="B664" s="78" t="s">
        <v>24</v>
      </c>
      <c r="C664" s="78" t="s">
        <v>24</v>
      </c>
      <c r="D664" s="78" t="s">
        <v>112</v>
      </c>
      <c r="E664" s="78" t="s">
        <v>24</v>
      </c>
      <c r="F664" s="78" t="s">
        <v>112</v>
      </c>
      <c r="G664" s="78" t="s">
        <v>24</v>
      </c>
      <c r="H664" s="78" t="s">
        <v>112</v>
      </c>
      <c r="I664" s="78" t="s">
        <v>24</v>
      </c>
      <c r="J664" s="78" t="s">
        <v>112</v>
      </c>
      <c r="K664" s="78" t="s">
        <v>24</v>
      </c>
      <c r="L664" s="78" t="s">
        <v>112</v>
      </c>
      <c r="M664" s="78" t="s">
        <v>24</v>
      </c>
      <c r="N664" s="78" t="s">
        <v>112</v>
      </c>
      <c r="O664" s="78" t="s">
        <v>24</v>
      </c>
      <c r="P664" s="78" t="s">
        <v>112</v>
      </c>
      <c r="Q664" s="78" t="s">
        <v>24</v>
      </c>
      <c r="R664" s="78" t="s">
        <v>112</v>
      </c>
      <c r="S664" s="78" t="s">
        <v>24</v>
      </c>
      <c r="T664" s="78" t="s">
        <v>112</v>
      </c>
      <c r="U664" s="78" t="s">
        <v>24</v>
      </c>
      <c r="V664" s="78" t="s">
        <v>112</v>
      </c>
      <c r="W664" s="78" t="s">
        <v>24</v>
      </c>
      <c r="X664" s="78" t="s">
        <v>112</v>
      </c>
      <c r="Y664" s="78" t="s">
        <v>24</v>
      </c>
      <c r="Z664" s="78" t="s">
        <v>112</v>
      </c>
      <c r="AA664" s="78" t="s">
        <v>24</v>
      </c>
      <c r="AB664" s="78" t="s">
        <v>112</v>
      </c>
      <c r="AC664" s="78" t="s">
        <v>24</v>
      </c>
      <c r="AD664" s="78" t="s">
        <v>112</v>
      </c>
      <c r="AE664" s="78" t="s">
        <v>24</v>
      </c>
      <c r="AF664" s="78" t="s">
        <v>112</v>
      </c>
      <c r="AG664" s="78" t="s">
        <v>24</v>
      </c>
      <c r="AH664" s="79" t="s">
        <v>112</v>
      </c>
      <c r="AI664" s="78" t="s">
        <v>24</v>
      </c>
      <c r="AJ664" s="78" t="s">
        <v>112</v>
      </c>
      <c r="AK664" s="78" t="s">
        <v>24</v>
      </c>
      <c r="AL664" s="78" t="s">
        <v>112</v>
      </c>
      <c r="AM664" s="78" t="s">
        <v>24</v>
      </c>
      <c r="AN664" s="78" t="s">
        <v>112</v>
      </c>
      <c r="AO664" s="78" t="s">
        <v>24</v>
      </c>
      <c r="AP664" s="78" t="s">
        <v>112</v>
      </c>
      <c r="AQ664" s="78" t="s">
        <v>24</v>
      </c>
      <c r="AR664" s="78" t="s">
        <v>112</v>
      </c>
      <c r="AS664" s="78" t="s">
        <v>24</v>
      </c>
      <c r="AT664" s="78" t="s">
        <v>112</v>
      </c>
      <c r="AU664" s="78" t="s">
        <v>24</v>
      </c>
      <c r="AV664" s="154" t="s">
        <v>112</v>
      </c>
      <c r="CK664" s="19"/>
    </row>
    <row r="665" spans="1:89" ht="16.5" thickTop="1" thickBot="1" x14ac:dyDescent="0.3">
      <c r="A665" s="20" t="s">
        <v>25</v>
      </c>
      <c r="B665" s="21"/>
      <c r="C665" s="21"/>
      <c r="D665" s="75">
        <f>C665/C663</f>
        <v>0</v>
      </c>
      <c r="E665" s="21"/>
      <c r="F665" s="75">
        <f>E665/E663</f>
        <v>0</v>
      </c>
      <c r="G665" s="21"/>
      <c r="H665" s="75">
        <f>G665/G663</f>
        <v>0</v>
      </c>
      <c r="I665" s="21"/>
      <c r="J665" s="75">
        <f>I665/I663</f>
        <v>0</v>
      </c>
      <c r="K665" s="21"/>
      <c r="L665" s="75">
        <f>K665/K663</f>
        <v>0</v>
      </c>
      <c r="M665" s="21"/>
      <c r="N665" s="75">
        <f>M665/M663</f>
        <v>0</v>
      </c>
      <c r="O665" s="21"/>
      <c r="P665" s="75">
        <f>O665/O663</f>
        <v>0</v>
      </c>
      <c r="Q665" s="21"/>
      <c r="R665" s="75">
        <f>Q665/Q663</f>
        <v>0</v>
      </c>
      <c r="S665" s="21"/>
      <c r="T665" s="75">
        <f>S665/S663</f>
        <v>0</v>
      </c>
      <c r="U665" s="21"/>
      <c r="V665" s="75">
        <f>U665/U663</f>
        <v>0</v>
      </c>
      <c r="W665" s="21"/>
      <c r="X665" s="75">
        <f>W665/W663</f>
        <v>0</v>
      </c>
      <c r="Y665" s="21"/>
      <c r="Z665" s="75">
        <f>Y665/Y663</f>
        <v>0</v>
      </c>
      <c r="AA665" s="21"/>
      <c r="AB665" s="75">
        <f>AA665/AA663</f>
        <v>0</v>
      </c>
      <c r="AC665" s="21"/>
      <c r="AD665" s="75">
        <f>AC665/AC663</f>
        <v>0</v>
      </c>
      <c r="AE665" s="21"/>
      <c r="AF665" s="75">
        <f>AE665/AE663</f>
        <v>0</v>
      </c>
      <c r="AG665" s="21"/>
      <c r="AH665" s="75">
        <f>AG665/AG663</f>
        <v>0</v>
      </c>
      <c r="AI665" s="21"/>
      <c r="AJ665" s="75">
        <f>AI665/AI663</f>
        <v>0</v>
      </c>
      <c r="AK665" s="21"/>
      <c r="AL665" s="75">
        <f>AK665/AK663</f>
        <v>0</v>
      </c>
      <c r="AM665" s="21">
        <v>0</v>
      </c>
      <c r="AN665" s="75">
        <f>AM665/AM663</f>
        <v>0</v>
      </c>
      <c r="AO665" s="21"/>
      <c r="AP665" s="75">
        <f>AO665/AO663</f>
        <v>0</v>
      </c>
      <c r="AQ665" s="21"/>
      <c r="AR665" s="75">
        <f>AQ665/AQ663</f>
        <v>0</v>
      </c>
      <c r="AS665" s="21"/>
      <c r="AT665" s="75">
        <f>AS665/AS663</f>
        <v>0</v>
      </c>
      <c r="AU665" s="100">
        <f>E665+M665+O665+Q665+W665+Y665+AA665+AE665+AG665+AI665+AO665+AS665+G665+K665+I665+AC665+S665+U665+AQ665+AK665+AM665+C665</f>
        <v>0</v>
      </c>
      <c r="AV665" s="155">
        <f t="shared" ref="AV665:AV669" si="2994">F665+N665+P665+R665+X665+Z665+AB665+AF665+AH665+AJ665+AP665+AT665+AD665+H665+L665+J665+T665+V665+AR665+AL665+AN665+D665</f>
        <v>0</v>
      </c>
      <c r="AW665" s="93">
        <f>IF(D665=0,0,(IF('Attorney Detail'!I663="yes",(D665/AV665)*('Attorney Detail'!G663+'Attorney Detail'!H663),0)))</f>
        <v>0</v>
      </c>
      <c r="AX665" s="93">
        <f>IF(F665=0,0,(IF('Attorney Detail'!J663="yes",(F665/AV665)*('Attorney Detail'!G663+'Attorney Detail'!H663),0)))</f>
        <v>0</v>
      </c>
      <c r="AY665" s="93">
        <f>IF(H665+J665=0,0,(IF('Attorney Detail'!K663="yes",((H665+J665)/AV665)*('Attorney Detail'!G663+'Attorney Detail'!H663),0)))</f>
        <v>0</v>
      </c>
      <c r="AZ665" s="93">
        <f>IF(L665=0,0,(IF('Attorney Detail'!L663="yes",(L665/AV665)*('Attorney Detail'!G663+'Attorney Detail'!H663),0)))</f>
        <v>0</v>
      </c>
      <c r="BA665" s="93">
        <f>IF(N665=0,0,(N665/AV665)*('Attorney Detail'!G663+'Attorney Detail'!H663))</f>
        <v>0</v>
      </c>
      <c r="BB665" s="93">
        <f>IF(R665+T665=0,0,(IF('Attorney Detail'!M663="yes",((R665+T665)/AV665)*('Attorney Detail'!G663+'Attorney Detail'!H663),0)))</f>
        <v>0</v>
      </c>
      <c r="BC665" s="93">
        <f>IF(V665=0,0,(IF('Attorney Detail'!N663="yes",(((V665)/AV665)*('Attorney Detail'!G663+'Attorney Detail'!H663)),0)))</f>
        <v>0</v>
      </c>
      <c r="BD665" s="93">
        <f>IF(X665+Z665+AB665=0,0,(IF('Attorney Detail'!O663="yes",((X665+Z665+AB665)/AV665)*('Attorney Detail'!G663+'Attorney Detail'!H663),0)))</f>
        <v>0</v>
      </c>
      <c r="BE665" s="93">
        <f>IF(AD665=0,0,(IF('Attorney Detail'!P663="yes",(AD665/AV665)*('Attorney Detail'!G663+'Attorney Detail'!H663),0)))</f>
        <v>0</v>
      </c>
      <c r="BF665" s="93">
        <f>IF(AF665=0,0,(IF('Attorney Detail'!Q663="yes",(AF665/AV665)*('Attorney Detail'!G663+'Attorney Detail'!H663),0)))</f>
        <v>0</v>
      </c>
      <c r="BG665" s="93">
        <f>IF(AH665=0,0,(AH665/AV665)*('Attorney Detail'!G663+'Attorney Detail'!H663))</f>
        <v>0</v>
      </c>
      <c r="BH665" s="93">
        <f>IF(AK665+AM665=0,0,(IF('Attorney Detail'!R663="yes",((AL665+AN665)/AV665)*('Attorney Detail'!G663+'Attorney Detail'!H663),0)))</f>
        <v>0</v>
      </c>
      <c r="BI665" s="91">
        <f>IF(AP665=0,0,(IF('Attorney Detail'!S663="yes",(AP665/AV665)*('Attorney Detail'!G663+'Attorney Detail'!H663),0)))</f>
        <v>0</v>
      </c>
      <c r="BJ665" s="91">
        <f>IF(AT665=0,0,(AT665/AV665)*('Attorney Detail'!G663+'Attorney Detail'!H663))</f>
        <v>0</v>
      </c>
      <c r="BK665" s="91">
        <f>IF((AU665)=0,('Attorney Detail'!G663+'Attorney Detail'!H663),SUM(AW665:BJ665))</f>
        <v>0</v>
      </c>
      <c r="CK665" s="19">
        <f>AV665*'Attorney Detail'!F663</f>
        <v>0</v>
      </c>
    </row>
    <row r="666" spans="1:89" ht="16.5" thickTop="1" thickBot="1" x14ac:dyDescent="0.3">
      <c r="A666" s="22" t="s">
        <v>26</v>
      </c>
      <c r="B666" s="23"/>
      <c r="C666" s="88"/>
      <c r="D666" s="75">
        <f>C666/C663</f>
        <v>0</v>
      </c>
      <c r="E666" s="88"/>
      <c r="F666" s="75">
        <f>E666/E663</f>
        <v>0</v>
      </c>
      <c r="G666" s="88"/>
      <c r="H666" s="75">
        <f>G666/G663</f>
        <v>0</v>
      </c>
      <c r="I666" s="88"/>
      <c r="J666" s="75">
        <f>I666/I663</f>
        <v>0</v>
      </c>
      <c r="K666" s="88"/>
      <c r="L666" s="75">
        <f>K666/K663</f>
        <v>0</v>
      </c>
      <c r="M666" s="88"/>
      <c r="N666" s="75">
        <f>M666/M663</f>
        <v>0</v>
      </c>
      <c r="O666" s="88"/>
      <c r="P666" s="75">
        <f>O666/O663</f>
        <v>0</v>
      </c>
      <c r="Q666" s="88"/>
      <c r="R666" s="75">
        <f>Q666/Q663</f>
        <v>0</v>
      </c>
      <c r="S666" s="88"/>
      <c r="T666" s="75">
        <f>S666/S663</f>
        <v>0</v>
      </c>
      <c r="U666" s="88"/>
      <c r="V666" s="75">
        <f>U666/U663</f>
        <v>0</v>
      </c>
      <c r="W666" s="88"/>
      <c r="X666" s="75">
        <f>W666/W663</f>
        <v>0</v>
      </c>
      <c r="Y666" s="88"/>
      <c r="Z666" s="75">
        <f>Y666/Y663</f>
        <v>0</v>
      </c>
      <c r="AA666" s="88"/>
      <c r="AB666" s="75">
        <f>AA666/AA663</f>
        <v>0</v>
      </c>
      <c r="AC666" s="88"/>
      <c r="AD666" s="75">
        <f>AC666/AC663</f>
        <v>0</v>
      </c>
      <c r="AE666" s="88"/>
      <c r="AF666" s="75">
        <f>AE666/AE663</f>
        <v>0</v>
      </c>
      <c r="AG666" s="88"/>
      <c r="AH666" s="75">
        <f>AG666/AG663</f>
        <v>0</v>
      </c>
      <c r="AI666" s="88"/>
      <c r="AJ666" s="75">
        <f>AI666/AI663</f>
        <v>0</v>
      </c>
      <c r="AK666" s="88">
        <v>0</v>
      </c>
      <c r="AL666" s="75">
        <f>AK666/AK663</f>
        <v>0</v>
      </c>
      <c r="AM666" s="88">
        <v>0</v>
      </c>
      <c r="AN666" s="75">
        <f>AM666/AM663</f>
        <v>0</v>
      </c>
      <c r="AO666" s="88"/>
      <c r="AP666" s="75">
        <f>AO666/AO663</f>
        <v>0</v>
      </c>
      <c r="AQ666" s="88"/>
      <c r="AR666" s="75">
        <f>AQ666/AQ663</f>
        <v>0</v>
      </c>
      <c r="AS666" s="88"/>
      <c r="AT666" s="75">
        <f>AS666/AS663</f>
        <v>0</v>
      </c>
      <c r="AU666" s="107">
        <f>E666+M666+O666+Q666+W666+Y666+AA666+AE666+AG666+AI666+AO666+AS666+G666+K666+I666+AC666+S666+U666+AQ666+AK666+AM666+C666</f>
        <v>0</v>
      </c>
      <c r="AV666" s="155">
        <f t="shared" si="2994"/>
        <v>0</v>
      </c>
      <c r="AW666" s="93">
        <f>IF(D666=0,0,(IF('Attorney Detail'!I664="yes",(D666/AV666)*('Attorney Detail'!G664+'Attorney Detail'!H664),0)))</f>
        <v>0</v>
      </c>
      <c r="AX666" s="93">
        <f>IF(F666=0,0,(IF('Attorney Detail'!J664="yes",(F666/AV666)*('Attorney Detail'!G664+'Attorney Detail'!H664),0)))</f>
        <v>0</v>
      </c>
      <c r="AY666" s="93">
        <f>IF(H666+J666=0,0,(IF('Attorney Detail'!K664="yes",((H666+J666)/AV666)*('Attorney Detail'!G664+'Attorney Detail'!H664),0)))</f>
        <v>0</v>
      </c>
      <c r="AZ666" s="93">
        <f>IF(L666=0,0,(IF('Attorney Detail'!L664="yes",(L666/AV666)*('Attorney Detail'!G664+'Attorney Detail'!H664),0)))</f>
        <v>0</v>
      </c>
      <c r="BA666" s="93">
        <f>IF(N666=0,0,(N666/AV666)*('Attorney Detail'!G664+'Attorney Detail'!H664))</f>
        <v>0</v>
      </c>
      <c r="BB666" s="93">
        <f>IF(R666+T666=0,0,(IF('Attorney Detail'!M664="yes",((R666+T666)/AV666)*('Attorney Detail'!G664+'Attorney Detail'!H664),0)))</f>
        <v>0</v>
      </c>
      <c r="BC666" s="93">
        <f>IF(V666=0,0,(IF('Attorney Detail'!N664="yes",(((V666)/AV666)*('Attorney Detail'!G664+'Attorney Detail'!H664)),0)))</f>
        <v>0</v>
      </c>
      <c r="BD666" s="93">
        <f>IF(X666+Z666+AB666=0,0,(IF('Attorney Detail'!O664="yes",((X666+Z666+AB666)/AV666)*('Attorney Detail'!G664+'Attorney Detail'!H664),0)))</f>
        <v>0</v>
      </c>
      <c r="BE666" s="93">
        <f>IF(AD666=0,0,(IF('Attorney Detail'!P664="yes",(AD666/AV666)*('Attorney Detail'!G664+'Attorney Detail'!H664),0)))</f>
        <v>0</v>
      </c>
      <c r="BF666" s="93">
        <f>IF(AF666=0,0,(IF('Attorney Detail'!Q664="yes",(AF666/AV666)*('Attorney Detail'!G664+'Attorney Detail'!H664),0)))</f>
        <v>0</v>
      </c>
      <c r="BG666" s="93">
        <f>IF(AH666=0,0,(AH666/AV666)*('Attorney Detail'!G664+'Attorney Detail'!H664))</f>
        <v>0</v>
      </c>
      <c r="BH666" s="93">
        <f>IF(AK666+AM666=0,0,(IF('Attorney Detail'!R664="yes",((AL666+AN666)/AV666)*('Attorney Detail'!G664+'Attorney Detail'!H664),0)))</f>
        <v>0</v>
      </c>
      <c r="BI666" s="91">
        <f>IF(AP666=0,0,(IF('Attorney Detail'!S664="yes",(AP666/AV666)*('Attorney Detail'!G664+'Attorney Detail'!H664),0)))</f>
        <v>0</v>
      </c>
      <c r="BJ666" s="91">
        <f>IF(AT666=0,0,(AT666/AV666)*('Attorney Detail'!G664+'Attorney Detail'!H664))</f>
        <v>0</v>
      </c>
      <c r="BK666" s="91">
        <f>IF((AU666)=0,('Attorney Detail'!G664+'Attorney Detail'!H664),SUM(AW666:BJ666))</f>
        <v>0</v>
      </c>
      <c r="CK666" s="19">
        <f>AV666*'Attorney Detail'!F664</f>
        <v>0</v>
      </c>
    </row>
    <row r="667" spans="1:89" ht="16.5" thickTop="1" thickBot="1" x14ac:dyDescent="0.3">
      <c r="A667" s="22" t="s">
        <v>27</v>
      </c>
      <c r="B667" s="23"/>
      <c r="C667" s="88"/>
      <c r="D667" s="75">
        <f>C667/C663</f>
        <v>0</v>
      </c>
      <c r="E667" s="88"/>
      <c r="F667" s="75">
        <f>E667/E663</f>
        <v>0</v>
      </c>
      <c r="G667" s="88"/>
      <c r="H667" s="75">
        <f>G667/G663</f>
        <v>0</v>
      </c>
      <c r="I667" s="88"/>
      <c r="J667" s="75">
        <f>I667/I663</f>
        <v>0</v>
      </c>
      <c r="K667" s="88"/>
      <c r="L667" s="75">
        <f>K667/K663</f>
        <v>0</v>
      </c>
      <c r="M667" s="88"/>
      <c r="N667" s="75">
        <f>M667/M663</f>
        <v>0</v>
      </c>
      <c r="O667" s="88"/>
      <c r="P667" s="75">
        <f>O667/O663</f>
        <v>0</v>
      </c>
      <c r="Q667" s="88"/>
      <c r="R667" s="75">
        <f>Q667/Q663</f>
        <v>0</v>
      </c>
      <c r="S667" s="88"/>
      <c r="T667" s="75">
        <f>S667/S663</f>
        <v>0</v>
      </c>
      <c r="U667" s="88"/>
      <c r="V667" s="75">
        <f>U667/U663</f>
        <v>0</v>
      </c>
      <c r="W667" s="88"/>
      <c r="X667" s="75">
        <f>W667/W663</f>
        <v>0</v>
      </c>
      <c r="Y667" s="88"/>
      <c r="Z667" s="75">
        <f>Y667/Y663</f>
        <v>0</v>
      </c>
      <c r="AA667" s="88"/>
      <c r="AB667" s="75">
        <f>AA667/AA663</f>
        <v>0</v>
      </c>
      <c r="AC667" s="88"/>
      <c r="AD667" s="75">
        <f>AC667/AC663</f>
        <v>0</v>
      </c>
      <c r="AE667" s="88"/>
      <c r="AF667" s="75">
        <f>AE667/AE663</f>
        <v>0</v>
      </c>
      <c r="AG667" s="88"/>
      <c r="AH667" s="75">
        <f>AG667/AG663</f>
        <v>0</v>
      </c>
      <c r="AI667" s="88"/>
      <c r="AJ667" s="75">
        <f>AI667/AI663</f>
        <v>0</v>
      </c>
      <c r="AK667" s="88">
        <v>0</v>
      </c>
      <c r="AL667" s="75">
        <f>AK667/AK663</f>
        <v>0</v>
      </c>
      <c r="AM667" s="88">
        <v>0</v>
      </c>
      <c r="AN667" s="75">
        <f>AM667/AM663</f>
        <v>0</v>
      </c>
      <c r="AO667" s="88"/>
      <c r="AP667" s="75">
        <f>AO667/AO663</f>
        <v>0</v>
      </c>
      <c r="AQ667" s="88"/>
      <c r="AR667" s="75">
        <f>AQ667/AQ663</f>
        <v>0</v>
      </c>
      <c r="AS667" s="88"/>
      <c r="AT667" s="75">
        <f>AS667/AS663</f>
        <v>0</v>
      </c>
      <c r="AU667" s="107">
        <f>E667+M667+O667+Q667+W667+Y667+AA667+AE667+AG667+AI667+AO667+AS667+G667+K667+I667+AC667+S667+U667+AQ667+AK667+AM667+C667</f>
        <v>0</v>
      </c>
      <c r="AV667" s="155">
        <f t="shared" si="2994"/>
        <v>0</v>
      </c>
      <c r="AW667" s="93">
        <f>IF(D667=0,0,(IF('Attorney Detail'!I665="yes",(D667/AV667)*('Attorney Detail'!G665+'Attorney Detail'!H665),0)))</f>
        <v>0</v>
      </c>
      <c r="AX667" s="93">
        <f>IF(F667=0,0,(IF('Attorney Detail'!J665="yes",(F667/AV667)*('Attorney Detail'!G665+'Attorney Detail'!H665),0)))</f>
        <v>0</v>
      </c>
      <c r="AY667" s="93">
        <f>IF(H667+J667=0,0,(IF('Attorney Detail'!K665="yes",((H667+J667)/AV667)*('Attorney Detail'!G665+'Attorney Detail'!H665),0)))</f>
        <v>0</v>
      </c>
      <c r="AZ667" s="93">
        <f>IF(L667=0,0,(IF('Attorney Detail'!L665="yes",(L667/AV667)*('Attorney Detail'!G665+'Attorney Detail'!H665),0)))</f>
        <v>0</v>
      </c>
      <c r="BA667" s="93">
        <f>IF(N667=0,0,(N667/AV667)*('Attorney Detail'!G665+'Attorney Detail'!H665))</f>
        <v>0</v>
      </c>
      <c r="BB667" s="93">
        <f>IF(R667+T667=0,0,(IF('Attorney Detail'!M665="yes",((R667+T667)/AV667)*('Attorney Detail'!G665+'Attorney Detail'!H665),0)))</f>
        <v>0</v>
      </c>
      <c r="BC667" s="93">
        <f>IF(V667=0,0,(IF('Attorney Detail'!N665="yes",(((V667)/AV667)*('Attorney Detail'!G665+'Attorney Detail'!H665)),0)))</f>
        <v>0</v>
      </c>
      <c r="BD667" s="93">
        <f>IF(X667+Z667+AB667=0,0,(IF('Attorney Detail'!O665="yes",((X667+Z667+AB667)/AV667)*('Attorney Detail'!G665+'Attorney Detail'!H665),0)))</f>
        <v>0</v>
      </c>
      <c r="BE667" s="93">
        <f>IF(AD667=0,0,(IF('Attorney Detail'!P665="yes",(AD667/AV667)*('Attorney Detail'!G665+'Attorney Detail'!H665),0)))</f>
        <v>0</v>
      </c>
      <c r="BF667" s="93">
        <f>IF(AF667=0,0,(IF('Attorney Detail'!Q665="yes",(AF667/AV667)*('Attorney Detail'!G665+'Attorney Detail'!H665),0)))</f>
        <v>0</v>
      </c>
      <c r="BG667" s="93">
        <f>IF(AH667=0,0,(AH667/AV667)*('Attorney Detail'!G665+'Attorney Detail'!H665))</f>
        <v>0</v>
      </c>
      <c r="BH667" s="93">
        <f>IF(AK667+AM667=0,0,(IF('Attorney Detail'!R665="yes",((AL667+AN667)/AV667)*('Attorney Detail'!G665+'Attorney Detail'!H665),0)))</f>
        <v>0</v>
      </c>
      <c r="BI667" s="91">
        <f>IF(AP667=0,0,(IF('Attorney Detail'!S665="yes",(AP667/AV667)*('Attorney Detail'!G665+'Attorney Detail'!H665),0)))</f>
        <v>0</v>
      </c>
      <c r="BJ667" s="91">
        <f>IF(AT667=0,0,(AT667/AV667)*('Attorney Detail'!G665+'Attorney Detail'!H665))</f>
        <v>0</v>
      </c>
      <c r="BK667" s="91">
        <f>IF((AU667)=0,('Attorney Detail'!G665+'Attorney Detail'!H665),SUM(AW667:BJ667))</f>
        <v>0</v>
      </c>
      <c r="CK667" s="19">
        <f>AV667*'Attorney Detail'!F665</f>
        <v>0</v>
      </c>
    </row>
    <row r="668" spans="1:89" ht="16.5" thickTop="1" thickBot="1" x14ac:dyDescent="0.3">
      <c r="A668" s="24" t="s">
        <v>28</v>
      </c>
      <c r="B668" s="25"/>
      <c r="C668" s="25"/>
      <c r="D668" s="75">
        <f>C668/C663</f>
        <v>0</v>
      </c>
      <c r="E668" s="25"/>
      <c r="F668" s="75">
        <f>E668/E663</f>
        <v>0</v>
      </c>
      <c r="G668" s="25"/>
      <c r="H668" s="75">
        <f>G668/G663</f>
        <v>0</v>
      </c>
      <c r="I668" s="25"/>
      <c r="J668" s="75">
        <f>I668/I663</f>
        <v>0</v>
      </c>
      <c r="K668" s="25"/>
      <c r="L668" s="75">
        <f>K668/K663</f>
        <v>0</v>
      </c>
      <c r="M668" s="25"/>
      <c r="N668" s="75">
        <f>M668/M663</f>
        <v>0</v>
      </c>
      <c r="O668" s="25"/>
      <c r="P668" s="75">
        <f>O668/O663</f>
        <v>0</v>
      </c>
      <c r="Q668" s="25"/>
      <c r="R668" s="75">
        <f>Q668/Q663</f>
        <v>0</v>
      </c>
      <c r="S668" s="25"/>
      <c r="T668" s="75">
        <f>S668/S663</f>
        <v>0</v>
      </c>
      <c r="U668" s="25"/>
      <c r="V668" s="75">
        <f>U668/U663</f>
        <v>0</v>
      </c>
      <c r="W668" s="25"/>
      <c r="X668" s="75">
        <f>W668/W663</f>
        <v>0</v>
      </c>
      <c r="Y668" s="25"/>
      <c r="Z668" s="75">
        <f>Y668/Y663</f>
        <v>0</v>
      </c>
      <c r="AA668" s="25"/>
      <c r="AB668" s="75">
        <f>AA668/AA663</f>
        <v>0</v>
      </c>
      <c r="AC668" s="25"/>
      <c r="AD668" s="75">
        <f>AC668/AC663</f>
        <v>0</v>
      </c>
      <c r="AE668" s="25"/>
      <c r="AF668" s="75">
        <f>AE668/AE663</f>
        <v>0</v>
      </c>
      <c r="AG668" s="25"/>
      <c r="AH668" s="75">
        <f>AG668/AG663</f>
        <v>0</v>
      </c>
      <c r="AI668" s="25"/>
      <c r="AJ668" s="75">
        <f>AI668/AI663</f>
        <v>0</v>
      </c>
      <c r="AK668" s="25">
        <v>0</v>
      </c>
      <c r="AL668" s="75">
        <f>AK668/AK663</f>
        <v>0</v>
      </c>
      <c r="AM668" s="25">
        <v>0</v>
      </c>
      <c r="AN668" s="75">
        <f>AM668/AM663</f>
        <v>0</v>
      </c>
      <c r="AO668" s="25"/>
      <c r="AP668" s="75">
        <f>AO668/AO663</f>
        <v>0</v>
      </c>
      <c r="AQ668" s="25"/>
      <c r="AR668" s="75">
        <f>AQ668/AQ663</f>
        <v>0</v>
      </c>
      <c r="AS668" s="25"/>
      <c r="AT668" s="75">
        <f>AS668/AS663</f>
        <v>0</v>
      </c>
      <c r="AU668" s="108">
        <f>E668+M668+O668+Q668+W668+Y668+AA668+AE668+AG668+AI668+AO668+AS668+G668+K668+I668+AC668+S668+U668+AQ668+AK668+AM668+C668</f>
        <v>0</v>
      </c>
      <c r="AV668" s="155">
        <f t="shared" si="2994"/>
        <v>0</v>
      </c>
      <c r="AW668" s="93">
        <f>IF(D668=0,0,(IF('Attorney Detail'!I666="yes",(D668/AV668)*('Attorney Detail'!G666+'Attorney Detail'!H666),0)))</f>
        <v>0</v>
      </c>
      <c r="AX668" s="93">
        <f>IF(F668=0,0,(IF('Attorney Detail'!J666="yes",(F668/AV668)*('Attorney Detail'!G666+'Attorney Detail'!H666),0)))</f>
        <v>0</v>
      </c>
      <c r="AY668" s="93">
        <f>IF(H668+J668=0,0,(IF('Attorney Detail'!K666="yes",((H668+J668)/AV668)*('Attorney Detail'!G666+'Attorney Detail'!H666),0)))</f>
        <v>0</v>
      </c>
      <c r="AZ668" s="93">
        <f>IF(L668=0,0,(IF('Attorney Detail'!L666="yes",(L668/AV668)*('Attorney Detail'!G666+'Attorney Detail'!H666),0)))</f>
        <v>0</v>
      </c>
      <c r="BA668" s="93">
        <f>IF(N668=0,0,(N668/AV668)*('Attorney Detail'!G666+'Attorney Detail'!H666))</f>
        <v>0</v>
      </c>
      <c r="BB668" s="93">
        <f>IF(R668+T668=0,0,(IF('Attorney Detail'!M666="yes",((R668+T668)/AV668)*('Attorney Detail'!G666+'Attorney Detail'!H666),0)))</f>
        <v>0</v>
      </c>
      <c r="BC668" s="93">
        <f>IF(V668=0,0,(IF('Attorney Detail'!N666="yes",(((V668)/AV668)*('Attorney Detail'!G666+'Attorney Detail'!H666)),0)))</f>
        <v>0</v>
      </c>
      <c r="BD668" s="93">
        <f>IF(X668+Z668+AB668=0,0,(IF('Attorney Detail'!O666="yes",((X668+Z668+AB668)/AV668)*('Attorney Detail'!G666+'Attorney Detail'!H666),0)))</f>
        <v>0</v>
      </c>
      <c r="BE668" s="93">
        <f>IF(AD668=0,0,(IF('Attorney Detail'!P666="yes",(AD668/AV668)*('Attorney Detail'!G666+'Attorney Detail'!H666),0)))</f>
        <v>0</v>
      </c>
      <c r="BF668" s="93">
        <f>IF(AF668=0,0,(IF('Attorney Detail'!Q666="yes",(AF668/AV668)*('Attorney Detail'!G666+'Attorney Detail'!H666),0)))</f>
        <v>0</v>
      </c>
      <c r="BG668" s="93">
        <f>IF(AH668=0,0,(AH668/AV668)*('Attorney Detail'!G666+'Attorney Detail'!H666))</f>
        <v>0</v>
      </c>
      <c r="BH668" s="93">
        <f>IF(AK668+AM668=0,0,(IF('Attorney Detail'!R666="yes",((AL668+AN668)/AV668)*('Attorney Detail'!G666+'Attorney Detail'!H666),0)))</f>
        <v>0</v>
      </c>
      <c r="BI668" s="91">
        <f>IF(AP668=0,0,(IF('Attorney Detail'!S666="yes",(AP668/AV668)*('Attorney Detail'!G666+'Attorney Detail'!H666),0)))</f>
        <v>0</v>
      </c>
      <c r="BJ668" s="91">
        <f>IF(AT668=0,0,(AT668/AV668)*('Attorney Detail'!G666+'Attorney Detail'!H666))</f>
        <v>0</v>
      </c>
      <c r="BK668" s="91">
        <f>IF((AU668)=0,('Attorney Detail'!G666+'Attorney Detail'!H666),SUM(AW668:BJ668))</f>
        <v>0</v>
      </c>
      <c r="CK668" s="19">
        <f>AV668*'Attorney Detail'!F666</f>
        <v>0</v>
      </c>
    </row>
    <row r="669" spans="1:89" ht="16.5" thickTop="1" thickBot="1" x14ac:dyDescent="0.3">
      <c r="A669" s="72" t="s">
        <v>29</v>
      </c>
      <c r="B669" s="73"/>
      <c r="C669" s="73">
        <f t="shared" ref="C669" si="2995">SUM(C665:C668)</f>
        <v>0</v>
      </c>
      <c r="D669" s="74">
        <f t="shared" ref="D669" si="2996">C669/C663</f>
        <v>0</v>
      </c>
      <c r="E669" s="73">
        <f t="shared" ref="E669" si="2997">SUM(E665:E668)</f>
        <v>0</v>
      </c>
      <c r="F669" s="74">
        <f t="shared" ref="F669" si="2998">E669/E663</f>
        <v>0</v>
      </c>
      <c r="G669" s="73">
        <f t="shared" ref="G669" si="2999">SUM(G665:G668)</f>
        <v>0</v>
      </c>
      <c r="H669" s="75">
        <f t="shared" ref="H669" si="3000">G669/G663</f>
        <v>0</v>
      </c>
      <c r="I669" s="73">
        <f t="shared" ref="I669" si="3001">SUM(I665:I668)</f>
        <v>0</v>
      </c>
      <c r="J669" s="75">
        <f t="shared" ref="J669" si="3002">I669/I663</f>
        <v>0</v>
      </c>
      <c r="K669" s="73">
        <f t="shared" ref="K669" si="3003">SUM(K665:K668)</f>
        <v>0</v>
      </c>
      <c r="L669" s="75">
        <f t="shared" ref="L669" si="3004">K669/K663</f>
        <v>0</v>
      </c>
      <c r="M669" s="73">
        <f t="shared" ref="M669" si="3005">SUM(M665:M668)</f>
        <v>0</v>
      </c>
      <c r="N669" s="74">
        <f t="shared" ref="N669" si="3006">M669/M663</f>
        <v>0</v>
      </c>
      <c r="O669" s="73">
        <f t="shared" ref="O669" si="3007">SUM(O665:O668)</f>
        <v>0</v>
      </c>
      <c r="P669" s="74">
        <f t="shared" ref="P669" si="3008">O669/O663</f>
        <v>0</v>
      </c>
      <c r="Q669" s="73">
        <f t="shared" ref="Q669" si="3009">SUM(Q665:Q668)</f>
        <v>0</v>
      </c>
      <c r="R669" s="75">
        <f t="shared" ref="R669" si="3010">Q669/Q663</f>
        <v>0</v>
      </c>
      <c r="S669" s="73">
        <f t="shared" ref="S669" si="3011">SUM(S665:S668)</f>
        <v>0</v>
      </c>
      <c r="T669" s="75">
        <f t="shared" ref="T669" si="3012">S669/S663</f>
        <v>0</v>
      </c>
      <c r="U669" s="73">
        <f t="shared" ref="U669" si="3013">SUM(U665:U668)</f>
        <v>0</v>
      </c>
      <c r="V669" s="75">
        <f t="shared" ref="V669" si="3014">U669/U663</f>
        <v>0</v>
      </c>
      <c r="W669" s="73">
        <f t="shared" ref="W669" si="3015">SUM(W665:W668)</f>
        <v>0</v>
      </c>
      <c r="X669" s="75">
        <f t="shared" ref="X669" si="3016">W669/W663</f>
        <v>0</v>
      </c>
      <c r="Y669" s="73">
        <f t="shared" ref="Y669" si="3017">SUM(Y665:Y668)</f>
        <v>0</v>
      </c>
      <c r="Z669" s="75">
        <f t="shared" ref="Z669" si="3018">Y669/Y663</f>
        <v>0</v>
      </c>
      <c r="AA669" s="73">
        <f t="shared" ref="AA669" si="3019">SUM(AA665:AA668)</f>
        <v>0</v>
      </c>
      <c r="AB669" s="75">
        <f t="shared" ref="AB669" si="3020">AA669/AA663</f>
        <v>0</v>
      </c>
      <c r="AC669" s="73">
        <f t="shared" ref="AC669" si="3021">SUM(AC665:AC668)</f>
        <v>0</v>
      </c>
      <c r="AD669" s="75">
        <f t="shared" ref="AD669" si="3022">AC669/AC663</f>
        <v>0</v>
      </c>
      <c r="AE669" s="73">
        <f t="shared" ref="AE669" si="3023">SUM(AE665:AE668)</f>
        <v>0</v>
      </c>
      <c r="AF669" s="75">
        <f t="shared" ref="AF669" si="3024">AE669/AE663</f>
        <v>0</v>
      </c>
      <c r="AG669" s="73">
        <f t="shared" ref="AG669" si="3025">SUM(AG665:AG668)</f>
        <v>0</v>
      </c>
      <c r="AH669" s="75">
        <f t="shared" ref="AH669" si="3026">AG669/AG663</f>
        <v>0</v>
      </c>
      <c r="AI669" s="73">
        <f t="shared" ref="AI669" si="3027">SUM(AI665:AI668)</f>
        <v>0</v>
      </c>
      <c r="AJ669" s="75">
        <f t="shared" ref="AJ669" si="3028">AI669/AI663</f>
        <v>0</v>
      </c>
      <c r="AK669" s="73">
        <f t="shared" ref="AK669" si="3029">SUM(AK665:AK668)</f>
        <v>0</v>
      </c>
      <c r="AL669" s="75">
        <f t="shared" ref="AL669" si="3030">AK669/AK663</f>
        <v>0</v>
      </c>
      <c r="AM669" s="73">
        <f t="shared" ref="AM669" si="3031">SUM(AM665:AM668)</f>
        <v>0</v>
      </c>
      <c r="AN669" s="75">
        <f t="shared" ref="AN669" si="3032">AM669/AM663</f>
        <v>0</v>
      </c>
      <c r="AO669" s="73">
        <f t="shared" ref="AO669" si="3033">SUM(AO665:AO668)</f>
        <v>0</v>
      </c>
      <c r="AP669" s="75">
        <f t="shared" ref="AP669" si="3034">AO669/AO663</f>
        <v>0</v>
      </c>
      <c r="AQ669" s="73">
        <f t="shared" ref="AQ669" si="3035">SUM(AQ665:AQ668)</f>
        <v>0</v>
      </c>
      <c r="AR669" s="75">
        <f t="shared" ref="AR669" si="3036">AQ669/AQ663</f>
        <v>0</v>
      </c>
      <c r="AS669" s="73">
        <f t="shared" ref="AS669" si="3037">SUM(AS665:AS668)</f>
        <v>0</v>
      </c>
      <c r="AT669" s="75">
        <f t="shared" ref="AT669" si="3038">AS669/AS663</f>
        <v>0</v>
      </c>
      <c r="AU669" s="71">
        <f>E669+M669+O669+Q669+W669+Y669+AA669+AE669+AG669+AI669+AO669+AS669+G669+K669+I669+AC669+S669+U669+AQ669+AK669+AM669+C669</f>
        <v>0</v>
      </c>
      <c r="AV669" s="155">
        <f t="shared" si="2994"/>
        <v>0</v>
      </c>
      <c r="AW669" s="94"/>
      <c r="AX669" s="94"/>
      <c r="AY669" s="94"/>
      <c r="AZ669" s="94"/>
      <c r="BA669" s="94"/>
      <c r="BB669" s="94"/>
      <c r="BC669" s="94"/>
      <c r="BD669" s="94"/>
      <c r="BE669" s="94"/>
      <c r="BF669" s="94"/>
      <c r="BG669" s="94"/>
      <c r="BH669" s="94"/>
      <c r="BI669" s="94"/>
      <c r="BJ669" s="94"/>
      <c r="BK669" s="94"/>
      <c r="CK669" s="26">
        <f t="shared" ref="CK669" si="3039">SUM(CK665:CK668)</f>
        <v>0</v>
      </c>
    </row>
    <row r="670" spans="1:89" ht="16.5" thickTop="1" x14ac:dyDescent="0.25">
      <c r="A670" s="233" t="s">
        <v>481</v>
      </c>
      <c r="B670" s="233"/>
      <c r="C670" s="233"/>
      <c r="D670" s="233"/>
      <c r="E670" s="233"/>
      <c r="F670" s="233"/>
      <c r="G670" s="233"/>
      <c r="H670" s="233"/>
      <c r="I670" s="233"/>
      <c r="J670" s="233"/>
      <c r="K670" s="233"/>
      <c r="L670" s="233"/>
      <c r="M670" s="233"/>
      <c r="N670" s="233"/>
      <c r="O670" s="233"/>
      <c r="P670" s="233"/>
      <c r="Q670" s="233"/>
      <c r="R670" s="233"/>
      <c r="S670" s="233"/>
      <c r="T670" s="233"/>
      <c r="U670" s="233"/>
      <c r="V670" s="233"/>
      <c r="W670" s="233"/>
      <c r="X670" s="233"/>
      <c r="Y670" s="233"/>
      <c r="Z670" s="233"/>
      <c r="AA670" s="233"/>
      <c r="AB670" s="233"/>
      <c r="AC670" s="233"/>
      <c r="AD670" s="233"/>
      <c r="AE670" s="233"/>
      <c r="AF670" s="233"/>
      <c r="AG670" s="233"/>
      <c r="AH670" s="233"/>
      <c r="AI670" s="233"/>
      <c r="AJ670" s="233"/>
      <c r="AK670" s="233"/>
      <c r="AL670" s="233"/>
      <c r="AM670" s="233"/>
      <c r="AN670" s="233"/>
      <c r="AO670" s="233"/>
      <c r="AP670" s="233"/>
      <c r="AQ670" s="233"/>
      <c r="AR670" s="233"/>
      <c r="AS670" s="233"/>
      <c r="AT670" s="233"/>
      <c r="AU670" s="233"/>
      <c r="AV670" s="233"/>
    </row>
    <row r="671" spans="1:89" ht="45" x14ac:dyDescent="0.25">
      <c r="A671" s="76"/>
      <c r="B671" s="66" t="s">
        <v>21</v>
      </c>
      <c r="C671" s="225" t="s">
        <v>442</v>
      </c>
      <c r="D671" s="226"/>
      <c r="E671" s="225" t="s">
        <v>96</v>
      </c>
      <c r="F671" s="226"/>
      <c r="G671" s="232" t="s">
        <v>99</v>
      </c>
      <c r="H671" s="226"/>
      <c r="I671" s="232" t="s">
        <v>100</v>
      </c>
      <c r="J671" s="226"/>
      <c r="K671" s="225" t="s">
        <v>97</v>
      </c>
      <c r="L671" s="226"/>
      <c r="M671" s="225" t="s">
        <v>98</v>
      </c>
      <c r="N671" s="226"/>
      <c r="O671" s="225" t="s">
        <v>22</v>
      </c>
      <c r="P671" s="226"/>
      <c r="Q671" s="225" t="s">
        <v>489</v>
      </c>
      <c r="R671" s="226"/>
      <c r="S671" s="225" t="s">
        <v>488</v>
      </c>
      <c r="T671" s="226"/>
      <c r="U671" s="232" t="s">
        <v>422</v>
      </c>
      <c r="V671" s="226"/>
      <c r="W671" s="232" t="s">
        <v>436</v>
      </c>
      <c r="X671" s="226"/>
      <c r="Y671" s="232" t="s">
        <v>423</v>
      </c>
      <c r="Z671" s="226"/>
      <c r="AA671" s="225" t="s">
        <v>484</v>
      </c>
      <c r="AB671" s="226"/>
      <c r="AC671" s="225" t="s">
        <v>93</v>
      </c>
      <c r="AD671" s="226"/>
      <c r="AE671" s="225" t="s">
        <v>94</v>
      </c>
      <c r="AF671" s="226"/>
      <c r="AG671" s="225" t="s">
        <v>485</v>
      </c>
      <c r="AH671" s="226"/>
      <c r="AI671" s="225" t="s">
        <v>424</v>
      </c>
      <c r="AJ671" s="226"/>
      <c r="AK671" s="225" t="s">
        <v>425</v>
      </c>
      <c r="AL671" s="226"/>
      <c r="AM671" s="225" t="s">
        <v>437</v>
      </c>
      <c r="AN671" s="226"/>
      <c r="AO671" s="225" t="s">
        <v>500</v>
      </c>
      <c r="AP671" s="226"/>
      <c r="AQ671" s="225" t="s">
        <v>426</v>
      </c>
      <c r="AR671" s="226"/>
      <c r="AS671" s="225" t="s">
        <v>447</v>
      </c>
      <c r="AT671" s="226"/>
      <c r="AU671" s="225" t="s">
        <v>23</v>
      </c>
      <c r="AV671" s="226"/>
      <c r="AW671" s="89" t="s">
        <v>442</v>
      </c>
      <c r="AX671" s="89" t="s">
        <v>96</v>
      </c>
      <c r="AY671" s="195" t="s">
        <v>273</v>
      </c>
      <c r="AZ671" s="105" t="s">
        <v>97</v>
      </c>
      <c r="BA671" s="105" t="s">
        <v>443</v>
      </c>
      <c r="BB671" s="90" t="s">
        <v>434</v>
      </c>
      <c r="BC671" s="106" t="s">
        <v>274</v>
      </c>
      <c r="BD671" s="90" t="s">
        <v>435</v>
      </c>
      <c r="BE671" s="90" t="s">
        <v>93</v>
      </c>
      <c r="BF671" s="90" t="s">
        <v>94</v>
      </c>
      <c r="BG671" s="90" t="s">
        <v>31</v>
      </c>
      <c r="BH671" s="90" t="s">
        <v>444</v>
      </c>
      <c r="BI671" s="91" t="s">
        <v>445</v>
      </c>
      <c r="BJ671" s="91" t="s">
        <v>446</v>
      </c>
      <c r="BK671" s="91" t="s">
        <v>448</v>
      </c>
      <c r="CK671" s="219" t="s">
        <v>502</v>
      </c>
    </row>
    <row r="672" spans="1:89" x14ac:dyDescent="0.25">
      <c r="A672" s="38" t="s">
        <v>107</v>
      </c>
      <c r="B672" s="67"/>
      <c r="C672" s="67"/>
      <c r="D672" s="68"/>
      <c r="E672" s="67"/>
      <c r="F672" s="68"/>
      <c r="G672" s="67"/>
      <c r="H672" s="68"/>
      <c r="I672" s="67"/>
      <c r="J672" s="68"/>
      <c r="K672" s="67"/>
      <c r="L672" s="68"/>
      <c r="M672" s="69"/>
      <c r="N672" s="68"/>
      <c r="O672" s="67"/>
      <c r="P672" s="68"/>
      <c r="Q672" s="67"/>
      <c r="R672" s="68"/>
      <c r="S672" s="67"/>
      <c r="T672" s="68"/>
      <c r="U672" s="67"/>
      <c r="V672" s="68"/>
      <c r="W672" s="67"/>
      <c r="X672" s="68"/>
      <c r="Y672" s="67"/>
      <c r="Z672" s="68"/>
      <c r="AA672" s="67"/>
      <c r="AB672" s="68"/>
      <c r="AC672" s="69"/>
      <c r="AD672" s="69"/>
      <c r="AE672" s="67"/>
      <c r="AF672" s="68"/>
      <c r="AG672" s="67"/>
      <c r="AH672" s="68"/>
      <c r="AI672" s="67"/>
      <c r="AJ672" s="68"/>
      <c r="AK672" s="227"/>
      <c r="AL672" s="228"/>
      <c r="AM672" s="227"/>
      <c r="AN672" s="228"/>
      <c r="AO672" s="112"/>
      <c r="AP672" s="113"/>
      <c r="AQ672" s="112"/>
      <c r="AR672" s="113"/>
      <c r="AS672" s="112"/>
      <c r="AT672" s="113"/>
      <c r="AU672" s="67"/>
      <c r="AV672" s="110"/>
      <c r="AW672" s="89"/>
      <c r="AX672" s="89"/>
      <c r="AY672" s="89"/>
      <c r="AZ672" s="89"/>
      <c r="BA672" s="89"/>
    </row>
    <row r="673" spans="1:89" x14ac:dyDescent="0.25">
      <c r="A673" s="77"/>
      <c r="B673" s="70"/>
      <c r="C673" s="223">
        <f>(VLOOKUP(A672,$BL$2:$CH$5,2,FALSE))*'Attorney Detail'!F673</f>
        <v>15</v>
      </c>
      <c r="D673" s="224"/>
      <c r="E673" s="223">
        <f>(VLOOKUP(A672,$BL$2:$CH$5,3,FALSE))*'Attorney Detail'!F673</f>
        <v>15</v>
      </c>
      <c r="F673" s="224"/>
      <c r="G673" s="223">
        <f>VLOOKUP(A672,$BL$2:$CI$5,4,FALSE)*'Attorney Detail'!F673</f>
        <v>50</v>
      </c>
      <c r="H673" s="224"/>
      <c r="I673" s="223">
        <f>VLOOKUP(A672,$BL$2:$CI$5,5,FALSE)*'Attorney Detail'!F673</f>
        <v>80</v>
      </c>
      <c r="J673" s="224"/>
      <c r="K673" s="223">
        <f>VLOOKUP(A672,$BL$2:$CI$5,6,FALSE)*'Attorney Detail'!F673</f>
        <v>100</v>
      </c>
      <c r="L673" s="224"/>
      <c r="M673" s="234">
        <f>VLOOKUP(A672,$BL$2:$CI$5,7,FALSE)*'Attorney Detail'!F673</f>
        <v>150</v>
      </c>
      <c r="N673" s="224"/>
      <c r="O673" s="223">
        <f>VLOOKUP(A672,$BL$2:$CI$5,8,FALSE)*'Attorney Detail'!F673</f>
        <v>300</v>
      </c>
      <c r="P673" s="224"/>
      <c r="Q673" s="223">
        <f>VLOOKUP(A672,$BL$2:$CI$5,9,FALSE)*'Attorney Detail'!F673</f>
        <v>15</v>
      </c>
      <c r="R673" s="224"/>
      <c r="S673" s="223">
        <f>VLOOKUP(A672,$BL$2:$CI$5,10,FALSE)*'Attorney Detail'!F673</f>
        <v>50</v>
      </c>
      <c r="T673" s="224"/>
      <c r="U673" s="223">
        <f>VLOOKUP(A672,$BL$2:$CI$5,11,FALSE)*'Attorney Detail'!F673</f>
        <v>100</v>
      </c>
      <c r="V673" s="224"/>
      <c r="W673" s="223">
        <f>VLOOKUP(A672,$BL$2:$CI$5,12,FALSE)*'Attorney Detail'!F673</f>
        <v>220</v>
      </c>
      <c r="X673" s="224"/>
      <c r="Y673" s="223">
        <f>VLOOKUP(A672,$BL$2:$CI$5,13,FALSE)*'Attorney Detail'!F673</f>
        <v>300</v>
      </c>
      <c r="Z673" s="224"/>
      <c r="AA673" s="229">
        <f>VLOOKUP(A672,$BL$2:$CI$5,14,FALSE)*'Attorney Detail'!F673</f>
        <v>400</v>
      </c>
      <c r="AB673" s="230"/>
      <c r="AC673" s="229">
        <f>VLOOKUP(A672,$BL$2:$CI$5,15,FALSE)*'Attorney Detail'!F673</f>
        <v>120</v>
      </c>
      <c r="AD673" s="231"/>
      <c r="AE673" s="229">
        <f>VLOOKUP(A672,$BL$2:$CI$5,16,FALSE)*'Attorney Detail'!F673</f>
        <v>120</v>
      </c>
      <c r="AF673" s="230"/>
      <c r="AG673" s="229">
        <f>VLOOKUP(A672,$BL$2:$CI$5,17,FALSE)*'Attorney Detail'!F673</f>
        <v>300</v>
      </c>
      <c r="AH673" s="230"/>
      <c r="AI673" s="223">
        <f>VLOOKUP(A672,$BL$2:$CI$5,18,FALSE)*'Attorney Detail'!F673</f>
        <v>300</v>
      </c>
      <c r="AJ673" s="224"/>
      <c r="AK673" s="223">
        <f>VLOOKUP(A672,$BL$2:$CI$5,19,FALSE)*'Attorney Detail'!F673</f>
        <v>15</v>
      </c>
      <c r="AL673" s="224"/>
      <c r="AM673" s="223">
        <f>VLOOKUP(A672,$BL$2:$CI$5,20,FALSE)*'Attorney Detail'!F673</f>
        <v>40</v>
      </c>
      <c r="AN673" s="224"/>
      <c r="AO673" s="223">
        <f>VLOOKUP(A672,$BL$2:$CI$5,21,FALSE)*'Attorney Detail'!F673</f>
        <v>40</v>
      </c>
      <c r="AP673" s="224"/>
      <c r="AQ673" s="223">
        <f>VLOOKUP(A672,$BL$2:$CI$5,22,FALSE)*'Attorney Detail'!F673</f>
        <v>40</v>
      </c>
      <c r="AR673" s="224"/>
      <c r="AS673" s="235">
        <f>VLOOKUP(A672,$BL$2:$CI$5,23,FALSE)*'Attorney Detail'!F673</f>
        <v>10000000000</v>
      </c>
      <c r="AT673" s="236"/>
      <c r="AU673" s="237"/>
      <c r="AV673" s="238"/>
    </row>
    <row r="674" spans="1:89" ht="15.75" thickBot="1" x14ac:dyDescent="0.3">
      <c r="A674" s="37" t="str">
        <f>'Attorney Detail'!A673&amp;""</f>
        <v/>
      </c>
      <c r="B674" s="78" t="s">
        <v>24</v>
      </c>
      <c r="C674" s="78" t="s">
        <v>24</v>
      </c>
      <c r="D674" s="78" t="s">
        <v>112</v>
      </c>
      <c r="E674" s="78" t="s">
        <v>24</v>
      </c>
      <c r="F674" s="78" t="s">
        <v>112</v>
      </c>
      <c r="G674" s="78" t="s">
        <v>24</v>
      </c>
      <c r="H674" s="78" t="s">
        <v>112</v>
      </c>
      <c r="I674" s="78" t="s">
        <v>24</v>
      </c>
      <c r="J674" s="78" t="s">
        <v>112</v>
      </c>
      <c r="K674" s="78" t="s">
        <v>24</v>
      </c>
      <c r="L674" s="78" t="s">
        <v>112</v>
      </c>
      <c r="M674" s="78" t="s">
        <v>24</v>
      </c>
      <c r="N674" s="78" t="s">
        <v>112</v>
      </c>
      <c r="O674" s="78" t="s">
        <v>24</v>
      </c>
      <c r="P674" s="78" t="s">
        <v>112</v>
      </c>
      <c r="Q674" s="78" t="s">
        <v>24</v>
      </c>
      <c r="R674" s="78" t="s">
        <v>112</v>
      </c>
      <c r="S674" s="78" t="s">
        <v>24</v>
      </c>
      <c r="T674" s="78" t="s">
        <v>112</v>
      </c>
      <c r="U674" s="78" t="s">
        <v>24</v>
      </c>
      <c r="V674" s="78" t="s">
        <v>112</v>
      </c>
      <c r="W674" s="78" t="s">
        <v>24</v>
      </c>
      <c r="X674" s="78" t="s">
        <v>112</v>
      </c>
      <c r="Y674" s="78" t="s">
        <v>24</v>
      </c>
      <c r="Z674" s="78" t="s">
        <v>112</v>
      </c>
      <c r="AA674" s="78" t="s">
        <v>24</v>
      </c>
      <c r="AB674" s="78" t="s">
        <v>112</v>
      </c>
      <c r="AC674" s="78" t="s">
        <v>24</v>
      </c>
      <c r="AD674" s="78" t="s">
        <v>112</v>
      </c>
      <c r="AE674" s="78" t="s">
        <v>24</v>
      </c>
      <c r="AF674" s="78" t="s">
        <v>112</v>
      </c>
      <c r="AG674" s="78" t="s">
        <v>24</v>
      </c>
      <c r="AH674" s="79" t="s">
        <v>112</v>
      </c>
      <c r="AI674" s="78" t="s">
        <v>24</v>
      </c>
      <c r="AJ674" s="78" t="s">
        <v>112</v>
      </c>
      <c r="AK674" s="78" t="s">
        <v>24</v>
      </c>
      <c r="AL674" s="78" t="s">
        <v>112</v>
      </c>
      <c r="AM674" s="78" t="s">
        <v>24</v>
      </c>
      <c r="AN674" s="78" t="s">
        <v>112</v>
      </c>
      <c r="AO674" s="78" t="s">
        <v>24</v>
      </c>
      <c r="AP674" s="78" t="s">
        <v>112</v>
      </c>
      <c r="AQ674" s="78" t="s">
        <v>24</v>
      </c>
      <c r="AR674" s="78" t="s">
        <v>112</v>
      </c>
      <c r="AS674" s="78" t="s">
        <v>24</v>
      </c>
      <c r="AT674" s="78" t="s">
        <v>112</v>
      </c>
      <c r="AU674" s="78" t="s">
        <v>24</v>
      </c>
      <c r="AV674" s="154" t="s">
        <v>112</v>
      </c>
      <c r="CK674" s="19"/>
    </row>
    <row r="675" spans="1:89" ht="16.5" thickTop="1" thickBot="1" x14ac:dyDescent="0.3">
      <c r="A675" s="20" t="s">
        <v>25</v>
      </c>
      <c r="B675" s="21"/>
      <c r="C675" s="21"/>
      <c r="D675" s="75">
        <f>C675/C673</f>
        <v>0</v>
      </c>
      <c r="E675" s="21"/>
      <c r="F675" s="75">
        <f>E675/E673</f>
        <v>0</v>
      </c>
      <c r="G675" s="21"/>
      <c r="H675" s="75">
        <f>G675/G673</f>
        <v>0</v>
      </c>
      <c r="I675" s="21"/>
      <c r="J675" s="75">
        <f>I675/I673</f>
        <v>0</v>
      </c>
      <c r="K675" s="21"/>
      <c r="L675" s="75">
        <f>K675/K673</f>
        <v>0</v>
      </c>
      <c r="M675" s="21"/>
      <c r="N675" s="75">
        <f>M675/M673</f>
        <v>0</v>
      </c>
      <c r="O675" s="21"/>
      <c r="P675" s="75">
        <f>O675/O673</f>
        <v>0</v>
      </c>
      <c r="Q675" s="21"/>
      <c r="R675" s="75">
        <f>Q675/Q673</f>
        <v>0</v>
      </c>
      <c r="S675" s="21"/>
      <c r="T675" s="75">
        <f>S675/S673</f>
        <v>0</v>
      </c>
      <c r="U675" s="21"/>
      <c r="V675" s="75">
        <f>U675/U673</f>
        <v>0</v>
      </c>
      <c r="W675" s="21"/>
      <c r="X675" s="75">
        <f>W675/W673</f>
        <v>0</v>
      </c>
      <c r="Y675" s="21"/>
      <c r="Z675" s="75">
        <f>Y675/Y673</f>
        <v>0</v>
      </c>
      <c r="AA675" s="21"/>
      <c r="AB675" s="75">
        <f>AA675/AA673</f>
        <v>0</v>
      </c>
      <c r="AC675" s="21"/>
      <c r="AD675" s="75">
        <f>AC675/AC673</f>
        <v>0</v>
      </c>
      <c r="AE675" s="21"/>
      <c r="AF675" s="75">
        <f>AE675/AE673</f>
        <v>0</v>
      </c>
      <c r="AG675" s="21"/>
      <c r="AH675" s="75">
        <f>AG675/AG673</f>
        <v>0</v>
      </c>
      <c r="AI675" s="21"/>
      <c r="AJ675" s="75">
        <f>AI675/AI673</f>
        <v>0</v>
      </c>
      <c r="AK675" s="21"/>
      <c r="AL675" s="75">
        <f>AK675/AK673</f>
        <v>0</v>
      </c>
      <c r="AM675" s="21">
        <v>0</v>
      </c>
      <c r="AN675" s="75">
        <f>AM675/AM673</f>
        <v>0</v>
      </c>
      <c r="AO675" s="21"/>
      <c r="AP675" s="75">
        <f>AO675/AO673</f>
        <v>0</v>
      </c>
      <c r="AQ675" s="21"/>
      <c r="AR675" s="75">
        <f>AQ675/AQ673</f>
        <v>0</v>
      </c>
      <c r="AS675" s="21"/>
      <c r="AT675" s="75">
        <f>AS675/AS673</f>
        <v>0</v>
      </c>
      <c r="AU675" s="100">
        <f>E675+M675+O675+Q675+W675+Y675+AA675+AE675+AG675+AI675+AO675+AS675+G675+K675+I675+AC675+S675+U675+AQ675+AK675+AM675+C675</f>
        <v>0</v>
      </c>
      <c r="AV675" s="155">
        <f t="shared" ref="AV675:AV679" si="3040">F675+N675+P675+R675+X675+Z675+AB675+AF675+AH675+AJ675+AP675+AT675+AD675+H675+L675+J675+T675+V675+AR675+AL675+AN675+D675</f>
        <v>0</v>
      </c>
      <c r="AW675" s="93">
        <f>IF(D675=0,0,(IF('Attorney Detail'!I673="yes",(D675/AV675)*('Attorney Detail'!G673+'Attorney Detail'!H673),0)))</f>
        <v>0</v>
      </c>
      <c r="AX675" s="93">
        <f>IF(F675=0,0,(IF('Attorney Detail'!J673="yes",(F675/AV675)*('Attorney Detail'!G673+'Attorney Detail'!H673),0)))</f>
        <v>0</v>
      </c>
      <c r="AY675" s="93">
        <f>IF(H675+J675=0,0,(IF('Attorney Detail'!K673="yes",((H675+J675)/AV675)*('Attorney Detail'!G673+'Attorney Detail'!H673),0)))</f>
        <v>0</v>
      </c>
      <c r="AZ675" s="93">
        <f>IF(L675=0,0,(IF('Attorney Detail'!L673="yes",(L675/AV675)*('Attorney Detail'!G673+'Attorney Detail'!H673),0)))</f>
        <v>0</v>
      </c>
      <c r="BA675" s="93">
        <f>IF(N675=0,0,(N675/AV675)*('Attorney Detail'!G673+'Attorney Detail'!H673))</f>
        <v>0</v>
      </c>
      <c r="BB675" s="93">
        <f>IF(R675+T675=0,0,(IF('Attorney Detail'!M673="yes",((R675+T675)/AV675)*('Attorney Detail'!G673+'Attorney Detail'!H673),0)))</f>
        <v>0</v>
      </c>
      <c r="BC675" s="93">
        <f>IF(V675=0,0,(IF('Attorney Detail'!N673="yes",(((V675)/AV675)*('Attorney Detail'!G673+'Attorney Detail'!H673)),0)))</f>
        <v>0</v>
      </c>
      <c r="BD675" s="93">
        <f>IF(X675+Z675+AB675=0,0,(IF('Attorney Detail'!O673="yes",((X675+Z675+AB675)/AV675)*('Attorney Detail'!G673+'Attorney Detail'!H673),0)))</f>
        <v>0</v>
      </c>
      <c r="BE675" s="93">
        <f>IF(AD675=0,0,(IF('Attorney Detail'!P673="yes",(AD675/AV675)*('Attorney Detail'!G673+'Attorney Detail'!H673),0)))</f>
        <v>0</v>
      </c>
      <c r="BF675" s="93">
        <f>IF(AF675=0,0,(IF('Attorney Detail'!Q673="yes",(AF675/AV675)*('Attorney Detail'!G673+'Attorney Detail'!H673),0)))</f>
        <v>0</v>
      </c>
      <c r="BG675" s="93">
        <f>IF(AH675=0,0,(AH675/AV675)*('Attorney Detail'!G673+'Attorney Detail'!H673))</f>
        <v>0</v>
      </c>
      <c r="BH675" s="93">
        <f>IF(AK675+AM675=0,0,(IF('Attorney Detail'!R673="yes",((AL675+AN675)/AV675)*('Attorney Detail'!G673+'Attorney Detail'!H673),0)))</f>
        <v>0</v>
      </c>
      <c r="BI675" s="91">
        <f>IF(AP675=0,0,(IF('Attorney Detail'!S673="yes",(AP675/AV675)*('Attorney Detail'!G673+'Attorney Detail'!H673),0)))</f>
        <v>0</v>
      </c>
      <c r="BJ675" s="91">
        <f>IF(AT675=0,0,(AT675/AV675)*('Attorney Detail'!G673+'Attorney Detail'!H673))</f>
        <v>0</v>
      </c>
      <c r="BK675" s="91">
        <f>IF((AU675)=0,('Attorney Detail'!G673+'Attorney Detail'!H673),SUM(AW675:BJ675))</f>
        <v>0</v>
      </c>
      <c r="CK675" s="19">
        <f>AV675*'Attorney Detail'!F673</f>
        <v>0</v>
      </c>
    </row>
    <row r="676" spans="1:89" ht="16.5" thickTop="1" thickBot="1" x14ac:dyDescent="0.3">
      <c r="A676" s="22" t="s">
        <v>26</v>
      </c>
      <c r="B676" s="23"/>
      <c r="C676" s="88"/>
      <c r="D676" s="75">
        <f>C676/C673</f>
        <v>0</v>
      </c>
      <c r="E676" s="88"/>
      <c r="F676" s="75">
        <f>E676/E673</f>
        <v>0</v>
      </c>
      <c r="G676" s="88"/>
      <c r="H676" s="75">
        <f>G676/G673</f>
        <v>0</v>
      </c>
      <c r="I676" s="88"/>
      <c r="J676" s="75">
        <f>I676/I673</f>
        <v>0</v>
      </c>
      <c r="K676" s="88"/>
      <c r="L676" s="75">
        <f>K676/K673</f>
        <v>0</v>
      </c>
      <c r="M676" s="88"/>
      <c r="N676" s="75">
        <f>M676/M673</f>
        <v>0</v>
      </c>
      <c r="O676" s="88"/>
      <c r="P676" s="75">
        <f>O676/O673</f>
        <v>0</v>
      </c>
      <c r="Q676" s="88"/>
      <c r="R676" s="75">
        <f>Q676/Q673</f>
        <v>0</v>
      </c>
      <c r="S676" s="88"/>
      <c r="T676" s="75">
        <f>S676/S673</f>
        <v>0</v>
      </c>
      <c r="U676" s="88"/>
      <c r="V676" s="75">
        <f>U676/U673</f>
        <v>0</v>
      </c>
      <c r="W676" s="88"/>
      <c r="X676" s="75">
        <f>W676/W673</f>
        <v>0</v>
      </c>
      <c r="Y676" s="88"/>
      <c r="Z676" s="75">
        <f>Y676/Y673</f>
        <v>0</v>
      </c>
      <c r="AA676" s="88"/>
      <c r="AB676" s="75">
        <f>AA676/AA673</f>
        <v>0</v>
      </c>
      <c r="AC676" s="88"/>
      <c r="AD676" s="75">
        <f>AC676/AC673</f>
        <v>0</v>
      </c>
      <c r="AE676" s="88"/>
      <c r="AF676" s="75">
        <f>AE676/AE673</f>
        <v>0</v>
      </c>
      <c r="AG676" s="88"/>
      <c r="AH676" s="75">
        <f>AG676/AG673</f>
        <v>0</v>
      </c>
      <c r="AI676" s="88"/>
      <c r="AJ676" s="75">
        <f>AI676/AI673</f>
        <v>0</v>
      </c>
      <c r="AK676" s="88">
        <v>0</v>
      </c>
      <c r="AL676" s="75">
        <f>AK676/AK673</f>
        <v>0</v>
      </c>
      <c r="AM676" s="88">
        <v>0</v>
      </c>
      <c r="AN676" s="75">
        <f>AM676/AM673</f>
        <v>0</v>
      </c>
      <c r="AO676" s="88"/>
      <c r="AP676" s="75">
        <f>AO676/AO673</f>
        <v>0</v>
      </c>
      <c r="AQ676" s="88"/>
      <c r="AR676" s="75">
        <f>AQ676/AQ673</f>
        <v>0</v>
      </c>
      <c r="AS676" s="88"/>
      <c r="AT676" s="75">
        <f>AS676/AS673</f>
        <v>0</v>
      </c>
      <c r="AU676" s="107">
        <f>E676+M676+O676+Q676+W676+Y676+AA676+AE676+AG676+AI676+AO676+AS676+G676+K676+I676+AC676+S676+U676+AQ676+AK676+AM676+C676</f>
        <v>0</v>
      </c>
      <c r="AV676" s="155">
        <f t="shared" si="3040"/>
        <v>0</v>
      </c>
      <c r="AW676" s="93">
        <f>IF(D676=0,0,(IF('Attorney Detail'!I674="yes",(D676/AV676)*('Attorney Detail'!G674+'Attorney Detail'!H674),0)))</f>
        <v>0</v>
      </c>
      <c r="AX676" s="93">
        <f>IF(F676=0,0,(IF('Attorney Detail'!J674="yes",(F676/AV676)*('Attorney Detail'!G674+'Attorney Detail'!H674),0)))</f>
        <v>0</v>
      </c>
      <c r="AY676" s="93">
        <f>IF(H676+J676=0,0,(IF('Attorney Detail'!K674="yes",((H676+J676)/AV676)*('Attorney Detail'!G674+'Attorney Detail'!H674),0)))</f>
        <v>0</v>
      </c>
      <c r="AZ676" s="93">
        <f>IF(L676=0,0,(IF('Attorney Detail'!L674="yes",(L676/AV676)*('Attorney Detail'!G674+'Attorney Detail'!H674),0)))</f>
        <v>0</v>
      </c>
      <c r="BA676" s="93">
        <f>IF(N676=0,0,(N676/AV676)*('Attorney Detail'!G674+'Attorney Detail'!H674))</f>
        <v>0</v>
      </c>
      <c r="BB676" s="93">
        <f>IF(R676+T676=0,0,(IF('Attorney Detail'!M674="yes",((R676+T676)/AV676)*('Attorney Detail'!G674+'Attorney Detail'!H674),0)))</f>
        <v>0</v>
      </c>
      <c r="BC676" s="93">
        <f>IF(V676=0,0,(IF('Attorney Detail'!N674="yes",(((V676)/AV676)*('Attorney Detail'!G674+'Attorney Detail'!H674)),0)))</f>
        <v>0</v>
      </c>
      <c r="BD676" s="93">
        <f>IF(X676+Z676+AB676=0,0,(IF('Attorney Detail'!O674="yes",((X676+Z676+AB676)/AV676)*('Attorney Detail'!G674+'Attorney Detail'!H674),0)))</f>
        <v>0</v>
      </c>
      <c r="BE676" s="93">
        <f>IF(AD676=0,0,(IF('Attorney Detail'!P674="yes",(AD676/AV676)*('Attorney Detail'!G674+'Attorney Detail'!H674),0)))</f>
        <v>0</v>
      </c>
      <c r="BF676" s="93">
        <f>IF(AF676=0,0,(IF('Attorney Detail'!Q674="yes",(AF676/AV676)*('Attorney Detail'!G674+'Attorney Detail'!H674),0)))</f>
        <v>0</v>
      </c>
      <c r="BG676" s="93">
        <f>IF(AH676=0,0,(AH676/AV676)*('Attorney Detail'!G674+'Attorney Detail'!H674))</f>
        <v>0</v>
      </c>
      <c r="BH676" s="93">
        <f>IF(AK676+AM676=0,0,(IF('Attorney Detail'!R674="yes",((AL676+AN676)/AV676)*('Attorney Detail'!G674+'Attorney Detail'!H674),0)))</f>
        <v>0</v>
      </c>
      <c r="BI676" s="91">
        <f>IF(AP676=0,0,(IF('Attorney Detail'!S674="yes",(AP676/AV676)*('Attorney Detail'!G674+'Attorney Detail'!H674),0)))</f>
        <v>0</v>
      </c>
      <c r="BJ676" s="91">
        <f>IF(AT676=0,0,(AT676/AV676)*('Attorney Detail'!G674+'Attorney Detail'!H674))</f>
        <v>0</v>
      </c>
      <c r="BK676" s="91">
        <f>IF((AU676)=0,('Attorney Detail'!G674+'Attorney Detail'!H674),SUM(AW676:BJ676))</f>
        <v>0</v>
      </c>
      <c r="CK676" s="19">
        <f>AV676*'Attorney Detail'!F674</f>
        <v>0</v>
      </c>
    </row>
    <row r="677" spans="1:89" ht="16.5" thickTop="1" thickBot="1" x14ac:dyDescent="0.3">
      <c r="A677" s="22" t="s">
        <v>27</v>
      </c>
      <c r="B677" s="23"/>
      <c r="C677" s="88"/>
      <c r="D677" s="75">
        <f>C677/C673</f>
        <v>0</v>
      </c>
      <c r="E677" s="88"/>
      <c r="F677" s="75">
        <f>E677/E673</f>
        <v>0</v>
      </c>
      <c r="G677" s="88"/>
      <c r="H677" s="75">
        <f>G677/G673</f>
        <v>0</v>
      </c>
      <c r="I677" s="88"/>
      <c r="J677" s="75">
        <f>I677/I673</f>
        <v>0</v>
      </c>
      <c r="K677" s="88"/>
      <c r="L677" s="75">
        <f>K677/K673</f>
        <v>0</v>
      </c>
      <c r="M677" s="88"/>
      <c r="N677" s="75">
        <f>M677/M673</f>
        <v>0</v>
      </c>
      <c r="O677" s="88"/>
      <c r="P677" s="75">
        <f>O677/O673</f>
        <v>0</v>
      </c>
      <c r="Q677" s="88"/>
      <c r="R677" s="75">
        <f>Q677/Q673</f>
        <v>0</v>
      </c>
      <c r="S677" s="88"/>
      <c r="T677" s="75">
        <f>S677/S673</f>
        <v>0</v>
      </c>
      <c r="U677" s="88"/>
      <c r="V677" s="75">
        <f>U677/U673</f>
        <v>0</v>
      </c>
      <c r="W677" s="88"/>
      <c r="X677" s="75">
        <f>W677/W673</f>
        <v>0</v>
      </c>
      <c r="Y677" s="88"/>
      <c r="Z677" s="75">
        <f>Y677/Y673</f>
        <v>0</v>
      </c>
      <c r="AA677" s="88"/>
      <c r="AB677" s="75">
        <f>AA677/AA673</f>
        <v>0</v>
      </c>
      <c r="AC677" s="88"/>
      <c r="AD677" s="75">
        <f>AC677/AC673</f>
        <v>0</v>
      </c>
      <c r="AE677" s="88"/>
      <c r="AF677" s="75">
        <f>AE677/AE673</f>
        <v>0</v>
      </c>
      <c r="AG677" s="88"/>
      <c r="AH677" s="75">
        <f>AG677/AG673</f>
        <v>0</v>
      </c>
      <c r="AI677" s="88"/>
      <c r="AJ677" s="75">
        <f>AI677/AI673</f>
        <v>0</v>
      </c>
      <c r="AK677" s="88">
        <v>0</v>
      </c>
      <c r="AL677" s="75">
        <f>AK677/AK673</f>
        <v>0</v>
      </c>
      <c r="AM677" s="88">
        <v>0</v>
      </c>
      <c r="AN677" s="75">
        <f>AM677/AM673</f>
        <v>0</v>
      </c>
      <c r="AO677" s="88"/>
      <c r="AP677" s="75">
        <f>AO677/AO673</f>
        <v>0</v>
      </c>
      <c r="AQ677" s="88"/>
      <c r="AR677" s="75">
        <f>AQ677/AQ673</f>
        <v>0</v>
      </c>
      <c r="AS677" s="88"/>
      <c r="AT677" s="75">
        <f>AS677/AS673</f>
        <v>0</v>
      </c>
      <c r="AU677" s="107">
        <f>E677+M677+O677+Q677+W677+Y677+AA677+AE677+AG677+AI677+AO677+AS677+G677+K677+I677+AC677+S677+U677+AQ677+AK677+AM677+C677</f>
        <v>0</v>
      </c>
      <c r="AV677" s="155">
        <f t="shared" si="3040"/>
        <v>0</v>
      </c>
      <c r="AW677" s="93">
        <f>IF(D677=0,0,(IF('Attorney Detail'!I675="yes",(D677/AV677)*('Attorney Detail'!G675+'Attorney Detail'!H675),0)))</f>
        <v>0</v>
      </c>
      <c r="AX677" s="93">
        <f>IF(F677=0,0,(IF('Attorney Detail'!J675="yes",(F677/AV677)*('Attorney Detail'!G675+'Attorney Detail'!H675),0)))</f>
        <v>0</v>
      </c>
      <c r="AY677" s="93">
        <f>IF(H677+J677=0,0,(IF('Attorney Detail'!K675="yes",((H677+J677)/AV677)*('Attorney Detail'!G675+'Attorney Detail'!H675),0)))</f>
        <v>0</v>
      </c>
      <c r="AZ677" s="93">
        <f>IF(L677=0,0,(IF('Attorney Detail'!L675="yes",(L677/AV677)*('Attorney Detail'!G675+'Attorney Detail'!H675),0)))</f>
        <v>0</v>
      </c>
      <c r="BA677" s="93">
        <f>IF(N677=0,0,(N677/AV677)*('Attorney Detail'!G675+'Attorney Detail'!H675))</f>
        <v>0</v>
      </c>
      <c r="BB677" s="93">
        <f>IF(R677+T677=0,0,(IF('Attorney Detail'!M675="yes",((R677+T677)/AV677)*('Attorney Detail'!G675+'Attorney Detail'!H675),0)))</f>
        <v>0</v>
      </c>
      <c r="BC677" s="93">
        <f>IF(V677=0,0,(IF('Attorney Detail'!N675="yes",(((V677)/AV677)*('Attorney Detail'!G675+'Attorney Detail'!H675)),0)))</f>
        <v>0</v>
      </c>
      <c r="BD677" s="93">
        <f>IF(X677+Z677+AB677=0,0,(IF('Attorney Detail'!O675="yes",((X677+Z677+AB677)/AV677)*('Attorney Detail'!G675+'Attorney Detail'!H675),0)))</f>
        <v>0</v>
      </c>
      <c r="BE677" s="93">
        <f>IF(AD677=0,0,(IF('Attorney Detail'!P675="yes",(AD677/AV677)*('Attorney Detail'!G675+'Attorney Detail'!H675),0)))</f>
        <v>0</v>
      </c>
      <c r="BF677" s="93">
        <f>IF(AF677=0,0,(IF('Attorney Detail'!Q675="yes",(AF677/AV677)*('Attorney Detail'!G675+'Attorney Detail'!H675),0)))</f>
        <v>0</v>
      </c>
      <c r="BG677" s="93">
        <f>IF(AH677=0,0,(AH677/AV677)*('Attorney Detail'!G675+'Attorney Detail'!H675))</f>
        <v>0</v>
      </c>
      <c r="BH677" s="93">
        <f>IF(AK677+AM677=0,0,(IF('Attorney Detail'!R675="yes",((AL677+AN677)/AV677)*('Attorney Detail'!G675+'Attorney Detail'!H675),0)))</f>
        <v>0</v>
      </c>
      <c r="BI677" s="91">
        <f>IF(AP677=0,0,(IF('Attorney Detail'!S675="yes",(AP677/AV677)*('Attorney Detail'!G675+'Attorney Detail'!H675),0)))</f>
        <v>0</v>
      </c>
      <c r="BJ677" s="91">
        <f>IF(AT677=0,0,(AT677/AV677)*('Attorney Detail'!G675+'Attorney Detail'!H675))</f>
        <v>0</v>
      </c>
      <c r="BK677" s="91">
        <f>IF((AU677)=0,('Attorney Detail'!G675+'Attorney Detail'!H675),SUM(AW677:BJ677))</f>
        <v>0</v>
      </c>
      <c r="CK677" s="19">
        <f>AV677*'Attorney Detail'!F675</f>
        <v>0</v>
      </c>
    </row>
    <row r="678" spans="1:89" ht="16.5" thickTop="1" thickBot="1" x14ac:dyDescent="0.3">
      <c r="A678" s="24" t="s">
        <v>28</v>
      </c>
      <c r="B678" s="25"/>
      <c r="C678" s="25"/>
      <c r="D678" s="75">
        <f>C678/C673</f>
        <v>0</v>
      </c>
      <c r="E678" s="25"/>
      <c r="F678" s="75">
        <f>E678/E673</f>
        <v>0</v>
      </c>
      <c r="G678" s="25"/>
      <c r="H678" s="75">
        <f>G678/G673</f>
        <v>0</v>
      </c>
      <c r="I678" s="25"/>
      <c r="J678" s="75">
        <f>I678/I673</f>
        <v>0</v>
      </c>
      <c r="K678" s="25"/>
      <c r="L678" s="75">
        <f>K678/K673</f>
        <v>0</v>
      </c>
      <c r="M678" s="25"/>
      <c r="N678" s="75">
        <f>M678/M673</f>
        <v>0</v>
      </c>
      <c r="O678" s="25"/>
      <c r="P678" s="75">
        <f>O678/O673</f>
        <v>0</v>
      </c>
      <c r="Q678" s="25"/>
      <c r="R678" s="75">
        <f>Q678/Q673</f>
        <v>0</v>
      </c>
      <c r="S678" s="25"/>
      <c r="T678" s="75">
        <f>S678/S673</f>
        <v>0</v>
      </c>
      <c r="U678" s="25"/>
      <c r="V678" s="75">
        <f>U678/U673</f>
        <v>0</v>
      </c>
      <c r="W678" s="25"/>
      <c r="X678" s="75">
        <f>W678/W673</f>
        <v>0</v>
      </c>
      <c r="Y678" s="25"/>
      <c r="Z678" s="75">
        <f>Y678/Y673</f>
        <v>0</v>
      </c>
      <c r="AA678" s="25"/>
      <c r="AB678" s="75">
        <f>AA678/AA673</f>
        <v>0</v>
      </c>
      <c r="AC678" s="25"/>
      <c r="AD678" s="75">
        <f>AC678/AC673</f>
        <v>0</v>
      </c>
      <c r="AE678" s="25"/>
      <c r="AF678" s="75">
        <f>AE678/AE673</f>
        <v>0</v>
      </c>
      <c r="AG678" s="25"/>
      <c r="AH678" s="75">
        <f>AG678/AG673</f>
        <v>0</v>
      </c>
      <c r="AI678" s="25"/>
      <c r="AJ678" s="75">
        <f>AI678/AI673</f>
        <v>0</v>
      </c>
      <c r="AK678" s="25">
        <v>0</v>
      </c>
      <c r="AL678" s="75">
        <f>AK678/AK673</f>
        <v>0</v>
      </c>
      <c r="AM678" s="25">
        <v>0</v>
      </c>
      <c r="AN678" s="75">
        <f>AM678/AM673</f>
        <v>0</v>
      </c>
      <c r="AO678" s="25"/>
      <c r="AP678" s="75">
        <f>AO678/AO673</f>
        <v>0</v>
      </c>
      <c r="AQ678" s="25"/>
      <c r="AR678" s="75">
        <f>AQ678/AQ673</f>
        <v>0</v>
      </c>
      <c r="AS678" s="25"/>
      <c r="AT678" s="75">
        <f>AS678/AS673</f>
        <v>0</v>
      </c>
      <c r="AU678" s="108">
        <f>E678+M678+O678+Q678+W678+Y678+AA678+AE678+AG678+AI678+AO678+AS678+G678+K678+I678+AC678+S678+U678+AQ678+AK678+AM678+C678</f>
        <v>0</v>
      </c>
      <c r="AV678" s="155">
        <f t="shared" si="3040"/>
        <v>0</v>
      </c>
      <c r="AW678" s="93">
        <f>IF(D678=0,0,(IF('Attorney Detail'!I676="yes",(D678/AV678)*('Attorney Detail'!G676+'Attorney Detail'!H676),0)))</f>
        <v>0</v>
      </c>
      <c r="AX678" s="93">
        <f>IF(F678=0,0,(IF('Attorney Detail'!J676="yes",(F678/AV678)*('Attorney Detail'!G676+'Attorney Detail'!H676),0)))</f>
        <v>0</v>
      </c>
      <c r="AY678" s="93">
        <f>IF(H678+J678=0,0,(IF('Attorney Detail'!K676="yes",((H678+J678)/AV678)*('Attorney Detail'!G676+'Attorney Detail'!H676),0)))</f>
        <v>0</v>
      </c>
      <c r="AZ678" s="93">
        <f>IF(L678=0,0,(IF('Attorney Detail'!L676="yes",(L678/AV678)*('Attorney Detail'!G676+'Attorney Detail'!H676),0)))</f>
        <v>0</v>
      </c>
      <c r="BA678" s="93">
        <f>IF(N678=0,0,(N678/AV678)*('Attorney Detail'!G676+'Attorney Detail'!H676))</f>
        <v>0</v>
      </c>
      <c r="BB678" s="93">
        <f>IF(R678+T678=0,0,(IF('Attorney Detail'!M676="yes",((R678+T678)/AV678)*('Attorney Detail'!G676+'Attorney Detail'!H676),0)))</f>
        <v>0</v>
      </c>
      <c r="BC678" s="93">
        <f>IF(V678=0,0,(IF('Attorney Detail'!N676="yes",(((V678)/AV678)*('Attorney Detail'!G676+'Attorney Detail'!H676)),0)))</f>
        <v>0</v>
      </c>
      <c r="BD678" s="93">
        <f>IF(X678+Z678+AB678=0,0,(IF('Attorney Detail'!O676="yes",((X678+Z678+AB678)/AV678)*('Attorney Detail'!G676+'Attorney Detail'!H676),0)))</f>
        <v>0</v>
      </c>
      <c r="BE678" s="93">
        <f>IF(AD678=0,0,(IF('Attorney Detail'!P676="yes",(AD678/AV678)*('Attorney Detail'!G676+'Attorney Detail'!H676),0)))</f>
        <v>0</v>
      </c>
      <c r="BF678" s="93">
        <f>IF(AF678=0,0,(IF('Attorney Detail'!Q676="yes",(AF678/AV678)*('Attorney Detail'!G676+'Attorney Detail'!H676),0)))</f>
        <v>0</v>
      </c>
      <c r="BG678" s="93">
        <f>IF(AH678=0,0,(AH678/AV678)*('Attorney Detail'!G676+'Attorney Detail'!H676))</f>
        <v>0</v>
      </c>
      <c r="BH678" s="93">
        <f>IF(AK678+AM678=0,0,(IF('Attorney Detail'!R676="yes",((AL678+AN678)/AV678)*('Attorney Detail'!G676+'Attorney Detail'!H676),0)))</f>
        <v>0</v>
      </c>
      <c r="BI678" s="91">
        <f>IF(AP678=0,0,(IF('Attorney Detail'!S676="yes",(AP678/AV678)*('Attorney Detail'!G676+'Attorney Detail'!H676),0)))</f>
        <v>0</v>
      </c>
      <c r="BJ678" s="91">
        <f>IF(AT678=0,0,(AT678/AV678)*('Attorney Detail'!G676+'Attorney Detail'!H676))</f>
        <v>0</v>
      </c>
      <c r="BK678" s="91">
        <f>IF((AU678)=0,('Attorney Detail'!G676+'Attorney Detail'!H676),SUM(AW678:BJ678))</f>
        <v>0</v>
      </c>
      <c r="CK678" s="19">
        <f>AV678*'Attorney Detail'!F676</f>
        <v>0</v>
      </c>
    </row>
    <row r="679" spans="1:89" ht="16.5" thickTop="1" thickBot="1" x14ac:dyDescent="0.3">
      <c r="A679" s="72" t="s">
        <v>29</v>
      </c>
      <c r="B679" s="73"/>
      <c r="C679" s="73">
        <f t="shared" ref="C679" si="3041">SUM(C675:C678)</f>
        <v>0</v>
      </c>
      <c r="D679" s="74">
        <f t="shared" ref="D679" si="3042">C679/C673</f>
        <v>0</v>
      </c>
      <c r="E679" s="73">
        <f t="shared" ref="E679" si="3043">SUM(E675:E678)</f>
        <v>0</v>
      </c>
      <c r="F679" s="74">
        <f t="shared" ref="F679" si="3044">E679/E673</f>
        <v>0</v>
      </c>
      <c r="G679" s="73">
        <f t="shared" ref="G679" si="3045">SUM(G675:G678)</f>
        <v>0</v>
      </c>
      <c r="H679" s="75">
        <f t="shared" ref="H679" si="3046">G679/G673</f>
        <v>0</v>
      </c>
      <c r="I679" s="73">
        <f t="shared" ref="I679" si="3047">SUM(I675:I678)</f>
        <v>0</v>
      </c>
      <c r="J679" s="75">
        <f t="shared" ref="J679" si="3048">I679/I673</f>
        <v>0</v>
      </c>
      <c r="K679" s="73">
        <f t="shared" ref="K679" si="3049">SUM(K675:K678)</f>
        <v>0</v>
      </c>
      <c r="L679" s="75">
        <f t="shared" ref="L679" si="3050">K679/K673</f>
        <v>0</v>
      </c>
      <c r="M679" s="73">
        <f t="shared" ref="M679" si="3051">SUM(M675:M678)</f>
        <v>0</v>
      </c>
      <c r="N679" s="74">
        <f t="shared" ref="N679" si="3052">M679/M673</f>
        <v>0</v>
      </c>
      <c r="O679" s="73">
        <f t="shared" ref="O679" si="3053">SUM(O675:O678)</f>
        <v>0</v>
      </c>
      <c r="P679" s="74">
        <f t="shared" ref="P679" si="3054">O679/O673</f>
        <v>0</v>
      </c>
      <c r="Q679" s="73">
        <f t="shared" ref="Q679" si="3055">SUM(Q675:Q678)</f>
        <v>0</v>
      </c>
      <c r="R679" s="75">
        <f t="shared" ref="R679" si="3056">Q679/Q673</f>
        <v>0</v>
      </c>
      <c r="S679" s="73">
        <f t="shared" ref="S679" si="3057">SUM(S675:S678)</f>
        <v>0</v>
      </c>
      <c r="T679" s="75">
        <f t="shared" ref="T679" si="3058">S679/S673</f>
        <v>0</v>
      </c>
      <c r="U679" s="73">
        <f t="shared" ref="U679" si="3059">SUM(U675:U678)</f>
        <v>0</v>
      </c>
      <c r="V679" s="75">
        <f t="shared" ref="V679" si="3060">U679/U673</f>
        <v>0</v>
      </c>
      <c r="W679" s="73">
        <f t="shared" ref="W679" si="3061">SUM(W675:W678)</f>
        <v>0</v>
      </c>
      <c r="X679" s="75">
        <f t="shared" ref="X679" si="3062">W679/W673</f>
        <v>0</v>
      </c>
      <c r="Y679" s="73">
        <f t="shared" ref="Y679" si="3063">SUM(Y675:Y678)</f>
        <v>0</v>
      </c>
      <c r="Z679" s="75">
        <f t="shared" ref="Z679" si="3064">Y679/Y673</f>
        <v>0</v>
      </c>
      <c r="AA679" s="73">
        <f t="shared" ref="AA679" si="3065">SUM(AA675:AA678)</f>
        <v>0</v>
      </c>
      <c r="AB679" s="75">
        <f t="shared" ref="AB679" si="3066">AA679/AA673</f>
        <v>0</v>
      </c>
      <c r="AC679" s="73">
        <f t="shared" ref="AC679" si="3067">SUM(AC675:AC678)</f>
        <v>0</v>
      </c>
      <c r="AD679" s="75">
        <f t="shared" ref="AD679" si="3068">AC679/AC673</f>
        <v>0</v>
      </c>
      <c r="AE679" s="73">
        <f t="shared" ref="AE679" si="3069">SUM(AE675:AE678)</f>
        <v>0</v>
      </c>
      <c r="AF679" s="75">
        <f t="shared" ref="AF679" si="3070">AE679/AE673</f>
        <v>0</v>
      </c>
      <c r="AG679" s="73">
        <f t="shared" ref="AG679" si="3071">SUM(AG675:AG678)</f>
        <v>0</v>
      </c>
      <c r="AH679" s="75">
        <f t="shared" ref="AH679" si="3072">AG679/AG673</f>
        <v>0</v>
      </c>
      <c r="AI679" s="73">
        <f t="shared" ref="AI679" si="3073">SUM(AI675:AI678)</f>
        <v>0</v>
      </c>
      <c r="AJ679" s="75">
        <f t="shared" ref="AJ679" si="3074">AI679/AI673</f>
        <v>0</v>
      </c>
      <c r="AK679" s="73">
        <f t="shared" ref="AK679" si="3075">SUM(AK675:AK678)</f>
        <v>0</v>
      </c>
      <c r="AL679" s="75">
        <f t="shared" ref="AL679" si="3076">AK679/AK673</f>
        <v>0</v>
      </c>
      <c r="AM679" s="73">
        <f t="shared" ref="AM679" si="3077">SUM(AM675:AM678)</f>
        <v>0</v>
      </c>
      <c r="AN679" s="75">
        <f t="shared" ref="AN679" si="3078">AM679/AM673</f>
        <v>0</v>
      </c>
      <c r="AO679" s="73">
        <f t="shared" ref="AO679" si="3079">SUM(AO675:AO678)</f>
        <v>0</v>
      </c>
      <c r="AP679" s="75">
        <f t="shared" ref="AP679" si="3080">AO679/AO673</f>
        <v>0</v>
      </c>
      <c r="AQ679" s="73">
        <f t="shared" ref="AQ679" si="3081">SUM(AQ675:AQ678)</f>
        <v>0</v>
      </c>
      <c r="AR679" s="75">
        <f t="shared" ref="AR679" si="3082">AQ679/AQ673</f>
        <v>0</v>
      </c>
      <c r="AS679" s="73">
        <f t="shared" ref="AS679" si="3083">SUM(AS675:AS678)</f>
        <v>0</v>
      </c>
      <c r="AT679" s="75">
        <f t="shared" ref="AT679" si="3084">AS679/AS673</f>
        <v>0</v>
      </c>
      <c r="AU679" s="71">
        <f>E679+M679+O679+Q679+W679+Y679+AA679+AE679+AG679+AI679+AO679+AS679+G679+K679+I679+AC679+S679+U679+AQ679+AK679+AM679+C679</f>
        <v>0</v>
      </c>
      <c r="AV679" s="155">
        <f t="shared" si="3040"/>
        <v>0</v>
      </c>
      <c r="AW679" s="94"/>
      <c r="AX679" s="94"/>
      <c r="AY679" s="94"/>
      <c r="AZ679" s="94"/>
      <c r="BA679" s="94"/>
      <c r="BB679" s="94"/>
      <c r="BC679" s="94"/>
      <c r="BD679" s="94"/>
      <c r="BE679" s="94"/>
      <c r="BF679" s="94"/>
      <c r="BG679" s="94"/>
      <c r="BH679" s="94"/>
      <c r="BI679" s="94"/>
      <c r="BJ679" s="94"/>
      <c r="BK679" s="94"/>
      <c r="CK679" s="26">
        <f t="shared" ref="CK679" si="3085">SUM(CK675:CK678)</f>
        <v>0</v>
      </c>
    </row>
    <row r="680" spans="1:89" ht="16.5" thickTop="1" x14ac:dyDescent="0.25">
      <c r="A680" s="233" t="s">
        <v>481</v>
      </c>
      <c r="B680" s="233"/>
      <c r="C680" s="233"/>
      <c r="D680" s="233"/>
      <c r="E680" s="233"/>
      <c r="F680" s="233"/>
      <c r="G680" s="233"/>
      <c r="H680" s="233"/>
      <c r="I680" s="233"/>
      <c r="J680" s="233"/>
      <c r="K680" s="233"/>
      <c r="L680" s="233"/>
      <c r="M680" s="233"/>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row>
    <row r="681" spans="1:89" ht="45" x14ac:dyDescent="0.25">
      <c r="A681" s="76"/>
      <c r="B681" s="66" t="s">
        <v>21</v>
      </c>
      <c r="C681" s="225" t="s">
        <v>442</v>
      </c>
      <c r="D681" s="226"/>
      <c r="E681" s="225" t="s">
        <v>96</v>
      </c>
      <c r="F681" s="226"/>
      <c r="G681" s="232" t="s">
        <v>99</v>
      </c>
      <c r="H681" s="226"/>
      <c r="I681" s="232" t="s">
        <v>100</v>
      </c>
      <c r="J681" s="226"/>
      <c r="K681" s="225" t="s">
        <v>97</v>
      </c>
      <c r="L681" s="226"/>
      <c r="M681" s="225" t="s">
        <v>98</v>
      </c>
      <c r="N681" s="226"/>
      <c r="O681" s="225" t="s">
        <v>22</v>
      </c>
      <c r="P681" s="226"/>
      <c r="Q681" s="225" t="s">
        <v>489</v>
      </c>
      <c r="R681" s="226"/>
      <c r="S681" s="225" t="s">
        <v>488</v>
      </c>
      <c r="T681" s="226"/>
      <c r="U681" s="232" t="s">
        <v>422</v>
      </c>
      <c r="V681" s="226"/>
      <c r="W681" s="232" t="s">
        <v>436</v>
      </c>
      <c r="X681" s="226"/>
      <c r="Y681" s="232" t="s">
        <v>423</v>
      </c>
      <c r="Z681" s="226"/>
      <c r="AA681" s="225" t="s">
        <v>484</v>
      </c>
      <c r="AB681" s="226"/>
      <c r="AC681" s="225" t="s">
        <v>93</v>
      </c>
      <c r="AD681" s="226"/>
      <c r="AE681" s="225" t="s">
        <v>94</v>
      </c>
      <c r="AF681" s="226"/>
      <c r="AG681" s="225" t="s">
        <v>485</v>
      </c>
      <c r="AH681" s="226"/>
      <c r="AI681" s="225" t="s">
        <v>424</v>
      </c>
      <c r="AJ681" s="226"/>
      <c r="AK681" s="225" t="s">
        <v>425</v>
      </c>
      <c r="AL681" s="226"/>
      <c r="AM681" s="225" t="s">
        <v>437</v>
      </c>
      <c r="AN681" s="226"/>
      <c r="AO681" s="225" t="s">
        <v>500</v>
      </c>
      <c r="AP681" s="226"/>
      <c r="AQ681" s="225" t="s">
        <v>426</v>
      </c>
      <c r="AR681" s="226"/>
      <c r="AS681" s="225" t="s">
        <v>447</v>
      </c>
      <c r="AT681" s="226"/>
      <c r="AU681" s="225" t="s">
        <v>23</v>
      </c>
      <c r="AV681" s="226"/>
      <c r="AW681" s="89" t="s">
        <v>442</v>
      </c>
      <c r="AX681" s="89" t="s">
        <v>96</v>
      </c>
      <c r="AY681" s="195" t="s">
        <v>275</v>
      </c>
      <c r="AZ681" s="105" t="s">
        <v>97</v>
      </c>
      <c r="BA681" s="105" t="s">
        <v>443</v>
      </c>
      <c r="BB681" s="90" t="s">
        <v>434</v>
      </c>
      <c r="BC681" s="106" t="s">
        <v>276</v>
      </c>
      <c r="BD681" s="90" t="s">
        <v>435</v>
      </c>
      <c r="BE681" s="90" t="s">
        <v>93</v>
      </c>
      <c r="BF681" s="90" t="s">
        <v>94</v>
      </c>
      <c r="BG681" s="90" t="s">
        <v>31</v>
      </c>
      <c r="BH681" s="90" t="s">
        <v>444</v>
      </c>
      <c r="BI681" s="91" t="s">
        <v>445</v>
      </c>
      <c r="BJ681" s="91" t="s">
        <v>446</v>
      </c>
      <c r="BK681" s="91" t="s">
        <v>448</v>
      </c>
      <c r="CK681" s="219" t="s">
        <v>502</v>
      </c>
    </row>
    <row r="682" spans="1:89" x14ac:dyDescent="0.25">
      <c r="A682" s="38" t="s">
        <v>107</v>
      </c>
      <c r="B682" s="67"/>
      <c r="C682" s="67"/>
      <c r="D682" s="68"/>
      <c r="E682" s="67"/>
      <c r="F682" s="68"/>
      <c r="G682" s="67"/>
      <c r="H682" s="68"/>
      <c r="I682" s="67"/>
      <c r="J682" s="68"/>
      <c r="K682" s="67"/>
      <c r="L682" s="68"/>
      <c r="M682" s="69"/>
      <c r="N682" s="68"/>
      <c r="O682" s="67"/>
      <c r="P682" s="68"/>
      <c r="Q682" s="67"/>
      <c r="R682" s="68"/>
      <c r="S682" s="67"/>
      <c r="T682" s="68"/>
      <c r="U682" s="67"/>
      <c r="V682" s="68"/>
      <c r="W682" s="67"/>
      <c r="X682" s="68"/>
      <c r="Y682" s="67"/>
      <c r="Z682" s="68"/>
      <c r="AA682" s="67"/>
      <c r="AB682" s="68"/>
      <c r="AC682" s="69"/>
      <c r="AD682" s="69"/>
      <c r="AE682" s="67"/>
      <c r="AF682" s="68"/>
      <c r="AG682" s="67"/>
      <c r="AH682" s="68"/>
      <c r="AI682" s="67"/>
      <c r="AJ682" s="68"/>
      <c r="AK682" s="227"/>
      <c r="AL682" s="228"/>
      <c r="AM682" s="227"/>
      <c r="AN682" s="228"/>
      <c r="AO682" s="112"/>
      <c r="AP682" s="113"/>
      <c r="AQ682" s="112"/>
      <c r="AR682" s="113"/>
      <c r="AS682" s="112"/>
      <c r="AT682" s="113"/>
      <c r="AU682" s="67"/>
      <c r="AV682" s="110"/>
      <c r="AW682" s="89"/>
      <c r="AX682" s="89"/>
      <c r="AY682" s="89"/>
      <c r="AZ682" s="89"/>
      <c r="BA682" s="89"/>
    </row>
    <row r="683" spans="1:89" x14ac:dyDescent="0.25">
      <c r="A683" s="77"/>
      <c r="B683" s="70"/>
      <c r="C683" s="223">
        <f>(VLOOKUP(A682,$BL$2:$CH$5,2,FALSE))*'Attorney Detail'!F683</f>
        <v>15</v>
      </c>
      <c r="D683" s="224"/>
      <c r="E683" s="223">
        <f>(VLOOKUP(A682,$BL$2:$CH$5,3,FALSE))*'Attorney Detail'!F683</f>
        <v>15</v>
      </c>
      <c r="F683" s="224"/>
      <c r="G683" s="223">
        <f>VLOOKUP(A682,$BL$2:$CI$5,4,FALSE)*'Attorney Detail'!F683</f>
        <v>50</v>
      </c>
      <c r="H683" s="224"/>
      <c r="I683" s="223">
        <f>VLOOKUP(A682,$BL$2:$CI$5,5,FALSE)*'Attorney Detail'!F683</f>
        <v>80</v>
      </c>
      <c r="J683" s="224"/>
      <c r="K683" s="223">
        <f>VLOOKUP(A682,$BL$2:$CI$5,6,FALSE)*'Attorney Detail'!F683</f>
        <v>100</v>
      </c>
      <c r="L683" s="224"/>
      <c r="M683" s="234">
        <f>VLOOKUP(A682,$BL$2:$CI$5,7,FALSE)*'Attorney Detail'!F683</f>
        <v>150</v>
      </c>
      <c r="N683" s="224"/>
      <c r="O683" s="223">
        <f>VLOOKUP(A682,$BL$2:$CI$5,8,FALSE)*'Attorney Detail'!F683</f>
        <v>300</v>
      </c>
      <c r="P683" s="224"/>
      <c r="Q683" s="223">
        <f>VLOOKUP(A682,$BL$2:$CI$5,9,FALSE)*'Attorney Detail'!F683</f>
        <v>15</v>
      </c>
      <c r="R683" s="224"/>
      <c r="S683" s="223">
        <f>VLOOKUP(A682,$BL$2:$CI$5,10,FALSE)*'Attorney Detail'!F683</f>
        <v>50</v>
      </c>
      <c r="T683" s="224"/>
      <c r="U683" s="223">
        <f>VLOOKUP(A682,$BL$2:$CI$5,11,FALSE)*'Attorney Detail'!F683</f>
        <v>100</v>
      </c>
      <c r="V683" s="224"/>
      <c r="W683" s="223">
        <f>VLOOKUP(A682,$BL$2:$CI$5,12,FALSE)*'Attorney Detail'!F683</f>
        <v>220</v>
      </c>
      <c r="X683" s="224"/>
      <c r="Y683" s="223">
        <f>VLOOKUP(A682,$BL$2:$CI$5,13,FALSE)*'Attorney Detail'!F683</f>
        <v>300</v>
      </c>
      <c r="Z683" s="224"/>
      <c r="AA683" s="229">
        <f>VLOOKUP(A682,$BL$2:$CI$5,14,FALSE)*'Attorney Detail'!F683</f>
        <v>400</v>
      </c>
      <c r="AB683" s="230"/>
      <c r="AC683" s="229">
        <f>VLOOKUP(A682,$BL$2:$CI$5,15,FALSE)*'Attorney Detail'!F683</f>
        <v>120</v>
      </c>
      <c r="AD683" s="231"/>
      <c r="AE683" s="229">
        <f>VLOOKUP(A682,$BL$2:$CI$5,16,FALSE)*'Attorney Detail'!F683</f>
        <v>120</v>
      </c>
      <c r="AF683" s="230"/>
      <c r="AG683" s="229">
        <f>VLOOKUP(A682,$BL$2:$CI$5,17,FALSE)*'Attorney Detail'!F683</f>
        <v>300</v>
      </c>
      <c r="AH683" s="230"/>
      <c r="AI683" s="223">
        <f>VLOOKUP(A682,$BL$2:$CI$5,18,FALSE)*'Attorney Detail'!F683</f>
        <v>300</v>
      </c>
      <c r="AJ683" s="224"/>
      <c r="AK683" s="223">
        <f>VLOOKUP(A682,$BL$2:$CI$5,19,FALSE)*'Attorney Detail'!F683</f>
        <v>15</v>
      </c>
      <c r="AL683" s="224"/>
      <c r="AM683" s="223">
        <f>VLOOKUP(A682,$BL$2:$CI$5,20,FALSE)*'Attorney Detail'!F683</f>
        <v>40</v>
      </c>
      <c r="AN683" s="224"/>
      <c r="AO683" s="223">
        <f>VLOOKUP(A682,$BL$2:$CI$5,21,FALSE)*'Attorney Detail'!F683</f>
        <v>40</v>
      </c>
      <c r="AP683" s="224"/>
      <c r="AQ683" s="223">
        <f>VLOOKUP(A682,$BL$2:$CI$5,22,FALSE)*'Attorney Detail'!F683</f>
        <v>40</v>
      </c>
      <c r="AR683" s="224"/>
      <c r="AS683" s="235">
        <f>VLOOKUP(A682,$BL$2:$CI$5,23,FALSE)*'Attorney Detail'!F683</f>
        <v>10000000000</v>
      </c>
      <c r="AT683" s="236"/>
      <c r="AU683" s="237"/>
      <c r="AV683" s="238"/>
    </row>
    <row r="684" spans="1:89" ht="15.75" thickBot="1" x14ac:dyDescent="0.3">
      <c r="A684" s="37" t="str">
        <f>'Attorney Detail'!A683&amp;""</f>
        <v/>
      </c>
      <c r="B684" s="78" t="s">
        <v>24</v>
      </c>
      <c r="C684" s="78" t="s">
        <v>24</v>
      </c>
      <c r="D684" s="78" t="s">
        <v>112</v>
      </c>
      <c r="E684" s="78" t="s">
        <v>24</v>
      </c>
      <c r="F684" s="78" t="s">
        <v>112</v>
      </c>
      <c r="G684" s="78" t="s">
        <v>24</v>
      </c>
      <c r="H684" s="78" t="s">
        <v>112</v>
      </c>
      <c r="I684" s="78" t="s">
        <v>24</v>
      </c>
      <c r="J684" s="78" t="s">
        <v>112</v>
      </c>
      <c r="K684" s="78" t="s">
        <v>24</v>
      </c>
      <c r="L684" s="78" t="s">
        <v>112</v>
      </c>
      <c r="M684" s="78" t="s">
        <v>24</v>
      </c>
      <c r="N684" s="78" t="s">
        <v>112</v>
      </c>
      <c r="O684" s="78" t="s">
        <v>24</v>
      </c>
      <c r="P684" s="78" t="s">
        <v>112</v>
      </c>
      <c r="Q684" s="78" t="s">
        <v>24</v>
      </c>
      <c r="R684" s="78" t="s">
        <v>112</v>
      </c>
      <c r="S684" s="78" t="s">
        <v>24</v>
      </c>
      <c r="T684" s="78" t="s">
        <v>112</v>
      </c>
      <c r="U684" s="78" t="s">
        <v>24</v>
      </c>
      <c r="V684" s="78" t="s">
        <v>112</v>
      </c>
      <c r="W684" s="78" t="s">
        <v>24</v>
      </c>
      <c r="X684" s="78" t="s">
        <v>112</v>
      </c>
      <c r="Y684" s="78" t="s">
        <v>24</v>
      </c>
      <c r="Z684" s="78" t="s">
        <v>112</v>
      </c>
      <c r="AA684" s="78" t="s">
        <v>24</v>
      </c>
      <c r="AB684" s="78" t="s">
        <v>112</v>
      </c>
      <c r="AC684" s="78" t="s">
        <v>24</v>
      </c>
      <c r="AD684" s="78" t="s">
        <v>112</v>
      </c>
      <c r="AE684" s="78" t="s">
        <v>24</v>
      </c>
      <c r="AF684" s="78" t="s">
        <v>112</v>
      </c>
      <c r="AG684" s="78" t="s">
        <v>24</v>
      </c>
      <c r="AH684" s="79" t="s">
        <v>112</v>
      </c>
      <c r="AI684" s="78" t="s">
        <v>24</v>
      </c>
      <c r="AJ684" s="78" t="s">
        <v>112</v>
      </c>
      <c r="AK684" s="78" t="s">
        <v>24</v>
      </c>
      <c r="AL684" s="78" t="s">
        <v>112</v>
      </c>
      <c r="AM684" s="78" t="s">
        <v>24</v>
      </c>
      <c r="AN684" s="78" t="s">
        <v>112</v>
      </c>
      <c r="AO684" s="78" t="s">
        <v>24</v>
      </c>
      <c r="AP684" s="78" t="s">
        <v>112</v>
      </c>
      <c r="AQ684" s="78" t="s">
        <v>24</v>
      </c>
      <c r="AR684" s="78" t="s">
        <v>112</v>
      </c>
      <c r="AS684" s="78" t="s">
        <v>24</v>
      </c>
      <c r="AT684" s="78" t="s">
        <v>112</v>
      </c>
      <c r="AU684" s="78" t="s">
        <v>24</v>
      </c>
      <c r="AV684" s="154" t="s">
        <v>112</v>
      </c>
      <c r="CK684" s="19"/>
    </row>
    <row r="685" spans="1:89" ht="16.5" thickTop="1" thickBot="1" x14ac:dyDescent="0.3">
      <c r="A685" s="20" t="s">
        <v>25</v>
      </c>
      <c r="B685" s="21"/>
      <c r="C685" s="21"/>
      <c r="D685" s="75">
        <f>C685/C683</f>
        <v>0</v>
      </c>
      <c r="E685" s="21"/>
      <c r="F685" s="75">
        <f>E685/E683</f>
        <v>0</v>
      </c>
      <c r="G685" s="21"/>
      <c r="H685" s="75">
        <f>G685/G683</f>
        <v>0</v>
      </c>
      <c r="I685" s="21"/>
      <c r="J685" s="75">
        <f>I685/I683</f>
        <v>0</v>
      </c>
      <c r="K685" s="21"/>
      <c r="L685" s="75">
        <f>K685/K683</f>
        <v>0</v>
      </c>
      <c r="M685" s="21"/>
      <c r="N685" s="75">
        <f>M685/M683</f>
        <v>0</v>
      </c>
      <c r="O685" s="21"/>
      <c r="P685" s="75">
        <f>O685/O683</f>
        <v>0</v>
      </c>
      <c r="Q685" s="21"/>
      <c r="R685" s="75">
        <f>Q685/Q683</f>
        <v>0</v>
      </c>
      <c r="S685" s="21"/>
      <c r="T685" s="75">
        <f>S685/S683</f>
        <v>0</v>
      </c>
      <c r="U685" s="21"/>
      <c r="V685" s="75">
        <f>U685/U683</f>
        <v>0</v>
      </c>
      <c r="W685" s="21"/>
      <c r="X685" s="75">
        <f>W685/W683</f>
        <v>0</v>
      </c>
      <c r="Y685" s="21"/>
      <c r="Z685" s="75">
        <f>Y685/Y683</f>
        <v>0</v>
      </c>
      <c r="AA685" s="21"/>
      <c r="AB685" s="75">
        <f>AA685/AA683</f>
        <v>0</v>
      </c>
      <c r="AC685" s="21"/>
      <c r="AD685" s="75">
        <f>AC685/AC683</f>
        <v>0</v>
      </c>
      <c r="AE685" s="21"/>
      <c r="AF685" s="75">
        <f>AE685/AE683</f>
        <v>0</v>
      </c>
      <c r="AG685" s="21"/>
      <c r="AH685" s="75">
        <f>AG685/AG683</f>
        <v>0</v>
      </c>
      <c r="AI685" s="21"/>
      <c r="AJ685" s="75">
        <f>AI685/AI683</f>
        <v>0</v>
      </c>
      <c r="AK685" s="21"/>
      <c r="AL685" s="75">
        <f>AK685/AK683</f>
        <v>0</v>
      </c>
      <c r="AM685" s="21">
        <v>0</v>
      </c>
      <c r="AN685" s="75">
        <f>AM685/AM683</f>
        <v>0</v>
      </c>
      <c r="AO685" s="21"/>
      <c r="AP685" s="75">
        <f>AO685/AO683</f>
        <v>0</v>
      </c>
      <c r="AQ685" s="21"/>
      <c r="AR685" s="75">
        <f>AQ685/AQ683</f>
        <v>0</v>
      </c>
      <c r="AS685" s="21"/>
      <c r="AT685" s="75">
        <f>AS685/AS683</f>
        <v>0</v>
      </c>
      <c r="AU685" s="100">
        <f>E685+M685+O685+Q685+W685+Y685+AA685+AE685+AG685+AI685+AO685+AS685+G685+K685+I685+AC685+S685+U685+AQ685+AK685+AM685+C685</f>
        <v>0</v>
      </c>
      <c r="AV685" s="155">
        <f t="shared" ref="AV685:AV689" si="3086">F685+N685+P685+R685+X685+Z685+AB685+AF685+AH685+AJ685+AP685+AT685+AD685+H685+L685+J685+T685+V685+AR685+AL685+AN685+D685</f>
        <v>0</v>
      </c>
      <c r="AW685" s="93">
        <f>IF(D685=0,0,(IF('Attorney Detail'!I683="yes",(D685/AV685)*('Attorney Detail'!G683+'Attorney Detail'!H683),0)))</f>
        <v>0</v>
      </c>
      <c r="AX685" s="93">
        <f>IF(F685=0,0,(IF('Attorney Detail'!J683="yes",(F685/AV685)*('Attorney Detail'!G683+'Attorney Detail'!H683),0)))</f>
        <v>0</v>
      </c>
      <c r="AY685" s="93">
        <f>IF(H685+J685=0,0,(IF('Attorney Detail'!K683="yes",((H685+J685)/AV685)*('Attorney Detail'!G683+'Attorney Detail'!H683),0)))</f>
        <v>0</v>
      </c>
      <c r="AZ685" s="93">
        <f>IF(L685=0,0,(IF('Attorney Detail'!L683="yes",(L685/AV685)*('Attorney Detail'!G683+'Attorney Detail'!H683),0)))</f>
        <v>0</v>
      </c>
      <c r="BA685" s="93">
        <f>IF(N685=0,0,(N685/AV685)*('Attorney Detail'!G683+'Attorney Detail'!H683))</f>
        <v>0</v>
      </c>
      <c r="BB685" s="93">
        <f>IF(R685+T685=0,0,(IF('Attorney Detail'!M683="yes",((R685+T685)/AV685)*('Attorney Detail'!G683+'Attorney Detail'!H683),0)))</f>
        <v>0</v>
      </c>
      <c r="BC685" s="93">
        <f>IF(V685=0,0,(IF('Attorney Detail'!N683="yes",(((V685)/AV685)*('Attorney Detail'!G683+'Attorney Detail'!H683)),0)))</f>
        <v>0</v>
      </c>
      <c r="BD685" s="93">
        <f>IF(X685+Z685+AB685=0,0,(IF('Attorney Detail'!O683="yes",((X685+Z685+AB685)/AV685)*('Attorney Detail'!G683+'Attorney Detail'!H683),0)))</f>
        <v>0</v>
      </c>
      <c r="BE685" s="93">
        <f>IF(AD685=0,0,(IF('Attorney Detail'!P683="yes",(AD685/AV685)*('Attorney Detail'!G683+'Attorney Detail'!H683),0)))</f>
        <v>0</v>
      </c>
      <c r="BF685" s="93">
        <f>IF(AF685=0,0,(IF('Attorney Detail'!Q683="yes",(AF685/AV685)*('Attorney Detail'!G683+'Attorney Detail'!H683),0)))</f>
        <v>0</v>
      </c>
      <c r="BG685" s="93">
        <f>IF(AH685=0,0,(AH685/AV685)*('Attorney Detail'!G683+'Attorney Detail'!H683))</f>
        <v>0</v>
      </c>
      <c r="BH685" s="93">
        <f>IF(AK685+AM685=0,0,(IF('Attorney Detail'!R683="yes",((AL685+AN685)/AV685)*('Attorney Detail'!G683+'Attorney Detail'!H683),0)))</f>
        <v>0</v>
      </c>
      <c r="BI685" s="91">
        <f>IF(AP685=0,0,(IF('Attorney Detail'!S683="yes",(AP685/AV685)*('Attorney Detail'!G683+'Attorney Detail'!H683),0)))</f>
        <v>0</v>
      </c>
      <c r="BJ685" s="91">
        <f>IF(AT685=0,0,(AT685/AV685)*('Attorney Detail'!G683+'Attorney Detail'!H683))</f>
        <v>0</v>
      </c>
      <c r="BK685" s="91">
        <f>IF((AU685)=0,('Attorney Detail'!G683+'Attorney Detail'!H683),SUM(AW685:BJ685))</f>
        <v>0</v>
      </c>
      <c r="CK685" s="19">
        <f>AV685*'Attorney Detail'!F683</f>
        <v>0</v>
      </c>
    </row>
    <row r="686" spans="1:89" ht="16.5" thickTop="1" thickBot="1" x14ac:dyDescent="0.3">
      <c r="A686" s="22" t="s">
        <v>26</v>
      </c>
      <c r="B686" s="23"/>
      <c r="C686" s="88"/>
      <c r="D686" s="75">
        <f>C686/C683</f>
        <v>0</v>
      </c>
      <c r="E686" s="88"/>
      <c r="F686" s="75">
        <f>E686/E683</f>
        <v>0</v>
      </c>
      <c r="G686" s="88"/>
      <c r="H686" s="75">
        <f>G686/G683</f>
        <v>0</v>
      </c>
      <c r="I686" s="88"/>
      <c r="J686" s="75">
        <f>I686/I683</f>
        <v>0</v>
      </c>
      <c r="K686" s="88"/>
      <c r="L686" s="75">
        <f>K686/K683</f>
        <v>0</v>
      </c>
      <c r="M686" s="88"/>
      <c r="N686" s="75">
        <f>M686/M683</f>
        <v>0</v>
      </c>
      <c r="O686" s="88"/>
      <c r="P686" s="75">
        <f>O686/O683</f>
        <v>0</v>
      </c>
      <c r="Q686" s="88"/>
      <c r="R686" s="75">
        <f>Q686/Q683</f>
        <v>0</v>
      </c>
      <c r="S686" s="88"/>
      <c r="T686" s="75">
        <f>S686/S683</f>
        <v>0</v>
      </c>
      <c r="U686" s="88"/>
      <c r="V686" s="75">
        <f>U686/U683</f>
        <v>0</v>
      </c>
      <c r="W686" s="88"/>
      <c r="X686" s="75">
        <f>W686/W683</f>
        <v>0</v>
      </c>
      <c r="Y686" s="88"/>
      <c r="Z686" s="75">
        <f>Y686/Y683</f>
        <v>0</v>
      </c>
      <c r="AA686" s="88"/>
      <c r="AB686" s="75">
        <f>AA686/AA683</f>
        <v>0</v>
      </c>
      <c r="AC686" s="88"/>
      <c r="AD686" s="75">
        <f>AC686/AC683</f>
        <v>0</v>
      </c>
      <c r="AE686" s="88"/>
      <c r="AF686" s="75">
        <f>AE686/AE683</f>
        <v>0</v>
      </c>
      <c r="AG686" s="88"/>
      <c r="AH686" s="75">
        <f>AG686/AG683</f>
        <v>0</v>
      </c>
      <c r="AI686" s="88"/>
      <c r="AJ686" s="75">
        <f>AI686/AI683</f>
        <v>0</v>
      </c>
      <c r="AK686" s="88">
        <v>0</v>
      </c>
      <c r="AL686" s="75">
        <f>AK686/AK683</f>
        <v>0</v>
      </c>
      <c r="AM686" s="88">
        <v>0</v>
      </c>
      <c r="AN686" s="75">
        <f>AM686/AM683</f>
        <v>0</v>
      </c>
      <c r="AO686" s="88"/>
      <c r="AP686" s="75">
        <f>AO686/AO683</f>
        <v>0</v>
      </c>
      <c r="AQ686" s="88"/>
      <c r="AR686" s="75">
        <f>AQ686/AQ683</f>
        <v>0</v>
      </c>
      <c r="AS686" s="88"/>
      <c r="AT686" s="75">
        <f>AS686/AS683</f>
        <v>0</v>
      </c>
      <c r="AU686" s="107">
        <f>E686+M686+O686+Q686+W686+Y686+AA686+AE686+AG686+AI686+AO686+AS686+G686+K686+I686+AC686+S686+U686+AQ686+AK686+AM686+C686</f>
        <v>0</v>
      </c>
      <c r="AV686" s="155">
        <f t="shared" si="3086"/>
        <v>0</v>
      </c>
      <c r="AW686" s="93">
        <f>IF(D686=0,0,(IF('Attorney Detail'!I684="yes",(D686/AV686)*('Attorney Detail'!G684+'Attorney Detail'!H684),0)))</f>
        <v>0</v>
      </c>
      <c r="AX686" s="93">
        <f>IF(F686=0,0,(IF('Attorney Detail'!J684="yes",(F686/AV686)*('Attorney Detail'!G684+'Attorney Detail'!H684),0)))</f>
        <v>0</v>
      </c>
      <c r="AY686" s="93">
        <f>IF(H686+J686=0,0,(IF('Attorney Detail'!K684="yes",((H686+J686)/AV686)*('Attorney Detail'!G684+'Attorney Detail'!H684),0)))</f>
        <v>0</v>
      </c>
      <c r="AZ686" s="93">
        <f>IF(L686=0,0,(IF('Attorney Detail'!L684="yes",(L686/AV686)*('Attorney Detail'!G684+'Attorney Detail'!H684),0)))</f>
        <v>0</v>
      </c>
      <c r="BA686" s="93">
        <f>IF(N686=0,0,(N686/AV686)*('Attorney Detail'!G684+'Attorney Detail'!H684))</f>
        <v>0</v>
      </c>
      <c r="BB686" s="93">
        <f>IF(R686+T686=0,0,(IF('Attorney Detail'!M684="yes",((R686+T686)/AV686)*('Attorney Detail'!G684+'Attorney Detail'!H684),0)))</f>
        <v>0</v>
      </c>
      <c r="BC686" s="93">
        <f>IF(V686=0,0,(IF('Attorney Detail'!N684="yes",(((V686)/AV686)*('Attorney Detail'!G684+'Attorney Detail'!H684)),0)))</f>
        <v>0</v>
      </c>
      <c r="BD686" s="93">
        <f>IF(X686+Z686+AB686=0,0,(IF('Attorney Detail'!O684="yes",((X686+Z686+AB686)/AV686)*('Attorney Detail'!G684+'Attorney Detail'!H684),0)))</f>
        <v>0</v>
      </c>
      <c r="BE686" s="93">
        <f>IF(AD686=0,0,(IF('Attorney Detail'!P684="yes",(AD686/AV686)*('Attorney Detail'!G684+'Attorney Detail'!H684),0)))</f>
        <v>0</v>
      </c>
      <c r="BF686" s="93">
        <f>IF(AF686=0,0,(IF('Attorney Detail'!Q684="yes",(AF686/AV686)*('Attorney Detail'!G684+'Attorney Detail'!H684),0)))</f>
        <v>0</v>
      </c>
      <c r="BG686" s="93">
        <f>IF(AH686=0,0,(AH686/AV686)*('Attorney Detail'!G684+'Attorney Detail'!H684))</f>
        <v>0</v>
      </c>
      <c r="BH686" s="93">
        <f>IF(AK686+AM686=0,0,(IF('Attorney Detail'!R684="yes",((AL686+AN686)/AV686)*('Attorney Detail'!G684+'Attorney Detail'!H684),0)))</f>
        <v>0</v>
      </c>
      <c r="BI686" s="91">
        <f>IF(AP686=0,0,(IF('Attorney Detail'!S684="yes",(AP686/AV686)*('Attorney Detail'!G684+'Attorney Detail'!H684),0)))</f>
        <v>0</v>
      </c>
      <c r="BJ686" s="91">
        <f>IF(AT686=0,0,(AT686/AV686)*('Attorney Detail'!G684+'Attorney Detail'!H684))</f>
        <v>0</v>
      </c>
      <c r="BK686" s="91">
        <f>IF((AU686)=0,('Attorney Detail'!G684+'Attorney Detail'!H684),SUM(AW686:BJ686))</f>
        <v>0</v>
      </c>
      <c r="CK686" s="19">
        <f>AV686*'Attorney Detail'!F684</f>
        <v>0</v>
      </c>
    </row>
    <row r="687" spans="1:89" ht="16.5" thickTop="1" thickBot="1" x14ac:dyDescent="0.3">
      <c r="A687" s="22" t="s">
        <v>27</v>
      </c>
      <c r="B687" s="23"/>
      <c r="C687" s="88"/>
      <c r="D687" s="75">
        <f>C687/C683</f>
        <v>0</v>
      </c>
      <c r="E687" s="88"/>
      <c r="F687" s="75">
        <f>E687/E683</f>
        <v>0</v>
      </c>
      <c r="G687" s="88"/>
      <c r="H687" s="75">
        <f>G687/G683</f>
        <v>0</v>
      </c>
      <c r="I687" s="88"/>
      <c r="J687" s="75">
        <f>I687/I683</f>
        <v>0</v>
      </c>
      <c r="K687" s="88"/>
      <c r="L687" s="75">
        <f>K687/K683</f>
        <v>0</v>
      </c>
      <c r="M687" s="88"/>
      <c r="N687" s="75">
        <f>M687/M683</f>
        <v>0</v>
      </c>
      <c r="O687" s="88"/>
      <c r="P687" s="75">
        <f>O687/O683</f>
        <v>0</v>
      </c>
      <c r="Q687" s="88"/>
      <c r="R687" s="75">
        <f>Q687/Q683</f>
        <v>0</v>
      </c>
      <c r="S687" s="88"/>
      <c r="T687" s="75">
        <f>S687/S683</f>
        <v>0</v>
      </c>
      <c r="U687" s="88"/>
      <c r="V687" s="75">
        <f>U687/U683</f>
        <v>0</v>
      </c>
      <c r="W687" s="88"/>
      <c r="X687" s="75">
        <f>W687/W683</f>
        <v>0</v>
      </c>
      <c r="Y687" s="88"/>
      <c r="Z687" s="75">
        <f>Y687/Y683</f>
        <v>0</v>
      </c>
      <c r="AA687" s="88"/>
      <c r="AB687" s="75">
        <f>AA687/AA683</f>
        <v>0</v>
      </c>
      <c r="AC687" s="88"/>
      <c r="AD687" s="75">
        <f>AC687/AC683</f>
        <v>0</v>
      </c>
      <c r="AE687" s="88"/>
      <c r="AF687" s="75">
        <f>AE687/AE683</f>
        <v>0</v>
      </c>
      <c r="AG687" s="88"/>
      <c r="AH687" s="75">
        <f>AG687/AG683</f>
        <v>0</v>
      </c>
      <c r="AI687" s="88"/>
      <c r="AJ687" s="75">
        <f>AI687/AI683</f>
        <v>0</v>
      </c>
      <c r="AK687" s="88">
        <v>0</v>
      </c>
      <c r="AL687" s="75">
        <f>AK687/AK683</f>
        <v>0</v>
      </c>
      <c r="AM687" s="88">
        <v>0</v>
      </c>
      <c r="AN687" s="75">
        <f>AM687/AM683</f>
        <v>0</v>
      </c>
      <c r="AO687" s="88"/>
      <c r="AP687" s="75">
        <f>AO687/AO683</f>
        <v>0</v>
      </c>
      <c r="AQ687" s="88"/>
      <c r="AR687" s="75">
        <f>AQ687/AQ683</f>
        <v>0</v>
      </c>
      <c r="AS687" s="88"/>
      <c r="AT687" s="75">
        <f>AS687/AS683</f>
        <v>0</v>
      </c>
      <c r="AU687" s="107">
        <f>E687+M687+O687+Q687+W687+Y687+AA687+AE687+AG687+AI687+AO687+AS687+G687+K687+I687+AC687+S687+U687+AQ687+AK687+AM687+C687</f>
        <v>0</v>
      </c>
      <c r="AV687" s="155">
        <f t="shared" si="3086"/>
        <v>0</v>
      </c>
      <c r="AW687" s="93">
        <f>IF(D687=0,0,(IF('Attorney Detail'!I685="yes",(D687/AV687)*('Attorney Detail'!G685+'Attorney Detail'!H685),0)))</f>
        <v>0</v>
      </c>
      <c r="AX687" s="93">
        <f>IF(F687=0,0,(IF('Attorney Detail'!J685="yes",(F687/AV687)*('Attorney Detail'!G685+'Attorney Detail'!H685),0)))</f>
        <v>0</v>
      </c>
      <c r="AY687" s="93">
        <f>IF(H687+J687=0,0,(IF('Attorney Detail'!K685="yes",((H687+J687)/AV687)*('Attorney Detail'!G685+'Attorney Detail'!H685),0)))</f>
        <v>0</v>
      </c>
      <c r="AZ687" s="93">
        <f>IF(L687=0,0,(IF('Attorney Detail'!L685="yes",(L687/AV687)*('Attorney Detail'!G685+'Attorney Detail'!H685),0)))</f>
        <v>0</v>
      </c>
      <c r="BA687" s="93">
        <f>IF(N687=0,0,(N687/AV687)*('Attorney Detail'!G685+'Attorney Detail'!H685))</f>
        <v>0</v>
      </c>
      <c r="BB687" s="93">
        <f>IF(R687+T687=0,0,(IF('Attorney Detail'!M685="yes",((R687+T687)/AV687)*('Attorney Detail'!G685+'Attorney Detail'!H685),0)))</f>
        <v>0</v>
      </c>
      <c r="BC687" s="93">
        <f>IF(V687=0,0,(IF('Attorney Detail'!N685="yes",(((V687)/AV687)*('Attorney Detail'!G685+'Attorney Detail'!H685)),0)))</f>
        <v>0</v>
      </c>
      <c r="BD687" s="93">
        <f>IF(X687+Z687+AB687=0,0,(IF('Attorney Detail'!O685="yes",((X687+Z687+AB687)/AV687)*('Attorney Detail'!G685+'Attorney Detail'!H685),0)))</f>
        <v>0</v>
      </c>
      <c r="BE687" s="93">
        <f>IF(AD687=0,0,(IF('Attorney Detail'!P685="yes",(AD687/AV687)*('Attorney Detail'!G685+'Attorney Detail'!H685),0)))</f>
        <v>0</v>
      </c>
      <c r="BF687" s="93">
        <f>IF(AF687=0,0,(IF('Attorney Detail'!Q685="yes",(AF687/AV687)*('Attorney Detail'!G685+'Attorney Detail'!H685),0)))</f>
        <v>0</v>
      </c>
      <c r="BG687" s="93">
        <f>IF(AH687=0,0,(AH687/AV687)*('Attorney Detail'!G685+'Attorney Detail'!H685))</f>
        <v>0</v>
      </c>
      <c r="BH687" s="93">
        <f>IF(AK687+AM687=0,0,(IF('Attorney Detail'!R685="yes",((AL687+AN687)/AV687)*('Attorney Detail'!G685+'Attorney Detail'!H685),0)))</f>
        <v>0</v>
      </c>
      <c r="BI687" s="91">
        <f>IF(AP687=0,0,(IF('Attorney Detail'!S685="yes",(AP687/AV687)*('Attorney Detail'!G685+'Attorney Detail'!H685),0)))</f>
        <v>0</v>
      </c>
      <c r="BJ687" s="91">
        <f>IF(AT687=0,0,(AT687/AV687)*('Attorney Detail'!G685+'Attorney Detail'!H685))</f>
        <v>0</v>
      </c>
      <c r="BK687" s="91">
        <f>IF((AU687)=0,('Attorney Detail'!G685+'Attorney Detail'!H685),SUM(AW687:BJ687))</f>
        <v>0</v>
      </c>
      <c r="CK687" s="19">
        <f>AV687*'Attorney Detail'!F685</f>
        <v>0</v>
      </c>
    </row>
    <row r="688" spans="1:89" ht="16.5" thickTop="1" thickBot="1" x14ac:dyDescent="0.3">
      <c r="A688" s="24" t="s">
        <v>28</v>
      </c>
      <c r="B688" s="25"/>
      <c r="C688" s="25"/>
      <c r="D688" s="75">
        <f>C688/C683</f>
        <v>0</v>
      </c>
      <c r="E688" s="25"/>
      <c r="F688" s="75">
        <f>E688/E683</f>
        <v>0</v>
      </c>
      <c r="G688" s="25"/>
      <c r="H688" s="75">
        <f>G688/G683</f>
        <v>0</v>
      </c>
      <c r="I688" s="25"/>
      <c r="J688" s="75">
        <f>I688/I683</f>
        <v>0</v>
      </c>
      <c r="K688" s="25"/>
      <c r="L688" s="75">
        <f>K688/K683</f>
        <v>0</v>
      </c>
      <c r="M688" s="25"/>
      <c r="N688" s="75">
        <f>M688/M683</f>
        <v>0</v>
      </c>
      <c r="O688" s="25"/>
      <c r="P688" s="75">
        <f>O688/O683</f>
        <v>0</v>
      </c>
      <c r="Q688" s="25"/>
      <c r="R688" s="75">
        <f>Q688/Q683</f>
        <v>0</v>
      </c>
      <c r="S688" s="25"/>
      <c r="T688" s="75">
        <f>S688/S683</f>
        <v>0</v>
      </c>
      <c r="U688" s="25"/>
      <c r="V688" s="75">
        <f>U688/U683</f>
        <v>0</v>
      </c>
      <c r="W688" s="25"/>
      <c r="X688" s="75">
        <f>W688/W683</f>
        <v>0</v>
      </c>
      <c r="Y688" s="25"/>
      <c r="Z688" s="75">
        <f>Y688/Y683</f>
        <v>0</v>
      </c>
      <c r="AA688" s="25"/>
      <c r="AB688" s="75">
        <f>AA688/AA683</f>
        <v>0</v>
      </c>
      <c r="AC688" s="25"/>
      <c r="AD688" s="75">
        <f>AC688/AC683</f>
        <v>0</v>
      </c>
      <c r="AE688" s="25"/>
      <c r="AF688" s="75">
        <f>AE688/AE683</f>
        <v>0</v>
      </c>
      <c r="AG688" s="25"/>
      <c r="AH688" s="75">
        <f>AG688/AG683</f>
        <v>0</v>
      </c>
      <c r="AI688" s="25"/>
      <c r="AJ688" s="75">
        <f>AI688/AI683</f>
        <v>0</v>
      </c>
      <c r="AK688" s="25">
        <v>0</v>
      </c>
      <c r="AL688" s="75">
        <f>AK688/AK683</f>
        <v>0</v>
      </c>
      <c r="AM688" s="25">
        <v>0</v>
      </c>
      <c r="AN688" s="75">
        <f>AM688/AM683</f>
        <v>0</v>
      </c>
      <c r="AO688" s="25"/>
      <c r="AP688" s="75">
        <f>AO688/AO683</f>
        <v>0</v>
      </c>
      <c r="AQ688" s="25"/>
      <c r="AR688" s="75">
        <f>AQ688/AQ683</f>
        <v>0</v>
      </c>
      <c r="AS688" s="25"/>
      <c r="AT688" s="75">
        <f>AS688/AS683</f>
        <v>0</v>
      </c>
      <c r="AU688" s="108">
        <f>E688+M688+O688+Q688+W688+Y688+AA688+AE688+AG688+AI688+AO688+AS688+G688+K688+I688+AC688+S688+U688+AQ688+AK688+AM688+C688</f>
        <v>0</v>
      </c>
      <c r="AV688" s="155">
        <f t="shared" si="3086"/>
        <v>0</v>
      </c>
      <c r="AW688" s="93">
        <f>IF(D688=0,0,(IF('Attorney Detail'!I686="yes",(D688/AV688)*('Attorney Detail'!G686+'Attorney Detail'!H686),0)))</f>
        <v>0</v>
      </c>
      <c r="AX688" s="93">
        <f>IF(F688=0,0,(IF('Attorney Detail'!J686="yes",(F688/AV688)*('Attorney Detail'!G686+'Attorney Detail'!H686),0)))</f>
        <v>0</v>
      </c>
      <c r="AY688" s="93">
        <f>IF(H688+J688=0,0,(IF('Attorney Detail'!K686="yes",((H688+J688)/AV688)*('Attorney Detail'!G686+'Attorney Detail'!H686),0)))</f>
        <v>0</v>
      </c>
      <c r="AZ688" s="93">
        <f>IF(L688=0,0,(IF('Attorney Detail'!L686="yes",(L688/AV688)*('Attorney Detail'!G686+'Attorney Detail'!H686),0)))</f>
        <v>0</v>
      </c>
      <c r="BA688" s="93">
        <f>IF(N688=0,0,(N688/AV688)*('Attorney Detail'!G686+'Attorney Detail'!H686))</f>
        <v>0</v>
      </c>
      <c r="BB688" s="93">
        <f>IF(R688+T688=0,0,(IF('Attorney Detail'!M686="yes",((R688+T688)/AV688)*('Attorney Detail'!G686+'Attorney Detail'!H686),0)))</f>
        <v>0</v>
      </c>
      <c r="BC688" s="93">
        <f>IF(V688=0,0,(IF('Attorney Detail'!N686="yes",(((V688)/AV688)*('Attorney Detail'!G686+'Attorney Detail'!H686)),0)))</f>
        <v>0</v>
      </c>
      <c r="BD688" s="93">
        <f>IF(X688+Z688+AB688=0,0,(IF('Attorney Detail'!O686="yes",((X688+Z688+AB688)/AV688)*('Attorney Detail'!G686+'Attorney Detail'!H686),0)))</f>
        <v>0</v>
      </c>
      <c r="BE688" s="93">
        <f>IF(AD688=0,0,(IF('Attorney Detail'!P686="yes",(AD688/AV688)*('Attorney Detail'!G686+'Attorney Detail'!H686),0)))</f>
        <v>0</v>
      </c>
      <c r="BF688" s="93">
        <f>IF(AF688=0,0,(IF('Attorney Detail'!Q686="yes",(AF688/AV688)*('Attorney Detail'!G686+'Attorney Detail'!H686),0)))</f>
        <v>0</v>
      </c>
      <c r="BG688" s="93">
        <f>IF(AH688=0,0,(AH688/AV688)*('Attorney Detail'!G686+'Attorney Detail'!H686))</f>
        <v>0</v>
      </c>
      <c r="BH688" s="93">
        <f>IF(AK688+AM688=0,0,(IF('Attorney Detail'!R686="yes",((AL688+AN688)/AV688)*('Attorney Detail'!G686+'Attorney Detail'!H686),0)))</f>
        <v>0</v>
      </c>
      <c r="BI688" s="91">
        <f>IF(AP688=0,0,(IF('Attorney Detail'!S686="yes",(AP688/AV688)*('Attorney Detail'!G686+'Attorney Detail'!H686),0)))</f>
        <v>0</v>
      </c>
      <c r="BJ688" s="91">
        <f>IF(AT688=0,0,(AT688/AV688)*('Attorney Detail'!G686+'Attorney Detail'!H686))</f>
        <v>0</v>
      </c>
      <c r="BK688" s="91">
        <f>IF((AU688)=0,('Attorney Detail'!G686+'Attorney Detail'!H686),SUM(AW688:BJ688))</f>
        <v>0</v>
      </c>
      <c r="CK688" s="19">
        <f>AV688*'Attorney Detail'!F686</f>
        <v>0</v>
      </c>
    </row>
    <row r="689" spans="1:89" ht="16.5" thickTop="1" thickBot="1" x14ac:dyDescent="0.3">
      <c r="A689" s="72" t="s">
        <v>29</v>
      </c>
      <c r="B689" s="73"/>
      <c r="C689" s="73">
        <f t="shared" ref="C689" si="3087">SUM(C685:C688)</f>
        <v>0</v>
      </c>
      <c r="D689" s="74">
        <f t="shared" ref="D689" si="3088">C689/C683</f>
        <v>0</v>
      </c>
      <c r="E689" s="73">
        <f t="shared" ref="E689" si="3089">SUM(E685:E688)</f>
        <v>0</v>
      </c>
      <c r="F689" s="74">
        <f t="shared" ref="F689" si="3090">E689/E683</f>
        <v>0</v>
      </c>
      <c r="G689" s="73">
        <f t="shared" ref="G689" si="3091">SUM(G685:G688)</f>
        <v>0</v>
      </c>
      <c r="H689" s="75">
        <f t="shared" ref="H689" si="3092">G689/G683</f>
        <v>0</v>
      </c>
      <c r="I689" s="73">
        <f t="shared" ref="I689" si="3093">SUM(I685:I688)</f>
        <v>0</v>
      </c>
      <c r="J689" s="75">
        <f t="shared" ref="J689" si="3094">I689/I683</f>
        <v>0</v>
      </c>
      <c r="K689" s="73">
        <f t="shared" ref="K689" si="3095">SUM(K685:K688)</f>
        <v>0</v>
      </c>
      <c r="L689" s="75">
        <f t="shared" ref="L689" si="3096">K689/K683</f>
        <v>0</v>
      </c>
      <c r="M689" s="73">
        <f t="shared" ref="M689" si="3097">SUM(M685:M688)</f>
        <v>0</v>
      </c>
      <c r="N689" s="74">
        <f t="shared" ref="N689" si="3098">M689/M683</f>
        <v>0</v>
      </c>
      <c r="O689" s="73">
        <f t="shared" ref="O689" si="3099">SUM(O685:O688)</f>
        <v>0</v>
      </c>
      <c r="P689" s="74">
        <f t="shared" ref="P689" si="3100">O689/O683</f>
        <v>0</v>
      </c>
      <c r="Q689" s="73">
        <f t="shared" ref="Q689" si="3101">SUM(Q685:Q688)</f>
        <v>0</v>
      </c>
      <c r="R689" s="75">
        <f t="shared" ref="R689" si="3102">Q689/Q683</f>
        <v>0</v>
      </c>
      <c r="S689" s="73">
        <f t="shared" ref="S689" si="3103">SUM(S685:S688)</f>
        <v>0</v>
      </c>
      <c r="T689" s="75">
        <f t="shared" ref="T689" si="3104">S689/S683</f>
        <v>0</v>
      </c>
      <c r="U689" s="73">
        <f t="shared" ref="U689" si="3105">SUM(U685:U688)</f>
        <v>0</v>
      </c>
      <c r="V689" s="75">
        <f t="shared" ref="V689" si="3106">U689/U683</f>
        <v>0</v>
      </c>
      <c r="W689" s="73">
        <f t="shared" ref="W689" si="3107">SUM(W685:W688)</f>
        <v>0</v>
      </c>
      <c r="X689" s="75">
        <f t="shared" ref="X689" si="3108">W689/W683</f>
        <v>0</v>
      </c>
      <c r="Y689" s="73">
        <f t="shared" ref="Y689" si="3109">SUM(Y685:Y688)</f>
        <v>0</v>
      </c>
      <c r="Z689" s="75">
        <f t="shared" ref="Z689" si="3110">Y689/Y683</f>
        <v>0</v>
      </c>
      <c r="AA689" s="73">
        <f t="shared" ref="AA689" si="3111">SUM(AA685:AA688)</f>
        <v>0</v>
      </c>
      <c r="AB689" s="75">
        <f t="shared" ref="AB689" si="3112">AA689/AA683</f>
        <v>0</v>
      </c>
      <c r="AC689" s="73">
        <f t="shared" ref="AC689" si="3113">SUM(AC685:AC688)</f>
        <v>0</v>
      </c>
      <c r="AD689" s="75">
        <f t="shared" ref="AD689" si="3114">AC689/AC683</f>
        <v>0</v>
      </c>
      <c r="AE689" s="73">
        <f t="shared" ref="AE689" si="3115">SUM(AE685:AE688)</f>
        <v>0</v>
      </c>
      <c r="AF689" s="75">
        <f t="shared" ref="AF689" si="3116">AE689/AE683</f>
        <v>0</v>
      </c>
      <c r="AG689" s="73">
        <f t="shared" ref="AG689" si="3117">SUM(AG685:AG688)</f>
        <v>0</v>
      </c>
      <c r="AH689" s="75">
        <f t="shared" ref="AH689" si="3118">AG689/AG683</f>
        <v>0</v>
      </c>
      <c r="AI689" s="73">
        <f t="shared" ref="AI689" si="3119">SUM(AI685:AI688)</f>
        <v>0</v>
      </c>
      <c r="AJ689" s="75">
        <f t="shared" ref="AJ689" si="3120">AI689/AI683</f>
        <v>0</v>
      </c>
      <c r="AK689" s="73">
        <f t="shared" ref="AK689" si="3121">SUM(AK685:AK688)</f>
        <v>0</v>
      </c>
      <c r="AL689" s="75">
        <f t="shared" ref="AL689" si="3122">AK689/AK683</f>
        <v>0</v>
      </c>
      <c r="AM689" s="73">
        <f t="shared" ref="AM689" si="3123">SUM(AM685:AM688)</f>
        <v>0</v>
      </c>
      <c r="AN689" s="75">
        <f t="shared" ref="AN689" si="3124">AM689/AM683</f>
        <v>0</v>
      </c>
      <c r="AO689" s="73">
        <f t="shared" ref="AO689" si="3125">SUM(AO685:AO688)</f>
        <v>0</v>
      </c>
      <c r="AP689" s="75">
        <f t="shared" ref="AP689" si="3126">AO689/AO683</f>
        <v>0</v>
      </c>
      <c r="AQ689" s="73">
        <f t="shared" ref="AQ689" si="3127">SUM(AQ685:AQ688)</f>
        <v>0</v>
      </c>
      <c r="AR689" s="75">
        <f t="shared" ref="AR689" si="3128">AQ689/AQ683</f>
        <v>0</v>
      </c>
      <c r="AS689" s="73">
        <f t="shared" ref="AS689" si="3129">SUM(AS685:AS688)</f>
        <v>0</v>
      </c>
      <c r="AT689" s="75">
        <f t="shared" ref="AT689" si="3130">AS689/AS683</f>
        <v>0</v>
      </c>
      <c r="AU689" s="71">
        <f>E689+M689+O689+Q689+W689+Y689+AA689+AE689+AG689+AI689+AO689+AS689+G689+K689+I689+AC689+S689+U689+AQ689+AK689+AM689+C689</f>
        <v>0</v>
      </c>
      <c r="AV689" s="155">
        <f t="shared" si="3086"/>
        <v>0</v>
      </c>
      <c r="AW689" s="94"/>
      <c r="AX689" s="94"/>
      <c r="AY689" s="94"/>
      <c r="AZ689" s="94"/>
      <c r="BA689" s="94"/>
      <c r="BB689" s="94"/>
      <c r="BC689" s="94"/>
      <c r="BD689" s="94"/>
      <c r="BE689" s="94"/>
      <c r="BF689" s="94"/>
      <c r="BG689" s="94"/>
      <c r="BH689" s="94"/>
      <c r="BI689" s="94"/>
      <c r="BJ689" s="94"/>
      <c r="BK689" s="94"/>
      <c r="CK689" s="26">
        <f t="shared" ref="CK689" si="3131">SUM(CK685:CK688)</f>
        <v>0</v>
      </c>
    </row>
    <row r="690" spans="1:89" ht="16.5" thickTop="1" x14ac:dyDescent="0.25">
      <c r="A690" s="233" t="s">
        <v>481</v>
      </c>
      <c r="B690" s="233"/>
      <c r="C690" s="233"/>
      <c r="D690" s="233"/>
      <c r="E690" s="233"/>
      <c r="F690" s="233"/>
      <c r="G690" s="233"/>
      <c r="H690" s="233"/>
      <c r="I690" s="233"/>
      <c r="J690" s="233"/>
      <c r="K690" s="233"/>
      <c r="L690" s="233"/>
      <c r="M690" s="233"/>
      <c r="N690" s="233"/>
      <c r="O690" s="233"/>
      <c r="P690" s="233"/>
      <c r="Q690" s="233"/>
      <c r="R690" s="233"/>
      <c r="S690" s="233"/>
      <c r="T690" s="233"/>
      <c r="U690" s="233"/>
      <c r="V690" s="233"/>
      <c r="W690" s="233"/>
      <c r="X690" s="233"/>
      <c r="Y690" s="233"/>
      <c r="Z690" s="233"/>
      <c r="AA690" s="233"/>
      <c r="AB690" s="233"/>
      <c r="AC690" s="233"/>
      <c r="AD690" s="233"/>
      <c r="AE690" s="233"/>
      <c r="AF690" s="233"/>
      <c r="AG690" s="233"/>
      <c r="AH690" s="233"/>
      <c r="AI690" s="233"/>
      <c r="AJ690" s="233"/>
      <c r="AK690" s="233"/>
      <c r="AL690" s="233"/>
      <c r="AM690" s="233"/>
      <c r="AN690" s="233"/>
      <c r="AO690" s="233"/>
      <c r="AP690" s="233"/>
      <c r="AQ690" s="233"/>
      <c r="AR690" s="233"/>
      <c r="AS690" s="233"/>
      <c r="AT690" s="233"/>
      <c r="AU690" s="233"/>
      <c r="AV690" s="233"/>
    </row>
    <row r="691" spans="1:89" ht="45" x14ac:dyDescent="0.25">
      <c r="A691" s="76"/>
      <c r="B691" s="66" t="s">
        <v>21</v>
      </c>
      <c r="C691" s="225" t="s">
        <v>442</v>
      </c>
      <c r="D691" s="226"/>
      <c r="E691" s="225" t="s">
        <v>96</v>
      </c>
      <c r="F691" s="226"/>
      <c r="G691" s="232" t="s">
        <v>99</v>
      </c>
      <c r="H691" s="226"/>
      <c r="I691" s="232" t="s">
        <v>100</v>
      </c>
      <c r="J691" s="226"/>
      <c r="K691" s="225" t="s">
        <v>97</v>
      </c>
      <c r="L691" s="226"/>
      <c r="M691" s="225" t="s">
        <v>98</v>
      </c>
      <c r="N691" s="226"/>
      <c r="O691" s="225" t="s">
        <v>22</v>
      </c>
      <c r="P691" s="226"/>
      <c r="Q691" s="225" t="s">
        <v>489</v>
      </c>
      <c r="R691" s="226"/>
      <c r="S691" s="225" t="s">
        <v>488</v>
      </c>
      <c r="T691" s="226"/>
      <c r="U691" s="232" t="s">
        <v>422</v>
      </c>
      <c r="V691" s="226"/>
      <c r="W691" s="232" t="s">
        <v>436</v>
      </c>
      <c r="X691" s="226"/>
      <c r="Y691" s="232" t="s">
        <v>423</v>
      </c>
      <c r="Z691" s="226"/>
      <c r="AA691" s="225" t="s">
        <v>484</v>
      </c>
      <c r="AB691" s="226"/>
      <c r="AC691" s="225" t="s">
        <v>93</v>
      </c>
      <c r="AD691" s="226"/>
      <c r="AE691" s="225" t="s">
        <v>94</v>
      </c>
      <c r="AF691" s="226"/>
      <c r="AG691" s="225" t="s">
        <v>485</v>
      </c>
      <c r="AH691" s="226"/>
      <c r="AI691" s="225" t="s">
        <v>424</v>
      </c>
      <c r="AJ691" s="226"/>
      <c r="AK691" s="225" t="s">
        <v>425</v>
      </c>
      <c r="AL691" s="226"/>
      <c r="AM691" s="225" t="s">
        <v>437</v>
      </c>
      <c r="AN691" s="226"/>
      <c r="AO691" s="225" t="s">
        <v>500</v>
      </c>
      <c r="AP691" s="226"/>
      <c r="AQ691" s="225" t="s">
        <v>426</v>
      </c>
      <c r="AR691" s="226"/>
      <c r="AS691" s="225" t="s">
        <v>447</v>
      </c>
      <c r="AT691" s="226"/>
      <c r="AU691" s="225" t="s">
        <v>23</v>
      </c>
      <c r="AV691" s="226"/>
      <c r="AW691" s="89" t="s">
        <v>442</v>
      </c>
      <c r="AX691" s="89" t="s">
        <v>96</v>
      </c>
      <c r="AY691" s="195" t="s">
        <v>277</v>
      </c>
      <c r="AZ691" s="105" t="s">
        <v>97</v>
      </c>
      <c r="BA691" s="105" t="s">
        <v>443</v>
      </c>
      <c r="BB691" s="90" t="s">
        <v>434</v>
      </c>
      <c r="BC691" s="106" t="s">
        <v>278</v>
      </c>
      <c r="BD691" s="90" t="s">
        <v>435</v>
      </c>
      <c r="BE691" s="90" t="s">
        <v>93</v>
      </c>
      <c r="BF691" s="90" t="s">
        <v>94</v>
      </c>
      <c r="BG691" s="90" t="s">
        <v>31</v>
      </c>
      <c r="BH691" s="90" t="s">
        <v>444</v>
      </c>
      <c r="BI691" s="91" t="s">
        <v>445</v>
      </c>
      <c r="BJ691" s="91" t="s">
        <v>446</v>
      </c>
      <c r="BK691" s="91" t="s">
        <v>448</v>
      </c>
      <c r="CK691" s="219" t="s">
        <v>502</v>
      </c>
    </row>
    <row r="692" spans="1:89" x14ac:dyDescent="0.25">
      <c r="A692" s="38" t="s">
        <v>107</v>
      </c>
      <c r="B692" s="67"/>
      <c r="C692" s="67"/>
      <c r="D692" s="68"/>
      <c r="E692" s="67"/>
      <c r="F692" s="68"/>
      <c r="G692" s="67"/>
      <c r="H692" s="68"/>
      <c r="I692" s="67"/>
      <c r="J692" s="68"/>
      <c r="K692" s="67"/>
      <c r="L692" s="68"/>
      <c r="M692" s="69"/>
      <c r="N692" s="68"/>
      <c r="O692" s="67"/>
      <c r="P692" s="68"/>
      <c r="Q692" s="67"/>
      <c r="R692" s="68"/>
      <c r="S692" s="67"/>
      <c r="T692" s="68"/>
      <c r="U692" s="67"/>
      <c r="V692" s="68"/>
      <c r="W692" s="67"/>
      <c r="X692" s="68"/>
      <c r="Y692" s="67"/>
      <c r="Z692" s="68"/>
      <c r="AA692" s="67"/>
      <c r="AB692" s="68"/>
      <c r="AC692" s="69"/>
      <c r="AD692" s="69"/>
      <c r="AE692" s="67"/>
      <c r="AF692" s="68"/>
      <c r="AG692" s="67"/>
      <c r="AH692" s="68"/>
      <c r="AI692" s="67"/>
      <c r="AJ692" s="68"/>
      <c r="AK692" s="227"/>
      <c r="AL692" s="228"/>
      <c r="AM692" s="227"/>
      <c r="AN692" s="228"/>
      <c r="AO692" s="112"/>
      <c r="AP692" s="113"/>
      <c r="AQ692" s="112"/>
      <c r="AR692" s="113"/>
      <c r="AS692" s="112"/>
      <c r="AT692" s="113"/>
      <c r="AU692" s="67"/>
      <c r="AV692" s="110"/>
      <c r="AW692" s="89"/>
      <c r="AX692" s="89"/>
      <c r="AY692" s="89"/>
      <c r="AZ692" s="89"/>
      <c r="BA692" s="89"/>
    </row>
    <row r="693" spans="1:89" x14ac:dyDescent="0.25">
      <c r="A693" s="77"/>
      <c r="B693" s="70"/>
      <c r="C693" s="223">
        <f>(VLOOKUP(A692,$BL$2:$CH$5,2,FALSE))*'Attorney Detail'!F693</f>
        <v>15</v>
      </c>
      <c r="D693" s="224"/>
      <c r="E693" s="223">
        <f>(VLOOKUP(A692,$BL$2:$CH$5,3,FALSE))*'Attorney Detail'!F693</f>
        <v>15</v>
      </c>
      <c r="F693" s="224"/>
      <c r="G693" s="223">
        <f>VLOOKUP(A692,$BL$2:$CI$5,4,FALSE)*'Attorney Detail'!F693</f>
        <v>50</v>
      </c>
      <c r="H693" s="224"/>
      <c r="I693" s="223">
        <f>VLOOKUP(A692,$BL$2:$CI$5,5,FALSE)*'Attorney Detail'!F693</f>
        <v>80</v>
      </c>
      <c r="J693" s="224"/>
      <c r="K693" s="223">
        <f>VLOOKUP(A692,$BL$2:$CI$5,6,FALSE)*'Attorney Detail'!F693</f>
        <v>100</v>
      </c>
      <c r="L693" s="224"/>
      <c r="M693" s="234">
        <f>VLOOKUP(A692,$BL$2:$CI$5,7,FALSE)*'Attorney Detail'!F693</f>
        <v>150</v>
      </c>
      <c r="N693" s="224"/>
      <c r="O693" s="223">
        <f>VLOOKUP(A692,$BL$2:$CI$5,8,FALSE)*'Attorney Detail'!F693</f>
        <v>300</v>
      </c>
      <c r="P693" s="224"/>
      <c r="Q693" s="223">
        <f>VLOOKUP(A692,$BL$2:$CI$5,9,FALSE)*'Attorney Detail'!F693</f>
        <v>15</v>
      </c>
      <c r="R693" s="224"/>
      <c r="S693" s="223">
        <f>VLOOKUP(A692,$BL$2:$CI$5,10,FALSE)*'Attorney Detail'!F693</f>
        <v>50</v>
      </c>
      <c r="T693" s="224"/>
      <c r="U693" s="223">
        <f>VLOOKUP(A692,$BL$2:$CI$5,11,FALSE)*'Attorney Detail'!F693</f>
        <v>100</v>
      </c>
      <c r="V693" s="224"/>
      <c r="W693" s="223">
        <f>VLOOKUP(A692,$BL$2:$CI$5,12,FALSE)*'Attorney Detail'!F693</f>
        <v>220</v>
      </c>
      <c r="X693" s="224"/>
      <c r="Y693" s="223">
        <f>VLOOKUP(A692,$BL$2:$CI$5,13,FALSE)*'Attorney Detail'!F693</f>
        <v>300</v>
      </c>
      <c r="Z693" s="224"/>
      <c r="AA693" s="229">
        <f>VLOOKUP(A692,$BL$2:$CI$5,14,FALSE)*'Attorney Detail'!F693</f>
        <v>400</v>
      </c>
      <c r="AB693" s="230"/>
      <c r="AC693" s="229">
        <f>VLOOKUP(A692,$BL$2:$CI$5,15,FALSE)*'Attorney Detail'!F693</f>
        <v>120</v>
      </c>
      <c r="AD693" s="231"/>
      <c r="AE693" s="229">
        <f>VLOOKUP(A692,$BL$2:$CI$5,16,FALSE)*'Attorney Detail'!F693</f>
        <v>120</v>
      </c>
      <c r="AF693" s="230"/>
      <c r="AG693" s="229">
        <f>VLOOKUP(A692,$BL$2:$CI$5,17,FALSE)*'Attorney Detail'!F693</f>
        <v>300</v>
      </c>
      <c r="AH693" s="230"/>
      <c r="AI693" s="223">
        <f>VLOOKUP(A692,$BL$2:$CI$5,18,FALSE)*'Attorney Detail'!F693</f>
        <v>300</v>
      </c>
      <c r="AJ693" s="224"/>
      <c r="AK693" s="223">
        <f>VLOOKUP(A692,$BL$2:$CI$5,19,FALSE)*'Attorney Detail'!F693</f>
        <v>15</v>
      </c>
      <c r="AL693" s="224"/>
      <c r="AM693" s="223">
        <f>VLOOKUP(A692,$BL$2:$CI$5,20,FALSE)*'Attorney Detail'!F693</f>
        <v>40</v>
      </c>
      <c r="AN693" s="224"/>
      <c r="AO693" s="223">
        <f>VLOOKUP(A692,$BL$2:$CI$5,21,FALSE)*'Attorney Detail'!F693</f>
        <v>40</v>
      </c>
      <c r="AP693" s="224"/>
      <c r="AQ693" s="223">
        <f>VLOOKUP(A692,$BL$2:$CI$5,22,FALSE)*'Attorney Detail'!F693</f>
        <v>40</v>
      </c>
      <c r="AR693" s="224"/>
      <c r="AS693" s="235">
        <f>VLOOKUP(A692,$BL$2:$CI$5,23,FALSE)*'Attorney Detail'!F693</f>
        <v>10000000000</v>
      </c>
      <c r="AT693" s="236"/>
      <c r="AU693" s="237"/>
      <c r="AV693" s="238"/>
    </row>
    <row r="694" spans="1:89" ht="15.75" thickBot="1" x14ac:dyDescent="0.3">
      <c r="A694" s="37" t="str">
        <f>'Attorney Detail'!A693&amp;""</f>
        <v/>
      </c>
      <c r="B694" s="78" t="s">
        <v>24</v>
      </c>
      <c r="C694" s="78" t="s">
        <v>24</v>
      </c>
      <c r="D694" s="78" t="s">
        <v>112</v>
      </c>
      <c r="E694" s="78" t="s">
        <v>24</v>
      </c>
      <c r="F694" s="78" t="s">
        <v>112</v>
      </c>
      <c r="G694" s="78" t="s">
        <v>24</v>
      </c>
      <c r="H694" s="78" t="s">
        <v>112</v>
      </c>
      <c r="I694" s="78" t="s">
        <v>24</v>
      </c>
      <c r="J694" s="78" t="s">
        <v>112</v>
      </c>
      <c r="K694" s="78" t="s">
        <v>24</v>
      </c>
      <c r="L694" s="78" t="s">
        <v>112</v>
      </c>
      <c r="M694" s="78" t="s">
        <v>24</v>
      </c>
      <c r="N694" s="78" t="s">
        <v>112</v>
      </c>
      <c r="O694" s="78" t="s">
        <v>24</v>
      </c>
      <c r="P694" s="78" t="s">
        <v>112</v>
      </c>
      <c r="Q694" s="78" t="s">
        <v>24</v>
      </c>
      <c r="R694" s="78" t="s">
        <v>112</v>
      </c>
      <c r="S694" s="78" t="s">
        <v>24</v>
      </c>
      <c r="T694" s="78" t="s">
        <v>112</v>
      </c>
      <c r="U694" s="78" t="s">
        <v>24</v>
      </c>
      <c r="V694" s="78" t="s">
        <v>112</v>
      </c>
      <c r="W694" s="78" t="s">
        <v>24</v>
      </c>
      <c r="X694" s="78" t="s">
        <v>112</v>
      </c>
      <c r="Y694" s="78" t="s">
        <v>24</v>
      </c>
      <c r="Z694" s="78" t="s">
        <v>112</v>
      </c>
      <c r="AA694" s="78" t="s">
        <v>24</v>
      </c>
      <c r="AB694" s="78" t="s">
        <v>112</v>
      </c>
      <c r="AC694" s="78" t="s">
        <v>24</v>
      </c>
      <c r="AD694" s="78" t="s">
        <v>112</v>
      </c>
      <c r="AE694" s="78" t="s">
        <v>24</v>
      </c>
      <c r="AF694" s="78" t="s">
        <v>112</v>
      </c>
      <c r="AG694" s="78" t="s">
        <v>24</v>
      </c>
      <c r="AH694" s="79" t="s">
        <v>112</v>
      </c>
      <c r="AI694" s="78" t="s">
        <v>24</v>
      </c>
      <c r="AJ694" s="78" t="s">
        <v>112</v>
      </c>
      <c r="AK694" s="78" t="s">
        <v>24</v>
      </c>
      <c r="AL694" s="78" t="s">
        <v>112</v>
      </c>
      <c r="AM694" s="78" t="s">
        <v>24</v>
      </c>
      <c r="AN694" s="78" t="s">
        <v>112</v>
      </c>
      <c r="AO694" s="78" t="s">
        <v>24</v>
      </c>
      <c r="AP694" s="78" t="s">
        <v>112</v>
      </c>
      <c r="AQ694" s="78" t="s">
        <v>24</v>
      </c>
      <c r="AR694" s="78" t="s">
        <v>112</v>
      </c>
      <c r="AS694" s="78" t="s">
        <v>24</v>
      </c>
      <c r="AT694" s="78" t="s">
        <v>112</v>
      </c>
      <c r="AU694" s="78" t="s">
        <v>24</v>
      </c>
      <c r="AV694" s="154" t="s">
        <v>112</v>
      </c>
      <c r="CK694" s="19"/>
    </row>
    <row r="695" spans="1:89" ht="16.5" thickTop="1" thickBot="1" x14ac:dyDescent="0.3">
      <c r="A695" s="20" t="s">
        <v>25</v>
      </c>
      <c r="B695" s="21"/>
      <c r="C695" s="21"/>
      <c r="D695" s="75">
        <f>C695/C693</f>
        <v>0</v>
      </c>
      <c r="E695" s="21"/>
      <c r="F695" s="75">
        <f>E695/E693</f>
        <v>0</v>
      </c>
      <c r="G695" s="21"/>
      <c r="H695" s="75">
        <f>G695/G693</f>
        <v>0</v>
      </c>
      <c r="I695" s="21"/>
      <c r="J695" s="75">
        <f>I695/I693</f>
        <v>0</v>
      </c>
      <c r="K695" s="21"/>
      <c r="L695" s="75">
        <f>K695/K693</f>
        <v>0</v>
      </c>
      <c r="M695" s="21"/>
      <c r="N695" s="75">
        <f>M695/M693</f>
        <v>0</v>
      </c>
      <c r="O695" s="21"/>
      <c r="P695" s="75">
        <f>O695/O693</f>
        <v>0</v>
      </c>
      <c r="Q695" s="21"/>
      <c r="R695" s="75">
        <f>Q695/Q693</f>
        <v>0</v>
      </c>
      <c r="S695" s="21"/>
      <c r="T695" s="75">
        <f>S695/S693</f>
        <v>0</v>
      </c>
      <c r="U695" s="21"/>
      <c r="V695" s="75">
        <f>U695/U693</f>
        <v>0</v>
      </c>
      <c r="W695" s="21"/>
      <c r="X695" s="75">
        <f>W695/W693</f>
        <v>0</v>
      </c>
      <c r="Y695" s="21"/>
      <c r="Z695" s="75">
        <f>Y695/Y693</f>
        <v>0</v>
      </c>
      <c r="AA695" s="21"/>
      <c r="AB695" s="75">
        <f>AA695/AA693</f>
        <v>0</v>
      </c>
      <c r="AC695" s="21"/>
      <c r="AD695" s="75">
        <f>AC695/AC693</f>
        <v>0</v>
      </c>
      <c r="AE695" s="21"/>
      <c r="AF695" s="75">
        <f>AE695/AE693</f>
        <v>0</v>
      </c>
      <c r="AG695" s="21"/>
      <c r="AH695" s="75">
        <f>AG695/AG693</f>
        <v>0</v>
      </c>
      <c r="AI695" s="21"/>
      <c r="AJ695" s="75">
        <f>AI695/AI693</f>
        <v>0</v>
      </c>
      <c r="AK695" s="21"/>
      <c r="AL695" s="75">
        <f>AK695/AK693</f>
        <v>0</v>
      </c>
      <c r="AM695" s="21">
        <v>0</v>
      </c>
      <c r="AN695" s="75">
        <f>AM695/AM693</f>
        <v>0</v>
      </c>
      <c r="AO695" s="21"/>
      <c r="AP695" s="75">
        <f>AO695/AO693</f>
        <v>0</v>
      </c>
      <c r="AQ695" s="21"/>
      <c r="AR695" s="75">
        <f>AQ695/AQ693</f>
        <v>0</v>
      </c>
      <c r="AS695" s="21"/>
      <c r="AT695" s="75">
        <f>AS695/AS693</f>
        <v>0</v>
      </c>
      <c r="AU695" s="100">
        <f>E695+M695+O695+Q695+W695+Y695+AA695+AE695+AG695+AI695+AO695+AS695+G695+K695+I695+AC695+S695+U695+AQ695+AK695+AM695+C695</f>
        <v>0</v>
      </c>
      <c r="AV695" s="155">
        <f t="shared" ref="AV695:AV699" si="3132">F695+N695+P695+R695+X695+Z695+AB695+AF695+AH695+AJ695+AP695+AT695+AD695+H695+L695+J695+T695+V695+AR695+AL695+AN695+D695</f>
        <v>0</v>
      </c>
      <c r="AW695" s="93">
        <f>IF(D695=0,0,(IF('Attorney Detail'!I693="yes",(D695/AV695)*('Attorney Detail'!G693+'Attorney Detail'!H693),0)))</f>
        <v>0</v>
      </c>
      <c r="AX695" s="93">
        <f>IF(F695=0,0,(IF('Attorney Detail'!J693="yes",(F695/AV695)*('Attorney Detail'!G693+'Attorney Detail'!H693),0)))</f>
        <v>0</v>
      </c>
      <c r="AY695" s="93">
        <f>IF(H695+J695=0,0,(IF('Attorney Detail'!K693="yes",((H695+J695)/AV695)*('Attorney Detail'!G693+'Attorney Detail'!H693),0)))</f>
        <v>0</v>
      </c>
      <c r="AZ695" s="93">
        <f>IF(L695=0,0,(IF('Attorney Detail'!L693="yes",(L695/AV695)*('Attorney Detail'!G693+'Attorney Detail'!H693),0)))</f>
        <v>0</v>
      </c>
      <c r="BA695" s="93">
        <f>IF(N695=0,0,(N695/AV695)*('Attorney Detail'!G693+'Attorney Detail'!H693))</f>
        <v>0</v>
      </c>
      <c r="BB695" s="93">
        <f>IF(R695+T695=0,0,(IF('Attorney Detail'!M693="yes",((R695+T695)/AV695)*('Attorney Detail'!G693+'Attorney Detail'!H693),0)))</f>
        <v>0</v>
      </c>
      <c r="BC695" s="93">
        <f>IF(V695=0,0,(IF('Attorney Detail'!N693="yes",(((V695)/AV695)*('Attorney Detail'!G693+'Attorney Detail'!H693)),0)))</f>
        <v>0</v>
      </c>
      <c r="BD695" s="93">
        <f>IF(X695+Z695+AB695=0,0,(IF('Attorney Detail'!O693="yes",((X695+Z695+AB695)/AV695)*('Attorney Detail'!G693+'Attorney Detail'!H693),0)))</f>
        <v>0</v>
      </c>
      <c r="BE695" s="93">
        <f>IF(AD695=0,0,(IF('Attorney Detail'!P693="yes",(AD695/AV695)*('Attorney Detail'!G693+'Attorney Detail'!H693),0)))</f>
        <v>0</v>
      </c>
      <c r="BF695" s="93">
        <f>IF(AF695=0,0,(IF('Attorney Detail'!Q693="yes",(AF695/AV695)*('Attorney Detail'!G693+'Attorney Detail'!H693),0)))</f>
        <v>0</v>
      </c>
      <c r="BG695" s="93">
        <f>IF(AH695=0,0,(AH695/AV695)*('Attorney Detail'!G693+'Attorney Detail'!H693))</f>
        <v>0</v>
      </c>
      <c r="BH695" s="93">
        <f>IF(AK695+AM695=0,0,(IF('Attorney Detail'!R693="yes",((AL695+AN695)/AV695)*('Attorney Detail'!G693+'Attorney Detail'!H693),0)))</f>
        <v>0</v>
      </c>
      <c r="BI695" s="91">
        <f>IF(AP695=0,0,(IF('Attorney Detail'!S693="yes",(AP695/AV695)*('Attorney Detail'!G693+'Attorney Detail'!H693),0)))</f>
        <v>0</v>
      </c>
      <c r="BJ695" s="91">
        <f>IF(AT695=0,0,(AT695/AV695)*('Attorney Detail'!G693+'Attorney Detail'!H693))</f>
        <v>0</v>
      </c>
      <c r="BK695" s="91">
        <f>IF((AU695)=0,('Attorney Detail'!G693+'Attorney Detail'!H693),SUM(AW695:BJ695))</f>
        <v>0</v>
      </c>
      <c r="CK695" s="19">
        <f>AV695*'Attorney Detail'!F693</f>
        <v>0</v>
      </c>
    </row>
    <row r="696" spans="1:89" ht="16.5" thickTop="1" thickBot="1" x14ac:dyDescent="0.3">
      <c r="A696" s="22" t="s">
        <v>26</v>
      </c>
      <c r="B696" s="23"/>
      <c r="C696" s="88"/>
      <c r="D696" s="75">
        <f>C696/C693</f>
        <v>0</v>
      </c>
      <c r="E696" s="88"/>
      <c r="F696" s="75">
        <f>E696/E693</f>
        <v>0</v>
      </c>
      <c r="G696" s="88"/>
      <c r="H696" s="75">
        <f>G696/G693</f>
        <v>0</v>
      </c>
      <c r="I696" s="88"/>
      <c r="J696" s="75">
        <f>I696/I693</f>
        <v>0</v>
      </c>
      <c r="K696" s="88"/>
      <c r="L696" s="75">
        <f>K696/K693</f>
        <v>0</v>
      </c>
      <c r="M696" s="88"/>
      <c r="N696" s="75">
        <f>M696/M693</f>
        <v>0</v>
      </c>
      <c r="O696" s="88"/>
      <c r="P696" s="75">
        <f>O696/O693</f>
        <v>0</v>
      </c>
      <c r="Q696" s="88"/>
      <c r="R696" s="75">
        <f>Q696/Q693</f>
        <v>0</v>
      </c>
      <c r="S696" s="88"/>
      <c r="T696" s="75">
        <f>S696/S693</f>
        <v>0</v>
      </c>
      <c r="U696" s="88"/>
      <c r="V696" s="75">
        <f>U696/U693</f>
        <v>0</v>
      </c>
      <c r="W696" s="88"/>
      <c r="X696" s="75">
        <f>W696/W693</f>
        <v>0</v>
      </c>
      <c r="Y696" s="88"/>
      <c r="Z696" s="75">
        <f>Y696/Y693</f>
        <v>0</v>
      </c>
      <c r="AA696" s="88"/>
      <c r="AB696" s="75">
        <f>AA696/AA693</f>
        <v>0</v>
      </c>
      <c r="AC696" s="88"/>
      <c r="AD696" s="75">
        <f>AC696/AC693</f>
        <v>0</v>
      </c>
      <c r="AE696" s="88"/>
      <c r="AF696" s="75">
        <f>AE696/AE693</f>
        <v>0</v>
      </c>
      <c r="AG696" s="88"/>
      <c r="AH696" s="75">
        <f>AG696/AG693</f>
        <v>0</v>
      </c>
      <c r="AI696" s="88"/>
      <c r="AJ696" s="75">
        <f>AI696/AI693</f>
        <v>0</v>
      </c>
      <c r="AK696" s="88">
        <v>0</v>
      </c>
      <c r="AL696" s="75">
        <f>AK696/AK693</f>
        <v>0</v>
      </c>
      <c r="AM696" s="88">
        <v>0</v>
      </c>
      <c r="AN696" s="75">
        <f>AM696/AM693</f>
        <v>0</v>
      </c>
      <c r="AO696" s="88"/>
      <c r="AP696" s="75">
        <f>AO696/AO693</f>
        <v>0</v>
      </c>
      <c r="AQ696" s="88"/>
      <c r="AR696" s="75">
        <f>AQ696/AQ693</f>
        <v>0</v>
      </c>
      <c r="AS696" s="88"/>
      <c r="AT696" s="75">
        <f>AS696/AS693</f>
        <v>0</v>
      </c>
      <c r="AU696" s="107">
        <f>E696+M696+O696+Q696+W696+Y696+AA696+AE696+AG696+AI696+AO696+AS696+G696+K696+I696+AC696+S696+U696+AQ696+AK696+AM696+C696</f>
        <v>0</v>
      </c>
      <c r="AV696" s="155">
        <f t="shared" si="3132"/>
        <v>0</v>
      </c>
      <c r="AW696" s="93">
        <f>IF(D696=0,0,(IF('Attorney Detail'!I694="yes",(D696/AV696)*('Attorney Detail'!G694+'Attorney Detail'!H694),0)))</f>
        <v>0</v>
      </c>
      <c r="AX696" s="93">
        <f>IF(F696=0,0,(IF('Attorney Detail'!J694="yes",(F696/AV696)*('Attorney Detail'!G694+'Attorney Detail'!H694),0)))</f>
        <v>0</v>
      </c>
      <c r="AY696" s="93">
        <f>IF(H696+J696=0,0,(IF('Attorney Detail'!K694="yes",((H696+J696)/AV696)*('Attorney Detail'!G694+'Attorney Detail'!H694),0)))</f>
        <v>0</v>
      </c>
      <c r="AZ696" s="93">
        <f>IF(L696=0,0,(IF('Attorney Detail'!L694="yes",(L696/AV696)*('Attorney Detail'!G694+'Attorney Detail'!H694),0)))</f>
        <v>0</v>
      </c>
      <c r="BA696" s="93">
        <f>IF(N696=0,0,(N696/AV696)*('Attorney Detail'!G694+'Attorney Detail'!H694))</f>
        <v>0</v>
      </c>
      <c r="BB696" s="93">
        <f>IF(R696+T696=0,0,(IF('Attorney Detail'!M694="yes",((R696+T696)/AV696)*('Attorney Detail'!G694+'Attorney Detail'!H694),0)))</f>
        <v>0</v>
      </c>
      <c r="BC696" s="93">
        <f>IF(V696=0,0,(IF('Attorney Detail'!N694="yes",(((V696)/AV696)*('Attorney Detail'!G694+'Attorney Detail'!H694)),0)))</f>
        <v>0</v>
      </c>
      <c r="BD696" s="93">
        <f>IF(X696+Z696+AB696=0,0,(IF('Attorney Detail'!O694="yes",((X696+Z696+AB696)/AV696)*('Attorney Detail'!G694+'Attorney Detail'!H694),0)))</f>
        <v>0</v>
      </c>
      <c r="BE696" s="93">
        <f>IF(AD696=0,0,(IF('Attorney Detail'!P694="yes",(AD696/AV696)*('Attorney Detail'!G694+'Attorney Detail'!H694),0)))</f>
        <v>0</v>
      </c>
      <c r="BF696" s="93">
        <f>IF(AF696=0,0,(IF('Attorney Detail'!Q694="yes",(AF696/AV696)*('Attorney Detail'!G694+'Attorney Detail'!H694),0)))</f>
        <v>0</v>
      </c>
      <c r="BG696" s="93">
        <f>IF(AH696=0,0,(AH696/AV696)*('Attorney Detail'!G694+'Attorney Detail'!H694))</f>
        <v>0</v>
      </c>
      <c r="BH696" s="93">
        <f>IF(AK696+AM696=0,0,(IF('Attorney Detail'!R694="yes",((AL696+AN696)/AV696)*('Attorney Detail'!G694+'Attorney Detail'!H694),0)))</f>
        <v>0</v>
      </c>
      <c r="BI696" s="91">
        <f>IF(AP696=0,0,(IF('Attorney Detail'!S694="yes",(AP696/AV696)*('Attorney Detail'!G694+'Attorney Detail'!H694),0)))</f>
        <v>0</v>
      </c>
      <c r="BJ696" s="91">
        <f>IF(AT696=0,0,(AT696/AV696)*('Attorney Detail'!G694+'Attorney Detail'!H694))</f>
        <v>0</v>
      </c>
      <c r="BK696" s="91">
        <f>IF((AU696)=0,('Attorney Detail'!G694+'Attorney Detail'!H694),SUM(AW696:BJ696))</f>
        <v>0</v>
      </c>
      <c r="CK696" s="19">
        <f>AV696*'Attorney Detail'!F694</f>
        <v>0</v>
      </c>
    </row>
    <row r="697" spans="1:89" ht="16.5" thickTop="1" thickBot="1" x14ac:dyDescent="0.3">
      <c r="A697" s="22" t="s">
        <v>27</v>
      </c>
      <c r="B697" s="23"/>
      <c r="C697" s="88"/>
      <c r="D697" s="75">
        <f>C697/C693</f>
        <v>0</v>
      </c>
      <c r="E697" s="88"/>
      <c r="F697" s="75">
        <f>E697/E693</f>
        <v>0</v>
      </c>
      <c r="G697" s="88"/>
      <c r="H697" s="75">
        <f>G697/G693</f>
        <v>0</v>
      </c>
      <c r="I697" s="88"/>
      <c r="J697" s="75">
        <f>I697/I693</f>
        <v>0</v>
      </c>
      <c r="K697" s="88"/>
      <c r="L697" s="75">
        <f>K697/K693</f>
        <v>0</v>
      </c>
      <c r="M697" s="88"/>
      <c r="N697" s="75">
        <f>M697/M693</f>
        <v>0</v>
      </c>
      <c r="O697" s="88"/>
      <c r="P697" s="75">
        <f>O697/O693</f>
        <v>0</v>
      </c>
      <c r="Q697" s="88"/>
      <c r="R697" s="75">
        <f>Q697/Q693</f>
        <v>0</v>
      </c>
      <c r="S697" s="88"/>
      <c r="T697" s="75">
        <f>S697/S693</f>
        <v>0</v>
      </c>
      <c r="U697" s="88"/>
      <c r="V697" s="75">
        <f>U697/U693</f>
        <v>0</v>
      </c>
      <c r="W697" s="88"/>
      <c r="X697" s="75">
        <f>W697/W693</f>
        <v>0</v>
      </c>
      <c r="Y697" s="88"/>
      <c r="Z697" s="75">
        <f>Y697/Y693</f>
        <v>0</v>
      </c>
      <c r="AA697" s="88"/>
      <c r="AB697" s="75">
        <f>AA697/AA693</f>
        <v>0</v>
      </c>
      <c r="AC697" s="88"/>
      <c r="AD697" s="75">
        <f>AC697/AC693</f>
        <v>0</v>
      </c>
      <c r="AE697" s="88"/>
      <c r="AF697" s="75">
        <f>AE697/AE693</f>
        <v>0</v>
      </c>
      <c r="AG697" s="88"/>
      <c r="AH697" s="75">
        <f>AG697/AG693</f>
        <v>0</v>
      </c>
      <c r="AI697" s="88"/>
      <c r="AJ697" s="75">
        <f>AI697/AI693</f>
        <v>0</v>
      </c>
      <c r="AK697" s="88">
        <v>0</v>
      </c>
      <c r="AL697" s="75">
        <f>AK697/AK693</f>
        <v>0</v>
      </c>
      <c r="AM697" s="88">
        <v>0</v>
      </c>
      <c r="AN697" s="75">
        <f>AM697/AM693</f>
        <v>0</v>
      </c>
      <c r="AO697" s="88"/>
      <c r="AP697" s="75">
        <f>AO697/AO693</f>
        <v>0</v>
      </c>
      <c r="AQ697" s="88"/>
      <c r="AR697" s="75">
        <f>AQ697/AQ693</f>
        <v>0</v>
      </c>
      <c r="AS697" s="88"/>
      <c r="AT697" s="75">
        <f>AS697/AS693</f>
        <v>0</v>
      </c>
      <c r="AU697" s="107">
        <f>E697+M697+O697+Q697+W697+Y697+AA697+AE697+AG697+AI697+AO697+AS697+G697+K697+I697+AC697+S697+U697+AQ697+AK697+AM697+C697</f>
        <v>0</v>
      </c>
      <c r="AV697" s="155">
        <f t="shared" si="3132"/>
        <v>0</v>
      </c>
      <c r="AW697" s="93">
        <f>IF(D697=0,0,(IF('Attorney Detail'!I695="yes",(D697/AV697)*('Attorney Detail'!G695+'Attorney Detail'!H695),0)))</f>
        <v>0</v>
      </c>
      <c r="AX697" s="93">
        <f>IF(F697=0,0,(IF('Attorney Detail'!J695="yes",(F697/AV697)*('Attorney Detail'!G695+'Attorney Detail'!H695),0)))</f>
        <v>0</v>
      </c>
      <c r="AY697" s="93">
        <f>IF(H697+J697=0,0,(IF('Attorney Detail'!K695="yes",((H697+J697)/AV697)*('Attorney Detail'!G695+'Attorney Detail'!H695),0)))</f>
        <v>0</v>
      </c>
      <c r="AZ697" s="93">
        <f>IF(L697=0,0,(IF('Attorney Detail'!L695="yes",(L697/AV697)*('Attorney Detail'!G695+'Attorney Detail'!H695),0)))</f>
        <v>0</v>
      </c>
      <c r="BA697" s="93">
        <f>IF(N697=0,0,(N697/AV697)*('Attorney Detail'!G695+'Attorney Detail'!H695))</f>
        <v>0</v>
      </c>
      <c r="BB697" s="93">
        <f>IF(R697+T697=0,0,(IF('Attorney Detail'!M695="yes",((R697+T697)/AV697)*('Attorney Detail'!G695+'Attorney Detail'!H695),0)))</f>
        <v>0</v>
      </c>
      <c r="BC697" s="93">
        <f>IF(V697=0,0,(IF('Attorney Detail'!N695="yes",(((V697)/AV697)*('Attorney Detail'!G695+'Attorney Detail'!H695)),0)))</f>
        <v>0</v>
      </c>
      <c r="BD697" s="93">
        <f>IF(X697+Z697+AB697=0,0,(IF('Attorney Detail'!O695="yes",((X697+Z697+AB697)/AV697)*('Attorney Detail'!G695+'Attorney Detail'!H695),0)))</f>
        <v>0</v>
      </c>
      <c r="BE697" s="93">
        <f>IF(AD697=0,0,(IF('Attorney Detail'!P695="yes",(AD697/AV697)*('Attorney Detail'!G695+'Attorney Detail'!H695),0)))</f>
        <v>0</v>
      </c>
      <c r="BF697" s="93">
        <f>IF(AF697=0,0,(IF('Attorney Detail'!Q695="yes",(AF697/AV697)*('Attorney Detail'!G695+'Attorney Detail'!H695),0)))</f>
        <v>0</v>
      </c>
      <c r="BG697" s="93">
        <f>IF(AH697=0,0,(AH697/AV697)*('Attorney Detail'!G695+'Attorney Detail'!H695))</f>
        <v>0</v>
      </c>
      <c r="BH697" s="93">
        <f>IF(AK697+AM697=0,0,(IF('Attorney Detail'!R695="yes",((AL697+AN697)/AV697)*('Attorney Detail'!G695+'Attorney Detail'!H695),0)))</f>
        <v>0</v>
      </c>
      <c r="BI697" s="91">
        <f>IF(AP697=0,0,(IF('Attorney Detail'!S695="yes",(AP697/AV697)*('Attorney Detail'!G695+'Attorney Detail'!H695),0)))</f>
        <v>0</v>
      </c>
      <c r="BJ697" s="91">
        <f>IF(AT697=0,0,(AT697/AV697)*('Attorney Detail'!G695+'Attorney Detail'!H695))</f>
        <v>0</v>
      </c>
      <c r="BK697" s="91">
        <f>IF((AU697)=0,('Attorney Detail'!G695+'Attorney Detail'!H695),SUM(AW697:BJ697))</f>
        <v>0</v>
      </c>
      <c r="CK697" s="19">
        <f>AV697*'Attorney Detail'!F695</f>
        <v>0</v>
      </c>
    </row>
    <row r="698" spans="1:89" ht="16.5" thickTop="1" thickBot="1" x14ac:dyDescent="0.3">
      <c r="A698" s="24" t="s">
        <v>28</v>
      </c>
      <c r="B698" s="25"/>
      <c r="C698" s="25"/>
      <c r="D698" s="75">
        <f>C698/C693</f>
        <v>0</v>
      </c>
      <c r="E698" s="25"/>
      <c r="F698" s="75">
        <f>E698/E693</f>
        <v>0</v>
      </c>
      <c r="G698" s="25"/>
      <c r="H698" s="75">
        <f>G698/G693</f>
        <v>0</v>
      </c>
      <c r="I698" s="25"/>
      <c r="J698" s="75">
        <f>I698/I693</f>
        <v>0</v>
      </c>
      <c r="K698" s="25"/>
      <c r="L698" s="75">
        <f>K698/K693</f>
        <v>0</v>
      </c>
      <c r="M698" s="25"/>
      <c r="N698" s="75">
        <f>M698/M693</f>
        <v>0</v>
      </c>
      <c r="O698" s="25"/>
      <c r="P698" s="75">
        <f>O698/O693</f>
        <v>0</v>
      </c>
      <c r="Q698" s="25"/>
      <c r="R698" s="75">
        <f>Q698/Q693</f>
        <v>0</v>
      </c>
      <c r="S698" s="25"/>
      <c r="T698" s="75">
        <f>S698/S693</f>
        <v>0</v>
      </c>
      <c r="U698" s="25"/>
      <c r="V698" s="75">
        <f>U698/U693</f>
        <v>0</v>
      </c>
      <c r="W698" s="25"/>
      <c r="X698" s="75">
        <f>W698/W693</f>
        <v>0</v>
      </c>
      <c r="Y698" s="25"/>
      <c r="Z698" s="75">
        <f>Y698/Y693</f>
        <v>0</v>
      </c>
      <c r="AA698" s="25"/>
      <c r="AB698" s="75">
        <f>AA698/AA693</f>
        <v>0</v>
      </c>
      <c r="AC698" s="25"/>
      <c r="AD698" s="75">
        <f>AC698/AC693</f>
        <v>0</v>
      </c>
      <c r="AE698" s="25"/>
      <c r="AF698" s="75">
        <f>AE698/AE693</f>
        <v>0</v>
      </c>
      <c r="AG698" s="25"/>
      <c r="AH698" s="75">
        <f>AG698/AG693</f>
        <v>0</v>
      </c>
      <c r="AI698" s="25"/>
      <c r="AJ698" s="75">
        <f>AI698/AI693</f>
        <v>0</v>
      </c>
      <c r="AK698" s="25">
        <v>0</v>
      </c>
      <c r="AL698" s="75">
        <f>AK698/AK693</f>
        <v>0</v>
      </c>
      <c r="AM698" s="25">
        <v>0</v>
      </c>
      <c r="AN698" s="75">
        <f>AM698/AM693</f>
        <v>0</v>
      </c>
      <c r="AO698" s="25"/>
      <c r="AP698" s="75">
        <f>AO698/AO693</f>
        <v>0</v>
      </c>
      <c r="AQ698" s="25"/>
      <c r="AR698" s="75">
        <f>AQ698/AQ693</f>
        <v>0</v>
      </c>
      <c r="AS698" s="25"/>
      <c r="AT698" s="75">
        <f>AS698/AS693</f>
        <v>0</v>
      </c>
      <c r="AU698" s="108">
        <f>E698+M698+O698+Q698+W698+Y698+AA698+AE698+AG698+AI698+AO698+AS698+G698+K698+I698+AC698+S698+U698+AQ698+AK698+AM698+C698</f>
        <v>0</v>
      </c>
      <c r="AV698" s="155">
        <f t="shared" si="3132"/>
        <v>0</v>
      </c>
      <c r="AW698" s="93">
        <f>IF(D698=0,0,(IF('Attorney Detail'!I696="yes",(D698/AV698)*('Attorney Detail'!G696+'Attorney Detail'!H696),0)))</f>
        <v>0</v>
      </c>
      <c r="AX698" s="93">
        <f>IF(F698=0,0,(IF('Attorney Detail'!J696="yes",(F698/AV698)*('Attorney Detail'!G696+'Attorney Detail'!H696),0)))</f>
        <v>0</v>
      </c>
      <c r="AY698" s="93">
        <f>IF(H698+J698=0,0,(IF('Attorney Detail'!K696="yes",((H698+J698)/AV698)*('Attorney Detail'!G696+'Attorney Detail'!H696),0)))</f>
        <v>0</v>
      </c>
      <c r="AZ698" s="93">
        <f>IF(L698=0,0,(IF('Attorney Detail'!L696="yes",(L698/AV698)*('Attorney Detail'!G696+'Attorney Detail'!H696),0)))</f>
        <v>0</v>
      </c>
      <c r="BA698" s="93">
        <f>IF(N698=0,0,(N698/AV698)*('Attorney Detail'!G696+'Attorney Detail'!H696))</f>
        <v>0</v>
      </c>
      <c r="BB698" s="93">
        <f>IF(R698+T698=0,0,(IF('Attorney Detail'!M696="yes",((R698+T698)/AV698)*('Attorney Detail'!G696+'Attorney Detail'!H696),0)))</f>
        <v>0</v>
      </c>
      <c r="BC698" s="93">
        <f>IF(V698=0,0,(IF('Attorney Detail'!N696="yes",(((V698)/AV698)*('Attorney Detail'!G696+'Attorney Detail'!H696)),0)))</f>
        <v>0</v>
      </c>
      <c r="BD698" s="93">
        <f>IF(X698+Z698+AB698=0,0,(IF('Attorney Detail'!O696="yes",((X698+Z698+AB698)/AV698)*('Attorney Detail'!G696+'Attorney Detail'!H696),0)))</f>
        <v>0</v>
      </c>
      <c r="BE698" s="93">
        <f>IF(AD698=0,0,(IF('Attorney Detail'!P696="yes",(AD698/AV698)*('Attorney Detail'!G696+'Attorney Detail'!H696),0)))</f>
        <v>0</v>
      </c>
      <c r="BF698" s="93">
        <f>IF(AF698=0,0,(IF('Attorney Detail'!Q696="yes",(AF698/AV698)*('Attorney Detail'!G696+'Attorney Detail'!H696),0)))</f>
        <v>0</v>
      </c>
      <c r="BG698" s="93">
        <f>IF(AH698=0,0,(AH698/AV698)*('Attorney Detail'!G696+'Attorney Detail'!H696))</f>
        <v>0</v>
      </c>
      <c r="BH698" s="93">
        <f>IF(AK698+AM698=0,0,(IF('Attorney Detail'!R696="yes",((AL698+AN698)/AV698)*('Attorney Detail'!G696+'Attorney Detail'!H696),0)))</f>
        <v>0</v>
      </c>
      <c r="BI698" s="91">
        <f>IF(AP698=0,0,(IF('Attorney Detail'!S696="yes",(AP698/AV698)*('Attorney Detail'!G696+'Attorney Detail'!H696),0)))</f>
        <v>0</v>
      </c>
      <c r="BJ698" s="91">
        <f>IF(AT698=0,0,(AT698/AV698)*('Attorney Detail'!G696+'Attorney Detail'!H696))</f>
        <v>0</v>
      </c>
      <c r="BK698" s="91">
        <f>IF((AU698)=0,('Attorney Detail'!G696+'Attorney Detail'!H696),SUM(AW698:BJ698))</f>
        <v>0</v>
      </c>
      <c r="CK698" s="19">
        <f>AV698*'Attorney Detail'!F696</f>
        <v>0</v>
      </c>
    </row>
    <row r="699" spans="1:89" ht="16.5" thickTop="1" thickBot="1" x14ac:dyDescent="0.3">
      <c r="A699" s="72" t="s">
        <v>29</v>
      </c>
      <c r="B699" s="73"/>
      <c r="C699" s="73">
        <f t="shared" ref="C699" si="3133">SUM(C695:C698)</f>
        <v>0</v>
      </c>
      <c r="D699" s="74">
        <f t="shared" ref="D699" si="3134">C699/C693</f>
        <v>0</v>
      </c>
      <c r="E699" s="73">
        <f t="shared" ref="E699" si="3135">SUM(E695:E698)</f>
        <v>0</v>
      </c>
      <c r="F699" s="74">
        <f t="shared" ref="F699" si="3136">E699/E693</f>
        <v>0</v>
      </c>
      <c r="G699" s="73">
        <f t="shared" ref="G699" si="3137">SUM(G695:G698)</f>
        <v>0</v>
      </c>
      <c r="H699" s="75">
        <f t="shared" ref="H699" si="3138">G699/G693</f>
        <v>0</v>
      </c>
      <c r="I699" s="73">
        <f t="shared" ref="I699" si="3139">SUM(I695:I698)</f>
        <v>0</v>
      </c>
      <c r="J699" s="75">
        <f t="shared" ref="J699" si="3140">I699/I693</f>
        <v>0</v>
      </c>
      <c r="K699" s="73">
        <f t="shared" ref="K699" si="3141">SUM(K695:K698)</f>
        <v>0</v>
      </c>
      <c r="L699" s="75">
        <f t="shared" ref="L699" si="3142">K699/K693</f>
        <v>0</v>
      </c>
      <c r="M699" s="73">
        <f t="shared" ref="M699" si="3143">SUM(M695:M698)</f>
        <v>0</v>
      </c>
      <c r="N699" s="74">
        <f t="shared" ref="N699" si="3144">M699/M693</f>
        <v>0</v>
      </c>
      <c r="O699" s="73">
        <f t="shared" ref="O699" si="3145">SUM(O695:O698)</f>
        <v>0</v>
      </c>
      <c r="P699" s="74">
        <f t="shared" ref="P699" si="3146">O699/O693</f>
        <v>0</v>
      </c>
      <c r="Q699" s="73">
        <f t="shared" ref="Q699" si="3147">SUM(Q695:Q698)</f>
        <v>0</v>
      </c>
      <c r="R699" s="75">
        <f t="shared" ref="R699" si="3148">Q699/Q693</f>
        <v>0</v>
      </c>
      <c r="S699" s="73">
        <f t="shared" ref="S699" si="3149">SUM(S695:S698)</f>
        <v>0</v>
      </c>
      <c r="T699" s="75">
        <f t="shared" ref="T699" si="3150">S699/S693</f>
        <v>0</v>
      </c>
      <c r="U699" s="73">
        <f t="shared" ref="U699" si="3151">SUM(U695:U698)</f>
        <v>0</v>
      </c>
      <c r="V699" s="75">
        <f t="shared" ref="V699" si="3152">U699/U693</f>
        <v>0</v>
      </c>
      <c r="W699" s="73">
        <f t="shared" ref="W699" si="3153">SUM(W695:W698)</f>
        <v>0</v>
      </c>
      <c r="X699" s="75">
        <f t="shared" ref="X699" si="3154">W699/W693</f>
        <v>0</v>
      </c>
      <c r="Y699" s="73">
        <f t="shared" ref="Y699" si="3155">SUM(Y695:Y698)</f>
        <v>0</v>
      </c>
      <c r="Z699" s="75">
        <f t="shared" ref="Z699" si="3156">Y699/Y693</f>
        <v>0</v>
      </c>
      <c r="AA699" s="73">
        <f t="shared" ref="AA699" si="3157">SUM(AA695:AA698)</f>
        <v>0</v>
      </c>
      <c r="AB699" s="75">
        <f t="shared" ref="AB699" si="3158">AA699/AA693</f>
        <v>0</v>
      </c>
      <c r="AC699" s="73">
        <f t="shared" ref="AC699" si="3159">SUM(AC695:AC698)</f>
        <v>0</v>
      </c>
      <c r="AD699" s="75">
        <f t="shared" ref="AD699" si="3160">AC699/AC693</f>
        <v>0</v>
      </c>
      <c r="AE699" s="73">
        <f t="shared" ref="AE699" si="3161">SUM(AE695:AE698)</f>
        <v>0</v>
      </c>
      <c r="AF699" s="75">
        <f t="shared" ref="AF699" si="3162">AE699/AE693</f>
        <v>0</v>
      </c>
      <c r="AG699" s="73">
        <f t="shared" ref="AG699" si="3163">SUM(AG695:AG698)</f>
        <v>0</v>
      </c>
      <c r="AH699" s="75">
        <f t="shared" ref="AH699" si="3164">AG699/AG693</f>
        <v>0</v>
      </c>
      <c r="AI699" s="73">
        <f t="shared" ref="AI699" si="3165">SUM(AI695:AI698)</f>
        <v>0</v>
      </c>
      <c r="AJ699" s="75">
        <f t="shared" ref="AJ699" si="3166">AI699/AI693</f>
        <v>0</v>
      </c>
      <c r="AK699" s="73">
        <f t="shared" ref="AK699" si="3167">SUM(AK695:AK698)</f>
        <v>0</v>
      </c>
      <c r="AL699" s="75">
        <f t="shared" ref="AL699" si="3168">AK699/AK693</f>
        <v>0</v>
      </c>
      <c r="AM699" s="73">
        <f t="shared" ref="AM699" si="3169">SUM(AM695:AM698)</f>
        <v>0</v>
      </c>
      <c r="AN699" s="75">
        <f t="shared" ref="AN699" si="3170">AM699/AM693</f>
        <v>0</v>
      </c>
      <c r="AO699" s="73">
        <f t="shared" ref="AO699" si="3171">SUM(AO695:AO698)</f>
        <v>0</v>
      </c>
      <c r="AP699" s="75">
        <f t="shared" ref="AP699" si="3172">AO699/AO693</f>
        <v>0</v>
      </c>
      <c r="AQ699" s="73">
        <f t="shared" ref="AQ699" si="3173">SUM(AQ695:AQ698)</f>
        <v>0</v>
      </c>
      <c r="AR699" s="75">
        <f t="shared" ref="AR699" si="3174">AQ699/AQ693</f>
        <v>0</v>
      </c>
      <c r="AS699" s="73">
        <f t="shared" ref="AS699" si="3175">SUM(AS695:AS698)</f>
        <v>0</v>
      </c>
      <c r="AT699" s="75">
        <f t="shared" ref="AT699" si="3176">AS699/AS693</f>
        <v>0</v>
      </c>
      <c r="AU699" s="71">
        <f>E699+M699+O699+Q699+W699+Y699+AA699+AE699+AG699+AI699+AO699+AS699+G699+K699+I699+AC699+S699+U699+AQ699+AK699+AM699+C699</f>
        <v>0</v>
      </c>
      <c r="AV699" s="155">
        <f t="shared" si="3132"/>
        <v>0</v>
      </c>
      <c r="AW699" s="94"/>
      <c r="AX699" s="94"/>
      <c r="AY699" s="94"/>
      <c r="AZ699" s="94"/>
      <c r="BA699" s="94"/>
      <c r="BB699" s="94"/>
      <c r="BC699" s="94"/>
      <c r="BD699" s="94"/>
      <c r="BE699" s="94"/>
      <c r="BF699" s="94"/>
      <c r="BG699" s="94"/>
      <c r="BH699" s="94"/>
      <c r="BI699" s="94"/>
      <c r="BJ699" s="94"/>
      <c r="BK699" s="94"/>
      <c r="CK699" s="26">
        <f t="shared" ref="CK699" si="3177">SUM(CK695:CK698)</f>
        <v>0</v>
      </c>
    </row>
    <row r="700" spans="1:89" ht="16.5" thickTop="1" x14ac:dyDescent="0.25">
      <c r="A700" s="233" t="s">
        <v>481</v>
      </c>
      <c r="B700" s="233"/>
      <c r="C700" s="233"/>
      <c r="D700" s="233"/>
      <c r="E700" s="233"/>
      <c r="F700" s="233"/>
      <c r="G700" s="233"/>
      <c r="H700" s="233"/>
      <c r="I700" s="233"/>
      <c r="J700" s="233"/>
      <c r="K700" s="233"/>
      <c r="L700" s="233"/>
      <c r="M700" s="233"/>
      <c r="N700" s="233"/>
      <c r="O700" s="233"/>
      <c r="P700" s="233"/>
      <c r="Q700" s="233"/>
      <c r="R700" s="233"/>
      <c r="S700" s="233"/>
      <c r="T700" s="233"/>
      <c r="U700" s="233"/>
      <c r="V700" s="233"/>
      <c r="W700" s="233"/>
      <c r="X700" s="233"/>
      <c r="Y700" s="233"/>
      <c r="Z700" s="233"/>
      <c r="AA700" s="233"/>
      <c r="AB700" s="233"/>
      <c r="AC700" s="233"/>
      <c r="AD700" s="233"/>
      <c r="AE700" s="233"/>
      <c r="AF700" s="233"/>
      <c r="AG700" s="233"/>
      <c r="AH700" s="233"/>
      <c r="AI700" s="233"/>
      <c r="AJ700" s="233"/>
      <c r="AK700" s="233"/>
      <c r="AL700" s="233"/>
      <c r="AM700" s="233"/>
      <c r="AN700" s="233"/>
      <c r="AO700" s="233"/>
      <c r="AP700" s="233"/>
      <c r="AQ700" s="233"/>
      <c r="AR700" s="233"/>
      <c r="AS700" s="233"/>
      <c r="AT700" s="233"/>
      <c r="AU700" s="233"/>
      <c r="AV700" s="233"/>
    </row>
    <row r="701" spans="1:89" ht="45" x14ac:dyDescent="0.25">
      <c r="A701" s="76"/>
      <c r="B701" s="66" t="s">
        <v>21</v>
      </c>
      <c r="C701" s="225" t="s">
        <v>442</v>
      </c>
      <c r="D701" s="226"/>
      <c r="E701" s="225" t="s">
        <v>96</v>
      </c>
      <c r="F701" s="226"/>
      <c r="G701" s="232" t="s">
        <v>99</v>
      </c>
      <c r="H701" s="226"/>
      <c r="I701" s="232" t="s">
        <v>100</v>
      </c>
      <c r="J701" s="226"/>
      <c r="K701" s="225" t="s">
        <v>97</v>
      </c>
      <c r="L701" s="226"/>
      <c r="M701" s="225" t="s">
        <v>98</v>
      </c>
      <c r="N701" s="226"/>
      <c r="O701" s="225" t="s">
        <v>22</v>
      </c>
      <c r="P701" s="226"/>
      <c r="Q701" s="225" t="s">
        <v>489</v>
      </c>
      <c r="R701" s="226"/>
      <c r="S701" s="225" t="s">
        <v>488</v>
      </c>
      <c r="T701" s="226"/>
      <c r="U701" s="232" t="s">
        <v>422</v>
      </c>
      <c r="V701" s="226"/>
      <c r="W701" s="232" t="s">
        <v>436</v>
      </c>
      <c r="X701" s="226"/>
      <c r="Y701" s="232" t="s">
        <v>423</v>
      </c>
      <c r="Z701" s="226"/>
      <c r="AA701" s="225" t="s">
        <v>484</v>
      </c>
      <c r="AB701" s="226"/>
      <c r="AC701" s="225" t="s">
        <v>93</v>
      </c>
      <c r="AD701" s="226"/>
      <c r="AE701" s="225" t="s">
        <v>94</v>
      </c>
      <c r="AF701" s="226"/>
      <c r="AG701" s="225" t="s">
        <v>485</v>
      </c>
      <c r="AH701" s="226"/>
      <c r="AI701" s="225" t="s">
        <v>424</v>
      </c>
      <c r="AJ701" s="226"/>
      <c r="AK701" s="225" t="s">
        <v>425</v>
      </c>
      <c r="AL701" s="226"/>
      <c r="AM701" s="225" t="s">
        <v>437</v>
      </c>
      <c r="AN701" s="226"/>
      <c r="AO701" s="225" t="s">
        <v>500</v>
      </c>
      <c r="AP701" s="226"/>
      <c r="AQ701" s="225" t="s">
        <v>426</v>
      </c>
      <c r="AR701" s="226"/>
      <c r="AS701" s="225" t="s">
        <v>447</v>
      </c>
      <c r="AT701" s="226"/>
      <c r="AU701" s="225" t="s">
        <v>23</v>
      </c>
      <c r="AV701" s="226"/>
      <c r="AW701" s="89" t="s">
        <v>442</v>
      </c>
      <c r="AX701" s="89" t="s">
        <v>96</v>
      </c>
      <c r="AY701" s="195" t="s">
        <v>279</v>
      </c>
      <c r="AZ701" s="105" t="s">
        <v>97</v>
      </c>
      <c r="BA701" s="105" t="s">
        <v>443</v>
      </c>
      <c r="BB701" s="90" t="s">
        <v>434</v>
      </c>
      <c r="BC701" s="106" t="s">
        <v>280</v>
      </c>
      <c r="BD701" s="90" t="s">
        <v>435</v>
      </c>
      <c r="BE701" s="90" t="s">
        <v>93</v>
      </c>
      <c r="BF701" s="90" t="s">
        <v>94</v>
      </c>
      <c r="BG701" s="90" t="s">
        <v>31</v>
      </c>
      <c r="BH701" s="90" t="s">
        <v>444</v>
      </c>
      <c r="BI701" s="91" t="s">
        <v>445</v>
      </c>
      <c r="BJ701" s="91" t="s">
        <v>446</v>
      </c>
      <c r="BK701" s="91" t="s">
        <v>448</v>
      </c>
      <c r="CK701" s="219" t="s">
        <v>502</v>
      </c>
    </row>
    <row r="702" spans="1:89" x14ac:dyDescent="0.25">
      <c r="A702" s="38" t="s">
        <v>107</v>
      </c>
      <c r="B702" s="67"/>
      <c r="C702" s="67"/>
      <c r="D702" s="68"/>
      <c r="E702" s="67"/>
      <c r="F702" s="68"/>
      <c r="G702" s="67"/>
      <c r="H702" s="68"/>
      <c r="I702" s="67"/>
      <c r="J702" s="68"/>
      <c r="K702" s="67"/>
      <c r="L702" s="68"/>
      <c r="M702" s="69"/>
      <c r="N702" s="68"/>
      <c r="O702" s="67"/>
      <c r="P702" s="68"/>
      <c r="Q702" s="67"/>
      <c r="R702" s="68"/>
      <c r="S702" s="67"/>
      <c r="T702" s="68"/>
      <c r="U702" s="67"/>
      <c r="V702" s="68"/>
      <c r="W702" s="67"/>
      <c r="X702" s="68"/>
      <c r="Y702" s="67"/>
      <c r="Z702" s="68"/>
      <c r="AA702" s="67"/>
      <c r="AB702" s="68"/>
      <c r="AC702" s="69"/>
      <c r="AD702" s="69"/>
      <c r="AE702" s="67"/>
      <c r="AF702" s="68"/>
      <c r="AG702" s="67"/>
      <c r="AH702" s="68"/>
      <c r="AI702" s="67"/>
      <c r="AJ702" s="68"/>
      <c r="AK702" s="227"/>
      <c r="AL702" s="228"/>
      <c r="AM702" s="227"/>
      <c r="AN702" s="228"/>
      <c r="AO702" s="112"/>
      <c r="AP702" s="113"/>
      <c r="AQ702" s="112"/>
      <c r="AR702" s="113"/>
      <c r="AS702" s="112"/>
      <c r="AT702" s="113"/>
      <c r="AU702" s="67"/>
      <c r="AV702" s="110"/>
      <c r="AW702" s="89"/>
      <c r="AX702" s="89"/>
      <c r="AY702" s="89"/>
      <c r="AZ702" s="89"/>
      <c r="BA702" s="89"/>
    </row>
    <row r="703" spans="1:89" x14ac:dyDescent="0.25">
      <c r="A703" s="77"/>
      <c r="B703" s="70"/>
      <c r="C703" s="223">
        <f>(VLOOKUP(A702,$BL$2:$CH$5,2,FALSE))*'Attorney Detail'!F703</f>
        <v>15</v>
      </c>
      <c r="D703" s="224"/>
      <c r="E703" s="223">
        <f>(VLOOKUP(A702,$BL$2:$CH$5,3,FALSE))*'Attorney Detail'!F703</f>
        <v>15</v>
      </c>
      <c r="F703" s="224"/>
      <c r="G703" s="223">
        <f>VLOOKUP(A702,$BL$2:$CI$5,4,FALSE)*'Attorney Detail'!F703</f>
        <v>50</v>
      </c>
      <c r="H703" s="224"/>
      <c r="I703" s="223">
        <f>VLOOKUP(A702,$BL$2:$CI$5,5,FALSE)*'Attorney Detail'!F703</f>
        <v>80</v>
      </c>
      <c r="J703" s="224"/>
      <c r="K703" s="223">
        <f>VLOOKUP(A702,$BL$2:$CI$5,6,FALSE)*'Attorney Detail'!F703</f>
        <v>100</v>
      </c>
      <c r="L703" s="224"/>
      <c r="M703" s="234">
        <f>VLOOKUP(A702,$BL$2:$CI$5,7,FALSE)*'Attorney Detail'!F703</f>
        <v>150</v>
      </c>
      <c r="N703" s="224"/>
      <c r="O703" s="223">
        <f>VLOOKUP(A702,$BL$2:$CI$5,8,FALSE)*'Attorney Detail'!F703</f>
        <v>300</v>
      </c>
      <c r="P703" s="224"/>
      <c r="Q703" s="223">
        <f>VLOOKUP(A702,$BL$2:$CI$5,9,FALSE)*'Attorney Detail'!F703</f>
        <v>15</v>
      </c>
      <c r="R703" s="224"/>
      <c r="S703" s="223">
        <f>VLOOKUP(A702,$BL$2:$CI$5,10,FALSE)*'Attorney Detail'!F703</f>
        <v>50</v>
      </c>
      <c r="T703" s="224"/>
      <c r="U703" s="223">
        <f>VLOOKUP(A702,$BL$2:$CI$5,11,FALSE)*'Attorney Detail'!F703</f>
        <v>100</v>
      </c>
      <c r="V703" s="224"/>
      <c r="W703" s="223">
        <f>VLOOKUP(A702,$BL$2:$CI$5,12,FALSE)*'Attorney Detail'!F703</f>
        <v>220</v>
      </c>
      <c r="X703" s="224"/>
      <c r="Y703" s="223">
        <f>VLOOKUP(A702,$BL$2:$CI$5,13,FALSE)*'Attorney Detail'!F703</f>
        <v>300</v>
      </c>
      <c r="Z703" s="224"/>
      <c r="AA703" s="229">
        <f>VLOOKUP(A702,$BL$2:$CI$5,14,FALSE)*'Attorney Detail'!F703</f>
        <v>400</v>
      </c>
      <c r="AB703" s="230"/>
      <c r="AC703" s="229">
        <f>VLOOKUP(A702,$BL$2:$CI$5,15,FALSE)*'Attorney Detail'!F703</f>
        <v>120</v>
      </c>
      <c r="AD703" s="231"/>
      <c r="AE703" s="229">
        <f>VLOOKUP(A702,$BL$2:$CI$5,16,FALSE)*'Attorney Detail'!F703</f>
        <v>120</v>
      </c>
      <c r="AF703" s="230"/>
      <c r="AG703" s="229">
        <f>VLOOKUP(A702,$BL$2:$CI$5,17,FALSE)*'Attorney Detail'!F703</f>
        <v>300</v>
      </c>
      <c r="AH703" s="230"/>
      <c r="AI703" s="223">
        <f>VLOOKUP(A702,$BL$2:$CI$5,18,FALSE)*'Attorney Detail'!F703</f>
        <v>300</v>
      </c>
      <c r="AJ703" s="224"/>
      <c r="AK703" s="223">
        <f>VLOOKUP(A702,$BL$2:$CI$5,19,FALSE)*'Attorney Detail'!F703</f>
        <v>15</v>
      </c>
      <c r="AL703" s="224"/>
      <c r="AM703" s="223">
        <f>VLOOKUP(A702,$BL$2:$CI$5,20,FALSE)*'Attorney Detail'!F703</f>
        <v>40</v>
      </c>
      <c r="AN703" s="224"/>
      <c r="AO703" s="223">
        <f>VLOOKUP(A702,$BL$2:$CI$5,21,FALSE)*'Attorney Detail'!F703</f>
        <v>40</v>
      </c>
      <c r="AP703" s="224"/>
      <c r="AQ703" s="223">
        <f>VLOOKUP(A702,$BL$2:$CI$5,22,FALSE)*'Attorney Detail'!F703</f>
        <v>40</v>
      </c>
      <c r="AR703" s="224"/>
      <c r="AS703" s="235">
        <f>VLOOKUP(A702,$BL$2:$CI$5,23,FALSE)*'Attorney Detail'!F703</f>
        <v>10000000000</v>
      </c>
      <c r="AT703" s="236"/>
      <c r="AU703" s="237"/>
      <c r="AV703" s="238"/>
    </row>
    <row r="704" spans="1:89" ht="15.75" thickBot="1" x14ac:dyDescent="0.3">
      <c r="A704" s="37" t="str">
        <f>'Attorney Detail'!A703&amp;""</f>
        <v/>
      </c>
      <c r="B704" s="78" t="s">
        <v>24</v>
      </c>
      <c r="C704" s="78" t="s">
        <v>24</v>
      </c>
      <c r="D704" s="78" t="s">
        <v>112</v>
      </c>
      <c r="E704" s="78" t="s">
        <v>24</v>
      </c>
      <c r="F704" s="78" t="s">
        <v>112</v>
      </c>
      <c r="G704" s="78" t="s">
        <v>24</v>
      </c>
      <c r="H704" s="78" t="s">
        <v>112</v>
      </c>
      <c r="I704" s="78" t="s">
        <v>24</v>
      </c>
      <c r="J704" s="78" t="s">
        <v>112</v>
      </c>
      <c r="K704" s="78" t="s">
        <v>24</v>
      </c>
      <c r="L704" s="78" t="s">
        <v>112</v>
      </c>
      <c r="M704" s="78" t="s">
        <v>24</v>
      </c>
      <c r="N704" s="78" t="s">
        <v>112</v>
      </c>
      <c r="O704" s="78" t="s">
        <v>24</v>
      </c>
      <c r="P704" s="78" t="s">
        <v>112</v>
      </c>
      <c r="Q704" s="78" t="s">
        <v>24</v>
      </c>
      <c r="R704" s="78" t="s">
        <v>112</v>
      </c>
      <c r="S704" s="78" t="s">
        <v>24</v>
      </c>
      <c r="T704" s="78" t="s">
        <v>112</v>
      </c>
      <c r="U704" s="78" t="s">
        <v>24</v>
      </c>
      <c r="V704" s="78" t="s">
        <v>112</v>
      </c>
      <c r="W704" s="78" t="s">
        <v>24</v>
      </c>
      <c r="X704" s="78" t="s">
        <v>112</v>
      </c>
      <c r="Y704" s="78" t="s">
        <v>24</v>
      </c>
      <c r="Z704" s="78" t="s">
        <v>112</v>
      </c>
      <c r="AA704" s="78" t="s">
        <v>24</v>
      </c>
      <c r="AB704" s="78" t="s">
        <v>112</v>
      </c>
      <c r="AC704" s="78" t="s">
        <v>24</v>
      </c>
      <c r="AD704" s="78" t="s">
        <v>112</v>
      </c>
      <c r="AE704" s="78" t="s">
        <v>24</v>
      </c>
      <c r="AF704" s="78" t="s">
        <v>112</v>
      </c>
      <c r="AG704" s="78" t="s">
        <v>24</v>
      </c>
      <c r="AH704" s="79" t="s">
        <v>112</v>
      </c>
      <c r="AI704" s="78" t="s">
        <v>24</v>
      </c>
      <c r="AJ704" s="78" t="s">
        <v>112</v>
      </c>
      <c r="AK704" s="78" t="s">
        <v>24</v>
      </c>
      <c r="AL704" s="78" t="s">
        <v>112</v>
      </c>
      <c r="AM704" s="78" t="s">
        <v>24</v>
      </c>
      <c r="AN704" s="78" t="s">
        <v>112</v>
      </c>
      <c r="AO704" s="78" t="s">
        <v>24</v>
      </c>
      <c r="AP704" s="78" t="s">
        <v>112</v>
      </c>
      <c r="AQ704" s="78" t="s">
        <v>24</v>
      </c>
      <c r="AR704" s="78" t="s">
        <v>112</v>
      </c>
      <c r="AS704" s="78" t="s">
        <v>24</v>
      </c>
      <c r="AT704" s="78" t="s">
        <v>112</v>
      </c>
      <c r="AU704" s="78" t="s">
        <v>24</v>
      </c>
      <c r="AV704" s="154" t="s">
        <v>112</v>
      </c>
      <c r="CK704" s="19"/>
    </row>
    <row r="705" spans="1:89" ht="16.5" thickTop="1" thickBot="1" x14ac:dyDescent="0.3">
      <c r="A705" s="20" t="s">
        <v>25</v>
      </c>
      <c r="B705" s="21"/>
      <c r="C705" s="21"/>
      <c r="D705" s="75">
        <f>C705/C703</f>
        <v>0</v>
      </c>
      <c r="E705" s="21"/>
      <c r="F705" s="75">
        <f>E705/E703</f>
        <v>0</v>
      </c>
      <c r="G705" s="21"/>
      <c r="H705" s="75">
        <f>G705/G703</f>
        <v>0</v>
      </c>
      <c r="I705" s="21"/>
      <c r="J705" s="75">
        <f>I705/I703</f>
        <v>0</v>
      </c>
      <c r="K705" s="21"/>
      <c r="L705" s="75">
        <f>K705/K703</f>
        <v>0</v>
      </c>
      <c r="M705" s="21"/>
      <c r="N705" s="75">
        <f>M705/M703</f>
        <v>0</v>
      </c>
      <c r="O705" s="21"/>
      <c r="P705" s="75">
        <f>O705/O703</f>
        <v>0</v>
      </c>
      <c r="Q705" s="21"/>
      <c r="R705" s="75">
        <f>Q705/Q703</f>
        <v>0</v>
      </c>
      <c r="S705" s="21"/>
      <c r="T705" s="75">
        <f>S705/S703</f>
        <v>0</v>
      </c>
      <c r="U705" s="21"/>
      <c r="V705" s="75">
        <f>U705/U703</f>
        <v>0</v>
      </c>
      <c r="W705" s="21"/>
      <c r="X705" s="75">
        <f>W705/W703</f>
        <v>0</v>
      </c>
      <c r="Y705" s="21"/>
      <c r="Z705" s="75">
        <f>Y705/Y703</f>
        <v>0</v>
      </c>
      <c r="AA705" s="21"/>
      <c r="AB705" s="75">
        <f>AA705/AA703</f>
        <v>0</v>
      </c>
      <c r="AC705" s="21"/>
      <c r="AD705" s="75">
        <f>AC705/AC703</f>
        <v>0</v>
      </c>
      <c r="AE705" s="21"/>
      <c r="AF705" s="75">
        <f>AE705/AE703</f>
        <v>0</v>
      </c>
      <c r="AG705" s="21"/>
      <c r="AH705" s="75">
        <f>AG705/AG703</f>
        <v>0</v>
      </c>
      <c r="AI705" s="21"/>
      <c r="AJ705" s="75">
        <f>AI705/AI703</f>
        <v>0</v>
      </c>
      <c r="AK705" s="21"/>
      <c r="AL705" s="75">
        <f>AK705/AK703</f>
        <v>0</v>
      </c>
      <c r="AM705" s="21">
        <v>0</v>
      </c>
      <c r="AN705" s="75">
        <f>AM705/AM703</f>
        <v>0</v>
      </c>
      <c r="AO705" s="21"/>
      <c r="AP705" s="75">
        <f>AO705/AO703</f>
        <v>0</v>
      </c>
      <c r="AQ705" s="21"/>
      <c r="AR705" s="75">
        <f>AQ705/AQ703</f>
        <v>0</v>
      </c>
      <c r="AS705" s="21"/>
      <c r="AT705" s="75">
        <f>AS705/AS703</f>
        <v>0</v>
      </c>
      <c r="AU705" s="100">
        <f>E705+M705+O705+Q705+W705+Y705+AA705+AE705+AG705+AI705+AO705+AS705+G705+K705+I705+AC705+S705+U705+AQ705+AK705+AM705+C705</f>
        <v>0</v>
      </c>
      <c r="AV705" s="155">
        <f t="shared" ref="AV705:AV709" si="3178">F705+N705+P705+R705+X705+Z705+AB705+AF705+AH705+AJ705+AP705+AT705+AD705+H705+L705+J705+T705+V705+AR705+AL705+AN705+D705</f>
        <v>0</v>
      </c>
      <c r="AW705" s="93">
        <f>IF(D705=0,0,(IF('Attorney Detail'!I703="yes",(D705/AV705)*('Attorney Detail'!G703+'Attorney Detail'!H703),0)))</f>
        <v>0</v>
      </c>
      <c r="AX705" s="93">
        <f>IF(F705=0,0,(IF('Attorney Detail'!J703="yes",(F705/AV705)*('Attorney Detail'!G703+'Attorney Detail'!H703),0)))</f>
        <v>0</v>
      </c>
      <c r="AY705" s="93">
        <f>IF(H705+J705=0,0,(IF('Attorney Detail'!K703="yes",((H705+J705)/AV705)*('Attorney Detail'!G703+'Attorney Detail'!H703),0)))</f>
        <v>0</v>
      </c>
      <c r="AZ705" s="93">
        <f>IF(L705=0,0,(IF('Attorney Detail'!L703="yes",(L705/AV705)*('Attorney Detail'!G703+'Attorney Detail'!H703),0)))</f>
        <v>0</v>
      </c>
      <c r="BA705" s="93">
        <f>IF(N705=0,0,(N705/AV705)*('Attorney Detail'!G703+'Attorney Detail'!H703))</f>
        <v>0</v>
      </c>
      <c r="BB705" s="93">
        <f>IF(R705+T705=0,0,(IF('Attorney Detail'!M703="yes",((R705+T705)/AV705)*('Attorney Detail'!G703+'Attorney Detail'!H703),0)))</f>
        <v>0</v>
      </c>
      <c r="BC705" s="93">
        <f>IF(V705=0,0,(IF('Attorney Detail'!N703="yes",(((V705)/AV705)*('Attorney Detail'!G703+'Attorney Detail'!H703)),0)))</f>
        <v>0</v>
      </c>
      <c r="BD705" s="93">
        <f>IF(X705+Z705+AB705=0,0,(IF('Attorney Detail'!O703="yes",((X705+Z705+AB705)/AV705)*('Attorney Detail'!G703+'Attorney Detail'!H703),0)))</f>
        <v>0</v>
      </c>
      <c r="BE705" s="93">
        <f>IF(AD705=0,0,(IF('Attorney Detail'!P703="yes",(AD705/AV705)*('Attorney Detail'!G703+'Attorney Detail'!H703),0)))</f>
        <v>0</v>
      </c>
      <c r="BF705" s="93">
        <f>IF(AF705=0,0,(IF('Attorney Detail'!Q703="yes",(AF705/AV705)*('Attorney Detail'!G703+'Attorney Detail'!H703),0)))</f>
        <v>0</v>
      </c>
      <c r="BG705" s="93">
        <f>IF(AH705=0,0,(AH705/AV705)*('Attorney Detail'!G703+'Attorney Detail'!H703))</f>
        <v>0</v>
      </c>
      <c r="BH705" s="93">
        <f>IF(AK705+AM705=0,0,(IF('Attorney Detail'!R703="yes",((AL705+AN705)/AV705)*('Attorney Detail'!G703+'Attorney Detail'!H703),0)))</f>
        <v>0</v>
      </c>
      <c r="BI705" s="91">
        <f>IF(AP705=0,0,(IF('Attorney Detail'!S703="yes",(AP705/AV705)*('Attorney Detail'!G703+'Attorney Detail'!H703),0)))</f>
        <v>0</v>
      </c>
      <c r="BJ705" s="91">
        <f>IF(AT705=0,0,(AT705/AV705)*('Attorney Detail'!G703+'Attorney Detail'!H703))</f>
        <v>0</v>
      </c>
      <c r="BK705" s="91">
        <f>IF((AU705)=0,('Attorney Detail'!G703+'Attorney Detail'!H703),SUM(AW705:BJ705))</f>
        <v>0</v>
      </c>
      <c r="CK705" s="19">
        <f>AV705*'Attorney Detail'!F703</f>
        <v>0</v>
      </c>
    </row>
    <row r="706" spans="1:89" ht="16.5" thickTop="1" thickBot="1" x14ac:dyDescent="0.3">
      <c r="A706" s="22" t="s">
        <v>26</v>
      </c>
      <c r="B706" s="23"/>
      <c r="C706" s="88"/>
      <c r="D706" s="75">
        <f>C706/C703</f>
        <v>0</v>
      </c>
      <c r="E706" s="88"/>
      <c r="F706" s="75">
        <f>E706/E703</f>
        <v>0</v>
      </c>
      <c r="G706" s="88"/>
      <c r="H706" s="75">
        <f>G706/G703</f>
        <v>0</v>
      </c>
      <c r="I706" s="88"/>
      <c r="J706" s="75">
        <f>I706/I703</f>
        <v>0</v>
      </c>
      <c r="K706" s="88"/>
      <c r="L706" s="75">
        <f>K706/K703</f>
        <v>0</v>
      </c>
      <c r="M706" s="88"/>
      <c r="N706" s="75">
        <f>M706/M703</f>
        <v>0</v>
      </c>
      <c r="O706" s="88"/>
      <c r="P706" s="75">
        <f>O706/O703</f>
        <v>0</v>
      </c>
      <c r="Q706" s="88"/>
      <c r="R706" s="75">
        <f>Q706/Q703</f>
        <v>0</v>
      </c>
      <c r="S706" s="88"/>
      <c r="T706" s="75">
        <f>S706/S703</f>
        <v>0</v>
      </c>
      <c r="U706" s="88"/>
      <c r="V706" s="75">
        <f>U706/U703</f>
        <v>0</v>
      </c>
      <c r="W706" s="88"/>
      <c r="X706" s="75">
        <f>W706/W703</f>
        <v>0</v>
      </c>
      <c r="Y706" s="88"/>
      <c r="Z706" s="75">
        <f>Y706/Y703</f>
        <v>0</v>
      </c>
      <c r="AA706" s="88"/>
      <c r="AB706" s="75">
        <f>AA706/AA703</f>
        <v>0</v>
      </c>
      <c r="AC706" s="88"/>
      <c r="AD706" s="75">
        <f>AC706/AC703</f>
        <v>0</v>
      </c>
      <c r="AE706" s="88"/>
      <c r="AF706" s="75">
        <f>AE706/AE703</f>
        <v>0</v>
      </c>
      <c r="AG706" s="88"/>
      <c r="AH706" s="75">
        <f>AG706/AG703</f>
        <v>0</v>
      </c>
      <c r="AI706" s="88"/>
      <c r="AJ706" s="75">
        <f>AI706/AI703</f>
        <v>0</v>
      </c>
      <c r="AK706" s="88">
        <v>0</v>
      </c>
      <c r="AL706" s="75">
        <f>AK706/AK703</f>
        <v>0</v>
      </c>
      <c r="AM706" s="88">
        <v>0</v>
      </c>
      <c r="AN706" s="75">
        <f>AM706/AM703</f>
        <v>0</v>
      </c>
      <c r="AO706" s="88"/>
      <c r="AP706" s="75">
        <f>AO706/AO703</f>
        <v>0</v>
      </c>
      <c r="AQ706" s="88"/>
      <c r="AR706" s="75">
        <f>AQ706/AQ703</f>
        <v>0</v>
      </c>
      <c r="AS706" s="88"/>
      <c r="AT706" s="75">
        <f>AS706/AS703</f>
        <v>0</v>
      </c>
      <c r="AU706" s="107">
        <f>E706+M706+O706+Q706+W706+Y706+AA706+AE706+AG706+AI706+AO706+AS706+G706+K706+I706+AC706+S706+U706+AQ706+AK706+AM706+C706</f>
        <v>0</v>
      </c>
      <c r="AV706" s="155">
        <f t="shared" si="3178"/>
        <v>0</v>
      </c>
      <c r="AW706" s="93">
        <f>IF(D706=0,0,(IF('Attorney Detail'!I704="yes",(D706/AV706)*('Attorney Detail'!G704+'Attorney Detail'!H704),0)))</f>
        <v>0</v>
      </c>
      <c r="AX706" s="93">
        <f>IF(F706=0,0,(IF('Attorney Detail'!J704="yes",(F706/AV706)*('Attorney Detail'!G704+'Attorney Detail'!H704),0)))</f>
        <v>0</v>
      </c>
      <c r="AY706" s="93">
        <f>IF(H706+J706=0,0,(IF('Attorney Detail'!K704="yes",((H706+J706)/AV706)*('Attorney Detail'!G704+'Attorney Detail'!H704),0)))</f>
        <v>0</v>
      </c>
      <c r="AZ706" s="93">
        <f>IF(L706=0,0,(IF('Attorney Detail'!L704="yes",(L706/AV706)*('Attorney Detail'!G704+'Attorney Detail'!H704),0)))</f>
        <v>0</v>
      </c>
      <c r="BA706" s="93">
        <f>IF(N706=0,0,(N706/AV706)*('Attorney Detail'!G704+'Attorney Detail'!H704))</f>
        <v>0</v>
      </c>
      <c r="BB706" s="93">
        <f>IF(R706+T706=0,0,(IF('Attorney Detail'!M704="yes",((R706+T706)/AV706)*('Attorney Detail'!G704+'Attorney Detail'!H704),0)))</f>
        <v>0</v>
      </c>
      <c r="BC706" s="93">
        <f>IF(V706=0,0,(IF('Attorney Detail'!N704="yes",(((V706)/AV706)*('Attorney Detail'!G704+'Attorney Detail'!H704)),0)))</f>
        <v>0</v>
      </c>
      <c r="BD706" s="93">
        <f>IF(X706+Z706+AB706=0,0,(IF('Attorney Detail'!O704="yes",((X706+Z706+AB706)/AV706)*('Attorney Detail'!G704+'Attorney Detail'!H704),0)))</f>
        <v>0</v>
      </c>
      <c r="BE706" s="93">
        <f>IF(AD706=0,0,(IF('Attorney Detail'!P704="yes",(AD706/AV706)*('Attorney Detail'!G704+'Attorney Detail'!H704),0)))</f>
        <v>0</v>
      </c>
      <c r="BF706" s="93">
        <f>IF(AF706=0,0,(IF('Attorney Detail'!Q704="yes",(AF706/AV706)*('Attorney Detail'!G704+'Attorney Detail'!H704),0)))</f>
        <v>0</v>
      </c>
      <c r="BG706" s="93">
        <f>IF(AH706=0,0,(AH706/AV706)*('Attorney Detail'!G704+'Attorney Detail'!H704))</f>
        <v>0</v>
      </c>
      <c r="BH706" s="93">
        <f>IF(AK706+AM706=0,0,(IF('Attorney Detail'!R704="yes",((AL706+AN706)/AV706)*('Attorney Detail'!G704+'Attorney Detail'!H704),0)))</f>
        <v>0</v>
      </c>
      <c r="BI706" s="91">
        <f>IF(AP706=0,0,(IF('Attorney Detail'!S704="yes",(AP706/AV706)*('Attorney Detail'!G704+'Attorney Detail'!H704),0)))</f>
        <v>0</v>
      </c>
      <c r="BJ706" s="91">
        <f>IF(AT706=0,0,(AT706/AV706)*('Attorney Detail'!G704+'Attorney Detail'!H704))</f>
        <v>0</v>
      </c>
      <c r="BK706" s="91">
        <f>IF((AU706)=0,('Attorney Detail'!G704+'Attorney Detail'!H704),SUM(AW706:BJ706))</f>
        <v>0</v>
      </c>
      <c r="CK706" s="19">
        <f>AV706*'Attorney Detail'!F704</f>
        <v>0</v>
      </c>
    </row>
    <row r="707" spans="1:89" ht="16.5" thickTop="1" thickBot="1" x14ac:dyDescent="0.3">
      <c r="A707" s="22" t="s">
        <v>27</v>
      </c>
      <c r="B707" s="23"/>
      <c r="C707" s="88"/>
      <c r="D707" s="75">
        <f>C707/C703</f>
        <v>0</v>
      </c>
      <c r="E707" s="88"/>
      <c r="F707" s="75">
        <f>E707/E703</f>
        <v>0</v>
      </c>
      <c r="G707" s="88"/>
      <c r="H707" s="75">
        <f>G707/G703</f>
        <v>0</v>
      </c>
      <c r="I707" s="88"/>
      <c r="J707" s="75">
        <f>I707/I703</f>
        <v>0</v>
      </c>
      <c r="K707" s="88"/>
      <c r="L707" s="75">
        <f>K707/K703</f>
        <v>0</v>
      </c>
      <c r="M707" s="88"/>
      <c r="N707" s="75">
        <f>M707/M703</f>
        <v>0</v>
      </c>
      <c r="O707" s="88"/>
      <c r="P707" s="75">
        <f>O707/O703</f>
        <v>0</v>
      </c>
      <c r="Q707" s="88"/>
      <c r="R707" s="75">
        <f>Q707/Q703</f>
        <v>0</v>
      </c>
      <c r="S707" s="88"/>
      <c r="T707" s="75">
        <f>S707/S703</f>
        <v>0</v>
      </c>
      <c r="U707" s="88"/>
      <c r="V707" s="75">
        <f>U707/U703</f>
        <v>0</v>
      </c>
      <c r="W707" s="88"/>
      <c r="X707" s="75">
        <f>W707/W703</f>
        <v>0</v>
      </c>
      <c r="Y707" s="88"/>
      <c r="Z707" s="75">
        <f>Y707/Y703</f>
        <v>0</v>
      </c>
      <c r="AA707" s="88"/>
      <c r="AB707" s="75">
        <f>AA707/AA703</f>
        <v>0</v>
      </c>
      <c r="AC707" s="88"/>
      <c r="AD707" s="75">
        <f>AC707/AC703</f>
        <v>0</v>
      </c>
      <c r="AE707" s="88"/>
      <c r="AF707" s="75">
        <f>AE707/AE703</f>
        <v>0</v>
      </c>
      <c r="AG707" s="88"/>
      <c r="AH707" s="75">
        <f>AG707/AG703</f>
        <v>0</v>
      </c>
      <c r="AI707" s="88"/>
      <c r="AJ707" s="75">
        <f>AI707/AI703</f>
        <v>0</v>
      </c>
      <c r="AK707" s="88">
        <v>0</v>
      </c>
      <c r="AL707" s="75">
        <f>AK707/AK703</f>
        <v>0</v>
      </c>
      <c r="AM707" s="88">
        <v>0</v>
      </c>
      <c r="AN707" s="75">
        <f>AM707/AM703</f>
        <v>0</v>
      </c>
      <c r="AO707" s="88"/>
      <c r="AP707" s="75">
        <f>AO707/AO703</f>
        <v>0</v>
      </c>
      <c r="AQ707" s="88"/>
      <c r="AR707" s="75">
        <f>AQ707/AQ703</f>
        <v>0</v>
      </c>
      <c r="AS707" s="88"/>
      <c r="AT707" s="75">
        <f>AS707/AS703</f>
        <v>0</v>
      </c>
      <c r="AU707" s="107">
        <f>E707+M707+O707+Q707+W707+Y707+AA707+AE707+AG707+AI707+AO707+AS707+G707+K707+I707+AC707+S707+U707+AQ707+AK707+AM707+C707</f>
        <v>0</v>
      </c>
      <c r="AV707" s="155">
        <f t="shared" si="3178"/>
        <v>0</v>
      </c>
      <c r="AW707" s="93">
        <f>IF(D707=0,0,(IF('Attorney Detail'!I705="yes",(D707/AV707)*('Attorney Detail'!G705+'Attorney Detail'!H705),0)))</f>
        <v>0</v>
      </c>
      <c r="AX707" s="93">
        <f>IF(F707=0,0,(IF('Attorney Detail'!J705="yes",(F707/AV707)*('Attorney Detail'!G705+'Attorney Detail'!H705),0)))</f>
        <v>0</v>
      </c>
      <c r="AY707" s="93">
        <f>IF(H707+J707=0,0,(IF('Attorney Detail'!K705="yes",((H707+J707)/AV707)*('Attorney Detail'!G705+'Attorney Detail'!H705),0)))</f>
        <v>0</v>
      </c>
      <c r="AZ707" s="93">
        <f>IF(L707=0,0,(IF('Attorney Detail'!L705="yes",(L707/AV707)*('Attorney Detail'!G705+'Attorney Detail'!H705),0)))</f>
        <v>0</v>
      </c>
      <c r="BA707" s="93">
        <f>IF(N707=0,0,(N707/AV707)*('Attorney Detail'!G705+'Attorney Detail'!H705))</f>
        <v>0</v>
      </c>
      <c r="BB707" s="93">
        <f>IF(R707+T707=0,0,(IF('Attorney Detail'!M705="yes",((R707+T707)/AV707)*('Attorney Detail'!G705+'Attorney Detail'!H705),0)))</f>
        <v>0</v>
      </c>
      <c r="BC707" s="93">
        <f>IF(V707=0,0,(IF('Attorney Detail'!N705="yes",(((V707)/AV707)*('Attorney Detail'!G705+'Attorney Detail'!H705)),0)))</f>
        <v>0</v>
      </c>
      <c r="BD707" s="93">
        <f>IF(X707+Z707+AB707=0,0,(IF('Attorney Detail'!O705="yes",((X707+Z707+AB707)/AV707)*('Attorney Detail'!G705+'Attorney Detail'!H705),0)))</f>
        <v>0</v>
      </c>
      <c r="BE707" s="93">
        <f>IF(AD707=0,0,(IF('Attorney Detail'!P705="yes",(AD707/AV707)*('Attorney Detail'!G705+'Attorney Detail'!H705),0)))</f>
        <v>0</v>
      </c>
      <c r="BF707" s="93">
        <f>IF(AF707=0,0,(IF('Attorney Detail'!Q705="yes",(AF707/AV707)*('Attorney Detail'!G705+'Attorney Detail'!H705),0)))</f>
        <v>0</v>
      </c>
      <c r="BG707" s="93">
        <f>IF(AH707=0,0,(AH707/AV707)*('Attorney Detail'!G705+'Attorney Detail'!H705))</f>
        <v>0</v>
      </c>
      <c r="BH707" s="93">
        <f>IF(AK707+AM707=0,0,(IF('Attorney Detail'!R705="yes",((AL707+AN707)/AV707)*('Attorney Detail'!G705+'Attorney Detail'!H705),0)))</f>
        <v>0</v>
      </c>
      <c r="BI707" s="91">
        <f>IF(AP707=0,0,(IF('Attorney Detail'!S705="yes",(AP707/AV707)*('Attorney Detail'!G705+'Attorney Detail'!H705),0)))</f>
        <v>0</v>
      </c>
      <c r="BJ707" s="91">
        <f>IF(AT707=0,0,(AT707/AV707)*('Attorney Detail'!G705+'Attorney Detail'!H705))</f>
        <v>0</v>
      </c>
      <c r="BK707" s="91">
        <f>IF((AU707)=0,('Attorney Detail'!G705+'Attorney Detail'!H705),SUM(AW707:BJ707))</f>
        <v>0</v>
      </c>
      <c r="CK707" s="19">
        <f>AV707*'Attorney Detail'!F705</f>
        <v>0</v>
      </c>
    </row>
    <row r="708" spans="1:89" ht="16.5" thickTop="1" thickBot="1" x14ac:dyDescent="0.3">
      <c r="A708" s="24" t="s">
        <v>28</v>
      </c>
      <c r="B708" s="25"/>
      <c r="C708" s="25"/>
      <c r="D708" s="75">
        <f>C708/C703</f>
        <v>0</v>
      </c>
      <c r="E708" s="25"/>
      <c r="F708" s="75">
        <f>E708/E703</f>
        <v>0</v>
      </c>
      <c r="G708" s="25"/>
      <c r="H708" s="75">
        <f>G708/G703</f>
        <v>0</v>
      </c>
      <c r="I708" s="25"/>
      <c r="J708" s="75">
        <f>I708/I703</f>
        <v>0</v>
      </c>
      <c r="K708" s="25"/>
      <c r="L708" s="75">
        <f>K708/K703</f>
        <v>0</v>
      </c>
      <c r="M708" s="25"/>
      <c r="N708" s="75">
        <f>M708/M703</f>
        <v>0</v>
      </c>
      <c r="O708" s="25"/>
      <c r="P708" s="75">
        <f>O708/O703</f>
        <v>0</v>
      </c>
      <c r="Q708" s="25"/>
      <c r="R708" s="75">
        <f>Q708/Q703</f>
        <v>0</v>
      </c>
      <c r="S708" s="25"/>
      <c r="T708" s="75">
        <f>S708/S703</f>
        <v>0</v>
      </c>
      <c r="U708" s="25"/>
      <c r="V708" s="75">
        <f>U708/U703</f>
        <v>0</v>
      </c>
      <c r="W708" s="25"/>
      <c r="X708" s="75">
        <f>W708/W703</f>
        <v>0</v>
      </c>
      <c r="Y708" s="25"/>
      <c r="Z708" s="75">
        <f>Y708/Y703</f>
        <v>0</v>
      </c>
      <c r="AA708" s="25"/>
      <c r="AB708" s="75">
        <f>AA708/AA703</f>
        <v>0</v>
      </c>
      <c r="AC708" s="25"/>
      <c r="AD708" s="75">
        <f>AC708/AC703</f>
        <v>0</v>
      </c>
      <c r="AE708" s="25"/>
      <c r="AF708" s="75">
        <f>AE708/AE703</f>
        <v>0</v>
      </c>
      <c r="AG708" s="25"/>
      <c r="AH708" s="75">
        <f>AG708/AG703</f>
        <v>0</v>
      </c>
      <c r="AI708" s="25"/>
      <c r="AJ708" s="75">
        <f>AI708/AI703</f>
        <v>0</v>
      </c>
      <c r="AK708" s="25">
        <v>0</v>
      </c>
      <c r="AL708" s="75">
        <f>AK708/AK703</f>
        <v>0</v>
      </c>
      <c r="AM708" s="25">
        <v>0</v>
      </c>
      <c r="AN708" s="75">
        <f>AM708/AM703</f>
        <v>0</v>
      </c>
      <c r="AO708" s="25"/>
      <c r="AP708" s="75">
        <f>AO708/AO703</f>
        <v>0</v>
      </c>
      <c r="AQ708" s="25"/>
      <c r="AR708" s="75">
        <f>AQ708/AQ703</f>
        <v>0</v>
      </c>
      <c r="AS708" s="25"/>
      <c r="AT708" s="75">
        <f>AS708/AS703</f>
        <v>0</v>
      </c>
      <c r="AU708" s="108">
        <f>E708+M708+O708+Q708+W708+Y708+AA708+AE708+AG708+AI708+AO708+AS708+G708+K708+I708+AC708+S708+U708+AQ708+AK708+AM708+C708</f>
        <v>0</v>
      </c>
      <c r="AV708" s="155">
        <f t="shared" si="3178"/>
        <v>0</v>
      </c>
      <c r="AW708" s="93">
        <f>IF(D708=0,0,(IF('Attorney Detail'!I706="yes",(D708/AV708)*('Attorney Detail'!G706+'Attorney Detail'!H706),0)))</f>
        <v>0</v>
      </c>
      <c r="AX708" s="93">
        <f>IF(F708=0,0,(IF('Attorney Detail'!J706="yes",(F708/AV708)*('Attorney Detail'!G706+'Attorney Detail'!H706),0)))</f>
        <v>0</v>
      </c>
      <c r="AY708" s="93">
        <f>IF(H708+J708=0,0,(IF('Attorney Detail'!K706="yes",((H708+J708)/AV708)*('Attorney Detail'!G706+'Attorney Detail'!H706),0)))</f>
        <v>0</v>
      </c>
      <c r="AZ708" s="93">
        <f>IF(L708=0,0,(IF('Attorney Detail'!L706="yes",(L708/AV708)*('Attorney Detail'!G706+'Attorney Detail'!H706),0)))</f>
        <v>0</v>
      </c>
      <c r="BA708" s="93">
        <f>IF(N708=0,0,(N708/AV708)*('Attorney Detail'!G706+'Attorney Detail'!H706))</f>
        <v>0</v>
      </c>
      <c r="BB708" s="93">
        <f>IF(R708+T708=0,0,(IF('Attorney Detail'!M706="yes",((R708+T708)/AV708)*('Attorney Detail'!G706+'Attorney Detail'!H706),0)))</f>
        <v>0</v>
      </c>
      <c r="BC708" s="93">
        <f>IF(V708=0,0,(IF('Attorney Detail'!N706="yes",(((V708)/AV708)*('Attorney Detail'!G706+'Attorney Detail'!H706)),0)))</f>
        <v>0</v>
      </c>
      <c r="BD708" s="93">
        <f>IF(X708+Z708+AB708=0,0,(IF('Attorney Detail'!O706="yes",((X708+Z708+AB708)/AV708)*('Attorney Detail'!G706+'Attorney Detail'!H706),0)))</f>
        <v>0</v>
      </c>
      <c r="BE708" s="93">
        <f>IF(AD708=0,0,(IF('Attorney Detail'!P706="yes",(AD708/AV708)*('Attorney Detail'!G706+'Attorney Detail'!H706),0)))</f>
        <v>0</v>
      </c>
      <c r="BF708" s="93">
        <f>IF(AF708=0,0,(IF('Attorney Detail'!Q706="yes",(AF708/AV708)*('Attorney Detail'!G706+'Attorney Detail'!H706),0)))</f>
        <v>0</v>
      </c>
      <c r="BG708" s="93">
        <f>IF(AH708=0,0,(AH708/AV708)*('Attorney Detail'!G706+'Attorney Detail'!H706))</f>
        <v>0</v>
      </c>
      <c r="BH708" s="93">
        <f>IF(AK708+AM708=0,0,(IF('Attorney Detail'!R706="yes",((AL708+AN708)/AV708)*('Attorney Detail'!G706+'Attorney Detail'!H706),0)))</f>
        <v>0</v>
      </c>
      <c r="BI708" s="91">
        <f>IF(AP708=0,0,(IF('Attorney Detail'!S706="yes",(AP708/AV708)*('Attorney Detail'!G706+'Attorney Detail'!H706),0)))</f>
        <v>0</v>
      </c>
      <c r="BJ708" s="91">
        <f>IF(AT708=0,0,(AT708/AV708)*('Attorney Detail'!G706+'Attorney Detail'!H706))</f>
        <v>0</v>
      </c>
      <c r="BK708" s="91">
        <f>IF((AU708)=0,('Attorney Detail'!G706+'Attorney Detail'!H706),SUM(AW708:BJ708))</f>
        <v>0</v>
      </c>
      <c r="CK708" s="19">
        <f>AV708*'Attorney Detail'!F706</f>
        <v>0</v>
      </c>
    </row>
    <row r="709" spans="1:89" ht="16.5" thickTop="1" thickBot="1" x14ac:dyDescent="0.3">
      <c r="A709" s="72" t="s">
        <v>29</v>
      </c>
      <c r="B709" s="73"/>
      <c r="C709" s="73">
        <f t="shared" ref="C709" si="3179">SUM(C705:C708)</f>
        <v>0</v>
      </c>
      <c r="D709" s="74">
        <f t="shared" ref="D709" si="3180">C709/C703</f>
        <v>0</v>
      </c>
      <c r="E709" s="73">
        <f t="shared" ref="E709" si="3181">SUM(E705:E708)</f>
        <v>0</v>
      </c>
      <c r="F709" s="74">
        <f t="shared" ref="F709" si="3182">E709/E703</f>
        <v>0</v>
      </c>
      <c r="G709" s="73">
        <f t="shared" ref="G709" si="3183">SUM(G705:G708)</f>
        <v>0</v>
      </c>
      <c r="H709" s="75">
        <f t="shared" ref="H709" si="3184">G709/G703</f>
        <v>0</v>
      </c>
      <c r="I709" s="73">
        <f t="shared" ref="I709" si="3185">SUM(I705:I708)</f>
        <v>0</v>
      </c>
      <c r="J709" s="75">
        <f t="shared" ref="J709" si="3186">I709/I703</f>
        <v>0</v>
      </c>
      <c r="K709" s="73">
        <f t="shared" ref="K709" si="3187">SUM(K705:K708)</f>
        <v>0</v>
      </c>
      <c r="L709" s="75">
        <f t="shared" ref="L709" si="3188">K709/K703</f>
        <v>0</v>
      </c>
      <c r="M709" s="73">
        <f t="shared" ref="M709" si="3189">SUM(M705:M708)</f>
        <v>0</v>
      </c>
      <c r="N709" s="74">
        <f t="shared" ref="N709" si="3190">M709/M703</f>
        <v>0</v>
      </c>
      <c r="O709" s="73">
        <f t="shared" ref="O709" si="3191">SUM(O705:O708)</f>
        <v>0</v>
      </c>
      <c r="P709" s="74">
        <f t="shared" ref="P709" si="3192">O709/O703</f>
        <v>0</v>
      </c>
      <c r="Q709" s="73">
        <f t="shared" ref="Q709" si="3193">SUM(Q705:Q708)</f>
        <v>0</v>
      </c>
      <c r="R709" s="75">
        <f t="shared" ref="R709" si="3194">Q709/Q703</f>
        <v>0</v>
      </c>
      <c r="S709" s="73">
        <f t="shared" ref="S709" si="3195">SUM(S705:S708)</f>
        <v>0</v>
      </c>
      <c r="T709" s="75">
        <f t="shared" ref="T709" si="3196">S709/S703</f>
        <v>0</v>
      </c>
      <c r="U709" s="73">
        <f t="shared" ref="U709" si="3197">SUM(U705:U708)</f>
        <v>0</v>
      </c>
      <c r="V709" s="75">
        <f t="shared" ref="V709" si="3198">U709/U703</f>
        <v>0</v>
      </c>
      <c r="W709" s="73">
        <f t="shared" ref="W709" si="3199">SUM(W705:W708)</f>
        <v>0</v>
      </c>
      <c r="X709" s="75">
        <f t="shared" ref="X709" si="3200">W709/W703</f>
        <v>0</v>
      </c>
      <c r="Y709" s="73">
        <f t="shared" ref="Y709" si="3201">SUM(Y705:Y708)</f>
        <v>0</v>
      </c>
      <c r="Z709" s="75">
        <f t="shared" ref="Z709" si="3202">Y709/Y703</f>
        <v>0</v>
      </c>
      <c r="AA709" s="73">
        <f t="shared" ref="AA709" si="3203">SUM(AA705:AA708)</f>
        <v>0</v>
      </c>
      <c r="AB709" s="75">
        <f t="shared" ref="AB709" si="3204">AA709/AA703</f>
        <v>0</v>
      </c>
      <c r="AC709" s="73">
        <f t="shared" ref="AC709" si="3205">SUM(AC705:AC708)</f>
        <v>0</v>
      </c>
      <c r="AD709" s="75">
        <f t="shared" ref="AD709" si="3206">AC709/AC703</f>
        <v>0</v>
      </c>
      <c r="AE709" s="73">
        <f t="shared" ref="AE709" si="3207">SUM(AE705:AE708)</f>
        <v>0</v>
      </c>
      <c r="AF709" s="75">
        <f t="shared" ref="AF709" si="3208">AE709/AE703</f>
        <v>0</v>
      </c>
      <c r="AG709" s="73">
        <f t="shared" ref="AG709" si="3209">SUM(AG705:AG708)</f>
        <v>0</v>
      </c>
      <c r="AH709" s="75">
        <f t="shared" ref="AH709" si="3210">AG709/AG703</f>
        <v>0</v>
      </c>
      <c r="AI709" s="73">
        <f t="shared" ref="AI709" si="3211">SUM(AI705:AI708)</f>
        <v>0</v>
      </c>
      <c r="AJ709" s="75">
        <f t="shared" ref="AJ709" si="3212">AI709/AI703</f>
        <v>0</v>
      </c>
      <c r="AK709" s="73">
        <f t="shared" ref="AK709" si="3213">SUM(AK705:AK708)</f>
        <v>0</v>
      </c>
      <c r="AL709" s="75">
        <f t="shared" ref="AL709" si="3214">AK709/AK703</f>
        <v>0</v>
      </c>
      <c r="AM709" s="73">
        <f t="shared" ref="AM709" si="3215">SUM(AM705:AM708)</f>
        <v>0</v>
      </c>
      <c r="AN709" s="75">
        <f t="shared" ref="AN709" si="3216">AM709/AM703</f>
        <v>0</v>
      </c>
      <c r="AO709" s="73">
        <f t="shared" ref="AO709" si="3217">SUM(AO705:AO708)</f>
        <v>0</v>
      </c>
      <c r="AP709" s="75">
        <f t="shared" ref="AP709" si="3218">AO709/AO703</f>
        <v>0</v>
      </c>
      <c r="AQ709" s="73">
        <f t="shared" ref="AQ709" si="3219">SUM(AQ705:AQ708)</f>
        <v>0</v>
      </c>
      <c r="AR709" s="75">
        <f t="shared" ref="AR709" si="3220">AQ709/AQ703</f>
        <v>0</v>
      </c>
      <c r="AS709" s="73">
        <f t="shared" ref="AS709" si="3221">SUM(AS705:AS708)</f>
        <v>0</v>
      </c>
      <c r="AT709" s="75">
        <f t="shared" ref="AT709" si="3222">AS709/AS703</f>
        <v>0</v>
      </c>
      <c r="AU709" s="71">
        <f>E709+M709+O709+Q709+W709+Y709+AA709+AE709+AG709+AI709+AO709+AS709+G709+K709+I709+AC709+S709+U709+AQ709+AK709+AM709+C709</f>
        <v>0</v>
      </c>
      <c r="AV709" s="155">
        <f t="shared" si="3178"/>
        <v>0</v>
      </c>
      <c r="AW709" s="94"/>
      <c r="AX709" s="94"/>
      <c r="AY709" s="94"/>
      <c r="AZ709" s="94"/>
      <c r="BA709" s="94"/>
      <c r="BB709" s="94"/>
      <c r="BC709" s="94"/>
      <c r="BD709" s="94"/>
      <c r="BE709" s="94"/>
      <c r="BF709" s="94"/>
      <c r="BG709" s="94"/>
      <c r="BH709" s="94"/>
      <c r="BI709" s="94"/>
      <c r="BJ709" s="94"/>
      <c r="BK709" s="94"/>
      <c r="CK709" s="26">
        <f t="shared" ref="CK709" si="3223">SUM(CK705:CK708)</f>
        <v>0</v>
      </c>
    </row>
    <row r="710" spans="1:89" ht="16.5" thickTop="1" x14ac:dyDescent="0.25">
      <c r="A710" s="233" t="s">
        <v>481</v>
      </c>
      <c r="B710" s="233"/>
      <c r="C710" s="233"/>
      <c r="D710" s="233"/>
      <c r="E710" s="233"/>
      <c r="F710" s="233"/>
      <c r="G710" s="233"/>
      <c r="H710" s="233"/>
      <c r="I710" s="233"/>
      <c r="J710" s="233"/>
      <c r="K710" s="233"/>
      <c r="L710" s="233"/>
      <c r="M710" s="233"/>
      <c r="N710" s="233"/>
      <c r="O710" s="233"/>
      <c r="P710" s="233"/>
      <c r="Q710" s="233"/>
      <c r="R710" s="233"/>
      <c r="S710" s="233"/>
      <c r="T710" s="233"/>
      <c r="U710" s="233"/>
      <c r="V710" s="233"/>
      <c r="W710" s="233"/>
      <c r="X710" s="233"/>
      <c r="Y710" s="233"/>
      <c r="Z710" s="233"/>
      <c r="AA710" s="233"/>
      <c r="AB710" s="233"/>
      <c r="AC710" s="233"/>
      <c r="AD710" s="233"/>
      <c r="AE710" s="233"/>
      <c r="AF710" s="233"/>
      <c r="AG710" s="233"/>
      <c r="AH710" s="233"/>
      <c r="AI710" s="233"/>
      <c r="AJ710" s="233"/>
      <c r="AK710" s="233"/>
      <c r="AL710" s="233"/>
      <c r="AM710" s="233"/>
      <c r="AN710" s="233"/>
      <c r="AO710" s="233"/>
      <c r="AP710" s="233"/>
      <c r="AQ710" s="233"/>
      <c r="AR710" s="233"/>
      <c r="AS710" s="233"/>
      <c r="AT710" s="233"/>
      <c r="AU710" s="233"/>
      <c r="AV710" s="233"/>
    </row>
    <row r="711" spans="1:89" ht="45" x14ac:dyDescent="0.25">
      <c r="A711" s="76"/>
      <c r="B711" s="66" t="s">
        <v>21</v>
      </c>
      <c r="C711" s="225" t="s">
        <v>442</v>
      </c>
      <c r="D711" s="226"/>
      <c r="E711" s="225" t="s">
        <v>96</v>
      </c>
      <c r="F711" s="226"/>
      <c r="G711" s="232" t="s">
        <v>99</v>
      </c>
      <c r="H711" s="226"/>
      <c r="I711" s="232" t="s">
        <v>100</v>
      </c>
      <c r="J711" s="226"/>
      <c r="K711" s="225" t="s">
        <v>97</v>
      </c>
      <c r="L711" s="226"/>
      <c r="M711" s="225" t="s">
        <v>98</v>
      </c>
      <c r="N711" s="226"/>
      <c r="O711" s="225" t="s">
        <v>22</v>
      </c>
      <c r="P711" s="226"/>
      <c r="Q711" s="225" t="s">
        <v>489</v>
      </c>
      <c r="R711" s="226"/>
      <c r="S711" s="225" t="s">
        <v>488</v>
      </c>
      <c r="T711" s="226"/>
      <c r="U711" s="232" t="s">
        <v>422</v>
      </c>
      <c r="V711" s="226"/>
      <c r="W711" s="232" t="s">
        <v>436</v>
      </c>
      <c r="X711" s="226"/>
      <c r="Y711" s="232" t="s">
        <v>423</v>
      </c>
      <c r="Z711" s="226"/>
      <c r="AA711" s="225" t="s">
        <v>484</v>
      </c>
      <c r="AB711" s="226"/>
      <c r="AC711" s="225" t="s">
        <v>93</v>
      </c>
      <c r="AD711" s="226"/>
      <c r="AE711" s="225" t="s">
        <v>94</v>
      </c>
      <c r="AF711" s="226"/>
      <c r="AG711" s="225" t="s">
        <v>485</v>
      </c>
      <c r="AH711" s="226"/>
      <c r="AI711" s="225" t="s">
        <v>424</v>
      </c>
      <c r="AJ711" s="226"/>
      <c r="AK711" s="225" t="s">
        <v>425</v>
      </c>
      <c r="AL711" s="226"/>
      <c r="AM711" s="225" t="s">
        <v>437</v>
      </c>
      <c r="AN711" s="226"/>
      <c r="AO711" s="225" t="s">
        <v>500</v>
      </c>
      <c r="AP711" s="226"/>
      <c r="AQ711" s="225" t="s">
        <v>426</v>
      </c>
      <c r="AR711" s="226"/>
      <c r="AS711" s="225" t="s">
        <v>447</v>
      </c>
      <c r="AT711" s="226"/>
      <c r="AU711" s="225" t="s">
        <v>23</v>
      </c>
      <c r="AV711" s="226"/>
      <c r="AW711" s="89" t="s">
        <v>442</v>
      </c>
      <c r="AX711" s="89" t="s">
        <v>96</v>
      </c>
      <c r="AY711" s="195" t="s">
        <v>281</v>
      </c>
      <c r="AZ711" s="105" t="s">
        <v>97</v>
      </c>
      <c r="BA711" s="105" t="s">
        <v>443</v>
      </c>
      <c r="BB711" s="90" t="s">
        <v>434</v>
      </c>
      <c r="BC711" s="106" t="s">
        <v>282</v>
      </c>
      <c r="BD711" s="90" t="s">
        <v>435</v>
      </c>
      <c r="BE711" s="90" t="s">
        <v>93</v>
      </c>
      <c r="BF711" s="90" t="s">
        <v>94</v>
      </c>
      <c r="BG711" s="90" t="s">
        <v>31</v>
      </c>
      <c r="BH711" s="90" t="s">
        <v>444</v>
      </c>
      <c r="BI711" s="91" t="s">
        <v>445</v>
      </c>
      <c r="BJ711" s="91" t="s">
        <v>446</v>
      </c>
      <c r="BK711" s="91" t="s">
        <v>448</v>
      </c>
      <c r="CK711" s="219" t="s">
        <v>502</v>
      </c>
    </row>
    <row r="712" spans="1:89" x14ac:dyDescent="0.25">
      <c r="A712" s="38" t="s">
        <v>107</v>
      </c>
      <c r="B712" s="67"/>
      <c r="C712" s="67"/>
      <c r="D712" s="68"/>
      <c r="E712" s="67"/>
      <c r="F712" s="68"/>
      <c r="G712" s="67"/>
      <c r="H712" s="68"/>
      <c r="I712" s="67"/>
      <c r="J712" s="68"/>
      <c r="K712" s="67"/>
      <c r="L712" s="68"/>
      <c r="M712" s="69"/>
      <c r="N712" s="68"/>
      <c r="O712" s="67"/>
      <c r="P712" s="68"/>
      <c r="Q712" s="67"/>
      <c r="R712" s="68"/>
      <c r="S712" s="67"/>
      <c r="T712" s="68"/>
      <c r="U712" s="67"/>
      <c r="V712" s="68"/>
      <c r="W712" s="67"/>
      <c r="X712" s="68"/>
      <c r="Y712" s="67"/>
      <c r="Z712" s="68"/>
      <c r="AA712" s="67"/>
      <c r="AB712" s="68"/>
      <c r="AC712" s="69"/>
      <c r="AD712" s="69"/>
      <c r="AE712" s="67"/>
      <c r="AF712" s="68"/>
      <c r="AG712" s="67"/>
      <c r="AH712" s="68"/>
      <c r="AI712" s="67"/>
      <c r="AJ712" s="68"/>
      <c r="AK712" s="227"/>
      <c r="AL712" s="228"/>
      <c r="AM712" s="227"/>
      <c r="AN712" s="228"/>
      <c r="AO712" s="112"/>
      <c r="AP712" s="113"/>
      <c r="AQ712" s="112"/>
      <c r="AR712" s="113"/>
      <c r="AS712" s="112"/>
      <c r="AT712" s="113"/>
      <c r="AU712" s="67"/>
      <c r="AV712" s="110"/>
      <c r="AW712" s="89"/>
      <c r="AX712" s="89"/>
      <c r="AY712" s="89"/>
      <c r="AZ712" s="89"/>
      <c r="BA712" s="89"/>
    </row>
    <row r="713" spans="1:89" x14ac:dyDescent="0.25">
      <c r="A713" s="77"/>
      <c r="B713" s="70"/>
      <c r="C713" s="223">
        <f>(VLOOKUP(A712,$BL$2:$CH$5,2,FALSE))*'Attorney Detail'!F713</f>
        <v>15</v>
      </c>
      <c r="D713" s="224"/>
      <c r="E713" s="223">
        <f>(VLOOKUP(A712,$BL$2:$CH$5,3,FALSE))*'Attorney Detail'!F713</f>
        <v>15</v>
      </c>
      <c r="F713" s="224"/>
      <c r="G713" s="223">
        <f>VLOOKUP(A712,$BL$2:$CI$5,4,FALSE)*'Attorney Detail'!F713</f>
        <v>50</v>
      </c>
      <c r="H713" s="224"/>
      <c r="I713" s="223">
        <f>VLOOKUP(A712,$BL$2:$CI$5,5,FALSE)*'Attorney Detail'!F713</f>
        <v>80</v>
      </c>
      <c r="J713" s="224"/>
      <c r="K713" s="223">
        <f>VLOOKUP(A712,$BL$2:$CI$5,6,FALSE)*'Attorney Detail'!F713</f>
        <v>100</v>
      </c>
      <c r="L713" s="224"/>
      <c r="M713" s="234">
        <f>VLOOKUP(A712,$BL$2:$CI$5,7,FALSE)*'Attorney Detail'!F713</f>
        <v>150</v>
      </c>
      <c r="N713" s="224"/>
      <c r="O713" s="223">
        <f>VLOOKUP(A712,$BL$2:$CI$5,8,FALSE)*'Attorney Detail'!F713</f>
        <v>300</v>
      </c>
      <c r="P713" s="224"/>
      <c r="Q713" s="223">
        <f>VLOOKUP(A712,$BL$2:$CI$5,9,FALSE)*'Attorney Detail'!F713</f>
        <v>15</v>
      </c>
      <c r="R713" s="224"/>
      <c r="S713" s="223">
        <f>VLOOKUP(A712,$BL$2:$CI$5,10,FALSE)*'Attorney Detail'!F713</f>
        <v>50</v>
      </c>
      <c r="T713" s="224"/>
      <c r="U713" s="223">
        <f>VLOOKUP(A712,$BL$2:$CI$5,11,FALSE)*'Attorney Detail'!F713</f>
        <v>100</v>
      </c>
      <c r="V713" s="224"/>
      <c r="W713" s="223">
        <f>VLOOKUP(A712,$BL$2:$CI$5,12,FALSE)*'Attorney Detail'!F713</f>
        <v>220</v>
      </c>
      <c r="X713" s="224"/>
      <c r="Y713" s="223">
        <f>VLOOKUP(A712,$BL$2:$CI$5,13,FALSE)*'Attorney Detail'!F713</f>
        <v>300</v>
      </c>
      <c r="Z713" s="224"/>
      <c r="AA713" s="229">
        <f>VLOOKUP(A712,$BL$2:$CI$5,14,FALSE)*'Attorney Detail'!F713</f>
        <v>400</v>
      </c>
      <c r="AB713" s="230"/>
      <c r="AC713" s="229">
        <f>VLOOKUP(A712,$BL$2:$CI$5,15,FALSE)*'Attorney Detail'!F713</f>
        <v>120</v>
      </c>
      <c r="AD713" s="231"/>
      <c r="AE713" s="229">
        <f>VLOOKUP(A712,$BL$2:$CI$5,16,FALSE)*'Attorney Detail'!F713</f>
        <v>120</v>
      </c>
      <c r="AF713" s="230"/>
      <c r="AG713" s="229">
        <f>VLOOKUP(A712,$BL$2:$CI$5,17,FALSE)*'Attorney Detail'!F713</f>
        <v>300</v>
      </c>
      <c r="AH713" s="230"/>
      <c r="AI713" s="223">
        <f>VLOOKUP(A712,$BL$2:$CI$5,18,FALSE)*'Attorney Detail'!F713</f>
        <v>300</v>
      </c>
      <c r="AJ713" s="224"/>
      <c r="AK713" s="223">
        <f>VLOOKUP(A712,$BL$2:$CI$5,19,FALSE)*'Attorney Detail'!F713</f>
        <v>15</v>
      </c>
      <c r="AL713" s="224"/>
      <c r="AM713" s="223">
        <f>VLOOKUP(A712,$BL$2:$CI$5,20,FALSE)*'Attorney Detail'!F713</f>
        <v>40</v>
      </c>
      <c r="AN713" s="224"/>
      <c r="AO713" s="223">
        <f>VLOOKUP(A712,$BL$2:$CI$5,21,FALSE)*'Attorney Detail'!F713</f>
        <v>40</v>
      </c>
      <c r="AP713" s="224"/>
      <c r="AQ713" s="223">
        <f>VLOOKUP(A712,$BL$2:$CI$5,22,FALSE)*'Attorney Detail'!F713</f>
        <v>40</v>
      </c>
      <c r="AR713" s="224"/>
      <c r="AS713" s="235">
        <f>VLOOKUP(A712,$BL$2:$CI$5,23,FALSE)*'Attorney Detail'!F713</f>
        <v>10000000000</v>
      </c>
      <c r="AT713" s="236"/>
      <c r="AU713" s="237"/>
      <c r="AV713" s="238"/>
    </row>
    <row r="714" spans="1:89" ht="15.75" thickBot="1" x14ac:dyDescent="0.3">
      <c r="A714" s="37" t="str">
        <f>'Attorney Detail'!A713&amp;""</f>
        <v/>
      </c>
      <c r="B714" s="78" t="s">
        <v>24</v>
      </c>
      <c r="C714" s="78" t="s">
        <v>24</v>
      </c>
      <c r="D714" s="78" t="s">
        <v>112</v>
      </c>
      <c r="E714" s="78" t="s">
        <v>24</v>
      </c>
      <c r="F714" s="78" t="s">
        <v>112</v>
      </c>
      <c r="G714" s="78" t="s">
        <v>24</v>
      </c>
      <c r="H714" s="78" t="s">
        <v>112</v>
      </c>
      <c r="I714" s="78" t="s">
        <v>24</v>
      </c>
      <c r="J714" s="78" t="s">
        <v>112</v>
      </c>
      <c r="K714" s="78" t="s">
        <v>24</v>
      </c>
      <c r="L714" s="78" t="s">
        <v>112</v>
      </c>
      <c r="M714" s="78" t="s">
        <v>24</v>
      </c>
      <c r="N714" s="78" t="s">
        <v>112</v>
      </c>
      <c r="O714" s="78" t="s">
        <v>24</v>
      </c>
      <c r="P714" s="78" t="s">
        <v>112</v>
      </c>
      <c r="Q714" s="78" t="s">
        <v>24</v>
      </c>
      <c r="R714" s="78" t="s">
        <v>112</v>
      </c>
      <c r="S714" s="78" t="s">
        <v>24</v>
      </c>
      <c r="T714" s="78" t="s">
        <v>112</v>
      </c>
      <c r="U714" s="78" t="s">
        <v>24</v>
      </c>
      <c r="V714" s="78" t="s">
        <v>112</v>
      </c>
      <c r="W714" s="78" t="s">
        <v>24</v>
      </c>
      <c r="X714" s="78" t="s">
        <v>112</v>
      </c>
      <c r="Y714" s="78" t="s">
        <v>24</v>
      </c>
      <c r="Z714" s="78" t="s">
        <v>112</v>
      </c>
      <c r="AA714" s="78" t="s">
        <v>24</v>
      </c>
      <c r="AB714" s="78" t="s">
        <v>112</v>
      </c>
      <c r="AC714" s="78" t="s">
        <v>24</v>
      </c>
      <c r="AD714" s="78" t="s">
        <v>112</v>
      </c>
      <c r="AE714" s="78" t="s">
        <v>24</v>
      </c>
      <c r="AF714" s="78" t="s">
        <v>112</v>
      </c>
      <c r="AG714" s="78" t="s">
        <v>24</v>
      </c>
      <c r="AH714" s="79" t="s">
        <v>112</v>
      </c>
      <c r="AI714" s="78" t="s">
        <v>24</v>
      </c>
      <c r="AJ714" s="78" t="s">
        <v>112</v>
      </c>
      <c r="AK714" s="78" t="s">
        <v>24</v>
      </c>
      <c r="AL714" s="78" t="s">
        <v>112</v>
      </c>
      <c r="AM714" s="78" t="s">
        <v>24</v>
      </c>
      <c r="AN714" s="78" t="s">
        <v>112</v>
      </c>
      <c r="AO714" s="78" t="s">
        <v>24</v>
      </c>
      <c r="AP714" s="78" t="s">
        <v>112</v>
      </c>
      <c r="AQ714" s="78" t="s">
        <v>24</v>
      </c>
      <c r="AR714" s="78" t="s">
        <v>112</v>
      </c>
      <c r="AS714" s="78" t="s">
        <v>24</v>
      </c>
      <c r="AT714" s="78" t="s">
        <v>112</v>
      </c>
      <c r="AU714" s="78" t="s">
        <v>24</v>
      </c>
      <c r="AV714" s="154" t="s">
        <v>112</v>
      </c>
      <c r="CK714" s="19"/>
    </row>
    <row r="715" spans="1:89" ht="16.5" thickTop="1" thickBot="1" x14ac:dyDescent="0.3">
      <c r="A715" s="20" t="s">
        <v>25</v>
      </c>
      <c r="B715" s="21"/>
      <c r="C715" s="21"/>
      <c r="D715" s="75">
        <f>C715/C713</f>
        <v>0</v>
      </c>
      <c r="E715" s="21"/>
      <c r="F715" s="75">
        <f>E715/E713</f>
        <v>0</v>
      </c>
      <c r="G715" s="21"/>
      <c r="H715" s="75">
        <f>G715/G713</f>
        <v>0</v>
      </c>
      <c r="I715" s="21"/>
      <c r="J715" s="75">
        <f>I715/I713</f>
        <v>0</v>
      </c>
      <c r="K715" s="21"/>
      <c r="L715" s="75">
        <f>K715/K713</f>
        <v>0</v>
      </c>
      <c r="M715" s="21"/>
      <c r="N715" s="75">
        <f>M715/M713</f>
        <v>0</v>
      </c>
      <c r="O715" s="21"/>
      <c r="P715" s="75">
        <f>O715/O713</f>
        <v>0</v>
      </c>
      <c r="Q715" s="21"/>
      <c r="R715" s="75">
        <f>Q715/Q713</f>
        <v>0</v>
      </c>
      <c r="S715" s="21"/>
      <c r="T715" s="75">
        <f>S715/S713</f>
        <v>0</v>
      </c>
      <c r="U715" s="21"/>
      <c r="V715" s="75">
        <f>U715/U713</f>
        <v>0</v>
      </c>
      <c r="W715" s="21"/>
      <c r="X715" s="75">
        <f>W715/W713</f>
        <v>0</v>
      </c>
      <c r="Y715" s="21"/>
      <c r="Z715" s="75">
        <f>Y715/Y713</f>
        <v>0</v>
      </c>
      <c r="AA715" s="21"/>
      <c r="AB715" s="75">
        <f>AA715/AA713</f>
        <v>0</v>
      </c>
      <c r="AC715" s="21"/>
      <c r="AD715" s="75">
        <f>AC715/AC713</f>
        <v>0</v>
      </c>
      <c r="AE715" s="21"/>
      <c r="AF715" s="75">
        <f>AE715/AE713</f>
        <v>0</v>
      </c>
      <c r="AG715" s="21"/>
      <c r="AH715" s="75">
        <f>AG715/AG713</f>
        <v>0</v>
      </c>
      <c r="AI715" s="21"/>
      <c r="AJ715" s="75">
        <f>AI715/AI713</f>
        <v>0</v>
      </c>
      <c r="AK715" s="21"/>
      <c r="AL715" s="75">
        <f>AK715/AK713</f>
        <v>0</v>
      </c>
      <c r="AM715" s="21">
        <v>0</v>
      </c>
      <c r="AN715" s="75">
        <f>AM715/AM713</f>
        <v>0</v>
      </c>
      <c r="AO715" s="21"/>
      <c r="AP715" s="75">
        <f>AO715/AO713</f>
        <v>0</v>
      </c>
      <c r="AQ715" s="21"/>
      <c r="AR715" s="75">
        <f>AQ715/AQ713</f>
        <v>0</v>
      </c>
      <c r="AS715" s="21"/>
      <c r="AT715" s="75">
        <f>AS715/AS713</f>
        <v>0</v>
      </c>
      <c r="AU715" s="100">
        <f>E715+M715+O715+Q715+W715+Y715+AA715+AE715+AG715+AI715+AO715+AS715+G715+K715+I715+AC715+S715+U715+AQ715+AK715+AM715+C715</f>
        <v>0</v>
      </c>
      <c r="AV715" s="155">
        <f t="shared" ref="AV715:AV719" si="3224">F715+N715+P715+R715+X715+Z715+AB715+AF715+AH715+AJ715+AP715+AT715+AD715+H715+L715+J715+T715+V715+AR715+AL715+AN715+D715</f>
        <v>0</v>
      </c>
      <c r="AW715" s="93">
        <f>IF(D715=0,0,(IF('Attorney Detail'!I713="yes",(D715/AV715)*('Attorney Detail'!G713+'Attorney Detail'!H713),0)))</f>
        <v>0</v>
      </c>
      <c r="AX715" s="93">
        <f>IF(F715=0,0,(IF('Attorney Detail'!J713="yes",(F715/AV715)*('Attorney Detail'!G713+'Attorney Detail'!H713),0)))</f>
        <v>0</v>
      </c>
      <c r="AY715" s="93">
        <f>IF(H715+J715=0,0,(IF('Attorney Detail'!K713="yes",((H715+J715)/AV715)*('Attorney Detail'!G713+'Attorney Detail'!H713),0)))</f>
        <v>0</v>
      </c>
      <c r="AZ715" s="93">
        <f>IF(L715=0,0,(IF('Attorney Detail'!L713="yes",(L715/AV715)*('Attorney Detail'!G713+'Attorney Detail'!H713),0)))</f>
        <v>0</v>
      </c>
      <c r="BA715" s="93">
        <f>IF(N715=0,0,(N715/AV715)*('Attorney Detail'!G713+'Attorney Detail'!H713))</f>
        <v>0</v>
      </c>
      <c r="BB715" s="93">
        <f>IF(R715+T715=0,0,(IF('Attorney Detail'!M713="yes",((R715+T715)/AV715)*('Attorney Detail'!G713+'Attorney Detail'!H713),0)))</f>
        <v>0</v>
      </c>
      <c r="BC715" s="93">
        <f>IF(V715=0,0,(IF('Attorney Detail'!N713="yes",(((V715)/AV715)*('Attorney Detail'!G713+'Attorney Detail'!H713)),0)))</f>
        <v>0</v>
      </c>
      <c r="BD715" s="93">
        <f>IF(X715+Z715+AB715=0,0,(IF('Attorney Detail'!O713="yes",((X715+Z715+AB715)/AV715)*('Attorney Detail'!G713+'Attorney Detail'!H713),0)))</f>
        <v>0</v>
      </c>
      <c r="BE715" s="93">
        <f>IF(AD715=0,0,(IF('Attorney Detail'!P713="yes",(AD715/AV715)*('Attorney Detail'!G713+'Attorney Detail'!H713),0)))</f>
        <v>0</v>
      </c>
      <c r="BF715" s="93">
        <f>IF(AF715=0,0,(IF('Attorney Detail'!Q713="yes",(AF715/AV715)*('Attorney Detail'!G713+'Attorney Detail'!H713),0)))</f>
        <v>0</v>
      </c>
      <c r="BG715" s="93">
        <f>IF(AH715=0,0,(AH715/AV715)*('Attorney Detail'!G713+'Attorney Detail'!H713))</f>
        <v>0</v>
      </c>
      <c r="BH715" s="93">
        <f>IF(AK715+AM715=0,0,(IF('Attorney Detail'!R713="yes",((AL715+AN715)/AV715)*('Attorney Detail'!G713+'Attorney Detail'!H713),0)))</f>
        <v>0</v>
      </c>
      <c r="BI715" s="91">
        <f>IF(AP715=0,0,(IF('Attorney Detail'!S713="yes",(AP715/AV715)*('Attorney Detail'!G713+'Attorney Detail'!H713),0)))</f>
        <v>0</v>
      </c>
      <c r="BJ715" s="91">
        <f>IF(AT715=0,0,(AT715/AV715)*('Attorney Detail'!G713+'Attorney Detail'!H713))</f>
        <v>0</v>
      </c>
      <c r="BK715" s="91">
        <f>IF((AU715)=0,('Attorney Detail'!G713+'Attorney Detail'!H713),SUM(AW715:BJ715))</f>
        <v>0</v>
      </c>
      <c r="CK715" s="19">
        <f>AV715*'Attorney Detail'!F713</f>
        <v>0</v>
      </c>
    </row>
    <row r="716" spans="1:89" ht="16.5" thickTop="1" thickBot="1" x14ac:dyDescent="0.3">
      <c r="A716" s="22" t="s">
        <v>26</v>
      </c>
      <c r="B716" s="23"/>
      <c r="C716" s="88"/>
      <c r="D716" s="75">
        <f>C716/C713</f>
        <v>0</v>
      </c>
      <c r="E716" s="88"/>
      <c r="F716" s="75">
        <f>E716/E713</f>
        <v>0</v>
      </c>
      <c r="G716" s="88"/>
      <c r="H716" s="75">
        <f>G716/G713</f>
        <v>0</v>
      </c>
      <c r="I716" s="88"/>
      <c r="J716" s="75">
        <f>I716/I713</f>
        <v>0</v>
      </c>
      <c r="K716" s="88"/>
      <c r="L716" s="75">
        <f>K716/K713</f>
        <v>0</v>
      </c>
      <c r="M716" s="88"/>
      <c r="N716" s="75">
        <f>M716/M713</f>
        <v>0</v>
      </c>
      <c r="O716" s="88"/>
      <c r="P716" s="75">
        <f>O716/O713</f>
        <v>0</v>
      </c>
      <c r="Q716" s="88"/>
      <c r="R716" s="75">
        <f>Q716/Q713</f>
        <v>0</v>
      </c>
      <c r="S716" s="88"/>
      <c r="T716" s="75">
        <f>S716/S713</f>
        <v>0</v>
      </c>
      <c r="U716" s="88"/>
      <c r="V716" s="75">
        <f>U716/U713</f>
        <v>0</v>
      </c>
      <c r="W716" s="88"/>
      <c r="X716" s="75">
        <f>W716/W713</f>
        <v>0</v>
      </c>
      <c r="Y716" s="88"/>
      <c r="Z716" s="75">
        <f>Y716/Y713</f>
        <v>0</v>
      </c>
      <c r="AA716" s="88"/>
      <c r="AB716" s="75">
        <f>AA716/AA713</f>
        <v>0</v>
      </c>
      <c r="AC716" s="88"/>
      <c r="AD716" s="75">
        <f>AC716/AC713</f>
        <v>0</v>
      </c>
      <c r="AE716" s="88"/>
      <c r="AF716" s="75">
        <f>AE716/AE713</f>
        <v>0</v>
      </c>
      <c r="AG716" s="88"/>
      <c r="AH716" s="75">
        <f>AG716/AG713</f>
        <v>0</v>
      </c>
      <c r="AI716" s="88"/>
      <c r="AJ716" s="75">
        <f>AI716/AI713</f>
        <v>0</v>
      </c>
      <c r="AK716" s="88">
        <v>0</v>
      </c>
      <c r="AL716" s="75">
        <f>AK716/AK713</f>
        <v>0</v>
      </c>
      <c r="AM716" s="88">
        <v>0</v>
      </c>
      <c r="AN716" s="75">
        <f>AM716/AM713</f>
        <v>0</v>
      </c>
      <c r="AO716" s="88"/>
      <c r="AP716" s="75">
        <f>AO716/AO713</f>
        <v>0</v>
      </c>
      <c r="AQ716" s="88"/>
      <c r="AR716" s="75">
        <f>AQ716/AQ713</f>
        <v>0</v>
      </c>
      <c r="AS716" s="88"/>
      <c r="AT716" s="75">
        <f>AS716/AS713</f>
        <v>0</v>
      </c>
      <c r="AU716" s="107">
        <f>E716+M716+O716+Q716+W716+Y716+AA716+AE716+AG716+AI716+AO716+AS716+G716+K716+I716+AC716+S716+U716+AQ716+AK716+AM716+C716</f>
        <v>0</v>
      </c>
      <c r="AV716" s="155">
        <f t="shared" si="3224"/>
        <v>0</v>
      </c>
      <c r="AW716" s="93">
        <f>IF(D716=0,0,(IF('Attorney Detail'!I714="yes",(D716/AV716)*('Attorney Detail'!G714+'Attorney Detail'!H714),0)))</f>
        <v>0</v>
      </c>
      <c r="AX716" s="93">
        <f>IF(F716=0,0,(IF('Attorney Detail'!J714="yes",(F716/AV716)*('Attorney Detail'!G714+'Attorney Detail'!H714),0)))</f>
        <v>0</v>
      </c>
      <c r="AY716" s="93">
        <f>IF(H716+J716=0,0,(IF('Attorney Detail'!K714="yes",((H716+J716)/AV716)*('Attorney Detail'!G714+'Attorney Detail'!H714),0)))</f>
        <v>0</v>
      </c>
      <c r="AZ716" s="93">
        <f>IF(L716=0,0,(IF('Attorney Detail'!L714="yes",(L716/AV716)*('Attorney Detail'!G714+'Attorney Detail'!H714),0)))</f>
        <v>0</v>
      </c>
      <c r="BA716" s="93">
        <f>IF(N716=0,0,(N716/AV716)*('Attorney Detail'!G714+'Attorney Detail'!H714))</f>
        <v>0</v>
      </c>
      <c r="BB716" s="93">
        <f>IF(R716+T716=0,0,(IF('Attorney Detail'!M714="yes",((R716+T716)/AV716)*('Attorney Detail'!G714+'Attorney Detail'!H714),0)))</f>
        <v>0</v>
      </c>
      <c r="BC716" s="93">
        <f>IF(V716=0,0,(IF('Attorney Detail'!N714="yes",(((V716)/AV716)*('Attorney Detail'!G714+'Attorney Detail'!H714)),0)))</f>
        <v>0</v>
      </c>
      <c r="BD716" s="93">
        <f>IF(X716+Z716+AB716=0,0,(IF('Attorney Detail'!O714="yes",((X716+Z716+AB716)/AV716)*('Attorney Detail'!G714+'Attorney Detail'!H714),0)))</f>
        <v>0</v>
      </c>
      <c r="BE716" s="93">
        <f>IF(AD716=0,0,(IF('Attorney Detail'!P714="yes",(AD716/AV716)*('Attorney Detail'!G714+'Attorney Detail'!H714),0)))</f>
        <v>0</v>
      </c>
      <c r="BF716" s="93">
        <f>IF(AF716=0,0,(IF('Attorney Detail'!Q714="yes",(AF716/AV716)*('Attorney Detail'!G714+'Attorney Detail'!H714),0)))</f>
        <v>0</v>
      </c>
      <c r="BG716" s="93">
        <f>IF(AH716=0,0,(AH716/AV716)*('Attorney Detail'!G714+'Attorney Detail'!H714))</f>
        <v>0</v>
      </c>
      <c r="BH716" s="93">
        <f>IF(AK716+AM716=0,0,(IF('Attorney Detail'!R714="yes",((AL716+AN716)/AV716)*('Attorney Detail'!G714+'Attorney Detail'!H714),0)))</f>
        <v>0</v>
      </c>
      <c r="BI716" s="91">
        <f>IF(AP716=0,0,(IF('Attorney Detail'!S714="yes",(AP716/AV716)*('Attorney Detail'!G714+'Attorney Detail'!H714),0)))</f>
        <v>0</v>
      </c>
      <c r="BJ716" s="91">
        <f>IF(AT716=0,0,(AT716/AV716)*('Attorney Detail'!G714+'Attorney Detail'!H714))</f>
        <v>0</v>
      </c>
      <c r="BK716" s="91">
        <f>IF((AU716)=0,('Attorney Detail'!G714+'Attorney Detail'!H714),SUM(AW716:BJ716))</f>
        <v>0</v>
      </c>
      <c r="CK716" s="19">
        <f>AV716*'Attorney Detail'!F714</f>
        <v>0</v>
      </c>
    </row>
    <row r="717" spans="1:89" ht="16.5" thickTop="1" thickBot="1" x14ac:dyDescent="0.3">
      <c r="A717" s="22" t="s">
        <v>27</v>
      </c>
      <c r="B717" s="23"/>
      <c r="C717" s="88"/>
      <c r="D717" s="75">
        <f>C717/C713</f>
        <v>0</v>
      </c>
      <c r="E717" s="88"/>
      <c r="F717" s="75">
        <f>E717/E713</f>
        <v>0</v>
      </c>
      <c r="G717" s="88"/>
      <c r="H717" s="75">
        <f>G717/G713</f>
        <v>0</v>
      </c>
      <c r="I717" s="88"/>
      <c r="J717" s="75">
        <f>I717/I713</f>
        <v>0</v>
      </c>
      <c r="K717" s="88"/>
      <c r="L717" s="75">
        <f>K717/K713</f>
        <v>0</v>
      </c>
      <c r="M717" s="88"/>
      <c r="N717" s="75">
        <f>M717/M713</f>
        <v>0</v>
      </c>
      <c r="O717" s="88"/>
      <c r="P717" s="75">
        <f>O717/O713</f>
        <v>0</v>
      </c>
      <c r="Q717" s="88"/>
      <c r="R717" s="75">
        <f>Q717/Q713</f>
        <v>0</v>
      </c>
      <c r="S717" s="88"/>
      <c r="T717" s="75">
        <f>S717/S713</f>
        <v>0</v>
      </c>
      <c r="U717" s="88"/>
      <c r="V717" s="75">
        <f>U717/U713</f>
        <v>0</v>
      </c>
      <c r="W717" s="88"/>
      <c r="X717" s="75">
        <f>W717/W713</f>
        <v>0</v>
      </c>
      <c r="Y717" s="88"/>
      <c r="Z717" s="75">
        <f>Y717/Y713</f>
        <v>0</v>
      </c>
      <c r="AA717" s="88"/>
      <c r="AB717" s="75">
        <f>AA717/AA713</f>
        <v>0</v>
      </c>
      <c r="AC717" s="88"/>
      <c r="AD717" s="75">
        <f>AC717/AC713</f>
        <v>0</v>
      </c>
      <c r="AE717" s="88"/>
      <c r="AF717" s="75">
        <f>AE717/AE713</f>
        <v>0</v>
      </c>
      <c r="AG717" s="88"/>
      <c r="AH717" s="75">
        <f>AG717/AG713</f>
        <v>0</v>
      </c>
      <c r="AI717" s="88"/>
      <c r="AJ717" s="75">
        <f>AI717/AI713</f>
        <v>0</v>
      </c>
      <c r="AK717" s="88">
        <v>0</v>
      </c>
      <c r="AL717" s="75">
        <f>AK717/AK713</f>
        <v>0</v>
      </c>
      <c r="AM717" s="88">
        <v>0</v>
      </c>
      <c r="AN717" s="75">
        <f>AM717/AM713</f>
        <v>0</v>
      </c>
      <c r="AO717" s="88"/>
      <c r="AP717" s="75">
        <f>AO717/AO713</f>
        <v>0</v>
      </c>
      <c r="AQ717" s="88"/>
      <c r="AR717" s="75">
        <f>AQ717/AQ713</f>
        <v>0</v>
      </c>
      <c r="AS717" s="88"/>
      <c r="AT717" s="75">
        <f>AS717/AS713</f>
        <v>0</v>
      </c>
      <c r="AU717" s="107">
        <f>E717+M717+O717+Q717+W717+Y717+AA717+AE717+AG717+AI717+AO717+AS717+G717+K717+I717+AC717+S717+U717+AQ717+AK717+AM717+C717</f>
        <v>0</v>
      </c>
      <c r="AV717" s="155">
        <f t="shared" si="3224"/>
        <v>0</v>
      </c>
      <c r="AW717" s="93">
        <f>IF(D717=0,0,(IF('Attorney Detail'!I715="yes",(D717/AV717)*('Attorney Detail'!G715+'Attorney Detail'!H715),0)))</f>
        <v>0</v>
      </c>
      <c r="AX717" s="93">
        <f>IF(F717=0,0,(IF('Attorney Detail'!J715="yes",(F717/AV717)*('Attorney Detail'!G715+'Attorney Detail'!H715),0)))</f>
        <v>0</v>
      </c>
      <c r="AY717" s="93">
        <f>IF(H717+J717=0,0,(IF('Attorney Detail'!K715="yes",((H717+J717)/AV717)*('Attorney Detail'!G715+'Attorney Detail'!H715),0)))</f>
        <v>0</v>
      </c>
      <c r="AZ717" s="93">
        <f>IF(L717=0,0,(IF('Attorney Detail'!L715="yes",(L717/AV717)*('Attorney Detail'!G715+'Attorney Detail'!H715),0)))</f>
        <v>0</v>
      </c>
      <c r="BA717" s="93">
        <f>IF(N717=0,0,(N717/AV717)*('Attorney Detail'!G715+'Attorney Detail'!H715))</f>
        <v>0</v>
      </c>
      <c r="BB717" s="93">
        <f>IF(R717+T717=0,0,(IF('Attorney Detail'!M715="yes",((R717+T717)/AV717)*('Attorney Detail'!G715+'Attorney Detail'!H715),0)))</f>
        <v>0</v>
      </c>
      <c r="BC717" s="93">
        <f>IF(V717=0,0,(IF('Attorney Detail'!N715="yes",(((V717)/AV717)*('Attorney Detail'!G715+'Attorney Detail'!H715)),0)))</f>
        <v>0</v>
      </c>
      <c r="BD717" s="93">
        <f>IF(X717+Z717+AB717=0,0,(IF('Attorney Detail'!O715="yes",((X717+Z717+AB717)/AV717)*('Attorney Detail'!G715+'Attorney Detail'!H715),0)))</f>
        <v>0</v>
      </c>
      <c r="BE717" s="93">
        <f>IF(AD717=0,0,(IF('Attorney Detail'!P715="yes",(AD717/AV717)*('Attorney Detail'!G715+'Attorney Detail'!H715),0)))</f>
        <v>0</v>
      </c>
      <c r="BF717" s="93">
        <f>IF(AF717=0,0,(IF('Attorney Detail'!Q715="yes",(AF717/AV717)*('Attorney Detail'!G715+'Attorney Detail'!H715),0)))</f>
        <v>0</v>
      </c>
      <c r="BG717" s="93">
        <f>IF(AH717=0,0,(AH717/AV717)*('Attorney Detail'!G715+'Attorney Detail'!H715))</f>
        <v>0</v>
      </c>
      <c r="BH717" s="93">
        <f>IF(AK717+AM717=0,0,(IF('Attorney Detail'!R715="yes",((AL717+AN717)/AV717)*('Attorney Detail'!G715+'Attorney Detail'!H715),0)))</f>
        <v>0</v>
      </c>
      <c r="BI717" s="91">
        <f>IF(AP717=0,0,(IF('Attorney Detail'!S715="yes",(AP717/AV717)*('Attorney Detail'!G715+'Attorney Detail'!H715),0)))</f>
        <v>0</v>
      </c>
      <c r="BJ717" s="91">
        <f>IF(AT717=0,0,(AT717/AV717)*('Attorney Detail'!G715+'Attorney Detail'!H715))</f>
        <v>0</v>
      </c>
      <c r="BK717" s="91">
        <f>IF((AU717)=0,('Attorney Detail'!G715+'Attorney Detail'!H715),SUM(AW717:BJ717))</f>
        <v>0</v>
      </c>
      <c r="CK717" s="19">
        <f>AV717*'Attorney Detail'!F715</f>
        <v>0</v>
      </c>
    </row>
    <row r="718" spans="1:89" ht="16.5" thickTop="1" thickBot="1" x14ac:dyDescent="0.3">
      <c r="A718" s="24" t="s">
        <v>28</v>
      </c>
      <c r="B718" s="25"/>
      <c r="C718" s="25"/>
      <c r="D718" s="75">
        <f>C718/C713</f>
        <v>0</v>
      </c>
      <c r="E718" s="25"/>
      <c r="F718" s="75">
        <f>E718/E713</f>
        <v>0</v>
      </c>
      <c r="G718" s="25"/>
      <c r="H718" s="75">
        <f>G718/G713</f>
        <v>0</v>
      </c>
      <c r="I718" s="25"/>
      <c r="J718" s="75">
        <f>I718/I713</f>
        <v>0</v>
      </c>
      <c r="K718" s="25"/>
      <c r="L718" s="75">
        <f>K718/K713</f>
        <v>0</v>
      </c>
      <c r="M718" s="25"/>
      <c r="N718" s="75">
        <f>M718/M713</f>
        <v>0</v>
      </c>
      <c r="O718" s="25"/>
      <c r="P718" s="75">
        <f>O718/O713</f>
        <v>0</v>
      </c>
      <c r="Q718" s="25"/>
      <c r="R718" s="75">
        <f>Q718/Q713</f>
        <v>0</v>
      </c>
      <c r="S718" s="25"/>
      <c r="T718" s="75">
        <f>S718/S713</f>
        <v>0</v>
      </c>
      <c r="U718" s="25"/>
      <c r="V718" s="75">
        <f>U718/U713</f>
        <v>0</v>
      </c>
      <c r="W718" s="25"/>
      <c r="X718" s="75">
        <f>W718/W713</f>
        <v>0</v>
      </c>
      <c r="Y718" s="25"/>
      <c r="Z718" s="75">
        <f>Y718/Y713</f>
        <v>0</v>
      </c>
      <c r="AA718" s="25"/>
      <c r="AB718" s="75">
        <f>AA718/AA713</f>
        <v>0</v>
      </c>
      <c r="AC718" s="25"/>
      <c r="AD718" s="75">
        <f>AC718/AC713</f>
        <v>0</v>
      </c>
      <c r="AE718" s="25"/>
      <c r="AF718" s="75">
        <f>AE718/AE713</f>
        <v>0</v>
      </c>
      <c r="AG718" s="25"/>
      <c r="AH718" s="75">
        <f>AG718/AG713</f>
        <v>0</v>
      </c>
      <c r="AI718" s="25"/>
      <c r="AJ718" s="75">
        <f>AI718/AI713</f>
        <v>0</v>
      </c>
      <c r="AK718" s="25">
        <v>0</v>
      </c>
      <c r="AL718" s="75">
        <f>AK718/AK713</f>
        <v>0</v>
      </c>
      <c r="AM718" s="25">
        <v>0</v>
      </c>
      <c r="AN718" s="75">
        <f>AM718/AM713</f>
        <v>0</v>
      </c>
      <c r="AO718" s="25"/>
      <c r="AP718" s="75">
        <f>AO718/AO713</f>
        <v>0</v>
      </c>
      <c r="AQ718" s="25"/>
      <c r="AR718" s="75">
        <f>AQ718/AQ713</f>
        <v>0</v>
      </c>
      <c r="AS718" s="25"/>
      <c r="AT718" s="75">
        <f>AS718/AS713</f>
        <v>0</v>
      </c>
      <c r="AU718" s="108">
        <f>E718+M718+O718+Q718+W718+Y718+AA718+AE718+AG718+AI718+AO718+AS718+G718+K718+I718+AC718+S718+U718+AQ718+AK718+AM718+C718</f>
        <v>0</v>
      </c>
      <c r="AV718" s="155">
        <f t="shared" si="3224"/>
        <v>0</v>
      </c>
      <c r="AW718" s="93">
        <f>IF(D718=0,0,(IF('Attorney Detail'!I716="yes",(D718/AV718)*('Attorney Detail'!G716+'Attorney Detail'!H716),0)))</f>
        <v>0</v>
      </c>
      <c r="AX718" s="93">
        <f>IF(F718=0,0,(IF('Attorney Detail'!J716="yes",(F718/AV718)*('Attorney Detail'!G716+'Attorney Detail'!H716),0)))</f>
        <v>0</v>
      </c>
      <c r="AY718" s="93">
        <f>IF(H718+J718=0,0,(IF('Attorney Detail'!K716="yes",((H718+J718)/AV718)*('Attorney Detail'!G716+'Attorney Detail'!H716),0)))</f>
        <v>0</v>
      </c>
      <c r="AZ718" s="93">
        <f>IF(L718=0,0,(IF('Attorney Detail'!L716="yes",(L718/AV718)*('Attorney Detail'!G716+'Attorney Detail'!H716),0)))</f>
        <v>0</v>
      </c>
      <c r="BA718" s="93">
        <f>IF(N718=0,0,(N718/AV718)*('Attorney Detail'!G716+'Attorney Detail'!H716))</f>
        <v>0</v>
      </c>
      <c r="BB718" s="93">
        <f>IF(R718+T718=0,0,(IF('Attorney Detail'!M716="yes",((R718+T718)/AV718)*('Attorney Detail'!G716+'Attorney Detail'!H716),0)))</f>
        <v>0</v>
      </c>
      <c r="BC718" s="93">
        <f>IF(V718=0,0,(IF('Attorney Detail'!N716="yes",(((V718)/AV718)*('Attorney Detail'!G716+'Attorney Detail'!H716)),0)))</f>
        <v>0</v>
      </c>
      <c r="BD718" s="93">
        <f>IF(X718+Z718+AB718=0,0,(IF('Attorney Detail'!O716="yes",((X718+Z718+AB718)/AV718)*('Attorney Detail'!G716+'Attorney Detail'!H716),0)))</f>
        <v>0</v>
      </c>
      <c r="BE718" s="93">
        <f>IF(AD718=0,0,(IF('Attorney Detail'!P716="yes",(AD718/AV718)*('Attorney Detail'!G716+'Attorney Detail'!H716),0)))</f>
        <v>0</v>
      </c>
      <c r="BF718" s="93">
        <f>IF(AF718=0,0,(IF('Attorney Detail'!Q716="yes",(AF718/AV718)*('Attorney Detail'!G716+'Attorney Detail'!H716),0)))</f>
        <v>0</v>
      </c>
      <c r="BG718" s="93">
        <f>IF(AH718=0,0,(AH718/AV718)*('Attorney Detail'!G716+'Attorney Detail'!H716))</f>
        <v>0</v>
      </c>
      <c r="BH718" s="93">
        <f>IF(AK718+AM718=0,0,(IF('Attorney Detail'!R716="yes",((AL718+AN718)/AV718)*('Attorney Detail'!G716+'Attorney Detail'!H716),0)))</f>
        <v>0</v>
      </c>
      <c r="BI718" s="91">
        <f>IF(AP718=0,0,(IF('Attorney Detail'!S716="yes",(AP718/AV718)*('Attorney Detail'!G716+'Attorney Detail'!H716),0)))</f>
        <v>0</v>
      </c>
      <c r="BJ718" s="91">
        <f>IF(AT718=0,0,(AT718/AV718)*('Attorney Detail'!G716+'Attorney Detail'!H716))</f>
        <v>0</v>
      </c>
      <c r="BK718" s="91">
        <f>IF((AU718)=0,('Attorney Detail'!G716+'Attorney Detail'!H716),SUM(AW718:BJ718))</f>
        <v>0</v>
      </c>
      <c r="CK718" s="19">
        <f>AV718*'Attorney Detail'!F716</f>
        <v>0</v>
      </c>
    </row>
    <row r="719" spans="1:89" ht="16.5" thickTop="1" thickBot="1" x14ac:dyDescent="0.3">
      <c r="A719" s="72" t="s">
        <v>29</v>
      </c>
      <c r="B719" s="73"/>
      <c r="C719" s="73">
        <f t="shared" ref="C719" si="3225">SUM(C715:C718)</f>
        <v>0</v>
      </c>
      <c r="D719" s="74">
        <f t="shared" ref="D719" si="3226">C719/C713</f>
        <v>0</v>
      </c>
      <c r="E719" s="73">
        <f t="shared" ref="E719" si="3227">SUM(E715:E718)</f>
        <v>0</v>
      </c>
      <c r="F719" s="74">
        <f t="shared" ref="F719" si="3228">E719/E713</f>
        <v>0</v>
      </c>
      <c r="G719" s="73">
        <f t="shared" ref="G719" si="3229">SUM(G715:G718)</f>
        <v>0</v>
      </c>
      <c r="H719" s="75">
        <f t="shared" ref="H719" si="3230">G719/G713</f>
        <v>0</v>
      </c>
      <c r="I719" s="73">
        <f t="shared" ref="I719" si="3231">SUM(I715:I718)</f>
        <v>0</v>
      </c>
      <c r="J719" s="75">
        <f t="shared" ref="J719" si="3232">I719/I713</f>
        <v>0</v>
      </c>
      <c r="K719" s="73">
        <f t="shared" ref="K719" si="3233">SUM(K715:K718)</f>
        <v>0</v>
      </c>
      <c r="L719" s="75">
        <f t="shared" ref="L719" si="3234">K719/K713</f>
        <v>0</v>
      </c>
      <c r="M719" s="73">
        <f t="shared" ref="M719" si="3235">SUM(M715:M718)</f>
        <v>0</v>
      </c>
      <c r="N719" s="74">
        <f t="shared" ref="N719" si="3236">M719/M713</f>
        <v>0</v>
      </c>
      <c r="O719" s="73">
        <f t="shared" ref="O719" si="3237">SUM(O715:O718)</f>
        <v>0</v>
      </c>
      <c r="P719" s="74">
        <f t="shared" ref="P719" si="3238">O719/O713</f>
        <v>0</v>
      </c>
      <c r="Q719" s="73">
        <f t="shared" ref="Q719" si="3239">SUM(Q715:Q718)</f>
        <v>0</v>
      </c>
      <c r="R719" s="75">
        <f t="shared" ref="R719" si="3240">Q719/Q713</f>
        <v>0</v>
      </c>
      <c r="S719" s="73">
        <f t="shared" ref="S719" si="3241">SUM(S715:S718)</f>
        <v>0</v>
      </c>
      <c r="T719" s="75">
        <f t="shared" ref="T719" si="3242">S719/S713</f>
        <v>0</v>
      </c>
      <c r="U719" s="73">
        <f t="shared" ref="U719" si="3243">SUM(U715:U718)</f>
        <v>0</v>
      </c>
      <c r="V719" s="75">
        <f t="shared" ref="V719" si="3244">U719/U713</f>
        <v>0</v>
      </c>
      <c r="W719" s="73">
        <f t="shared" ref="W719" si="3245">SUM(W715:W718)</f>
        <v>0</v>
      </c>
      <c r="X719" s="75">
        <f t="shared" ref="X719" si="3246">W719/W713</f>
        <v>0</v>
      </c>
      <c r="Y719" s="73">
        <f t="shared" ref="Y719" si="3247">SUM(Y715:Y718)</f>
        <v>0</v>
      </c>
      <c r="Z719" s="75">
        <f t="shared" ref="Z719" si="3248">Y719/Y713</f>
        <v>0</v>
      </c>
      <c r="AA719" s="73">
        <f t="shared" ref="AA719" si="3249">SUM(AA715:AA718)</f>
        <v>0</v>
      </c>
      <c r="AB719" s="75">
        <f t="shared" ref="AB719" si="3250">AA719/AA713</f>
        <v>0</v>
      </c>
      <c r="AC719" s="73">
        <f t="shared" ref="AC719" si="3251">SUM(AC715:AC718)</f>
        <v>0</v>
      </c>
      <c r="AD719" s="75">
        <f t="shared" ref="AD719" si="3252">AC719/AC713</f>
        <v>0</v>
      </c>
      <c r="AE719" s="73">
        <f t="shared" ref="AE719" si="3253">SUM(AE715:AE718)</f>
        <v>0</v>
      </c>
      <c r="AF719" s="75">
        <f t="shared" ref="AF719" si="3254">AE719/AE713</f>
        <v>0</v>
      </c>
      <c r="AG719" s="73">
        <f t="shared" ref="AG719" si="3255">SUM(AG715:AG718)</f>
        <v>0</v>
      </c>
      <c r="AH719" s="75">
        <f t="shared" ref="AH719" si="3256">AG719/AG713</f>
        <v>0</v>
      </c>
      <c r="AI719" s="73">
        <f t="shared" ref="AI719" si="3257">SUM(AI715:AI718)</f>
        <v>0</v>
      </c>
      <c r="AJ719" s="75">
        <f t="shared" ref="AJ719" si="3258">AI719/AI713</f>
        <v>0</v>
      </c>
      <c r="AK719" s="73">
        <f t="shared" ref="AK719" si="3259">SUM(AK715:AK718)</f>
        <v>0</v>
      </c>
      <c r="AL719" s="75">
        <f t="shared" ref="AL719" si="3260">AK719/AK713</f>
        <v>0</v>
      </c>
      <c r="AM719" s="73">
        <f t="shared" ref="AM719" si="3261">SUM(AM715:AM718)</f>
        <v>0</v>
      </c>
      <c r="AN719" s="75">
        <f t="shared" ref="AN719" si="3262">AM719/AM713</f>
        <v>0</v>
      </c>
      <c r="AO719" s="73">
        <f t="shared" ref="AO719" si="3263">SUM(AO715:AO718)</f>
        <v>0</v>
      </c>
      <c r="AP719" s="75">
        <f t="shared" ref="AP719" si="3264">AO719/AO713</f>
        <v>0</v>
      </c>
      <c r="AQ719" s="73">
        <f t="shared" ref="AQ719" si="3265">SUM(AQ715:AQ718)</f>
        <v>0</v>
      </c>
      <c r="AR719" s="75">
        <f t="shared" ref="AR719" si="3266">AQ719/AQ713</f>
        <v>0</v>
      </c>
      <c r="AS719" s="73">
        <f t="shared" ref="AS719" si="3267">SUM(AS715:AS718)</f>
        <v>0</v>
      </c>
      <c r="AT719" s="75">
        <f t="shared" ref="AT719" si="3268">AS719/AS713</f>
        <v>0</v>
      </c>
      <c r="AU719" s="71">
        <f>E719+M719+O719+Q719+W719+Y719+AA719+AE719+AG719+AI719+AO719+AS719+G719+K719+I719+AC719+S719+U719+AQ719+AK719+AM719+C719</f>
        <v>0</v>
      </c>
      <c r="AV719" s="155">
        <f t="shared" si="3224"/>
        <v>0</v>
      </c>
      <c r="AW719" s="94"/>
      <c r="AX719" s="94"/>
      <c r="AY719" s="94"/>
      <c r="AZ719" s="94"/>
      <c r="BA719" s="94"/>
      <c r="BB719" s="94"/>
      <c r="BC719" s="94"/>
      <c r="BD719" s="94"/>
      <c r="BE719" s="94"/>
      <c r="BF719" s="94"/>
      <c r="BG719" s="94"/>
      <c r="BH719" s="94"/>
      <c r="BI719" s="94"/>
      <c r="BJ719" s="94"/>
      <c r="BK719" s="94"/>
      <c r="CK719" s="26">
        <f t="shared" ref="CK719" si="3269">SUM(CK715:CK718)</f>
        <v>0</v>
      </c>
    </row>
    <row r="720" spans="1:89" ht="16.5" thickTop="1" x14ac:dyDescent="0.25">
      <c r="A720" s="233" t="s">
        <v>481</v>
      </c>
      <c r="B720" s="233"/>
      <c r="C720" s="233"/>
      <c r="D720" s="233"/>
      <c r="E720" s="233"/>
      <c r="F720" s="233"/>
      <c r="G720" s="233"/>
      <c r="H720" s="233"/>
      <c r="I720" s="233"/>
      <c r="J720" s="233"/>
      <c r="K720" s="233"/>
      <c r="L720" s="233"/>
      <c r="M720" s="233"/>
      <c r="N720" s="233"/>
      <c r="O720" s="233"/>
      <c r="P720" s="233"/>
      <c r="Q720" s="233"/>
      <c r="R720" s="233"/>
      <c r="S720" s="233"/>
      <c r="T720" s="233"/>
      <c r="U720" s="233"/>
      <c r="V720" s="233"/>
      <c r="W720" s="233"/>
      <c r="X720" s="233"/>
      <c r="Y720" s="233"/>
      <c r="Z720" s="233"/>
      <c r="AA720" s="233"/>
      <c r="AB720" s="233"/>
      <c r="AC720" s="233"/>
      <c r="AD720" s="233"/>
      <c r="AE720" s="233"/>
      <c r="AF720" s="233"/>
      <c r="AG720" s="233"/>
      <c r="AH720" s="233"/>
      <c r="AI720" s="233"/>
      <c r="AJ720" s="233"/>
      <c r="AK720" s="233"/>
      <c r="AL720" s="233"/>
      <c r="AM720" s="233"/>
      <c r="AN720" s="233"/>
      <c r="AO720" s="233"/>
      <c r="AP720" s="233"/>
      <c r="AQ720" s="233"/>
      <c r="AR720" s="233"/>
      <c r="AS720" s="233"/>
      <c r="AT720" s="233"/>
      <c r="AU720" s="233"/>
      <c r="AV720" s="233"/>
    </row>
    <row r="721" spans="1:89" ht="45" x14ac:dyDescent="0.25">
      <c r="A721" s="76"/>
      <c r="B721" s="66" t="s">
        <v>21</v>
      </c>
      <c r="C721" s="225" t="s">
        <v>442</v>
      </c>
      <c r="D721" s="226"/>
      <c r="E721" s="225" t="s">
        <v>96</v>
      </c>
      <c r="F721" s="226"/>
      <c r="G721" s="232" t="s">
        <v>99</v>
      </c>
      <c r="H721" s="226"/>
      <c r="I721" s="232" t="s">
        <v>100</v>
      </c>
      <c r="J721" s="226"/>
      <c r="K721" s="225" t="s">
        <v>97</v>
      </c>
      <c r="L721" s="226"/>
      <c r="M721" s="225" t="s">
        <v>98</v>
      </c>
      <c r="N721" s="226"/>
      <c r="O721" s="225" t="s">
        <v>22</v>
      </c>
      <c r="P721" s="226"/>
      <c r="Q721" s="225" t="s">
        <v>489</v>
      </c>
      <c r="R721" s="226"/>
      <c r="S721" s="225" t="s">
        <v>488</v>
      </c>
      <c r="T721" s="226"/>
      <c r="U721" s="232" t="s">
        <v>422</v>
      </c>
      <c r="V721" s="226"/>
      <c r="W721" s="232" t="s">
        <v>436</v>
      </c>
      <c r="X721" s="226"/>
      <c r="Y721" s="232" t="s">
        <v>423</v>
      </c>
      <c r="Z721" s="226"/>
      <c r="AA721" s="225" t="s">
        <v>484</v>
      </c>
      <c r="AB721" s="226"/>
      <c r="AC721" s="225" t="s">
        <v>93</v>
      </c>
      <c r="AD721" s="226"/>
      <c r="AE721" s="225" t="s">
        <v>94</v>
      </c>
      <c r="AF721" s="226"/>
      <c r="AG721" s="225" t="s">
        <v>485</v>
      </c>
      <c r="AH721" s="226"/>
      <c r="AI721" s="225" t="s">
        <v>424</v>
      </c>
      <c r="AJ721" s="226"/>
      <c r="AK721" s="225" t="s">
        <v>425</v>
      </c>
      <c r="AL721" s="226"/>
      <c r="AM721" s="225" t="s">
        <v>437</v>
      </c>
      <c r="AN721" s="226"/>
      <c r="AO721" s="225" t="s">
        <v>500</v>
      </c>
      <c r="AP721" s="226"/>
      <c r="AQ721" s="225" t="s">
        <v>426</v>
      </c>
      <c r="AR721" s="226"/>
      <c r="AS721" s="225" t="s">
        <v>447</v>
      </c>
      <c r="AT721" s="226"/>
      <c r="AU721" s="225" t="s">
        <v>23</v>
      </c>
      <c r="AV721" s="226"/>
      <c r="AW721" s="89" t="s">
        <v>442</v>
      </c>
      <c r="AX721" s="89" t="s">
        <v>96</v>
      </c>
      <c r="AY721" s="195" t="s">
        <v>283</v>
      </c>
      <c r="AZ721" s="105" t="s">
        <v>97</v>
      </c>
      <c r="BA721" s="105" t="s">
        <v>443</v>
      </c>
      <c r="BB721" s="90" t="s">
        <v>434</v>
      </c>
      <c r="BC721" s="106" t="s">
        <v>284</v>
      </c>
      <c r="BD721" s="90" t="s">
        <v>435</v>
      </c>
      <c r="BE721" s="90" t="s">
        <v>93</v>
      </c>
      <c r="BF721" s="90" t="s">
        <v>94</v>
      </c>
      <c r="BG721" s="90" t="s">
        <v>31</v>
      </c>
      <c r="BH721" s="90" t="s">
        <v>444</v>
      </c>
      <c r="BI721" s="91" t="s">
        <v>445</v>
      </c>
      <c r="BJ721" s="91" t="s">
        <v>446</v>
      </c>
      <c r="BK721" s="91" t="s">
        <v>448</v>
      </c>
      <c r="CK721" s="219" t="s">
        <v>502</v>
      </c>
    </row>
    <row r="722" spans="1:89" x14ac:dyDescent="0.25">
      <c r="A722" s="38" t="s">
        <v>107</v>
      </c>
      <c r="B722" s="67"/>
      <c r="C722" s="67"/>
      <c r="D722" s="68"/>
      <c r="E722" s="67"/>
      <c r="F722" s="68"/>
      <c r="G722" s="67"/>
      <c r="H722" s="68"/>
      <c r="I722" s="67"/>
      <c r="J722" s="68"/>
      <c r="K722" s="67"/>
      <c r="L722" s="68"/>
      <c r="M722" s="69"/>
      <c r="N722" s="68"/>
      <c r="O722" s="67"/>
      <c r="P722" s="68"/>
      <c r="Q722" s="67"/>
      <c r="R722" s="68"/>
      <c r="S722" s="67"/>
      <c r="T722" s="68"/>
      <c r="U722" s="67"/>
      <c r="V722" s="68"/>
      <c r="W722" s="67"/>
      <c r="X722" s="68"/>
      <c r="Y722" s="67"/>
      <c r="Z722" s="68"/>
      <c r="AA722" s="67"/>
      <c r="AB722" s="68"/>
      <c r="AC722" s="69"/>
      <c r="AD722" s="69"/>
      <c r="AE722" s="67"/>
      <c r="AF722" s="68"/>
      <c r="AG722" s="67"/>
      <c r="AH722" s="68"/>
      <c r="AI722" s="67"/>
      <c r="AJ722" s="68"/>
      <c r="AK722" s="227"/>
      <c r="AL722" s="228"/>
      <c r="AM722" s="227"/>
      <c r="AN722" s="228"/>
      <c r="AO722" s="112"/>
      <c r="AP722" s="113"/>
      <c r="AQ722" s="112"/>
      <c r="AR722" s="113"/>
      <c r="AS722" s="112"/>
      <c r="AT722" s="113"/>
      <c r="AU722" s="67"/>
      <c r="AV722" s="110"/>
      <c r="AW722" s="89"/>
      <c r="AX722" s="89"/>
      <c r="AY722" s="89"/>
      <c r="AZ722" s="89"/>
      <c r="BA722" s="89"/>
    </row>
    <row r="723" spans="1:89" x14ac:dyDescent="0.25">
      <c r="A723" s="77"/>
      <c r="B723" s="70"/>
      <c r="C723" s="223">
        <f>(VLOOKUP(A722,$BL$2:$CH$5,2,FALSE))*'Attorney Detail'!F723</f>
        <v>15</v>
      </c>
      <c r="D723" s="224"/>
      <c r="E723" s="223">
        <f>(VLOOKUP(A722,$BL$2:$CH$5,3,FALSE))*'Attorney Detail'!F723</f>
        <v>15</v>
      </c>
      <c r="F723" s="224"/>
      <c r="G723" s="223">
        <f>VLOOKUP(A722,$BL$2:$CI$5,4,FALSE)*'Attorney Detail'!F723</f>
        <v>50</v>
      </c>
      <c r="H723" s="224"/>
      <c r="I723" s="223">
        <f>VLOOKUP(A722,$BL$2:$CI$5,5,FALSE)*'Attorney Detail'!F723</f>
        <v>80</v>
      </c>
      <c r="J723" s="224"/>
      <c r="K723" s="223">
        <f>VLOOKUP(A722,$BL$2:$CI$5,6,FALSE)*'Attorney Detail'!F723</f>
        <v>100</v>
      </c>
      <c r="L723" s="224"/>
      <c r="M723" s="234">
        <f>VLOOKUP(A722,$BL$2:$CI$5,7,FALSE)*'Attorney Detail'!F723</f>
        <v>150</v>
      </c>
      <c r="N723" s="224"/>
      <c r="O723" s="223">
        <f>VLOOKUP(A722,$BL$2:$CI$5,8,FALSE)*'Attorney Detail'!F723</f>
        <v>300</v>
      </c>
      <c r="P723" s="224"/>
      <c r="Q723" s="223">
        <f>VLOOKUP(A722,$BL$2:$CI$5,9,FALSE)*'Attorney Detail'!F723</f>
        <v>15</v>
      </c>
      <c r="R723" s="224"/>
      <c r="S723" s="223">
        <f>VLOOKUP(A722,$BL$2:$CI$5,10,FALSE)*'Attorney Detail'!F723</f>
        <v>50</v>
      </c>
      <c r="T723" s="224"/>
      <c r="U723" s="223">
        <f>VLOOKUP(A722,$BL$2:$CI$5,11,FALSE)*'Attorney Detail'!F723</f>
        <v>100</v>
      </c>
      <c r="V723" s="224"/>
      <c r="W723" s="223">
        <f>VLOOKUP(A722,$BL$2:$CI$5,12,FALSE)*'Attorney Detail'!F723</f>
        <v>220</v>
      </c>
      <c r="X723" s="224"/>
      <c r="Y723" s="223">
        <f>VLOOKUP(A722,$BL$2:$CI$5,13,FALSE)*'Attorney Detail'!F723</f>
        <v>300</v>
      </c>
      <c r="Z723" s="224"/>
      <c r="AA723" s="229">
        <f>VLOOKUP(A722,$BL$2:$CI$5,14,FALSE)*'Attorney Detail'!F723</f>
        <v>400</v>
      </c>
      <c r="AB723" s="230"/>
      <c r="AC723" s="229">
        <f>VLOOKUP(A722,$BL$2:$CI$5,15,FALSE)*'Attorney Detail'!F723</f>
        <v>120</v>
      </c>
      <c r="AD723" s="231"/>
      <c r="AE723" s="229">
        <f>VLOOKUP(A722,$BL$2:$CI$5,16,FALSE)*'Attorney Detail'!F723</f>
        <v>120</v>
      </c>
      <c r="AF723" s="230"/>
      <c r="AG723" s="229">
        <f>VLOOKUP(A722,$BL$2:$CI$5,17,FALSE)*'Attorney Detail'!F723</f>
        <v>300</v>
      </c>
      <c r="AH723" s="230"/>
      <c r="AI723" s="223">
        <f>VLOOKUP(A722,$BL$2:$CI$5,18,FALSE)*'Attorney Detail'!F723</f>
        <v>300</v>
      </c>
      <c r="AJ723" s="224"/>
      <c r="AK723" s="223">
        <f>VLOOKUP(A722,$BL$2:$CI$5,19,FALSE)*'Attorney Detail'!F723</f>
        <v>15</v>
      </c>
      <c r="AL723" s="224"/>
      <c r="AM723" s="223">
        <f>VLOOKUP(A722,$BL$2:$CI$5,20,FALSE)*'Attorney Detail'!F723</f>
        <v>40</v>
      </c>
      <c r="AN723" s="224"/>
      <c r="AO723" s="223">
        <f>VLOOKUP(A722,$BL$2:$CI$5,21,FALSE)*'Attorney Detail'!F723</f>
        <v>40</v>
      </c>
      <c r="AP723" s="224"/>
      <c r="AQ723" s="223">
        <f>VLOOKUP(A722,$BL$2:$CI$5,22,FALSE)*'Attorney Detail'!F723</f>
        <v>40</v>
      </c>
      <c r="AR723" s="224"/>
      <c r="AS723" s="235">
        <f>VLOOKUP(A722,$BL$2:$CI$5,23,FALSE)*'Attorney Detail'!F723</f>
        <v>10000000000</v>
      </c>
      <c r="AT723" s="236"/>
      <c r="AU723" s="237"/>
      <c r="AV723" s="238"/>
    </row>
    <row r="724" spans="1:89" ht="15.75" thickBot="1" x14ac:dyDescent="0.3">
      <c r="A724" s="37" t="str">
        <f>'Attorney Detail'!A723&amp;""</f>
        <v/>
      </c>
      <c r="B724" s="78" t="s">
        <v>24</v>
      </c>
      <c r="C724" s="78" t="s">
        <v>24</v>
      </c>
      <c r="D724" s="78" t="s">
        <v>112</v>
      </c>
      <c r="E724" s="78" t="s">
        <v>24</v>
      </c>
      <c r="F724" s="78" t="s">
        <v>112</v>
      </c>
      <c r="G724" s="78" t="s">
        <v>24</v>
      </c>
      <c r="H724" s="78" t="s">
        <v>112</v>
      </c>
      <c r="I724" s="78" t="s">
        <v>24</v>
      </c>
      <c r="J724" s="78" t="s">
        <v>112</v>
      </c>
      <c r="K724" s="78" t="s">
        <v>24</v>
      </c>
      <c r="L724" s="78" t="s">
        <v>112</v>
      </c>
      <c r="M724" s="78" t="s">
        <v>24</v>
      </c>
      <c r="N724" s="78" t="s">
        <v>112</v>
      </c>
      <c r="O724" s="78" t="s">
        <v>24</v>
      </c>
      <c r="P724" s="78" t="s">
        <v>112</v>
      </c>
      <c r="Q724" s="78" t="s">
        <v>24</v>
      </c>
      <c r="R724" s="78" t="s">
        <v>112</v>
      </c>
      <c r="S724" s="78" t="s">
        <v>24</v>
      </c>
      <c r="T724" s="78" t="s">
        <v>112</v>
      </c>
      <c r="U724" s="78" t="s">
        <v>24</v>
      </c>
      <c r="V724" s="78" t="s">
        <v>112</v>
      </c>
      <c r="W724" s="78" t="s">
        <v>24</v>
      </c>
      <c r="X724" s="78" t="s">
        <v>112</v>
      </c>
      <c r="Y724" s="78" t="s">
        <v>24</v>
      </c>
      <c r="Z724" s="78" t="s">
        <v>112</v>
      </c>
      <c r="AA724" s="78" t="s">
        <v>24</v>
      </c>
      <c r="AB724" s="78" t="s">
        <v>112</v>
      </c>
      <c r="AC724" s="78" t="s">
        <v>24</v>
      </c>
      <c r="AD724" s="78" t="s">
        <v>112</v>
      </c>
      <c r="AE724" s="78" t="s">
        <v>24</v>
      </c>
      <c r="AF724" s="78" t="s">
        <v>112</v>
      </c>
      <c r="AG724" s="78" t="s">
        <v>24</v>
      </c>
      <c r="AH724" s="79" t="s">
        <v>112</v>
      </c>
      <c r="AI724" s="78" t="s">
        <v>24</v>
      </c>
      <c r="AJ724" s="78" t="s">
        <v>112</v>
      </c>
      <c r="AK724" s="78" t="s">
        <v>24</v>
      </c>
      <c r="AL724" s="78" t="s">
        <v>112</v>
      </c>
      <c r="AM724" s="78" t="s">
        <v>24</v>
      </c>
      <c r="AN724" s="78" t="s">
        <v>112</v>
      </c>
      <c r="AO724" s="78" t="s">
        <v>24</v>
      </c>
      <c r="AP724" s="78" t="s">
        <v>112</v>
      </c>
      <c r="AQ724" s="78" t="s">
        <v>24</v>
      </c>
      <c r="AR724" s="78" t="s">
        <v>112</v>
      </c>
      <c r="AS724" s="78" t="s">
        <v>24</v>
      </c>
      <c r="AT724" s="78" t="s">
        <v>112</v>
      </c>
      <c r="AU724" s="78" t="s">
        <v>24</v>
      </c>
      <c r="AV724" s="154" t="s">
        <v>112</v>
      </c>
    </row>
    <row r="725" spans="1:89" ht="16.5" thickTop="1" thickBot="1" x14ac:dyDescent="0.3">
      <c r="A725" s="20" t="s">
        <v>25</v>
      </c>
      <c r="B725" s="21"/>
      <c r="C725" s="21"/>
      <c r="D725" s="75">
        <f>C725/C723</f>
        <v>0</v>
      </c>
      <c r="E725" s="21"/>
      <c r="F725" s="75">
        <f>E725/E723</f>
        <v>0</v>
      </c>
      <c r="G725" s="21"/>
      <c r="H725" s="75">
        <f>G725/G723</f>
        <v>0</v>
      </c>
      <c r="I725" s="21"/>
      <c r="J725" s="75">
        <f>I725/I723</f>
        <v>0</v>
      </c>
      <c r="K725" s="21"/>
      <c r="L725" s="75">
        <f>K725/K723</f>
        <v>0</v>
      </c>
      <c r="M725" s="21"/>
      <c r="N725" s="75">
        <f>M725/M723</f>
        <v>0</v>
      </c>
      <c r="O725" s="21"/>
      <c r="P725" s="75">
        <f>O725/O723</f>
        <v>0</v>
      </c>
      <c r="Q725" s="21"/>
      <c r="R725" s="75">
        <f>Q725/Q723</f>
        <v>0</v>
      </c>
      <c r="S725" s="21"/>
      <c r="T725" s="75">
        <f>S725/S723</f>
        <v>0</v>
      </c>
      <c r="U725" s="21"/>
      <c r="V725" s="75">
        <f>U725/U723</f>
        <v>0</v>
      </c>
      <c r="W725" s="21"/>
      <c r="X725" s="75">
        <f>W725/W723</f>
        <v>0</v>
      </c>
      <c r="Y725" s="21"/>
      <c r="Z725" s="75">
        <f>Y725/Y723</f>
        <v>0</v>
      </c>
      <c r="AA725" s="21"/>
      <c r="AB725" s="75">
        <f>AA725/AA723</f>
        <v>0</v>
      </c>
      <c r="AC725" s="21"/>
      <c r="AD725" s="75">
        <f>AC725/AC723</f>
        <v>0</v>
      </c>
      <c r="AE725" s="21"/>
      <c r="AF725" s="75">
        <f>AE725/AE723</f>
        <v>0</v>
      </c>
      <c r="AG725" s="21"/>
      <c r="AH725" s="75">
        <f>AG725/AG723</f>
        <v>0</v>
      </c>
      <c r="AI725" s="21"/>
      <c r="AJ725" s="75">
        <f>AI725/AI723</f>
        <v>0</v>
      </c>
      <c r="AK725" s="21"/>
      <c r="AL725" s="75">
        <f>AK725/AK723</f>
        <v>0</v>
      </c>
      <c r="AM725" s="21">
        <v>0</v>
      </c>
      <c r="AN725" s="75">
        <f>AM725/AM723</f>
        <v>0</v>
      </c>
      <c r="AO725" s="21"/>
      <c r="AP725" s="75">
        <f>AO725/AO723</f>
        <v>0</v>
      </c>
      <c r="AQ725" s="21"/>
      <c r="AR725" s="75">
        <f>AQ725/AQ723</f>
        <v>0</v>
      </c>
      <c r="AS725" s="21"/>
      <c r="AT725" s="75">
        <f>AS725/AS723</f>
        <v>0</v>
      </c>
      <c r="AU725" s="100">
        <f>E725+M725+O725+Q725+W725+Y725+AA725+AE725+AG725+AI725+AO725+AS725+G725+K725+I725+AC725+S725+U725+AQ725+AK725+AM725+C725</f>
        <v>0</v>
      </c>
      <c r="AV725" s="155">
        <f t="shared" ref="AV725:AV729" si="3270">F725+N725+P725+R725+X725+Z725+AB725+AF725+AH725+AJ725+AP725+AT725+AD725+H725+L725+J725+T725+V725+AR725+AL725+AN725+D725</f>
        <v>0</v>
      </c>
      <c r="AW725" s="93">
        <f>IF(D725=0,0,(IF('Attorney Detail'!I723="yes",(D725/AV725)*('Attorney Detail'!G723+'Attorney Detail'!H723),0)))</f>
        <v>0</v>
      </c>
      <c r="AX725" s="93">
        <f>IF(F725=0,0,(IF('Attorney Detail'!J723="yes",(F725/AV725)*('Attorney Detail'!G723+'Attorney Detail'!H723),0)))</f>
        <v>0</v>
      </c>
      <c r="AY725" s="93">
        <f>IF(H725+J725=0,0,(IF('Attorney Detail'!K723="yes",((H725+J725)/AV725)*('Attorney Detail'!G723+'Attorney Detail'!H723),0)))</f>
        <v>0</v>
      </c>
      <c r="AZ725" s="93">
        <f>IF(L725=0,0,(IF('Attorney Detail'!L723="yes",(L725/AV725)*('Attorney Detail'!G723+'Attorney Detail'!H723),0)))</f>
        <v>0</v>
      </c>
      <c r="BA725" s="93">
        <f>IF(N725=0,0,(N725/AV725)*('Attorney Detail'!G723+'Attorney Detail'!H723))</f>
        <v>0</v>
      </c>
      <c r="BB725" s="93">
        <f>IF(R725+T725=0,0,(IF('Attorney Detail'!M723="yes",((R725+T725)/AV725)*('Attorney Detail'!G723+'Attorney Detail'!H723),0)))</f>
        <v>0</v>
      </c>
      <c r="BC725" s="93">
        <f>IF(V725=0,0,(IF('Attorney Detail'!N723="yes",(((V725)/AV725)*('Attorney Detail'!G723+'Attorney Detail'!H723)),0)))</f>
        <v>0</v>
      </c>
      <c r="BD725" s="93">
        <f>IF(X725+Z725+AB725=0,0,(IF('Attorney Detail'!O723="yes",((X725+Z725+AB725)/AV725)*('Attorney Detail'!G723+'Attorney Detail'!H723),0)))</f>
        <v>0</v>
      </c>
      <c r="BE725" s="93">
        <f>IF(AD725=0,0,(IF('Attorney Detail'!P723="yes",(AD725/AV725)*('Attorney Detail'!G723+'Attorney Detail'!H723),0)))</f>
        <v>0</v>
      </c>
      <c r="BF725" s="93">
        <f>IF(AF725=0,0,(IF('Attorney Detail'!Q723="yes",(AF725/AV725)*('Attorney Detail'!G723+'Attorney Detail'!H723),0)))</f>
        <v>0</v>
      </c>
      <c r="BG725" s="93">
        <f>IF(AH725=0,0,(AH725/AV725)*('Attorney Detail'!G723+'Attorney Detail'!H723))</f>
        <v>0</v>
      </c>
      <c r="BH725" s="93">
        <f>IF(AK725+AM725=0,0,(IF('Attorney Detail'!R723="yes",((AL725+AN725)/AV725)*('Attorney Detail'!G723+'Attorney Detail'!H723),0)))</f>
        <v>0</v>
      </c>
      <c r="BI725" s="91">
        <f>IF(AP725=0,0,(IF('Attorney Detail'!S723="yes",(AP725/AV725)*('Attorney Detail'!G723+'Attorney Detail'!H723),0)))</f>
        <v>0</v>
      </c>
      <c r="BJ725" s="91">
        <f>IF(AT725=0,0,(AT725/AV725)*('Attorney Detail'!G723+'Attorney Detail'!H723))</f>
        <v>0</v>
      </c>
      <c r="BK725" s="91">
        <f>IF((AU725)=0,('Attorney Detail'!G723+'Attorney Detail'!H723),SUM(AW725:BJ725))</f>
        <v>0</v>
      </c>
    </row>
    <row r="726" spans="1:89" ht="16.5" thickTop="1" thickBot="1" x14ac:dyDescent="0.3">
      <c r="A726" s="22" t="s">
        <v>26</v>
      </c>
      <c r="B726" s="23"/>
      <c r="C726" s="88"/>
      <c r="D726" s="75">
        <f>C726/C723</f>
        <v>0</v>
      </c>
      <c r="E726" s="88"/>
      <c r="F726" s="75">
        <f>E726/E723</f>
        <v>0</v>
      </c>
      <c r="G726" s="88"/>
      <c r="H726" s="75">
        <f>G726/G723</f>
        <v>0</v>
      </c>
      <c r="I726" s="88"/>
      <c r="J726" s="75">
        <f>I726/I723</f>
        <v>0</v>
      </c>
      <c r="K726" s="88"/>
      <c r="L726" s="75">
        <f>K726/K723</f>
        <v>0</v>
      </c>
      <c r="M726" s="88"/>
      <c r="N726" s="75">
        <f>M726/M723</f>
        <v>0</v>
      </c>
      <c r="O726" s="88"/>
      <c r="P726" s="75">
        <f>O726/O723</f>
        <v>0</v>
      </c>
      <c r="Q726" s="88"/>
      <c r="R726" s="75">
        <f>Q726/Q723</f>
        <v>0</v>
      </c>
      <c r="S726" s="88"/>
      <c r="T726" s="75">
        <f>S726/S723</f>
        <v>0</v>
      </c>
      <c r="U726" s="88"/>
      <c r="V726" s="75">
        <f>U726/U723</f>
        <v>0</v>
      </c>
      <c r="W726" s="88"/>
      <c r="X726" s="75">
        <f>W726/W723</f>
        <v>0</v>
      </c>
      <c r="Y726" s="88"/>
      <c r="Z726" s="75">
        <f>Y726/Y723</f>
        <v>0</v>
      </c>
      <c r="AA726" s="88"/>
      <c r="AB726" s="75">
        <f>AA726/AA723</f>
        <v>0</v>
      </c>
      <c r="AC726" s="88"/>
      <c r="AD726" s="75">
        <f>AC726/AC723</f>
        <v>0</v>
      </c>
      <c r="AE726" s="88"/>
      <c r="AF726" s="75">
        <f>AE726/AE723</f>
        <v>0</v>
      </c>
      <c r="AG726" s="88"/>
      <c r="AH726" s="75">
        <f>AG726/AG723</f>
        <v>0</v>
      </c>
      <c r="AI726" s="88"/>
      <c r="AJ726" s="75">
        <f>AI726/AI723</f>
        <v>0</v>
      </c>
      <c r="AK726" s="88">
        <v>0</v>
      </c>
      <c r="AL726" s="75">
        <f>AK726/AK723</f>
        <v>0</v>
      </c>
      <c r="AM726" s="88">
        <v>0</v>
      </c>
      <c r="AN726" s="75">
        <f>AM726/AM723</f>
        <v>0</v>
      </c>
      <c r="AO726" s="88"/>
      <c r="AP726" s="75">
        <f>AO726/AO723</f>
        <v>0</v>
      </c>
      <c r="AQ726" s="88"/>
      <c r="AR726" s="75">
        <f>AQ726/AQ723</f>
        <v>0</v>
      </c>
      <c r="AS726" s="88"/>
      <c r="AT726" s="75">
        <f>AS726/AS723</f>
        <v>0</v>
      </c>
      <c r="AU726" s="107">
        <f>E726+M726+O726+Q726+W726+Y726+AA726+AE726+AG726+AI726+AO726+AS726+G726+K726+I726+AC726+S726+U726+AQ726+AK726+AM726+C726</f>
        <v>0</v>
      </c>
      <c r="AV726" s="155">
        <f t="shared" si="3270"/>
        <v>0</v>
      </c>
      <c r="AW726" s="93">
        <f>IF(D726=0,0,(IF('Attorney Detail'!I724="yes",(D726/AV726)*('Attorney Detail'!G724+'Attorney Detail'!H724),0)))</f>
        <v>0</v>
      </c>
      <c r="AX726" s="93">
        <f>IF(F726=0,0,(IF('Attorney Detail'!J724="yes",(F726/AV726)*('Attorney Detail'!G724+'Attorney Detail'!H724),0)))</f>
        <v>0</v>
      </c>
      <c r="AY726" s="93">
        <f>IF(H726+J726=0,0,(IF('Attorney Detail'!K724="yes",((H726+J726)/AV726)*('Attorney Detail'!G724+'Attorney Detail'!H724),0)))</f>
        <v>0</v>
      </c>
      <c r="AZ726" s="93">
        <f>IF(L726=0,0,(IF('Attorney Detail'!L724="yes",(L726/AV726)*('Attorney Detail'!G724+'Attorney Detail'!H724),0)))</f>
        <v>0</v>
      </c>
      <c r="BA726" s="93">
        <f>IF(N726=0,0,(N726/AV726)*('Attorney Detail'!G724+'Attorney Detail'!H724))</f>
        <v>0</v>
      </c>
      <c r="BB726" s="93">
        <f>IF(R726+T726=0,0,(IF('Attorney Detail'!M724="yes",((R726+T726)/AV726)*('Attorney Detail'!G724+'Attorney Detail'!H724),0)))</f>
        <v>0</v>
      </c>
      <c r="BC726" s="93">
        <f>IF(V726=0,0,(IF('Attorney Detail'!N724="yes",(((V726)/AV726)*('Attorney Detail'!G724+'Attorney Detail'!H724)),0)))</f>
        <v>0</v>
      </c>
      <c r="BD726" s="93">
        <f>IF(X726+Z726+AB726=0,0,(IF('Attorney Detail'!O724="yes",((X726+Z726+AB726)/AV726)*('Attorney Detail'!G724+'Attorney Detail'!H724),0)))</f>
        <v>0</v>
      </c>
      <c r="BE726" s="93">
        <f>IF(AD726=0,0,(IF('Attorney Detail'!P724="yes",(AD726/AV726)*('Attorney Detail'!G724+'Attorney Detail'!H724),0)))</f>
        <v>0</v>
      </c>
      <c r="BF726" s="93">
        <f>IF(AF726=0,0,(IF('Attorney Detail'!Q724="yes",(AF726/AV726)*('Attorney Detail'!G724+'Attorney Detail'!H724),0)))</f>
        <v>0</v>
      </c>
      <c r="BG726" s="93">
        <f>IF(AH726=0,0,(AH726/AV726)*('Attorney Detail'!G724+'Attorney Detail'!H724))</f>
        <v>0</v>
      </c>
      <c r="BH726" s="93">
        <f>IF(AK726+AM726=0,0,(IF('Attorney Detail'!R724="yes",((AL726+AN726)/AV726)*('Attorney Detail'!G724+'Attorney Detail'!H724),0)))</f>
        <v>0</v>
      </c>
      <c r="BI726" s="91">
        <f>IF(AP726=0,0,(IF('Attorney Detail'!S724="yes",(AP726/AV726)*('Attorney Detail'!G724+'Attorney Detail'!H724),0)))</f>
        <v>0</v>
      </c>
      <c r="BJ726" s="91">
        <f>IF(AT726=0,0,(AT726/AV726)*('Attorney Detail'!G724+'Attorney Detail'!H724))</f>
        <v>0</v>
      </c>
      <c r="BK726" s="91">
        <f>IF((AU726)=0,('Attorney Detail'!G724+'Attorney Detail'!H724),SUM(AW726:BJ726))</f>
        <v>0</v>
      </c>
    </row>
    <row r="727" spans="1:89" ht="16.5" thickTop="1" thickBot="1" x14ac:dyDescent="0.3">
      <c r="A727" s="22" t="s">
        <v>27</v>
      </c>
      <c r="B727" s="23"/>
      <c r="C727" s="88"/>
      <c r="D727" s="75">
        <f>C727/C723</f>
        <v>0</v>
      </c>
      <c r="E727" s="88"/>
      <c r="F727" s="75">
        <f>E727/E723</f>
        <v>0</v>
      </c>
      <c r="G727" s="88"/>
      <c r="H727" s="75">
        <f>G727/G723</f>
        <v>0</v>
      </c>
      <c r="I727" s="88"/>
      <c r="J727" s="75">
        <f>I727/I723</f>
        <v>0</v>
      </c>
      <c r="K727" s="88"/>
      <c r="L727" s="75">
        <f>K727/K723</f>
        <v>0</v>
      </c>
      <c r="M727" s="88"/>
      <c r="N727" s="75">
        <f>M727/M723</f>
        <v>0</v>
      </c>
      <c r="O727" s="88"/>
      <c r="P727" s="75">
        <f>O727/O723</f>
        <v>0</v>
      </c>
      <c r="Q727" s="88"/>
      <c r="R727" s="75">
        <f>Q727/Q723</f>
        <v>0</v>
      </c>
      <c r="S727" s="88"/>
      <c r="T727" s="75">
        <f>S727/S723</f>
        <v>0</v>
      </c>
      <c r="U727" s="88"/>
      <c r="V727" s="75">
        <f>U727/U723</f>
        <v>0</v>
      </c>
      <c r="W727" s="88"/>
      <c r="X727" s="75">
        <f>W727/W723</f>
        <v>0</v>
      </c>
      <c r="Y727" s="88"/>
      <c r="Z727" s="75">
        <f>Y727/Y723</f>
        <v>0</v>
      </c>
      <c r="AA727" s="88"/>
      <c r="AB727" s="75">
        <f>AA727/AA723</f>
        <v>0</v>
      </c>
      <c r="AC727" s="88"/>
      <c r="AD727" s="75">
        <f>AC727/AC723</f>
        <v>0</v>
      </c>
      <c r="AE727" s="88"/>
      <c r="AF727" s="75">
        <f>AE727/AE723</f>
        <v>0</v>
      </c>
      <c r="AG727" s="88"/>
      <c r="AH727" s="75">
        <f>AG727/AG723</f>
        <v>0</v>
      </c>
      <c r="AI727" s="88"/>
      <c r="AJ727" s="75">
        <f>AI727/AI723</f>
        <v>0</v>
      </c>
      <c r="AK727" s="88">
        <v>0</v>
      </c>
      <c r="AL727" s="75">
        <f>AK727/AK723</f>
        <v>0</v>
      </c>
      <c r="AM727" s="88">
        <v>0</v>
      </c>
      <c r="AN727" s="75">
        <f>AM727/AM723</f>
        <v>0</v>
      </c>
      <c r="AO727" s="88"/>
      <c r="AP727" s="75">
        <f>AO727/AO723</f>
        <v>0</v>
      </c>
      <c r="AQ727" s="88"/>
      <c r="AR727" s="75">
        <f>AQ727/AQ723</f>
        <v>0</v>
      </c>
      <c r="AS727" s="88"/>
      <c r="AT727" s="75">
        <f>AS727/AS723</f>
        <v>0</v>
      </c>
      <c r="AU727" s="107">
        <f>E727+M727+O727+Q727+W727+Y727+AA727+AE727+AG727+AI727+AO727+AS727+G727+K727+I727+AC727+S727+U727+AQ727+AK727+AM727+C727</f>
        <v>0</v>
      </c>
      <c r="AV727" s="155">
        <f t="shared" si="3270"/>
        <v>0</v>
      </c>
      <c r="AW727" s="93">
        <f>IF(D727=0,0,(IF('Attorney Detail'!I725="yes",(D727/AV727)*('Attorney Detail'!G725+'Attorney Detail'!H725),0)))</f>
        <v>0</v>
      </c>
      <c r="AX727" s="93">
        <f>IF(F727=0,0,(IF('Attorney Detail'!J725="yes",(F727/AV727)*('Attorney Detail'!G725+'Attorney Detail'!H725),0)))</f>
        <v>0</v>
      </c>
      <c r="AY727" s="93">
        <f>IF(H727+J727=0,0,(IF('Attorney Detail'!K725="yes",((H727+J727)/AV727)*('Attorney Detail'!G725+'Attorney Detail'!H725),0)))</f>
        <v>0</v>
      </c>
      <c r="AZ727" s="93">
        <f>IF(L727=0,0,(IF('Attorney Detail'!L725="yes",(L727/AV727)*('Attorney Detail'!G725+'Attorney Detail'!H725),0)))</f>
        <v>0</v>
      </c>
      <c r="BA727" s="93">
        <f>IF(N727=0,0,(N727/AV727)*('Attorney Detail'!G725+'Attorney Detail'!H725))</f>
        <v>0</v>
      </c>
      <c r="BB727" s="93">
        <f>IF(R727+T727=0,0,(IF('Attorney Detail'!M725="yes",((R727+T727)/AV727)*('Attorney Detail'!G725+'Attorney Detail'!H725),0)))</f>
        <v>0</v>
      </c>
      <c r="BC727" s="93">
        <f>IF(V727=0,0,(IF('Attorney Detail'!N725="yes",(((V727)/AV727)*('Attorney Detail'!G725+'Attorney Detail'!H725)),0)))</f>
        <v>0</v>
      </c>
      <c r="BD727" s="93">
        <f>IF(X727+Z727+AB727=0,0,(IF('Attorney Detail'!O725="yes",((X727+Z727+AB727)/AV727)*('Attorney Detail'!G725+'Attorney Detail'!H725),0)))</f>
        <v>0</v>
      </c>
      <c r="BE727" s="93">
        <f>IF(AD727=0,0,(IF('Attorney Detail'!P725="yes",(AD727/AV727)*('Attorney Detail'!G725+'Attorney Detail'!H725),0)))</f>
        <v>0</v>
      </c>
      <c r="BF727" s="93">
        <f>IF(AF727=0,0,(IF('Attorney Detail'!Q725="yes",(AF727/AV727)*('Attorney Detail'!G725+'Attorney Detail'!H725),0)))</f>
        <v>0</v>
      </c>
      <c r="BG727" s="93">
        <f>IF(AH727=0,0,(AH727/AV727)*('Attorney Detail'!G725+'Attorney Detail'!H725))</f>
        <v>0</v>
      </c>
      <c r="BH727" s="93">
        <f>IF(AK727+AM727=0,0,(IF('Attorney Detail'!R725="yes",((AL727+AN727)/AV727)*('Attorney Detail'!G725+'Attorney Detail'!H725),0)))</f>
        <v>0</v>
      </c>
      <c r="BI727" s="91">
        <f>IF(AP727=0,0,(IF('Attorney Detail'!S725="yes",(AP727/AV727)*('Attorney Detail'!G725+'Attorney Detail'!H725),0)))</f>
        <v>0</v>
      </c>
      <c r="BJ727" s="91">
        <f>IF(AT727=0,0,(AT727/AV727)*('Attorney Detail'!G725+'Attorney Detail'!H725))</f>
        <v>0</v>
      </c>
      <c r="BK727" s="91">
        <f>IF((AU727)=0,('Attorney Detail'!G725+'Attorney Detail'!H725),SUM(AW727:BJ727))</f>
        <v>0</v>
      </c>
    </row>
    <row r="728" spans="1:89" ht="16.5" thickTop="1" thickBot="1" x14ac:dyDescent="0.3">
      <c r="A728" s="24" t="s">
        <v>28</v>
      </c>
      <c r="B728" s="25"/>
      <c r="C728" s="25"/>
      <c r="D728" s="75">
        <f>C728/C723</f>
        <v>0</v>
      </c>
      <c r="E728" s="25"/>
      <c r="F728" s="75">
        <f>E728/E723</f>
        <v>0</v>
      </c>
      <c r="G728" s="25"/>
      <c r="H728" s="75">
        <f>G728/G723</f>
        <v>0</v>
      </c>
      <c r="I728" s="25"/>
      <c r="J728" s="75">
        <f>I728/I723</f>
        <v>0</v>
      </c>
      <c r="K728" s="25"/>
      <c r="L728" s="75">
        <f>K728/K723</f>
        <v>0</v>
      </c>
      <c r="M728" s="25"/>
      <c r="N728" s="75">
        <f>M728/M723</f>
        <v>0</v>
      </c>
      <c r="O728" s="25"/>
      <c r="P728" s="75">
        <f>O728/O723</f>
        <v>0</v>
      </c>
      <c r="Q728" s="25"/>
      <c r="R728" s="75">
        <f>Q728/Q723</f>
        <v>0</v>
      </c>
      <c r="S728" s="25"/>
      <c r="T728" s="75">
        <f>S728/S723</f>
        <v>0</v>
      </c>
      <c r="U728" s="25"/>
      <c r="V728" s="75">
        <f>U728/U723</f>
        <v>0</v>
      </c>
      <c r="W728" s="25"/>
      <c r="X728" s="75">
        <f>W728/W723</f>
        <v>0</v>
      </c>
      <c r="Y728" s="25"/>
      <c r="Z728" s="75">
        <f>Y728/Y723</f>
        <v>0</v>
      </c>
      <c r="AA728" s="25"/>
      <c r="AB728" s="75">
        <f>AA728/AA723</f>
        <v>0</v>
      </c>
      <c r="AC728" s="25"/>
      <c r="AD728" s="75">
        <f>AC728/AC723</f>
        <v>0</v>
      </c>
      <c r="AE728" s="25"/>
      <c r="AF728" s="75">
        <f>AE728/AE723</f>
        <v>0</v>
      </c>
      <c r="AG728" s="25"/>
      <c r="AH728" s="75">
        <f>AG728/AG723</f>
        <v>0</v>
      </c>
      <c r="AI728" s="25"/>
      <c r="AJ728" s="75">
        <f>AI728/AI723</f>
        <v>0</v>
      </c>
      <c r="AK728" s="25">
        <v>0</v>
      </c>
      <c r="AL728" s="75">
        <f>AK728/AK723</f>
        <v>0</v>
      </c>
      <c r="AM728" s="25">
        <v>0</v>
      </c>
      <c r="AN728" s="75">
        <f>AM728/AM723</f>
        <v>0</v>
      </c>
      <c r="AO728" s="25"/>
      <c r="AP728" s="75">
        <f>AO728/AO723</f>
        <v>0</v>
      </c>
      <c r="AQ728" s="25"/>
      <c r="AR728" s="75">
        <f>AQ728/AQ723</f>
        <v>0</v>
      </c>
      <c r="AS728" s="25"/>
      <c r="AT728" s="75">
        <f>AS728/AS723</f>
        <v>0</v>
      </c>
      <c r="AU728" s="108">
        <f>E728+M728+O728+Q728+W728+Y728+AA728+AE728+AG728+AI728+AO728+AS728+G728+K728+I728+AC728+S728+U728+AQ728+AK728+AM728+C728</f>
        <v>0</v>
      </c>
      <c r="AV728" s="155">
        <f t="shared" si="3270"/>
        <v>0</v>
      </c>
      <c r="AW728" s="93">
        <f>IF(D728=0,0,(IF('Attorney Detail'!I726="yes",(D728/AV728)*('Attorney Detail'!G726+'Attorney Detail'!H726),0)))</f>
        <v>0</v>
      </c>
      <c r="AX728" s="93">
        <f>IF(F728=0,0,(IF('Attorney Detail'!J726="yes",(F728/AV728)*('Attorney Detail'!G726+'Attorney Detail'!H726),0)))</f>
        <v>0</v>
      </c>
      <c r="AY728" s="93">
        <f>IF(H728+J728=0,0,(IF('Attorney Detail'!K726="yes",((H728+J728)/AV728)*('Attorney Detail'!G726+'Attorney Detail'!H726),0)))</f>
        <v>0</v>
      </c>
      <c r="AZ728" s="93">
        <f>IF(L728=0,0,(IF('Attorney Detail'!L726="yes",(L728/AV728)*('Attorney Detail'!G726+'Attorney Detail'!H726),0)))</f>
        <v>0</v>
      </c>
      <c r="BA728" s="93">
        <f>IF(N728=0,0,(N728/AV728)*('Attorney Detail'!G726+'Attorney Detail'!H726))</f>
        <v>0</v>
      </c>
      <c r="BB728" s="93">
        <f>IF(R728+T728=0,0,(IF('Attorney Detail'!M726="yes",((R728+T728)/AV728)*('Attorney Detail'!G726+'Attorney Detail'!H726),0)))</f>
        <v>0</v>
      </c>
      <c r="BC728" s="93">
        <f>IF(V728=0,0,(IF('Attorney Detail'!N726="yes",(((V728)/AV728)*('Attorney Detail'!G726+'Attorney Detail'!H726)),0)))</f>
        <v>0</v>
      </c>
      <c r="BD728" s="93">
        <f>IF(X728+Z728+AB728=0,0,(IF('Attorney Detail'!O726="yes",((X728+Z728+AB728)/AV728)*('Attorney Detail'!G726+'Attorney Detail'!H726),0)))</f>
        <v>0</v>
      </c>
      <c r="BE728" s="93">
        <f>IF(AD728=0,0,(IF('Attorney Detail'!P726="yes",(AD728/AV728)*('Attorney Detail'!G726+'Attorney Detail'!H726),0)))</f>
        <v>0</v>
      </c>
      <c r="BF728" s="93">
        <f>IF(AF728=0,0,(IF('Attorney Detail'!Q726="yes",(AF728/AV728)*('Attorney Detail'!G726+'Attorney Detail'!H726),0)))</f>
        <v>0</v>
      </c>
      <c r="BG728" s="93">
        <f>IF(AH728=0,0,(AH728/AV728)*('Attorney Detail'!G726+'Attorney Detail'!H726))</f>
        <v>0</v>
      </c>
      <c r="BH728" s="93">
        <f>IF(AK728+AM728=0,0,(IF('Attorney Detail'!R726="yes",((AL728+AN728)/AV728)*('Attorney Detail'!G726+'Attorney Detail'!H726),0)))</f>
        <v>0</v>
      </c>
      <c r="BI728" s="91">
        <f>IF(AP728=0,0,(IF('Attorney Detail'!S726="yes",(AP728/AV728)*('Attorney Detail'!G726+'Attorney Detail'!H726),0)))</f>
        <v>0</v>
      </c>
      <c r="BJ728" s="91">
        <f>IF(AT728=0,0,(AT728/AV728)*('Attorney Detail'!G726+'Attorney Detail'!H726))</f>
        <v>0</v>
      </c>
      <c r="BK728" s="91">
        <f>IF((AU728)=0,('Attorney Detail'!G726+'Attorney Detail'!H726),SUM(AW728:BJ728))</f>
        <v>0</v>
      </c>
    </row>
    <row r="729" spans="1:89" ht="16.5" thickTop="1" thickBot="1" x14ac:dyDescent="0.3">
      <c r="A729" s="72" t="s">
        <v>29</v>
      </c>
      <c r="B729" s="73"/>
      <c r="C729" s="73">
        <f t="shared" ref="C729" si="3271">SUM(C725:C728)</f>
        <v>0</v>
      </c>
      <c r="D729" s="74">
        <f t="shared" ref="D729" si="3272">C729/C723</f>
        <v>0</v>
      </c>
      <c r="E729" s="73">
        <f t="shared" ref="E729" si="3273">SUM(E725:E728)</f>
        <v>0</v>
      </c>
      <c r="F729" s="74">
        <f t="shared" ref="F729" si="3274">E729/E723</f>
        <v>0</v>
      </c>
      <c r="G729" s="73">
        <f t="shared" ref="G729" si="3275">SUM(G725:G728)</f>
        <v>0</v>
      </c>
      <c r="H729" s="75">
        <f t="shared" ref="H729" si="3276">G729/G723</f>
        <v>0</v>
      </c>
      <c r="I729" s="73">
        <f t="shared" ref="I729" si="3277">SUM(I725:I728)</f>
        <v>0</v>
      </c>
      <c r="J729" s="75">
        <f t="shared" ref="J729" si="3278">I729/I723</f>
        <v>0</v>
      </c>
      <c r="K729" s="73">
        <f t="shared" ref="K729" si="3279">SUM(K725:K728)</f>
        <v>0</v>
      </c>
      <c r="L729" s="75">
        <f t="shared" ref="L729" si="3280">K729/K723</f>
        <v>0</v>
      </c>
      <c r="M729" s="73">
        <f t="shared" ref="M729" si="3281">SUM(M725:M728)</f>
        <v>0</v>
      </c>
      <c r="N729" s="74">
        <f t="shared" ref="N729" si="3282">M729/M723</f>
        <v>0</v>
      </c>
      <c r="O729" s="73">
        <f t="shared" ref="O729" si="3283">SUM(O725:O728)</f>
        <v>0</v>
      </c>
      <c r="P729" s="74">
        <f t="shared" ref="P729" si="3284">O729/O723</f>
        <v>0</v>
      </c>
      <c r="Q729" s="73">
        <f t="shared" ref="Q729" si="3285">SUM(Q725:Q728)</f>
        <v>0</v>
      </c>
      <c r="R729" s="75">
        <f t="shared" ref="R729" si="3286">Q729/Q723</f>
        <v>0</v>
      </c>
      <c r="S729" s="73">
        <f t="shared" ref="S729" si="3287">SUM(S725:S728)</f>
        <v>0</v>
      </c>
      <c r="T729" s="75">
        <f t="shared" ref="T729" si="3288">S729/S723</f>
        <v>0</v>
      </c>
      <c r="U729" s="73">
        <f t="shared" ref="U729" si="3289">SUM(U725:U728)</f>
        <v>0</v>
      </c>
      <c r="V729" s="75">
        <f t="shared" ref="V729" si="3290">U729/U723</f>
        <v>0</v>
      </c>
      <c r="W729" s="73">
        <f t="shared" ref="W729" si="3291">SUM(W725:W728)</f>
        <v>0</v>
      </c>
      <c r="X729" s="75">
        <f t="shared" ref="X729" si="3292">W729/W723</f>
        <v>0</v>
      </c>
      <c r="Y729" s="73">
        <f t="shared" ref="Y729" si="3293">SUM(Y725:Y728)</f>
        <v>0</v>
      </c>
      <c r="Z729" s="75">
        <f t="shared" ref="Z729" si="3294">Y729/Y723</f>
        <v>0</v>
      </c>
      <c r="AA729" s="73">
        <f t="shared" ref="AA729" si="3295">SUM(AA725:AA728)</f>
        <v>0</v>
      </c>
      <c r="AB729" s="75">
        <f t="shared" ref="AB729" si="3296">AA729/AA723</f>
        <v>0</v>
      </c>
      <c r="AC729" s="73">
        <f t="shared" ref="AC729" si="3297">SUM(AC725:AC728)</f>
        <v>0</v>
      </c>
      <c r="AD729" s="75">
        <f t="shared" ref="AD729" si="3298">AC729/AC723</f>
        <v>0</v>
      </c>
      <c r="AE729" s="73">
        <f t="shared" ref="AE729" si="3299">SUM(AE725:AE728)</f>
        <v>0</v>
      </c>
      <c r="AF729" s="75">
        <f t="shared" ref="AF729" si="3300">AE729/AE723</f>
        <v>0</v>
      </c>
      <c r="AG729" s="73">
        <f t="shared" ref="AG729" si="3301">SUM(AG725:AG728)</f>
        <v>0</v>
      </c>
      <c r="AH729" s="75">
        <f t="shared" ref="AH729" si="3302">AG729/AG723</f>
        <v>0</v>
      </c>
      <c r="AI729" s="73">
        <f t="shared" ref="AI729" si="3303">SUM(AI725:AI728)</f>
        <v>0</v>
      </c>
      <c r="AJ729" s="75">
        <f t="shared" ref="AJ729" si="3304">AI729/AI723</f>
        <v>0</v>
      </c>
      <c r="AK729" s="73">
        <f t="shared" ref="AK729" si="3305">SUM(AK725:AK728)</f>
        <v>0</v>
      </c>
      <c r="AL729" s="75">
        <f t="shared" ref="AL729" si="3306">AK729/AK723</f>
        <v>0</v>
      </c>
      <c r="AM729" s="73">
        <f t="shared" ref="AM729" si="3307">SUM(AM725:AM728)</f>
        <v>0</v>
      </c>
      <c r="AN729" s="75">
        <f t="shared" ref="AN729" si="3308">AM729/AM723</f>
        <v>0</v>
      </c>
      <c r="AO729" s="73">
        <f t="shared" ref="AO729" si="3309">SUM(AO725:AO728)</f>
        <v>0</v>
      </c>
      <c r="AP729" s="75">
        <f t="shared" ref="AP729" si="3310">AO729/AO723</f>
        <v>0</v>
      </c>
      <c r="AQ729" s="73">
        <f t="shared" ref="AQ729" si="3311">SUM(AQ725:AQ728)</f>
        <v>0</v>
      </c>
      <c r="AR729" s="75">
        <f t="shared" ref="AR729" si="3312">AQ729/AQ723</f>
        <v>0</v>
      </c>
      <c r="AS729" s="73">
        <f t="shared" ref="AS729" si="3313">SUM(AS725:AS728)</f>
        <v>0</v>
      </c>
      <c r="AT729" s="75">
        <f t="shared" ref="AT729" si="3314">AS729/AS723</f>
        <v>0</v>
      </c>
      <c r="AU729" s="71">
        <f>E729+M729+O729+Q729+W729+Y729+AA729+AE729+AG729+AI729+AO729+AS729+G729+K729+I729+AC729+S729+U729+AQ729+AK729+AM729+C729</f>
        <v>0</v>
      </c>
      <c r="AV729" s="155">
        <f t="shared" si="3270"/>
        <v>0</v>
      </c>
      <c r="AW729" s="94"/>
      <c r="AX729" s="94"/>
      <c r="AY729" s="94"/>
      <c r="AZ729" s="94"/>
      <c r="BA729" s="94"/>
      <c r="BB729" s="94"/>
      <c r="BC729" s="94"/>
      <c r="BD729" s="94"/>
      <c r="BE729" s="94"/>
      <c r="BF729" s="94"/>
      <c r="BG729" s="94"/>
      <c r="BH729" s="94"/>
      <c r="BI729" s="94"/>
      <c r="BJ729" s="94"/>
      <c r="BK729" s="94"/>
    </row>
    <row r="730" spans="1:89" ht="16.5" thickTop="1" x14ac:dyDescent="0.25">
      <c r="A730" s="233" t="s">
        <v>481</v>
      </c>
      <c r="B730" s="233"/>
      <c r="C730" s="233"/>
      <c r="D730" s="233"/>
      <c r="E730" s="233"/>
      <c r="F730" s="233"/>
      <c r="G730" s="233"/>
      <c r="H730" s="233"/>
      <c r="I730" s="233"/>
      <c r="J730" s="233"/>
      <c r="K730" s="233"/>
      <c r="L730" s="233"/>
      <c r="M730" s="233"/>
      <c r="N730" s="233"/>
      <c r="O730" s="233"/>
      <c r="P730" s="233"/>
      <c r="Q730" s="233"/>
      <c r="R730" s="233"/>
      <c r="S730" s="233"/>
      <c r="T730" s="233"/>
      <c r="U730" s="233"/>
      <c r="V730" s="233"/>
      <c r="W730" s="233"/>
      <c r="X730" s="233"/>
      <c r="Y730" s="233"/>
      <c r="Z730" s="233"/>
      <c r="AA730" s="233"/>
      <c r="AB730" s="233"/>
      <c r="AC730" s="233"/>
      <c r="AD730" s="233"/>
      <c r="AE730" s="233"/>
      <c r="AF730" s="233"/>
      <c r="AG730" s="233"/>
      <c r="AH730" s="233"/>
      <c r="AI730" s="233"/>
      <c r="AJ730" s="233"/>
      <c r="AK730" s="233"/>
      <c r="AL730" s="233"/>
      <c r="AM730" s="233"/>
      <c r="AN730" s="233"/>
      <c r="AO730" s="233"/>
      <c r="AP730" s="233"/>
      <c r="AQ730" s="233"/>
      <c r="AR730" s="233"/>
      <c r="AS730" s="233"/>
      <c r="AT730" s="233"/>
      <c r="AU730" s="233"/>
      <c r="AV730" s="233"/>
    </row>
    <row r="731" spans="1:89" ht="45" x14ac:dyDescent="0.25">
      <c r="A731" s="76"/>
      <c r="B731" s="66" t="s">
        <v>21</v>
      </c>
      <c r="C731" s="225" t="s">
        <v>442</v>
      </c>
      <c r="D731" s="226"/>
      <c r="E731" s="225" t="s">
        <v>96</v>
      </c>
      <c r="F731" s="226"/>
      <c r="G731" s="232" t="s">
        <v>99</v>
      </c>
      <c r="H731" s="226"/>
      <c r="I731" s="232" t="s">
        <v>100</v>
      </c>
      <c r="J731" s="226"/>
      <c r="K731" s="225" t="s">
        <v>97</v>
      </c>
      <c r="L731" s="226"/>
      <c r="M731" s="225" t="s">
        <v>98</v>
      </c>
      <c r="N731" s="226"/>
      <c r="O731" s="225" t="s">
        <v>22</v>
      </c>
      <c r="P731" s="226"/>
      <c r="Q731" s="225" t="s">
        <v>489</v>
      </c>
      <c r="R731" s="226"/>
      <c r="S731" s="225" t="s">
        <v>488</v>
      </c>
      <c r="T731" s="226"/>
      <c r="U731" s="232" t="s">
        <v>422</v>
      </c>
      <c r="V731" s="226"/>
      <c r="W731" s="232" t="s">
        <v>436</v>
      </c>
      <c r="X731" s="226"/>
      <c r="Y731" s="232" t="s">
        <v>423</v>
      </c>
      <c r="Z731" s="226"/>
      <c r="AA731" s="225" t="s">
        <v>484</v>
      </c>
      <c r="AB731" s="226"/>
      <c r="AC731" s="225" t="s">
        <v>93</v>
      </c>
      <c r="AD731" s="226"/>
      <c r="AE731" s="225" t="s">
        <v>94</v>
      </c>
      <c r="AF731" s="226"/>
      <c r="AG731" s="225" t="s">
        <v>485</v>
      </c>
      <c r="AH731" s="226"/>
      <c r="AI731" s="225" t="s">
        <v>424</v>
      </c>
      <c r="AJ731" s="226"/>
      <c r="AK731" s="225" t="s">
        <v>425</v>
      </c>
      <c r="AL731" s="226"/>
      <c r="AM731" s="225" t="s">
        <v>437</v>
      </c>
      <c r="AN731" s="226"/>
      <c r="AO731" s="225" t="s">
        <v>500</v>
      </c>
      <c r="AP731" s="226"/>
      <c r="AQ731" s="225" t="s">
        <v>426</v>
      </c>
      <c r="AR731" s="226"/>
      <c r="AS731" s="225" t="s">
        <v>447</v>
      </c>
      <c r="AT731" s="226"/>
      <c r="AU731" s="225" t="s">
        <v>23</v>
      </c>
      <c r="AV731" s="226"/>
      <c r="AW731" s="89" t="s">
        <v>442</v>
      </c>
      <c r="AX731" s="89" t="s">
        <v>96</v>
      </c>
      <c r="AY731" s="195" t="s">
        <v>285</v>
      </c>
      <c r="AZ731" s="105" t="s">
        <v>97</v>
      </c>
      <c r="BA731" s="105" t="s">
        <v>443</v>
      </c>
      <c r="BB731" s="90" t="s">
        <v>434</v>
      </c>
      <c r="BC731" s="106" t="s">
        <v>286</v>
      </c>
      <c r="BD731" s="90" t="s">
        <v>435</v>
      </c>
      <c r="BE731" s="90" t="s">
        <v>93</v>
      </c>
      <c r="BF731" s="90" t="s">
        <v>94</v>
      </c>
      <c r="BG731" s="90" t="s">
        <v>31</v>
      </c>
      <c r="BH731" s="90" t="s">
        <v>444</v>
      </c>
      <c r="BI731" s="91" t="s">
        <v>445</v>
      </c>
      <c r="BJ731" s="91" t="s">
        <v>446</v>
      </c>
      <c r="BK731" s="91" t="s">
        <v>448</v>
      </c>
    </row>
    <row r="732" spans="1:89" x14ac:dyDescent="0.25">
      <c r="A732" s="38" t="s">
        <v>107</v>
      </c>
      <c r="B732" s="67"/>
      <c r="C732" s="67"/>
      <c r="D732" s="68"/>
      <c r="E732" s="67"/>
      <c r="F732" s="68"/>
      <c r="G732" s="67"/>
      <c r="H732" s="68"/>
      <c r="I732" s="67"/>
      <c r="J732" s="68"/>
      <c r="K732" s="67"/>
      <c r="L732" s="68"/>
      <c r="M732" s="69"/>
      <c r="N732" s="68"/>
      <c r="O732" s="67"/>
      <c r="P732" s="68"/>
      <c r="Q732" s="67"/>
      <c r="R732" s="68"/>
      <c r="S732" s="67"/>
      <c r="T732" s="68"/>
      <c r="U732" s="67"/>
      <c r="V732" s="68"/>
      <c r="W732" s="67"/>
      <c r="X732" s="68"/>
      <c r="Y732" s="67"/>
      <c r="Z732" s="68"/>
      <c r="AA732" s="67"/>
      <c r="AB732" s="68"/>
      <c r="AC732" s="69"/>
      <c r="AD732" s="69"/>
      <c r="AE732" s="67"/>
      <c r="AF732" s="68"/>
      <c r="AG732" s="67"/>
      <c r="AH732" s="68"/>
      <c r="AI732" s="67"/>
      <c r="AJ732" s="68"/>
      <c r="AK732" s="227"/>
      <c r="AL732" s="228"/>
      <c r="AM732" s="227"/>
      <c r="AN732" s="228"/>
      <c r="AO732" s="112"/>
      <c r="AP732" s="113"/>
      <c r="AQ732" s="112"/>
      <c r="AR732" s="113"/>
      <c r="AS732" s="112"/>
      <c r="AT732" s="113"/>
      <c r="AU732" s="67"/>
      <c r="AV732" s="110"/>
      <c r="AW732" s="89"/>
      <c r="AX732" s="89"/>
      <c r="AY732" s="89"/>
      <c r="AZ732" s="89"/>
      <c r="BA732" s="89"/>
    </row>
    <row r="733" spans="1:89" x14ac:dyDescent="0.25">
      <c r="A733" s="77"/>
      <c r="B733" s="70"/>
      <c r="C733" s="223">
        <f>(VLOOKUP(A732,$BL$2:$CH$5,2,FALSE))*'Attorney Detail'!F733</f>
        <v>15</v>
      </c>
      <c r="D733" s="224"/>
      <c r="E733" s="223">
        <f>(VLOOKUP(A732,$BL$2:$CH$5,3,FALSE))*'Attorney Detail'!F733</f>
        <v>15</v>
      </c>
      <c r="F733" s="224"/>
      <c r="G733" s="223">
        <f>VLOOKUP(A732,$BL$2:$CI$5,4,FALSE)*'Attorney Detail'!F733</f>
        <v>50</v>
      </c>
      <c r="H733" s="224"/>
      <c r="I733" s="223">
        <f>VLOOKUP(A732,$BL$2:$CI$5,5,FALSE)*'Attorney Detail'!F733</f>
        <v>80</v>
      </c>
      <c r="J733" s="224"/>
      <c r="K733" s="223">
        <f>VLOOKUP(A732,$BL$2:$CI$5,6,FALSE)*'Attorney Detail'!F733</f>
        <v>100</v>
      </c>
      <c r="L733" s="224"/>
      <c r="M733" s="234">
        <f>VLOOKUP(A732,$BL$2:$CI$5,7,FALSE)*'Attorney Detail'!F733</f>
        <v>150</v>
      </c>
      <c r="N733" s="224"/>
      <c r="O733" s="223">
        <f>VLOOKUP(A732,$BL$2:$CI$5,8,FALSE)*'Attorney Detail'!F733</f>
        <v>300</v>
      </c>
      <c r="P733" s="224"/>
      <c r="Q733" s="223">
        <f>VLOOKUP(A732,$BL$2:$CI$5,9,FALSE)*'Attorney Detail'!F733</f>
        <v>15</v>
      </c>
      <c r="R733" s="224"/>
      <c r="S733" s="223">
        <f>VLOOKUP(A732,$BL$2:$CI$5,10,FALSE)*'Attorney Detail'!F733</f>
        <v>50</v>
      </c>
      <c r="T733" s="224"/>
      <c r="U733" s="223">
        <f>VLOOKUP(A732,$BL$2:$CI$5,11,FALSE)*'Attorney Detail'!F733</f>
        <v>100</v>
      </c>
      <c r="V733" s="224"/>
      <c r="W733" s="223">
        <f>VLOOKUP(A732,$BL$2:$CI$5,12,FALSE)*'Attorney Detail'!F733</f>
        <v>220</v>
      </c>
      <c r="X733" s="224"/>
      <c r="Y733" s="223">
        <f>VLOOKUP(A732,$BL$2:$CI$5,13,FALSE)*'Attorney Detail'!F733</f>
        <v>300</v>
      </c>
      <c r="Z733" s="224"/>
      <c r="AA733" s="229">
        <f>VLOOKUP(A732,$BL$2:$CI$5,14,FALSE)*'Attorney Detail'!F733</f>
        <v>400</v>
      </c>
      <c r="AB733" s="230"/>
      <c r="AC733" s="229">
        <f>VLOOKUP(A732,$BL$2:$CI$5,15,FALSE)*'Attorney Detail'!F733</f>
        <v>120</v>
      </c>
      <c r="AD733" s="231"/>
      <c r="AE733" s="229">
        <f>VLOOKUP(A732,$BL$2:$CI$5,16,FALSE)*'Attorney Detail'!F733</f>
        <v>120</v>
      </c>
      <c r="AF733" s="230"/>
      <c r="AG733" s="229">
        <f>VLOOKUP(A732,$BL$2:$CI$5,17,FALSE)*'Attorney Detail'!F733</f>
        <v>300</v>
      </c>
      <c r="AH733" s="230"/>
      <c r="AI733" s="223">
        <f>VLOOKUP(A732,$BL$2:$CI$5,18,FALSE)*'Attorney Detail'!F733</f>
        <v>300</v>
      </c>
      <c r="AJ733" s="224"/>
      <c r="AK733" s="223">
        <f>VLOOKUP(A732,$BL$2:$CI$5,19,FALSE)*'Attorney Detail'!F733</f>
        <v>15</v>
      </c>
      <c r="AL733" s="224"/>
      <c r="AM733" s="223">
        <f>VLOOKUP(A732,$BL$2:$CI$5,20,FALSE)*'Attorney Detail'!F733</f>
        <v>40</v>
      </c>
      <c r="AN733" s="224"/>
      <c r="AO733" s="223">
        <f>VLOOKUP(A732,$BL$2:$CI$5,21,FALSE)*'Attorney Detail'!F733</f>
        <v>40</v>
      </c>
      <c r="AP733" s="224"/>
      <c r="AQ733" s="223">
        <f>VLOOKUP(A732,$BL$2:$CI$5,22,FALSE)*'Attorney Detail'!F733</f>
        <v>40</v>
      </c>
      <c r="AR733" s="224"/>
      <c r="AS733" s="235">
        <f>VLOOKUP(A732,$BL$2:$CI$5,23,FALSE)*'Attorney Detail'!F733</f>
        <v>10000000000</v>
      </c>
      <c r="AT733" s="236"/>
      <c r="AU733" s="237"/>
      <c r="AV733" s="238"/>
    </row>
    <row r="734" spans="1:89" ht="15.75" thickBot="1" x14ac:dyDescent="0.3">
      <c r="A734" s="37" t="str">
        <f>'Attorney Detail'!A733&amp;""</f>
        <v/>
      </c>
      <c r="B734" s="78" t="s">
        <v>24</v>
      </c>
      <c r="C734" s="78" t="s">
        <v>24</v>
      </c>
      <c r="D734" s="78" t="s">
        <v>112</v>
      </c>
      <c r="E734" s="78" t="s">
        <v>24</v>
      </c>
      <c r="F734" s="78" t="s">
        <v>112</v>
      </c>
      <c r="G734" s="78" t="s">
        <v>24</v>
      </c>
      <c r="H734" s="78" t="s">
        <v>112</v>
      </c>
      <c r="I734" s="78" t="s">
        <v>24</v>
      </c>
      <c r="J734" s="78" t="s">
        <v>112</v>
      </c>
      <c r="K734" s="78" t="s">
        <v>24</v>
      </c>
      <c r="L734" s="78" t="s">
        <v>112</v>
      </c>
      <c r="M734" s="78" t="s">
        <v>24</v>
      </c>
      <c r="N734" s="78" t="s">
        <v>112</v>
      </c>
      <c r="O734" s="78" t="s">
        <v>24</v>
      </c>
      <c r="P734" s="78" t="s">
        <v>112</v>
      </c>
      <c r="Q734" s="78" t="s">
        <v>24</v>
      </c>
      <c r="R734" s="78" t="s">
        <v>112</v>
      </c>
      <c r="S734" s="78" t="s">
        <v>24</v>
      </c>
      <c r="T734" s="78" t="s">
        <v>112</v>
      </c>
      <c r="U734" s="78" t="s">
        <v>24</v>
      </c>
      <c r="V734" s="78" t="s">
        <v>112</v>
      </c>
      <c r="W734" s="78" t="s">
        <v>24</v>
      </c>
      <c r="X734" s="78" t="s">
        <v>112</v>
      </c>
      <c r="Y734" s="78" t="s">
        <v>24</v>
      </c>
      <c r="Z734" s="78" t="s">
        <v>112</v>
      </c>
      <c r="AA734" s="78" t="s">
        <v>24</v>
      </c>
      <c r="AB734" s="78" t="s">
        <v>112</v>
      </c>
      <c r="AC734" s="78" t="s">
        <v>24</v>
      </c>
      <c r="AD734" s="78" t="s">
        <v>112</v>
      </c>
      <c r="AE734" s="78" t="s">
        <v>24</v>
      </c>
      <c r="AF734" s="78" t="s">
        <v>112</v>
      </c>
      <c r="AG734" s="78" t="s">
        <v>24</v>
      </c>
      <c r="AH734" s="79" t="s">
        <v>112</v>
      </c>
      <c r="AI734" s="78" t="s">
        <v>24</v>
      </c>
      <c r="AJ734" s="78" t="s">
        <v>112</v>
      </c>
      <c r="AK734" s="78" t="s">
        <v>24</v>
      </c>
      <c r="AL734" s="78" t="s">
        <v>112</v>
      </c>
      <c r="AM734" s="78" t="s">
        <v>24</v>
      </c>
      <c r="AN734" s="78" t="s">
        <v>112</v>
      </c>
      <c r="AO734" s="78" t="s">
        <v>24</v>
      </c>
      <c r="AP734" s="78" t="s">
        <v>112</v>
      </c>
      <c r="AQ734" s="78" t="s">
        <v>24</v>
      </c>
      <c r="AR734" s="78" t="s">
        <v>112</v>
      </c>
      <c r="AS734" s="78" t="s">
        <v>24</v>
      </c>
      <c r="AT734" s="78" t="s">
        <v>112</v>
      </c>
      <c r="AU734" s="78" t="s">
        <v>24</v>
      </c>
      <c r="AV734" s="154" t="s">
        <v>112</v>
      </c>
    </row>
    <row r="735" spans="1:89" ht="16.5" thickTop="1" thickBot="1" x14ac:dyDescent="0.3">
      <c r="A735" s="20" t="s">
        <v>25</v>
      </c>
      <c r="B735" s="21"/>
      <c r="C735" s="21"/>
      <c r="D735" s="75">
        <f>C735/C733</f>
        <v>0</v>
      </c>
      <c r="E735" s="21"/>
      <c r="F735" s="75">
        <f>E735/E733</f>
        <v>0</v>
      </c>
      <c r="G735" s="21"/>
      <c r="H735" s="75">
        <f>G735/G733</f>
        <v>0</v>
      </c>
      <c r="I735" s="21"/>
      <c r="J735" s="75">
        <f>I735/I733</f>
        <v>0</v>
      </c>
      <c r="K735" s="21"/>
      <c r="L735" s="75">
        <f>K735/K733</f>
        <v>0</v>
      </c>
      <c r="M735" s="21"/>
      <c r="N735" s="75">
        <f>M735/M733</f>
        <v>0</v>
      </c>
      <c r="O735" s="21"/>
      <c r="P735" s="75">
        <f>O735/O733</f>
        <v>0</v>
      </c>
      <c r="Q735" s="21"/>
      <c r="R735" s="75">
        <f>Q735/Q733</f>
        <v>0</v>
      </c>
      <c r="S735" s="21"/>
      <c r="T735" s="75">
        <f>S735/S733</f>
        <v>0</v>
      </c>
      <c r="U735" s="21"/>
      <c r="V735" s="75">
        <f>U735/U733</f>
        <v>0</v>
      </c>
      <c r="W735" s="21"/>
      <c r="X735" s="75">
        <f>W735/W733</f>
        <v>0</v>
      </c>
      <c r="Y735" s="21"/>
      <c r="Z735" s="75">
        <f>Y735/Y733</f>
        <v>0</v>
      </c>
      <c r="AA735" s="21"/>
      <c r="AB735" s="75">
        <f>AA735/AA733</f>
        <v>0</v>
      </c>
      <c r="AC735" s="21"/>
      <c r="AD735" s="75">
        <f>AC735/AC733</f>
        <v>0</v>
      </c>
      <c r="AE735" s="21"/>
      <c r="AF735" s="75">
        <f>AE735/AE733</f>
        <v>0</v>
      </c>
      <c r="AG735" s="21"/>
      <c r="AH735" s="75">
        <f>AG735/AG733</f>
        <v>0</v>
      </c>
      <c r="AI735" s="21"/>
      <c r="AJ735" s="75">
        <f>AI735/AI733</f>
        <v>0</v>
      </c>
      <c r="AK735" s="21"/>
      <c r="AL735" s="75">
        <f>AK735/AK733</f>
        <v>0</v>
      </c>
      <c r="AM735" s="21">
        <v>0</v>
      </c>
      <c r="AN735" s="75">
        <f>AM735/AM733</f>
        <v>0</v>
      </c>
      <c r="AO735" s="21"/>
      <c r="AP735" s="75">
        <f>AO735/AO733</f>
        <v>0</v>
      </c>
      <c r="AQ735" s="21"/>
      <c r="AR735" s="75">
        <f>AQ735/AQ733</f>
        <v>0</v>
      </c>
      <c r="AS735" s="21"/>
      <c r="AT735" s="75">
        <f>AS735/AS733</f>
        <v>0</v>
      </c>
      <c r="AU735" s="100">
        <f>E735+M735+O735+Q735+W735+Y735+AA735+AE735+AG735+AI735+AO735+AS735+G735+K735+I735+AC735+S735+U735+AQ735+AK735+AM735+C735</f>
        <v>0</v>
      </c>
      <c r="AV735" s="155">
        <f t="shared" ref="AV735:AV739" si="3315">F735+N735+P735+R735+X735+Z735+AB735+AF735+AH735+AJ735+AP735+AT735+AD735+H735+L735+J735+T735+V735+AR735+AL735+AN735+D735</f>
        <v>0</v>
      </c>
      <c r="AW735" s="93">
        <f>IF(D735=0,0,(IF('Attorney Detail'!I733="yes",(D735/AV735)*('Attorney Detail'!G733+'Attorney Detail'!H733),0)))</f>
        <v>0</v>
      </c>
      <c r="AX735" s="93">
        <f>IF(F735=0,0,(IF('Attorney Detail'!J733="yes",(F735/AV735)*('Attorney Detail'!G733+'Attorney Detail'!H733),0)))</f>
        <v>0</v>
      </c>
      <c r="AY735" s="93">
        <f>IF(H735+J735=0,0,(IF('Attorney Detail'!K733="yes",((H735+J735)/AV735)*('Attorney Detail'!G733+'Attorney Detail'!H733),0)))</f>
        <v>0</v>
      </c>
      <c r="AZ735" s="93">
        <f>IF(L735=0,0,(IF('Attorney Detail'!L733="yes",(L735/AV735)*('Attorney Detail'!G733+'Attorney Detail'!H733),0)))</f>
        <v>0</v>
      </c>
      <c r="BA735" s="93">
        <f>IF(N735=0,0,(N735/AV735)*('Attorney Detail'!G733+'Attorney Detail'!H733))</f>
        <v>0</v>
      </c>
      <c r="BB735" s="93">
        <f>IF(R735+T735=0,0,(IF('Attorney Detail'!M733="yes",((R735+T735)/AV735)*('Attorney Detail'!G733+'Attorney Detail'!H733),0)))</f>
        <v>0</v>
      </c>
      <c r="BC735" s="93">
        <f>IF(V735=0,0,(IF('Attorney Detail'!N733="yes",(((V735)/AV735)*('Attorney Detail'!G733+'Attorney Detail'!H733)),0)))</f>
        <v>0</v>
      </c>
      <c r="BD735" s="93">
        <f>IF(X735+Z735+AB735=0,0,(IF('Attorney Detail'!O733="yes",((X735+Z735+AB735)/AV735)*('Attorney Detail'!G733+'Attorney Detail'!H733),0)))</f>
        <v>0</v>
      </c>
      <c r="BE735" s="93">
        <f>IF(AD735=0,0,(IF('Attorney Detail'!P733="yes",(AD735/AV735)*('Attorney Detail'!G733+'Attorney Detail'!H733),0)))</f>
        <v>0</v>
      </c>
      <c r="BF735" s="93">
        <f>IF(AF735=0,0,(IF('Attorney Detail'!Q733="yes",(AF735/AV735)*('Attorney Detail'!G733+'Attorney Detail'!H733),0)))</f>
        <v>0</v>
      </c>
      <c r="BG735" s="93">
        <f>IF(AH735=0,0,(AH735/AV735)*('Attorney Detail'!G733+'Attorney Detail'!H733))</f>
        <v>0</v>
      </c>
      <c r="BH735" s="93">
        <f>IF(AK735+AM735=0,0,(IF('Attorney Detail'!R733="yes",((AL735+AN735)/AV735)*('Attorney Detail'!G733+'Attorney Detail'!H733),0)))</f>
        <v>0</v>
      </c>
      <c r="BI735" s="91">
        <f>IF(AP735=0,0,(IF('Attorney Detail'!S733="yes",(AP735/AV735)*('Attorney Detail'!G733+'Attorney Detail'!H733),0)))</f>
        <v>0</v>
      </c>
      <c r="BJ735" s="91">
        <f>IF(AT735=0,0,(AT735/AV735)*('Attorney Detail'!G733+'Attorney Detail'!H733))</f>
        <v>0</v>
      </c>
      <c r="BK735" s="91">
        <f>IF((AU735)=0,('Attorney Detail'!G733+'Attorney Detail'!H733),SUM(AW735:BJ735))</f>
        <v>0</v>
      </c>
    </row>
    <row r="736" spans="1:89" ht="16.5" thickTop="1" thickBot="1" x14ac:dyDescent="0.3">
      <c r="A736" s="22" t="s">
        <v>26</v>
      </c>
      <c r="B736" s="23"/>
      <c r="C736" s="88"/>
      <c r="D736" s="75">
        <f>C736/C733</f>
        <v>0</v>
      </c>
      <c r="E736" s="88"/>
      <c r="F736" s="75">
        <f>E736/E733</f>
        <v>0</v>
      </c>
      <c r="G736" s="88"/>
      <c r="H736" s="75">
        <f>G736/G733</f>
        <v>0</v>
      </c>
      <c r="I736" s="88"/>
      <c r="J736" s="75">
        <f>I736/I733</f>
        <v>0</v>
      </c>
      <c r="K736" s="88"/>
      <c r="L736" s="75">
        <f>K736/K733</f>
        <v>0</v>
      </c>
      <c r="M736" s="88"/>
      <c r="N736" s="75">
        <f>M736/M733</f>
        <v>0</v>
      </c>
      <c r="O736" s="88"/>
      <c r="P736" s="75">
        <f>O736/O733</f>
        <v>0</v>
      </c>
      <c r="Q736" s="88"/>
      <c r="R736" s="75">
        <f>Q736/Q733</f>
        <v>0</v>
      </c>
      <c r="S736" s="88"/>
      <c r="T736" s="75">
        <f>S736/S733</f>
        <v>0</v>
      </c>
      <c r="U736" s="88"/>
      <c r="V736" s="75">
        <f>U736/U733</f>
        <v>0</v>
      </c>
      <c r="W736" s="88"/>
      <c r="X736" s="75">
        <f>W736/W733</f>
        <v>0</v>
      </c>
      <c r="Y736" s="88"/>
      <c r="Z736" s="75">
        <f>Y736/Y733</f>
        <v>0</v>
      </c>
      <c r="AA736" s="88"/>
      <c r="AB736" s="75">
        <f>AA736/AA733</f>
        <v>0</v>
      </c>
      <c r="AC736" s="88"/>
      <c r="AD736" s="75">
        <f>AC736/AC733</f>
        <v>0</v>
      </c>
      <c r="AE736" s="88"/>
      <c r="AF736" s="75">
        <f>AE736/AE733</f>
        <v>0</v>
      </c>
      <c r="AG736" s="88"/>
      <c r="AH736" s="75">
        <f>AG736/AG733</f>
        <v>0</v>
      </c>
      <c r="AI736" s="88"/>
      <c r="AJ736" s="75">
        <f>AI736/AI733</f>
        <v>0</v>
      </c>
      <c r="AK736" s="88">
        <v>0</v>
      </c>
      <c r="AL736" s="75">
        <f>AK736/AK733</f>
        <v>0</v>
      </c>
      <c r="AM736" s="88">
        <v>0</v>
      </c>
      <c r="AN736" s="75">
        <f>AM736/AM733</f>
        <v>0</v>
      </c>
      <c r="AO736" s="88"/>
      <c r="AP736" s="75">
        <f>AO736/AO733</f>
        <v>0</v>
      </c>
      <c r="AQ736" s="88"/>
      <c r="AR736" s="75">
        <f>AQ736/AQ733</f>
        <v>0</v>
      </c>
      <c r="AS736" s="88"/>
      <c r="AT736" s="75">
        <f>AS736/AS733</f>
        <v>0</v>
      </c>
      <c r="AU736" s="107">
        <f>E736+M736+O736+Q736+W736+Y736+AA736+AE736+AG736+AI736+AO736+AS736+G736+K736+I736+AC736+S736+U736+AQ736+AK736+AM736+C736</f>
        <v>0</v>
      </c>
      <c r="AV736" s="155">
        <f t="shared" si="3315"/>
        <v>0</v>
      </c>
      <c r="AW736" s="93">
        <f>IF(D736=0,0,(IF('Attorney Detail'!I734="yes",(D736/AV736)*('Attorney Detail'!G734+'Attorney Detail'!H734),0)))</f>
        <v>0</v>
      </c>
      <c r="AX736" s="93">
        <f>IF(F736=0,0,(IF('Attorney Detail'!J734="yes",(F736/AV736)*('Attorney Detail'!G734+'Attorney Detail'!H734),0)))</f>
        <v>0</v>
      </c>
      <c r="AY736" s="93">
        <f>IF(H736+J736=0,0,(IF('Attorney Detail'!K734="yes",((H736+J736)/AV736)*('Attorney Detail'!G734+'Attorney Detail'!H734),0)))</f>
        <v>0</v>
      </c>
      <c r="AZ736" s="93">
        <f>IF(L736=0,0,(IF('Attorney Detail'!L734="yes",(L736/AV736)*('Attorney Detail'!G734+'Attorney Detail'!H734),0)))</f>
        <v>0</v>
      </c>
      <c r="BA736" s="93">
        <f>IF(N736=0,0,(N736/AV736)*('Attorney Detail'!G734+'Attorney Detail'!H734))</f>
        <v>0</v>
      </c>
      <c r="BB736" s="93">
        <f>IF(R736+T736=0,0,(IF('Attorney Detail'!M734="yes",((R736+T736)/AV736)*('Attorney Detail'!G734+'Attorney Detail'!H734),0)))</f>
        <v>0</v>
      </c>
      <c r="BC736" s="93">
        <f>IF(V736=0,0,(IF('Attorney Detail'!N734="yes",(((V736)/AV736)*('Attorney Detail'!G734+'Attorney Detail'!H734)),0)))</f>
        <v>0</v>
      </c>
      <c r="BD736" s="93">
        <f>IF(X736+Z736+AB736=0,0,(IF('Attorney Detail'!O734="yes",((X736+Z736+AB736)/AV736)*('Attorney Detail'!G734+'Attorney Detail'!H734),0)))</f>
        <v>0</v>
      </c>
      <c r="BE736" s="93">
        <f>IF(AD736=0,0,(IF('Attorney Detail'!P734="yes",(AD736/AV736)*('Attorney Detail'!G734+'Attorney Detail'!H734),0)))</f>
        <v>0</v>
      </c>
      <c r="BF736" s="93">
        <f>IF(AF736=0,0,(IF('Attorney Detail'!Q734="yes",(AF736/AV736)*('Attorney Detail'!G734+'Attorney Detail'!H734),0)))</f>
        <v>0</v>
      </c>
      <c r="BG736" s="93">
        <f>IF(AH736=0,0,(AH736/AV736)*('Attorney Detail'!G734+'Attorney Detail'!H734))</f>
        <v>0</v>
      </c>
      <c r="BH736" s="93">
        <f>IF(AK736+AM736=0,0,(IF('Attorney Detail'!R734="yes",((AL736+AN736)/AV736)*('Attorney Detail'!G734+'Attorney Detail'!H734),0)))</f>
        <v>0</v>
      </c>
      <c r="BI736" s="91">
        <f>IF(AP736=0,0,(IF('Attorney Detail'!S734="yes",(AP736/AV736)*('Attorney Detail'!G734+'Attorney Detail'!H734),0)))</f>
        <v>0</v>
      </c>
      <c r="BJ736" s="91">
        <f>IF(AT736=0,0,(AT736/AV736)*('Attorney Detail'!G734+'Attorney Detail'!H734))</f>
        <v>0</v>
      </c>
      <c r="BK736" s="91">
        <f>IF((AU736)=0,('Attorney Detail'!G734+'Attorney Detail'!H734),SUM(AW736:BJ736))</f>
        <v>0</v>
      </c>
    </row>
    <row r="737" spans="1:63" ht="16.5" thickTop="1" thickBot="1" x14ac:dyDescent="0.3">
      <c r="A737" s="22" t="s">
        <v>27</v>
      </c>
      <c r="B737" s="23"/>
      <c r="C737" s="88"/>
      <c r="D737" s="75">
        <f>C737/C733</f>
        <v>0</v>
      </c>
      <c r="E737" s="88"/>
      <c r="F737" s="75">
        <f>E737/E733</f>
        <v>0</v>
      </c>
      <c r="G737" s="88"/>
      <c r="H737" s="75">
        <f>G737/G733</f>
        <v>0</v>
      </c>
      <c r="I737" s="88"/>
      <c r="J737" s="75">
        <f>I737/I733</f>
        <v>0</v>
      </c>
      <c r="K737" s="88"/>
      <c r="L737" s="75">
        <f>K737/K733</f>
        <v>0</v>
      </c>
      <c r="M737" s="88"/>
      <c r="N737" s="75">
        <f>M737/M733</f>
        <v>0</v>
      </c>
      <c r="O737" s="88"/>
      <c r="P737" s="75">
        <f>O737/O733</f>
        <v>0</v>
      </c>
      <c r="Q737" s="88"/>
      <c r="R737" s="75">
        <f>Q737/Q733</f>
        <v>0</v>
      </c>
      <c r="S737" s="88"/>
      <c r="T737" s="75">
        <f>S737/S733</f>
        <v>0</v>
      </c>
      <c r="U737" s="88"/>
      <c r="V737" s="75">
        <f>U737/U733</f>
        <v>0</v>
      </c>
      <c r="W737" s="88"/>
      <c r="X737" s="75">
        <f>W737/W733</f>
        <v>0</v>
      </c>
      <c r="Y737" s="88"/>
      <c r="Z737" s="75">
        <f>Y737/Y733</f>
        <v>0</v>
      </c>
      <c r="AA737" s="88"/>
      <c r="AB737" s="75">
        <f>AA737/AA733</f>
        <v>0</v>
      </c>
      <c r="AC737" s="88"/>
      <c r="AD737" s="75">
        <f>AC737/AC733</f>
        <v>0</v>
      </c>
      <c r="AE737" s="88"/>
      <c r="AF737" s="75">
        <f>AE737/AE733</f>
        <v>0</v>
      </c>
      <c r="AG737" s="88"/>
      <c r="AH737" s="75">
        <f>AG737/AG733</f>
        <v>0</v>
      </c>
      <c r="AI737" s="88"/>
      <c r="AJ737" s="75">
        <f>AI737/AI733</f>
        <v>0</v>
      </c>
      <c r="AK737" s="88">
        <v>0</v>
      </c>
      <c r="AL737" s="75">
        <f>AK737/AK733</f>
        <v>0</v>
      </c>
      <c r="AM737" s="88">
        <v>0</v>
      </c>
      <c r="AN737" s="75">
        <f>AM737/AM733</f>
        <v>0</v>
      </c>
      <c r="AO737" s="88"/>
      <c r="AP737" s="75">
        <f>AO737/AO733</f>
        <v>0</v>
      </c>
      <c r="AQ737" s="88"/>
      <c r="AR737" s="75">
        <f>AQ737/AQ733</f>
        <v>0</v>
      </c>
      <c r="AS737" s="88"/>
      <c r="AT737" s="75">
        <f>AS737/AS733</f>
        <v>0</v>
      </c>
      <c r="AU737" s="107">
        <f>E737+M737+O737+Q737+W737+Y737+AA737+AE737+AG737+AI737+AO737+AS737+G737+K737+I737+AC737+S737+U737+AQ737+AK737+AM737+C737</f>
        <v>0</v>
      </c>
      <c r="AV737" s="155">
        <f t="shared" si="3315"/>
        <v>0</v>
      </c>
      <c r="AW737" s="93">
        <f>IF(D737=0,0,(IF('Attorney Detail'!I735="yes",(D737/AV737)*('Attorney Detail'!G735+'Attorney Detail'!H735),0)))</f>
        <v>0</v>
      </c>
      <c r="AX737" s="93">
        <f>IF(F737=0,0,(IF('Attorney Detail'!J735="yes",(F737/AV737)*('Attorney Detail'!G735+'Attorney Detail'!H735),0)))</f>
        <v>0</v>
      </c>
      <c r="AY737" s="93">
        <f>IF(H737+J737=0,0,(IF('Attorney Detail'!K735="yes",((H737+J737)/AV737)*('Attorney Detail'!G735+'Attorney Detail'!H735),0)))</f>
        <v>0</v>
      </c>
      <c r="AZ737" s="93">
        <f>IF(L737=0,0,(IF('Attorney Detail'!L735="yes",(L737/AV737)*('Attorney Detail'!G735+'Attorney Detail'!H735),0)))</f>
        <v>0</v>
      </c>
      <c r="BA737" s="93">
        <f>IF(N737=0,0,(N737/AV737)*('Attorney Detail'!G735+'Attorney Detail'!H735))</f>
        <v>0</v>
      </c>
      <c r="BB737" s="93">
        <f>IF(R737+T737=0,0,(IF('Attorney Detail'!M735="yes",((R737+T737)/AV737)*('Attorney Detail'!G735+'Attorney Detail'!H735),0)))</f>
        <v>0</v>
      </c>
      <c r="BC737" s="93">
        <f>IF(V737=0,0,(IF('Attorney Detail'!N735="yes",(((V737)/AV737)*('Attorney Detail'!G735+'Attorney Detail'!H735)),0)))</f>
        <v>0</v>
      </c>
      <c r="BD737" s="93">
        <f>IF(X737+Z737+AB737=0,0,(IF('Attorney Detail'!O735="yes",((X737+Z737+AB737)/AV737)*('Attorney Detail'!G735+'Attorney Detail'!H735),0)))</f>
        <v>0</v>
      </c>
      <c r="BE737" s="93">
        <f>IF(AD737=0,0,(IF('Attorney Detail'!P735="yes",(AD737/AV737)*('Attorney Detail'!G735+'Attorney Detail'!H735),0)))</f>
        <v>0</v>
      </c>
      <c r="BF737" s="93">
        <f>IF(AF737=0,0,(IF('Attorney Detail'!Q735="yes",(AF737/AV737)*('Attorney Detail'!G735+'Attorney Detail'!H735),0)))</f>
        <v>0</v>
      </c>
      <c r="BG737" s="93">
        <f>IF(AH737=0,0,(AH737/AV737)*('Attorney Detail'!G735+'Attorney Detail'!H735))</f>
        <v>0</v>
      </c>
      <c r="BH737" s="93">
        <f>IF(AK737+AM737=0,0,(IF('Attorney Detail'!R735="yes",((AL737+AN737)/AV737)*('Attorney Detail'!G735+'Attorney Detail'!H735),0)))</f>
        <v>0</v>
      </c>
      <c r="BI737" s="91">
        <f>IF(AP737=0,0,(IF('Attorney Detail'!S735="yes",(AP737/AV737)*('Attorney Detail'!G735+'Attorney Detail'!H735),0)))</f>
        <v>0</v>
      </c>
      <c r="BJ737" s="91">
        <f>IF(AT737=0,0,(AT737/AV737)*('Attorney Detail'!G735+'Attorney Detail'!H735))</f>
        <v>0</v>
      </c>
      <c r="BK737" s="91">
        <f>IF((AU737)=0,('Attorney Detail'!G735+'Attorney Detail'!H735),SUM(AW737:BJ737))</f>
        <v>0</v>
      </c>
    </row>
    <row r="738" spans="1:63" ht="16.5" thickTop="1" thickBot="1" x14ac:dyDescent="0.3">
      <c r="A738" s="24" t="s">
        <v>28</v>
      </c>
      <c r="B738" s="25"/>
      <c r="C738" s="25"/>
      <c r="D738" s="75">
        <f>C738/C733</f>
        <v>0</v>
      </c>
      <c r="E738" s="25"/>
      <c r="F738" s="75">
        <f>E738/E733</f>
        <v>0</v>
      </c>
      <c r="G738" s="25"/>
      <c r="H738" s="75">
        <f>G738/G733</f>
        <v>0</v>
      </c>
      <c r="I738" s="25"/>
      <c r="J738" s="75">
        <f>I738/I733</f>
        <v>0</v>
      </c>
      <c r="K738" s="25"/>
      <c r="L738" s="75">
        <f>K738/K733</f>
        <v>0</v>
      </c>
      <c r="M738" s="25"/>
      <c r="N738" s="75">
        <f>M738/M733</f>
        <v>0</v>
      </c>
      <c r="O738" s="25"/>
      <c r="P738" s="75">
        <f>O738/O733</f>
        <v>0</v>
      </c>
      <c r="Q738" s="25"/>
      <c r="R738" s="75">
        <f>Q738/Q733</f>
        <v>0</v>
      </c>
      <c r="S738" s="25"/>
      <c r="T738" s="75">
        <f>S738/S733</f>
        <v>0</v>
      </c>
      <c r="U738" s="25"/>
      <c r="V738" s="75">
        <f>U738/U733</f>
        <v>0</v>
      </c>
      <c r="W738" s="25"/>
      <c r="X738" s="75">
        <f>W738/W733</f>
        <v>0</v>
      </c>
      <c r="Y738" s="25"/>
      <c r="Z738" s="75">
        <f>Y738/Y733</f>
        <v>0</v>
      </c>
      <c r="AA738" s="25"/>
      <c r="AB738" s="75">
        <f>AA738/AA733</f>
        <v>0</v>
      </c>
      <c r="AC738" s="25"/>
      <c r="AD738" s="75">
        <f>AC738/AC733</f>
        <v>0</v>
      </c>
      <c r="AE738" s="25"/>
      <c r="AF738" s="75">
        <f>AE738/AE733</f>
        <v>0</v>
      </c>
      <c r="AG738" s="25"/>
      <c r="AH738" s="75">
        <f>AG738/AG733</f>
        <v>0</v>
      </c>
      <c r="AI738" s="25"/>
      <c r="AJ738" s="75">
        <f>AI738/AI733</f>
        <v>0</v>
      </c>
      <c r="AK738" s="25">
        <v>0</v>
      </c>
      <c r="AL738" s="75">
        <f>AK738/AK733</f>
        <v>0</v>
      </c>
      <c r="AM738" s="25">
        <v>0</v>
      </c>
      <c r="AN738" s="75">
        <f>AM738/AM733</f>
        <v>0</v>
      </c>
      <c r="AO738" s="25"/>
      <c r="AP738" s="75">
        <f>AO738/AO733</f>
        <v>0</v>
      </c>
      <c r="AQ738" s="25"/>
      <c r="AR738" s="75">
        <f>AQ738/AQ733</f>
        <v>0</v>
      </c>
      <c r="AS738" s="25"/>
      <c r="AT738" s="75">
        <f>AS738/AS733</f>
        <v>0</v>
      </c>
      <c r="AU738" s="108">
        <f>E738+M738+O738+Q738+W738+Y738+AA738+AE738+AG738+AI738+AO738+AS738+G738+K738+I738+AC738+S738+U738+AQ738+AK738+AM738+C738</f>
        <v>0</v>
      </c>
      <c r="AV738" s="155">
        <f t="shared" si="3315"/>
        <v>0</v>
      </c>
      <c r="AW738" s="93">
        <f>IF(D738=0,0,(IF('Attorney Detail'!I736="yes",(D738/AV738)*('Attorney Detail'!G736+'Attorney Detail'!H736),0)))</f>
        <v>0</v>
      </c>
      <c r="AX738" s="93">
        <f>IF(F738=0,0,(IF('Attorney Detail'!J736="yes",(F738/AV738)*('Attorney Detail'!G736+'Attorney Detail'!H736),0)))</f>
        <v>0</v>
      </c>
      <c r="AY738" s="93">
        <f>IF(H738+J738=0,0,(IF('Attorney Detail'!K736="yes",((H738+J738)/AV738)*('Attorney Detail'!G736+'Attorney Detail'!H736),0)))</f>
        <v>0</v>
      </c>
      <c r="AZ738" s="93">
        <f>IF(L738=0,0,(IF('Attorney Detail'!L736="yes",(L738/AV738)*('Attorney Detail'!G736+'Attorney Detail'!H736),0)))</f>
        <v>0</v>
      </c>
      <c r="BA738" s="93">
        <f>IF(N738=0,0,(N738/AV738)*('Attorney Detail'!G736+'Attorney Detail'!H736))</f>
        <v>0</v>
      </c>
      <c r="BB738" s="93">
        <f>IF(R738+T738=0,0,(IF('Attorney Detail'!M736="yes",((R738+T738)/AV738)*('Attorney Detail'!G736+'Attorney Detail'!H736),0)))</f>
        <v>0</v>
      </c>
      <c r="BC738" s="93">
        <f>IF(V738=0,0,(IF('Attorney Detail'!N736="yes",(((V738)/AV738)*('Attorney Detail'!G736+'Attorney Detail'!H736)),0)))</f>
        <v>0</v>
      </c>
      <c r="BD738" s="93">
        <f>IF(X738+Z738+AB738=0,0,(IF('Attorney Detail'!O736="yes",((X738+Z738+AB738)/AV738)*('Attorney Detail'!G736+'Attorney Detail'!H736),0)))</f>
        <v>0</v>
      </c>
      <c r="BE738" s="93">
        <f>IF(AD738=0,0,(IF('Attorney Detail'!P736="yes",(AD738/AV738)*('Attorney Detail'!G736+'Attorney Detail'!H736),0)))</f>
        <v>0</v>
      </c>
      <c r="BF738" s="93">
        <f>IF(AF738=0,0,(IF('Attorney Detail'!Q736="yes",(AF738/AV738)*('Attorney Detail'!G736+'Attorney Detail'!H736),0)))</f>
        <v>0</v>
      </c>
      <c r="BG738" s="93">
        <f>IF(AH738=0,0,(AH738/AV738)*('Attorney Detail'!G736+'Attorney Detail'!H736))</f>
        <v>0</v>
      </c>
      <c r="BH738" s="93">
        <f>IF(AK738+AM738=0,0,(IF('Attorney Detail'!R736="yes",((AL738+AN738)/AV738)*('Attorney Detail'!G736+'Attorney Detail'!H736),0)))</f>
        <v>0</v>
      </c>
      <c r="BI738" s="91">
        <f>IF(AP738=0,0,(IF('Attorney Detail'!S736="yes",(AP738/AV738)*('Attorney Detail'!G736+'Attorney Detail'!H736),0)))</f>
        <v>0</v>
      </c>
      <c r="BJ738" s="91">
        <f>IF(AT738=0,0,(AT738/AV738)*('Attorney Detail'!G736+'Attorney Detail'!H736))</f>
        <v>0</v>
      </c>
      <c r="BK738" s="91">
        <f>IF((AU738)=0,('Attorney Detail'!G736+'Attorney Detail'!H736),SUM(AW738:BJ738))</f>
        <v>0</v>
      </c>
    </row>
    <row r="739" spans="1:63" ht="16.5" thickTop="1" thickBot="1" x14ac:dyDescent="0.3">
      <c r="A739" s="72" t="s">
        <v>29</v>
      </c>
      <c r="B739" s="73"/>
      <c r="C739" s="73">
        <f t="shared" ref="C739" si="3316">SUM(C735:C738)</f>
        <v>0</v>
      </c>
      <c r="D739" s="74">
        <f t="shared" ref="D739" si="3317">C739/C733</f>
        <v>0</v>
      </c>
      <c r="E739" s="73">
        <f t="shared" ref="E739" si="3318">SUM(E735:E738)</f>
        <v>0</v>
      </c>
      <c r="F739" s="74">
        <f t="shared" ref="F739" si="3319">E739/E733</f>
        <v>0</v>
      </c>
      <c r="G739" s="73">
        <f t="shared" ref="G739" si="3320">SUM(G735:G738)</f>
        <v>0</v>
      </c>
      <c r="H739" s="75">
        <f t="shared" ref="H739" si="3321">G739/G733</f>
        <v>0</v>
      </c>
      <c r="I739" s="73">
        <f t="shared" ref="I739" si="3322">SUM(I735:I738)</f>
        <v>0</v>
      </c>
      <c r="J739" s="75">
        <f t="shared" ref="J739" si="3323">I739/I733</f>
        <v>0</v>
      </c>
      <c r="K739" s="73">
        <f t="shared" ref="K739" si="3324">SUM(K735:K738)</f>
        <v>0</v>
      </c>
      <c r="L739" s="75">
        <f t="shared" ref="L739" si="3325">K739/K733</f>
        <v>0</v>
      </c>
      <c r="M739" s="73">
        <f t="shared" ref="M739" si="3326">SUM(M735:M738)</f>
        <v>0</v>
      </c>
      <c r="N739" s="74">
        <f t="shared" ref="N739" si="3327">M739/M733</f>
        <v>0</v>
      </c>
      <c r="O739" s="73">
        <f t="shared" ref="O739" si="3328">SUM(O735:O738)</f>
        <v>0</v>
      </c>
      <c r="P739" s="74">
        <f t="shared" ref="P739" si="3329">O739/O733</f>
        <v>0</v>
      </c>
      <c r="Q739" s="73">
        <f t="shared" ref="Q739" si="3330">SUM(Q735:Q738)</f>
        <v>0</v>
      </c>
      <c r="R739" s="75">
        <f t="shared" ref="R739" si="3331">Q739/Q733</f>
        <v>0</v>
      </c>
      <c r="S739" s="73">
        <f t="shared" ref="S739" si="3332">SUM(S735:S738)</f>
        <v>0</v>
      </c>
      <c r="T739" s="75">
        <f t="shared" ref="T739" si="3333">S739/S733</f>
        <v>0</v>
      </c>
      <c r="U739" s="73">
        <f t="shared" ref="U739" si="3334">SUM(U735:U738)</f>
        <v>0</v>
      </c>
      <c r="V739" s="75">
        <f t="shared" ref="V739" si="3335">U739/U733</f>
        <v>0</v>
      </c>
      <c r="W739" s="73">
        <f t="shared" ref="W739" si="3336">SUM(W735:W738)</f>
        <v>0</v>
      </c>
      <c r="X739" s="75">
        <f t="shared" ref="X739" si="3337">W739/W733</f>
        <v>0</v>
      </c>
      <c r="Y739" s="73">
        <f t="shared" ref="Y739" si="3338">SUM(Y735:Y738)</f>
        <v>0</v>
      </c>
      <c r="Z739" s="75">
        <f t="shared" ref="Z739" si="3339">Y739/Y733</f>
        <v>0</v>
      </c>
      <c r="AA739" s="73">
        <f t="shared" ref="AA739" si="3340">SUM(AA735:AA738)</f>
        <v>0</v>
      </c>
      <c r="AB739" s="75">
        <f t="shared" ref="AB739" si="3341">AA739/AA733</f>
        <v>0</v>
      </c>
      <c r="AC739" s="73">
        <f t="shared" ref="AC739" si="3342">SUM(AC735:AC738)</f>
        <v>0</v>
      </c>
      <c r="AD739" s="75">
        <f t="shared" ref="AD739" si="3343">AC739/AC733</f>
        <v>0</v>
      </c>
      <c r="AE739" s="73">
        <f t="shared" ref="AE739" si="3344">SUM(AE735:AE738)</f>
        <v>0</v>
      </c>
      <c r="AF739" s="75">
        <f t="shared" ref="AF739" si="3345">AE739/AE733</f>
        <v>0</v>
      </c>
      <c r="AG739" s="73">
        <f t="shared" ref="AG739" si="3346">SUM(AG735:AG738)</f>
        <v>0</v>
      </c>
      <c r="AH739" s="75">
        <f t="shared" ref="AH739" si="3347">AG739/AG733</f>
        <v>0</v>
      </c>
      <c r="AI739" s="73">
        <f t="shared" ref="AI739" si="3348">SUM(AI735:AI738)</f>
        <v>0</v>
      </c>
      <c r="AJ739" s="75">
        <f t="shared" ref="AJ739" si="3349">AI739/AI733</f>
        <v>0</v>
      </c>
      <c r="AK739" s="73">
        <f t="shared" ref="AK739" si="3350">SUM(AK735:AK738)</f>
        <v>0</v>
      </c>
      <c r="AL739" s="75">
        <f t="shared" ref="AL739" si="3351">AK739/AK733</f>
        <v>0</v>
      </c>
      <c r="AM739" s="73">
        <f t="shared" ref="AM739" si="3352">SUM(AM735:AM738)</f>
        <v>0</v>
      </c>
      <c r="AN739" s="75">
        <f t="shared" ref="AN739" si="3353">AM739/AM733</f>
        <v>0</v>
      </c>
      <c r="AO739" s="73">
        <f t="shared" ref="AO739" si="3354">SUM(AO735:AO738)</f>
        <v>0</v>
      </c>
      <c r="AP739" s="75">
        <f t="shared" ref="AP739" si="3355">AO739/AO733</f>
        <v>0</v>
      </c>
      <c r="AQ739" s="73">
        <f t="shared" ref="AQ739" si="3356">SUM(AQ735:AQ738)</f>
        <v>0</v>
      </c>
      <c r="AR739" s="75">
        <f t="shared" ref="AR739" si="3357">AQ739/AQ733</f>
        <v>0</v>
      </c>
      <c r="AS739" s="73">
        <f t="shared" ref="AS739" si="3358">SUM(AS735:AS738)</f>
        <v>0</v>
      </c>
      <c r="AT739" s="75">
        <f t="shared" ref="AT739" si="3359">AS739/AS733</f>
        <v>0</v>
      </c>
      <c r="AU739" s="71">
        <f>E739+M739+O739+Q739+W739+Y739+AA739+AE739+AG739+AI739+AO739+AS739+G739+K739+I739+AC739+S739+U739+AQ739+AK739+AM739+C739</f>
        <v>0</v>
      </c>
      <c r="AV739" s="155">
        <f t="shared" si="3315"/>
        <v>0</v>
      </c>
      <c r="AW739" s="94"/>
      <c r="AX739" s="94"/>
      <c r="AY739" s="94"/>
      <c r="AZ739" s="94"/>
      <c r="BA739" s="94"/>
      <c r="BB739" s="94"/>
      <c r="BC739" s="94"/>
      <c r="BD739" s="94"/>
      <c r="BE739" s="94"/>
      <c r="BF739" s="94"/>
      <c r="BG739" s="94"/>
      <c r="BH739" s="94"/>
      <c r="BI739" s="94"/>
      <c r="BJ739" s="94"/>
      <c r="BK739" s="94"/>
    </row>
    <row r="740" spans="1:63" ht="16.5" thickTop="1" x14ac:dyDescent="0.25">
      <c r="A740" s="233" t="s">
        <v>481</v>
      </c>
      <c r="B740" s="233"/>
      <c r="C740" s="233"/>
      <c r="D740" s="233"/>
      <c r="E740" s="233"/>
      <c r="F740" s="233"/>
      <c r="G740" s="233"/>
      <c r="H740" s="233"/>
      <c r="I740" s="233"/>
      <c r="J740" s="233"/>
      <c r="K740" s="233"/>
      <c r="L740" s="233"/>
      <c r="M740" s="233"/>
      <c r="N740" s="233"/>
      <c r="O740" s="233"/>
      <c r="P740" s="233"/>
      <c r="Q740" s="233"/>
      <c r="R740" s="233"/>
      <c r="S740" s="233"/>
      <c r="T740" s="233"/>
      <c r="U740" s="233"/>
      <c r="V740" s="233"/>
      <c r="W740" s="233"/>
      <c r="X740" s="233"/>
      <c r="Y740" s="233"/>
      <c r="Z740" s="233"/>
      <c r="AA740" s="233"/>
      <c r="AB740" s="233"/>
      <c r="AC740" s="233"/>
      <c r="AD740" s="233"/>
      <c r="AE740" s="233"/>
      <c r="AF740" s="233"/>
      <c r="AG740" s="233"/>
      <c r="AH740" s="233"/>
      <c r="AI740" s="233"/>
      <c r="AJ740" s="233"/>
      <c r="AK740" s="233"/>
      <c r="AL740" s="233"/>
      <c r="AM740" s="233"/>
      <c r="AN740" s="233"/>
      <c r="AO740" s="233"/>
      <c r="AP740" s="233"/>
      <c r="AQ740" s="233"/>
      <c r="AR740" s="233"/>
      <c r="AS740" s="233"/>
      <c r="AT740" s="233"/>
      <c r="AU740" s="233"/>
      <c r="AV740" s="233"/>
    </row>
    <row r="741" spans="1:63" ht="45" x14ac:dyDescent="0.25">
      <c r="A741" s="76"/>
      <c r="B741" s="66" t="s">
        <v>21</v>
      </c>
      <c r="C741" s="225" t="s">
        <v>442</v>
      </c>
      <c r="D741" s="226"/>
      <c r="E741" s="225" t="s">
        <v>96</v>
      </c>
      <c r="F741" s="226"/>
      <c r="G741" s="232" t="s">
        <v>99</v>
      </c>
      <c r="H741" s="226"/>
      <c r="I741" s="232" t="s">
        <v>100</v>
      </c>
      <c r="J741" s="226"/>
      <c r="K741" s="225" t="s">
        <v>97</v>
      </c>
      <c r="L741" s="226"/>
      <c r="M741" s="225" t="s">
        <v>98</v>
      </c>
      <c r="N741" s="226"/>
      <c r="O741" s="225" t="s">
        <v>22</v>
      </c>
      <c r="P741" s="226"/>
      <c r="Q741" s="225" t="s">
        <v>489</v>
      </c>
      <c r="R741" s="226"/>
      <c r="S741" s="225" t="s">
        <v>488</v>
      </c>
      <c r="T741" s="226"/>
      <c r="U741" s="232" t="s">
        <v>422</v>
      </c>
      <c r="V741" s="226"/>
      <c r="W741" s="232" t="s">
        <v>436</v>
      </c>
      <c r="X741" s="226"/>
      <c r="Y741" s="232" t="s">
        <v>423</v>
      </c>
      <c r="Z741" s="226"/>
      <c r="AA741" s="225" t="s">
        <v>484</v>
      </c>
      <c r="AB741" s="226"/>
      <c r="AC741" s="225" t="s">
        <v>93</v>
      </c>
      <c r="AD741" s="226"/>
      <c r="AE741" s="225" t="s">
        <v>94</v>
      </c>
      <c r="AF741" s="226"/>
      <c r="AG741" s="225" t="s">
        <v>485</v>
      </c>
      <c r="AH741" s="226"/>
      <c r="AI741" s="225" t="s">
        <v>424</v>
      </c>
      <c r="AJ741" s="226"/>
      <c r="AK741" s="225" t="s">
        <v>425</v>
      </c>
      <c r="AL741" s="226"/>
      <c r="AM741" s="225" t="s">
        <v>437</v>
      </c>
      <c r="AN741" s="226"/>
      <c r="AO741" s="225" t="s">
        <v>500</v>
      </c>
      <c r="AP741" s="226"/>
      <c r="AQ741" s="225" t="s">
        <v>426</v>
      </c>
      <c r="AR741" s="226"/>
      <c r="AS741" s="225" t="s">
        <v>447</v>
      </c>
      <c r="AT741" s="226"/>
      <c r="AU741" s="225" t="s">
        <v>23</v>
      </c>
      <c r="AV741" s="226"/>
      <c r="AW741" s="89" t="s">
        <v>442</v>
      </c>
      <c r="AX741" s="89" t="s">
        <v>96</v>
      </c>
      <c r="AY741" s="195" t="s">
        <v>287</v>
      </c>
      <c r="AZ741" s="105" t="s">
        <v>97</v>
      </c>
      <c r="BA741" s="105" t="s">
        <v>443</v>
      </c>
      <c r="BB741" s="90" t="s">
        <v>434</v>
      </c>
      <c r="BC741" s="106" t="s">
        <v>288</v>
      </c>
      <c r="BD741" s="90" t="s">
        <v>435</v>
      </c>
      <c r="BE741" s="90" t="s">
        <v>93</v>
      </c>
      <c r="BF741" s="90" t="s">
        <v>94</v>
      </c>
      <c r="BG741" s="90" t="s">
        <v>31</v>
      </c>
      <c r="BH741" s="90" t="s">
        <v>444</v>
      </c>
      <c r="BI741" s="91" t="s">
        <v>445</v>
      </c>
      <c r="BJ741" s="91" t="s">
        <v>446</v>
      </c>
      <c r="BK741" s="91" t="s">
        <v>448</v>
      </c>
    </row>
    <row r="742" spans="1:63" x14ac:dyDescent="0.25">
      <c r="A742" s="38" t="s">
        <v>107</v>
      </c>
      <c r="B742" s="67"/>
      <c r="C742" s="67"/>
      <c r="D742" s="68"/>
      <c r="E742" s="67"/>
      <c r="F742" s="68"/>
      <c r="G742" s="67"/>
      <c r="H742" s="68"/>
      <c r="I742" s="67"/>
      <c r="J742" s="68"/>
      <c r="K742" s="67"/>
      <c r="L742" s="68"/>
      <c r="M742" s="69"/>
      <c r="N742" s="68"/>
      <c r="O742" s="67"/>
      <c r="P742" s="68"/>
      <c r="Q742" s="67"/>
      <c r="R742" s="68"/>
      <c r="S742" s="67"/>
      <c r="T742" s="68"/>
      <c r="U742" s="67"/>
      <c r="V742" s="68"/>
      <c r="W742" s="67"/>
      <c r="X742" s="68"/>
      <c r="Y742" s="67"/>
      <c r="Z742" s="68"/>
      <c r="AA742" s="67"/>
      <c r="AB742" s="68"/>
      <c r="AC742" s="69"/>
      <c r="AD742" s="69"/>
      <c r="AE742" s="67"/>
      <c r="AF742" s="68"/>
      <c r="AG742" s="67"/>
      <c r="AH742" s="68"/>
      <c r="AI742" s="67"/>
      <c r="AJ742" s="68"/>
      <c r="AK742" s="227"/>
      <c r="AL742" s="228"/>
      <c r="AM742" s="227"/>
      <c r="AN742" s="228"/>
      <c r="AO742" s="112"/>
      <c r="AP742" s="113"/>
      <c r="AQ742" s="112"/>
      <c r="AR742" s="113"/>
      <c r="AS742" s="112"/>
      <c r="AT742" s="113"/>
      <c r="AU742" s="67"/>
      <c r="AV742" s="110"/>
      <c r="AW742" s="89"/>
      <c r="AX742" s="89"/>
      <c r="AY742" s="89"/>
      <c r="AZ742" s="89"/>
      <c r="BA742" s="89"/>
    </row>
    <row r="743" spans="1:63" x14ac:dyDescent="0.25">
      <c r="A743" s="77"/>
      <c r="B743" s="70"/>
      <c r="C743" s="223">
        <f>(VLOOKUP(A742,$BL$2:$CH$5,2,FALSE))*'Attorney Detail'!F743</f>
        <v>15</v>
      </c>
      <c r="D743" s="224"/>
      <c r="E743" s="223">
        <f>(VLOOKUP(A742,$BL$2:$CH$5,3,FALSE))*'Attorney Detail'!F743</f>
        <v>15</v>
      </c>
      <c r="F743" s="224"/>
      <c r="G743" s="223">
        <f>VLOOKUP(A742,$BL$2:$CI$5,4,FALSE)*'Attorney Detail'!F743</f>
        <v>50</v>
      </c>
      <c r="H743" s="224"/>
      <c r="I743" s="223">
        <f>VLOOKUP(A742,$BL$2:$CI$5,5,FALSE)*'Attorney Detail'!F743</f>
        <v>80</v>
      </c>
      <c r="J743" s="224"/>
      <c r="K743" s="223">
        <f>VLOOKUP(A742,$BL$2:$CI$5,6,FALSE)*'Attorney Detail'!F743</f>
        <v>100</v>
      </c>
      <c r="L743" s="224"/>
      <c r="M743" s="234">
        <f>VLOOKUP(A742,$BL$2:$CI$5,7,FALSE)*'Attorney Detail'!F743</f>
        <v>150</v>
      </c>
      <c r="N743" s="224"/>
      <c r="O743" s="223">
        <f>VLOOKUP(A742,$BL$2:$CI$5,8,FALSE)*'Attorney Detail'!F743</f>
        <v>300</v>
      </c>
      <c r="P743" s="224"/>
      <c r="Q743" s="223">
        <f>VLOOKUP(A742,$BL$2:$CI$5,9,FALSE)*'Attorney Detail'!F743</f>
        <v>15</v>
      </c>
      <c r="R743" s="224"/>
      <c r="S743" s="223">
        <f>VLOOKUP(A742,$BL$2:$CI$5,10,FALSE)*'Attorney Detail'!F743</f>
        <v>50</v>
      </c>
      <c r="T743" s="224"/>
      <c r="U743" s="223">
        <f>VLOOKUP(A742,$BL$2:$CI$5,11,FALSE)*'Attorney Detail'!F743</f>
        <v>100</v>
      </c>
      <c r="V743" s="224"/>
      <c r="W743" s="223">
        <f>VLOOKUP(A742,$BL$2:$CI$5,12,FALSE)*'Attorney Detail'!F743</f>
        <v>220</v>
      </c>
      <c r="X743" s="224"/>
      <c r="Y743" s="223">
        <f>VLOOKUP(A742,$BL$2:$CI$5,13,FALSE)*'Attorney Detail'!F743</f>
        <v>300</v>
      </c>
      <c r="Z743" s="224"/>
      <c r="AA743" s="229">
        <f>VLOOKUP(A742,$BL$2:$CI$5,14,FALSE)*'Attorney Detail'!F743</f>
        <v>400</v>
      </c>
      <c r="AB743" s="230"/>
      <c r="AC743" s="229">
        <f>VLOOKUP(A742,$BL$2:$CI$5,15,FALSE)*'Attorney Detail'!F743</f>
        <v>120</v>
      </c>
      <c r="AD743" s="231"/>
      <c r="AE743" s="229">
        <f>VLOOKUP(A742,$BL$2:$CI$5,16,FALSE)*'Attorney Detail'!F743</f>
        <v>120</v>
      </c>
      <c r="AF743" s="230"/>
      <c r="AG743" s="229">
        <f>VLOOKUP(A742,$BL$2:$CI$5,17,FALSE)*'Attorney Detail'!F743</f>
        <v>300</v>
      </c>
      <c r="AH743" s="230"/>
      <c r="AI743" s="223">
        <f>VLOOKUP(A742,$BL$2:$CI$5,18,FALSE)*'Attorney Detail'!F743</f>
        <v>300</v>
      </c>
      <c r="AJ743" s="224"/>
      <c r="AK743" s="223">
        <f>VLOOKUP(A742,$BL$2:$CI$5,19,FALSE)*'Attorney Detail'!F743</f>
        <v>15</v>
      </c>
      <c r="AL743" s="224"/>
      <c r="AM743" s="223">
        <f>VLOOKUP(A742,$BL$2:$CI$5,20,FALSE)*'Attorney Detail'!F743</f>
        <v>40</v>
      </c>
      <c r="AN743" s="224"/>
      <c r="AO743" s="223">
        <f>VLOOKUP(A742,$BL$2:$CI$5,21,FALSE)*'Attorney Detail'!F743</f>
        <v>40</v>
      </c>
      <c r="AP743" s="224"/>
      <c r="AQ743" s="223">
        <f>VLOOKUP(A742,$BL$2:$CI$5,22,FALSE)*'Attorney Detail'!F743</f>
        <v>40</v>
      </c>
      <c r="AR743" s="224"/>
      <c r="AS743" s="235">
        <f>VLOOKUP(A742,$BL$2:$CI$5,23,FALSE)*'Attorney Detail'!F743</f>
        <v>10000000000</v>
      </c>
      <c r="AT743" s="236"/>
      <c r="AU743" s="237"/>
      <c r="AV743" s="238"/>
    </row>
    <row r="744" spans="1:63" ht="15.75" thickBot="1" x14ac:dyDescent="0.3">
      <c r="A744" s="37" t="str">
        <f>'Attorney Detail'!A743&amp;""</f>
        <v/>
      </c>
      <c r="B744" s="78" t="s">
        <v>24</v>
      </c>
      <c r="C744" s="78" t="s">
        <v>24</v>
      </c>
      <c r="D744" s="78" t="s">
        <v>112</v>
      </c>
      <c r="E744" s="78" t="s">
        <v>24</v>
      </c>
      <c r="F744" s="78" t="s">
        <v>112</v>
      </c>
      <c r="G744" s="78" t="s">
        <v>24</v>
      </c>
      <c r="H744" s="78" t="s">
        <v>112</v>
      </c>
      <c r="I744" s="78" t="s">
        <v>24</v>
      </c>
      <c r="J744" s="78" t="s">
        <v>112</v>
      </c>
      <c r="K744" s="78" t="s">
        <v>24</v>
      </c>
      <c r="L744" s="78" t="s">
        <v>112</v>
      </c>
      <c r="M744" s="78" t="s">
        <v>24</v>
      </c>
      <c r="N744" s="78" t="s">
        <v>112</v>
      </c>
      <c r="O744" s="78" t="s">
        <v>24</v>
      </c>
      <c r="P744" s="78" t="s">
        <v>112</v>
      </c>
      <c r="Q744" s="78" t="s">
        <v>24</v>
      </c>
      <c r="R744" s="78" t="s">
        <v>112</v>
      </c>
      <c r="S744" s="78" t="s">
        <v>24</v>
      </c>
      <c r="T744" s="78" t="s">
        <v>112</v>
      </c>
      <c r="U744" s="78" t="s">
        <v>24</v>
      </c>
      <c r="V744" s="78" t="s">
        <v>112</v>
      </c>
      <c r="W744" s="78" t="s">
        <v>24</v>
      </c>
      <c r="X744" s="78" t="s">
        <v>112</v>
      </c>
      <c r="Y744" s="78" t="s">
        <v>24</v>
      </c>
      <c r="Z744" s="78" t="s">
        <v>112</v>
      </c>
      <c r="AA744" s="78" t="s">
        <v>24</v>
      </c>
      <c r="AB744" s="78" t="s">
        <v>112</v>
      </c>
      <c r="AC744" s="78" t="s">
        <v>24</v>
      </c>
      <c r="AD744" s="78" t="s">
        <v>112</v>
      </c>
      <c r="AE744" s="78" t="s">
        <v>24</v>
      </c>
      <c r="AF744" s="78" t="s">
        <v>112</v>
      </c>
      <c r="AG744" s="78" t="s">
        <v>24</v>
      </c>
      <c r="AH744" s="79" t="s">
        <v>112</v>
      </c>
      <c r="AI744" s="78" t="s">
        <v>24</v>
      </c>
      <c r="AJ744" s="78" t="s">
        <v>112</v>
      </c>
      <c r="AK744" s="78" t="s">
        <v>24</v>
      </c>
      <c r="AL744" s="78" t="s">
        <v>112</v>
      </c>
      <c r="AM744" s="78" t="s">
        <v>24</v>
      </c>
      <c r="AN744" s="78" t="s">
        <v>112</v>
      </c>
      <c r="AO744" s="78" t="s">
        <v>24</v>
      </c>
      <c r="AP744" s="78" t="s">
        <v>112</v>
      </c>
      <c r="AQ744" s="78" t="s">
        <v>24</v>
      </c>
      <c r="AR744" s="78" t="s">
        <v>112</v>
      </c>
      <c r="AS744" s="78" t="s">
        <v>24</v>
      </c>
      <c r="AT744" s="78" t="s">
        <v>112</v>
      </c>
      <c r="AU744" s="78" t="s">
        <v>24</v>
      </c>
      <c r="AV744" s="154" t="s">
        <v>112</v>
      </c>
    </row>
    <row r="745" spans="1:63" ht="16.5" thickTop="1" thickBot="1" x14ac:dyDescent="0.3">
      <c r="A745" s="20" t="s">
        <v>25</v>
      </c>
      <c r="B745" s="21"/>
      <c r="C745" s="21"/>
      <c r="D745" s="75">
        <f>C745/C743</f>
        <v>0</v>
      </c>
      <c r="E745" s="21"/>
      <c r="F745" s="75">
        <f>E745/E743</f>
        <v>0</v>
      </c>
      <c r="G745" s="21"/>
      <c r="H745" s="75">
        <f>G745/G743</f>
        <v>0</v>
      </c>
      <c r="I745" s="21"/>
      <c r="J745" s="75">
        <f>I745/I743</f>
        <v>0</v>
      </c>
      <c r="K745" s="21"/>
      <c r="L745" s="75">
        <f>K745/K743</f>
        <v>0</v>
      </c>
      <c r="M745" s="21"/>
      <c r="N745" s="75">
        <f>M745/M743</f>
        <v>0</v>
      </c>
      <c r="O745" s="21"/>
      <c r="P745" s="75">
        <f>O745/O743</f>
        <v>0</v>
      </c>
      <c r="Q745" s="21"/>
      <c r="R745" s="75">
        <f>Q745/Q743</f>
        <v>0</v>
      </c>
      <c r="S745" s="21"/>
      <c r="T745" s="75">
        <f>S745/S743</f>
        <v>0</v>
      </c>
      <c r="U745" s="21"/>
      <c r="V745" s="75">
        <f>U745/U743</f>
        <v>0</v>
      </c>
      <c r="W745" s="21"/>
      <c r="X745" s="75">
        <f>W745/W743</f>
        <v>0</v>
      </c>
      <c r="Y745" s="21"/>
      <c r="Z745" s="75">
        <f>Y745/Y743</f>
        <v>0</v>
      </c>
      <c r="AA745" s="21"/>
      <c r="AB745" s="75">
        <f>AA745/AA743</f>
        <v>0</v>
      </c>
      <c r="AC745" s="21"/>
      <c r="AD745" s="75">
        <f>AC745/AC743</f>
        <v>0</v>
      </c>
      <c r="AE745" s="21"/>
      <c r="AF745" s="75">
        <f>AE745/AE743</f>
        <v>0</v>
      </c>
      <c r="AG745" s="21"/>
      <c r="AH745" s="75">
        <f>AG745/AG743</f>
        <v>0</v>
      </c>
      <c r="AI745" s="21"/>
      <c r="AJ745" s="75">
        <f>AI745/AI743</f>
        <v>0</v>
      </c>
      <c r="AK745" s="21"/>
      <c r="AL745" s="75">
        <f>AK745/AK743</f>
        <v>0</v>
      </c>
      <c r="AM745" s="21">
        <v>0</v>
      </c>
      <c r="AN745" s="75">
        <f>AM745/AM743</f>
        <v>0</v>
      </c>
      <c r="AO745" s="21"/>
      <c r="AP745" s="75">
        <f>AO745/AO743</f>
        <v>0</v>
      </c>
      <c r="AQ745" s="21"/>
      <c r="AR745" s="75">
        <f>AQ745/AQ743</f>
        <v>0</v>
      </c>
      <c r="AS745" s="21"/>
      <c r="AT745" s="75">
        <f>AS745/AS743</f>
        <v>0</v>
      </c>
      <c r="AU745" s="100">
        <f>E745+M745+O745+Q745+W745+Y745+AA745+AE745+AG745+AI745+AO745+AS745+G745+K745+I745+AC745+S745+U745+AQ745+AK745+AM745+C745</f>
        <v>0</v>
      </c>
      <c r="AV745" s="155">
        <f t="shared" ref="AV745:AV749" si="3360">F745+N745+P745+R745+X745+Z745+AB745+AF745+AH745+AJ745+AP745+AT745+AD745+H745+L745+J745+T745+V745+AR745+AL745+AN745+D745</f>
        <v>0</v>
      </c>
      <c r="AW745" s="93">
        <f>IF(D745=0,0,(IF('Attorney Detail'!I743="yes",(D745/AV745)*('Attorney Detail'!G743+'Attorney Detail'!H743),0)))</f>
        <v>0</v>
      </c>
      <c r="AX745" s="93">
        <f>IF(F745=0,0,(IF('Attorney Detail'!J743="yes",(F745/AV745)*('Attorney Detail'!G743+'Attorney Detail'!H743),0)))</f>
        <v>0</v>
      </c>
      <c r="AY745" s="93">
        <f>IF(H745+J745=0,0,(IF('Attorney Detail'!K743="yes",((H745+J745)/AV745)*('Attorney Detail'!G743+'Attorney Detail'!H743),0)))</f>
        <v>0</v>
      </c>
      <c r="AZ745" s="93">
        <f>IF(L745=0,0,(IF('Attorney Detail'!L743="yes",(L745/AV745)*('Attorney Detail'!G743+'Attorney Detail'!H743),0)))</f>
        <v>0</v>
      </c>
      <c r="BA745" s="93">
        <f>IF(N745=0,0,(N745/AV745)*('Attorney Detail'!G743+'Attorney Detail'!H743))</f>
        <v>0</v>
      </c>
      <c r="BB745" s="93">
        <f>IF(R745+T745=0,0,(IF('Attorney Detail'!M743="yes",((R745+T745)/AV745)*('Attorney Detail'!G743+'Attorney Detail'!H743),0)))</f>
        <v>0</v>
      </c>
      <c r="BC745" s="93">
        <f>IF(V745=0,0,(IF('Attorney Detail'!N743="yes",(((V745)/AV745)*('Attorney Detail'!G743+'Attorney Detail'!H743)),0)))</f>
        <v>0</v>
      </c>
      <c r="BD745" s="93">
        <f>IF(X745+Z745+AB745=0,0,(IF('Attorney Detail'!O743="yes",((X745+Z745+AB745)/AV745)*('Attorney Detail'!G743+'Attorney Detail'!H743),0)))</f>
        <v>0</v>
      </c>
      <c r="BE745" s="93">
        <f>IF(AD745=0,0,(IF('Attorney Detail'!P743="yes",(AD745/AV745)*('Attorney Detail'!G743+'Attorney Detail'!H743),0)))</f>
        <v>0</v>
      </c>
      <c r="BF745" s="93">
        <f>IF(AF745=0,0,(IF('Attorney Detail'!Q743="yes",(AF745/AV745)*('Attorney Detail'!G743+'Attorney Detail'!H743),0)))</f>
        <v>0</v>
      </c>
      <c r="BG745" s="93">
        <f>IF(AH745=0,0,(AH745/AV745)*('Attorney Detail'!G743+'Attorney Detail'!H743))</f>
        <v>0</v>
      </c>
      <c r="BH745" s="93">
        <f>IF(AK745+AM745=0,0,(IF('Attorney Detail'!R743="yes",((AL745+AN745)/AV745)*('Attorney Detail'!G743+'Attorney Detail'!H743),0)))</f>
        <v>0</v>
      </c>
      <c r="BI745" s="91">
        <f>IF(AP745=0,0,(IF('Attorney Detail'!S743="yes",(AP745/AV745)*('Attorney Detail'!G743+'Attorney Detail'!H743),0)))</f>
        <v>0</v>
      </c>
      <c r="BJ745" s="91">
        <f>IF(AT745=0,0,(AT745/AV745)*('Attorney Detail'!G743+'Attorney Detail'!H743))</f>
        <v>0</v>
      </c>
      <c r="BK745" s="91">
        <f>IF((AU745)=0,('Attorney Detail'!G743+'Attorney Detail'!H743),SUM(AW745:BJ745))</f>
        <v>0</v>
      </c>
    </row>
    <row r="746" spans="1:63" ht="16.5" thickTop="1" thickBot="1" x14ac:dyDescent="0.3">
      <c r="A746" s="22" t="s">
        <v>26</v>
      </c>
      <c r="B746" s="23"/>
      <c r="C746" s="88"/>
      <c r="D746" s="75">
        <f>C746/C743</f>
        <v>0</v>
      </c>
      <c r="E746" s="88"/>
      <c r="F746" s="75">
        <f>E746/E743</f>
        <v>0</v>
      </c>
      <c r="G746" s="88"/>
      <c r="H746" s="75">
        <f>G746/G743</f>
        <v>0</v>
      </c>
      <c r="I746" s="88"/>
      <c r="J746" s="75">
        <f>I746/I743</f>
        <v>0</v>
      </c>
      <c r="K746" s="88"/>
      <c r="L746" s="75">
        <f>K746/K743</f>
        <v>0</v>
      </c>
      <c r="M746" s="88"/>
      <c r="N746" s="75">
        <f>M746/M743</f>
        <v>0</v>
      </c>
      <c r="O746" s="88"/>
      <c r="P746" s="75">
        <f>O746/O743</f>
        <v>0</v>
      </c>
      <c r="Q746" s="88"/>
      <c r="R746" s="75">
        <f>Q746/Q743</f>
        <v>0</v>
      </c>
      <c r="S746" s="88"/>
      <c r="T746" s="75">
        <f>S746/S743</f>
        <v>0</v>
      </c>
      <c r="U746" s="88"/>
      <c r="V746" s="75">
        <f>U746/U743</f>
        <v>0</v>
      </c>
      <c r="W746" s="88"/>
      <c r="X746" s="75">
        <f>W746/W743</f>
        <v>0</v>
      </c>
      <c r="Y746" s="88"/>
      <c r="Z746" s="75">
        <f>Y746/Y743</f>
        <v>0</v>
      </c>
      <c r="AA746" s="88"/>
      <c r="AB746" s="75">
        <f>AA746/AA743</f>
        <v>0</v>
      </c>
      <c r="AC746" s="88"/>
      <c r="AD746" s="75">
        <f>AC746/AC743</f>
        <v>0</v>
      </c>
      <c r="AE746" s="88"/>
      <c r="AF746" s="75">
        <f>AE746/AE743</f>
        <v>0</v>
      </c>
      <c r="AG746" s="88"/>
      <c r="AH746" s="75">
        <f>AG746/AG743</f>
        <v>0</v>
      </c>
      <c r="AI746" s="88"/>
      <c r="AJ746" s="75">
        <f>AI746/AI743</f>
        <v>0</v>
      </c>
      <c r="AK746" s="88">
        <v>0</v>
      </c>
      <c r="AL746" s="75">
        <f>AK746/AK743</f>
        <v>0</v>
      </c>
      <c r="AM746" s="88">
        <v>0</v>
      </c>
      <c r="AN746" s="75">
        <f>AM746/AM743</f>
        <v>0</v>
      </c>
      <c r="AO746" s="88"/>
      <c r="AP746" s="75">
        <f>AO746/AO743</f>
        <v>0</v>
      </c>
      <c r="AQ746" s="88"/>
      <c r="AR746" s="75">
        <f>AQ746/AQ743</f>
        <v>0</v>
      </c>
      <c r="AS746" s="88"/>
      <c r="AT746" s="75">
        <f>AS746/AS743</f>
        <v>0</v>
      </c>
      <c r="AU746" s="107">
        <f>E746+M746+O746+Q746+W746+Y746+AA746+AE746+AG746+AI746+AO746+AS746+G746+K746+I746+AC746+S746+U746+AQ746+AK746+AM746+C746</f>
        <v>0</v>
      </c>
      <c r="AV746" s="155">
        <f t="shared" si="3360"/>
        <v>0</v>
      </c>
      <c r="AW746" s="93">
        <f>IF(D746=0,0,(IF('Attorney Detail'!I744="yes",(D746/AV746)*('Attorney Detail'!G744+'Attorney Detail'!H744),0)))</f>
        <v>0</v>
      </c>
      <c r="AX746" s="93">
        <f>IF(F746=0,0,(IF('Attorney Detail'!J744="yes",(F746/AV746)*('Attorney Detail'!G744+'Attorney Detail'!H744),0)))</f>
        <v>0</v>
      </c>
      <c r="AY746" s="93">
        <f>IF(H746+J746=0,0,(IF('Attorney Detail'!K744="yes",((H746+J746)/AV746)*('Attorney Detail'!G744+'Attorney Detail'!H744),0)))</f>
        <v>0</v>
      </c>
      <c r="AZ746" s="93">
        <f>IF(L746=0,0,(IF('Attorney Detail'!L744="yes",(L746/AV746)*('Attorney Detail'!G744+'Attorney Detail'!H744),0)))</f>
        <v>0</v>
      </c>
      <c r="BA746" s="93">
        <f>IF(N746=0,0,(N746/AV746)*('Attorney Detail'!G744+'Attorney Detail'!H744))</f>
        <v>0</v>
      </c>
      <c r="BB746" s="93">
        <f>IF(R746+T746=0,0,(IF('Attorney Detail'!M744="yes",((R746+T746)/AV746)*('Attorney Detail'!G744+'Attorney Detail'!H744),0)))</f>
        <v>0</v>
      </c>
      <c r="BC746" s="93">
        <f>IF(V746=0,0,(IF('Attorney Detail'!N744="yes",(((V746)/AV746)*('Attorney Detail'!G744+'Attorney Detail'!H744)),0)))</f>
        <v>0</v>
      </c>
      <c r="BD746" s="93">
        <f>IF(X746+Z746+AB746=0,0,(IF('Attorney Detail'!O744="yes",((X746+Z746+AB746)/AV746)*('Attorney Detail'!G744+'Attorney Detail'!H744),0)))</f>
        <v>0</v>
      </c>
      <c r="BE746" s="93">
        <f>IF(AD746=0,0,(IF('Attorney Detail'!P744="yes",(AD746/AV746)*('Attorney Detail'!G744+'Attorney Detail'!H744),0)))</f>
        <v>0</v>
      </c>
      <c r="BF746" s="93">
        <f>IF(AF746=0,0,(IF('Attorney Detail'!Q744="yes",(AF746/AV746)*('Attorney Detail'!G744+'Attorney Detail'!H744),0)))</f>
        <v>0</v>
      </c>
      <c r="BG746" s="93">
        <f>IF(AH746=0,0,(AH746/AV746)*('Attorney Detail'!G744+'Attorney Detail'!H744))</f>
        <v>0</v>
      </c>
      <c r="BH746" s="93">
        <f>IF(AK746+AM746=0,0,(IF('Attorney Detail'!R744="yes",((AL746+AN746)/AV746)*('Attorney Detail'!G744+'Attorney Detail'!H744),0)))</f>
        <v>0</v>
      </c>
      <c r="BI746" s="91">
        <f>IF(AP746=0,0,(IF('Attorney Detail'!S744="yes",(AP746/AV746)*('Attorney Detail'!G744+'Attorney Detail'!H744),0)))</f>
        <v>0</v>
      </c>
      <c r="BJ746" s="91">
        <f>IF(AT746=0,0,(AT746/AV746)*('Attorney Detail'!G744+'Attorney Detail'!H744))</f>
        <v>0</v>
      </c>
      <c r="BK746" s="91">
        <f>IF((AU746)=0,('Attorney Detail'!G744+'Attorney Detail'!H744),SUM(AW746:BJ746))</f>
        <v>0</v>
      </c>
    </row>
    <row r="747" spans="1:63" ht="16.5" thickTop="1" thickBot="1" x14ac:dyDescent="0.3">
      <c r="A747" s="22" t="s">
        <v>27</v>
      </c>
      <c r="B747" s="23"/>
      <c r="C747" s="88"/>
      <c r="D747" s="75">
        <f>C747/C743</f>
        <v>0</v>
      </c>
      <c r="E747" s="88"/>
      <c r="F747" s="75">
        <f>E747/E743</f>
        <v>0</v>
      </c>
      <c r="G747" s="88"/>
      <c r="H747" s="75">
        <f>G747/G743</f>
        <v>0</v>
      </c>
      <c r="I747" s="88"/>
      <c r="J747" s="75">
        <f>I747/I743</f>
        <v>0</v>
      </c>
      <c r="K747" s="88"/>
      <c r="L747" s="75">
        <f>K747/K743</f>
        <v>0</v>
      </c>
      <c r="M747" s="88"/>
      <c r="N747" s="75">
        <f>M747/M743</f>
        <v>0</v>
      </c>
      <c r="O747" s="88"/>
      <c r="P747" s="75">
        <f>O747/O743</f>
        <v>0</v>
      </c>
      <c r="Q747" s="88"/>
      <c r="R747" s="75">
        <f>Q747/Q743</f>
        <v>0</v>
      </c>
      <c r="S747" s="88"/>
      <c r="T747" s="75">
        <f>S747/S743</f>
        <v>0</v>
      </c>
      <c r="U747" s="88"/>
      <c r="V747" s="75">
        <f>U747/U743</f>
        <v>0</v>
      </c>
      <c r="W747" s="88"/>
      <c r="X747" s="75">
        <f>W747/W743</f>
        <v>0</v>
      </c>
      <c r="Y747" s="88"/>
      <c r="Z747" s="75">
        <f>Y747/Y743</f>
        <v>0</v>
      </c>
      <c r="AA747" s="88"/>
      <c r="AB747" s="75">
        <f>AA747/AA743</f>
        <v>0</v>
      </c>
      <c r="AC747" s="88"/>
      <c r="AD747" s="75">
        <f>AC747/AC743</f>
        <v>0</v>
      </c>
      <c r="AE747" s="88"/>
      <c r="AF747" s="75">
        <f>AE747/AE743</f>
        <v>0</v>
      </c>
      <c r="AG747" s="88"/>
      <c r="AH747" s="75">
        <f>AG747/AG743</f>
        <v>0</v>
      </c>
      <c r="AI747" s="88"/>
      <c r="AJ747" s="75">
        <f>AI747/AI743</f>
        <v>0</v>
      </c>
      <c r="AK747" s="88">
        <v>0</v>
      </c>
      <c r="AL747" s="75">
        <f>AK747/AK743</f>
        <v>0</v>
      </c>
      <c r="AM747" s="88">
        <v>0</v>
      </c>
      <c r="AN747" s="75">
        <f>AM747/AM743</f>
        <v>0</v>
      </c>
      <c r="AO747" s="88"/>
      <c r="AP747" s="75">
        <f>AO747/AO743</f>
        <v>0</v>
      </c>
      <c r="AQ747" s="88"/>
      <c r="AR747" s="75">
        <f>AQ747/AQ743</f>
        <v>0</v>
      </c>
      <c r="AS747" s="88"/>
      <c r="AT747" s="75">
        <f>AS747/AS743</f>
        <v>0</v>
      </c>
      <c r="AU747" s="107">
        <f>E747+M747+O747+Q747+W747+Y747+AA747+AE747+AG747+AI747+AO747+AS747+G747+K747+I747+AC747+S747+U747+AQ747+AK747+AM747+C747</f>
        <v>0</v>
      </c>
      <c r="AV747" s="155">
        <f t="shared" si="3360"/>
        <v>0</v>
      </c>
      <c r="AW747" s="93">
        <f>IF(D747=0,0,(IF('Attorney Detail'!I745="yes",(D747/AV747)*('Attorney Detail'!G745+'Attorney Detail'!H745),0)))</f>
        <v>0</v>
      </c>
      <c r="AX747" s="93">
        <f>IF(F747=0,0,(IF('Attorney Detail'!J745="yes",(F747/AV747)*('Attorney Detail'!G745+'Attorney Detail'!H745),0)))</f>
        <v>0</v>
      </c>
      <c r="AY747" s="93">
        <f>IF(H747+J747=0,0,(IF('Attorney Detail'!K745="yes",((H747+J747)/AV747)*('Attorney Detail'!G745+'Attorney Detail'!H745),0)))</f>
        <v>0</v>
      </c>
      <c r="AZ747" s="93">
        <f>IF(L747=0,0,(IF('Attorney Detail'!L745="yes",(L747/AV747)*('Attorney Detail'!G745+'Attorney Detail'!H745),0)))</f>
        <v>0</v>
      </c>
      <c r="BA747" s="93">
        <f>IF(N747=0,0,(N747/AV747)*('Attorney Detail'!G745+'Attorney Detail'!H745))</f>
        <v>0</v>
      </c>
      <c r="BB747" s="93">
        <f>IF(R747+T747=0,0,(IF('Attorney Detail'!M745="yes",((R747+T747)/AV747)*('Attorney Detail'!G745+'Attorney Detail'!H745),0)))</f>
        <v>0</v>
      </c>
      <c r="BC747" s="93">
        <f>IF(V747=0,0,(IF('Attorney Detail'!N745="yes",(((V747)/AV747)*('Attorney Detail'!G745+'Attorney Detail'!H745)),0)))</f>
        <v>0</v>
      </c>
      <c r="BD747" s="93">
        <f>IF(X747+Z747+AB747=0,0,(IF('Attorney Detail'!O745="yes",((X747+Z747+AB747)/AV747)*('Attorney Detail'!G745+'Attorney Detail'!H745),0)))</f>
        <v>0</v>
      </c>
      <c r="BE747" s="93">
        <f>IF(AD747=0,0,(IF('Attorney Detail'!P745="yes",(AD747/AV747)*('Attorney Detail'!G745+'Attorney Detail'!H745),0)))</f>
        <v>0</v>
      </c>
      <c r="BF747" s="93">
        <f>IF(AF747=0,0,(IF('Attorney Detail'!Q745="yes",(AF747/AV747)*('Attorney Detail'!G745+'Attorney Detail'!H745),0)))</f>
        <v>0</v>
      </c>
      <c r="BG747" s="93">
        <f>IF(AH747=0,0,(AH747/AV747)*('Attorney Detail'!G745+'Attorney Detail'!H745))</f>
        <v>0</v>
      </c>
      <c r="BH747" s="93">
        <f>IF(AK747+AM747=0,0,(IF('Attorney Detail'!R745="yes",((AL747+AN747)/AV747)*('Attorney Detail'!G745+'Attorney Detail'!H745),0)))</f>
        <v>0</v>
      </c>
      <c r="BI747" s="91">
        <f>IF(AP747=0,0,(IF('Attorney Detail'!S745="yes",(AP747/AV747)*('Attorney Detail'!G745+'Attorney Detail'!H745),0)))</f>
        <v>0</v>
      </c>
      <c r="BJ747" s="91">
        <f>IF(AT747=0,0,(AT747/AV747)*('Attorney Detail'!G745+'Attorney Detail'!H745))</f>
        <v>0</v>
      </c>
      <c r="BK747" s="91">
        <f>IF((AU747)=0,('Attorney Detail'!G745+'Attorney Detail'!H745),SUM(AW747:BJ747))</f>
        <v>0</v>
      </c>
    </row>
    <row r="748" spans="1:63" ht="16.5" thickTop="1" thickBot="1" x14ac:dyDescent="0.3">
      <c r="A748" s="24" t="s">
        <v>28</v>
      </c>
      <c r="B748" s="25"/>
      <c r="C748" s="25"/>
      <c r="D748" s="75">
        <f>C748/C743</f>
        <v>0</v>
      </c>
      <c r="E748" s="25"/>
      <c r="F748" s="75">
        <f>E748/E743</f>
        <v>0</v>
      </c>
      <c r="G748" s="25"/>
      <c r="H748" s="75">
        <f>G748/G743</f>
        <v>0</v>
      </c>
      <c r="I748" s="25"/>
      <c r="J748" s="75">
        <f>I748/I743</f>
        <v>0</v>
      </c>
      <c r="K748" s="25"/>
      <c r="L748" s="75">
        <f>K748/K743</f>
        <v>0</v>
      </c>
      <c r="M748" s="25"/>
      <c r="N748" s="75">
        <f>M748/M743</f>
        <v>0</v>
      </c>
      <c r="O748" s="25"/>
      <c r="P748" s="75">
        <f>O748/O743</f>
        <v>0</v>
      </c>
      <c r="Q748" s="25"/>
      <c r="R748" s="75">
        <f>Q748/Q743</f>
        <v>0</v>
      </c>
      <c r="S748" s="25"/>
      <c r="T748" s="75">
        <f>S748/S743</f>
        <v>0</v>
      </c>
      <c r="U748" s="25"/>
      <c r="V748" s="75">
        <f>U748/U743</f>
        <v>0</v>
      </c>
      <c r="W748" s="25"/>
      <c r="X748" s="75">
        <f>W748/W743</f>
        <v>0</v>
      </c>
      <c r="Y748" s="25"/>
      <c r="Z748" s="75">
        <f>Y748/Y743</f>
        <v>0</v>
      </c>
      <c r="AA748" s="25"/>
      <c r="AB748" s="75">
        <f>AA748/AA743</f>
        <v>0</v>
      </c>
      <c r="AC748" s="25"/>
      <c r="AD748" s="75">
        <f>AC748/AC743</f>
        <v>0</v>
      </c>
      <c r="AE748" s="25"/>
      <c r="AF748" s="75">
        <f>AE748/AE743</f>
        <v>0</v>
      </c>
      <c r="AG748" s="25"/>
      <c r="AH748" s="75">
        <f>AG748/AG743</f>
        <v>0</v>
      </c>
      <c r="AI748" s="25"/>
      <c r="AJ748" s="75">
        <f>AI748/AI743</f>
        <v>0</v>
      </c>
      <c r="AK748" s="25">
        <v>0</v>
      </c>
      <c r="AL748" s="75">
        <f>AK748/AK743</f>
        <v>0</v>
      </c>
      <c r="AM748" s="25">
        <v>0</v>
      </c>
      <c r="AN748" s="75">
        <f>AM748/AM743</f>
        <v>0</v>
      </c>
      <c r="AO748" s="25"/>
      <c r="AP748" s="75">
        <f>AO748/AO743</f>
        <v>0</v>
      </c>
      <c r="AQ748" s="25"/>
      <c r="AR748" s="75">
        <f>AQ748/AQ743</f>
        <v>0</v>
      </c>
      <c r="AS748" s="25"/>
      <c r="AT748" s="75">
        <f>AS748/AS743</f>
        <v>0</v>
      </c>
      <c r="AU748" s="108">
        <f>E748+M748+O748+Q748+W748+Y748+AA748+AE748+AG748+AI748+AO748+AS748+G748+K748+I748+AC748+S748+U748+AQ748+AK748+AM748+C748</f>
        <v>0</v>
      </c>
      <c r="AV748" s="155">
        <f t="shared" si="3360"/>
        <v>0</v>
      </c>
      <c r="AW748" s="93">
        <f>IF(D748=0,0,(IF('Attorney Detail'!I746="yes",(D748/AV748)*('Attorney Detail'!G746+'Attorney Detail'!H746),0)))</f>
        <v>0</v>
      </c>
      <c r="AX748" s="93">
        <f>IF(F748=0,0,(IF('Attorney Detail'!J746="yes",(F748/AV748)*('Attorney Detail'!G746+'Attorney Detail'!H746),0)))</f>
        <v>0</v>
      </c>
      <c r="AY748" s="93">
        <f>IF(H748+J748=0,0,(IF('Attorney Detail'!K746="yes",((H748+J748)/AV748)*('Attorney Detail'!G746+'Attorney Detail'!H746),0)))</f>
        <v>0</v>
      </c>
      <c r="AZ748" s="93">
        <f>IF(L748=0,0,(IF('Attorney Detail'!L746="yes",(L748/AV748)*('Attorney Detail'!G746+'Attorney Detail'!H746),0)))</f>
        <v>0</v>
      </c>
      <c r="BA748" s="93">
        <f>IF(N748=0,0,(N748/AV748)*('Attorney Detail'!G746+'Attorney Detail'!H746))</f>
        <v>0</v>
      </c>
      <c r="BB748" s="93">
        <f>IF(R748+T748=0,0,(IF('Attorney Detail'!M746="yes",((R748+T748)/AV748)*('Attorney Detail'!G746+'Attorney Detail'!H746),0)))</f>
        <v>0</v>
      </c>
      <c r="BC748" s="93">
        <f>IF(V748=0,0,(IF('Attorney Detail'!N746="yes",(((V748)/AV748)*('Attorney Detail'!G746+'Attorney Detail'!H746)),0)))</f>
        <v>0</v>
      </c>
      <c r="BD748" s="93">
        <f>IF(X748+Z748+AB748=0,0,(IF('Attorney Detail'!O746="yes",((X748+Z748+AB748)/AV748)*('Attorney Detail'!G746+'Attorney Detail'!H746),0)))</f>
        <v>0</v>
      </c>
      <c r="BE748" s="93">
        <f>IF(AD748=0,0,(IF('Attorney Detail'!P746="yes",(AD748/AV748)*('Attorney Detail'!G746+'Attorney Detail'!H746),0)))</f>
        <v>0</v>
      </c>
      <c r="BF748" s="93">
        <f>IF(AF748=0,0,(IF('Attorney Detail'!Q746="yes",(AF748/AV748)*('Attorney Detail'!G746+'Attorney Detail'!H746),0)))</f>
        <v>0</v>
      </c>
      <c r="BG748" s="93">
        <f>IF(AH748=0,0,(AH748/AV748)*('Attorney Detail'!G746+'Attorney Detail'!H746))</f>
        <v>0</v>
      </c>
      <c r="BH748" s="93">
        <f>IF(AK748+AM748=0,0,(IF('Attorney Detail'!R746="yes",((AL748+AN748)/AV748)*('Attorney Detail'!G746+'Attorney Detail'!H746),0)))</f>
        <v>0</v>
      </c>
      <c r="BI748" s="91">
        <f>IF(AP748=0,0,(IF('Attorney Detail'!S746="yes",(AP748/AV748)*('Attorney Detail'!G746+'Attorney Detail'!H746),0)))</f>
        <v>0</v>
      </c>
      <c r="BJ748" s="91">
        <f>IF(AT748=0,0,(AT748/AV748)*('Attorney Detail'!G746+'Attorney Detail'!H746))</f>
        <v>0</v>
      </c>
      <c r="BK748" s="91">
        <f>IF((AU748)=0,('Attorney Detail'!G746+'Attorney Detail'!H746),SUM(AW748:BJ748))</f>
        <v>0</v>
      </c>
    </row>
    <row r="749" spans="1:63" ht="16.5" thickTop="1" thickBot="1" x14ac:dyDescent="0.3">
      <c r="A749" s="72" t="s">
        <v>29</v>
      </c>
      <c r="B749" s="73"/>
      <c r="C749" s="73">
        <f t="shared" ref="C749" si="3361">SUM(C745:C748)</f>
        <v>0</v>
      </c>
      <c r="D749" s="74">
        <f t="shared" ref="D749" si="3362">C749/C743</f>
        <v>0</v>
      </c>
      <c r="E749" s="73">
        <f t="shared" ref="E749" si="3363">SUM(E745:E748)</f>
        <v>0</v>
      </c>
      <c r="F749" s="74">
        <f t="shared" ref="F749" si="3364">E749/E743</f>
        <v>0</v>
      </c>
      <c r="G749" s="73">
        <f t="shared" ref="G749" si="3365">SUM(G745:G748)</f>
        <v>0</v>
      </c>
      <c r="H749" s="75">
        <f t="shared" ref="H749" si="3366">G749/G743</f>
        <v>0</v>
      </c>
      <c r="I749" s="73">
        <f t="shared" ref="I749" si="3367">SUM(I745:I748)</f>
        <v>0</v>
      </c>
      <c r="J749" s="75">
        <f t="shared" ref="J749" si="3368">I749/I743</f>
        <v>0</v>
      </c>
      <c r="K749" s="73">
        <f t="shared" ref="K749" si="3369">SUM(K745:K748)</f>
        <v>0</v>
      </c>
      <c r="L749" s="75">
        <f t="shared" ref="L749" si="3370">K749/K743</f>
        <v>0</v>
      </c>
      <c r="M749" s="73">
        <f t="shared" ref="M749" si="3371">SUM(M745:M748)</f>
        <v>0</v>
      </c>
      <c r="N749" s="74">
        <f t="shared" ref="N749" si="3372">M749/M743</f>
        <v>0</v>
      </c>
      <c r="O749" s="73">
        <f t="shared" ref="O749" si="3373">SUM(O745:O748)</f>
        <v>0</v>
      </c>
      <c r="P749" s="74">
        <f t="shared" ref="P749" si="3374">O749/O743</f>
        <v>0</v>
      </c>
      <c r="Q749" s="73">
        <f t="shared" ref="Q749" si="3375">SUM(Q745:Q748)</f>
        <v>0</v>
      </c>
      <c r="R749" s="75">
        <f t="shared" ref="R749" si="3376">Q749/Q743</f>
        <v>0</v>
      </c>
      <c r="S749" s="73">
        <f t="shared" ref="S749" si="3377">SUM(S745:S748)</f>
        <v>0</v>
      </c>
      <c r="T749" s="75">
        <f t="shared" ref="T749" si="3378">S749/S743</f>
        <v>0</v>
      </c>
      <c r="U749" s="73">
        <f t="shared" ref="U749" si="3379">SUM(U745:U748)</f>
        <v>0</v>
      </c>
      <c r="V749" s="75">
        <f t="shared" ref="V749" si="3380">U749/U743</f>
        <v>0</v>
      </c>
      <c r="W749" s="73">
        <f t="shared" ref="W749" si="3381">SUM(W745:W748)</f>
        <v>0</v>
      </c>
      <c r="X749" s="75">
        <f t="shared" ref="X749" si="3382">W749/W743</f>
        <v>0</v>
      </c>
      <c r="Y749" s="73">
        <f t="shared" ref="Y749" si="3383">SUM(Y745:Y748)</f>
        <v>0</v>
      </c>
      <c r="Z749" s="75">
        <f t="shared" ref="Z749" si="3384">Y749/Y743</f>
        <v>0</v>
      </c>
      <c r="AA749" s="73">
        <f t="shared" ref="AA749" si="3385">SUM(AA745:AA748)</f>
        <v>0</v>
      </c>
      <c r="AB749" s="75">
        <f t="shared" ref="AB749" si="3386">AA749/AA743</f>
        <v>0</v>
      </c>
      <c r="AC749" s="73">
        <f t="shared" ref="AC749" si="3387">SUM(AC745:AC748)</f>
        <v>0</v>
      </c>
      <c r="AD749" s="75">
        <f t="shared" ref="AD749" si="3388">AC749/AC743</f>
        <v>0</v>
      </c>
      <c r="AE749" s="73">
        <f t="shared" ref="AE749" si="3389">SUM(AE745:AE748)</f>
        <v>0</v>
      </c>
      <c r="AF749" s="75">
        <f t="shared" ref="AF749" si="3390">AE749/AE743</f>
        <v>0</v>
      </c>
      <c r="AG749" s="73">
        <f t="shared" ref="AG749" si="3391">SUM(AG745:AG748)</f>
        <v>0</v>
      </c>
      <c r="AH749" s="75">
        <f t="shared" ref="AH749" si="3392">AG749/AG743</f>
        <v>0</v>
      </c>
      <c r="AI749" s="73">
        <f t="shared" ref="AI749" si="3393">SUM(AI745:AI748)</f>
        <v>0</v>
      </c>
      <c r="AJ749" s="75">
        <f t="shared" ref="AJ749" si="3394">AI749/AI743</f>
        <v>0</v>
      </c>
      <c r="AK749" s="73">
        <f t="shared" ref="AK749" si="3395">SUM(AK745:AK748)</f>
        <v>0</v>
      </c>
      <c r="AL749" s="75">
        <f t="shared" ref="AL749" si="3396">AK749/AK743</f>
        <v>0</v>
      </c>
      <c r="AM749" s="73">
        <f t="shared" ref="AM749" si="3397">SUM(AM745:AM748)</f>
        <v>0</v>
      </c>
      <c r="AN749" s="75">
        <f t="shared" ref="AN749" si="3398">AM749/AM743</f>
        <v>0</v>
      </c>
      <c r="AO749" s="73">
        <f t="shared" ref="AO749" si="3399">SUM(AO745:AO748)</f>
        <v>0</v>
      </c>
      <c r="AP749" s="75">
        <f t="shared" ref="AP749" si="3400">AO749/AO743</f>
        <v>0</v>
      </c>
      <c r="AQ749" s="73">
        <f t="shared" ref="AQ749" si="3401">SUM(AQ745:AQ748)</f>
        <v>0</v>
      </c>
      <c r="AR749" s="75">
        <f t="shared" ref="AR749" si="3402">AQ749/AQ743</f>
        <v>0</v>
      </c>
      <c r="AS749" s="73">
        <f t="shared" ref="AS749" si="3403">SUM(AS745:AS748)</f>
        <v>0</v>
      </c>
      <c r="AT749" s="75">
        <f t="shared" ref="AT749" si="3404">AS749/AS743</f>
        <v>0</v>
      </c>
      <c r="AU749" s="71">
        <f>E749+M749+O749+Q749+W749+Y749+AA749+AE749+AG749+AI749+AO749+AS749+G749+K749+I749+AC749+S749+U749+AQ749+AK749+AM749+C749</f>
        <v>0</v>
      </c>
      <c r="AV749" s="155">
        <f t="shared" si="3360"/>
        <v>0</v>
      </c>
      <c r="AW749" s="94"/>
      <c r="AX749" s="94"/>
      <c r="AY749" s="94"/>
      <c r="AZ749" s="94"/>
      <c r="BA749" s="94"/>
      <c r="BB749" s="94"/>
      <c r="BC749" s="94"/>
      <c r="BD749" s="94"/>
      <c r="BE749" s="94"/>
      <c r="BF749" s="94"/>
      <c r="BG749" s="94"/>
      <c r="BH749" s="94"/>
      <c r="BI749" s="94"/>
      <c r="BJ749" s="94"/>
      <c r="BK749" s="94"/>
    </row>
    <row r="750" spans="1:63" ht="16.5" thickTop="1" x14ac:dyDescent="0.25">
      <c r="A750" s="233" t="s">
        <v>481</v>
      </c>
      <c r="B750" s="233"/>
      <c r="C750" s="233"/>
      <c r="D750" s="233"/>
      <c r="E750" s="233"/>
      <c r="F750" s="233"/>
      <c r="G750" s="233"/>
      <c r="H750" s="233"/>
      <c r="I750" s="233"/>
      <c r="J750" s="233"/>
      <c r="K750" s="233"/>
      <c r="L750" s="233"/>
      <c r="M750" s="233"/>
      <c r="N750" s="233"/>
      <c r="O750" s="233"/>
      <c r="P750" s="233"/>
      <c r="Q750" s="233"/>
      <c r="R750" s="233"/>
      <c r="S750" s="233"/>
      <c r="T750" s="233"/>
      <c r="U750" s="233"/>
      <c r="V750" s="233"/>
      <c r="W750" s="233"/>
      <c r="X750" s="233"/>
      <c r="Y750" s="233"/>
      <c r="Z750" s="233"/>
      <c r="AA750" s="233"/>
      <c r="AB750" s="233"/>
      <c r="AC750" s="233"/>
      <c r="AD750" s="233"/>
      <c r="AE750" s="233"/>
      <c r="AF750" s="233"/>
      <c r="AG750" s="233"/>
      <c r="AH750" s="233"/>
      <c r="AI750" s="233"/>
      <c r="AJ750" s="233"/>
      <c r="AK750" s="233"/>
      <c r="AL750" s="233"/>
      <c r="AM750" s="233"/>
      <c r="AN750" s="233"/>
      <c r="AO750" s="233"/>
      <c r="AP750" s="233"/>
      <c r="AQ750" s="233"/>
      <c r="AR750" s="233"/>
      <c r="AS750" s="233"/>
      <c r="AT750" s="233"/>
      <c r="AU750" s="233"/>
      <c r="AV750" s="233"/>
    </row>
    <row r="751" spans="1:63" ht="45" x14ac:dyDescent="0.25">
      <c r="A751" s="76"/>
      <c r="B751" s="66" t="s">
        <v>21</v>
      </c>
      <c r="C751" s="225" t="s">
        <v>442</v>
      </c>
      <c r="D751" s="226"/>
      <c r="E751" s="225" t="s">
        <v>96</v>
      </c>
      <c r="F751" s="226"/>
      <c r="G751" s="232" t="s">
        <v>99</v>
      </c>
      <c r="H751" s="226"/>
      <c r="I751" s="232" t="s">
        <v>100</v>
      </c>
      <c r="J751" s="226"/>
      <c r="K751" s="225" t="s">
        <v>97</v>
      </c>
      <c r="L751" s="226"/>
      <c r="M751" s="225" t="s">
        <v>98</v>
      </c>
      <c r="N751" s="226"/>
      <c r="O751" s="225" t="s">
        <v>22</v>
      </c>
      <c r="P751" s="226"/>
      <c r="Q751" s="225" t="s">
        <v>489</v>
      </c>
      <c r="R751" s="226"/>
      <c r="S751" s="225" t="s">
        <v>488</v>
      </c>
      <c r="T751" s="226"/>
      <c r="U751" s="232" t="s">
        <v>422</v>
      </c>
      <c r="V751" s="226"/>
      <c r="W751" s="232" t="s">
        <v>436</v>
      </c>
      <c r="X751" s="226"/>
      <c r="Y751" s="232" t="s">
        <v>423</v>
      </c>
      <c r="Z751" s="226"/>
      <c r="AA751" s="225" t="s">
        <v>484</v>
      </c>
      <c r="AB751" s="226"/>
      <c r="AC751" s="225" t="s">
        <v>93</v>
      </c>
      <c r="AD751" s="226"/>
      <c r="AE751" s="225" t="s">
        <v>94</v>
      </c>
      <c r="AF751" s="226"/>
      <c r="AG751" s="225" t="s">
        <v>485</v>
      </c>
      <c r="AH751" s="226"/>
      <c r="AI751" s="225" t="s">
        <v>424</v>
      </c>
      <c r="AJ751" s="226"/>
      <c r="AK751" s="225" t="s">
        <v>425</v>
      </c>
      <c r="AL751" s="226"/>
      <c r="AM751" s="225" t="s">
        <v>437</v>
      </c>
      <c r="AN751" s="226"/>
      <c r="AO751" s="225" t="s">
        <v>500</v>
      </c>
      <c r="AP751" s="226"/>
      <c r="AQ751" s="225" t="s">
        <v>426</v>
      </c>
      <c r="AR751" s="226"/>
      <c r="AS751" s="225" t="s">
        <v>447</v>
      </c>
      <c r="AT751" s="226"/>
      <c r="AU751" s="225" t="s">
        <v>23</v>
      </c>
      <c r="AV751" s="226"/>
      <c r="AW751" s="89" t="s">
        <v>442</v>
      </c>
      <c r="AX751" s="89" t="s">
        <v>96</v>
      </c>
      <c r="AY751" s="195" t="s">
        <v>289</v>
      </c>
      <c r="AZ751" s="105" t="s">
        <v>97</v>
      </c>
      <c r="BA751" s="105" t="s">
        <v>443</v>
      </c>
      <c r="BB751" s="90" t="s">
        <v>434</v>
      </c>
      <c r="BC751" s="106" t="s">
        <v>290</v>
      </c>
      <c r="BD751" s="90" t="s">
        <v>435</v>
      </c>
      <c r="BE751" s="90" t="s">
        <v>93</v>
      </c>
      <c r="BF751" s="90" t="s">
        <v>94</v>
      </c>
      <c r="BG751" s="90" t="s">
        <v>31</v>
      </c>
      <c r="BH751" s="90" t="s">
        <v>444</v>
      </c>
      <c r="BI751" s="91" t="s">
        <v>445</v>
      </c>
      <c r="BJ751" s="91" t="s">
        <v>446</v>
      </c>
      <c r="BK751" s="91" t="s">
        <v>448</v>
      </c>
    </row>
    <row r="752" spans="1:63" x14ac:dyDescent="0.25">
      <c r="A752" s="38" t="s">
        <v>107</v>
      </c>
      <c r="B752" s="67"/>
      <c r="C752" s="67"/>
      <c r="D752" s="68"/>
      <c r="E752" s="67"/>
      <c r="F752" s="68"/>
      <c r="G752" s="67"/>
      <c r="H752" s="68"/>
      <c r="I752" s="67"/>
      <c r="J752" s="68"/>
      <c r="K752" s="67"/>
      <c r="L752" s="68"/>
      <c r="M752" s="69"/>
      <c r="N752" s="68"/>
      <c r="O752" s="67"/>
      <c r="P752" s="68"/>
      <c r="Q752" s="67"/>
      <c r="R752" s="68"/>
      <c r="S752" s="67"/>
      <c r="T752" s="68"/>
      <c r="U752" s="67"/>
      <c r="V752" s="68"/>
      <c r="W752" s="67"/>
      <c r="X752" s="68"/>
      <c r="Y752" s="67"/>
      <c r="Z752" s="68"/>
      <c r="AA752" s="67"/>
      <c r="AB752" s="68"/>
      <c r="AC752" s="69"/>
      <c r="AD752" s="69"/>
      <c r="AE752" s="67"/>
      <c r="AF752" s="68"/>
      <c r="AG752" s="67"/>
      <c r="AH752" s="68"/>
      <c r="AI752" s="67"/>
      <c r="AJ752" s="68"/>
      <c r="AK752" s="227"/>
      <c r="AL752" s="228"/>
      <c r="AM752" s="227"/>
      <c r="AN752" s="228"/>
      <c r="AO752" s="112"/>
      <c r="AP752" s="113"/>
      <c r="AQ752" s="112"/>
      <c r="AR752" s="113"/>
      <c r="AS752" s="112"/>
      <c r="AT752" s="113"/>
      <c r="AU752" s="67"/>
      <c r="AV752" s="110"/>
      <c r="AW752" s="89"/>
      <c r="AX752" s="89"/>
      <c r="AY752" s="89"/>
      <c r="AZ752" s="89"/>
      <c r="BA752" s="89"/>
    </row>
    <row r="753" spans="1:63" x14ac:dyDescent="0.25">
      <c r="A753" s="77"/>
      <c r="B753" s="70"/>
      <c r="C753" s="223">
        <f>(VLOOKUP(A752,$BL$2:$CH$5,2,FALSE))*'Attorney Detail'!F753</f>
        <v>15</v>
      </c>
      <c r="D753" s="224"/>
      <c r="E753" s="223">
        <f>(VLOOKUP(A752,$BL$2:$CH$5,3,FALSE))*'Attorney Detail'!F753</f>
        <v>15</v>
      </c>
      <c r="F753" s="224"/>
      <c r="G753" s="223">
        <f>VLOOKUP(A752,$BL$2:$CI$5,4,FALSE)*'Attorney Detail'!F753</f>
        <v>50</v>
      </c>
      <c r="H753" s="224"/>
      <c r="I753" s="223">
        <f>VLOOKUP(A752,$BL$2:$CI$5,5,FALSE)*'Attorney Detail'!F753</f>
        <v>80</v>
      </c>
      <c r="J753" s="224"/>
      <c r="K753" s="223">
        <f>VLOOKUP(A752,$BL$2:$CI$5,6,FALSE)*'Attorney Detail'!F753</f>
        <v>100</v>
      </c>
      <c r="L753" s="224"/>
      <c r="M753" s="234">
        <f>VLOOKUP(A752,$BL$2:$CI$5,7,FALSE)*'Attorney Detail'!F753</f>
        <v>150</v>
      </c>
      <c r="N753" s="224"/>
      <c r="O753" s="223">
        <f>VLOOKUP(A752,$BL$2:$CI$5,8,FALSE)*'Attorney Detail'!F753</f>
        <v>300</v>
      </c>
      <c r="P753" s="224"/>
      <c r="Q753" s="223">
        <f>VLOOKUP(A752,$BL$2:$CI$5,9,FALSE)*'Attorney Detail'!F753</f>
        <v>15</v>
      </c>
      <c r="R753" s="224"/>
      <c r="S753" s="223">
        <f>VLOOKUP(A752,$BL$2:$CI$5,10,FALSE)*'Attorney Detail'!F753</f>
        <v>50</v>
      </c>
      <c r="T753" s="224"/>
      <c r="U753" s="223">
        <f>VLOOKUP(A752,$BL$2:$CI$5,11,FALSE)*'Attorney Detail'!F753</f>
        <v>100</v>
      </c>
      <c r="V753" s="224"/>
      <c r="W753" s="223">
        <f>VLOOKUP(A752,$BL$2:$CI$5,12,FALSE)*'Attorney Detail'!F753</f>
        <v>220</v>
      </c>
      <c r="X753" s="224"/>
      <c r="Y753" s="223">
        <f>VLOOKUP(A752,$BL$2:$CI$5,13,FALSE)*'Attorney Detail'!F753</f>
        <v>300</v>
      </c>
      <c r="Z753" s="224"/>
      <c r="AA753" s="229">
        <f>VLOOKUP(A752,$BL$2:$CI$5,14,FALSE)*'Attorney Detail'!F753</f>
        <v>400</v>
      </c>
      <c r="AB753" s="230"/>
      <c r="AC753" s="229">
        <f>VLOOKUP(A752,$BL$2:$CI$5,15,FALSE)*'Attorney Detail'!F753</f>
        <v>120</v>
      </c>
      <c r="AD753" s="231"/>
      <c r="AE753" s="229">
        <f>VLOOKUP(A752,$BL$2:$CI$5,16,FALSE)*'Attorney Detail'!F753</f>
        <v>120</v>
      </c>
      <c r="AF753" s="230"/>
      <c r="AG753" s="229">
        <f>VLOOKUP(A752,$BL$2:$CI$5,17,FALSE)*'Attorney Detail'!F753</f>
        <v>300</v>
      </c>
      <c r="AH753" s="230"/>
      <c r="AI753" s="223">
        <f>VLOOKUP(A752,$BL$2:$CI$5,18,FALSE)*'Attorney Detail'!F753</f>
        <v>300</v>
      </c>
      <c r="AJ753" s="224"/>
      <c r="AK753" s="223">
        <f>VLOOKUP(A752,$BL$2:$CI$5,19,FALSE)*'Attorney Detail'!F753</f>
        <v>15</v>
      </c>
      <c r="AL753" s="224"/>
      <c r="AM753" s="223">
        <f>VLOOKUP(A752,$BL$2:$CI$5,20,FALSE)*'Attorney Detail'!F753</f>
        <v>40</v>
      </c>
      <c r="AN753" s="224"/>
      <c r="AO753" s="223">
        <f>VLOOKUP(A752,$BL$2:$CI$5,21,FALSE)*'Attorney Detail'!F753</f>
        <v>40</v>
      </c>
      <c r="AP753" s="224"/>
      <c r="AQ753" s="223">
        <f>VLOOKUP(A752,$BL$2:$CI$5,22,FALSE)*'Attorney Detail'!F753</f>
        <v>40</v>
      </c>
      <c r="AR753" s="224"/>
      <c r="AS753" s="235">
        <f>VLOOKUP(A752,$BL$2:$CI$5,23,FALSE)*'Attorney Detail'!F753</f>
        <v>10000000000</v>
      </c>
      <c r="AT753" s="236"/>
      <c r="AU753" s="237"/>
      <c r="AV753" s="238"/>
    </row>
    <row r="754" spans="1:63" ht="15.75" thickBot="1" x14ac:dyDescent="0.3">
      <c r="A754" s="37" t="str">
        <f>'Attorney Detail'!A753&amp;""</f>
        <v/>
      </c>
      <c r="B754" s="78" t="s">
        <v>24</v>
      </c>
      <c r="C754" s="78" t="s">
        <v>24</v>
      </c>
      <c r="D754" s="78" t="s">
        <v>112</v>
      </c>
      <c r="E754" s="78" t="s">
        <v>24</v>
      </c>
      <c r="F754" s="78" t="s">
        <v>112</v>
      </c>
      <c r="G754" s="78" t="s">
        <v>24</v>
      </c>
      <c r="H754" s="78" t="s">
        <v>112</v>
      </c>
      <c r="I754" s="78" t="s">
        <v>24</v>
      </c>
      <c r="J754" s="78" t="s">
        <v>112</v>
      </c>
      <c r="K754" s="78" t="s">
        <v>24</v>
      </c>
      <c r="L754" s="78" t="s">
        <v>112</v>
      </c>
      <c r="M754" s="78" t="s">
        <v>24</v>
      </c>
      <c r="N754" s="78" t="s">
        <v>112</v>
      </c>
      <c r="O754" s="78" t="s">
        <v>24</v>
      </c>
      <c r="P754" s="78" t="s">
        <v>112</v>
      </c>
      <c r="Q754" s="78" t="s">
        <v>24</v>
      </c>
      <c r="R754" s="78" t="s">
        <v>112</v>
      </c>
      <c r="S754" s="78" t="s">
        <v>24</v>
      </c>
      <c r="T754" s="78" t="s">
        <v>112</v>
      </c>
      <c r="U754" s="78" t="s">
        <v>24</v>
      </c>
      <c r="V754" s="78" t="s">
        <v>112</v>
      </c>
      <c r="W754" s="78" t="s">
        <v>24</v>
      </c>
      <c r="X754" s="78" t="s">
        <v>112</v>
      </c>
      <c r="Y754" s="78" t="s">
        <v>24</v>
      </c>
      <c r="Z754" s="78" t="s">
        <v>112</v>
      </c>
      <c r="AA754" s="78" t="s">
        <v>24</v>
      </c>
      <c r="AB754" s="78" t="s">
        <v>112</v>
      </c>
      <c r="AC754" s="78" t="s">
        <v>24</v>
      </c>
      <c r="AD754" s="78" t="s">
        <v>112</v>
      </c>
      <c r="AE754" s="78" t="s">
        <v>24</v>
      </c>
      <c r="AF754" s="78" t="s">
        <v>112</v>
      </c>
      <c r="AG754" s="78" t="s">
        <v>24</v>
      </c>
      <c r="AH754" s="79" t="s">
        <v>112</v>
      </c>
      <c r="AI754" s="78" t="s">
        <v>24</v>
      </c>
      <c r="AJ754" s="78" t="s">
        <v>112</v>
      </c>
      <c r="AK754" s="78" t="s">
        <v>24</v>
      </c>
      <c r="AL754" s="78" t="s">
        <v>112</v>
      </c>
      <c r="AM754" s="78" t="s">
        <v>24</v>
      </c>
      <c r="AN754" s="78" t="s">
        <v>112</v>
      </c>
      <c r="AO754" s="78" t="s">
        <v>24</v>
      </c>
      <c r="AP754" s="78" t="s">
        <v>112</v>
      </c>
      <c r="AQ754" s="78" t="s">
        <v>24</v>
      </c>
      <c r="AR754" s="78" t="s">
        <v>112</v>
      </c>
      <c r="AS754" s="78" t="s">
        <v>24</v>
      </c>
      <c r="AT754" s="78" t="s">
        <v>112</v>
      </c>
      <c r="AU754" s="78" t="s">
        <v>24</v>
      </c>
      <c r="AV754" s="154" t="s">
        <v>112</v>
      </c>
    </row>
    <row r="755" spans="1:63" ht="16.5" thickTop="1" thickBot="1" x14ac:dyDescent="0.3">
      <c r="A755" s="20" t="s">
        <v>25</v>
      </c>
      <c r="B755" s="21"/>
      <c r="C755" s="21"/>
      <c r="D755" s="75">
        <f>C755/C753</f>
        <v>0</v>
      </c>
      <c r="E755" s="21"/>
      <c r="F755" s="75">
        <f>E755/E753</f>
        <v>0</v>
      </c>
      <c r="G755" s="21"/>
      <c r="H755" s="75">
        <f>G755/G753</f>
        <v>0</v>
      </c>
      <c r="I755" s="21"/>
      <c r="J755" s="75">
        <f>I755/I753</f>
        <v>0</v>
      </c>
      <c r="K755" s="21"/>
      <c r="L755" s="75">
        <f>K755/K753</f>
        <v>0</v>
      </c>
      <c r="M755" s="21"/>
      <c r="N755" s="75">
        <f>M755/M753</f>
        <v>0</v>
      </c>
      <c r="O755" s="21"/>
      <c r="P755" s="75">
        <f>O755/O753</f>
        <v>0</v>
      </c>
      <c r="Q755" s="21"/>
      <c r="R755" s="75">
        <f>Q755/Q753</f>
        <v>0</v>
      </c>
      <c r="S755" s="21"/>
      <c r="T755" s="75">
        <f>S755/S753</f>
        <v>0</v>
      </c>
      <c r="U755" s="21"/>
      <c r="V755" s="75">
        <f>U755/U753</f>
        <v>0</v>
      </c>
      <c r="W755" s="21"/>
      <c r="X755" s="75">
        <f>W755/W753</f>
        <v>0</v>
      </c>
      <c r="Y755" s="21"/>
      <c r="Z755" s="75">
        <f>Y755/Y753</f>
        <v>0</v>
      </c>
      <c r="AA755" s="21"/>
      <c r="AB755" s="75">
        <f>AA755/AA753</f>
        <v>0</v>
      </c>
      <c r="AC755" s="21"/>
      <c r="AD755" s="75">
        <f>AC755/AC753</f>
        <v>0</v>
      </c>
      <c r="AE755" s="21"/>
      <c r="AF755" s="75">
        <f>AE755/AE753</f>
        <v>0</v>
      </c>
      <c r="AG755" s="21"/>
      <c r="AH755" s="75">
        <f>AG755/AG753</f>
        <v>0</v>
      </c>
      <c r="AI755" s="21"/>
      <c r="AJ755" s="75">
        <f>AI755/AI753</f>
        <v>0</v>
      </c>
      <c r="AK755" s="21"/>
      <c r="AL755" s="75">
        <f>AK755/AK753</f>
        <v>0</v>
      </c>
      <c r="AM755" s="21">
        <v>0</v>
      </c>
      <c r="AN755" s="75">
        <f>AM755/AM753</f>
        <v>0</v>
      </c>
      <c r="AO755" s="21"/>
      <c r="AP755" s="75">
        <f>AO755/AO753</f>
        <v>0</v>
      </c>
      <c r="AQ755" s="21"/>
      <c r="AR755" s="75">
        <f>AQ755/AQ753</f>
        <v>0</v>
      </c>
      <c r="AS755" s="21"/>
      <c r="AT755" s="75">
        <f>AS755/AS753</f>
        <v>0</v>
      </c>
      <c r="AU755" s="100">
        <f>E755+M755+O755+Q755+W755+Y755+AA755+AE755+AG755+AI755+AO755+AS755+G755+K755+I755+AC755+S755+U755+AQ755+AK755+AM755+C755</f>
        <v>0</v>
      </c>
      <c r="AV755" s="155">
        <f t="shared" ref="AV755:AV759" si="3405">F755+N755+P755+R755+X755+Z755+AB755+AF755+AH755+AJ755+AP755+AT755+AD755+H755+L755+J755+T755+V755+AR755+AL755+AN755+D755</f>
        <v>0</v>
      </c>
      <c r="AW755" s="93">
        <f>IF(D755=0,0,(IF('Attorney Detail'!I753="yes",(D755/AV755)*('Attorney Detail'!G753+'Attorney Detail'!H753),0)))</f>
        <v>0</v>
      </c>
      <c r="AX755" s="93">
        <f>IF(F755=0,0,(IF('Attorney Detail'!J753="yes",(F755/AV755)*('Attorney Detail'!G753+'Attorney Detail'!H753),0)))</f>
        <v>0</v>
      </c>
      <c r="AY755" s="93">
        <f>IF(H755+J755=0,0,(IF('Attorney Detail'!K753="yes",((H755+J755)/AV755)*('Attorney Detail'!G753+'Attorney Detail'!H753),0)))</f>
        <v>0</v>
      </c>
      <c r="AZ755" s="93">
        <f>IF(L755=0,0,(IF('Attorney Detail'!L753="yes",(L755/AV755)*('Attorney Detail'!G753+'Attorney Detail'!H753),0)))</f>
        <v>0</v>
      </c>
      <c r="BA755" s="93">
        <f>IF(N755=0,0,(N755/AV755)*('Attorney Detail'!G753+'Attorney Detail'!H753))</f>
        <v>0</v>
      </c>
      <c r="BB755" s="93">
        <f>IF(R755+T755=0,0,(IF('Attorney Detail'!M753="yes",((R755+T755)/AV755)*('Attorney Detail'!G753+'Attorney Detail'!H753),0)))</f>
        <v>0</v>
      </c>
      <c r="BC755" s="93">
        <f>IF(V755=0,0,(IF('Attorney Detail'!N753="yes",(((V755)/AV755)*('Attorney Detail'!G753+'Attorney Detail'!H753)),0)))</f>
        <v>0</v>
      </c>
      <c r="BD755" s="93">
        <f>IF(X755+Z755+AB755=0,0,(IF('Attorney Detail'!O753="yes",((X755+Z755+AB755)/AV755)*('Attorney Detail'!G753+'Attorney Detail'!H753),0)))</f>
        <v>0</v>
      </c>
      <c r="BE755" s="93">
        <f>IF(AD755=0,0,(IF('Attorney Detail'!P753="yes",(AD755/AV755)*('Attorney Detail'!G753+'Attorney Detail'!H753),0)))</f>
        <v>0</v>
      </c>
      <c r="BF755" s="93">
        <f>IF(AF755=0,0,(IF('Attorney Detail'!Q753="yes",(AF755/AV755)*('Attorney Detail'!G753+'Attorney Detail'!H753),0)))</f>
        <v>0</v>
      </c>
      <c r="BG755" s="93">
        <f>IF(AH755=0,0,(AH755/AV755)*('Attorney Detail'!G753+'Attorney Detail'!H753))</f>
        <v>0</v>
      </c>
      <c r="BH755" s="93">
        <f>IF(AK755+AM755=0,0,(IF('Attorney Detail'!R753="yes",((AL755+AN755)/AV755)*('Attorney Detail'!G753+'Attorney Detail'!H753),0)))</f>
        <v>0</v>
      </c>
      <c r="BI755" s="91">
        <f>IF(AP755=0,0,(IF('Attorney Detail'!S753="yes",(AP755/AV755)*('Attorney Detail'!G753+'Attorney Detail'!H753),0)))</f>
        <v>0</v>
      </c>
      <c r="BJ755" s="91">
        <f>IF(AT755=0,0,(AT755/AV755)*('Attorney Detail'!G753+'Attorney Detail'!H753))</f>
        <v>0</v>
      </c>
      <c r="BK755" s="91">
        <f>IF((AU755)=0,('Attorney Detail'!G753+'Attorney Detail'!H753),SUM(AW755:BJ755))</f>
        <v>0</v>
      </c>
    </row>
    <row r="756" spans="1:63" ht="16.5" thickTop="1" thickBot="1" x14ac:dyDescent="0.3">
      <c r="A756" s="22" t="s">
        <v>26</v>
      </c>
      <c r="B756" s="23"/>
      <c r="C756" s="88"/>
      <c r="D756" s="75">
        <f>C756/C753</f>
        <v>0</v>
      </c>
      <c r="E756" s="88"/>
      <c r="F756" s="75">
        <f>E756/E753</f>
        <v>0</v>
      </c>
      <c r="G756" s="88"/>
      <c r="H756" s="75">
        <f>G756/G753</f>
        <v>0</v>
      </c>
      <c r="I756" s="88"/>
      <c r="J756" s="75">
        <f>I756/I753</f>
        <v>0</v>
      </c>
      <c r="K756" s="88"/>
      <c r="L756" s="75">
        <f>K756/K753</f>
        <v>0</v>
      </c>
      <c r="M756" s="88"/>
      <c r="N756" s="75">
        <f>M756/M753</f>
        <v>0</v>
      </c>
      <c r="O756" s="88"/>
      <c r="P756" s="75">
        <f>O756/O753</f>
        <v>0</v>
      </c>
      <c r="Q756" s="88"/>
      <c r="R756" s="75">
        <f>Q756/Q753</f>
        <v>0</v>
      </c>
      <c r="S756" s="88"/>
      <c r="T756" s="75">
        <f>S756/S753</f>
        <v>0</v>
      </c>
      <c r="U756" s="88"/>
      <c r="V756" s="75">
        <f>U756/U753</f>
        <v>0</v>
      </c>
      <c r="W756" s="88"/>
      <c r="X756" s="75">
        <f>W756/W753</f>
        <v>0</v>
      </c>
      <c r="Y756" s="88"/>
      <c r="Z756" s="75">
        <f>Y756/Y753</f>
        <v>0</v>
      </c>
      <c r="AA756" s="88"/>
      <c r="AB756" s="75">
        <f>AA756/AA753</f>
        <v>0</v>
      </c>
      <c r="AC756" s="88"/>
      <c r="AD756" s="75">
        <f>AC756/AC753</f>
        <v>0</v>
      </c>
      <c r="AE756" s="88"/>
      <c r="AF756" s="75">
        <f>AE756/AE753</f>
        <v>0</v>
      </c>
      <c r="AG756" s="88"/>
      <c r="AH756" s="75">
        <f>AG756/AG753</f>
        <v>0</v>
      </c>
      <c r="AI756" s="88"/>
      <c r="AJ756" s="75">
        <f>AI756/AI753</f>
        <v>0</v>
      </c>
      <c r="AK756" s="88">
        <v>0</v>
      </c>
      <c r="AL756" s="75">
        <f>AK756/AK753</f>
        <v>0</v>
      </c>
      <c r="AM756" s="88">
        <v>0</v>
      </c>
      <c r="AN756" s="75">
        <f>AM756/AM753</f>
        <v>0</v>
      </c>
      <c r="AO756" s="88"/>
      <c r="AP756" s="75">
        <f>AO756/AO753</f>
        <v>0</v>
      </c>
      <c r="AQ756" s="88"/>
      <c r="AR756" s="75">
        <f>AQ756/AQ753</f>
        <v>0</v>
      </c>
      <c r="AS756" s="88"/>
      <c r="AT756" s="75">
        <f>AS756/AS753</f>
        <v>0</v>
      </c>
      <c r="AU756" s="107">
        <f>E756+M756+O756+Q756+W756+Y756+AA756+AE756+AG756+AI756+AO756+AS756+G756+K756+I756+AC756+S756+U756+AQ756+AK756+AM756+C756</f>
        <v>0</v>
      </c>
      <c r="AV756" s="155">
        <f t="shared" si="3405"/>
        <v>0</v>
      </c>
      <c r="AW756" s="93">
        <f>IF(D756=0,0,(IF('Attorney Detail'!I754="yes",(D756/AV756)*('Attorney Detail'!G754+'Attorney Detail'!H754),0)))</f>
        <v>0</v>
      </c>
      <c r="AX756" s="93">
        <f>IF(F756=0,0,(IF('Attorney Detail'!J754="yes",(F756/AV756)*('Attorney Detail'!G754+'Attorney Detail'!H754),0)))</f>
        <v>0</v>
      </c>
      <c r="AY756" s="93">
        <f>IF(H756+J756=0,0,(IF('Attorney Detail'!K754="yes",((H756+J756)/AV756)*('Attorney Detail'!G754+'Attorney Detail'!H754),0)))</f>
        <v>0</v>
      </c>
      <c r="AZ756" s="93">
        <f>IF(L756=0,0,(IF('Attorney Detail'!L754="yes",(L756/AV756)*('Attorney Detail'!G754+'Attorney Detail'!H754),0)))</f>
        <v>0</v>
      </c>
      <c r="BA756" s="93">
        <f>IF(N756=0,0,(N756/AV756)*('Attorney Detail'!G754+'Attorney Detail'!H754))</f>
        <v>0</v>
      </c>
      <c r="BB756" s="93">
        <f>IF(R756+T756=0,0,(IF('Attorney Detail'!M754="yes",((R756+T756)/AV756)*('Attorney Detail'!G754+'Attorney Detail'!H754),0)))</f>
        <v>0</v>
      </c>
      <c r="BC756" s="93">
        <f>IF(V756=0,0,(IF('Attorney Detail'!N754="yes",(((V756)/AV756)*('Attorney Detail'!G754+'Attorney Detail'!H754)),0)))</f>
        <v>0</v>
      </c>
      <c r="BD756" s="93">
        <f>IF(X756+Z756+AB756=0,0,(IF('Attorney Detail'!O754="yes",((X756+Z756+AB756)/AV756)*('Attorney Detail'!G754+'Attorney Detail'!H754),0)))</f>
        <v>0</v>
      </c>
      <c r="BE756" s="93">
        <f>IF(AD756=0,0,(IF('Attorney Detail'!P754="yes",(AD756/AV756)*('Attorney Detail'!G754+'Attorney Detail'!H754),0)))</f>
        <v>0</v>
      </c>
      <c r="BF756" s="93">
        <f>IF(AF756=0,0,(IF('Attorney Detail'!Q754="yes",(AF756/AV756)*('Attorney Detail'!G754+'Attorney Detail'!H754),0)))</f>
        <v>0</v>
      </c>
      <c r="BG756" s="93">
        <f>IF(AH756=0,0,(AH756/AV756)*('Attorney Detail'!G754+'Attorney Detail'!H754))</f>
        <v>0</v>
      </c>
      <c r="BH756" s="93">
        <f>IF(AK756+AM756=0,0,(IF('Attorney Detail'!R754="yes",((AL756+AN756)/AV756)*('Attorney Detail'!G754+'Attorney Detail'!H754),0)))</f>
        <v>0</v>
      </c>
      <c r="BI756" s="91">
        <f>IF(AP756=0,0,(IF('Attorney Detail'!S754="yes",(AP756/AV756)*('Attorney Detail'!G754+'Attorney Detail'!H754),0)))</f>
        <v>0</v>
      </c>
      <c r="BJ756" s="91">
        <f>IF(AT756=0,0,(AT756/AV756)*('Attorney Detail'!G754+'Attorney Detail'!H754))</f>
        <v>0</v>
      </c>
      <c r="BK756" s="91">
        <f>IF((AU756)=0,('Attorney Detail'!G754+'Attorney Detail'!H754),SUM(AW756:BJ756))</f>
        <v>0</v>
      </c>
    </row>
    <row r="757" spans="1:63" ht="16.5" thickTop="1" thickBot="1" x14ac:dyDescent="0.3">
      <c r="A757" s="22" t="s">
        <v>27</v>
      </c>
      <c r="B757" s="23"/>
      <c r="C757" s="88"/>
      <c r="D757" s="75">
        <f>C757/C753</f>
        <v>0</v>
      </c>
      <c r="E757" s="88"/>
      <c r="F757" s="75">
        <f>E757/E753</f>
        <v>0</v>
      </c>
      <c r="G757" s="88"/>
      <c r="H757" s="75">
        <f>G757/G753</f>
        <v>0</v>
      </c>
      <c r="I757" s="88"/>
      <c r="J757" s="75">
        <f>I757/I753</f>
        <v>0</v>
      </c>
      <c r="K757" s="88"/>
      <c r="L757" s="75">
        <f>K757/K753</f>
        <v>0</v>
      </c>
      <c r="M757" s="88"/>
      <c r="N757" s="75">
        <f>M757/M753</f>
        <v>0</v>
      </c>
      <c r="O757" s="88"/>
      <c r="P757" s="75">
        <f>O757/O753</f>
        <v>0</v>
      </c>
      <c r="Q757" s="88"/>
      <c r="R757" s="75">
        <f>Q757/Q753</f>
        <v>0</v>
      </c>
      <c r="S757" s="88"/>
      <c r="T757" s="75">
        <f>S757/S753</f>
        <v>0</v>
      </c>
      <c r="U757" s="88"/>
      <c r="V757" s="75">
        <f>U757/U753</f>
        <v>0</v>
      </c>
      <c r="W757" s="88"/>
      <c r="X757" s="75">
        <f>W757/W753</f>
        <v>0</v>
      </c>
      <c r="Y757" s="88"/>
      <c r="Z757" s="75">
        <f>Y757/Y753</f>
        <v>0</v>
      </c>
      <c r="AA757" s="88"/>
      <c r="AB757" s="75">
        <f>AA757/AA753</f>
        <v>0</v>
      </c>
      <c r="AC757" s="88"/>
      <c r="AD757" s="75">
        <f>AC757/AC753</f>
        <v>0</v>
      </c>
      <c r="AE757" s="88"/>
      <c r="AF757" s="75">
        <f>AE757/AE753</f>
        <v>0</v>
      </c>
      <c r="AG757" s="88"/>
      <c r="AH757" s="75">
        <f>AG757/AG753</f>
        <v>0</v>
      </c>
      <c r="AI757" s="88"/>
      <c r="AJ757" s="75">
        <f>AI757/AI753</f>
        <v>0</v>
      </c>
      <c r="AK757" s="88">
        <v>0</v>
      </c>
      <c r="AL757" s="75">
        <f>AK757/AK753</f>
        <v>0</v>
      </c>
      <c r="AM757" s="88">
        <v>0</v>
      </c>
      <c r="AN757" s="75">
        <f>AM757/AM753</f>
        <v>0</v>
      </c>
      <c r="AO757" s="88"/>
      <c r="AP757" s="75">
        <f>AO757/AO753</f>
        <v>0</v>
      </c>
      <c r="AQ757" s="88"/>
      <c r="AR757" s="75">
        <f>AQ757/AQ753</f>
        <v>0</v>
      </c>
      <c r="AS757" s="88"/>
      <c r="AT757" s="75">
        <f>AS757/AS753</f>
        <v>0</v>
      </c>
      <c r="AU757" s="107">
        <f>E757+M757+O757+Q757+W757+Y757+AA757+AE757+AG757+AI757+AO757+AS757+G757+K757+I757+AC757+S757+U757+AQ757+AK757+AM757+C757</f>
        <v>0</v>
      </c>
      <c r="AV757" s="155">
        <f t="shared" si="3405"/>
        <v>0</v>
      </c>
      <c r="AW757" s="93">
        <f>IF(D757=0,0,(IF('Attorney Detail'!I755="yes",(D757/AV757)*('Attorney Detail'!G755+'Attorney Detail'!H755),0)))</f>
        <v>0</v>
      </c>
      <c r="AX757" s="93">
        <f>IF(F757=0,0,(IF('Attorney Detail'!J755="yes",(F757/AV757)*('Attorney Detail'!G755+'Attorney Detail'!H755),0)))</f>
        <v>0</v>
      </c>
      <c r="AY757" s="93">
        <f>IF(H757+J757=0,0,(IF('Attorney Detail'!K755="yes",((H757+J757)/AV757)*('Attorney Detail'!G755+'Attorney Detail'!H755),0)))</f>
        <v>0</v>
      </c>
      <c r="AZ757" s="93">
        <f>IF(L757=0,0,(IF('Attorney Detail'!L755="yes",(L757/AV757)*('Attorney Detail'!G755+'Attorney Detail'!H755),0)))</f>
        <v>0</v>
      </c>
      <c r="BA757" s="93">
        <f>IF(N757=0,0,(N757/AV757)*('Attorney Detail'!G755+'Attorney Detail'!H755))</f>
        <v>0</v>
      </c>
      <c r="BB757" s="93">
        <f>IF(R757+T757=0,0,(IF('Attorney Detail'!M755="yes",((R757+T757)/AV757)*('Attorney Detail'!G755+'Attorney Detail'!H755),0)))</f>
        <v>0</v>
      </c>
      <c r="BC757" s="93">
        <f>IF(V757=0,0,(IF('Attorney Detail'!N755="yes",(((V757)/AV757)*('Attorney Detail'!G755+'Attorney Detail'!H755)),0)))</f>
        <v>0</v>
      </c>
      <c r="BD757" s="93">
        <f>IF(X757+Z757+AB757=0,0,(IF('Attorney Detail'!O755="yes",((X757+Z757+AB757)/AV757)*('Attorney Detail'!G755+'Attorney Detail'!H755),0)))</f>
        <v>0</v>
      </c>
      <c r="BE757" s="93">
        <f>IF(AD757=0,0,(IF('Attorney Detail'!P755="yes",(AD757/AV757)*('Attorney Detail'!G755+'Attorney Detail'!H755),0)))</f>
        <v>0</v>
      </c>
      <c r="BF757" s="93">
        <f>IF(AF757=0,0,(IF('Attorney Detail'!Q755="yes",(AF757/AV757)*('Attorney Detail'!G755+'Attorney Detail'!H755),0)))</f>
        <v>0</v>
      </c>
      <c r="BG757" s="93">
        <f>IF(AH757=0,0,(AH757/AV757)*('Attorney Detail'!G755+'Attorney Detail'!H755))</f>
        <v>0</v>
      </c>
      <c r="BH757" s="93">
        <f>IF(AK757+AM757=0,0,(IF('Attorney Detail'!R755="yes",((AL757+AN757)/AV757)*('Attorney Detail'!G755+'Attorney Detail'!H755),0)))</f>
        <v>0</v>
      </c>
      <c r="BI757" s="91">
        <f>IF(AP757=0,0,(IF('Attorney Detail'!S755="yes",(AP757/AV757)*('Attorney Detail'!G755+'Attorney Detail'!H755),0)))</f>
        <v>0</v>
      </c>
      <c r="BJ757" s="91">
        <f>IF(AT757=0,0,(AT757/AV757)*('Attorney Detail'!G755+'Attorney Detail'!H755))</f>
        <v>0</v>
      </c>
      <c r="BK757" s="91">
        <f>IF((AU757)=0,('Attorney Detail'!G755+'Attorney Detail'!H755),SUM(AW757:BJ757))</f>
        <v>0</v>
      </c>
    </row>
    <row r="758" spans="1:63" ht="16.5" thickTop="1" thickBot="1" x14ac:dyDescent="0.3">
      <c r="A758" s="24" t="s">
        <v>28</v>
      </c>
      <c r="B758" s="25"/>
      <c r="C758" s="25"/>
      <c r="D758" s="75">
        <f>C758/C753</f>
        <v>0</v>
      </c>
      <c r="E758" s="25"/>
      <c r="F758" s="75">
        <f>E758/E753</f>
        <v>0</v>
      </c>
      <c r="G758" s="25"/>
      <c r="H758" s="75">
        <f>G758/G753</f>
        <v>0</v>
      </c>
      <c r="I758" s="25"/>
      <c r="J758" s="75">
        <f>I758/I753</f>
        <v>0</v>
      </c>
      <c r="K758" s="25"/>
      <c r="L758" s="75">
        <f>K758/K753</f>
        <v>0</v>
      </c>
      <c r="M758" s="25"/>
      <c r="N758" s="75">
        <f>M758/M753</f>
        <v>0</v>
      </c>
      <c r="O758" s="25"/>
      <c r="P758" s="75">
        <f>O758/O753</f>
        <v>0</v>
      </c>
      <c r="Q758" s="25"/>
      <c r="R758" s="75">
        <f>Q758/Q753</f>
        <v>0</v>
      </c>
      <c r="S758" s="25"/>
      <c r="T758" s="75">
        <f>S758/S753</f>
        <v>0</v>
      </c>
      <c r="U758" s="25"/>
      <c r="V758" s="75">
        <f>U758/U753</f>
        <v>0</v>
      </c>
      <c r="W758" s="25"/>
      <c r="X758" s="75">
        <f>W758/W753</f>
        <v>0</v>
      </c>
      <c r="Y758" s="25"/>
      <c r="Z758" s="75">
        <f>Y758/Y753</f>
        <v>0</v>
      </c>
      <c r="AA758" s="25"/>
      <c r="AB758" s="75">
        <f>AA758/AA753</f>
        <v>0</v>
      </c>
      <c r="AC758" s="25"/>
      <c r="AD758" s="75">
        <f>AC758/AC753</f>
        <v>0</v>
      </c>
      <c r="AE758" s="25"/>
      <c r="AF758" s="75">
        <f>AE758/AE753</f>
        <v>0</v>
      </c>
      <c r="AG758" s="25"/>
      <c r="AH758" s="75">
        <f>AG758/AG753</f>
        <v>0</v>
      </c>
      <c r="AI758" s="25"/>
      <c r="AJ758" s="75">
        <f>AI758/AI753</f>
        <v>0</v>
      </c>
      <c r="AK758" s="25">
        <v>0</v>
      </c>
      <c r="AL758" s="75">
        <f>AK758/AK753</f>
        <v>0</v>
      </c>
      <c r="AM758" s="25">
        <v>0</v>
      </c>
      <c r="AN758" s="75">
        <f>AM758/AM753</f>
        <v>0</v>
      </c>
      <c r="AO758" s="25"/>
      <c r="AP758" s="75">
        <f>AO758/AO753</f>
        <v>0</v>
      </c>
      <c r="AQ758" s="25"/>
      <c r="AR758" s="75">
        <f>AQ758/AQ753</f>
        <v>0</v>
      </c>
      <c r="AS758" s="25"/>
      <c r="AT758" s="75">
        <f>AS758/AS753</f>
        <v>0</v>
      </c>
      <c r="AU758" s="108">
        <f>E758+M758+O758+Q758+W758+Y758+AA758+AE758+AG758+AI758+AO758+AS758+G758+K758+I758+AC758+S758+U758+AQ758+AK758+AM758+C758</f>
        <v>0</v>
      </c>
      <c r="AV758" s="155">
        <f t="shared" si="3405"/>
        <v>0</v>
      </c>
      <c r="AW758" s="93">
        <f>IF(D758=0,0,(IF('Attorney Detail'!I756="yes",(D758/AV758)*('Attorney Detail'!G756+'Attorney Detail'!H756),0)))</f>
        <v>0</v>
      </c>
      <c r="AX758" s="93">
        <f>IF(F758=0,0,(IF('Attorney Detail'!J756="yes",(F758/AV758)*('Attorney Detail'!G756+'Attorney Detail'!H756),0)))</f>
        <v>0</v>
      </c>
      <c r="AY758" s="93">
        <f>IF(H758+J758=0,0,(IF('Attorney Detail'!K756="yes",((H758+J758)/AV758)*('Attorney Detail'!G756+'Attorney Detail'!H756),0)))</f>
        <v>0</v>
      </c>
      <c r="AZ758" s="93">
        <f>IF(L758=0,0,(IF('Attorney Detail'!L756="yes",(L758/AV758)*('Attorney Detail'!G756+'Attorney Detail'!H756),0)))</f>
        <v>0</v>
      </c>
      <c r="BA758" s="93">
        <f>IF(N758=0,0,(N758/AV758)*('Attorney Detail'!G756+'Attorney Detail'!H756))</f>
        <v>0</v>
      </c>
      <c r="BB758" s="93">
        <f>IF(R758+T758=0,0,(IF('Attorney Detail'!M756="yes",((R758+T758)/AV758)*('Attorney Detail'!G756+'Attorney Detail'!H756),0)))</f>
        <v>0</v>
      </c>
      <c r="BC758" s="93">
        <f>IF(V758=0,0,(IF('Attorney Detail'!N756="yes",(((V758)/AV758)*('Attorney Detail'!G756+'Attorney Detail'!H756)),0)))</f>
        <v>0</v>
      </c>
      <c r="BD758" s="93">
        <f>IF(X758+Z758+AB758=0,0,(IF('Attorney Detail'!O756="yes",((X758+Z758+AB758)/AV758)*('Attorney Detail'!G756+'Attorney Detail'!H756),0)))</f>
        <v>0</v>
      </c>
      <c r="BE758" s="93">
        <f>IF(AD758=0,0,(IF('Attorney Detail'!P756="yes",(AD758/AV758)*('Attorney Detail'!G756+'Attorney Detail'!H756),0)))</f>
        <v>0</v>
      </c>
      <c r="BF758" s="93">
        <f>IF(AF758=0,0,(IF('Attorney Detail'!Q756="yes",(AF758/AV758)*('Attorney Detail'!G756+'Attorney Detail'!H756),0)))</f>
        <v>0</v>
      </c>
      <c r="BG758" s="93">
        <f>IF(AH758=0,0,(AH758/AV758)*('Attorney Detail'!G756+'Attorney Detail'!H756))</f>
        <v>0</v>
      </c>
      <c r="BH758" s="93">
        <f>IF(AK758+AM758=0,0,(IF('Attorney Detail'!R756="yes",((AL758+AN758)/AV758)*('Attorney Detail'!G756+'Attorney Detail'!H756),0)))</f>
        <v>0</v>
      </c>
      <c r="BI758" s="91">
        <f>IF(AP758=0,0,(IF('Attorney Detail'!S756="yes",(AP758/AV758)*('Attorney Detail'!G756+'Attorney Detail'!H756),0)))</f>
        <v>0</v>
      </c>
      <c r="BJ758" s="91">
        <f>IF(AT758=0,0,(AT758/AV758)*('Attorney Detail'!G756+'Attorney Detail'!H756))</f>
        <v>0</v>
      </c>
      <c r="BK758" s="91">
        <f>IF((AU758)=0,('Attorney Detail'!G756+'Attorney Detail'!H756),SUM(AW758:BJ758))</f>
        <v>0</v>
      </c>
    </row>
    <row r="759" spans="1:63" ht="16.5" thickTop="1" thickBot="1" x14ac:dyDescent="0.3">
      <c r="A759" s="72" t="s">
        <v>29</v>
      </c>
      <c r="B759" s="73"/>
      <c r="C759" s="73">
        <f t="shared" ref="C759" si="3406">SUM(C755:C758)</f>
        <v>0</v>
      </c>
      <c r="D759" s="74">
        <f t="shared" ref="D759" si="3407">C759/C753</f>
        <v>0</v>
      </c>
      <c r="E759" s="73">
        <f t="shared" ref="E759" si="3408">SUM(E755:E758)</f>
        <v>0</v>
      </c>
      <c r="F759" s="74">
        <f t="shared" ref="F759" si="3409">E759/E753</f>
        <v>0</v>
      </c>
      <c r="G759" s="73">
        <f t="shared" ref="G759" si="3410">SUM(G755:G758)</f>
        <v>0</v>
      </c>
      <c r="H759" s="75">
        <f t="shared" ref="H759" si="3411">G759/G753</f>
        <v>0</v>
      </c>
      <c r="I759" s="73">
        <f t="shared" ref="I759" si="3412">SUM(I755:I758)</f>
        <v>0</v>
      </c>
      <c r="J759" s="75">
        <f t="shared" ref="J759" si="3413">I759/I753</f>
        <v>0</v>
      </c>
      <c r="K759" s="73">
        <f t="shared" ref="K759" si="3414">SUM(K755:K758)</f>
        <v>0</v>
      </c>
      <c r="L759" s="75">
        <f t="shared" ref="L759" si="3415">K759/K753</f>
        <v>0</v>
      </c>
      <c r="M759" s="73">
        <f t="shared" ref="M759" si="3416">SUM(M755:M758)</f>
        <v>0</v>
      </c>
      <c r="N759" s="74">
        <f t="shared" ref="N759" si="3417">M759/M753</f>
        <v>0</v>
      </c>
      <c r="O759" s="73">
        <f t="shared" ref="O759" si="3418">SUM(O755:O758)</f>
        <v>0</v>
      </c>
      <c r="P759" s="74">
        <f t="shared" ref="P759" si="3419">O759/O753</f>
        <v>0</v>
      </c>
      <c r="Q759" s="73">
        <f t="shared" ref="Q759" si="3420">SUM(Q755:Q758)</f>
        <v>0</v>
      </c>
      <c r="R759" s="75">
        <f t="shared" ref="R759" si="3421">Q759/Q753</f>
        <v>0</v>
      </c>
      <c r="S759" s="73">
        <f t="shared" ref="S759" si="3422">SUM(S755:S758)</f>
        <v>0</v>
      </c>
      <c r="T759" s="75">
        <f t="shared" ref="T759" si="3423">S759/S753</f>
        <v>0</v>
      </c>
      <c r="U759" s="73">
        <f t="shared" ref="U759" si="3424">SUM(U755:U758)</f>
        <v>0</v>
      </c>
      <c r="V759" s="75">
        <f t="shared" ref="V759" si="3425">U759/U753</f>
        <v>0</v>
      </c>
      <c r="W759" s="73">
        <f t="shared" ref="W759" si="3426">SUM(W755:W758)</f>
        <v>0</v>
      </c>
      <c r="X759" s="75">
        <f t="shared" ref="X759" si="3427">W759/W753</f>
        <v>0</v>
      </c>
      <c r="Y759" s="73">
        <f t="shared" ref="Y759" si="3428">SUM(Y755:Y758)</f>
        <v>0</v>
      </c>
      <c r="Z759" s="75">
        <f t="shared" ref="Z759" si="3429">Y759/Y753</f>
        <v>0</v>
      </c>
      <c r="AA759" s="73">
        <f t="shared" ref="AA759" si="3430">SUM(AA755:AA758)</f>
        <v>0</v>
      </c>
      <c r="AB759" s="75">
        <f t="shared" ref="AB759" si="3431">AA759/AA753</f>
        <v>0</v>
      </c>
      <c r="AC759" s="73">
        <f t="shared" ref="AC759" si="3432">SUM(AC755:AC758)</f>
        <v>0</v>
      </c>
      <c r="AD759" s="75">
        <f t="shared" ref="AD759" si="3433">AC759/AC753</f>
        <v>0</v>
      </c>
      <c r="AE759" s="73">
        <f t="shared" ref="AE759" si="3434">SUM(AE755:AE758)</f>
        <v>0</v>
      </c>
      <c r="AF759" s="75">
        <f t="shared" ref="AF759" si="3435">AE759/AE753</f>
        <v>0</v>
      </c>
      <c r="AG759" s="73">
        <f t="shared" ref="AG759" si="3436">SUM(AG755:AG758)</f>
        <v>0</v>
      </c>
      <c r="AH759" s="75">
        <f t="shared" ref="AH759" si="3437">AG759/AG753</f>
        <v>0</v>
      </c>
      <c r="AI759" s="73">
        <f t="shared" ref="AI759" si="3438">SUM(AI755:AI758)</f>
        <v>0</v>
      </c>
      <c r="AJ759" s="75">
        <f t="shared" ref="AJ759" si="3439">AI759/AI753</f>
        <v>0</v>
      </c>
      <c r="AK759" s="73">
        <f t="shared" ref="AK759" si="3440">SUM(AK755:AK758)</f>
        <v>0</v>
      </c>
      <c r="AL759" s="75">
        <f t="shared" ref="AL759" si="3441">AK759/AK753</f>
        <v>0</v>
      </c>
      <c r="AM759" s="73">
        <f t="shared" ref="AM759" si="3442">SUM(AM755:AM758)</f>
        <v>0</v>
      </c>
      <c r="AN759" s="75">
        <f t="shared" ref="AN759" si="3443">AM759/AM753</f>
        <v>0</v>
      </c>
      <c r="AO759" s="73">
        <f t="shared" ref="AO759" si="3444">SUM(AO755:AO758)</f>
        <v>0</v>
      </c>
      <c r="AP759" s="75">
        <f t="shared" ref="AP759" si="3445">AO759/AO753</f>
        <v>0</v>
      </c>
      <c r="AQ759" s="73">
        <f t="shared" ref="AQ759" si="3446">SUM(AQ755:AQ758)</f>
        <v>0</v>
      </c>
      <c r="AR759" s="75">
        <f t="shared" ref="AR759" si="3447">AQ759/AQ753</f>
        <v>0</v>
      </c>
      <c r="AS759" s="73">
        <f t="shared" ref="AS759" si="3448">SUM(AS755:AS758)</f>
        <v>0</v>
      </c>
      <c r="AT759" s="75">
        <f t="shared" ref="AT759" si="3449">AS759/AS753</f>
        <v>0</v>
      </c>
      <c r="AU759" s="71">
        <f>E759+M759+O759+Q759+W759+Y759+AA759+AE759+AG759+AI759+AO759+AS759+G759+K759+I759+AC759+S759+U759+AQ759+AK759+AM759+C759</f>
        <v>0</v>
      </c>
      <c r="AV759" s="155">
        <f t="shared" si="3405"/>
        <v>0</v>
      </c>
      <c r="AW759" s="94"/>
      <c r="AX759" s="94"/>
      <c r="AY759" s="94"/>
      <c r="AZ759" s="94"/>
      <c r="BA759" s="94"/>
      <c r="BB759" s="94"/>
      <c r="BC759" s="94"/>
      <c r="BD759" s="94"/>
      <c r="BE759" s="94"/>
      <c r="BF759" s="94"/>
      <c r="BG759" s="94"/>
      <c r="BH759" s="94"/>
      <c r="BI759" s="94"/>
      <c r="BJ759" s="94"/>
      <c r="BK759" s="94"/>
    </row>
    <row r="760" spans="1:63" ht="16.5" thickTop="1" x14ac:dyDescent="0.25">
      <c r="A760" s="233" t="s">
        <v>481</v>
      </c>
      <c r="B760" s="233"/>
      <c r="C760" s="233"/>
      <c r="D760" s="233"/>
      <c r="E760" s="233"/>
      <c r="F760" s="233"/>
      <c r="G760" s="233"/>
      <c r="H760" s="233"/>
      <c r="I760" s="233"/>
      <c r="J760" s="233"/>
      <c r="K760" s="233"/>
      <c r="L760" s="233"/>
      <c r="M760" s="233"/>
      <c r="N760" s="233"/>
      <c r="O760" s="233"/>
      <c r="P760" s="233"/>
      <c r="Q760" s="233"/>
      <c r="R760" s="233"/>
      <c r="S760" s="233"/>
      <c r="T760" s="233"/>
      <c r="U760" s="233"/>
      <c r="V760" s="233"/>
      <c r="W760" s="233"/>
      <c r="X760" s="233"/>
      <c r="Y760" s="233"/>
      <c r="Z760" s="233"/>
      <c r="AA760" s="233"/>
      <c r="AB760" s="233"/>
      <c r="AC760" s="233"/>
      <c r="AD760" s="233"/>
      <c r="AE760" s="233"/>
      <c r="AF760" s="233"/>
      <c r="AG760" s="233"/>
      <c r="AH760" s="233"/>
      <c r="AI760" s="233"/>
      <c r="AJ760" s="233"/>
      <c r="AK760" s="233"/>
      <c r="AL760" s="233"/>
      <c r="AM760" s="233"/>
      <c r="AN760" s="233"/>
      <c r="AO760" s="233"/>
      <c r="AP760" s="233"/>
      <c r="AQ760" s="233"/>
      <c r="AR760" s="233"/>
      <c r="AS760" s="233"/>
      <c r="AT760" s="233"/>
      <c r="AU760" s="233"/>
      <c r="AV760" s="233"/>
    </row>
    <row r="761" spans="1:63" ht="45" x14ac:dyDescent="0.25">
      <c r="A761" s="76"/>
      <c r="B761" s="66" t="s">
        <v>21</v>
      </c>
      <c r="C761" s="225" t="s">
        <v>442</v>
      </c>
      <c r="D761" s="226"/>
      <c r="E761" s="225" t="s">
        <v>96</v>
      </c>
      <c r="F761" s="226"/>
      <c r="G761" s="232" t="s">
        <v>99</v>
      </c>
      <c r="H761" s="226"/>
      <c r="I761" s="232" t="s">
        <v>100</v>
      </c>
      <c r="J761" s="226"/>
      <c r="K761" s="225" t="s">
        <v>97</v>
      </c>
      <c r="L761" s="226"/>
      <c r="M761" s="225" t="s">
        <v>98</v>
      </c>
      <c r="N761" s="226"/>
      <c r="O761" s="225" t="s">
        <v>22</v>
      </c>
      <c r="P761" s="226"/>
      <c r="Q761" s="225" t="s">
        <v>489</v>
      </c>
      <c r="R761" s="226"/>
      <c r="S761" s="225" t="s">
        <v>488</v>
      </c>
      <c r="T761" s="226"/>
      <c r="U761" s="232" t="s">
        <v>422</v>
      </c>
      <c r="V761" s="226"/>
      <c r="W761" s="232" t="s">
        <v>436</v>
      </c>
      <c r="X761" s="226"/>
      <c r="Y761" s="232" t="s">
        <v>423</v>
      </c>
      <c r="Z761" s="226"/>
      <c r="AA761" s="225" t="s">
        <v>484</v>
      </c>
      <c r="AB761" s="226"/>
      <c r="AC761" s="225" t="s">
        <v>93</v>
      </c>
      <c r="AD761" s="226"/>
      <c r="AE761" s="225" t="s">
        <v>94</v>
      </c>
      <c r="AF761" s="226"/>
      <c r="AG761" s="225" t="s">
        <v>485</v>
      </c>
      <c r="AH761" s="226"/>
      <c r="AI761" s="225" t="s">
        <v>424</v>
      </c>
      <c r="AJ761" s="226"/>
      <c r="AK761" s="225" t="s">
        <v>425</v>
      </c>
      <c r="AL761" s="226"/>
      <c r="AM761" s="225" t="s">
        <v>437</v>
      </c>
      <c r="AN761" s="226"/>
      <c r="AO761" s="225" t="s">
        <v>500</v>
      </c>
      <c r="AP761" s="226"/>
      <c r="AQ761" s="225" t="s">
        <v>426</v>
      </c>
      <c r="AR761" s="226"/>
      <c r="AS761" s="225" t="s">
        <v>447</v>
      </c>
      <c r="AT761" s="226"/>
      <c r="AU761" s="225" t="s">
        <v>23</v>
      </c>
      <c r="AV761" s="226"/>
      <c r="AW761" s="89" t="s">
        <v>442</v>
      </c>
      <c r="AX761" s="89" t="s">
        <v>96</v>
      </c>
      <c r="AY761" s="195" t="s">
        <v>291</v>
      </c>
      <c r="AZ761" s="105" t="s">
        <v>97</v>
      </c>
      <c r="BA761" s="105" t="s">
        <v>443</v>
      </c>
      <c r="BB761" s="90" t="s">
        <v>434</v>
      </c>
      <c r="BC761" s="106" t="s">
        <v>292</v>
      </c>
      <c r="BD761" s="90" t="s">
        <v>435</v>
      </c>
      <c r="BE761" s="90" t="s">
        <v>93</v>
      </c>
      <c r="BF761" s="90" t="s">
        <v>94</v>
      </c>
      <c r="BG761" s="90" t="s">
        <v>31</v>
      </c>
      <c r="BH761" s="90" t="s">
        <v>444</v>
      </c>
      <c r="BI761" s="91" t="s">
        <v>445</v>
      </c>
      <c r="BJ761" s="91" t="s">
        <v>446</v>
      </c>
      <c r="BK761" s="91" t="s">
        <v>448</v>
      </c>
    </row>
    <row r="762" spans="1:63" x14ac:dyDescent="0.25">
      <c r="A762" s="38" t="s">
        <v>107</v>
      </c>
      <c r="B762" s="67"/>
      <c r="C762" s="67"/>
      <c r="D762" s="68"/>
      <c r="E762" s="67"/>
      <c r="F762" s="68"/>
      <c r="G762" s="67"/>
      <c r="H762" s="68"/>
      <c r="I762" s="67"/>
      <c r="J762" s="68"/>
      <c r="K762" s="67"/>
      <c r="L762" s="68"/>
      <c r="M762" s="69"/>
      <c r="N762" s="68"/>
      <c r="O762" s="67"/>
      <c r="P762" s="68"/>
      <c r="Q762" s="67"/>
      <c r="R762" s="68"/>
      <c r="S762" s="67"/>
      <c r="T762" s="68"/>
      <c r="U762" s="67"/>
      <c r="V762" s="68"/>
      <c r="W762" s="67"/>
      <c r="X762" s="68"/>
      <c r="Y762" s="67"/>
      <c r="Z762" s="68"/>
      <c r="AA762" s="67"/>
      <c r="AB762" s="68"/>
      <c r="AC762" s="69"/>
      <c r="AD762" s="69"/>
      <c r="AE762" s="67"/>
      <c r="AF762" s="68"/>
      <c r="AG762" s="67"/>
      <c r="AH762" s="68"/>
      <c r="AI762" s="67"/>
      <c r="AJ762" s="68"/>
      <c r="AK762" s="227"/>
      <c r="AL762" s="228"/>
      <c r="AM762" s="227"/>
      <c r="AN762" s="228"/>
      <c r="AO762" s="112"/>
      <c r="AP762" s="113"/>
      <c r="AQ762" s="112"/>
      <c r="AR762" s="113"/>
      <c r="AS762" s="112"/>
      <c r="AT762" s="113"/>
      <c r="AU762" s="67"/>
      <c r="AV762" s="110"/>
      <c r="AW762" s="89"/>
      <c r="AX762" s="89"/>
      <c r="AY762" s="89"/>
      <c r="AZ762" s="89"/>
      <c r="BA762" s="89"/>
    </row>
    <row r="763" spans="1:63" x14ac:dyDescent="0.25">
      <c r="A763" s="77"/>
      <c r="B763" s="70"/>
      <c r="C763" s="223">
        <f>(VLOOKUP(A762,$BL$2:$CH$5,2,FALSE))*'Attorney Detail'!F763</f>
        <v>15</v>
      </c>
      <c r="D763" s="224"/>
      <c r="E763" s="223">
        <f>(VLOOKUP(A762,$BL$2:$CH$5,3,FALSE))*'Attorney Detail'!F763</f>
        <v>15</v>
      </c>
      <c r="F763" s="224"/>
      <c r="G763" s="223">
        <f>VLOOKUP(A762,$BL$2:$CI$5,4,FALSE)*'Attorney Detail'!F763</f>
        <v>50</v>
      </c>
      <c r="H763" s="224"/>
      <c r="I763" s="223">
        <f>VLOOKUP(A762,$BL$2:$CI$5,5,FALSE)*'Attorney Detail'!F763</f>
        <v>80</v>
      </c>
      <c r="J763" s="224"/>
      <c r="K763" s="223">
        <f>VLOOKUP(A762,$BL$2:$CI$5,6,FALSE)*'Attorney Detail'!F763</f>
        <v>100</v>
      </c>
      <c r="L763" s="224"/>
      <c r="M763" s="234">
        <f>VLOOKUP(A762,$BL$2:$CI$5,7,FALSE)*'Attorney Detail'!F763</f>
        <v>150</v>
      </c>
      <c r="N763" s="224"/>
      <c r="O763" s="223">
        <f>VLOOKUP(A762,$BL$2:$CI$5,8,FALSE)*'Attorney Detail'!F763</f>
        <v>300</v>
      </c>
      <c r="P763" s="224"/>
      <c r="Q763" s="223">
        <f>VLOOKUP(A762,$BL$2:$CI$5,9,FALSE)*'Attorney Detail'!F763</f>
        <v>15</v>
      </c>
      <c r="R763" s="224"/>
      <c r="S763" s="223">
        <f>VLOOKUP(A762,$BL$2:$CI$5,10,FALSE)*'Attorney Detail'!F763</f>
        <v>50</v>
      </c>
      <c r="T763" s="224"/>
      <c r="U763" s="223">
        <f>VLOOKUP(A762,$BL$2:$CI$5,11,FALSE)*'Attorney Detail'!F763</f>
        <v>100</v>
      </c>
      <c r="V763" s="224"/>
      <c r="W763" s="223">
        <f>VLOOKUP(A762,$BL$2:$CI$5,12,FALSE)*'Attorney Detail'!F763</f>
        <v>220</v>
      </c>
      <c r="X763" s="224"/>
      <c r="Y763" s="223">
        <f>VLOOKUP(A762,$BL$2:$CI$5,13,FALSE)*'Attorney Detail'!F763</f>
        <v>300</v>
      </c>
      <c r="Z763" s="224"/>
      <c r="AA763" s="229">
        <f>VLOOKUP(A762,$BL$2:$CI$5,14,FALSE)*'Attorney Detail'!F763</f>
        <v>400</v>
      </c>
      <c r="AB763" s="230"/>
      <c r="AC763" s="229">
        <f>VLOOKUP(A762,$BL$2:$CI$5,15,FALSE)*'Attorney Detail'!F763</f>
        <v>120</v>
      </c>
      <c r="AD763" s="231"/>
      <c r="AE763" s="229">
        <f>VLOOKUP(A762,$BL$2:$CI$5,16,FALSE)*'Attorney Detail'!F763</f>
        <v>120</v>
      </c>
      <c r="AF763" s="230"/>
      <c r="AG763" s="229">
        <f>VLOOKUP(A762,$BL$2:$CI$5,17,FALSE)*'Attorney Detail'!F763</f>
        <v>300</v>
      </c>
      <c r="AH763" s="230"/>
      <c r="AI763" s="223">
        <f>VLOOKUP(A762,$BL$2:$CI$5,18,FALSE)*'Attorney Detail'!F763</f>
        <v>300</v>
      </c>
      <c r="AJ763" s="224"/>
      <c r="AK763" s="223">
        <f>VLOOKUP(A762,$BL$2:$CI$5,19,FALSE)*'Attorney Detail'!F763</f>
        <v>15</v>
      </c>
      <c r="AL763" s="224"/>
      <c r="AM763" s="223">
        <f>VLOOKUP(A762,$BL$2:$CI$5,20,FALSE)*'Attorney Detail'!F763</f>
        <v>40</v>
      </c>
      <c r="AN763" s="224"/>
      <c r="AO763" s="223">
        <f>VLOOKUP(A762,$BL$2:$CI$5,21,FALSE)*'Attorney Detail'!F763</f>
        <v>40</v>
      </c>
      <c r="AP763" s="224"/>
      <c r="AQ763" s="223">
        <f>VLOOKUP(A762,$BL$2:$CI$5,22,FALSE)*'Attorney Detail'!F763</f>
        <v>40</v>
      </c>
      <c r="AR763" s="224"/>
      <c r="AS763" s="235">
        <f>VLOOKUP(A762,$BL$2:$CI$5,23,FALSE)*'Attorney Detail'!F763</f>
        <v>10000000000</v>
      </c>
      <c r="AT763" s="236"/>
      <c r="AU763" s="237"/>
      <c r="AV763" s="238"/>
    </row>
    <row r="764" spans="1:63" ht="15.75" thickBot="1" x14ac:dyDescent="0.3">
      <c r="A764" s="37" t="str">
        <f>'Attorney Detail'!A763&amp;""</f>
        <v/>
      </c>
      <c r="B764" s="78" t="s">
        <v>24</v>
      </c>
      <c r="C764" s="78" t="s">
        <v>24</v>
      </c>
      <c r="D764" s="78" t="s">
        <v>112</v>
      </c>
      <c r="E764" s="78" t="s">
        <v>24</v>
      </c>
      <c r="F764" s="78" t="s">
        <v>112</v>
      </c>
      <c r="G764" s="78" t="s">
        <v>24</v>
      </c>
      <c r="H764" s="78" t="s">
        <v>112</v>
      </c>
      <c r="I764" s="78" t="s">
        <v>24</v>
      </c>
      <c r="J764" s="78" t="s">
        <v>112</v>
      </c>
      <c r="K764" s="78" t="s">
        <v>24</v>
      </c>
      <c r="L764" s="78" t="s">
        <v>112</v>
      </c>
      <c r="M764" s="78" t="s">
        <v>24</v>
      </c>
      <c r="N764" s="78" t="s">
        <v>112</v>
      </c>
      <c r="O764" s="78" t="s">
        <v>24</v>
      </c>
      <c r="P764" s="78" t="s">
        <v>112</v>
      </c>
      <c r="Q764" s="78" t="s">
        <v>24</v>
      </c>
      <c r="R764" s="78" t="s">
        <v>112</v>
      </c>
      <c r="S764" s="78" t="s">
        <v>24</v>
      </c>
      <c r="T764" s="78" t="s">
        <v>112</v>
      </c>
      <c r="U764" s="78" t="s">
        <v>24</v>
      </c>
      <c r="V764" s="78" t="s">
        <v>112</v>
      </c>
      <c r="W764" s="78" t="s">
        <v>24</v>
      </c>
      <c r="X764" s="78" t="s">
        <v>112</v>
      </c>
      <c r="Y764" s="78" t="s">
        <v>24</v>
      </c>
      <c r="Z764" s="78" t="s">
        <v>112</v>
      </c>
      <c r="AA764" s="78" t="s">
        <v>24</v>
      </c>
      <c r="AB764" s="78" t="s">
        <v>112</v>
      </c>
      <c r="AC764" s="78" t="s">
        <v>24</v>
      </c>
      <c r="AD764" s="78" t="s">
        <v>112</v>
      </c>
      <c r="AE764" s="78" t="s">
        <v>24</v>
      </c>
      <c r="AF764" s="78" t="s">
        <v>112</v>
      </c>
      <c r="AG764" s="78" t="s">
        <v>24</v>
      </c>
      <c r="AH764" s="79" t="s">
        <v>112</v>
      </c>
      <c r="AI764" s="78" t="s">
        <v>24</v>
      </c>
      <c r="AJ764" s="78" t="s">
        <v>112</v>
      </c>
      <c r="AK764" s="78" t="s">
        <v>24</v>
      </c>
      <c r="AL764" s="78" t="s">
        <v>112</v>
      </c>
      <c r="AM764" s="78" t="s">
        <v>24</v>
      </c>
      <c r="AN764" s="78" t="s">
        <v>112</v>
      </c>
      <c r="AO764" s="78" t="s">
        <v>24</v>
      </c>
      <c r="AP764" s="78" t="s">
        <v>112</v>
      </c>
      <c r="AQ764" s="78" t="s">
        <v>24</v>
      </c>
      <c r="AR764" s="78" t="s">
        <v>112</v>
      </c>
      <c r="AS764" s="78" t="s">
        <v>24</v>
      </c>
      <c r="AT764" s="78" t="s">
        <v>112</v>
      </c>
      <c r="AU764" s="78" t="s">
        <v>24</v>
      </c>
      <c r="AV764" s="154" t="s">
        <v>112</v>
      </c>
    </row>
    <row r="765" spans="1:63" ht="16.5" thickTop="1" thickBot="1" x14ac:dyDescent="0.3">
      <c r="A765" s="20" t="s">
        <v>25</v>
      </c>
      <c r="B765" s="21"/>
      <c r="C765" s="21"/>
      <c r="D765" s="75">
        <f>C765/C763</f>
        <v>0</v>
      </c>
      <c r="E765" s="21"/>
      <c r="F765" s="75">
        <f>E765/E763</f>
        <v>0</v>
      </c>
      <c r="G765" s="21"/>
      <c r="H765" s="75">
        <f>G765/G763</f>
        <v>0</v>
      </c>
      <c r="I765" s="21"/>
      <c r="J765" s="75">
        <f>I765/I763</f>
        <v>0</v>
      </c>
      <c r="K765" s="21"/>
      <c r="L765" s="75">
        <f>K765/K763</f>
        <v>0</v>
      </c>
      <c r="M765" s="21"/>
      <c r="N765" s="75">
        <f>M765/M763</f>
        <v>0</v>
      </c>
      <c r="O765" s="21"/>
      <c r="P765" s="75">
        <f>O765/O763</f>
        <v>0</v>
      </c>
      <c r="Q765" s="21"/>
      <c r="R765" s="75">
        <f>Q765/Q763</f>
        <v>0</v>
      </c>
      <c r="S765" s="21"/>
      <c r="T765" s="75">
        <f>S765/S763</f>
        <v>0</v>
      </c>
      <c r="U765" s="21"/>
      <c r="V765" s="75">
        <f>U765/U763</f>
        <v>0</v>
      </c>
      <c r="W765" s="21"/>
      <c r="X765" s="75">
        <f>W765/W763</f>
        <v>0</v>
      </c>
      <c r="Y765" s="21"/>
      <c r="Z765" s="75">
        <f>Y765/Y763</f>
        <v>0</v>
      </c>
      <c r="AA765" s="21"/>
      <c r="AB765" s="75">
        <f>AA765/AA763</f>
        <v>0</v>
      </c>
      <c r="AC765" s="21"/>
      <c r="AD765" s="75">
        <f>AC765/AC763</f>
        <v>0</v>
      </c>
      <c r="AE765" s="21"/>
      <c r="AF765" s="75">
        <f>AE765/AE763</f>
        <v>0</v>
      </c>
      <c r="AG765" s="21"/>
      <c r="AH765" s="75">
        <f>AG765/AG763</f>
        <v>0</v>
      </c>
      <c r="AI765" s="21"/>
      <c r="AJ765" s="75">
        <f>AI765/AI763</f>
        <v>0</v>
      </c>
      <c r="AK765" s="21"/>
      <c r="AL765" s="75">
        <f>AK765/AK763</f>
        <v>0</v>
      </c>
      <c r="AM765" s="21">
        <v>0</v>
      </c>
      <c r="AN765" s="75">
        <f>AM765/AM763</f>
        <v>0</v>
      </c>
      <c r="AO765" s="21"/>
      <c r="AP765" s="75">
        <f>AO765/AO763</f>
        <v>0</v>
      </c>
      <c r="AQ765" s="21"/>
      <c r="AR765" s="75">
        <f>AQ765/AQ763</f>
        <v>0</v>
      </c>
      <c r="AS765" s="21"/>
      <c r="AT765" s="75">
        <f>AS765/AS763</f>
        <v>0</v>
      </c>
      <c r="AU765" s="100">
        <f>E765+M765+O765+Q765+W765+Y765+AA765+AE765+AG765+AI765+AO765+AS765+G765+K765+I765+AC765+S765+U765+AQ765+AK765+AM765+C765</f>
        <v>0</v>
      </c>
      <c r="AV765" s="155">
        <f t="shared" ref="AV765:AV769" si="3450">F765+N765+P765+R765+X765+Z765+AB765+AF765+AH765+AJ765+AP765+AT765+AD765+H765+L765+J765+T765+V765+AR765+AL765+AN765+D765</f>
        <v>0</v>
      </c>
      <c r="AW765" s="93">
        <f>IF(D765=0,0,(IF('Attorney Detail'!I763="yes",(D765/AV765)*('Attorney Detail'!G763+'Attorney Detail'!H763),0)))</f>
        <v>0</v>
      </c>
      <c r="AX765" s="93">
        <f>IF(F765=0,0,(IF('Attorney Detail'!J763="yes",(F765/AV765)*('Attorney Detail'!G763+'Attorney Detail'!H763),0)))</f>
        <v>0</v>
      </c>
      <c r="AY765" s="93">
        <f>IF(H765+J765=0,0,(IF('Attorney Detail'!K763="yes",((H765+J765)/AV765)*('Attorney Detail'!G763+'Attorney Detail'!H763),0)))</f>
        <v>0</v>
      </c>
      <c r="AZ765" s="93">
        <f>IF(L765=0,0,(IF('Attorney Detail'!L763="yes",(L765/AV765)*('Attorney Detail'!G763+'Attorney Detail'!H763),0)))</f>
        <v>0</v>
      </c>
      <c r="BA765" s="93">
        <f>IF(N765=0,0,(N765/AV765)*('Attorney Detail'!G763+'Attorney Detail'!H763))</f>
        <v>0</v>
      </c>
      <c r="BB765" s="93">
        <f>IF(R765+T765=0,0,(IF('Attorney Detail'!M763="yes",((R765+T765)/AV765)*('Attorney Detail'!G763+'Attorney Detail'!H763),0)))</f>
        <v>0</v>
      </c>
      <c r="BC765" s="93">
        <f>IF(V765=0,0,(IF('Attorney Detail'!N763="yes",(((V765)/AV765)*('Attorney Detail'!G763+'Attorney Detail'!H763)),0)))</f>
        <v>0</v>
      </c>
      <c r="BD765" s="93">
        <f>IF(X765+Z765+AB765=0,0,(IF('Attorney Detail'!O763="yes",((X765+Z765+AB765)/AV765)*('Attorney Detail'!G763+'Attorney Detail'!H763),0)))</f>
        <v>0</v>
      </c>
      <c r="BE765" s="93">
        <f>IF(AD765=0,0,(IF('Attorney Detail'!P763="yes",(AD765/AV765)*('Attorney Detail'!G763+'Attorney Detail'!H763),0)))</f>
        <v>0</v>
      </c>
      <c r="BF765" s="93">
        <f>IF(AF765=0,0,(IF('Attorney Detail'!Q763="yes",(AF765/AV765)*('Attorney Detail'!G763+'Attorney Detail'!H763),0)))</f>
        <v>0</v>
      </c>
      <c r="BG765" s="93">
        <f>IF(AH765=0,0,(AH765/AV765)*('Attorney Detail'!G763+'Attorney Detail'!H763))</f>
        <v>0</v>
      </c>
      <c r="BH765" s="93">
        <f>IF(AK765+AM765=0,0,(IF('Attorney Detail'!R763="yes",((AL765+AN765)/AV765)*('Attorney Detail'!G763+'Attorney Detail'!H763),0)))</f>
        <v>0</v>
      </c>
      <c r="BI765" s="91">
        <f>IF(AP765=0,0,(IF('Attorney Detail'!S763="yes",(AP765/AV765)*('Attorney Detail'!G763+'Attorney Detail'!H763),0)))</f>
        <v>0</v>
      </c>
      <c r="BJ765" s="91">
        <f>IF(AT765=0,0,(AT765/AV765)*('Attorney Detail'!G763+'Attorney Detail'!H763))</f>
        <v>0</v>
      </c>
      <c r="BK765" s="91">
        <f>IF((AU765)=0,('Attorney Detail'!G763+'Attorney Detail'!H763),SUM(AW765:BJ765))</f>
        <v>0</v>
      </c>
    </row>
    <row r="766" spans="1:63" ht="16.5" thickTop="1" thickBot="1" x14ac:dyDescent="0.3">
      <c r="A766" s="22" t="s">
        <v>26</v>
      </c>
      <c r="B766" s="23"/>
      <c r="C766" s="88"/>
      <c r="D766" s="75">
        <f>C766/C763</f>
        <v>0</v>
      </c>
      <c r="E766" s="88"/>
      <c r="F766" s="75">
        <f>E766/E763</f>
        <v>0</v>
      </c>
      <c r="G766" s="88"/>
      <c r="H766" s="75">
        <f>G766/G763</f>
        <v>0</v>
      </c>
      <c r="I766" s="88"/>
      <c r="J766" s="75">
        <f>I766/I763</f>
        <v>0</v>
      </c>
      <c r="K766" s="88"/>
      <c r="L766" s="75">
        <f>K766/K763</f>
        <v>0</v>
      </c>
      <c r="M766" s="88"/>
      <c r="N766" s="75">
        <f>M766/M763</f>
        <v>0</v>
      </c>
      <c r="O766" s="88"/>
      <c r="P766" s="75">
        <f>O766/O763</f>
        <v>0</v>
      </c>
      <c r="Q766" s="88"/>
      <c r="R766" s="75">
        <f>Q766/Q763</f>
        <v>0</v>
      </c>
      <c r="S766" s="88"/>
      <c r="T766" s="75">
        <f>S766/S763</f>
        <v>0</v>
      </c>
      <c r="U766" s="88"/>
      <c r="V766" s="75">
        <f>U766/U763</f>
        <v>0</v>
      </c>
      <c r="W766" s="88"/>
      <c r="X766" s="75">
        <f>W766/W763</f>
        <v>0</v>
      </c>
      <c r="Y766" s="88"/>
      <c r="Z766" s="75">
        <f>Y766/Y763</f>
        <v>0</v>
      </c>
      <c r="AA766" s="88"/>
      <c r="AB766" s="75">
        <f>AA766/AA763</f>
        <v>0</v>
      </c>
      <c r="AC766" s="88"/>
      <c r="AD766" s="75">
        <f>AC766/AC763</f>
        <v>0</v>
      </c>
      <c r="AE766" s="88"/>
      <c r="AF766" s="75">
        <f>AE766/AE763</f>
        <v>0</v>
      </c>
      <c r="AG766" s="88"/>
      <c r="AH766" s="75">
        <f>AG766/AG763</f>
        <v>0</v>
      </c>
      <c r="AI766" s="88"/>
      <c r="AJ766" s="75">
        <f>AI766/AI763</f>
        <v>0</v>
      </c>
      <c r="AK766" s="88">
        <v>0</v>
      </c>
      <c r="AL766" s="75">
        <f>AK766/AK763</f>
        <v>0</v>
      </c>
      <c r="AM766" s="88">
        <v>0</v>
      </c>
      <c r="AN766" s="75">
        <f>AM766/AM763</f>
        <v>0</v>
      </c>
      <c r="AO766" s="88"/>
      <c r="AP766" s="75">
        <f>AO766/AO763</f>
        <v>0</v>
      </c>
      <c r="AQ766" s="88"/>
      <c r="AR766" s="75">
        <f>AQ766/AQ763</f>
        <v>0</v>
      </c>
      <c r="AS766" s="88"/>
      <c r="AT766" s="75">
        <f>AS766/AS763</f>
        <v>0</v>
      </c>
      <c r="AU766" s="107">
        <f>E766+M766+O766+Q766+W766+Y766+AA766+AE766+AG766+AI766+AO766+AS766+G766+K766+I766+AC766+S766+U766+AQ766+AK766+AM766+C766</f>
        <v>0</v>
      </c>
      <c r="AV766" s="155">
        <f t="shared" si="3450"/>
        <v>0</v>
      </c>
      <c r="AW766" s="93">
        <f>IF(D766=0,0,(IF('Attorney Detail'!I764="yes",(D766/AV766)*('Attorney Detail'!G764+'Attorney Detail'!H764),0)))</f>
        <v>0</v>
      </c>
      <c r="AX766" s="93">
        <f>IF(F766=0,0,(IF('Attorney Detail'!J764="yes",(F766/AV766)*('Attorney Detail'!G764+'Attorney Detail'!H764),0)))</f>
        <v>0</v>
      </c>
      <c r="AY766" s="93">
        <f>IF(H766+J766=0,0,(IF('Attorney Detail'!K764="yes",((H766+J766)/AV766)*('Attorney Detail'!G764+'Attorney Detail'!H764),0)))</f>
        <v>0</v>
      </c>
      <c r="AZ766" s="93">
        <f>IF(L766=0,0,(IF('Attorney Detail'!L764="yes",(L766/AV766)*('Attorney Detail'!G764+'Attorney Detail'!H764),0)))</f>
        <v>0</v>
      </c>
      <c r="BA766" s="93">
        <f>IF(N766=0,0,(N766/AV766)*('Attorney Detail'!G764+'Attorney Detail'!H764))</f>
        <v>0</v>
      </c>
      <c r="BB766" s="93">
        <f>IF(R766+T766=0,0,(IF('Attorney Detail'!M764="yes",((R766+T766)/AV766)*('Attorney Detail'!G764+'Attorney Detail'!H764),0)))</f>
        <v>0</v>
      </c>
      <c r="BC766" s="93">
        <f>IF(V766=0,0,(IF('Attorney Detail'!N764="yes",(((V766)/AV766)*('Attorney Detail'!G764+'Attorney Detail'!H764)),0)))</f>
        <v>0</v>
      </c>
      <c r="BD766" s="93">
        <f>IF(X766+Z766+AB766=0,0,(IF('Attorney Detail'!O764="yes",((X766+Z766+AB766)/AV766)*('Attorney Detail'!G764+'Attorney Detail'!H764),0)))</f>
        <v>0</v>
      </c>
      <c r="BE766" s="93">
        <f>IF(AD766=0,0,(IF('Attorney Detail'!P764="yes",(AD766/AV766)*('Attorney Detail'!G764+'Attorney Detail'!H764),0)))</f>
        <v>0</v>
      </c>
      <c r="BF766" s="93">
        <f>IF(AF766=0,0,(IF('Attorney Detail'!Q764="yes",(AF766/AV766)*('Attorney Detail'!G764+'Attorney Detail'!H764),0)))</f>
        <v>0</v>
      </c>
      <c r="BG766" s="93">
        <f>IF(AH766=0,0,(AH766/AV766)*('Attorney Detail'!G764+'Attorney Detail'!H764))</f>
        <v>0</v>
      </c>
      <c r="BH766" s="93">
        <f>IF(AK766+AM766=0,0,(IF('Attorney Detail'!R764="yes",((AL766+AN766)/AV766)*('Attorney Detail'!G764+'Attorney Detail'!H764),0)))</f>
        <v>0</v>
      </c>
      <c r="BI766" s="91">
        <f>IF(AP766=0,0,(IF('Attorney Detail'!S764="yes",(AP766/AV766)*('Attorney Detail'!G764+'Attorney Detail'!H764),0)))</f>
        <v>0</v>
      </c>
      <c r="BJ766" s="91">
        <f>IF(AT766=0,0,(AT766/AV766)*('Attorney Detail'!G764+'Attorney Detail'!H764))</f>
        <v>0</v>
      </c>
      <c r="BK766" s="91">
        <f>IF((AU766)=0,('Attorney Detail'!G764+'Attorney Detail'!H764),SUM(AW766:BJ766))</f>
        <v>0</v>
      </c>
    </row>
    <row r="767" spans="1:63" ht="16.5" thickTop="1" thickBot="1" x14ac:dyDescent="0.3">
      <c r="A767" s="22" t="s">
        <v>27</v>
      </c>
      <c r="B767" s="23"/>
      <c r="C767" s="88"/>
      <c r="D767" s="75">
        <f>C767/C763</f>
        <v>0</v>
      </c>
      <c r="E767" s="88"/>
      <c r="F767" s="75">
        <f>E767/E763</f>
        <v>0</v>
      </c>
      <c r="G767" s="88"/>
      <c r="H767" s="75">
        <f>G767/G763</f>
        <v>0</v>
      </c>
      <c r="I767" s="88"/>
      <c r="J767" s="75">
        <f>I767/I763</f>
        <v>0</v>
      </c>
      <c r="K767" s="88"/>
      <c r="L767" s="75">
        <f>K767/K763</f>
        <v>0</v>
      </c>
      <c r="M767" s="88"/>
      <c r="N767" s="75">
        <f>M767/M763</f>
        <v>0</v>
      </c>
      <c r="O767" s="88"/>
      <c r="P767" s="75">
        <f>O767/O763</f>
        <v>0</v>
      </c>
      <c r="Q767" s="88"/>
      <c r="R767" s="75">
        <f>Q767/Q763</f>
        <v>0</v>
      </c>
      <c r="S767" s="88"/>
      <c r="T767" s="75">
        <f>S767/S763</f>
        <v>0</v>
      </c>
      <c r="U767" s="88"/>
      <c r="V767" s="75">
        <f>U767/U763</f>
        <v>0</v>
      </c>
      <c r="W767" s="88"/>
      <c r="X767" s="75">
        <f>W767/W763</f>
        <v>0</v>
      </c>
      <c r="Y767" s="88"/>
      <c r="Z767" s="75">
        <f>Y767/Y763</f>
        <v>0</v>
      </c>
      <c r="AA767" s="88"/>
      <c r="AB767" s="75">
        <f>AA767/AA763</f>
        <v>0</v>
      </c>
      <c r="AC767" s="88"/>
      <c r="AD767" s="75">
        <f>AC767/AC763</f>
        <v>0</v>
      </c>
      <c r="AE767" s="88"/>
      <c r="AF767" s="75">
        <f>AE767/AE763</f>
        <v>0</v>
      </c>
      <c r="AG767" s="88"/>
      <c r="AH767" s="75">
        <f>AG767/AG763</f>
        <v>0</v>
      </c>
      <c r="AI767" s="88"/>
      <c r="AJ767" s="75">
        <f>AI767/AI763</f>
        <v>0</v>
      </c>
      <c r="AK767" s="88">
        <v>0</v>
      </c>
      <c r="AL767" s="75">
        <f>AK767/AK763</f>
        <v>0</v>
      </c>
      <c r="AM767" s="88">
        <v>0</v>
      </c>
      <c r="AN767" s="75">
        <f>AM767/AM763</f>
        <v>0</v>
      </c>
      <c r="AO767" s="88"/>
      <c r="AP767" s="75">
        <f>AO767/AO763</f>
        <v>0</v>
      </c>
      <c r="AQ767" s="88"/>
      <c r="AR767" s="75">
        <f>AQ767/AQ763</f>
        <v>0</v>
      </c>
      <c r="AS767" s="88"/>
      <c r="AT767" s="75">
        <f>AS767/AS763</f>
        <v>0</v>
      </c>
      <c r="AU767" s="107">
        <f>E767+M767+O767+Q767+W767+Y767+AA767+AE767+AG767+AI767+AO767+AS767+G767+K767+I767+AC767+S767+U767+AQ767+AK767+AM767+C767</f>
        <v>0</v>
      </c>
      <c r="AV767" s="155">
        <f t="shared" si="3450"/>
        <v>0</v>
      </c>
      <c r="AW767" s="93">
        <f>IF(D767=0,0,(IF('Attorney Detail'!I765="yes",(D767/AV767)*('Attorney Detail'!G765+'Attorney Detail'!H765),0)))</f>
        <v>0</v>
      </c>
      <c r="AX767" s="93">
        <f>IF(F767=0,0,(IF('Attorney Detail'!J765="yes",(F767/AV767)*('Attorney Detail'!G765+'Attorney Detail'!H765),0)))</f>
        <v>0</v>
      </c>
      <c r="AY767" s="93">
        <f>IF(H767+J767=0,0,(IF('Attorney Detail'!K765="yes",((H767+J767)/AV767)*('Attorney Detail'!G765+'Attorney Detail'!H765),0)))</f>
        <v>0</v>
      </c>
      <c r="AZ767" s="93">
        <f>IF(L767=0,0,(IF('Attorney Detail'!L765="yes",(L767/AV767)*('Attorney Detail'!G765+'Attorney Detail'!H765),0)))</f>
        <v>0</v>
      </c>
      <c r="BA767" s="93">
        <f>IF(N767=0,0,(N767/AV767)*('Attorney Detail'!G765+'Attorney Detail'!H765))</f>
        <v>0</v>
      </c>
      <c r="BB767" s="93">
        <f>IF(R767+T767=0,0,(IF('Attorney Detail'!M765="yes",((R767+T767)/AV767)*('Attorney Detail'!G765+'Attorney Detail'!H765),0)))</f>
        <v>0</v>
      </c>
      <c r="BC767" s="93">
        <f>IF(V767=0,0,(IF('Attorney Detail'!N765="yes",(((V767)/AV767)*('Attorney Detail'!G765+'Attorney Detail'!H765)),0)))</f>
        <v>0</v>
      </c>
      <c r="BD767" s="93">
        <f>IF(X767+Z767+AB767=0,0,(IF('Attorney Detail'!O765="yes",((X767+Z767+AB767)/AV767)*('Attorney Detail'!G765+'Attorney Detail'!H765),0)))</f>
        <v>0</v>
      </c>
      <c r="BE767" s="93">
        <f>IF(AD767=0,0,(IF('Attorney Detail'!P765="yes",(AD767/AV767)*('Attorney Detail'!G765+'Attorney Detail'!H765),0)))</f>
        <v>0</v>
      </c>
      <c r="BF767" s="93">
        <f>IF(AF767=0,0,(IF('Attorney Detail'!Q765="yes",(AF767/AV767)*('Attorney Detail'!G765+'Attorney Detail'!H765),0)))</f>
        <v>0</v>
      </c>
      <c r="BG767" s="93">
        <f>IF(AH767=0,0,(AH767/AV767)*('Attorney Detail'!G765+'Attorney Detail'!H765))</f>
        <v>0</v>
      </c>
      <c r="BH767" s="93">
        <f>IF(AK767+AM767=0,0,(IF('Attorney Detail'!R765="yes",((AL767+AN767)/AV767)*('Attorney Detail'!G765+'Attorney Detail'!H765),0)))</f>
        <v>0</v>
      </c>
      <c r="BI767" s="91">
        <f>IF(AP767=0,0,(IF('Attorney Detail'!S765="yes",(AP767/AV767)*('Attorney Detail'!G765+'Attorney Detail'!H765),0)))</f>
        <v>0</v>
      </c>
      <c r="BJ767" s="91">
        <f>IF(AT767=0,0,(AT767/AV767)*('Attorney Detail'!G765+'Attorney Detail'!H765))</f>
        <v>0</v>
      </c>
      <c r="BK767" s="91">
        <f>IF((AU767)=0,('Attorney Detail'!G765+'Attorney Detail'!H765),SUM(AW767:BJ767))</f>
        <v>0</v>
      </c>
    </row>
    <row r="768" spans="1:63" ht="16.5" thickTop="1" thickBot="1" x14ac:dyDescent="0.3">
      <c r="A768" s="24" t="s">
        <v>28</v>
      </c>
      <c r="B768" s="25"/>
      <c r="C768" s="25"/>
      <c r="D768" s="75">
        <f>C768/C763</f>
        <v>0</v>
      </c>
      <c r="E768" s="25"/>
      <c r="F768" s="75">
        <f>E768/E763</f>
        <v>0</v>
      </c>
      <c r="G768" s="25"/>
      <c r="H768" s="75">
        <f>G768/G763</f>
        <v>0</v>
      </c>
      <c r="I768" s="25"/>
      <c r="J768" s="75">
        <f>I768/I763</f>
        <v>0</v>
      </c>
      <c r="K768" s="25"/>
      <c r="L768" s="75">
        <f>K768/K763</f>
        <v>0</v>
      </c>
      <c r="M768" s="25"/>
      <c r="N768" s="75">
        <f>M768/M763</f>
        <v>0</v>
      </c>
      <c r="O768" s="25"/>
      <c r="P768" s="75">
        <f>O768/O763</f>
        <v>0</v>
      </c>
      <c r="Q768" s="25"/>
      <c r="R768" s="75">
        <f>Q768/Q763</f>
        <v>0</v>
      </c>
      <c r="S768" s="25"/>
      <c r="T768" s="75">
        <f>S768/S763</f>
        <v>0</v>
      </c>
      <c r="U768" s="25"/>
      <c r="V768" s="75">
        <f>U768/U763</f>
        <v>0</v>
      </c>
      <c r="W768" s="25"/>
      <c r="X768" s="75">
        <f>W768/W763</f>
        <v>0</v>
      </c>
      <c r="Y768" s="25"/>
      <c r="Z768" s="75">
        <f>Y768/Y763</f>
        <v>0</v>
      </c>
      <c r="AA768" s="25"/>
      <c r="AB768" s="75">
        <f>AA768/AA763</f>
        <v>0</v>
      </c>
      <c r="AC768" s="25"/>
      <c r="AD768" s="75">
        <f>AC768/AC763</f>
        <v>0</v>
      </c>
      <c r="AE768" s="25"/>
      <c r="AF768" s="75">
        <f>AE768/AE763</f>
        <v>0</v>
      </c>
      <c r="AG768" s="25"/>
      <c r="AH768" s="75">
        <f>AG768/AG763</f>
        <v>0</v>
      </c>
      <c r="AI768" s="25"/>
      <c r="AJ768" s="75">
        <f>AI768/AI763</f>
        <v>0</v>
      </c>
      <c r="AK768" s="25">
        <v>0</v>
      </c>
      <c r="AL768" s="75">
        <f>AK768/AK763</f>
        <v>0</v>
      </c>
      <c r="AM768" s="25">
        <v>0</v>
      </c>
      <c r="AN768" s="75">
        <f>AM768/AM763</f>
        <v>0</v>
      </c>
      <c r="AO768" s="25"/>
      <c r="AP768" s="75">
        <f>AO768/AO763</f>
        <v>0</v>
      </c>
      <c r="AQ768" s="25"/>
      <c r="AR768" s="75">
        <f>AQ768/AQ763</f>
        <v>0</v>
      </c>
      <c r="AS768" s="25"/>
      <c r="AT768" s="75">
        <f>AS768/AS763</f>
        <v>0</v>
      </c>
      <c r="AU768" s="108">
        <f>E768+M768+O768+Q768+W768+Y768+AA768+AE768+AG768+AI768+AO768+AS768+G768+K768+I768+AC768+S768+U768+AQ768+AK768+AM768+C768</f>
        <v>0</v>
      </c>
      <c r="AV768" s="155">
        <f t="shared" si="3450"/>
        <v>0</v>
      </c>
      <c r="AW768" s="93">
        <f>IF(D768=0,0,(IF('Attorney Detail'!I766="yes",(D768/AV768)*('Attorney Detail'!G766+'Attorney Detail'!H766),0)))</f>
        <v>0</v>
      </c>
      <c r="AX768" s="93">
        <f>IF(F768=0,0,(IF('Attorney Detail'!J766="yes",(F768/AV768)*('Attorney Detail'!G766+'Attorney Detail'!H766),0)))</f>
        <v>0</v>
      </c>
      <c r="AY768" s="93">
        <f>IF(H768+J768=0,0,(IF('Attorney Detail'!K766="yes",((H768+J768)/AV768)*('Attorney Detail'!G766+'Attorney Detail'!H766),0)))</f>
        <v>0</v>
      </c>
      <c r="AZ768" s="93">
        <f>IF(L768=0,0,(IF('Attorney Detail'!L766="yes",(L768/AV768)*('Attorney Detail'!G766+'Attorney Detail'!H766),0)))</f>
        <v>0</v>
      </c>
      <c r="BA768" s="93">
        <f>IF(N768=0,0,(N768/AV768)*('Attorney Detail'!G766+'Attorney Detail'!H766))</f>
        <v>0</v>
      </c>
      <c r="BB768" s="93">
        <f>IF(R768+T768=0,0,(IF('Attorney Detail'!M766="yes",((R768+T768)/AV768)*('Attorney Detail'!G766+'Attorney Detail'!H766),0)))</f>
        <v>0</v>
      </c>
      <c r="BC768" s="93">
        <f>IF(V768=0,0,(IF('Attorney Detail'!N766="yes",(((V768)/AV768)*('Attorney Detail'!G766+'Attorney Detail'!H766)),0)))</f>
        <v>0</v>
      </c>
      <c r="BD768" s="93">
        <f>IF(X768+Z768+AB768=0,0,(IF('Attorney Detail'!O766="yes",((X768+Z768+AB768)/AV768)*('Attorney Detail'!G766+'Attorney Detail'!H766),0)))</f>
        <v>0</v>
      </c>
      <c r="BE768" s="93">
        <f>IF(AD768=0,0,(IF('Attorney Detail'!P766="yes",(AD768/AV768)*('Attorney Detail'!G766+'Attorney Detail'!H766),0)))</f>
        <v>0</v>
      </c>
      <c r="BF768" s="93">
        <f>IF(AF768=0,0,(IF('Attorney Detail'!Q766="yes",(AF768/AV768)*('Attorney Detail'!G766+'Attorney Detail'!H766),0)))</f>
        <v>0</v>
      </c>
      <c r="BG768" s="93">
        <f>IF(AH768=0,0,(AH768/AV768)*('Attorney Detail'!G766+'Attorney Detail'!H766))</f>
        <v>0</v>
      </c>
      <c r="BH768" s="93">
        <f>IF(AK768+AM768=0,0,(IF('Attorney Detail'!R766="yes",((AL768+AN768)/AV768)*('Attorney Detail'!G766+'Attorney Detail'!H766),0)))</f>
        <v>0</v>
      </c>
      <c r="BI768" s="91">
        <f>IF(AP768=0,0,(IF('Attorney Detail'!S766="yes",(AP768/AV768)*('Attorney Detail'!G766+'Attorney Detail'!H766),0)))</f>
        <v>0</v>
      </c>
      <c r="BJ768" s="91">
        <f>IF(AT768=0,0,(AT768/AV768)*('Attorney Detail'!G766+'Attorney Detail'!H766))</f>
        <v>0</v>
      </c>
      <c r="BK768" s="91">
        <f>IF((AU768)=0,('Attorney Detail'!G766+'Attorney Detail'!H766),SUM(AW768:BJ768))</f>
        <v>0</v>
      </c>
    </row>
    <row r="769" spans="1:63" ht="16.5" thickTop="1" thickBot="1" x14ac:dyDescent="0.3">
      <c r="A769" s="72" t="s">
        <v>29</v>
      </c>
      <c r="B769" s="73"/>
      <c r="C769" s="73">
        <f t="shared" ref="C769" si="3451">SUM(C765:C768)</f>
        <v>0</v>
      </c>
      <c r="D769" s="74">
        <f t="shared" ref="D769" si="3452">C769/C763</f>
        <v>0</v>
      </c>
      <c r="E769" s="73">
        <f t="shared" ref="E769" si="3453">SUM(E765:E768)</f>
        <v>0</v>
      </c>
      <c r="F769" s="74">
        <f t="shared" ref="F769" si="3454">E769/E763</f>
        <v>0</v>
      </c>
      <c r="G769" s="73">
        <f t="shared" ref="G769" si="3455">SUM(G765:G768)</f>
        <v>0</v>
      </c>
      <c r="H769" s="75">
        <f t="shared" ref="H769" si="3456">G769/G763</f>
        <v>0</v>
      </c>
      <c r="I769" s="73">
        <f t="shared" ref="I769" si="3457">SUM(I765:I768)</f>
        <v>0</v>
      </c>
      <c r="J769" s="75">
        <f t="shared" ref="J769" si="3458">I769/I763</f>
        <v>0</v>
      </c>
      <c r="K769" s="73">
        <f t="shared" ref="K769" si="3459">SUM(K765:K768)</f>
        <v>0</v>
      </c>
      <c r="L769" s="75">
        <f t="shared" ref="L769" si="3460">K769/K763</f>
        <v>0</v>
      </c>
      <c r="M769" s="73">
        <f t="shared" ref="M769" si="3461">SUM(M765:M768)</f>
        <v>0</v>
      </c>
      <c r="N769" s="74">
        <f t="shared" ref="N769" si="3462">M769/M763</f>
        <v>0</v>
      </c>
      <c r="O769" s="73">
        <f t="shared" ref="O769" si="3463">SUM(O765:O768)</f>
        <v>0</v>
      </c>
      <c r="P769" s="74">
        <f t="shared" ref="P769" si="3464">O769/O763</f>
        <v>0</v>
      </c>
      <c r="Q769" s="73">
        <f t="shared" ref="Q769" si="3465">SUM(Q765:Q768)</f>
        <v>0</v>
      </c>
      <c r="R769" s="75">
        <f t="shared" ref="R769" si="3466">Q769/Q763</f>
        <v>0</v>
      </c>
      <c r="S769" s="73">
        <f t="shared" ref="S769" si="3467">SUM(S765:S768)</f>
        <v>0</v>
      </c>
      <c r="T769" s="75">
        <f t="shared" ref="T769" si="3468">S769/S763</f>
        <v>0</v>
      </c>
      <c r="U769" s="73">
        <f t="shared" ref="U769" si="3469">SUM(U765:U768)</f>
        <v>0</v>
      </c>
      <c r="V769" s="75">
        <f t="shared" ref="V769" si="3470">U769/U763</f>
        <v>0</v>
      </c>
      <c r="W769" s="73">
        <f t="shared" ref="W769" si="3471">SUM(W765:W768)</f>
        <v>0</v>
      </c>
      <c r="X769" s="75">
        <f t="shared" ref="X769" si="3472">W769/W763</f>
        <v>0</v>
      </c>
      <c r="Y769" s="73">
        <f t="shared" ref="Y769" si="3473">SUM(Y765:Y768)</f>
        <v>0</v>
      </c>
      <c r="Z769" s="75">
        <f t="shared" ref="Z769" si="3474">Y769/Y763</f>
        <v>0</v>
      </c>
      <c r="AA769" s="73">
        <f t="shared" ref="AA769" si="3475">SUM(AA765:AA768)</f>
        <v>0</v>
      </c>
      <c r="AB769" s="75">
        <f t="shared" ref="AB769" si="3476">AA769/AA763</f>
        <v>0</v>
      </c>
      <c r="AC769" s="73">
        <f t="shared" ref="AC769" si="3477">SUM(AC765:AC768)</f>
        <v>0</v>
      </c>
      <c r="AD769" s="75">
        <f t="shared" ref="AD769" si="3478">AC769/AC763</f>
        <v>0</v>
      </c>
      <c r="AE769" s="73">
        <f t="shared" ref="AE769" si="3479">SUM(AE765:AE768)</f>
        <v>0</v>
      </c>
      <c r="AF769" s="75">
        <f t="shared" ref="AF769" si="3480">AE769/AE763</f>
        <v>0</v>
      </c>
      <c r="AG769" s="73">
        <f t="shared" ref="AG769" si="3481">SUM(AG765:AG768)</f>
        <v>0</v>
      </c>
      <c r="AH769" s="75">
        <f t="shared" ref="AH769" si="3482">AG769/AG763</f>
        <v>0</v>
      </c>
      <c r="AI769" s="73">
        <f t="shared" ref="AI769" si="3483">SUM(AI765:AI768)</f>
        <v>0</v>
      </c>
      <c r="AJ769" s="75">
        <f t="shared" ref="AJ769" si="3484">AI769/AI763</f>
        <v>0</v>
      </c>
      <c r="AK769" s="73">
        <f t="shared" ref="AK769" si="3485">SUM(AK765:AK768)</f>
        <v>0</v>
      </c>
      <c r="AL769" s="75">
        <f t="shared" ref="AL769" si="3486">AK769/AK763</f>
        <v>0</v>
      </c>
      <c r="AM769" s="73">
        <f t="shared" ref="AM769" si="3487">SUM(AM765:AM768)</f>
        <v>0</v>
      </c>
      <c r="AN769" s="75">
        <f t="shared" ref="AN769" si="3488">AM769/AM763</f>
        <v>0</v>
      </c>
      <c r="AO769" s="73">
        <f t="shared" ref="AO769" si="3489">SUM(AO765:AO768)</f>
        <v>0</v>
      </c>
      <c r="AP769" s="75">
        <f t="shared" ref="AP769" si="3490">AO769/AO763</f>
        <v>0</v>
      </c>
      <c r="AQ769" s="73">
        <f t="shared" ref="AQ769" si="3491">SUM(AQ765:AQ768)</f>
        <v>0</v>
      </c>
      <c r="AR769" s="75">
        <f t="shared" ref="AR769" si="3492">AQ769/AQ763</f>
        <v>0</v>
      </c>
      <c r="AS769" s="73">
        <f t="shared" ref="AS769" si="3493">SUM(AS765:AS768)</f>
        <v>0</v>
      </c>
      <c r="AT769" s="75">
        <f t="shared" ref="AT769" si="3494">AS769/AS763</f>
        <v>0</v>
      </c>
      <c r="AU769" s="71">
        <f>E769+M769+O769+Q769+W769+Y769+AA769+AE769+AG769+AI769+AO769+AS769+G769+K769+I769+AC769+S769+U769+AQ769+AK769+AM769+C769</f>
        <v>0</v>
      </c>
      <c r="AV769" s="155">
        <f t="shared" si="3450"/>
        <v>0</v>
      </c>
      <c r="AW769" s="94"/>
      <c r="AX769" s="94"/>
      <c r="AY769" s="94"/>
      <c r="AZ769" s="94"/>
      <c r="BA769" s="94"/>
      <c r="BB769" s="94"/>
      <c r="BC769" s="94"/>
      <c r="BD769" s="94"/>
      <c r="BE769" s="94"/>
      <c r="BF769" s="94"/>
      <c r="BG769" s="94"/>
      <c r="BH769" s="94"/>
      <c r="BI769" s="94"/>
      <c r="BJ769" s="94"/>
      <c r="BK769" s="94"/>
    </row>
    <row r="770" spans="1:63" ht="16.5" thickTop="1" x14ac:dyDescent="0.25">
      <c r="A770" s="233" t="s">
        <v>481</v>
      </c>
      <c r="B770" s="233"/>
      <c r="C770" s="233"/>
      <c r="D770" s="233"/>
      <c r="E770" s="233"/>
      <c r="F770" s="233"/>
      <c r="G770" s="233"/>
      <c r="H770" s="233"/>
      <c r="I770" s="233"/>
      <c r="J770" s="233"/>
      <c r="K770" s="233"/>
      <c r="L770" s="233"/>
      <c r="M770" s="233"/>
      <c r="N770" s="233"/>
      <c r="O770" s="233"/>
      <c r="P770" s="233"/>
      <c r="Q770" s="233"/>
      <c r="R770" s="233"/>
      <c r="S770" s="233"/>
      <c r="T770" s="233"/>
      <c r="U770" s="233"/>
      <c r="V770" s="233"/>
      <c r="W770" s="233"/>
      <c r="X770" s="233"/>
      <c r="Y770" s="233"/>
      <c r="Z770" s="233"/>
      <c r="AA770" s="233"/>
      <c r="AB770" s="233"/>
      <c r="AC770" s="233"/>
      <c r="AD770" s="233"/>
      <c r="AE770" s="233"/>
      <c r="AF770" s="233"/>
      <c r="AG770" s="233"/>
      <c r="AH770" s="233"/>
      <c r="AI770" s="233"/>
      <c r="AJ770" s="233"/>
      <c r="AK770" s="233"/>
      <c r="AL770" s="233"/>
      <c r="AM770" s="233"/>
      <c r="AN770" s="233"/>
      <c r="AO770" s="233"/>
      <c r="AP770" s="233"/>
      <c r="AQ770" s="233"/>
      <c r="AR770" s="233"/>
      <c r="AS770" s="233"/>
      <c r="AT770" s="233"/>
      <c r="AU770" s="233"/>
      <c r="AV770" s="233"/>
    </row>
    <row r="771" spans="1:63" ht="45" x14ac:dyDescent="0.25">
      <c r="A771" s="76"/>
      <c r="B771" s="66" t="s">
        <v>21</v>
      </c>
      <c r="C771" s="225" t="s">
        <v>442</v>
      </c>
      <c r="D771" s="226"/>
      <c r="E771" s="225" t="s">
        <v>96</v>
      </c>
      <c r="F771" s="226"/>
      <c r="G771" s="232" t="s">
        <v>99</v>
      </c>
      <c r="H771" s="226"/>
      <c r="I771" s="232" t="s">
        <v>100</v>
      </c>
      <c r="J771" s="226"/>
      <c r="K771" s="225" t="s">
        <v>97</v>
      </c>
      <c r="L771" s="226"/>
      <c r="M771" s="225" t="s">
        <v>98</v>
      </c>
      <c r="N771" s="226"/>
      <c r="O771" s="225" t="s">
        <v>22</v>
      </c>
      <c r="P771" s="226"/>
      <c r="Q771" s="225" t="s">
        <v>489</v>
      </c>
      <c r="R771" s="226"/>
      <c r="S771" s="225" t="s">
        <v>488</v>
      </c>
      <c r="T771" s="226"/>
      <c r="U771" s="232" t="s">
        <v>422</v>
      </c>
      <c r="V771" s="226"/>
      <c r="W771" s="232" t="s">
        <v>436</v>
      </c>
      <c r="X771" s="226"/>
      <c r="Y771" s="232" t="s">
        <v>423</v>
      </c>
      <c r="Z771" s="226"/>
      <c r="AA771" s="225" t="s">
        <v>484</v>
      </c>
      <c r="AB771" s="226"/>
      <c r="AC771" s="225" t="s">
        <v>93</v>
      </c>
      <c r="AD771" s="226"/>
      <c r="AE771" s="225" t="s">
        <v>94</v>
      </c>
      <c r="AF771" s="226"/>
      <c r="AG771" s="225" t="s">
        <v>485</v>
      </c>
      <c r="AH771" s="226"/>
      <c r="AI771" s="225" t="s">
        <v>424</v>
      </c>
      <c r="AJ771" s="226"/>
      <c r="AK771" s="225" t="s">
        <v>425</v>
      </c>
      <c r="AL771" s="226"/>
      <c r="AM771" s="225" t="s">
        <v>437</v>
      </c>
      <c r="AN771" s="226"/>
      <c r="AO771" s="225" t="s">
        <v>500</v>
      </c>
      <c r="AP771" s="226"/>
      <c r="AQ771" s="225" t="s">
        <v>426</v>
      </c>
      <c r="AR771" s="226"/>
      <c r="AS771" s="225" t="s">
        <v>447</v>
      </c>
      <c r="AT771" s="226"/>
      <c r="AU771" s="225" t="s">
        <v>23</v>
      </c>
      <c r="AV771" s="226"/>
      <c r="AW771" s="89" t="s">
        <v>442</v>
      </c>
      <c r="AX771" s="89" t="s">
        <v>96</v>
      </c>
      <c r="AY771" s="195" t="s">
        <v>293</v>
      </c>
      <c r="AZ771" s="105" t="s">
        <v>97</v>
      </c>
      <c r="BA771" s="105" t="s">
        <v>443</v>
      </c>
      <c r="BB771" s="90" t="s">
        <v>434</v>
      </c>
      <c r="BC771" s="106" t="s">
        <v>294</v>
      </c>
      <c r="BD771" s="90" t="s">
        <v>435</v>
      </c>
      <c r="BE771" s="90" t="s">
        <v>93</v>
      </c>
      <c r="BF771" s="90" t="s">
        <v>94</v>
      </c>
      <c r="BG771" s="90" t="s">
        <v>31</v>
      </c>
      <c r="BH771" s="90" t="s">
        <v>444</v>
      </c>
      <c r="BI771" s="91" t="s">
        <v>445</v>
      </c>
      <c r="BJ771" s="91" t="s">
        <v>446</v>
      </c>
      <c r="BK771" s="91" t="s">
        <v>448</v>
      </c>
    </row>
    <row r="772" spans="1:63" x14ac:dyDescent="0.25">
      <c r="A772" s="38" t="s">
        <v>107</v>
      </c>
      <c r="B772" s="67"/>
      <c r="C772" s="67"/>
      <c r="D772" s="68"/>
      <c r="E772" s="67"/>
      <c r="F772" s="68"/>
      <c r="G772" s="67"/>
      <c r="H772" s="68"/>
      <c r="I772" s="67"/>
      <c r="J772" s="68"/>
      <c r="K772" s="67"/>
      <c r="L772" s="68"/>
      <c r="M772" s="69"/>
      <c r="N772" s="68"/>
      <c r="O772" s="67"/>
      <c r="P772" s="68"/>
      <c r="Q772" s="67"/>
      <c r="R772" s="68"/>
      <c r="S772" s="67"/>
      <c r="T772" s="68"/>
      <c r="U772" s="67"/>
      <c r="V772" s="68"/>
      <c r="W772" s="67"/>
      <c r="X772" s="68"/>
      <c r="Y772" s="67"/>
      <c r="Z772" s="68"/>
      <c r="AA772" s="67"/>
      <c r="AB772" s="68"/>
      <c r="AC772" s="69"/>
      <c r="AD772" s="69"/>
      <c r="AE772" s="67"/>
      <c r="AF772" s="68"/>
      <c r="AG772" s="67"/>
      <c r="AH772" s="68"/>
      <c r="AI772" s="67"/>
      <c r="AJ772" s="68"/>
      <c r="AK772" s="227"/>
      <c r="AL772" s="228"/>
      <c r="AM772" s="227"/>
      <c r="AN772" s="228"/>
      <c r="AO772" s="112"/>
      <c r="AP772" s="113"/>
      <c r="AQ772" s="112"/>
      <c r="AR772" s="113"/>
      <c r="AS772" s="112"/>
      <c r="AT772" s="113"/>
      <c r="AU772" s="67"/>
      <c r="AV772" s="110"/>
      <c r="AW772" s="89"/>
      <c r="AX772" s="89"/>
      <c r="AY772" s="89"/>
      <c r="AZ772" s="89"/>
      <c r="BA772" s="89"/>
    </row>
    <row r="773" spans="1:63" x14ac:dyDescent="0.25">
      <c r="A773" s="77"/>
      <c r="B773" s="70"/>
      <c r="C773" s="223">
        <f>(VLOOKUP(A772,$BL$2:$CH$5,2,FALSE))*'Attorney Detail'!F773</f>
        <v>15</v>
      </c>
      <c r="D773" s="224"/>
      <c r="E773" s="223">
        <f>(VLOOKUP(A772,$BL$2:$CH$5,3,FALSE))*'Attorney Detail'!F773</f>
        <v>15</v>
      </c>
      <c r="F773" s="224"/>
      <c r="G773" s="223">
        <f>VLOOKUP(A772,$BL$2:$CI$5,4,FALSE)*'Attorney Detail'!F773</f>
        <v>50</v>
      </c>
      <c r="H773" s="224"/>
      <c r="I773" s="223">
        <f>VLOOKUP(A772,$BL$2:$CI$5,5,FALSE)*'Attorney Detail'!F773</f>
        <v>80</v>
      </c>
      <c r="J773" s="224"/>
      <c r="K773" s="223">
        <f>VLOOKUP(A772,$BL$2:$CI$5,6,FALSE)*'Attorney Detail'!F773</f>
        <v>100</v>
      </c>
      <c r="L773" s="224"/>
      <c r="M773" s="234">
        <f>VLOOKUP(A772,$BL$2:$CI$5,7,FALSE)*'Attorney Detail'!F773</f>
        <v>150</v>
      </c>
      <c r="N773" s="224"/>
      <c r="O773" s="223">
        <f>VLOOKUP(A772,$BL$2:$CI$5,8,FALSE)*'Attorney Detail'!F773</f>
        <v>300</v>
      </c>
      <c r="P773" s="224"/>
      <c r="Q773" s="223">
        <f>VLOOKUP(A772,$BL$2:$CI$5,9,FALSE)*'Attorney Detail'!F773</f>
        <v>15</v>
      </c>
      <c r="R773" s="224"/>
      <c r="S773" s="223">
        <f>VLOOKUP(A772,$BL$2:$CI$5,10,FALSE)*'Attorney Detail'!F773</f>
        <v>50</v>
      </c>
      <c r="T773" s="224"/>
      <c r="U773" s="223">
        <f>VLOOKUP(A772,$BL$2:$CI$5,11,FALSE)*'Attorney Detail'!F773</f>
        <v>100</v>
      </c>
      <c r="V773" s="224"/>
      <c r="W773" s="223">
        <f>VLOOKUP(A772,$BL$2:$CI$5,12,FALSE)*'Attorney Detail'!F773</f>
        <v>220</v>
      </c>
      <c r="X773" s="224"/>
      <c r="Y773" s="223">
        <f>VLOOKUP(A772,$BL$2:$CI$5,13,FALSE)*'Attorney Detail'!F773</f>
        <v>300</v>
      </c>
      <c r="Z773" s="224"/>
      <c r="AA773" s="229">
        <f>VLOOKUP(A772,$BL$2:$CI$5,14,FALSE)*'Attorney Detail'!F773</f>
        <v>400</v>
      </c>
      <c r="AB773" s="230"/>
      <c r="AC773" s="229">
        <f>VLOOKUP(A772,$BL$2:$CI$5,15,FALSE)*'Attorney Detail'!F773</f>
        <v>120</v>
      </c>
      <c r="AD773" s="231"/>
      <c r="AE773" s="229">
        <f>VLOOKUP(A772,$BL$2:$CI$5,16,FALSE)*'Attorney Detail'!F773</f>
        <v>120</v>
      </c>
      <c r="AF773" s="230"/>
      <c r="AG773" s="229">
        <f>VLOOKUP(A772,$BL$2:$CI$5,17,FALSE)*'Attorney Detail'!F773</f>
        <v>300</v>
      </c>
      <c r="AH773" s="230"/>
      <c r="AI773" s="223">
        <f>VLOOKUP(A772,$BL$2:$CI$5,18,FALSE)*'Attorney Detail'!F773</f>
        <v>300</v>
      </c>
      <c r="AJ773" s="224"/>
      <c r="AK773" s="223">
        <f>VLOOKUP(A772,$BL$2:$CI$5,19,FALSE)*'Attorney Detail'!F773</f>
        <v>15</v>
      </c>
      <c r="AL773" s="224"/>
      <c r="AM773" s="223">
        <f>VLOOKUP(A772,$BL$2:$CI$5,20,FALSE)*'Attorney Detail'!F773</f>
        <v>40</v>
      </c>
      <c r="AN773" s="224"/>
      <c r="AO773" s="223">
        <f>VLOOKUP(A772,$BL$2:$CI$5,21,FALSE)*'Attorney Detail'!F773</f>
        <v>40</v>
      </c>
      <c r="AP773" s="224"/>
      <c r="AQ773" s="223">
        <f>VLOOKUP(A772,$BL$2:$CI$5,22,FALSE)*'Attorney Detail'!F773</f>
        <v>40</v>
      </c>
      <c r="AR773" s="224"/>
      <c r="AS773" s="235">
        <f>VLOOKUP(A772,$BL$2:$CI$5,23,FALSE)*'Attorney Detail'!F773</f>
        <v>10000000000</v>
      </c>
      <c r="AT773" s="236"/>
      <c r="AU773" s="237"/>
      <c r="AV773" s="238"/>
    </row>
    <row r="774" spans="1:63" ht="15.75" thickBot="1" x14ac:dyDescent="0.3">
      <c r="A774" s="37" t="str">
        <f>'Attorney Detail'!A773&amp;""</f>
        <v/>
      </c>
      <c r="B774" s="78" t="s">
        <v>24</v>
      </c>
      <c r="C774" s="78" t="s">
        <v>24</v>
      </c>
      <c r="D774" s="78" t="s">
        <v>112</v>
      </c>
      <c r="E774" s="78" t="s">
        <v>24</v>
      </c>
      <c r="F774" s="78" t="s">
        <v>112</v>
      </c>
      <c r="G774" s="78" t="s">
        <v>24</v>
      </c>
      <c r="H774" s="78" t="s">
        <v>112</v>
      </c>
      <c r="I774" s="78" t="s">
        <v>24</v>
      </c>
      <c r="J774" s="78" t="s">
        <v>112</v>
      </c>
      <c r="K774" s="78" t="s">
        <v>24</v>
      </c>
      <c r="L774" s="78" t="s">
        <v>112</v>
      </c>
      <c r="M774" s="78" t="s">
        <v>24</v>
      </c>
      <c r="N774" s="78" t="s">
        <v>112</v>
      </c>
      <c r="O774" s="78" t="s">
        <v>24</v>
      </c>
      <c r="P774" s="78" t="s">
        <v>112</v>
      </c>
      <c r="Q774" s="78" t="s">
        <v>24</v>
      </c>
      <c r="R774" s="78" t="s">
        <v>112</v>
      </c>
      <c r="S774" s="78" t="s">
        <v>24</v>
      </c>
      <c r="T774" s="78" t="s">
        <v>112</v>
      </c>
      <c r="U774" s="78" t="s">
        <v>24</v>
      </c>
      <c r="V774" s="78" t="s">
        <v>112</v>
      </c>
      <c r="W774" s="78" t="s">
        <v>24</v>
      </c>
      <c r="X774" s="78" t="s">
        <v>112</v>
      </c>
      <c r="Y774" s="78" t="s">
        <v>24</v>
      </c>
      <c r="Z774" s="78" t="s">
        <v>112</v>
      </c>
      <c r="AA774" s="78" t="s">
        <v>24</v>
      </c>
      <c r="AB774" s="78" t="s">
        <v>112</v>
      </c>
      <c r="AC774" s="78" t="s">
        <v>24</v>
      </c>
      <c r="AD774" s="78" t="s">
        <v>112</v>
      </c>
      <c r="AE774" s="78" t="s">
        <v>24</v>
      </c>
      <c r="AF774" s="78" t="s">
        <v>112</v>
      </c>
      <c r="AG774" s="78" t="s">
        <v>24</v>
      </c>
      <c r="AH774" s="79" t="s">
        <v>112</v>
      </c>
      <c r="AI774" s="78" t="s">
        <v>24</v>
      </c>
      <c r="AJ774" s="78" t="s">
        <v>112</v>
      </c>
      <c r="AK774" s="78" t="s">
        <v>24</v>
      </c>
      <c r="AL774" s="78" t="s">
        <v>112</v>
      </c>
      <c r="AM774" s="78" t="s">
        <v>24</v>
      </c>
      <c r="AN774" s="78" t="s">
        <v>112</v>
      </c>
      <c r="AO774" s="78" t="s">
        <v>24</v>
      </c>
      <c r="AP774" s="78" t="s">
        <v>112</v>
      </c>
      <c r="AQ774" s="78" t="s">
        <v>24</v>
      </c>
      <c r="AR774" s="78" t="s">
        <v>112</v>
      </c>
      <c r="AS774" s="78" t="s">
        <v>24</v>
      </c>
      <c r="AT774" s="78" t="s">
        <v>112</v>
      </c>
      <c r="AU774" s="78" t="s">
        <v>24</v>
      </c>
      <c r="AV774" s="154" t="s">
        <v>112</v>
      </c>
    </row>
    <row r="775" spans="1:63" ht="16.5" thickTop="1" thickBot="1" x14ac:dyDescent="0.3">
      <c r="A775" s="20" t="s">
        <v>25</v>
      </c>
      <c r="B775" s="21"/>
      <c r="C775" s="21"/>
      <c r="D775" s="75">
        <f>C775/C773</f>
        <v>0</v>
      </c>
      <c r="E775" s="21"/>
      <c r="F775" s="75">
        <f>E775/E773</f>
        <v>0</v>
      </c>
      <c r="G775" s="21"/>
      <c r="H775" s="75">
        <f>G775/G773</f>
        <v>0</v>
      </c>
      <c r="I775" s="21"/>
      <c r="J775" s="75">
        <f>I775/I773</f>
        <v>0</v>
      </c>
      <c r="K775" s="21"/>
      <c r="L775" s="75">
        <f>K775/K773</f>
        <v>0</v>
      </c>
      <c r="M775" s="21"/>
      <c r="N775" s="75">
        <f>M775/M773</f>
        <v>0</v>
      </c>
      <c r="O775" s="21"/>
      <c r="P775" s="75">
        <f>O775/O773</f>
        <v>0</v>
      </c>
      <c r="Q775" s="21"/>
      <c r="R775" s="75">
        <f>Q775/Q773</f>
        <v>0</v>
      </c>
      <c r="S775" s="21"/>
      <c r="T775" s="75">
        <f>S775/S773</f>
        <v>0</v>
      </c>
      <c r="U775" s="21"/>
      <c r="V775" s="75">
        <f>U775/U773</f>
        <v>0</v>
      </c>
      <c r="W775" s="21"/>
      <c r="X775" s="75">
        <f>W775/W773</f>
        <v>0</v>
      </c>
      <c r="Y775" s="21"/>
      <c r="Z775" s="75">
        <f>Y775/Y773</f>
        <v>0</v>
      </c>
      <c r="AA775" s="21"/>
      <c r="AB775" s="75">
        <f>AA775/AA773</f>
        <v>0</v>
      </c>
      <c r="AC775" s="21"/>
      <c r="AD775" s="75">
        <f>AC775/AC773</f>
        <v>0</v>
      </c>
      <c r="AE775" s="21"/>
      <c r="AF775" s="75">
        <f>AE775/AE773</f>
        <v>0</v>
      </c>
      <c r="AG775" s="21"/>
      <c r="AH775" s="75">
        <f>AG775/AG773</f>
        <v>0</v>
      </c>
      <c r="AI775" s="21"/>
      <c r="AJ775" s="75">
        <f>AI775/AI773</f>
        <v>0</v>
      </c>
      <c r="AK775" s="21"/>
      <c r="AL775" s="75">
        <f>AK775/AK773</f>
        <v>0</v>
      </c>
      <c r="AM775" s="21">
        <v>0</v>
      </c>
      <c r="AN775" s="75">
        <f>AM775/AM773</f>
        <v>0</v>
      </c>
      <c r="AO775" s="21"/>
      <c r="AP775" s="75">
        <f>AO775/AO773</f>
        <v>0</v>
      </c>
      <c r="AQ775" s="21"/>
      <c r="AR775" s="75">
        <f>AQ775/AQ773</f>
        <v>0</v>
      </c>
      <c r="AS775" s="21"/>
      <c r="AT775" s="75">
        <f>AS775/AS773</f>
        <v>0</v>
      </c>
      <c r="AU775" s="100">
        <f>E775+M775+O775+Q775+W775+Y775+AA775+AE775+AG775+AI775+AO775+AS775+G775+K775+I775+AC775+S775+U775+AQ775+AK775+AM775+C775</f>
        <v>0</v>
      </c>
      <c r="AV775" s="155">
        <f t="shared" ref="AV775:AV779" si="3495">F775+N775+P775+R775+X775+Z775+AB775+AF775+AH775+AJ775+AP775+AT775+AD775+H775+L775+J775+T775+V775+AR775+AL775+AN775+D775</f>
        <v>0</v>
      </c>
      <c r="AW775" s="93">
        <f>IF(D775=0,0,(IF('Attorney Detail'!I773="yes",(D775/AV775)*('Attorney Detail'!G773+'Attorney Detail'!H773),0)))</f>
        <v>0</v>
      </c>
      <c r="AX775" s="93">
        <f>IF(F775=0,0,(IF('Attorney Detail'!J773="yes",(F775/AV775)*('Attorney Detail'!G773+'Attorney Detail'!H773),0)))</f>
        <v>0</v>
      </c>
      <c r="AY775" s="93">
        <f>IF(H775+J775=0,0,(IF('Attorney Detail'!K773="yes",((H775+J775)/AV775)*('Attorney Detail'!G773+'Attorney Detail'!H773),0)))</f>
        <v>0</v>
      </c>
      <c r="AZ775" s="93">
        <f>IF(L775=0,0,(IF('Attorney Detail'!L773="yes",(L775/AV775)*('Attorney Detail'!G773+'Attorney Detail'!H773),0)))</f>
        <v>0</v>
      </c>
      <c r="BA775" s="93">
        <f>IF(N775=0,0,(N775/AV775)*('Attorney Detail'!G773+'Attorney Detail'!H773))</f>
        <v>0</v>
      </c>
      <c r="BB775" s="93">
        <f>IF(R775+T775=0,0,(IF('Attorney Detail'!M773="yes",((R775+T775)/AV775)*('Attorney Detail'!G773+'Attorney Detail'!H773),0)))</f>
        <v>0</v>
      </c>
      <c r="BC775" s="93">
        <f>IF(V775=0,0,(IF('Attorney Detail'!N773="yes",(((V775)/AV775)*('Attorney Detail'!G773+'Attorney Detail'!H773)),0)))</f>
        <v>0</v>
      </c>
      <c r="BD775" s="93">
        <f>IF(X775+Z775+AB775=0,0,(IF('Attorney Detail'!O773="yes",((X775+Z775+AB775)/AV775)*('Attorney Detail'!G773+'Attorney Detail'!H773),0)))</f>
        <v>0</v>
      </c>
      <c r="BE775" s="93">
        <f>IF(AD775=0,0,(IF('Attorney Detail'!P773="yes",(AD775/AV775)*('Attorney Detail'!G773+'Attorney Detail'!H773),0)))</f>
        <v>0</v>
      </c>
      <c r="BF775" s="93">
        <f>IF(AF775=0,0,(IF('Attorney Detail'!Q773="yes",(AF775/AV775)*('Attorney Detail'!G773+'Attorney Detail'!H773),0)))</f>
        <v>0</v>
      </c>
      <c r="BG775" s="93">
        <f>IF(AH775=0,0,(AH775/AV775)*('Attorney Detail'!G773+'Attorney Detail'!H773))</f>
        <v>0</v>
      </c>
      <c r="BH775" s="93">
        <f>IF(AK775+AM775=0,0,(IF('Attorney Detail'!R773="yes",((AL775+AN775)/AV775)*('Attorney Detail'!G773+'Attorney Detail'!H773),0)))</f>
        <v>0</v>
      </c>
      <c r="BI775" s="91">
        <f>IF(AP775=0,0,(IF('Attorney Detail'!S773="yes",(AP775/AV775)*('Attorney Detail'!G773+'Attorney Detail'!H773),0)))</f>
        <v>0</v>
      </c>
      <c r="BJ775" s="91">
        <f>IF(AT775=0,0,(AT775/AV775)*('Attorney Detail'!G773+'Attorney Detail'!H773))</f>
        <v>0</v>
      </c>
      <c r="BK775" s="91">
        <f>IF((AU775)=0,('Attorney Detail'!G773+'Attorney Detail'!H773),SUM(AW775:BJ775))</f>
        <v>0</v>
      </c>
    </row>
    <row r="776" spans="1:63" ht="16.5" thickTop="1" thickBot="1" x14ac:dyDescent="0.3">
      <c r="A776" s="22" t="s">
        <v>26</v>
      </c>
      <c r="B776" s="23"/>
      <c r="C776" s="88"/>
      <c r="D776" s="75">
        <f>C776/C773</f>
        <v>0</v>
      </c>
      <c r="E776" s="88"/>
      <c r="F776" s="75">
        <f>E776/E773</f>
        <v>0</v>
      </c>
      <c r="G776" s="88"/>
      <c r="H776" s="75">
        <f>G776/G773</f>
        <v>0</v>
      </c>
      <c r="I776" s="88"/>
      <c r="J776" s="75">
        <f>I776/I773</f>
        <v>0</v>
      </c>
      <c r="K776" s="88"/>
      <c r="L776" s="75">
        <f>K776/K773</f>
        <v>0</v>
      </c>
      <c r="M776" s="88"/>
      <c r="N776" s="75">
        <f>M776/M773</f>
        <v>0</v>
      </c>
      <c r="O776" s="88"/>
      <c r="P776" s="75">
        <f>O776/O773</f>
        <v>0</v>
      </c>
      <c r="Q776" s="88"/>
      <c r="R776" s="75">
        <f>Q776/Q773</f>
        <v>0</v>
      </c>
      <c r="S776" s="88"/>
      <c r="T776" s="75">
        <f>S776/S773</f>
        <v>0</v>
      </c>
      <c r="U776" s="88"/>
      <c r="V776" s="75">
        <f>U776/U773</f>
        <v>0</v>
      </c>
      <c r="W776" s="88"/>
      <c r="X776" s="75">
        <f>W776/W773</f>
        <v>0</v>
      </c>
      <c r="Y776" s="88"/>
      <c r="Z776" s="75">
        <f>Y776/Y773</f>
        <v>0</v>
      </c>
      <c r="AA776" s="88"/>
      <c r="AB776" s="75">
        <f>AA776/AA773</f>
        <v>0</v>
      </c>
      <c r="AC776" s="88"/>
      <c r="AD776" s="75">
        <f>AC776/AC773</f>
        <v>0</v>
      </c>
      <c r="AE776" s="88"/>
      <c r="AF776" s="75">
        <f>AE776/AE773</f>
        <v>0</v>
      </c>
      <c r="AG776" s="88"/>
      <c r="AH776" s="75">
        <f>AG776/AG773</f>
        <v>0</v>
      </c>
      <c r="AI776" s="88"/>
      <c r="AJ776" s="75">
        <f>AI776/AI773</f>
        <v>0</v>
      </c>
      <c r="AK776" s="88">
        <v>0</v>
      </c>
      <c r="AL776" s="75">
        <f>AK776/AK773</f>
        <v>0</v>
      </c>
      <c r="AM776" s="88">
        <v>0</v>
      </c>
      <c r="AN776" s="75">
        <f>AM776/AM773</f>
        <v>0</v>
      </c>
      <c r="AO776" s="88"/>
      <c r="AP776" s="75">
        <f>AO776/AO773</f>
        <v>0</v>
      </c>
      <c r="AQ776" s="88"/>
      <c r="AR776" s="75">
        <f>AQ776/AQ773</f>
        <v>0</v>
      </c>
      <c r="AS776" s="88"/>
      <c r="AT776" s="75">
        <f>AS776/AS773</f>
        <v>0</v>
      </c>
      <c r="AU776" s="107">
        <f>E776+M776+O776+Q776+W776+Y776+AA776+AE776+AG776+AI776+AO776+AS776+G776+K776+I776+AC776+S776+U776+AQ776+AK776+AM776+C776</f>
        <v>0</v>
      </c>
      <c r="AV776" s="155">
        <f t="shared" si="3495"/>
        <v>0</v>
      </c>
      <c r="AW776" s="93">
        <f>IF(D776=0,0,(IF('Attorney Detail'!I774="yes",(D776/AV776)*('Attorney Detail'!G774+'Attorney Detail'!H774),0)))</f>
        <v>0</v>
      </c>
      <c r="AX776" s="93">
        <f>IF(F776=0,0,(IF('Attorney Detail'!J774="yes",(F776/AV776)*('Attorney Detail'!G774+'Attorney Detail'!H774),0)))</f>
        <v>0</v>
      </c>
      <c r="AY776" s="93">
        <f>IF(H776+J776=0,0,(IF('Attorney Detail'!K774="yes",((H776+J776)/AV776)*('Attorney Detail'!G774+'Attorney Detail'!H774),0)))</f>
        <v>0</v>
      </c>
      <c r="AZ776" s="93">
        <f>IF(L776=0,0,(IF('Attorney Detail'!L774="yes",(L776/AV776)*('Attorney Detail'!G774+'Attorney Detail'!H774),0)))</f>
        <v>0</v>
      </c>
      <c r="BA776" s="93">
        <f>IF(N776=0,0,(N776/AV776)*('Attorney Detail'!G774+'Attorney Detail'!H774))</f>
        <v>0</v>
      </c>
      <c r="BB776" s="93">
        <f>IF(R776+T776=0,0,(IF('Attorney Detail'!M774="yes",((R776+T776)/AV776)*('Attorney Detail'!G774+'Attorney Detail'!H774),0)))</f>
        <v>0</v>
      </c>
      <c r="BC776" s="93">
        <f>IF(V776=0,0,(IF('Attorney Detail'!N774="yes",(((V776)/AV776)*('Attorney Detail'!G774+'Attorney Detail'!H774)),0)))</f>
        <v>0</v>
      </c>
      <c r="BD776" s="93">
        <f>IF(X776+Z776+AB776=0,0,(IF('Attorney Detail'!O774="yes",((X776+Z776+AB776)/AV776)*('Attorney Detail'!G774+'Attorney Detail'!H774),0)))</f>
        <v>0</v>
      </c>
      <c r="BE776" s="93">
        <f>IF(AD776=0,0,(IF('Attorney Detail'!P774="yes",(AD776/AV776)*('Attorney Detail'!G774+'Attorney Detail'!H774),0)))</f>
        <v>0</v>
      </c>
      <c r="BF776" s="93">
        <f>IF(AF776=0,0,(IF('Attorney Detail'!Q774="yes",(AF776/AV776)*('Attorney Detail'!G774+'Attorney Detail'!H774),0)))</f>
        <v>0</v>
      </c>
      <c r="BG776" s="93">
        <f>IF(AH776=0,0,(AH776/AV776)*('Attorney Detail'!G774+'Attorney Detail'!H774))</f>
        <v>0</v>
      </c>
      <c r="BH776" s="93">
        <f>IF(AK776+AM776=0,0,(IF('Attorney Detail'!R774="yes",((AL776+AN776)/AV776)*('Attorney Detail'!G774+'Attorney Detail'!H774),0)))</f>
        <v>0</v>
      </c>
      <c r="BI776" s="91">
        <f>IF(AP776=0,0,(IF('Attorney Detail'!S774="yes",(AP776/AV776)*('Attorney Detail'!G774+'Attorney Detail'!H774),0)))</f>
        <v>0</v>
      </c>
      <c r="BJ776" s="91">
        <f>IF(AT776=0,0,(AT776/AV776)*('Attorney Detail'!G774+'Attorney Detail'!H774))</f>
        <v>0</v>
      </c>
      <c r="BK776" s="91">
        <f>IF((AU776)=0,('Attorney Detail'!G774+'Attorney Detail'!H774),SUM(AW776:BJ776))</f>
        <v>0</v>
      </c>
    </row>
    <row r="777" spans="1:63" ht="16.5" thickTop="1" thickBot="1" x14ac:dyDescent="0.3">
      <c r="A777" s="22" t="s">
        <v>27</v>
      </c>
      <c r="B777" s="23"/>
      <c r="C777" s="88"/>
      <c r="D777" s="75">
        <f>C777/C773</f>
        <v>0</v>
      </c>
      <c r="E777" s="88"/>
      <c r="F777" s="75">
        <f>E777/E773</f>
        <v>0</v>
      </c>
      <c r="G777" s="88"/>
      <c r="H777" s="75">
        <f>G777/G773</f>
        <v>0</v>
      </c>
      <c r="I777" s="88"/>
      <c r="J777" s="75">
        <f>I777/I773</f>
        <v>0</v>
      </c>
      <c r="K777" s="88"/>
      <c r="L777" s="75">
        <f>K777/K773</f>
        <v>0</v>
      </c>
      <c r="M777" s="88"/>
      <c r="N777" s="75">
        <f>M777/M773</f>
        <v>0</v>
      </c>
      <c r="O777" s="88"/>
      <c r="P777" s="75">
        <f>O777/O773</f>
        <v>0</v>
      </c>
      <c r="Q777" s="88"/>
      <c r="R777" s="75">
        <f>Q777/Q773</f>
        <v>0</v>
      </c>
      <c r="S777" s="88"/>
      <c r="T777" s="75">
        <f>S777/S773</f>
        <v>0</v>
      </c>
      <c r="U777" s="88"/>
      <c r="V777" s="75">
        <f>U777/U773</f>
        <v>0</v>
      </c>
      <c r="W777" s="88"/>
      <c r="X777" s="75">
        <f>W777/W773</f>
        <v>0</v>
      </c>
      <c r="Y777" s="88"/>
      <c r="Z777" s="75">
        <f>Y777/Y773</f>
        <v>0</v>
      </c>
      <c r="AA777" s="88"/>
      <c r="AB777" s="75">
        <f>AA777/AA773</f>
        <v>0</v>
      </c>
      <c r="AC777" s="88"/>
      <c r="AD777" s="75">
        <f>AC777/AC773</f>
        <v>0</v>
      </c>
      <c r="AE777" s="88"/>
      <c r="AF777" s="75">
        <f>AE777/AE773</f>
        <v>0</v>
      </c>
      <c r="AG777" s="88"/>
      <c r="AH777" s="75">
        <f>AG777/AG773</f>
        <v>0</v>
      </c>
      <c r="AI777" s="88"/>
      <c r="AJ777" s="75">
        <f>AI777/AI773</f>
        <v>0</v>
      </c>
      <c r="AK777" s="88">
        <v>0</v>
      </c>
      <c r="AL777" s="75">
        <f>AK777/AK773</f>
        <v>0</v>
      </c>
      <c r="AM777" s="88">
        <v>0</v>
      </c>
      <c r="AN777" s="75">
        <f>AM777/AM773</f>
        <v>0</v>
      </c>
      <c r="AO777" s="88"/>
      <c r="AP777" s="75">
        <f>AO777/AO773</f>
        <v>0</v>
      </c>
      <c r="AQ777" s="88"/>
      <c r="AR777" s="75">
        <f>AQ777/AQ773</f>
        <v>0</v>
      </c>
      <c r="AS777" s="88"/>
      <c r="AT777" s="75">
        <f>AS777/AS773</f>
        <v>0</v>
      </c>
      <c r="AU777" s="107">
        <f>E777+M777+O777+Q777+W777+Y777+AA777+AE777+AG777+AI777+AO777+AS777+G777+K777+I777+AC777+S777+U777+AQ777+AK777+AM777+C777</f>
        <v>0</v>
      </c>
      <c r="AV777" s="155">
        <f t="shared" si="3495"/>
        <v>0</v>
      </c>
      <c r="AW777" s="93">
        <f>IF(D777=0,0,(IF('Attorney Detail'!I775="yes",(D777/AV777)*('Attorney Detail'!G775+'Attorney Detail'!H775),0)))</f>
        <v>0</v>
      </c>
      <c r="AX777" s="93">
        <f>IF(F777=0,0,(IF('Attorney Detail'!J775="yes",(F777/AV777)*('Attorney Detail'!G775+'Attorney Detail'!H775),0)))</f>
        <v>0</v>
      </c>
      <c r="AY777" s="93">
        <f>IF(H777+J777=0,0,(IF('Attorney Detail'!K775="yes",((H777+J777)/AV777)*('Attorney Detail'!G775+'Attorney Detail'!H775),0)))</f>
        <v>0</v>
      </c>
      <c r="AZ777" s="93">
        <f>IF(L777=0,0,(IF('Attorney Detail'!L775="yes",(L777/AV777)*('Attorney Detail'!G775+'Attorney Detail'!H775),0)))</f>
        <v>0</v>
      </c>
      <c r="BA777" s="93">
        <f>IF(N777=0,0,(N777/AV777)*('Attorney Detail'!G775+'Attorney Detail'!H775))</f>
        <v>0</v>
      </c>
      <c r="BB777" s="93">
        <f>IF(R777+T777=0,0,(IF('Attorney Detail'!M775="yes",((R777+T777)/AV777)*('Attorney Detail'!G775+'Attorney Detail'!H775),0)))</f>
        <v>0</v>
      </c>
      <c r="BC777" s="93">
        <f>IF(V777=0,0,(IF('Attorney Detail'!N775="yes",(((V777)/AV777)*('Attorney Detail'!G775+'Attorney Detail'!H775)),0)))</f>
        <v>0</v>
      </c>
      <c r="BD777" s="93">
        <f>IF(X777+Z777+AB777=0,0,(IF('Attorney Detail'!O775="yes",((X777+Z777+AB777)/AV777)*('Attorney Detail'!G775+'Attorney Detail'!H775),0)))</f>
        <v>0</v>
      </c>
      <c r="BE777" s="93">
        <f>IF(AD777=0,0,(IF('Attorney Detail'!P775="yes",(AD777/AV777)*('Attorney Detail'!G775+'Attorney Detail'!H775),0)))</f>
        <v>0</v>
      </c>
      <c r="BF777" s="93">
        <f>IF(AF777=0,0,(IF('Attorney Detail'!Q775="yes",(AF777/AV777)*('Attorney Detail'!G775+'Attorney Detail'!H775),0)))</f>
        <v>0</v>
      </c>
      <c r="BG777" s="93">
        <f>IF(AH777=0,0,(AH777/AV777)*('Attorney Detail'!G775+'Attorney Detail'!H775))</f>
        <v>0</v>
      </c>
      <c r="BH777" s="93">
        <f>IF(AK777+AM777=0,0,(IF('Attorney Detail'!R775="yes",((AL777+AN777)/AV777)*('Attorney Detail'!G775+'Attorney Detail'!H775),0)))</f>
        <v>0</v>
      </c>
      <c r="BI777" s="91">
        <f>IF(AP777=0,0,(IF('Attorney Detail'!S775="yes",(AP777/AV777)*('Attorney Detail'!G775+'Attorney Detail'!H775),0)))</f>
        <v>0</v>
      </c>
      <c r="BJ777" s="91">
        <f>IF(AT777=0,0,(AT777/AV777)*('Attorney Detail'!G775+'Attorney Detail'!H775))</f>
        <v>0</v>
      </c>
      <c r="BK777" s="91">
        <f>IF((AU777)=0,('Attorney Detail'!G775+'Attorney Detail'!H775),SUM(AW777:BJ777))</f>
        <v>0</v>
      </c>
    </row>
    <row r="778" spans="1:63" ht="16.5" thickTop="1" thickBot="1" x14ac:dyDescent="0.3">
      <c r="A778" s="24" t="s">
        <v>28</v>
      </c>
      <c r="B778" s="25"/>
      <c r="C778" s="25"/>
      <c r="D778" s="75">
        <f>C778/C773</f>
        <v>0</v>
      </c>
      <c r="E778" s="25"/>
      <c r="F778" s="75">
        <f>E778/E773</f>
        <v>0</v>
      </c>
      <c r="G778" s="25"/>
      <c r="H778" s="75">
        <f>G778/G773</f>
        <v>0</v>
      </c>
      <c r="I778" s="25"/>
      <c r="J778" s="75">
        <f>I778/I773</f>
        <v>0</v>
      </c>
      <c r="K778" s="25"/>
      <c r="L778" s="75">
        <f>K778/K773</f>
        <v>0</v>
      </c>
      <c r="M778" s="25"/>
      <c r="N778" s="75">
        <f>M778/M773</f>
        <v>0</v>
      </c>
      <c r="O778" s="25"/>
      <c r="P778" s="75">
        <f>O778/O773</f>
        <v>0</v>
      </c>
      <c r="Q778" s="25"/>
      <c r="R778" s="75">
        <f>Q778/Q773</f>
        <v>0</v>
      </c>
      <c r="S778" s="25"/>
      <c r="T778" s="75">
        <f>S778/S773</f>
        <v>0</v>
      </c>
      <c r="U778" s="25"/>
      <c r="V778" s="75">
        <f>U778/U773</f>
        <v>0</v>
      </c>
      <c r="W778" s="25"/>
      <c r="X778" s="75">
        <f>W778/W773</f>
        <v>0</v>
      </c>
      <c r="Y778" s="25"/>
      <c r="Z778" s="75">
        <f>Y778/Y773</f>
        <v>0</v>
      </c>
      <c r="AA778" s="25"/>
      <c r="AB778" s="75">
        <f>AA778/AA773</f>
        <v>0</v>
      </c>
      <c r="AC778" s="25"/>
      <c r="AD778" s="75">
        <f>AC778/AC773</f>
        <v>0</v>
      </c>
      <c r="AE778" s="25"/>
      <c r="AF778" s="75">
        <f>AE778/AE773</f>
        <v>0</v>
      </c>
      <c r="AG778" s="25"/>
      <c r="AH778" s="75">
        <f>AG778/AG773</f>
        <v>0</v>
      </c>
      <c r="AI778" s="25"/>
      <c r="AJ778" s="75">
        <f>AI778/AI773</f>
        <v>0</v>
      </c>
      <c r="AK778" s="25">
        <v>0</v>
      </c>
      <c r="AL778" s="75">
        <f>AK778/AK773</f>
        <v>0</v>
      </c>
      <c r="AM778" s="25">
        <v>0</v>
      </c>
      <c r="AN778" s="75">
        <f>AM778/AM773</f>
        <v>0</v>
      </c>
      <c r="AO778" s="25"/>
      <c r="AP778" s="75">
        <f>AO778/AO773</f>
        <v>0</v>
      </c>
      <c r="AQ778" s="25"/>
      <c r="AR778" s="75">
        <f>AQ778/AQ773</f>
        <v>0</v>
      </c>
      <c r="AS778" s="25"/>
      <c r="AT778" s="75">
        <f>AS778/AS773</f>
        <v>0</v>
      </c>
      <c r="AU778" s="108">
        <f>E778+M778+O778+Q778+W778+Y778+AA778+AE778+AG778+AI778+AO778+AS778+G778+K778+I778+AC778+S778+U778+AQ778+AK778+AM778+C778</f>
        <v>0</v>
      </c>
      <c r="AV778" s="155">
        <f t="shared" si="3495"/>
        <v>0</v>
      </c>
      <c r="AW778" s="93">
        <f>IF(D778=0,0,(IF('Attorney Detail'!I776="yes",(D778/AV778)*('Attorney Detail'!G776+'Attorney Detail'!H776),0)))</f>
        <v>0</v>
      </c>
      <c r="AX778" s="93">
        <f>IF(F778=0,0,(IF('Attorney Detail'!J776="yes",(F778/AV778)*('Attorney Detail'!G776+'Attorney Detail'!H776),0)))</f>
        <v>0</v>
      </c>
      <c r="AY778" s="93">
        <f>IF(H778+J778=0,0,(IF('Attorney Detail'!K776="yes",((H778+J778)/AV778)*('Attorney Detail'!G776+'Attorney Detail'!H776),0)))</f>
        <v>0</v>
      </c>
      <c r="AZ778" s="93">
        <f>IF(L778=0,0,(IF('Attorney Detail'!L776="yes",(L778/AV778)*('Attorney Detail'!G776+'Attorney Detail'!H776),0)))</f>
        <v>0</v>
      </c>
      <c r="BA778" s="93">
        <f>IF(N778=0,0,(N778/AV778)*('Attorney Detail'!G776+'Attorney Detail'!H776))</f>
        <v>0</v>
      </c>
      <c r="BB778" s="93">
        <f>IF(R778+T778=0,0,(IF('Attorney Detail'!M776="yes",((R778+T778)/AV778)*('Attorney Detail'!G776+'Attorney Detail'!H776),0)))</f>
        <v>0</v>
      </c>
      <c r="BC778" s="93">
        <f>IF(V778=0,0,(IF('Attorney Detail'!N776="yes",(((V778)/AV778)*('Attorney Detail'!G776+'Attorney Detail'!H776)),0)))</f>
        <v>0</v>
      </c>
      <c r="BD778" s="93">
        <f>IF(X778+Z778+AB778=0,0,(IF('Attorney Detail'!O776="yes",((X778+Z778+AB778)/AV778)*('Attorney Detail'!G776+'Attorney Detail'!H776),0)))</f>
        <v>0</v>
      </c>
      <c r="BE778" s="93">
        <f>IF(AD778=0,0,(IF('Attorney Detail'!P776="yes",(AD778/AV778)*('Attorney Detail'!G776+'Attorney Detail'!H776),0)))</f>
        <v>0</v>
      </c>
      <c r="BF778" s="93">
        <f>IF(AF778=0,0,(IF('Attorney Detail'!Q776="yes",(AF778/AV778)*('Attorney Detail'!G776+'Attorney Detail'!H776),0)))</f>
        <v>0</v>
      </c>
      <c r="BG778" s="93">
        <f>IF(AH778=0,0,(AH778/AV778)*('Attorney Detail'!G776+'Attorney Detail'!H776))</f>
        <v>0</v>
      </c>
      <c r="BH778" s="93">
        <f>IF(AK778+AM778=0,0,(IF('Attorney Detail'!R776="yes",((AL778+AN778)/AV778)*('Attorney Detail'!G776+'Attorney Detail'!H776),0)))</f>
        <v>0</v>
      </c>
      <c r="BI778" s="91">
        <f>IF(AP778=0,0,(IF('Attorney Detail'!S776="yes",(AP778/AV778)*('Attorney Detail'!G776+'Attorney Detail'!H776),0)))</f>
        <v>0</v>
      </c>
      <c r="BJ778" s="91">
        <f>IF(AT778=0,0,(AT778/AV778)*('Attorney Detail'!G776+'Attorney Detail'!H776))</f>
        <v>0</v>
      </c>
      <c r="BK778" s="91">
        <f>IF((AU778)=0,('Attorney Detail'!G776+'Attorney Detail'!H776),SUM(AW778:BJ778))</f>
        <v>0</v>
      </c>
    </row>
    <row r="779" spans="1:63" ht="16.5" thickTop="1" thickBot="1" x14ac:dyDescent="0.3">
      <c r="A779" s="72" t="s">
        <v>29</v>
      </c>
      <c r="B779" s="73"/>
      <c r="C779" s="73">
        <f t="shared" ref="C779" si="3496">SUM(C775:C778)</f>
        <v>0</v>
      </c>
      <c r="D779" s="74">
        <f t="shared" ref="D779" si="3497">C779/C773</f>
        <v>0</v>
      </c>
      <c r="E779" s="73">
        <f t="shared" ref="E779" si="3498">SUM(E775:E778)</f>
        <v>0</v>
      </c>
      <c r="F779" s="74">
        <f t="shared" ref="F779" si="3499">E779/E773</f>
        <v>0</v>
      </c>
      <c r="G779" s="73">
        <f t="shared" ref="G779" si="3500">SUM(G775:G778)</f>
        <v>0</v>
      </c>
      <c r="H779" s="75">
        <f t="shared" ref="H779" si="3501">G779/G773</f>
        <v>0</v>
      </c>
      <c r="I779" s="73">
        <f t="shared" ref="I779" si="3502">SUM(I775:I778)</f>
        <v>0</v>
      </c>
      <c r="J779" s="75">
        <f t="shared" ref="J779" si="3503">I779/I773</f>
        <v>0</v>
      </c>
      <c r="K779" s="73">
        <f t="shared" ref="K779" si="3504">SUM(K775:K778)</f>
        <v>0</v>
      </c>
      <c r="L779" s="75">
        <f t="shared" ref="L779" si="3505">K779/K773</f>
        <v>0</v>
      </c>
      <c r="M779" s="73">
        <f t="shared" ref="M779" si="3506">SUM(M775:M778)</f>
        <v>0</v>
      </c>
      <c r="N779" s="74">
        <f t="shared" ref="N779" si="3507">M779/M773</f>
        <v>0</v>
      </c>
      <c r="O779" s="73">
        <f t="shared" ref="O779" si="3508">SUM(O775:O778)</f>
        <v>0</v>
      </c>
      <c r="P779" s="74">
        <f t="shared" ref="P779" si="3509">O779/O773</f>
        <v>0</v>
      </c>
      <c r="Q779" s="73">
        <f t="shared" ref="Q779" si="3510">SUM(Q775:Q778)</f>
        <v>0</v>
      </c>
      <c r="R779" s="75">
        <f t="shared" ref="R779" si="3511">Q779/Q773</f>
        <v>0</v>
      </c>
      <c r="S779" s="73">
        <f t="shared" ref="S779" si="3512">SUM(S775:S778)</f>
        <v>0</v>
      </c>
      <c r="T779" s="75">
        <f t="shared" ref="T779" si="3513">S779/S773</f>
        <v>0</v>
      </c>
      <c r="U779" s="73">
        <f t="shared" ref="U779" si="3514">SUM(U775:U778)</f>
        <v>0</v>
      </c>
      <c r="V779" s="75">
        <f t="shared" ref="V779" si="3515">U779/U773</f>
        <v>0</v>
      </c>
      <c r="W779" s="73">
        <f t="shared" ref="W779" si="3516">SUM(W775:W778)</f>
        <v>0</v>
      </c>
      <c r="X779" s="75">
        <f t="shared" ref="X779" si="3517">W779/W773</f>
        <v>0</v>
      </c>
      <c r="Y779" s="73">
        <f t="shared" ref="Y779" si="3518">SUM(Y775:Y778)</f>
        <v>0</v>
      </c>
      <c r="Z779" s="75">
        <f t="shared" ref="Z779" si="3519">Y779/Y773</f>
        <v>0</v>
      </c>
      <c r="AA779" s="73">
        <f t="shared" ref="AA779" si="3520">SUM(AA775:AA778)</f>
        <v>0</v>
      </c>
      <c r="AB779" s="75">
        <f t="shared" ref="AB779" si="3521">AA779/AA773</f>
        <v>0</v>
      </c>
      <c r="AC779" s="73">
        <f t="shared" ref="AC779" si="3522">SUM(AC775:AC778)</f>
        <v>0</v>
      </c>
      <c r="AD779" s="75">
        <f t="shared" ref="AD779" si="3523">AC779/AC773</f>
        <v>0</v>
      </c>
      <c r="AE779" s="73">
        <f t="shared" ref="AE779" si="3524">SUM(AE775:AE778)</f>
        <v>0</v>
      </c>
      <c r="AF779" s="75">
        <f t="shared" ref="AF779" si="3525">AE779/AE773</f>
        <v>0</v>
      </c>
      <c r="AG779" s="73">
        <f t="shared" ref="AG779" si="3526">SUM(AG775:AG778)</f>
        <v>0</v>
      </c>
      <c r="AH779" s="75">
        <f t="shared" ref="AH779" si="3527">AG779/AG773</f>
        <v>0</v>
      </c>
      <c r="AI779" s="73">
        <f t="shared" ref="AI779" si="3528">SUM(AI775:AI778)</f>
        <v>0</v>
      </c>
      <c r="AJ779" s="75">
        <f t="shared" ref="AJ779" si="3529">AI779/AI773</f>
        <v>0</v>
      </c>
      <c r="AK779" s="73">
        <f t="shared" ref="AK779" si="3530">SUM(AK775:AK778)</f>
        <v>0</v>
      </c>
      <c r="AL779" s="75">
        <f t="shared" ref="AL779" si="3531">AK779/AK773</f>
        <v>0</v>
      </c>
      <c r="AM779" s="73">
        <f t="shared" ref="AM779" si="3532">SUM(AM775:AM778)</f>
        <v>0</v>
      </c>
      <c r="AN779" s="75">
        <f t="shared" ref="AN779" si="3533">AM779/AM773</f>
        <v>0</v>
      </c>
      <c r="AO779" s="73">
        <f t="shared" ref="AO779" si="3534">SUM(AO775:AO778)</f>
        <v>0</v>
      </c>
      <c r="AP779" s="75">
        <f t="shared" ref="AP779" si="3535">AO779/AO773</f>
        <v>0</v>
      </c>
      <c r="AQ779" s="73">
        <f t="shared" ref="AQ779" si="3536">SUM(AQ775:AQ778)</f>
        <v>0</v>
      </c>
      <c r="AR779" s="75">
        <f t="shared" ref="AR779" si="3537">AQ779/AQ773</f>
        <v>0</v>
      </c>
      <c r="AS779" s="73">
        <f t="shared" ref="AS779" si="3538">SUM(AS775:AS778)</f>
        <v>0</v>
      </c>
      <c r="AT779" s="75">
        <f t="shared" ref="AT779" si="3539">AS779/AS773</f>
        <v>0</v>
      </c>
      <c r="AU779" s="71">
        <f>E779+M779+O779+Q779+W779+Y779+AA779+AE779+AG779+AI779+AO779+AS779+G779+K779+I779+AC779+S779+U779+AQ779+AK779+AM779+C779</f>
        <v>0</v>
      </c>
      <c r="AV779" s="155">
        <f t="shared" si="3495"/>
        <v>0</v>
      </c>
      <c r="AW779" s="94"/>
      <c r="AX779" s="94"/>
      <c r="AY779" s="94"/>
      <c r="AZ779" s="94"/>
      <c r="BA779" s="94"/>
      <c r="BB779" s="94"/>
      <c r="BC779" s="94"/>
      <c r="BD779" s="94"/>
      <c r="BE779" s="94"/>
      <c r="BF779" s="94"/>
      <c r="BG779" s="94"/>
      <c r="BH779" s="94"/>
      <c r="BI779" s="94"/>
      <c r="BJ779" s="94"/>
      <c r="BK779" s="94"/>
    </row>
    <row r="780" spans="1:63" ht="16.5" thickTop="1" x14ac:dyDescent="0.25">
      <c r="A780" s="233" t="s">
        <v>481</v>
      </c>
      <c r="B780" s="233"/>
      <c r="C780" s="233"/>
      <c r="D780" s="233"/>
      <c r="E780" s="233"/>
      <c r="F780" s="233"/>
      <c r="G780" s="233"/>
      <c r="H780" s="233"/>
      <c r="I780" s="233"/>
      <c r="J780" s="233"/>
      <c r="K780" s="233"/>
      <c r="L780" s="233"/>
      <c r="M780" s="233"/>
      <c r="N780" s="233"/>
      <c r="O780" s="233"/>
      <c r="P780" s="233"/>
      <c r="Q780" s="233"/>
      <c r="R780" s="233"/>
      <c r="S780" s="233"/>
      <c r="T780" s="233"/>
      <c r="U780" s="233"/>
      <c r="V780" s="233"/>
      <c r="W780" s="233"/>
      <c r="X780" s="233"/>
      <c r="Y780" s="233"/>
      <c r="Z780" s="233"/>
      <c r="AA780" s="233"/>
      <c r="AB780" s="233"/>
      <c r="AC780" s="233"/>
      <c r="AD780" s="233"/>
      <c r="AE780" s="233"/>
      <c r="AF780" s="233"/>
      <c r="AG780" s="233"/>
      <c r="AH780" s="233"/>
      <c r="AI780" s="233"/>
      <c r="AJ780" s="233"/>
      <c r="AK780" s="233"/>
      <c r="AL780" s="233"/>
      <c r="AM780" s="233"/>
      <c r="AN780" s="233"/>
      <c r="AO780" s="233"/>
      <c r="AP780" s="233"/>
      <c r="AQ780" s="233"/>
      <c r="AR780" s="233"/>
      <c r="AS780" s="233"/>
      <c r="AT780" s="233"/>
      <c r="AU780" s="233"/>
      <c r="AV780" s="233"/>
    </row>
    <row r="781" spans="1:63" ht="45" x14ac:dyDescent="0.25">
      <c r="A781" s="76"/>
      <c r="B781" s="66" t="s">
        <v>21</v>
      </c>
      <c r="C781" s="225" t="s">
        <v>442</v>
      </c>
      <c r="D781" s="226"/>
      <c r="E781" s="225" t="s">
        <v>96</v>
      </c>
      <c r="F781" s="226"/>
      <c r="G781" s="232" t="s">
        <v>99</v>
      </c>
      <c r="H781" s="226"/>
      <c r="I781" s="232" t="s">
        <v>100</v>
      </c>
      <c r="J781" s="226"/>
      <c r="K781" s="225" t="s">
        <v>97</v>
      </c>
      <c r="L781" s="226"/>
      <c r="M781" s="225" t="s">
        <v>98</v>
      </c>
      <c r="N781" s="226"/>
      <c r="O781" s="225" t="s">
        <v>22</v>
      </c>
      <c r="P781" s="226"/>
      <c r="Q781" s="225" t="s">
        <v>489</v>
      </c>
      <c r="R781" s="226"/>
      <c r="S781" s="225" t="s">
        <v>488</v>
      </c>
      <c r="T781" s="226"/>
      <c r="U781" s="232" t="s">
        <v>422</v>
      </c>
      <c r="V781" s="226"/>
      <c r="W781" s="232" t="s">
        <v>436</v>
      </c>
      <c r="X781" s="226"/>
      <c r="Y781" s="232" t="s">
        <v>423</v>
      </c>
      <c r="Z781" s="226"/>
      <c r="AA781" s="225" t="s">
        <v>484</v>
      </c>
      <c r="AB781" s="226"/>
      <c r="AC781" s="225" t="s">
        <v>93</v>
      </c>
      <c r="AD781" s="226"/>
      <c r="AE781" s="225" t="s">
        <v>94</v>
      </c>
      <c r="AF781" s="226"/>
      <c r="AG781" s="225" t="s">
        <v>485</v>
      </c>
      <c r="AH781" s="226"/>
      <c r="AI781" s="225" t="s">
        <v>424</v>
      </c>
      <c r="AJ781" s="226"/>
      <c r="AK781" s="225" t="s">
        <v>425</v>
      </c>
      <c r="AL781" s="226"/>
      <c r="AM781" s="225" t="s">
        <v>437</v>
      </c>
      <c r="AN781" s="226"/>
      <c r="AO781" s="225" t="s">
        <v>500</v>
      </c>
      <c r="AP781" s="226"/>
      <c r="AQ781" s="225" t="s">
        <v>426</v>
      </c>
      <c r="AR781" s="226"/>
      <c r="AS781" s="225" t="s">
        <v>447</v>
      </c>
      <c r="AT781" s="226"/>
      <c r="AU781" s="225" t="s">
        <v>23</v>
      </c>
      <c r="AV781" s="226"/>
      <c r="AW781" s="89" t="s">
        <v>442</v>
      </c>
      <c r="AX781" s="89" t="s">
        <v>96</v>
      </c>
      <c r="AY781" s="195" t="s">
        <v>295</v>
      </c>
      <c r="AZ781" s="105" t="s">
        <v>97</v>
      </c>
      <c r="BA781" s="105" t="s">
        <v>443</v>
      </c>
      <c r="BB781" s="90" t="s">
        <v>434</v>
      </c>
      <c r="BC781" s="106" t="s">
        <v>296</v>
      </c>
      <c r="BD781" s="90" t="s">
        <v>435</v>
      </c>
      <c r="BE781" s="90" t="s">
        <v>93</v>
      </c>
      <c r="BF781" s="90" t="s">
        <v>94</v>
      </c>
      <c r="BG781" s="90" t="s">
        <v>31</v>
      </c>
      <c r="BH781" s="90" t="s">
        <v>444</v>
      </c>
      <c r="BI781" s="91" t="s">
        <v>445</v>
      </c>
      <c r="BJ781" s="91" t="s">
        <v>446</v>
      </c>
      <c r="BK781" s="91" t="s">
        <v>448</v>
      </c>
    </row>
    <row r="782" spans="1:63" x14ac:dyDescent="0.25">
      <c r="A782" s="38" t="s">
        <v>107</v>
      </c>
      <c r="B782" s="67"/>
      <c r="C782" s="67"/>
      <c r="D782" s="68"/>
      <c r="E782" s="67"/>
      <c r="F782" s="68"/>
      <c r="G782" s="67"/>
      <c r="H782" s="68"/>
      <c r="I782" s="67"/>
      <c r="J782" s="68"/>
      <c r="K782" s="67"/>
      <c r="L782" s="68"/>
      <c r="M782" s="69"/>
      <c r="N782" s="68"/>
      <c r="O782" s="67"/>
      <c r="P782" s="68"/>
      <c r="Q782" s="67"/>
      <c r="R782" s="68"/>
      <c r="S782" s="67"/>
      <c r="T782" s="68"/>
      <c r="U782" s="67"/>
      <c r="V782" s="68"/>
      <c r="W782" s="67"/>
      <c r="X782" s="68"/>
      <c r="Y782" s="67"/>
      <c r="Z782" s="68"/>
      <c r="AA782" s="67"/>
      <c r="AB782" s="68"/>
      <c r="AC782" s="69"/>
      <c r="AD782" s="69"/>
      <c r="AE782" s="67"/>
      <c r="AF782" s="68"/>
      <c r="AG782" s="67"/>
      <c r="AH782" s="68"/>
      <c r="AI782" s="67"/>
      <c r="AJ782" s="68"/>
      <c r="AK782" s="227"/>
      <c r="AL782" s="228"/>
      <c r="AM782" s="227"/>
      <c r="AN782" s="228"/>
      <c r="AO782" s="112"/>
      <c r="AP782" s="113"/>
      <c r="AQ782" s="112"/>
      <c r="AR782" s="113"/>
      <c r="AS782" s="112"/>
      <c r="AT782" s="113"/>
      <c r="AU782" s="67"/>
      <c r="AV782" s="110"/>
      <c r="AW782" s="89"/>
      <c r="AX782" s="89"/>
      <c r="AY782" s="89"/>
      <c r="AZ782" s="89"/>
      <c r="BA782" s="89"/>
    </row>
    <row r="783" spans="1:63" x14ac:dyDescent="0.25">
      <c r="A783" s="77"/>
      <c r="B783" s="70"/>
      <c r="C783" s="223">
        <f>(VLOOKUP(A782,$BL$2:$CH$5,2,FALSE))*'Attorney Detail'!F783</f>
        <v>15</v>
      </c>
      <c r="D783" s="224"/>
      <c r="E783" s="223">
        <f>(VLOOKUP(A782,$BL$2:$CH$5,3,FALSE))*'Attorney Detail'!F783</f>
        <v>15</v>
      </c>
      <c r="F783" s="224"/>
      <c r="G783" s="223">
        <f>VLOOKUP(A782,$BL$2:$CI$5,4,FALSE)*'Attorney Detail'!F783</f>
        <v>50</v>
      </c>
      <c r="H783" s="224"/>
      <c r="I783" s="223">
        <f>VLOOKUP(A782,$BL$2:$CI$5,5,FALSE)*'Attorney Detail'!F783</f>
        <v>80</v>
      </c>
      <c r="J783" s="224"/>
      <c r="K783" s="223">
        <f>VLOOKUP(A782,$BL$2:$CI$5,6,FALSE)*'Attorney Detail'!F783</f>
        <v>100</v>
      </c>
      <c r="L783" s="224"/>
      <c r="M783" s="234">
        <f>VLOOKUP(A782,$BL$2:$CI$5,7,FALSE)*'Attorney Detail'!F783</f>
        <v>150</v>
      </c>
      <c r="N783" s="224"/>
      <c r="O783" s="223">
        <f>VLOOKUP(A782,$BL$2:$CI$5,8,FALSE)*'Attorney Detail'!F783</f>
        <v>300</v>
      </c>
      <c r="P783" s="224"/>
      <c r="Q783" s="223">
        <f>VLOOKUP(A782,$BL$2:$CI$5,9,FALSE)*'Attorney Detail'!F783</f>
        <v>15</v>
      </c>
      <c r="R783" s="224"/>
      <c r="S783" s="223">
        <f>VLOOKUP(A782,$BL$2:$CI$5,10,FALSE)*'Attorney Detail'!F783</f>
        <v>50</v>
      </c>
      <c r="T783" s="224"/>
      <c r="U783" s="223">
        <f>VLOOKUP(A782,$BL$2:$CI$5,11,FALSE)*'Attorney Detail'!F783</f>
        <v>100</v>
      </c>
      <c r="V783" s="224"/>
      <c r="W783" s="223">
        <f>VLOOKUP(A782,$BL$2:$CI$5,12,FALSE)*'Attorney Detail'!F783</f>
        <v>220</v>
      </c>
      <c r="X783" s="224"/>
      <c r="Y783" s="223">
        <f>VLOOKUP(A782,$BL$2:$CI$5,13,FALSE)*'Attorney Detail'!F783</f>
        <v>300</v>
      </c>
      <c r="Z783" s="224"/>
      <c r="AA783" s="229">
        <f>VLOOKUP(A782,$BL$2:$CI$5,14,FALSE)*'Attorney Detail'!F783</f>
        <v>400</v>
      </c>
      <c r="AB783" s="230"/>
      <c r="AC783" s="229">
        <f>VLOOKUP(A782,$BL$2:$CI$5,15,FALSE)*'Attorney Detail'!F783</f>
        <v>120</v>
      </c>
      <c r="AD783" s="231"/>
      <c r="AE783" s="229">
        <f>VLOOKUP(A782,$BL$2:$CI$5,16,FALSE)*'Attorney Detail'!F783</f>
        <v>120</v>
      </c>
      <c r="AF783" s="230"/>
      <c r="AG783" s="229">
        <f>VLOOKUP(A782,$BL$2:$CI$5,17,FALSE)*'Attorney Detail'!F783</f>
        <v>300</v>
      </c>
      <c r="AH783" s="230"/>
      <c r="AI783" s="223">
        <f>VLOOKUP(A782,$BL$2:$CI$5,18,FALSE)*'Attorney Detail'!F783</f>
        <v>300</v>
      </c>
      <c r="AJ783" s="224"/>
      <c r="AK783" s="223">
        <f>VLOOKUP(A782,$BL$2:$CI$5,19,FALSE)*'Attorney Detail'!F783</f>
        <v>15</v>
      </c>
      <c r="AL783" s="224"/>
      <c r="AM783" s="223">
        <f>VLOOKUP(A782,$BL$2:$CI$5,20,FALSE)*'Attorney Detail'!F783</f>
        <v>40</v>
      </c>
      <c r="AN783" s="224"/>
      <c r="AO783" s="223">
        <f>VLOOKUP(A782,$BL$2:$CI$5,21,FALSE)*'Attorney Detail'!F783</f>
        <v>40</v>
      </c>
      <c r="AP783" s="224"/>
      <c r="AQ783" s="223">
        <f>VLOOKUP(A782,$BL$2:$CI$5,22,FALSE)*'Attorney Detail'!F783</f>
        <v>40</v>
      </c>
      <c r="AR783" s="224"/>
      <c r="AS783" s="235">
        <f>VLOOKUP(A782,$BL$2:$CI$5,23,FALSE)*'Attorney Detail'!F783</f>
        <v>10000000000</v>
      </c>
      <c r="AT783" s="236"/>
      <c r="AU783" s="237"/>
      <c r="AV783" s="238"/>
    </row>
    <row r="784" spans="1:63" ht="15.75" thickBot="1" x14ac:dyDescent="0.3">
      <c r="A784" s="37" t="str">
        <f>'Attorney Detail'!A783&amp;""</f>
        <v/>
      </c>
      <c r="B784" s="78" t="s">
        <v>24</v>
      </c>
      <c r="C784" s="78" t="s">
        <v>24</v>
      </c>
      <c r="D784" s="78" t="s">
        <v>112</v>
      </c>
      <c r="E784" s="78" t="s">
        <v>24</v>
      </c>
      <c r="F784" s="78" t="s">
        <v>112</v>
      </c>
      <c r="G784" s="78" t="s">
        <v>24</v>
      </c>
      <c r="H784" s="78" t="s">
        <v>112</v>
      </c>
      <c r="I784" s="78" t="s">
        <v>24</v>
      </c>
      <c r="J784" s="78" t="s">
        <v>112</v>
      </c>
      <c r="K784" s="78" t="s">
        <v>24</v>
      </c>
      <c r="L784" s="78" t="s">
        <v>112</v>
      </c>
      <c r="M784" s="78" t="s">
        <v>24</v>
      </c>
      <c r="N784" s="78" t="s">
        <v>112</v>
      </c>
      <c r="O784" s="78" t="s">
        <v>24</v>
      </c>
      <c r="P784" s="78" t="s">
        <v>112</v>
      </c>
      <c r="Q784" s="78" t="s">
        <v>24</v>
      </c>
      <c r="R784" s="78" t="s">
        <v>112</v>
      </c>
      <c r="S784" s="78" t="s">
        <v>24</v>
      </c>
      <c r="T784" s="78" t="s">
        <v>112</v>
      </c>
      <c r="U784" s="78" t="s">
        <v>24</v>
      </c>
      <c r="V784" s="78" t="s">
        <v>112</v>
      </c>
      <c r="W784" s="78" t="s">
        <v>24</v>
      </c>
      <c r="X784" s="78" t="s">
        <v>112</v>
      </c>
      <c r="Y784" s="78" t="s">
        <v>24</v>
      </c>
      <c r="Z784" s="78" t="s">
        <v>112</v>
      </c>
      <c r="AA784" s="78" t="s">
        <v>24</v>
      </c>
      <c r="AB784" s="78" t="s">
        <v>112</v>
      </c>
      <c r="AC784" s="78" t="s">
        <v>24</v>
      </c>
      <c r="AD784" s="78" t="s">
        <v>112</v>
      </c>
      <c r="AE784" s="78" t="s">
        <v>24</v>
      </c>
      <c r="AF784" s="78" t="s">
        <v>112</v>
      </c>
      <c r="AG784" s="78" t="s">
        <v>24</v>
      </c>
      <c r="AH784" s="79" t="s">
        <v>112</v>
      </c>
      <c r="AI784" s="78" t="s">
        <v>24</v>
      </c>
      <c r="AJ784" s="78" t="s">
        <v>112</v>
      </c>
      <c r="AK784" s="78" t="s">
        <v>24</v>
      </c>
      <c r="AL784" s="78" t="s">
        <v>112</v>
      </c>
      <c r="AM784" s="78" t="s">
        <v>24</v>
      </c>
      <c r="AN784" s="78" t="s">
        <v>112</v>
      </c>
      <c r="AO784" s="78" t="s">
        <v>24</v>
      </c>
      <c r="AP784" s="78" t="s">
        <v>112</v>
      </c>
      <c r="AQ784" s="78" t="s">
        <v>24</v>
      </c>
      <c r="AR784" s="78" t="s">
        <v>112</v>
      </c>
      <c r="AS784" s="78" t="s">
        <v>24</v>
      </c>
      <c r="AT784" s="78" t="s">
        <v>112</v>
      </c>
      <c r="AU784" s="78" t="s">
        <v>24</v>
      </c>
      <c r="AV784" s="154" t="s">
        <v>112</v>
      </c>
    </row>
    <row r="785" spans="1:63" ht="16.5" thickTop="1" thickBot="1" x14ac:dyDescent="0.3">
      <c r="A785" s="20" t="s">
        <v>25</v>
      </c>
      <c r="B785" s="21"/>
      <c r="C785" s="21"/>
      <c r="D785" s="75">
        <f>C785/C783</f>
        <v>0</v>
      </c>
      <c r="E785" s="21"/>
      <c r="F785" s="75">
        <f>E785/E783</f>
        <v>0</v>
      </c>
      <c r="G785" s="21"/>
      <c r="H785" s="75">
        <f>G785/G783</f>
        <v>0</v>
      </c>
      <c r="I785" s="21"/>
      <c r="J785" s="75">
        <f>I785/I783</f>
        <v>0</v>
      </c>
      <c r="K785" s="21"/>
      <c r="L785" s="75">
        <f>K785/K783</f>
        <v>0</v>
      </c>
      <c r="M785" s="21"/>
      <c r="N785" s="75">
        <f>M785/M783</f>
        <v>0</v>
      </c>
      <c r="O785" s="21"/>
      <c r="P785" s="75">
        <f>O785/O783</f>
        <v>0</v>
      </c>
      <c r="Q785" s="21"/>
      <c r="R785" s="75">
        <f>Q785/Q783</f>
        <v>0</v>
      </c>
      <c r="S785" s="21"/>
      <c r="T785" s="75">
        <f>S785/S783</f>
        <v>0</v>
      </c>
      <c r="U785" s="21"/>
      <c r="V785" s="75">
        <f>U785/U783</f>
        <v>0</v>
      </c>
      <c r="W785" s="21"/>
      <c r="X785" s="75">
        <f>W785/W783</f>
        <v>0</v>
      </c>
      <c r="Y785" s="21"/>
      <c r="Z785" s="75">
        <f>Y785/Y783</f>
        <v>0</v>
      </c>
      <c r="AA785" s="21"/>
      <c r="AB785" s="75">
        <f>AA785/AA783</f>
        <v>0</v>
      </c>
      <c r="AC785" s="21"/>
      <c r="AD785" s="75">
        <f>AC785/AC783</f>
        <v>0</v>
      </c>
      <c r="AE785" s="21"/>
      <c r="AF785" s="75">
        <f>AE785/AE783</f>
        <v>0</v>
      </c>
      <c r="AG785" s="21"/>
      <c r="AH785" s="75">
        <f>AG785/AG783</f>
        <v>0</v>
      </c>
      <c r="AI785" s="21"/>
      <c r="AJ785" s="75">
        <f>AI785/AI783</f>
        <v>0</v>
      </c>
      <c r="AK785" s="21"/>
      <c r="AL785" s="75">
        <f>AK785/AK783</f>
        <v>0</v>
      </c>
      <c r="AM785" s="21">
        <v>0</v>
      </c>
      <c r="AN785" s="75">
        <f>AM785/AM783</f>
        <v>0</v>
      </c>
      <c r="AO785" s="21"/>
      <c r="AP785" s="75">
        <f>AO785/AO783</f>
        <v>0</v>
      </c>
      <c r="AQ785" s="21"/>
      <c r="AR785" s="75">
        <f>AQ785/AQ783</f>
        <v>0</v>
      </c>
      <c r="AS785" s="21"/>
      <c r="AT785" s="75">
        <f>AS785/AS783</f>
        <v>0</v>
      </c>
      <c r="AU785" s="100">
        <f>E785+M785+O785+Q785+W785+Y785+AA785+AE785+AG785+AI785+AO785+AS785+G785+K785+I785+AC785+S785+U785+AQ785+AK785+AM785+C785</f>
        <v>0</v>
      </c>
      <c r="AV785" s="155">
        <f t="shared" ref="AV785:AV789" si="3540">F785+N785+P785+R785+X785+Z785+AB785+AF785+AH785+AJ785+AP785+AT785+AD785+H785+L785+J785+T785+V785+AR785+AL785+AN785+D785</f>
        <v>0</v>
      </c>
      <c r="AW785" s="93">
        <f>IF(D785=0,0,(IF('Attorney Detail'!I783="yes",(D785/AV785)*('Attorney Detail'!G783+'Attorney Detail'!H783),0)))</f>
        <v>0</v>
      </c>
      <c r="AX785" s="93">
        <f>IF(F785=0,0,(IF('Attorney Detail'!J783="yes",(F785/AV785)*('Attorney Detail'!G783+'Attorney Detail'!H783),0)))</f>
        <v>0</v>
      </c>
      <c r="AY785" s="93">
        <f>IF(H785+J785=0,0,(IF('Attorney Detail'!K783="yes",((H785+J785)/AV785)*('Attorney Detail'!G783+'Attorney Detail'!H783),0)))</f>
        <v>0</v>
      </c>
      <c r="AZ785" s="93">
        <f>IF(L785=0,0,(IF('Attorney Detail'!L783="yes",(L785/AV785)*('Attorney Detail'!G783+'Attorney Detail'!H783),0)))</f>
        <v>0</v>
      </c>
      <c r="BA785" s="93">
        <f>IF(N785=0,0,(N785/AV785)*('Attorney Detail'!G783+'Attorney Detail'!H783))</f>
        <v>0</v>
      </c>
      <c r="BB785" s="93">
        <f>IF(R785+T785=0,0,(IF('Attorney Detail'!M783="yes",((R785+T785)/AV785)*('Attorney Detail'!G783+'Attorney Detail'!H783),0)))</f>
        <v>0</v>
      </c>
      <c r="BC785" s="93">
        <f>IF(V785=0,0,(IF('Attorney Detail'!N783="yes",(((V785)/AV785)*('Attorney Detail'!G783+'Attorney Detail'!H783)),0)))</f>
        <v>0</v>
      </c>
      <c r="BD785" s="93">
        <f>IF(X785+Z785+AB785=0,0,(IF('Attorney Detail'!O783="yes",((X785+Z785+AB785)/AV785)*('Attorney Detail'!G783+'Attorney Detail'!H783),0)))</f>
        <v>0</v>
      </c>
      <c r="BE785" s="93">
        <f>IF(AD785=0,0,(IF('Attorney Detail'!P783="yes",(AD785/AV785)*('Attorney Detail'!G783+'Attorney Detail'!H783),0)))</f>
        <v>0</v>
      </c>
      <c r="BF785" s="93">
        <f>IF(AF785=0,0,(IF('Attorney Detail'!Q783="yes",(AF785/AV785)*('Attorney Detail'!G783+'Attorney Detail'!H783),0)))</f>
        <v>0</v>
      </c>
      <c r="BG785" s="93">
        <f>IF(AH785=0,0,(AH785/AV785)*('Attorney Detail'!G783+'Attorney Detail'!H783))</f>
        <v>0</v>
      </c>
      <c r="BH785" s="93">
        <f>IF(AK785+AM785=0,0,(IF('Attorney Detail'!R783="yes",((AL785+AN785)/AV785)*('Attorney Detail'!G783+'Attorney Detail'!H783),0)))</f>
        <v>0</v>
      </c>
      <c r="BI785" s="91">
        <f>IF(AP785=0,0,(IF('Attorney Detail'!S783="yes",(AP785/AV785)*('Attorney Detail'!G783+'Attorney Detail'!H783),0)))</f>
        <v>0</v>
      </c>
      <c r="BJ785" s="91">
        <f>IF(AT785=0,0,(AT785/AV785)*('Attorney Detail'!G783+'Attorney Detail'!H783))</f>
        <v>0</v>
      </c>
      <c r="BK785" s="91">
        <f>IF((AU785)=0,('Attorney Detail'!G783+'Attorney Detail'!H783),SUM(AW785:BJ785))</f>
        <v>0</v>
      </c>
    </row>
    <row r="786" spans="1:63" ht="16.5" thickTop="1" thickBot="1" x14ac:dyDescent="0.3">
      <c r="A786" s="22" t="s">
        <v>26</v>
      </c>
      <c r="B786" s="23"/>
      <c r="C786" s="88"/>
      <c r="D786" s="75">
        <f>C786/C783</f>
        <v>0</v>
      </c>
      <c r="E786" s="88"/>
      <c r="F786" s="75">
        <f>E786/E783</f>
        <v>0</v>
      </c>
      <c r="G786" s="88"/>
      <c r="H786" s="75">
        <f>G786/G783</f>
        <v>0</v>
      </c>
      <c r="I786" s="88"/>
      <c r="J786" s="75">
        <f>I786/I783</f>
        <v>0</v>
      </c>
      <c r="K786" s="88"/>
      <c r="L786" s="75">
        <f>K786/K783</f>
        <v>0</v>
      </c>
      <c r="M786" s="88"/>
      <c r="N786" s="75">
        <f>M786/M783</f>
        <v>0</v>
      </c>
      <c r="O786" s="88"/>
      <c r="P786" s="75">
        <f>O786/O783</f>
        <v>0</v>
      </c>
      <c r="Q786" s="88"/>
      <c r="R786" s="75">
        <f>Q786/Q783</f>
        <v>0</v>
      </c>
      <c r="S786" s="88"/>
      <c r="T786" s="75">
        <f>S786/S783</f>
        <v>0</v>
      </c>
      <c r="U786" s="88"/>
      <c r="V786" s="75">
        <f>U786/U783</f>
        <v>0</v>
      </c>
      <c r="W786" s="88"/>
      <c r="X786" s="75">
        <f>W786/W783</f>
        <v>0</v>
      </c>
      <c r="Y786" s="88"/>
      <c r="Z786" s="75">
        <f>Y786/Y783</f>
        <v>0</v>
      </c>
      <c r="AA786" s="88"/>
      <c r="AB786" s="75">
        <f>AA786/AA783</f>
        <v>0</v>
      </c>
      <c r="AC786" s="88"/>
      <c r="AD786" s="75">
        <f>AC786/AC783</f>
        <v>0</v>
      </c>
      <c r="AE786" s="88"/>
      <c r="AF786" s="75">
        <f>AE786/AE783</f>
        <v>0</v>
      </c>
      <c r="AG786" s="88"/>
      <c r="AH786" s="75">
        <f>AG786/AG783</f>
        <v>0</v>
      </c>
      <c r="AI786" s="88"/>
      <c r="AJ786" s="75">
        <f>AI786/AI783</f>
        <v>0</v>
      </c>
      <c r="AK786" s="88">
        <v>0</v>
      </c>
      <c r="AL786" s="75">
        <f>AK786/AK783</f>
        <v>0</v>
      </c>
      <c r="AM786" s="88">
        <v>0</v>
      </c>
      <c r="AN786" s="75">
        <f>AM786/AM783</f>
        <v>0</v>
      </c>
      <c r="AO786" s="88"/>
      <c r="AP786" s="75">
        <f>AO786/AO783</f>
        <v>0</v>
      </c>
      <c r="AQ786" s="88"/>
      <c r="AR786" s="75">
        <f>AQ786/AQ783</f>
        <v>0</v>
      </c>
      <c r="AS786" s="88"/>
      <c r="AT786" s="75">
        <f>AS786/AS783</f>
        <v>0</v>
      </c>
      <c r="AU786" s="107">
        <f>E786+M786+O786+Q786+W786+Y786+AA786+AE786+AG786+AI786+AO786+AS786+G786+K786+I786+AC786+S786+U786+AQ786+AK786+AM786+C786</f>
        <v>0</v>
      </c>
      <c r="AV786" s="155">
        <f t="shared" si="3540"/>
        <v>0</v>
      </c>
      <c r="AW786" s="93">
        <f>IF(D786=0,0,(IF('Attorney Detail'!I784="yes",(D786/AV786)*('Attorney Detail'!G784+'Attorney Detail'!H784),0)))</f>
        <v>0</v>
      </c>
      <c r="AX786" s="93">
        <f>IF(F786=0,0,(IF('Attorney Detail'!J784="yes",(F786/AV786)*('Attorney Detail'!G784+'Attorney Detail'!H784),0)))</f>
        <v>0</v>
      </c>
      <c r="AY786" s="93">
        <f>IF(H786+J786=0,0,(IF('Attorney Detail'!K784="yes",((H786+J786)/AV786)*('Attorney Detail'!G784+'Attorney Detail'!H784),0)))</f>
        <v>0</v>
      </c>
      <c r="AZ786" s="93">
        <f>IF(L786=0,0,(IF('Attorney Detail'!L784="yes",(L786/AV786)*('Attorney Detail'!G784+'Attorney Detail'!H784),0)))</f>
        <v>0</v>
      </c>
      <c r="BA786" s="93">
        <f>IF(N786=0,0,(N786/AV786)*('Attorney Detail'!G784+'Attorney Detail'!H784))</f>
        <v>0</v>
      </c>
      <c r="BB786" s="93">
        <f>IF(R786+T786=0,0,(IF('Attorney Detail'!M784="yes",((R786+T786)/AV786)*('Attorney Detail'!G784+'Attorney Detail'!H784),0)))</f>
        <v>0</v>
      </c>
      <c r="BC786" s="93">
        <f>IF(V786=0,0,(IF('Attorney Detail'!N784="yes",(((V786)/AV786)*('Attorney Detail'!G784+'Attorney Detail'!H784)),0)))</f>
        <v>0</v>
      </c>
      <c r="BD786" s="93">
        <f>IF(X786+Z786+AB786=0,0,(IF('Attorney Detail'!O784="yes",((X786+Z786+AB786)/AV786)*('Attorney Detail'!G784+'Attorney Detail'!H784),0)))</f>
        <v>0</v>
      </c>
      <c r="BE786" s="93">
        <f>IF(AD786=0,0,(IF('Attorney Detail'!P784="yes",(AD786/AV786)*('Attorney Detail'!G784+'Attorney Detail'!H784),0)))</f>
        <v>0</v>
      </c>
      <c r="BF786" s="93">
        <f>IF(AF786=0,0,(IF('Attorney Detail'!Q784="yes",(AF786/AV786)*('Attorney Detail'!G784+'Attorney Detail'!H784),0)))</f>
        <v>0</v>
      </c>
      <c r="BG786" s="93">
        <f>IF(AH786=0,0,(AH786/AV786)*('Attorney Detail'!G784+'Attorney Detail'!H784))</f>
        <v>0</v>
      </c>
      <c r="BH786" s="93">
        <f>IF(AK786+AM786=0,0,(IF('Attorney Detail'!R784="yes",((AL786+AN786)/AV786)*('Attorney Detail'!G784+'Attorney Detail'!H784),0)))</f>
        <v>0</v>
      </c>
      <c r="BI786" s="91">
        <f>IF(AP786=0,0,(IF('Attorney Detail'!S784="yes",(AP786/AV786)*('Attorney Detail'!G784+'Attorney Detail'!H784),0)))</f>
        <v>0</v>
      </c>
      <c r="BJ786" s="91">
        <f>IF(AT786=0,0,(AT786/AV786)*('Attorney Detail'!G784+'Attorney Detail'!H784))</f>
        <v>0</v>
      </c>
      <c r="BK786" s="91">
        <f>IF((AU786)=0,('Attorney Detail'!G784+'Attorney Detail'!H784),SUM(AW786:BJ786))</f>
        <v>0</v>
      </c>
    </row>
    <row r="787" spans="1:63" ht="16.5" thickTop="1" thickBot="1" x14ac:dyDescent="0.3">
      <c r="A787" s="22" t="s">
        <v>27</v>
      </c>
      <c r="B787" s="23"/>
      <c r="C787" s="88"/>
      <c r="D787" s="75">
        <f>C787/C783</f>
        <v>0</v>
      </c>
      <c r="E787" s="88"/>
      <c r="F787" s="75">
        <f>E787/E783</f>
        <v>0</v>
      </c>
      <c r="G787" s="88"/>
      <c r="H787" s="75">
        <f>G787/G783</f>
        <v>0</v>
      </c>
      <c r="I787" s="88"/>
      <c r="J787" s="75">
        <f>I787/I783</f>
        <v>0</v>
      </c>
      <c r="K787" s="88"/>
      <c r="L787" s="75">
        <f>K787/K783</f>
        <v>0</v>
      </c>
      <c r="M787" s="88"/>
      <c r="N787" s="75">
        <f>M787/M783</f>
        <v>0</v>
      </c>
      <c r="O787" s="88"/>
      <c r="P787" s="75">
        <f>O787/O783</f>
        <v>0</v>
      </c>
      <c r="Q787" s="88"/>
      <c r="R787" s="75">
        <f>Q787/Q783</f>
        <v>0</v>
      </c>
      <c r="S787" s="88"/>
      <c r="T787" s="75">
        <f>S787/S783</f>
        <v>0</v>
      </c>
      <c r="U787" s="88"/>
      <c r="V787" s="75">
        <f>U787/U783</f>
        <v>0</v>
      </c>
      <c r="W787" s="88"/>
      <c r="X787" s="75">
        <f>W787/W783</f>
        <v>0</v>
      </c>
      <c r="Y787" s="88"/>
      <c r="Z787" s="75">
        <f>Y787/Y783</f>
        <v>0</v>
      </c>
      <c r="AA787" s="88"/>
      <c r="AB787" s="75">
        <f>AA787/AA783</f>
        <v>0</v>
      </c>
      <c r="AC787" s="88"/>
      <c r="AD787" s="75">
        <f>AC787/AC783</f>
        <v>0</v>
      </c>
      <c r="AE787" s="88"/>
      <c r="AF787" s="75">
        <f>AE787/AE783</f>
        <v>0</v>
      </c>
      <c r="AG787" s="88"/>
      <c r="AH787" s="75">
        <f>AG787/AG783</f>
        <v>0</v>
      </c>
      <c r="AI787" s="88"/>
      <c r="AJ787" s="75">
        <f>AI787/AI783</f>
        <v>0</v>
      </c>
      <c r="AK787" s="88">
        <v>0</v>
      </c>
      <c r="AL787" s="75">
        <f>AK787/AK783</f>
        <v>0</v>
      </c>
      <c r="AM787" s="88">
        <v>0</v>
      </c>
      <c r="AN787" s="75">
        <f>AM787/AM783</f>
        <v>0</v>
      </c>
      <c r="AO787" s="88"/>
      <c r="AP787" s="75">
        <f>AO787/AO783</f>
        <v>0</v>
      </c>
      <c r="AQ787" s="88"/>
      <c r="AR787" s="75">
        <f>AQ787/AQ783</f>
        <v>0</v>
      </c>
      <c r="AS787" s="88"/>
      <c r="AT787" s="75">
        <f>AS787/AS783</f>
        <v>0</v>
      </c>
      <c r="AU787" s="107">
        <f>E787+M787+O787+Q787+W787+Y787+AA787+AE787+AG787+AI787+AO787+AS787+G787+K787+I787+AC787+S787+U787+AQ787+AK787+AM787+C787</f>
        <v>0</v>
      </c>
      <c r="AV787" s="155">
        <f t="shared" si="3540"/>
        <v>0</v>
      </c>
      <c r="AW787" s="93">
        <f>IF(D787=0,0,(IF('Attorney Detail'!I785="yes",(D787/AV787)*('Attorney Detail'!G785+'Attorney Detail'!H785),0)))</f>
        <v>0</v>
      </c>
      <c r="AX787" s="93">
        <f>IF(F787=0,0,(IF('Attorney Detail'!J785="yes",(F787/AV787)*('Attorney Detail'!G785+'Attorney Detail'!H785),0)))</f>
        <v>0</v>
      </c>
      <c r="AY787" s="93">
        <f>IF(H787+J787=0,0,(IF('Attorney Detail'!K785="yes",((H787+J787)/AV787)*('Attorney Detail'!G785+'Attorney Detail'!H785),0)))</f>
        <v>0</v>
      </c>
      <c r="AZ787" s="93">
        <f>IF(L787=0,0,(IF('Attorney Detail'!L785="yes",(L787/AV787)*('Attorney Detail'!G785+'Attorney Detail'!H785),0)))</f>
        <v>0</v>
      </c>
      <c r="BA787" s="93">
        <f>IF(N787=0,0,(N787/AV787)*('Attorney Detail'!G785+'Attorney Detail'!H785))</f>
        <v>0</v>
      </c>
      <c r="BB787" s="93">
        <f>IF(R787+T787=0,0,(IF('Attorney Detail'!M785="yes",((R787+T787)/AV787)*('Attorney Detail'!G785+'Attorney Detail'!H785),0)))</f>
        <v>0</v>
      </c>
      <c r="BC787" s="93">
        <f>IF(V787=0,0,(IF('Attorney Detail'!N785="yes",(((V787)/AV787)*('Attorney Detail'!G785+'Attorney Detail'!H785)),0)))</f>
        <v>0</v>
      </c>
      <c r="BD787" s="93">
        <f>IF(X787+Z787+AB787=0,0,(IF('Attorney Detail'!O785="yes",((X787+Z787+AB787)/AV787)*('Attorney Detail'!G785+'Attorney Detail'!H785),0)))</f>
        <v>0</v>
      </c>
      <c r="BE787" s="93">
        <f>IF(AD787=0,0,(IF('Attorney Detail'!P785="yes",(AD787/AV787)*('Attorney Detail'!G785+'Attorney Detail'!H785),0)))</f>
        <v>0</v>
      </c>
      <c r="BF787" s="93">
        <f>IF(AF787=0,0,(IF('Attorney Detail'!Q785="yes",(AF787/AV787)*('Attorney Detail'!G785+'Attorney Detail'!H785),0)))</f>
        <v>0</v>
      </c>
      <c r="BG787" s="93">
        <f>IF(AH787=0,0,(AH787/AV787)*('Attorney Detail'!G785+'Attorney Detail'!H785))</f>
        <v>0</v>
      </c>
      <c r="BH787" s="93">
        <f>IF(AK787+AM787=0,0,(IF('Attorney Detail'!R785="yes",((AL787+AN787)/AV787)*('Attorney Detail'!G785+'Attorney Detail'!H785),0)))</f>
        <v>0</v>
      </c>
      <c r="BI787" s="91">
        <f>IF(AP787=0,0,(IF('Attorney Detail'!S785="yes",(AP787/AV787)*('Attorney Detail'!G785+'Attorney Detail'!H785),0)))</f>
        <v>0</v>
      </c>
      <c r="BJ787" s="91">
        <f>IF(AT787=0,0,(AT787/AV787)*('Attorney Detail'!G785+'Attorney Detail'!H785))</f>
        <v>0</v>
      </c>
      <c r="BK787" s="91">
        <f>IF((AU787)=0,('Attorney Detail'!G785+'Attorney Detail'!H785),SUM(AW787:BJ787))</f>
        <v>0</v>
      </c>
    </row>
    <row r="788" spans="1:63" ht="16.5" thickTop="1" thickBot="1" x14ac:dyDescent="0.3">
      <c r="A788" s="24" t="s">
        <v>28</v>
      </c>
      <c r="B788" s="25"/>
      <c r="C788" s="25"/>
      <c r="D788" s="75">
        <f>C788/C783</f>
        <v>0</v>
      </c>
      <c r="E788" s="25"/>
      <c r="F788" s="75">
        <f>E788/E783</f>
        <v>0</v>
      </c>
      <c r="G788" s="25"/>
      <c r="H788" s="75">
        <f>G788/G783</f>
        <v>0</v>
      </c>
      <c r="I788" s="25"/>
      <c r="J788" s="75">
        <f>I788/I783</f>
        <v>0</v>
      </c>
      <c r="K788" s="25"/>
      <c r="L788" s="75">
        <f>K788/K783</f>
        <v>0</v>
      </c>
      <c r="M788" s="25"/>
      <c r="N788" s="75">
        <f>M788/M783</f>
        <v>0</v>
      </c>
      <c r="O788" s="25"/>
      <c r="P788" s="75">
        <f>O788/O783</f>
        <v>0</v>
      </c>
      <c r="Q788" s="25"/>
      <c r="R788" s="75">
        <f>Q788/Q783</f>
        <v>0</v>
      </c>
      <c r="S788" s="25"/>
      <c r="T788" s="75">
        <f>S788/S783</f>
        <v>0</v>
      </c>
      <c r="U788" s="25"/>
      <c r="V788" s="75">
        <f>U788/U783</f>
        <v>0</v>
      </c>
      <c r="W788" s="25"/>
      <c r="X788" s="75">
        <f>W788/W783</f>
        <v>0</v>
      </c>
      <c r="Y788" s="25"/>
      <c r="Z788" s="75">
        <f>Y788/Y783</f>
        <v>0</v>
      </c>
      <c r="AA788" s="25"/>
      <c r="AB788" s="75">
        <f>AA788/AA783</f>
        <v>0</v>
      </c>
      <c r="AC788" s="25"/>
      <c r="AD788" s="75">
        <f>AC788/AC783</f>
        <v>0</v>
      </c>
      <c r="AE788" s="25"/>
      <c r="AF788" s="75">
        <f>AE788/AE783</f>
        <v>0</v>
      </c>
      <c r="AG788" s="25"/>
      <c r="AH788" s="75">
        <f>AG788/AG783</f>
        <v>0</v>
      </c>
      <c r="AI788" s="25"/>
      <c r="AJ788" s="75">
        <f>AI788/AI783</f>
        <v>0</v>
      </c>
      <c r="AK788" s="25">
        <v>0</v>
      </c>
      <c r="AL788" s="75">
        <f>AK788/AK783</f>
        <v>0</v>
      </c>
      <c r="AM788" s="25">
        <v>0</v>
      </c>
      <c r="AN788" s="75">
        <f>AM788/AM783</f>
        <v>0</v>
      </c>
      <c r="AO788" s="25"/>
      <c r="AP788" s="75">
        <f>AO788/AO783</f>
        <v>0</v>
      </c>
      <c r="AQ788" s="25"/>
      <c r="AR788" s="75">
        <f>AQ788/AQ783</f>
        <v>0</v>
      </c>
      <c r="AS788" s="25"/>
      <c r="AT788" s="75">
        <f>AS788/AS783</f>
        <v>0</v>
      </c>
      <c r="AU788" s="108">
        <f>E788+M788+O788+Q788+W788+Y788+AA788+AE788+AG788+AI788+AO788+AS788+G788+K788+I788+AC788+S788+U788+AQ788+AK788+AM788+C788</f>
        <v>0</v>
      </c>
      <c r="AV788" s="155">
        <f t="shared" si="3540"/>
        <v>0</v>
      </c>
      <c r="AW788" s="93">
        <f>IF(D788=0,0,(IF('Attorney Detail'!I786="yes",(D788/AV788)*('Attorney Detail'!G786+'Attorney Detail'!H786),0)))</f>
        <v>0</v>
      </c>
      <c r="AX788" s="93">
        <f>IF(F788=0,0,(IF('Attorney Detail'!J786="yes",(F788/AV788)*('Attorney Detail'!G786+'Attorney Detail'!H786),0)))</f>
        <v>0</v>
      </c>
      <c r="AY788" s="93">
        <f>IF(H788+J788=0,0,(IF('Attorney Detail'!K786="yes",((H788+J788)/AV788)*('Attorney Detail'!G786+'Attorney Detail'!H786),0)))</f>
        <v>0</v>
      </c>
      <c r="AZ788" s="93">
        <f>IF(L788=0,0,(IF('Attorney Detail'!L786="yes",(L788/AV788)*('Attorney Detail'!G786+'Attorney Detail'!H786),0)))</f>
        <v>0</v>
      </c>
      <c r="BA788" s="93">
        <f>IF(N788=0,0,(N788/AV788)*('Attorney Detail'!G786+'Attorney Detail'!H786))</f>
        <v>0</v>
      </c>
      <c r="BB788" s="93">
        <f>IF(R788+T788=0,0,(IF('Attorney Detail'!M786="yes",((R788+T788)/AV788)*('Attorney Detail'!G786+'Attorney Detail'!H786),0)))</f>
        <v>0</v>
      </c>
      <c r="BC788" s="93">
        <f>IF(V788=0,0,(IF('Attorney Detail'!N786="yes",(((V788)/AV788)*('Attorney Detail'!G786+'Attorney Detail'!H786)),0)))</f>
        <v>0</v>
      </c>
      <c r="BD788" s="93">
        <f>IF(X788+Z788+AB788=0,0,(IF('Attorney Detail'!O786="yes",((X788+Z788+AB788)/AV788)*('Attorney Detail'!G786+'Attorney Detail'!H786),0)))</f>
        <v>0</v>
      </c>
      <c r="BE788" s="93">
        <f>IF(AD788=0,0,(IF('Attorney Detail'!P786="yes",(AD788/AV788)*('Attorney Detail'!G786+'Attorney Detail'!H786),0)))</f>
        <v>0</v>
      </c>
      <c r="BF788" s="93">
        <f>IF(AF788=0,0,(IF('Attorney Detail'!Q786="yes",(AF788/AV788)*('Attorney Detail'!G786+'Attorney Detail'!H786),0)))</f>
        <v>0</v>
      </c>
      <c r="BG788" s="93">
        <f>IF(AH788=0,0,(AH788/AV788)*('Attorney Detail'!G786+'Attorney Detail'!H786))</f>
        <v>0</v>
      </c>
      <c r="BH788" s="93">
        <f>IF(AK788+AM788=0,0,(IF('Attorney Detail'!R786="yes",((AL788+AN788)/AV788)*('Attorney Detail'!G786+'Attorney Detail'!H786),0)))</f>
        <v>0</v>
      </c>
      <c r="BI788" s="91">
        <f>IF(AP788=0,0,(IF('Attorney Detail'!S786="yes",(AP788/AV788)*('Attorney Detail'!G786+'Attorney Detail'!H786),0)))</f>
        <v>0</v>
      </c>
      <c r="BJ788" s="91">
        <f>IF(AT788=0,0,(AT788/AV788)*('Attorney Detail'!G786+'Attorney Detail'!H786))</f>
        <v>0</v>
      </c>
      <c r="BK788" s="91">
        <f>IF((AU788)=0,('Attorney Detail'!G786+'Attorney Detail'!H786),SUM(AW788:BJ788))</f>
        <v>0</v>
      </c>
    </row>
    <row r="789" spans="1:63" ht="16.5" thickTop="1" thickBot="1" x14ac:dyDescent="0.3">
      <c r="A789" s="72" t="s">
        <v>29</v>
      </c>
      <c r="B789" s="73"/>
      <c r="C789" s="73">
        <f t="shared" ref="C789" si="3541">SUM(C785:C788)</f>
        <v>0</v>
      </c>
      <c r="D789" s="74">
        <f t="shared" ref="D789" si="3542">C789/C783</f>
        <v>0</v>
      </c>
      <c r="E789" s="73">
        <f t="shared" ref="E789" si="3543">SUM(E785:E788)</f>
        <v>0</v>
      </c>
      <c r="F789" s="74">
        <f t="shared" ref="F789" si="3544">E789/E783</f>
        <v>0</v>
      </c>
      <c r="G789" s="73">
        <f t="shared" ref="G789" si="3545">SUM(G785:G788)</f>
        <v>0</v>
      </c>
      <c r="H789" s="75">
        <f t="shared" ref="H789" si="3546">G789/G783</f>
        <v>0</v>
      </c>
      <c r="I789" s="73">
        <f t="shared" ref="I789" si="3547">SUM(I785:I788)</f>
        <v>0</v>
      </c>
      <c r="J789" s="75">
        <f t="shared" ref="J789" si="3548">I789/I783</f>
        <v>0</v>
      </c>
      <c r="K789" s="73">
        <f t="shared" ref="K789" si="3549">SUM(K785:K788)</f>
        <v>0</v>
      </c>
      <c r="L789" s="75">
        <f t="shared" ref="L789" si="3550">K789/K783</f>
        <v>0</v>
      </c>
      <c r="M789" s="73">
        <f t="shared" ref="M789" si="3551">SUM(M785:M788)</f>
        <v>0</v>
      </c>
      <c r="N789" s="74">
        <f t="shared" ref="N789" si="3552">M789/M783</f>
        <v>0</v>
      </c>
      <c r="O789" s="73">
        <f t="shared" ref="O789" si="3553">SUM(O785:O788)</f>
        <v>0</v>
      </c>
      <c r="P789" s="74">
        <f t="shared" ref="P789" si="3554">O789/O783</f>
        <v>0</v>
      </c>
      <c r="Q789" s="73">
        <f t="shared" ref="Q789" si="3555">SUM(Q785:Q788)</f>
        <v>0</v>
      </c>
      <c r="R789" s="75">
        <f t="shared" ref="R789" si="3556">Q789/Q783</f>
        <v>0</v>
      </c>
      <c r="S789" s="73">
        <f t="shared" ref="S789" si="3557">SUM(S785:S788)</f>
        <v>0</v>
      </c>
      <c r="T789" s="75">
        <f t="shared" ref="T789" si="3558">S789/S783</f>
        <v>0</v>
      </c>
      <c r="U789" s="73">
        <f t="shared" ref="U789" si="3559">SUM(U785:U788)</f>
        <v>0</v>
      </c>
      <c r="V789" s="75">
        <f t="shared" ref="V789" si="3560">U789/U783</f>
        <v>0</v>
      </c>
      <c r="W789" s="73">
        <f t="shared" ref="W789" si="3561">SUM(W785:W788)</f>
        <v>0</v>
      </c>
      <c r="X789" s="75">
        <f t="shared" ref="X789" si="3562">W789/W783</f>
        <v>0</v>
      </c>
      <c r="Y789" s="73">
        <f t="shared" ref="Y789" si="3563">SUM(Y785:Y788)</f>
        <v>0</v>
      </c>
      <c r="Z789" s="75">
        <f t="shared" ref="Z789" si="3564">Y789/Y783</f>
        <v>0</v>
      </c>
      <c r="AA789" s="73">
        <f t="shared" ref="AA789" si="3565">SUM(AA785:AA788)</f>
        <v>0</v>
      </c>
      <c r="AB789" s="75">
        <f t="shared" ref="AB789" si="3566">AA789/AA783</f>
        <v>0</v>
      </c>
      <c r="AC789" s="73">
        <f t="shared" ref="AC789" si="3567">SUM(AC785:AC788)</f>
        <v>0</v>
      </c>
      <c r="AD789" s="75">
        <f t="shared" ref="AD789" si="3568">AC789/AC783</f>
        <v>0</v>
      </c>
      <c r="AE789" s="73">
        <f t="shared" ref="AE789" si="3569">SUM(AE785:AE788)</f>
        <v>0</v>
      </c>
      <c r="AF789" s="75">
        <f t="shared" ref="AF789" si="3570">AE789/AE783</f>
        <v>0</v>
      </c>
      <c r="AG789" s="73">
        <f t="shared" ref="AG789" si="3571">SUM(AG785:AG788)</f>
        <v>0</v>
      </c>
      <c r="AH789" s="75">
        <f t="shared" ref="AH789" si="3572">AG789/AG783</f>
        <v>0</v>
      </c>
      <c r="AI789" s="73">
        <f t="shared" ref="AI789" si="3573">SUM(AI785:AI788)</f>
        <v>0</v>
      </c>
      <c r="AJ789" s="75">
        <f t="shared" ref="AJ789" si="3574">AI789/AI783</f>
        <v>0</v>
      </c>
      <c r="AK789" s="73">
        <f t="shared" ref="AK789" si="3575">SUM(AK785:AK788)</f>
        <v>0</v>
      </c>
      <c r="AL789" s="75">
        <f t="shared" ref="AL789" si="3576">AK789/AK783</f>
        <v>0</v>
      </c>
      <c r="AM789" s="73">
        <f t="shared" ref="AM789" si="3577">SUM(AM785:AM788)</f>
        <v>0</v>
      </c>
      <c r="AN789" s="75">
        <f t="shared" ref="AN789" si="3578">AM789/AM783</f>
        <v>0</v>
      </c>
      <c r="AO789" s="73">
        <f t="shared" ref="AO789" si="3579">SUM(AO785:AO788)</f>
        <v>0</v>
      </c>
      <c r="AP789" s="75">
        <f t="shared" ref="AP789" si="3580">AO789/AO783</f>
        <v>0</v>
      </c>
      <c r="AQ789" s="73">
        <f t="shared" ref="AQ789" si="3581">SUM(AQ785:AQ788)</f>
        <v>0</v>
      </c>
      <c r="AR789" s="75">
        <f t="shared" ref="AR789" si="3582">AQ789/AQ783</f>
        <v>0</v>
      </c>
      <c r="AS789" s="73">
        <f t="shared" ref="AS789" si="3583">SUM(AS785:AS788)</f>
        <v>0</v>
      </c>
      <c r="AT789" s="75">
        <f t="shared" ref="AT789" si="3584">AS789/AS783</f>
        <v>0</v>
      </c>
      <c r="AU789" s="71">
        <f>E789+M789+O789+Q789+W789+Y789+AA789+AE789+AG789+AI789+AO789+AS789+G789+K789+I789+AC789+S789+U789+AQ789+AK789+AM789+C789</f>
        <v>0</v>
      </c>
      <c r="AV789" s="155">
        <f t="shared" si="3540"/>
        <v>0</v>
      </c>
      <c r="AW789" s="94"/>
      <c r="AX789" s="94"/>
      <c r="AY789" s="94"/>
      <c r="AZ789" s="94"/>
      <c r="BA789" s="94"/>
      <c r="BB789" s="94"/>
      <c r="BC789" s="94"/>
      <c r="BD789" s="94"/>
      <c r="BE789" s="94"/>
      <c r="BF789" s="94"/>
      <c r="BG789" s="94"/>
      <c r="BH789" s="94"/>
      <c r="BI789" s="94"/>
      <c r="BJ789" s="94"/>
      <c r="BK789" s="94"/>
    </row>
    <row r="790" spans="1:63" ht="16.5" thickTop="1" x14ac:dyDescent="0.25">
      <c r="A790" s="233" t="s">
        <v>481</v>
      </c>
      <c r="B790" s="233"/>
      <c r="C790" s="233"/>
      <c r="D790" s="233"/>
      <c r="E790" s="233"/>
      <c r="F790" s="233"/>
      <c r="G790" s="233"/>
      <c r="H790" s="233"/>
      <c r="I790" s="233"/>
      <c r="J790" s="233"/>
      <c r="K790" s="233"/>
      <c r="L790" s="233"/>
      <c r="M790" s="233"/>
      <c r="N790" s="233"/>
      <c r="O790" s="233"/>
      <c r="P790" s="233"/>
      <c r="Q790" s="233"/>
      <c r="R790" s="233"/>
      <c r="S790" s="233"/>
      <c r="T790" s="233"/>
      <c r="U790" s="233"/>
      <c r="V790" s="233"/>
      <c r="W790" s="233"/>
      <c r="X790" s="233"/>
      <c r="Y790" s="233"/>
      <c r="Z790" s="233"/>
      <c r="AA790" s="233"/>
      <c r="AB790" s="233"/>
      <c r="AC790" s="233"/>
      <c r="AD790" s="233"/>
      <c r="AE790" s="233"/>
      <c r="AF790" s="233"/>
      <c r="AG790" s="233"/>
      <c r="AH790" s="233"/>
      <c r="AI790" s="233"/>
      <c r="AJ790" s="233"/>
      <c r="AK790" s="233"/>
      <c r="AL790" s="233"/>
      <c r="AM790" s="233"/>
      <c r="AN790" s="233"/>
      <c r="AO790" s="233"/>
      <c r="AP790" s="233"/>
      <c r="AQ790" s="233"/>
      <c r="AR790" s="233"/>
      <c r="AS790" s="233"/>
      <c r="AT790" s="233"/>
      <c r="AU790" s="233"/>
      <c r="AV790" s="233"/>
    </row>
    <row r="791" spans="1:63" ht="45" x14ac:dyDescent="0.25">
      <c r="A791" s="76"/>
      <c r="B791" s="66" t="s">
        <v>21</v>
      </c>
      <c r="C791" s="225" t="s">
        <v>442</v>
      </c>
      <c r="D791" s="226"/>
      <c r="E791" s="225" t="s">
        <v>96</v>
      </c>
      <c r="F791" s="226"/>
      <c r="G791" s="232" t="s">
        <v>99</v>
      </c>
      <c r="H791" s="226"/>
      <c r="I791" s="232" t="s">
        <v>100</v>
      </c>
      <c r="J791" s="226"/>
      <c r="K791" s="225" t="s">
        <v>97</v>
      </c>
      <c r="L791" s="226"/>
      <c r="M791" s="225" t="s">
        <v>98</v>
      </c>
      <c r="N791" s="226"/>
      <c r="O791" s="225" t="s">
        <v>22</v>
      </c>
      <c r="P791" s="226"/>
      <c r="Q791" s="225" t="s">
        <v>489</v>
      </c>
      <c r="R791" s="226"/>
      <c r="S791" s="225" t="s">
        <v>488</v>
      </c>
      <c r="T791" s="226"/>
      <c r="U791" s="232" t="s">
        <v>422</v>
      </c>
      <c r="V791" s="226"/>
      <c r="W791" s="232" t="s">
        <v>436</v>
      </c>
      <c r="X791" s="226"/>
      <c r="Y791" s="232" t="s">
        <v>423</v>
      </c>
      <c r="Z791" s="226"/>
      <c r="AA791" s="225" t="s">
        <v>484</v>
      </c>
      <c r="AB791" s="226"/>
      <c r="AC791" s="225" t="s">
        <v>93</v>
      </c>
      <c r="AD791" s="226"/>
      <c r="AE791" s="225" t="s">
        <v>94</v>
      </c>
      <c r="AF791" s="226"/>
      <c r="AG791" s="225" t="s">
        <v>485</v>
      </c>
      <c r="AH791" s="226"/>
      <c r="AI791" s="225" t="s">
        <v>424</v>
      </c>
      <c r="AJ791" s="226"/>
      <c r="AK791" s="225" t="s">
        <v>425</v>
      </c>
      <c r="AL791" s="226"/>
      <c r="AM791" s="225" t="s">
        <v>437</v>
      </c>
      <c r="AN791" s="226"/>
      <c r="AO791" s="225" t="s">
        <v>500</v>
      </c>
      <c r="AP791" s="226"/>
      <c r="AQ791" s="225" t="s">
        <v>426</v>
      </c>
      <c r="AR791" s="226"/>
      <c r="AS791" s="225" t="s">
        <v>447</v>
      </c>
      <c r="AT791" s="226"/>
      <c r="AU791" s="225" t="s">
        <v>23</v>
      </c>
      <c r="AV791" s="226"/>
      <c r="AW791" s="89" t="s">
        <v>442</v>
      </c>
      <c r="AX791" s="89" t="s">
        <v>96</v>
      </c>
      <c r="AY791" s="195" t="s">
        <v>297</v>
      </c>
      <c r="AZ791" s="105" t="s">
        <v>97</v>
      </c>
      <c r="BA791" s="105" t="s">
        <v>443</v>
      </c>
      <c r="BB791" s="90" t="s">
        <v>434</v>
      </c>
      <c r="BC791" s="106" t="s">
        <v>298</v>
      </c>
      <c r="BD791" s="90" t="s">
        <v>435</v>
      </c>
      <c r="BE791" s="90" t="s">
        <v>93</v>
      </c>
      <c r="BF791" s="90" t="s">
        <v>94</v>
      </c>
      <c r="BG791" s="90" t="s">
        <v>31</v>
      </c>
      <c r="BH791" s="90" t="s">
        <v>444</v>
      </c>
      <c r="BI791" s="91" t="s">
        <v>445</v>
      </c>
      <c r="BJ791" s="91" t="s">
        <v>446</v>
      </c>
      <c r="BK791" s="91" t="s">
        <v>448</v>
      </c>
    </row>
    <row r="792" spans="1:63" x14ac:dyDescent="0.25">
      <c r="A792" s="38" t="s">
        <v>107</v>
      </c>
      <c r="B792" s="67"/>
      <c r="C792" s="67"/>
      <c r="D792" s="68"/>
      <c r="E792" s="67"/>
      <c r="F792" s="68"/>
      <c r="G792" s="67"/>
      <c r="H792" s="68"/>
      <c r="I792" s="67"/>
      <c r="J792" s="68"/>
      <c r="K792" s="67"/>
      <c r="L792" s="68"/>
      <c r="M792" s="69"/>
      <c r="N792" s="68"/>
      <c r="O792" s="67"/>
      <c r="P792" s="68"/>
      <c r="Q792" s="67"/>
      <c r="R792" s="68"/>
      <c r="S792" s="67"/>
      <c r="T792" s="68"/>
      <c r="U792" s="67"/>
      <c r="V792" s="68"/>
      <c r="W792" s="67"/>
      <c r="X792" s="68"/>
      <c r="Y792" s="67"/>
      <c r="Z792" s="68"/>
      <c r="AA792" s="67"/>
      <c r="AB792" s="68"/>
      <c r="AC792" s="69"/>
      <c r="AD792" s="69"/>
      <c r="AE792" s="67"/>
      <c r="AF792" s="68"/>
      <c r="AG792" s="67"/>
      <c r="AH792" s="68"/>
      <c r="AI792" s="67"/>
      <c r="AJ792" s="68"/>
      <c r="AK792" s="227"/>
      <c r="AL792" s="228"/>
      <c r="AM792" s="227"/>
      <c r="AN792" s="228"/>
      <c r="AO792" s="112"/>
      <c r="AP792" s="113"/>
      <c r="AQ792" s="112"/>
      <c r="AR792" s="113"/>
      <c r="AS792" s="112"/>
      <c r="AT792" s="113"/>
      <c r="AU792" s="67"/>
      <c r="AV792" s="110"/>
      <c r="AW792" s="89"/>
      <c r="AX792" s="89"/>
      <c r="AY792" s="89"/>
      <c r="AZ792" s="89"/>
      <c r="BA792" s="89"/>
    </row>
    <row r="793" spans="1:63" x14ac:dyDescent="0.25">
      <c r="A793" s="77"/>
      <c r="B793" s="70"/>
      <c r="C793" s="223">
        <f>(VLOOKUP(A792,$BL$2:$CH$5,2,FALSE))*'Attorney Detail'!F793</f>
        <v>15</v>
      </c>
      <c r="D793" s="224"/>
      <c r="E793" s="223">
        <f>(VLOOKUP(A792,$BL$2:$CH$5,3,FALSE))*'Attorney Detail'!F793</f>
        <v>15</v>
      </c>
      <c r="F793" s="224"/>
      <c r="G793" s="223">
        <f>VLOOKUP(A792,$BL$2:$CI$5,4,FALSE)*'Attorney Detail'!F793</f>
        <v>50</v>
      </c>
      <c r="H793" s="224"/>
      <c r="I793" s="223">
        <f>VLOOKUP(A792,$BL$2:$CI$5,5,FALSE)*'Attorney Detail'!F793</f>
        <v>80</v>
      </c>
      <c r="J793" s="224"/>
      <c r="K793" s="223">
        <f>VLOOKUP(A792,$BL$2:$CI$5,6,FALSE)*'Attorney Detail'!F793</f>
        <v>100</v>
      </c>
      <c r="L793" s="224"/>
      <c r="M793" s="234">
        <f>VLOOKUP(A792,$BL$2:$CI$5,7,FALSE)*'Attorney Detail'!F793</f>
        <v>150</v>
      </c>
      <c r="N793" s="224"/>
      <c r="O793" s="223">
        <f>VLOOKUP(A792,$BL$2:$CI$5,8,FALSE)*'Attorney Detail'!F793</f>
        <v>300</v>
      </c>
      <c r="P793" s="224"/>
      <c r="Q793" s="223">
        <f>VLOOKUP(A792,$BL$2:$CI$5,9,FALSE)*'Attorney Detail'!F793</f>
        <v>15</v>
      </c>
      <c r="R793" s="224"/>
      <c r="S793" s="223">
        <f>VLOOKUP(A792,$BL$2:$CI$5,10,FALSE)*'Attorney Detail'!F793</f>
        <v>50</v>
      </c>
      <c r="T793" s="224"/>
      <c r="U793" s="223">
        <f>VLOOKUP(A792,$BL$2:$CI$5,11,FALSE)*'Attorney Detail'!F793</f>
        <v>100</v>
      </c>
      <c r="V793" s="224"/>
      <c r="W793" s="223">
        <f>VLOOKUP(A792,$BL$2:$CI$5,12,FALSE)*'Attorney Detail'!F793</f>
        <v>220</v>
      </c>
      <c r="X793" s="224"/>
      <c r="Y793" s="223">
        <f>VLOOKUP(A792,$BL$2:$CI$5,13,FALSE)*'Attorney Detail'!F793</f>
        <v>300</v>
      </c>
      <c r="Z793" s="224"/>
      <c r="AA793" s="229">
        <f>VLOOKUP(A792,$BL$2:$CI$5,14,FALSE)*'Attorney Detail'!F793</f>
        <v>400</v>
      </c>
      <c r="AB793" s="230"/>
      <c r="AC793" s="229">
        <f>VLOOKUP(A792,$BL$2:$CI$5,15,FALSE)*'Attorney Detail'!F793</f>
        <v>120</v>
      </c>
      <c r="AD793" s="231"/>
      <c r="AE793" s="229">
        <f>VLOOKUP(A792,$BL$2:$CI$5,16,FALSE)*'Attorney Detail'!F793</f>
        <v>120</v>
      </c>
      <c r="AF793" s="230"/>
      <c r="AG793" s="229">
        <f>VLOOKUP(A792,$BL$2:$CI$5,17,FALSE)*'Attorney Detail'!F793</f>
        <v>300</v>
      </c>
      <c r="AH793" s="230"/>
      <c r="AI793" s="223">
        <f>VLOOKUP(A792,$BL$2:$CI$5,18,FALSE)*'Attorney Detail'!F793</f>
        <v>300</v>
      </c>
      <c r="AJ793" s="224"/>
      <c r="AK793" s="223">
        <f>VLOOKUP(A792,$BL$2:$CI$5,19,FALSE)*'Attorney Detail'!F793</f>
        <v>15</v>
      </c>
      <c r="AL793" s="224"/>
      <c r="AM793" s="223">
        <f>VLOOKUP(A792,$BL$2:$CI$5,20,FALSE)*'Attorney Detail'!F793</f>
        <v>40</v>
      </c>
      <c r="AN793" s="224"/>
      <c r="AO793" s="223">
        <f>VLOOKUP(A792,$BL$2:$CI$5,21,FALSE)*'Attorney Detail'!F793</f>
        <v>40</v>
      </c>
      <c r="AP793" s="224"/>
      <c r="AQ793" s="223">
        <f>VLOOKUP(A792,$BL$2:$CI$5,22,FALSE)*'Attorney Detail'!F793</f>
        <v>40</v>
      </c>
      <c r="AR793" s="224"/>
      <c r="AS793" s="235">
        <f>VLOOKUP(A792,$BL$2:$CI$5,23,FALSE)*'Attorney Detail'!F793</f>
        <v>10000000000</v>
      </c>
      <c r="AT793" s="236"/>
      <c r="AU793" s="237"/>
      <c r="AV793" s="238"/>
    </row>
    <row r="794" spans="1:63" ht="15.75" thickBot="1" x14ac:dyDescent="0.3">
      <c r="A794" s="37" t="str">
        <f>'Attorney Detail'!A793&amp;""</f>
        <v/>
      </c>
      <c r="B794" s="78" t="s">
        <v>24</v>
      </c>
      <c r="C794" s="78" t="s">
        <v>24</v>
      </c>
      <c r="D794" s="78" t="s">
        <v>112</v>
      </c>
      <c r="E794" s="78" t="s">
        <v>24</v>
      </c>
      <c r="F794" s="78" t="s">
        <v>112</v>
      </c>
      <c r="G794" s="78" t="s">
        <v>24</v>
      </c>
      <c r="H794" s="78" t="s">
        <v>112</v>
      </c>
      <c r="I794" s="78" t="s">
        <v>24</v>
      </c>
      <c r="J794" s="78" t="s">
        <v>112</v>
      </c>
      <c r="K794" s="78" t="s">
        <v>24</v>
      </c>
      <c r="L794" s="78" t="s">
        <v>112</v>
      </c>
      <c r="M794" s="78" t="s">
        <v>24</v>
      </c>
      <c r="N794" s="78" t="s">
        <v>112</v>
      </c>
      <c r="O794" s="78" t="s">
        <v>24</v>
      </c>
      <c r="P794" s="78" t="s">
        <v>112</v>
      </c>
      <c r="Q794" s="78" t="s">
        <v>24</v>
      </c>
      <c r="R794" s="78" t="s">
        <v>112</v>
      </c>
      <c r="S794" s="78" t="s">
        <v>24</v>
      </c>
      <c r="T794" s="78" t="s">
        <v>112</v>
      </c>
      <c r="U794" s="78" t="s">
        <v>24</v>
      </c>
      <c r="V794" s="78" t="s">
        <v>112</v>
      </c>
      <c r="W794" s="78" t="s">
        <v>24</v>
      </c>
      <c r="X794" s="78" t="s">
        <v>112</v>
      </c>
      <c r="Y794" s="78" t="s">
        <v>24</v>
      </c>
      <c r="Z794" s="78" t="s">
        <v>112</v>
      </c>
      <c r="AA794" s="78" t="s">
        <v>24</v>
      </c>
      <c r="AB794" s="78" t="s">
        <v>112</v>
      </c>
      <c r="AC794" s="78" t="s">
        <v>24</v>
      </c>
      <c r="AD794" s="78" t="s">
        <v>112</v>
      </c>
      <c r="AE794" s="78" t="s">
        <v>24</v>
      </c>
      <c r="AF794" s="78" t="s">
        <v>112</v>
      </c>
      <c r="AG794" s="78" t="s">
        <v>24</v>
      </c>
      <c r="AH794" s="79" t="s">
        <v>112</v>
      </c>
      <c r="AI794" s="78" t="s">
        <v>24</v>
      </c>
      <c r="AJ794" s="78" t="s">
        <v>112</v>
      </c>
      <c r="AK794" s="78" t="s">
        <v>24</v>
      </c>
      <c r="AL794" s="78" t="s">
        <v>112</v>
      </c>
      <c r="AM794" s="78" t="s">
        <v>24</v>
      </c>
      <c r="AN794" s="78" t="s">
        <v>112</v>
      </c>
      <c r="AO794" s="78" t="s">
        <v>24</v>
      </c>
      <c r="AP794" s="78" t="s">
        <v>112</v>
      </c>
      <c r="AQ794" s="78" t="s">
        <v>24</v>
      </c>
      <c r="AR794" s="78" t="s">
        <v>112</v>
      </c>
      <c r="AS794" s="78" t="s">
        <v>24</v>
      </c>
      <c r="AT794" s="78" t="s">
        <v>112</v>
      </c>
      <c r="AU794" s="78" t="s">
        <v>24</v>
      </c>
      <c r="AV794" s="154" t="s">
        <v>112</v>
      </c>
    </row>
    <row r="795" spans="1:63" ht="16.5" thickTop="1" thickBot="1" x14ac:dyDescent="0.3">
      <c r="A795" s="20" t="s">
        <v>25</v>
      </c>
      <c r="B795" s="21"/>
      <c r="C795" s="21"/>
      <c r="D795" s="75">
        <f>C795/C793</f>
        <v>0</v>
      </c>
      <c r="E795" s="21"/>
      <c r="F795" s="75">
        <f>E795/E793</f>
        <v>0</v>
      </c>
      <c r="G795" s="21"/>
      <c r="H795" s="75">
        <f>G795/G793</f>
        <v>0</v>
      </c>
      <c r="I795" s="21"/>
      <c r="J795" s="75">
        <f>I795/I793</f>
        <v>0</v>
      </c>
      <c r="K795" s="21"/>
      <c r="L795" s="75">
        <f>K795/K793</f>
        <v>0</v>
      </c>
      <c r="M795" s="21"/>
      <c r="N795" s="75">
        <f>M795/M793</f>
        <v>0</v>
      </c>
      <c r="O795" s="21"/>
      <c r="P795" s="75">
        <f>O795/O793</f>
        <v>0</v>
      </c>
      <c r="Q795" s="21"/>
      <c r="R795" s="75">
        <f>Q795/Q793</f>
        <v>0</v>
      </c>
      <c r="S795" s="21"/>
      <c r="T795" s="75">
        <f>S795/S793</f>
        <v>0</v>
      </c>
      <c r="U795" s="21"/>
      <c r="V795" s="75">
        <f>U795/U793</f>
        <v>0</v>
      </c>
      <c r="W795" s="21"/>
      <c r="X795" s="75">
        <f>W795/W793</f>
        <v>0</v>
      </c>
      <c r="Y795" s="21"/>
      <c r="Z795" s="75">
        <f>Y795/Y793</f>
        <v>0</v>
      </c>
      <c r="AA795" s="21"/>
      <c r="AB795" s="75">
        <f>AA795/AA793</f>
        <v>0</v>
      </c>
      <c r="AC795" s="21"/>
      <c r="AD795" s="75">
        <f>AC795/AC793</f>
        <v>0</v>
      </c>
      <c r="AE795" s="21"/>
      <c r="AF795" s="75">
        <f>AE795/AE793</f>
        <v>0</v>
      </c>
      <c r="AG795" s="21"/>
      <c r="AH795" s="75">
        <f>AG795/AG793</f>
        <v>0</v>
      </c>
      <c r="AI795" s="21"/>
      <c r="AJ795" s="75">
        <f>AI795/AI793</f>
        <v>0</v>
      </c>
      <c r="AK795" s="21"/>
      <c r="AL795" s="75">
        <f>AK795/AK793</f>
        <v>0</v>
      </c>
      <c r="AM795" s="21">
        <v>0</v>
      </c>
      <c r="AN795" s="75">
        <f>AM795/AM793</f>
        <v>0</v>
      </c>
      <c r="AO795" s="21"/>
      <c r="AP795" s="75">
        <f>AO795/AO793</f>
        <v>0</v>
      </c>
      <c r="AQ795" s="21"/>
      <c r="AR795" s="75">
        <f>AQ795/AQ793</f>
        <v>0</v>
      </c>
      <c r="AS795" s="21"/>
      <c r="AT795" s="75">
        <f>AS795/AS793</f>
        <v>0</v>
      </c>
      <c r="AU795" s="100">
        <f>E795+M795+O795+Q795+W795+Y795+AA795+AE795+AG795+AI795+AO795+AS795+G795+K795+I795+AC795+S795+U795+AQ795+AK795+AM795+C795</f>
        <v>0</v>
      </c>
      <c r="AV795" s="155">
        <f t="shared" ref="AV795:AV799" si="3585">F795+N795+P795+R795+X795+Z795+AB795+AF795+AH795+AJ795+AP795+AT795+AD795+H795+L795+J795+T795+V795+AR795+AL795+AN795+D795</f>
        <v>0</v>
      </c>
      <c r="AW795" s="93">
        <f>IF(D795=0,0,(IF('Attorney Detail'!I793="yes",(D795/AV795)*('Attorney Detail'!G793+'Attorney Detail'!H793),0)))</f>
        <v>0</v>
      </c>
      <c r="AX795" s="93">
        <f>IF(F795=0,0,(IF('Attorney Detail'!J793="yes",(F795/AV795)*('Attorney Detail'!G793+'Attorney Detail'!H793),0)))</f>
        <v>0</v>
      </c>
      <c r="AY795" s="93">
        <f>IF(H795+J795=0,0,(IF('Attorney Detail'!K793="yes",((H795+J795)/AV795)*('Attorney Detail'!G793+'Attorney Detail'!H793),0)))</f>
        <v>0</v>
      </c>
      <c r="AZ795" s="93">
        <f>IF(L795=0,0,(IF('Attorney Detail'!L793="yes",(L795/AV795)*('Attorney Detail'!G793+'Attorney Detail'!H793),0)))</f>
        <v>0</v>
      </c>
      <c r="BA795" s="93">
        <f>IF(N795=0,0,(N795/AV795)*('Attorney Detail'!G793+'Attorney Detail'!H793))</f>
        <v>0</v>
      </c>
      <c r="BB795" s="93">
        <f>IF(R795+T795=0,0,(IF('Attorney Detail'!M793="yes",((R795+T795)/AV795)*('Attorney Detail'!G793+'Attorney Detail'!H793),0)))</f>
        <v>0</v>
      </c>
      <c r="BC795" s="93">
        <f>IF(V795=0,0,(IF('Attorney Detail'!N793="yes",(((V795)/AV795)*('Attorney Detail'!G793+'Attorney Detail'!H793)),0)))</f>
        <v>0</v>
      </c>
      <c r="BD795" s="93">
        <f>IF(X795+Z795+AB795=0,0,(IF('Attorney Detail'!O793="yes",((X795+Z795+AB795)/AV795)*('Attorney Detail'!G793+'Attorney Detail'!H793),0)))</f>
        <v>0</v>
      </c>
      <c r="BE795" s="93">
        <f>IF(AD795=0,0,(IF('Attorney Detail'!P793="yes",(AD795/AV795)*('Attorney Detail'!G793+'Attorney Detail'!H793),0)))</f>
        <v>0</v>
      </c>
      <c r="BF795" s="93">
        <f>IF(AF795=0,0,(IF('Attorney Detail'!Q793="yes",(AF795/AV795)*('Attorney Detail'!G793+'Attorney Detail'!H793),0)))</f>
        <v>0</v>
      </c>
      <c r="BG795" s="93">
        <f>IF(AH795=0,0,(AH795/AV795)*('Attorney Detail'!G793+'Attorney Detail'!H793))</f>
        <v>0</v>
      </c>
      <c r="BH795" s="93">
        <f>IF(AK795+AM795=0,0,(IF('Attorney Detail'!R793="yes",((AL795+AN795)/AV795)*('Attorney Detail'!G793+'Attorney Detail'!H793),0)))</f>
        <v>0</v>
      </c>
      <c r="BI795" s="91">
        <f>IF(AP795=0,0,(IF('Attorney Detail'!S793="yes",(AP795/AV795)*('Attorney Detail'!G793+'Attorney Detail'!H793),0)))</f>
        <v>0</v>
      </c>
      <c r="BJ795" s="91">
        <f>IF(AT795=0,0,(AT795/AV795)*('Attorney Detail'!G793+'Attorney Detail'!H793))</f>
        <v>0</v>
      </c>
      <c r="BK795" s="91">
        <f>IF((AU795)=0,('Attorney Detail'!G793+'Attorney Detail'!H793),SUM(AW795:BJ795))</f>
        <v>0</v>
      </c>
    </row>
    <row r="796" spans="1:63" ht="16.5" thickTop="1" thickBot="1" x14ac:dyDescent="0.3">
      <c r="A796" s="22" t="s">
        <v>26</v>
      </c>
      <c r="B796" s="23"/>
      <c r="C796" s="88"/>
      <c r="D796" s="75">
        <f>C796/C793</f>
        <v>0</v>
      </c>
      <c r="E796" s="88"/>
      <c r="F796" s="75">
        <f>E796/E793</f>
        <v>0</v>
      </c>
      <c r="G796" s="88"/>
      <c r="H796" s="75">
        <f>G796/G793</f>
        <v>0</v>
      </c>
      <c r="I796" s="88"/>
      <c r="J796" s="75">
        <f>I796/I793</f>
        <v>0</v>
      </c>
      <c r="K796" s="88"/>
      <c r="L796" s="75">
        <f>K796/K793</f>
        <v>0</v>
      </c>
      <c r="M796" s="88"/>
      <c r="N796" s="75">
        <f>M796/M793</f>
        <v>0</v>
      </c>
      <c r="O796" s="88"/>
      <c r="P796" s="75">
        <f>O796/O793</f>
        <v>0</v>
      </c>
      <c r="Q796" s="88"/>
      <c r="R796" s="75">
        <f>Q796/Q793</f>
        <v>0</v>
      </c>
      <c r="S796" s="88"/>
      <c r="T796" s="75">
        <f>S796/S793</f>
        <v>0</v>
      </c>
      <c r="U796" s="88"/>
      <c r="V796" s="75">
        <f>U796/U793</f>
        <v>0</v>
      </c>
      <c r="W796" s="88"/>
      <c r="X796" s="75">
        <f>W796/W793</f>
        <v>0</v>
      </c>
      <c r="Y796" s="88"/>
      <c r="Z796" s="75">
        <f>Y796/Y793</f>
        <v>0</v>
      </c>
      <c r="AA796" s="88"/>
      <c r="AB796" s="75">
        <f>AA796/AA793</f>
        <v>0</v>
      </c>
      <c r="AC796" s="88"/>
      <c r="AD796" s="75">
        <f>AC796/AC793</f>
        <v>0</v>
      </c>
      <c r="AE796" s="88"/>
      <c r="AF796" s="75">
        <f>AE796/AE793</f>
        <v>0</v>
      </c>
      <c r="AG796" s="88"/>
      <c r="AH796" s="75">
        <f>AG796/AG793</f>
        <v>0</v>
      </c>
      <c r="AI796" s="88"/>
      <c r="AJ796" s="75">
        <f>AI796/AI793</f>
        <v>0</v>
      </c>
      <c r="AK796" s="88">
        <v>0</v>
      </c>
      <c r="AL796" s="75">
        <f>AK796/AK793</f>
        <v>0</v>
      </c>
      <c r="AM796" s="88">
        <v>0</v>
      </c>
      <c r="AN796" s="75">
        <f>AM796/AM793</f>
        <v>0</v>
      </c>
      <c r="AO796" s="88"/>
      <c r="AP796" s="75">
        <f>AO796/AO793</f>
        <v>0</v>
      </c>
      <c r="AQ796" s="88"/>
      <c r="AR796" s="75">
        <f>AQ796/AQ793</f>
        <v>0</v>
      </c>
      <c r="AS796" s="88"/>
      <c r="AT796" s="75">
        <f>AS796/AS793</f>
        <v>0</v>
      </c>
      <c r="AU796" s="107">
        <f>E796+M796+O796+Q796+W796+Y796+AA796+AE796+AG796+AI796+AO796+AS796+G796+K796+I796+AC796+S796+U796+AQ796+AK796+AM796+C796</f>
        <v>0</v>
      </c>
      <c r="AV796" s="155">
        <f t="shared" si="3585"/>
        <v>0</v>
      </c>
      <c r="AW796" s="93">
        <f>IF(D796=0,0,(IF('Attorney Detail'!I794="yes",(D796/AV796)*('Attorney Detail'!G794+'Attorney Detail'!H794),0)))</f>
        <v>0</v>
      </c>
      <c r="AX796" s="93">
        <f>IF(F796=0,0,(IF('Attorney Detail'!J794="yes",(F796/AV796)*('Attorney Detail'!G794+'Attorney Detail'!H794),0)))</f>
        <v>0</v>
      </c>
      <c r="AY796" s="93">
        <f>IF(H796+J796=0,0,(IF('Attorney Detail'!K794="yes",((H796+J796)/AV796)*('Attorney Detail'!G794+'Attorney Detail'!H794),0)))</f>
        <v>0</v>
      </c>
      <c r="AZ796" s="93">
        <f>IF(L796=0,0,(IF('Attorney Detail'!L794="yes",(L796/AV796)*('Attorney Detail'!G794+'Attorney Detail'!H794),0)))</f>
        <v>0</v>
      </c>
      <c r="BA796" s="93">
        <f>IF(N796=0,0,(N796/AV796)*('Attorney Detail'!G794+'Attorney Detail'!H794))</f>
        <v>0</v>
      </c>
      <c r="BB796" s="93">
        <f>IF(R796+T796=0,0,(IF('Attorney Detail'!M794="yes",((R796+T796)/AV796)*('Attorney Detail'!G794+'Attorney Detail'!H794),0)))</f>
        <v>0</v>
      </c>
      <c r="BC796" s="93">
        <f>IF(V796=0,0,(IF('Attorney Detail'!N794="yes",(((V796)/AV796)*('Attorney Detail'!G794+'Attorney Detail'!H794)),0)))</f>
        <v>0</v>
      </c>
      <c r="BD796" s="93">
        <f>IF(X796+Z796+AB796=0,0,(IF('Attorney Detail'!O794="yes",((X796+Z796+AB796)/AV796)*('Attorney Detail'!G794+'Attorney Detail'!H794),0)))</f>
        <v>0</v>
      </c>
      <c r="BE796" s="93">
        <f>IF(AD796=0,0,(IF('Attorney Detail'!P794="yes",(AD796/AV796)*('Attorney Detail'!G794+'Attorney Detail'!H794),0)))</f>
        <v>0</v>
      </c>
      <c r="BF796" s="93">
        <f>IF(AF796=0,0,(IF('Attorney Detail'!Q794="yes",(AF796/AV796)*('Attorney Detail'!G794+'Attorney Detail'!H794),0)))</f>
        <v>0</v>
      </c>
      <c r="BG796" s="93">
        <f>IF(AH796=0,0,(AH796/AV796)*('Attorney Detail'!G794+'Attorney Detail'!H794))</f>
        <v>0</v>
      </c>
      <c r="BH796" s="93">
        <f>IF(AK796+AM796=0,0,(IF('Attorney Detail'!R794="yes",((AL796+AN796)/AV796)*('Attorney Detail'!G794+'Attorney Detail'!H794),0)))</f>
        <v>0</v>
      </c>
      <c r="BI796" s="91">
        <f>IF(AP796=0,0,(IF('Attorney Detail'!S794="yes",(AP796/AV796)*('Attorney Detail'!G794+'Attorney Detail'!H794),0)))</f>
        <v>0</v>
      </c>
      <c r="BJ796" s="91">
        <f>IF(AT796=0,0,(AT796/AV796)*('Attorney Detail'!G794+'Attorney Detail'!H794))</f>
        <v>0</v>
      </c>
      <c r="BK796" s="91">
        <f>IF((AU796)=0,('Attorney Detail'!G794+'Attorney Detail'!H794),SUM(AW796:BJ796))</f>
        <v>0</v>
      </c>
    </row>
    <row r="797" spans="1:63" ht="16.5" thickTop="1" thickBot="1" x14ac:dyDescent="0.3">
      <c r="A797" s="22" t="s">
        <v>27</v>
      </c>
      <c r="B797" s="23"/>
      <c r="C797" s="88"/>
      <c r="D797" s="75">
        <f>C797/C793</f>
        <v>0</v>
      </c>
      <c r="E797" s="88"/>
      <c r="F797" s="75">
        <f>E797/E793</f>
        <v>0</v>
      </c>
      <c r="G797" s="88"/>
      <c r="H797" s="75">
        <f>G797/G793</f>
        <v>0</v>
      </c>
      <c r="I797" s="88"/>
      <c r="J797" s="75">
        <f>I797/I793</f>
        <v>0</v>
      </c>
      <c r="K797" s="88"/>
      <c r="L797" s="75">
        <f>K797/K793</f>
        <v>0</v>
      </c>
      <c r="M797" s="88"/>
      <c r="N797" s="75">
        <f>M797/M793</f>
        <v>0</v>
      </c>
      <c r="O797" s="88"/>
      <c r="P797" s="75">
        <f>O797/O793</f>
        <v>0</v>
      </c>
      <c r="Q797" s="88"/>
      <c r="R797" s="75">
        <f>Q797/Q793</f>
        <v>0</v>
      </c>
      <c r="S797" s="88"/>
      <c r="T797" s="75">
        <f>S797/S793</f>
        <v>0</v>
      </c>
      <c r="U797" s="88"/>
      <c r="V797" s="75">
        <f>U797/U793</f>
        <v>0</v>
      </c>
      <c r="W797" s="88"/>
      <c r="X797" s="75">
        <f>W797/W793</f>
        <v>0</v>
      </c>
      <c r="Y797" s="88"/>
      <c r="Z797" s="75">
        <f>Y797/Y793</f>
        <v>0</v>
      </c>
      <c r="AA797" s="88"/>
      <c r="AB797" s="75">
        <f>AA797/AA793</f>
        <v>0</v>
      </c>
      <c r="AC797" s="88"/>
      <c r="AD797" s="75">
        <f>AC797/AC793</f>
        <v>0</v>
      </c>
      <c r="AE797" s="88"/>
      <c r="AF797" s="75">
        <f>AE797/AE793</f>
        <v>0</v>
      </c>
      <c r="AG797" s="88"/>
      <c r="AH797" s="75">
        <f>AG797/AG793</f>
        <v>0</v>
      </c>
      <c r="AI797" s="88"/>
      <c r="AJ797" s="75">
        <f>AI797/AI793</f>
        <v>0</v>
      </c>
      <c r="AK797" s="88">
        <v>0</v>
      </c>
      <c r="AL797" s="75">
        <f>AK797/AK793</f>
        <v>0</v>
      </c>
      <c r="AM797" s="88">
        <v>0</v>
      </c>
      <c r="AN797" s="75">
        <f>AM797/AM793</f>
        <v>0</v>
      </c>
      <c r="AO797" s="88"/>
      <c r="AP797" s="75">
        <f>AO797/AO793</f>
        <v>0</v>
      </c>
      <c r="AQ797" s="88"/>
      <c r="AR797" s="75">
        <f>AQ797/AQ793</f>
        <v>0</v>
      </c>
      <c r="AS797" s="88"/>
      <c r="AT797" s="75">
        <f>AS797/AS793</f>
        <v>0</v>
      </c>
      <c r="AU797" s="107">
        <f>E797+M797+O797+Q797+W797+Y797+AA797+AE797+AG797+AI797+AO797+AS797+G797+K797+I797+AC797+S797+U797+AQ797+AK797+AM797+C797</f>
        <v>0</v>
      </c>
      <c r="AV797" s="155">
        <f t="shared" si="3585"/>
        <v>0</v>
      </c>
      <c r="AW797" s="93">
        <f>IF(D797=0,0,(IF('Attorney Detail'!I795="yes",(D797/AV797)*('Attorney Detail'!G795+'Attorney Detail'!H795),0)))</f>
        <v>0</v>
      </c>
      <c r="AX797" s="93">
        <f>IF(F797=0,0,(IF('Attorney Detail'!J795="yes",(F797/AV797)*('Attorney Detail'!G795+'Attorney Detail'!H795),0)))</f>
        <v>0</v>
      </c>
      <c r="AY797" s="93">
        <f>IF(H797+J797=0,0,(IF('Attorney Detail'!K795="yes",((H797+J797)/AV797)*('Attorney Detail'!G795+'Attorney Detail'!H795),0)))</f>
        <v>0</v>
      </c>
      <c r="AZ797" s="93">
        <f>IF(L797=0,0,(IF('Attorney Detail'!L795="yes",(L797/AV797)*('Attorney Detail'!G795+'Attorney Detail'!H795),0)))</f>
        <v>0</v>
      </c>
      <c r="BA797" s="93">
        <f>IF(N797=0,0,(N797/AV797)*('Attorney Detail'!G795+'Attorney Detail'!H795))</f>
        <v>0</v>
      </c>
      <c r="BB797" s="93">
        <f>IF(R797+T797=0,0,(IF('Attorney Detail'!M795="yes",((R797+T797)/AV797)*('Attorney Detail'!G795+'Attorney Detail'!H795),0)))</f>
        <v>0</v>
      </c>
      <c r="BC797" s="93">
        <f>IF(V797=0,0,(IF('Attorney Detail'!N795="yes",(((V797)/AV797)*('Attorney Detail'!G795+'Attorney Detail'!H795)),0)))</f>
        <v>0</v>
      </c>
      <c r="BD797" s="93">
        <f>IF(X797+Z797+AB797=0,0,(IF('Attorney Detail'!O795="yes",((X797+Z797+AB797)/AV797)*('Attorney Detail'!G795+'Attorney Detail'!H795),0)))</f>
        <v>0</v>
      </c>
      <c r="BE797" s="93">
        <f>IF(AD797=0,0,(IF('Attorney Detail'!P795="yes",(AD797/AV797)*('Attorney Detail'!G795+'Attorney Detail'!H795),0)))</f>
        <v>0</v>
      </c>
      <c r="BF797" s="93">
        <f>IF(AF797=0,0,(IF('Attorney Detail'!Q795="yes",(AF797/AV797)*('Attorney Detail'!G795+'Attorney Detail'!H795),0)))</f>
        <v>0</v>
      </c>
      <c r="BG797" s="93">
        <f>IF(AH797=0,0,(AH797/AV797)*('Attorney Detail'!G795+'Attorney Detail'!H795))</f>
        <v>0</v>
      </c>
      <c r="BH797" s="93">
        <f>IF(AK797+AM797=0,0,(IF('Attorney Detail'!R795="yes",((AL797+AN797)/AV797)*('Attorney Detail'!G795+'Attorney Detail'!H795),0)))</f>
        <v>0</v>
      </c>
      <c r="BI797" s="91">
        <f>IF(AP797=0,0,(IF('Attorney Detail'!S795="yes",(AP797/AV797)*('Attorney Detail'!G795+'Attorney Detail'!H795),0)))</f>
        <v>0</v>
      </c>
      <c r="BJ797" s="91">
        <f>IF(AT797=0,0,(AT797/AV797)*('Attorney Detail'!G795+'Attorney Detail'!H795))</f>
        <v>0</v>
      </c>
      <c r="BK797" s="91">
        <f>IF((AU797)=0,('Attorney Detail'!G795+'Attorney Detail'!H795),SUM(AW797:BJ797))</f>
        <v>0</v>
      </c>
    </row>
    <row r="798" spans="1:63" ht="16.5" thickTop="1" thickBot="1" x14ac:dyDescent="0.3">
      <c r="A798" s="24" t="s">
        <v>28</v>
      </c>
      <c r="B798" s="25"/>
      <c r="C798" s="25"/>
      <c r="D798" s="75">
        <f>C798/C793</f>
        <v>0</v>
      </c>
      <c r="E798" s="25"/>
      <c r="F798" s="75">
        <f>E798/E793</f>
        <v>0</v>
      </c>
      <c r="G798" s="25"/>
      <c r="H798" s="75">
        <f>G798/G793</f>
        <v>0</v>
      </c>
      <c r="I798" s="25"/>
      <c r="J798" s="75">
        <f>I798/I793</f>
        <v>0</v>
      </c>
      <c r="K798" s="25"/>
      <c r="L798" s="75">
        <f>K798/K793</f>
        <v>0</v>
      </c>
      <c r="M798" s="25"/>
      <c r="N798" s="75">
        <f>M798/M793</f>
        <v>0</v>
      </c>
      <c r="O798" s="25"/>
      <c r="P798" s="75">
        <f>O798/O793</f>
        <v>0</v>
      </c>
      <c r="Q798" s="25"/>
      <c r="R798" s="75">
        <f>Q798/Q793</f>
        <v>0</v>
      </c>
      <c r="S798" s="25"/>
      <c r="T798" s="75">
        <f>S798/S793</f>
        <v>0</v>
      </c>
      <c r="U798" s="25"/>
      <c r="V798" s="75">
        <f>U798/U793</f>
        <v>0</v>
      </c>
      <c r="W798" s="25"/>
      <c r="X798" s="75">
        <f>W798/W793</f>
        <v>0</v>
      </c>
      <c r="Y798" s="25"/>
      <c r="Z798" s="75">
        <f>Y798/Y793</f>
        <v>0</v>
      </c>
      <c r="AA798" s="25"/>
      <c r="AB798" s="75">
        <f>AA798/AA793</f>
        <v>0</v>
      </c>
      <c r="AC798" s="25"/>
      <c r="AD798" s="75">
        <f>AC798/AC793</f>
        <v>0</v>
      </c>
      <c r="AE798" s="25"/>
      <c r="AF798" s="75">
        <f>AE798/AE793</f>
        <v>0</v>
      </c>
      <c r="AG798" s="25"/>
      <c r="AH798" s="75">
        <f>AG798/AG793</f>
        <v>0</v>
      </c>
      <c r="AI798" s="25"/>
      <c r="AJ798" s="75">
        <f>AI798/AI793</f>
        <v>0</v>
      </c>
      <c r="AK798" s="25">
        <v>0</v>
      </c>
      <c r="AL798" s="75">
        <f>AK798/AK793</f>
        <v>0</v>
      </c>
      <c r="AM798" s="25">
        <v>0</v>
      </c>
      <c r="AN798" s="75">
        <f>AM798/AM793</f>
        <v>0</v>
      </c>
      <c r="AO798" s="25"/>
      <c r="AP798" s="75">
        <f>AO798/AO793</f>
        <v>0</v>
      </c>
      <c r="AQ798" s="25"/>
      <c r="AR798" s="75">
        <f>AQ798/AQ793</f>
        <v>0</v>
      </c>
      <c r="AS798" s="25"/>
      <c r="AT798" s="75">
        <f>AS798/AS793</f>
        <v>0</v>
      </c>
      <c r="AU798" s="108">
        <f>E798+M798+O798+Q798+W798+Y798+AA798+AE798+AG798+AI798+AO798+AS798+G798+K798+I798+AC798+S798+U798+AQ798+AK798+AM798+C798</f>
        <v>0</v>
      </c>
      <c r="AV798" s="155">
        <f t="shared" si="3585"/>
        <v>0</v>
      </c>
      <c r="AW798" s="93">
        <f>IF(D798=0,0,(IF('Attorney Detail'!I796="yes",(D798/AV798)*('Attorney Detail'!G796+'Attorney Detail'!H796),0)))</f>
        <v>0</v>
      </c>
      <c r="AX798" s="93">
        <f>IF(F798=0,0,(IF('Attorney Detail'!J796="yes",(F798/AV798)*('Attorney Detail'!G796+'Attorney Detail'!H796),0)))</f>
        <v>0</v>
      </c>
      <c r="AY798" s="93">
        <f>IF(H798+J798=0,0,(IF('Attorney Detail'!K796="yes",((H798+J798)/AV798)*('Attorney Detail'!G796+'Attorney Detail'!H796),0)))</f>
        <v>0</v>
      </c>
      <c r="AZ798" s="93">
        <f>IF(L798=0,0,(IF('Attorney Detail'!L796="yes",(L798/AV798)*('Attorney Detail'!G796+'Attorney Detail'!H796),0)))</f>
        <v>0</v>
      </c>
      <c r="BA798" s="93">
        <f>IF(N798=0,0,(N798/AV798)*('Attorney Detail'!G796+'Attorney Detail'!H796))</f>
        <v>0</v>
      </c>
      <c r="BB798" s="93">
        <f>IF(R798+T798=0,0,(IF('Attorney Detail'!M796="yes",((R798+T798)/AV798)*('Attorney Detail'!G796+'Attorney Detail'!H796),0)))</f>
        <v>0</v>
      </c>
      <c r="BC798" s="93">
        <f>IF(V798=0,0,(IF('Attorney Detail'!N796="yes",(((V798)/AV798)*('Attorney Detail'!G796+'Attorney Detail'!H796)),0)))</f>
        <v>0</v>
      </c>
      <c r="BD798" s="93">
        <f>IF(X798+Z798+AB798=0,0,(IF('Attorney Detail'!O796="yes",((X798+Z798+AB798)/AV798)*('Attorney Detail'!G796+'Attorney Detail'!H796),0)))</f>
        <v>0</v>
      </c>
      <c r="BE798" s="93">
        <f>IF(AD798=0,0,(IF('Attorney Detail'!P796="yes",(AD798/AV798)*('Attorney Detail'!G796+'Attorney Detail'!H796),0)))</f>
        <v>0</v>
      </c>
      <c r="BF798" s="93">
        <f>IF(AF798=0,0,(IF('Attorney Detail'!Q796="yes",(AF798/AV798)*('Attorney Detail'!G796+'Attorney Detail'!H796),0)))</f>
        <v>0</v>
      </c>
      <c r="BG798" s="93">
        <f>IF(AH798=0,0,(AH798/AV798)*('Attorney Detail'!G796+'Attorney Detail'!H796))</f>
        <v>0</v>
      </c>
      <c r="BH798" s="93">
        <f>IF(AK798+AM798=0,0,(IF('Attorney Detail'!R796="yes",((AL798+AN798)/AV798)*('Attorney Detail'!G796+'Attorney Detail'!H796),0)))</f>
        <v>0</v>
      </c>
      <c r="BI798" s="91">
        <f>IF(AP798=0,0,(IF('Attorney Detail'!S796="yes",(AP798/AV798)*('Attorney Detail'!G796+'Attorney Detail'!H796),0)))</f>
        <v>0</v>
      </c>
      <c r="BJ798" s="91">
        <f>IF(AT798=0,0,(AT798/AV798)*('Attorney Detail'!G796+'Attorney Detail'!H796))</f>
        <v>0</v>
      </c>
      <c r="BK798" s="91">
        <f>IF((AU798)=0,('Attorney Detail'!G796+'Attorney Detail'!H796),SUM(AW798:BJ798))</f>
        <v>0</v>
      </c>
    </row>
    <row r="799" spans="1:63" ht="16.5" thickTop="1" thickBot="1" x14ac:dyDescent="0.3">
      <c r="A799" s="72" t="s">
        <v>29</v>
      </c>
      <c r="B799" s="73"/>
      <c r="C799" s="73">
        <f t="shared" ref="C799" si="3586">SUM(C795:C798)</f>
        <v>0</v>
      </c>
      <c r="D799" s="74">
        <f t="shared" ref="D799" si="3587">C799/C793</f>
        <v>0</v>
      </c>
      <c r="E799" s="73">
        <f t="shared" ref="E799" si="3588">SUM(E795:E798)</f>
        <v>0</v>
      </c>
      <c r="F799" s="74">
        <f t="shared" ref="F799" si="3589">E799/E793</f>
        <v>0</v>
      </c>
      <c r="G799" s="73">
        <f t="shared" ref="G799" si="3590">SUM(G795:G798)</f>
        <v>0</v>
      </c>
      <c r="H799" s="75">
        <f t="shared" ref="H799" si="3591">G799/G793</f>
        <v>0</v>
      </c>
      <c r="I799" s="73">
        <f t="shared" ref="I799" si="3592">SUM(I795:I798)</f>
        <v>0</v>
      </c>
      <c r="J799" s="75">
        <f t="shared" ref="J799" si="3593">I799/I793</f>
        <v>0</v>
      </c>
      <c r="K799" s="73">
        <f t="shared" ref="K799" si="3594">SUM(K795:K798)</f>
        <v>0</v>
      </c>
      <c r="L799" s="75">
        <f t="shared" ref="L799" si="3595">K799/K793</f>
        <v>0</v>
      </c>
      <c r="M799" s="73">
        <f t="shared" ref="M799" si="3596">SUM(M795:M798)</f>
        <v>0</v>
      </c>
      <c r="N799" s="74">
        <f t="shared" ref="N799" si="3597">M799/M793</f>
        <v>0</v>
      </c>
      <c r="O799" s="73">
        <f t="shared" ref="O799" si="3598">SUM(O795:O798)</f>
        <v>0</v>
      </c>
      <c r="P799" s="74">
        <f t="shared" ref="P799" si="3599">O799/O793</f>
        <v>0</v>
      </c>
      <c r="Q799" s="73">
        <f t="shared" ref="Q799" si="3600">SUM(Q795:Q798)</f>
        <v>0</v>
      </c>
      <c r="R799" s="75">
        <f t="shared" ref="R799" si="3601">Q799/Q793</f>
        <v>0</v>
      </c>
      <c r="S799" s="73">
        <f t="shared" ref="S799" si="3602">SUM(S795:S798)</f>
        <v>0</v>
      </c>
      <c r="T799" s="75">
        <f t="shared" ref="T799" si="3603">S799/S793</f>
        <v>0</v>
      </c>
      <c r="U799" s="73">
        <f t="shared" ref="U799" si="3604">SUM(U795:U798)</f>
        <v>0</v>
      </c>
      <c r="V799" s="75">
        <f t="shared" ref="V799" si="3605">U799/U793</f>
        <v>0</v>
      </c>
      <c r="W799" s="73">
        <f t="shared" ref="W799" si="3606">SUM(W795:W798)</f>
        <v>0</v>
      </c>
      <c r="X799" s="75">
        <f t="shared" ref="X799" si="3607">W799/W793</f>
        <v>0</v>
      </c>
      <c r="Y799" s="73">
        <f t="shared" ref="Y799" si="3608">SUM(Y795:Y798)</f>
        <v>0</v>
      </c>
      <c r="Z799" s="75">
        <f t="shared" ref="Z799" si="3609">Y799/Y793</f>
        <v>0</v>
      </c>
      <c r="AA799" s="73">
        <f t="shared" ref="AA799" si="3610">SUM(AA795:AA798)</f>
        <v>0</v>
      </c>
      <c r="AB799" s="75">
        <f t="shared" ref="AB799" si="3611">AA799/AA793</f>
        <v>0</v>
      </c>
      <c r="AC799" s="73">
        <f t="shared" ref="AC799" si="3612">SUM(AC795:AC798)</f>
        <v>0</v>
      </c>
      <c r="AD799" s="75">
        <f t="shared" ref="AD799" si="3613">AC799/AC793</f>
        <v>0</v>
      </c>
      <c r="AE799" s="73">
        <f t="shared" ref="AE799" si="3614">SUM(AE795:AE798)</f>
        <v>0</v>
      </c>
      <c r="AF799" s="75">
        <f t="shared" ref="AF799" si="3615">AE799/AE793</f>
        <v>0</v>
      </c>
      <c r="AG799" s="73">
        <f t="shared" ref="AG799" si="3616">SUM(AG795:AG798)</f>
        <v>0</v>
      </c>
      <c r="AH799" s="75">
        <f t="shared" ref="AH799" si="3617">AG799/AG793</f>
        <v>0</v>
      </c>
      <c r="AI799" s="73">
        <f t="shared" ref="AI799" si="3618">SUM(AI795:AI798)</f>
        <v>0</v>
      </c>
      <c r="AJ799" s="75">
        <f t="shared" ref="AJ799" si="3619">AI799/AI793</f>
        <v>0</v>
      </c>
      <c r="AK799" s="73">
        <f t="shared" ref="AK799" si="3620">SUM(AK795:AK798)</f>
        <v>0</v>
      </c>
      <c r="AL799" s="75">
        <f t="shared" ref="AL799" si="3621">AK799/AK793</f>
        <v>0</v>
      </c>
      <c r="AM799" s="73">
        <f t="shared" ref="AM799" si="3622">SUM(AM795:AM798)</f>
        <v>0</v>
      </c>
      <c r="AN799" s="75">
        <f t="shared" ref="AN799" si="3623">AM799/AM793</f>
        <v>0</v>
      </c>
      <c r="AO799" s="73">
        <f t="shared" ref="AO799" si="3624">SUM(AO795:AO798)</f>
        <v>0</v>
      </c>
      <c r="AP799" s="75">
        <f t="shared" ref="AP799" si="3625">AO799/AO793</f>
        <v>0</v>
      </c>
      <c r="AQ799" s="73">
        <f t="shared" ref="AQ799" si="3626">SUM(AQ795:AQ798)</f>
        <v>0</v>
      </c>
      <c r="AR799" s="75">
        <f t="shared" ref="AR799" si="3627">AQ799/AQ793</f>
        <v>0</v>
      </c>
      <c r="AS799" s="73">
        <f t="shared" ref="AS799" si="3628">SUM(AS795:AS798)</f>
        <v>0</v>
      </c>
      <c r="AT799" s="75">
        <f t="shared" ref="AT799" si="3629">AS799/AS793</f>
        <v>0</v>
      </c>
      <c r="AU799" s="71">
        <f>E799+M799+O799+Q799+W799+Y799+AA799+AE799+AG799+AI799+AO799+AS799+G799+K799+I799+AC799+S799+U799+AQ799+AK799+AM799+C799</f>
        <v>0</v>
      </c>
      <c r="AV799" s="155">
        <f t="shared" si="3585"/>
        <v>0</v>
      </c>
      <c r="AW799" s="94"/>
      <c r="AX799" s="94"/>
      <c r="AY799" s="94"/>
      <c r="AZ799" s="94"/>
      <c r="BA799" s="94"/>
      <c r="BB799" s="94"/>
      <c r="BC799" s="94"/>
      <c r="BD799" s="94"/>
      <c r="BE799" s="94"/>
      <c r="BF799" s="94"/>
      <c r="BG799" s="94"/>
      <c r="BH799" s="94"/>
      <c r="BI799" s="94"/>
      <c r="BJ799" s="94"/>
      <c r="BK799" s="94"/>
    </row>
    <row r="800" spans="1:63" ht="16.5" thickTop="1" x14ac:dyDescent="0.25">
      <c r="A800" s="233" t="s">
        <v>481</v>
      </c>
      <c r="B800" s="233"/>
      <c r="C800" s="233"/>
      <c r="D800" s="233"/>
      <c r="E800" s="233"/>
      <c r="F800" s="233"/>
      <c r="G800" s="233"/>
      <c r="H800" s="233"/>
      <c r="I800" s="233"/>
      <c r="J800" s="233"/>
      <c r="K800" s="233"/>
      <c r="L800" s="233"/>
      <c r="M800" s="233"/>
      <c r="N800" s="233"/>
      <c r="O800" s="233"/>
      <c r="P800" s="233"/>
      <c r="Q800" s="233"/>
      <c r="R800" s="233"/>
      <c r="S800" s="233"/>
      <c r="T800" s="233"/>
      <c r="U800" s="233"/>
      <c r="V800" s="233"/>
      <c r="W800" s="233"/>
      <c r="X800" s="233"/>
      <c r="Y800" s="233"/>
      <c r="Z800" s="233"/>
      <c r="AA800" s="233"/>
      <c r="AB800" s="233"/>
      <c r="AC800" s="233"/>
      <c r="AD800" s="233"/>
      <c r="AE800" s="233"/>
      <c r="AF800" s="233"/>
      <c r="AG800" s="233"/>
      <c r="AH800" s="233"/>
      <c r="AI800" s="233"/>
      <c r="AJ800" s="233"/>
      <c r="AK800" s="233"/>
      <c r="AL800" s="233"/>
      <c r="AM800" s="233"/>
      <c r="AN800" s="233"/>
      <c r="AO800" s="233"/>
      <c r="AP800" s="233"/>
      <c r="AQ800" s="233"/>
      <c r="AR800" s="233"/>
      <c r="AS800" s="233"/>
      <c r="AT800" s="233"/>
      <c r="AU800" s="233"/>
      <c r="AV800" s="233"/>
    </row>
    <row r="801" spans="1:63" ht="45" x14ac:dyDescent="0.25">
      <c r="A801" s="76"/>
      <c r="B801" s="66" t="s">
        <v>21</v>
      </c>
      <c r="C801" s="225" t="s">
        <v>442</v>
      </c>
      <c r="D801" s="226"/>
      <c r="E801" s="225" t="s">
        <v>96</v>
      </c>
      <c r="F801" s="226"/>
      <c r="G801" s="232" t="s">
        <v>99</v>
      </c>
      <c r="H801" s="226"/>
      <c r="I801" s="232" t="s">
        <v>100</v>
      </c>
      <c r="J801" s="226"/>
      <c r="K801" s="225" t="s">
        <v>97</v>
      </c>
      <c r="L801" s="226"/>
      <c r="M801" s="225" t="s">
        <v>98</v>
      </c>
      <c r="N801" s="226"/>
      <c r="O801" s="225" t="s">
        <v>22</v>
      </c>
      <c r="P801" s="226"/>
      <c r="Q801" s="225" t="s">
        <v>489</v>
      </c>
      <c r="R801" s="226"/>
      <c r="S801" s="225" t="s">
        <v>488</v>
      </c>
      <c r="T801" s="226"/>
      <c r="U801" s="232" t="s">
        <v>422</v>
      </c>
      <c r="V801" s="226"/>
      <c r="W801" s="232" t="s">
        <v>436</v>
      </c>
      <c r="X801" s="226"/>
      <c r="Y801" s="232" t="s">
        <v>423</v>
      </c>
      <c r="Z801" s="226"/>
      <c r="AA801" s="225" t="s">
        <v>484</v>
      </c>
      <c r="AB801" s="226"/>
      <c r="AC801" s="225" t="s">
        <v>93</v>
      </c>
      <c r="AD801" s="226"/>
      <c r="AE801" s="225" t="s">
        <v>94</v>
      </c>
      <c r="AF801" s="226"/>
      <c r="AG801" s="225" t="s">
        <v>485</v>
      </c>
      <c r="AH801" s="226"/>
      <c r="AI801" s="225" t="s">
        <v>424</v>
      </c>
      <c r="AJ801" s="226"/>
      <c r="AK801" s="225" t="s">
        <v>425</v>
      </c>
      <c r="AL801" s="226"/>
      <c r="AM801" s="225" t="s">
        <v>437</v>
      </c>
      <c r="AN801" s="226"/>
      <c r="AO801" s="225" t="s">
        <v>500</v>
      </c>
      <c r="AP801" s="226"/>
      <c r="AQ801" s="225" t="s">
        <v>426</v>
      </c>
      <c r="AR801" s="226"/>
      <c r="AS801" s="225" t="s">
        <v>447</v>
      </c>
      <c r="AT801" s="226"/>
      <c r="AU801" s="225" t="s">
        <v>23</v>
      </c>
      <c r="AV801" s="226"/>
      <c r="AW801" s="89" t="s">
        <v>442</v>
      </c>
      <c r="AX801" s="89" t="s">
        <v>96</v>
      </c>
      <c r="AY801" s="195" t="s">
        <v>299</v>
      </c>
      <c r="AZ801" s="105" t="s">
        <v>97</v>
      </c>
      <c r="BA801" s="105" t="s">
        <v>443</v>
      </c>
      <c r="BB801" s="90" t="s">
        <v>434</v>
      </c>
      <c r="BC801" s="106" t="s">
        <v>300</v>
      </c>
      <c r="BD801" s="90" t="s">
        <v>435</v>
      </c>
      <c r="BE801" s="90" t="s">
        <v>93</v>
      </c>
      <c r="BF801" s="90" t="s">
        <v>94</v>
      </c>
      <c r="BG801" s="90" t="s">
        <v>31</v>
      </c>
      <c r="BH801" s="90" t="s">
        <v>444</v>
      </c>
      <c r="BI801" s="91" t="s">
        <v>445</v>
      </c>
      <c r="BJ801" s="91" t="s">
        <v>446</v>
      </c>
      <c r="BK801" s="91" t="s">
        <v>448</v>
      </c>
    </row>
    <row r="802" spans="1:63" x14ac:dyDescent="0.25">
      <c r="A802" s="38" t="s">
        <v>107</v>
      </c>
      <c r="B802" s="67"/>
      <c r="C802" s="67"/>
      <c r="D802" s="68"/>
      <c r="E802" s="67"/>
      <c r="F802" s="68"/>
      <c r="G802" s="67"/>
      <c r="H802" s="68"/>
      <c r="I802" s="67"/>
      <c r="J802" s="68"/>
      <c r="K802" s="67"/>
      <c r="L802" s="68"/>
      <c r="M802" s="69"/>
      <c r="N802" s="68"/>
      <c r="O802" s="67"/>
      <c r="P802" s="68"/>
      <c r="Q802" s="67"/>
      <c r="R802" s="68"/>
      <c r="S802" s="67"/>
      <c r="T802" s="68"/>
      <c r="U802" s="67"/>
      <c r="V802" s="68"/>
      <c r="W802" s="67"/>
      <c r="X802" s="68"/>
      <c r="Y802" s="67"/>
      <c r="Z802" s="68"/>
      <c r="AA802" s="67"/>
      <c r="AB802" s="68"/>
      <c r="AC802" s="69"/>
      <c r="AD802" s="69"/>
      <c r="AE802" s="67"/>
      <c r="AF802" s="68"/>
      <c r="AG802" s="67"/>
      <c r="AH802" s="68"/>
      <c r="AI802" s="67"/>
      <c r="AJ802" s="68"/>
      <c r="AK802" s="227"/>
      <c r="AL802" s="228"/>
      <c r="AM802" s="227"/>
      <c r="AN802" s="228"/>
      <c r="AO802" s="112"/>
      <c r="AP802" s="113"/>
      <c r="AQ802" s="112"/>
      <c r="AR802" s="113"/>
      <c r="AS802" s="112"/>
      <c r="AT802" s="113"/>
      <c r="AU802" s="67"/>
      <c r="AV802" s="110"/>
      <c r="AW802" s="89"/>
      <c r="AX802" s="89"/>
      <c r="AY802" s="89"/>
      <c r="AZ802" s="89"/>
      <c r="BA802" s="89"/>
    </row>
    <row r="803" spans="1:63" x14ac:dyDescent="0.25">
      <c r="A803" s="77"/>
      <c r="B803" s="70"/>
      <c r="C803" s="223">
        <f>(VLOOKUP(A802,$BL$2:$CH$5,2,FALSE))*'Attorney Detail'!F803</f>
        <v>15</v>
      </c>
      <c r="D803" s="224"/>
      <c r="E803" s="223">
        <f>(VLOOKUP(A802,$BL$2:$CH$5,3,FALSE))*'Attorney Detail'!F803</f>
        <v>15</v>
      </c>
      <c r="F803" s="224"/>
      <c r="G803" s="223">
        <f>VLOOKUP(A802,$BL$2:$CI$5,4,FALSE)*'Attorney Detail'!F803</f>
        <v>50</v>
      </c>
      <c r="H803" s="224"/>
      <c r="I803" s="223">
        <f>VLOOKUP(A802,$BL$2:$CI$5,5,FALSE)*'Attorney Detail'!F803</f>
        <v>80</v>
      </c>
      <c r="J803" s="224"/>
      <c r="K803" s="223">
        <f>VLOOKUP(A802,$BL$2:$CI$5,6,FALSE)*'Attorney Detail'!F803</f>
        <v>100</v>
      </c>
      <c r="L803" s="224"/>
      <c r="M803" s="234">
        <f>VLOOKUP(A802,$BL$2:$CI$5,7,FALSE)*'Attorney Detail'!F803</f>
        <v>150</v>
      </c>
      <c r="N803" s="224"/>
      <c r="O803" s="223">
        <f>VLOOKUP(A802,$BL$2:$CI$5,8,FALSE)*'Attorney Detail'!F803</f>
        <v>300</v>
      </c>
      <c r="P803" s="224"/>
      <c r="Q803" s="223">
        <f>VLOOKUP(A802,$BL$2:$CI$5,9,FALSE)*'Attorney Detail'!F803</f>
        <v>15</v>
      </c>
      <c r="R803" s="224"/>
      <c r="S803" s="223">
        <f>VLOOKUP(A802,$BL$2:$CI$5,10,FALSE)*'Attorney Detail'!F803</f>
        <v>50</v>
      </c>
      <c r="T803" s="224"/>
      <c r="U803" s="223">
        <f>VLOOKUP(A802,$BL$2:$CI$5,11,FALSE)*'Attorney Detail'!F803</f>
        <v>100</v>
      </c>
      <c r="V803" s="224"/>
      <c r="W803" s="223">
        <f>VLOOKUP(A802,$BL$2:$CI$5,12,FALSE)*'Attorney Detail'!F803</f>
        <v>220</v>
      </c>
      <c r="X803" s="224"/>
      <c r="Y803" s="223">
        <f>VLOOKUP(A802,$BL$2:$CI$5,13,FALSE)*'Attorney Detail'!F803</f>
        <v>300</v>
      </c>
      <c r="Z803" s="224"/>
      <c r="AA803" s="229">
        <f>VLOOKUP(A802,$BL$2:$CI$5,14,FALSE)*'Attorney Detail'!F803</f>
        <v>400</v>
      </c>
      <c r="AB803" s="230"/>
      <c r="AC803" s="229">
        <f>VLOOKUP(A802,$BL$2:$CI$5,15,FALSE)*'Attorney Detail'!F803</f>
        <v>120</v>
      </c>
      <c r="AD803" s="231"/>
      <c r="AE803" s="229">
        <f>VLOOKUP(A802,$BL$2:$CI$5,16,FALSE)*'Attorney Detail'!F803</f>
        <v>120</v>
      </c>
      <c r="AF803" s="230"/>
      <c r="AG803" s="229">
        <f>VLOOKUP(A802,$BL$2:$CI$5,17,FALSE)*'Attorney Detail'!F803</f>
        <v>300</v>
      </c>
      <c r="AH803" s="230"/>
      <c r="AI803" s="223">
        <f>VLOOKUP(A802,$BL$2:$CI$5,18,FALSE)*'Attorney Detail'!F803</f>
        <v>300</v>
      </c>
      <c r="AJ803" s="224"/>
      <c r="AK803" s="223">
        <f>VLOOKUP(A802,$BL$2:$CI$5,19,FALSE)*'Attorney Detail'!F803</f>
        <v>15</v>
      </c>
      <c r="AL803" s="224"/>
      <c r="AM803" s="223">
        <f>VLOOKUP(A802,$BL$2:$CI$5,20,FALSE)*'Attorney Detail'!F803</f>
        <v>40</v>
      </c>
      <c r="AN803" s="224"/>
      <c r="AO803" s="223">
        <f>VLOOKUP(A802,$BL$2:$CI$5,21,FALSE)*'Attorney Detail'!F803</f>
        <v>40</v>
      </c>
      <c r="AP803" s="224"/>
      <c r="AQ803" s="223">
        <f>VLOOKUP(A802,$BL$2:$CI$5,22,FALSE)*'Attorney Detail'!F803</f>
        <v>40</v>
      </c>
      <c r="AR803" s="224"/>
      <c r="AS803" s="235">
        <f>VLOOKUP(A802,$BL$2:$CI$5,23,FALSE)*'Attorney Detail'!F803</f>
        <v>10000000000</v>
      </c>
      <c r="AT803" s="236"/>
      <c r="AU803" s="237"/>
      <c r="AV803" s="238"/>
    </row>
    <row r="804" spans="1:63" ht="15.75" thickBot="1" x14ac:dyDescent="0.3">
      <c r="A804" s="37" t="str">
        <f>'Attorney Detail'!A803&amp;""</f>
        <v/>
      </c>
      <c r="B804" s="78" t="s">
        <v>24</v>
      </c>
      <c r="C804" s="78" t="s">
        <v>24</v>
      </c>
      <c r="D804" s="78" t="s">
        <v>112</v>
      </c>
      <c r="E804" s="78" t="s">
        <v>24</v>
      </c>
      <c r="F804" s="78" t="s">
        <v>112</v>
      </c>
      <c r="G804" s="78" t="s">
        <v>24</v>
      </c>
      <c r="H804" s="78" t="s">
        <v>112</v>
      </c>
      <c r="I804" s="78" t="s">
        <v>24</v>
      </c>
      <c r="J804" s="78" t="s">
        <v>112</v>
      </c>
      <c r="K804" s="78" t="s">
        <v>24</v>
      </c>
      <c r="L804" s="78" t="s">
        <v>112</v>
      </c>
      <c r="M804" s="78" t="s">
        <v>24</v>
      </c>
      <c r="N804" s="78" t="s">
        <v>112</v>
      </c>
      <c r="O804" s="78" t="s">
        <v>24</v>
      </c>
      <c r="P804" s="78" t="s">
        <v>112</v>
      </c>
      <c r="Q804" s="78" t="s">
        <v>24</v>
      </c>
      <c r="R804" s="78" t="s">
        <v>112</v>
      </c>
      <c r="S804" s="78" t="s">
        <v>24</v>
      </c>
      <c r="T804" s="78" t="s">
        <v>112</v>
      </c>
      <c r="U804" s="78" t="s">
        <v>24</v>
      </c>
      <c r="V804" s="78" t="s">
        <v>112</v>
      </c>
      <c r="W804" s="78" t="s">
        <v>24</v>
      </c>
      <c r="X804" s="78" t="s">
        <v>112</v>
      </c>
      <c r="Y804" s="78" t="s">
        <v>24</v>
      </c>
      <c r="Z804" s="78" t="s">
        <v>112</v>
      </c>
      <c r="AA804" s="78" t="s">
        <v>24</v>
      </c>
      <c r="AB804" s="78" t="s">
        <v>112</v>
      </c>
      <c r="AC804" s="78" t="s">
        <v>24</v>
      </c>
      <c r="AD804" s="78" t="s">
        <v>112</v>
      </c>
      <c r="AE804" s="78" t="s">
        <v>24</v>
      </c>
      <c r="AF804" s="78" t="s">
        <v>112</v>
      </c>
      <c r="AG804" s="78" t="s">
        <v>24</v>
      </c>
      <c r="AH804" s="79" t="s">
        <v>112</v>
      </c>
      <c r="AI804" s="78" t="s">
        <v>24</v>
      </c>
      <c r="AJ804" s="78" t="s">
        <v>112</v>
      </c>
      <c r="AK804" s="78" t="s">
        <v>24</v>
      </c>
      <c r="AL804" s="78" t="s">
        <v>112</v>
      </c>
      <c r="AM804" s="78" t="s">
        <v>24</v>
      </c>
      <c r="AN804" s="78" t="s">
        <v>112</v>
      </c>
      <c r="AO804" s="78" t="s">
        <v>24</v>
      </c>
      <c r="AP804" s="78" t="s">
        <v>112</v>
      </c>
      <c r="AQ804" s="78" t="s">
        <v>24</v>
      </c>
      <c r="AR804" s="78" t="s">
        <v>112</v>
      </c>
      <c r="AS804" s="78" t="s">
        <v>24</v>
      </c>
      <c r="AT804" s="78" t="s">
        <v>112</v>
      </c>
      <c r="AU804" s="78" t="s">
        <v>24</v>
      </c>
      <c r="AV804" s="154" t="s">
        <v>112</v>
      </c>
    </row>
    <row r="805" spans="1:63" ht="16.5" thickTop="1" thickBot="1" x14ac:dyDescent="0.3">
      <c r="A805" s="20" t="s">
        <v>25</v>
      </c>
      <c r="B805" s="21"/>
      <c r="C805" s="21"/>
      <c r="D805" s="75">
        <f>C805/C803</f>
        <v>0</v>
      </c>
      <c r="E805" s="21"/>
      <c r="F805" s="75">
        <f>E805/E803</f>
        <v>0</v>
      </c>
      <c r="G805" s="21"/>
      <c r="H805" s="75">
        <f>G805/G803</f>
        <v>0</v>
      </c>
      <c r="I805" s="21"/>
      <c r="J805" s="75">
        <f>I805/I803</f>
        <v>0</v>
      </c>
      <c r="K805" s="21"/>
      <c r="L805" s="75">
        <f>K805/K803</f>
        <v>0</v>
      </c>
      <c r="M805" s="21"/>
      <c r="N805" s="75">
        <f>M805/M803</f>
        <v>0</v>
      </c>
      <c r="O805" s="21"/>
      <c r="P805" s="75">
        <f>O805/O803</f>
        <v>0</v>
      </c>
      <c r="Q805" s="21"/>
      <c r="R805" s="75">
        <f>Q805/Q803</f>
        <v>0</v>
      </c>
      <c r="S805" s="21"/>
      <c r="T805" s="75">
        <f>S805/S803</f>
        <v>0</v>
      </c>
      <c r="U805" s="21"/>
      <c r="V805" s="75">
        <f>U805/U803</f>
        <v>0</v>
      </c>
      <c r="W805" s="21"/>
      <c r="X805" s="75">
        <f>W805/W803</f>
        <v>0</v>
      </c>
      <c r="Y805" s="21"/>
      <c r="Z805" s="75">
        <f>Y805/Y803</f>
        <v>0</v>
      </c>
      <c r="AA805" s="21"/>
      <c r="AB805" s="75">
        <f>AA805/AA803</f>
        <v>0</v>
      </c>
      <c r="AC805" s="21"/>
      <c r="AD805" s="75">
        <f>AC805/AC803</f>
        <v>0</v>
      </c>
      <c r="AE805" s="21"/>
      <c r="AF805" s="75">
        <f>AE805/AE803</f>
        <v>0</v>
      </c>
      <c r="AG805" s="21"/>
      <c r="AH805" s="75">
        <f>AG805/AG803</f>
        <v>0</v>
      </c>
      <c r="AI805" s="21"/>
      <c r="AJ805" s="75">
        <f>AI805/AI803</f>
        <v>0</v>
      </c>
      <c r="AK805" s="21"/>
      <c r="AL805" s="75">
        <f>AK805/AK803</f>
        <v>0</v>
      </c>
      <c r="AM805" s="21">
        <v>0</v>
      </c>
      <c r="AN805" s="75">
        <f>AM805/AM803</f>
        <v>0</v>
      </c>
      <c r="AO805" s="21"/>
      <c r="AP805" s="75">
        <f>AO805/AO803</f>
        <v>0</v>
      </c>
      <c r="AQ805" s="21"/>
      <c r="AR805" s="75">
        <f>AQ805/AQ803</f>
        <v>0</v>
      </c>
      <c r="AS805" s="21"/>
      <c r="AT805" s="75">
        <f>AS805/AS803</f>
        <v>0</v>
      </c>
      <c r="AU805" s="100">
        <f>E805+M805+O805+Q805+W805+Y805+AA805+AE805+AG805+AI805+AO805+AS805+G805+K805+I805+AC805+S805+U805+AQ805+AK805+AM805+C805</f>
        <v>0</v>
      </c>
      <c r="AV805" s="155">
        <f t="shared" ref="AV805:AV809" si="3630">F805+N805+P805+R805+X805+Z805+AB805+AF805+AH805+AJ805+AP805+AT805+AD805+H805+L805+J805+T805+V805+AR805+AL805+AN805+D805</f>
        <v>0</v>
      </c>
      <c r="AW805" s="93">
        <f>IF(D805=0,0,(IF('Attorney Detail'!I803="yes",(D805/AV805)*('Attorney Detail'!G803+'Attorney Detail'!H803),0)))</f>
        <v>0</v>
      </c>
      <c r="AX805" s="93">
        <f>IF(F805=0,0,(IF('Attorney Detail'!J803="yes",(F805/AV805)*('Attorney Detail'!G803+'Attorney Detail'!H803),0)))</f>
        <v>0</v>
      </c>
      <c r="AY805" s="93">
        <f>IF(H805+J805=0,0,(IF('Attorney Detail'!K803="yes",((H805+J805)/AV805)*('Attorney Detail'!G803+'Attorney Detail'!H803),0)))</f>
        <v>0</v>
      </c>
      <c r="AZ805" s="93">
        <f>IF(L805=0,0,(IF('Attorney Detail'!L803="yes",(L805/AV805)*('Attorney Detail'!G803+'Attorney Detail'!H803),0)))</f>
        <v>0</v>
      </c>
      <c r="BA805" s="93">
        <f>IF(N805=0,0,(N805/AV805)*('Attorney Detail'!G803+'Attorney Detail'!H803))</f>
        <v>0</v>
      </c>
      <c r="BB805" s="93">
        <f>IF(R805+T805=0,0,(IF('Attorney Detail'!M803="yes",((R805+T805)/AV805)*('Attorney Detail'!G803+'Attorney Detail'!H803),0)))</f>
        <v>0</v>
      </c>
      <c r="BC805" s="93">
        <f>IF(V805=0,0,(IF('Attorney Detail'!N803="yes",(((V805)/AV805)*('Attorney Detail'!G803+'Attorney Detail'!H803)),0)))</f>
        <v>0</v>
      </c>
      <c r="BD805" s="93">
        <f>IF(X805+Z805+AB805=0,0,(IF('Attorney Detail'!O803="yes",((X805+Z805+AB805)/AV805)*('Attorney Detail'!G803+'Attorney Detail'!H803),0)))</f>
        <v>0</v>
      </c>
      <c r="BE805" s="93">
        <f>IF(AD805=0,0,(IF('Attorney Detail'!P803="yes",(AD805/AV805)*('Attorney Detail'!G803+'Attorney Detail'!H803),0)))</f>
        <v>0</v>
      </c>
      <c r="BF805" s="93">
        <f>IF(AF805=0,0,(IF('Attorney Detail'!Q803="yes",(AF805/AV805)*('Attorney Detail'!G803+'Attorney Detail'!H803),0)))</f>
        <v>0</v>
      </c>
      <c r="BG805" s="93">
        <f>IF(AH805=0,0,(AH805/AV805)*('Attorney Detail'!G803+'Attorney Detail'!H803))</f>
        <v>0</v>
      </c>
      <c r="BH805" s="93">
        <f>IF(AK805+AM805=0,0,(IF('Attorney Detail'!R803="yes",((AL805+AN805)/AV805)*('Attorney Detail'!G803+'Attorney Detail'!H803),0)))</f>
        <v>0</v>
      </c>
      <c r="BI805" s="91">
        <f>IF(AP805=0,0,(IF('Attorney Detail'!S803="yes",(AP805/AV805)*('Attorney Detail'!G803+'Attorney Detail'!H803),0)))</f>
        <v>0</v>
      </c>
      <c r="BJ805" s="91">
        <f>IF(AT805=0,0,(AT805/AV805)*('Attorney Detail'!G803+'Attorney Detail'!H803))</f>
        <v>0</v>
      </c>
      <c r="BK805" s="91">
        <f>IF((AU805)=0,('Attorney Detail'!G803+'Attorney Detail'!H803),SUM(AW805:BJ805))</f>
        <v>0</v>
      </c>
    </row>
    <row r="806" spans="1:63" ht="16.5" thickTop="1" thickBot="1" x14ac:dyDescent="0.3">
      <c r="A806" s="22" t="s">
        <v>26</v>
      </c>
      <c r="B806" s="23"/>
      <c r="C806" s="88"/>
      <c r="D806" s="75">
        <f>C806/C803</f>
        <v>0</v>
      </c>
      <c r="E806" s="88"/>
      <c r="F806" s="75">
        <f>E806/E803</f>
        <v>0</v>
      </c>
      <c r="G806" s="88"/>
      <c r="H806" s="75">
        <f>G806/G803</f>
        <v>0</v>
      </c>
      <c r="I806" s="88"/>
      <c r="J806" s="75">
        <f>I806/I803</f>
        <v>0</v>
      </c>
      <c r="K806" s="88"/>
      <c r="L806" s="75">
        <f>K806/K803</f>
        <v>0</v>
      </c>
      <c r="M806" s="88"/>
      <c r="N806" s="75">
        <f>M806/M803</f>
        <v>0</v>
      </c>
      <c r="O806" s="88"/>
      <c r="P806" s="75">
        <f>O806/O803</f>
        <v>0</v>
      </c>
      <c r="Q806" s="88"/>
      <c r="R806" s="75">
        <f>Q806/Q803</f>
        <v>0</v>
      </c>
      <c r="S806" s="88"/>
      <c r="T806" s="75">
        <f>S806/S803</f>
        <v>0</v>
      </c>
      <c r="U806" s="88"/>
      <c r="V806" s="75">
        <f>U806/U803</f>
        <v>0</v>
      </c>
      <c r="W806" s="88"/>
      <c r="X806" s="75">
        <f>W806/W803</f>
        <v>0</v>
      </c>
      <c r="Y806" s="88"/>
      <c r="Z806" s="75">
        <f>Y806/Y803</f>
        <v>0</v>
      </c>
      <c r="AA806" s="88"/>
      <c r="AB806" s="75">
        <f>AA806/AA803</f>
        <v>0</v>
      </c>
      <c r="AC806" s="88"/>
      <c r="AD806" s="75">
        <f>AC806/AC803</f>
        <v>0</v>
      </c>
      <c r="AE806" s="88"/>
      <c r="AF806" s="75">
        <f>AE806/AE803</f>
        <v>0</v>
      </c>
      <c r="AG806" s="88"/>
      <c r="AH806" s="75">
        <f>AG806/AG803</f>
        <v>0</v>
      </c>
      <c r="AI806" s="88"/>
      <c r="AJ806" s="75">
        <f>AI806/AI803</f>
        <v>0</v>
      </c>
      <c r="AK806" s="88">
        <v>0</v>
      </c>
      <c r="AL806" s="75">
        <f>AK806/AK803</f>
        <v>0</v>
      </c>
      <c r="AM806" s="88">
        <v>0</v>
      </c>
      <c r="AN806" s="75">
        <f>AM806/AM803</f>
        <v>0</v>
      </c>
      <c r="AO806" s="88"/>
      <c r="AP806" s="75">
        <f>AO806/AO803</f>
        <v>0</v>
      </c>
      <c r="AQ806" s="88"/>
      <c r="AR806" s="75">
        <f>AQ806/AQ803</f>
        <v>0</v>
      </c>
      <c r="AS806" s="88"/>
      <c r="AT806" s="75">
        <f>AS806/AS803</f>
        <v>0</v>
      </c>
      <c r="AU806" s="107">
        <f>E806+M806+O806+Q806+W806+Y806+AA806+AE806+AG806+AI806+AO806+AS806+G806+K806+I806+AC806+S806+U806+AQ806+AK806+AM806+C806</f>
        <v>0</v>
      </c>
      <c r="AV806" s="155">
        <f t="shared" si="3630"/>
        <v>0</v>
      </c>
      <c r="AW806" s="93">
        <f>IF(D806=0,0,(IF('Attorney Detail'!I804="yes",(D806/AV806)*('Attorney Detail'!G804+'Attorney Detail'!H804),0)))</f>
        <v>0</v>
      </c>
      <c r="AX806" s="93">
        <f>IF(F806=0,0,(IF('Attorney Detail'!J804="yes",(F806/AV806)*('Attorney Detail'!G804+'Attorney Detail'!H804),0)))</f>
        <v>0</v>
      </c>
      <c r="AY806" s="93">
        <f>IF(H806+J806=0,0,(IF('Attorney Detail'!K804="yes",((H806+J806)/AV806)*('Attorney Detail'!G804+'Attorney Detail'!H804),0)))</f>
        <v>0</v>
      </c>
      <c r="AZ806" s="93">
        <f>IF(L806=0,0,(IF('Attorney Detail'!L804="yes",(L806/AV806)*('Attorney Detail'!G804+'Attorney Detail'!H804),0)))</f>
        <v>0</v>
      </c>
      <c r="BA806" s="93">
        <f>IF(N806=0,0,(N806/AV806)*('Attorney Detail'!G804+'Attorney Detail'!H804))</f>
        <v>0</v>
      </c>
      <c r="BB806" s="93">
        <f>IF(R806+T806=0,0,(IF('Attorney Detail'!M804="yes",((R806+T806)/AV806)*('Attorney Detail'!G804+'Attorney Detail'!H804),0)))</f>
        <v>0</v>
      </c>
      <c r="BC806" s="93">
        <f>IF(V806=0,0,(IF('Attorney Detail'!N804="yes",(((V806)/AV806)*('Attorney Detail'!G804+'Attorney Detail'!H804)),0)))</f>
        <v>0</v>
      </c>
      <c r="BD806" s="93">
        <f>IF(X806+Z806+AB806=0,0,(IF('Attorney Detail'!O804="yes",((X806+Z806+AB806)/AV806)*('Attorney Detail'!G804+'Attorney Detail'!H804),0)))</f>
        <v>0</v>
      </c>
      <c r="BE806" s="93">
        <f>IF(AD806=0,0,(IF('Attorney Detail'!P804="yes",(AD806/AV806)*('Attorney Detail'!G804+'Attorney Detail'!H804),0)))</f>
        <v>0</v>
      </c>
      <c r="BF806" s="93">
        <f>IF(AF806=0,0,(IF('Attorney Detail'!Q804="yes",(AF806/AV806)*('Attorney Detail'!G804+'Attorney Detail'!H804),0)))</f>
        <v>0</v>
      </c>
      <c r="BG806" s="93">
        <f>IF(AH806=0,0,(AH806/AV806)*('Attorney Detail'!G804+'Attorney Detail'!H804))</f>
        <v>0</v>
      </c>
      <c r="BH806" s="93">
        <f>IF(AK806+AM806=0,0,(IF('Attorney Detail'!R804="yes",((AL806+AN806)/AV806)*('Attorney Detail'!G804+'Attorney Detail'!H804),0)))</f>
        <v>0</v>
      </c>
      <c r="BI806" s="91">
        <f>IF(AP806=0,0,(IF('Attorney Detail'!S804="yes",(AP806/AV806)*('Attorney Detail'!G804+'Attorney Detail'!H804),0)))</f>
        <v>0</v>
      </c>
      <c r="BJ806" s="91">
        <f>IF(AT806=0,0,(AT806/AV806)*('Attorney Detail'!G804+'Attorney Detail'!H804))</f>
        <v>0</v>
      </c>
      <c r="BK806" s="91">
        <f>IF((AU806)=0,('Attorney Detail'!G804+'Attorney Detail'!H804),SUM(AW806:BJ806))</f>
        <v>0</v>
      </c>
    </row>
    <row r="807" spans="1:63" ht="16.5" thickTop="1" thickBot="1" x14ac:dyDescent="0.3">
      <c r="A807" s="22" t="s">
        <v>27</v>
      </c>
      <c r="B807" s="23"/>
      <c r="C807" s="88"/>
      <c r="D807" s="75">
        <f>C807/C803</f>
        <v>0</v>
      </c>
      <c r="E807" s="88"/>
      <c r="F807" s="75">
        <f>E807/E803</f>
        <v>0</v>
      </c>
      <c r="G807" s="88"/>
      <c r="H807" s="75">
        <f>G807/G803</f>
        <v>0</v>
      </c>
      <c r="I807" s="88"/>
      <c r="J807" s="75">
        <f>I807/I803</f>
        <v>0</v>
      </c>
      <c r="K807" s="88"/>
      <c r="L807" s="75">
        <f>K807/K803</f>
        <v>0</v>
      </c>
      <c r="M807" s="88"/>
      <c r="N807" s="75">
        <f>M807/M803</f>
        <v>0</v>
      </c>
      <c r="O807" s="88"/>
      <c r="P807" s="75">
        <f>O807/O803</f>
        <v>0</v>
      </c>
      <c r="Q807" s="88"/>
      <c r="R807" s="75">
        <f>Q807/Q803</f>
        <v>0</v>
      </c>
      <c r="S807" s="88"/>
      <c r="T807" s="75">
        <f>S807/S803</f>
        <v>0</v>
      </c>
      <c r="U807" s="88"/>
      <c r="V807" s="75">
        <f>U807/U803</f>
        <v>0</v>
      </c>
      <c r="W807" s="88"/>
      <c r="X807" s="75">
        <f>W807/W803</f>
        <v>0</v>
      </c>
      <c r="Y807" s="88"/>
      <c r="Z807" s="75">
        <f>Y807/Y803</f>
        <v>0</v>
      </c>
      <c r="AA807" s="88"/>
      <c r="AB807" s="75">
        <f>AA807/AA803</f>
        <v>0</v>
      </c>
      <c r="AC807" s="88"/>
      <c r="AD807" s="75">
        <f>AC807/AC803</f>
        <v>0</v>
      </c>
      <c r="AE807" s="88"/>
      <c r="AF807" s="75">
        <f>AE807/AE803</f>
        <v>0</v>
      </c>
      <c r="AG807" s="88"/>
      <c r="AH807" s="75">
        <f>AG807/AG803</f>
        <v>0</v>
      </c>
      <c r="AI807" s="88"/>
      <c r="AJ807" s="75">
        <f>AI807/AI803</f>
        <v>0</v>
      </c>
      <c r="AK807" s="88">
        <v>0</v>
      </c>
      <c r="AL807" s="75">
        <f>AK807/AK803</f>
        <v>0</v>
      </c>
      <c r="AM807" s="88">
        <v>0</v>
      </c>
      <c r="AN807" s="75">
        <f>AM807/AM803</f>
        <v>0</v>
      </c>
      <c r="AO807" s="88"/>
      <c r="AP807" s="75">
        <f>AO807/AO803</f>
        <v>0</v>
      </c>
      <c r="AQ807" s="88"/>
      <c r="AR807" s="75">
        <f>AQ807/AQ803</f>
        <v>0</v>
      </c>
      <c r="AS807" s="88"/>
      <c r="AT807" s="75">
        <f>AS807/AS803</f>
        <v>0</v>
      </c>
      <c r="AU807" s="107">
        <f>E807+M807+O807+Q807+W807+Y807+AA807+AE807+AG807+AI807+AO807+AS807+G807+K807+I807+AC807+S807+U807+AQ807+AK807+AM807+C807</f>
        <v>0</v>
      </c>
      <c r="AV807" s="155">
        <f t="shared" si="3630"/>
        <v>0</v>
      </c>
      <c r="AW807" s="93">
        <f>IF(D807=0,0,(IF('Attorney Detail'!I805="yes",(D807/AV807)*('Attorney Detail'!G805+'Attorney Detail'!H805),0)))</f>
        <v>0</v>
      </c>
      <c r="AX807" s="93">
        <f>IF(F807=0,0,(IF('Attorney Detail'!J805="yes",(F807/AV807)*('Attorney Detail'!G805+'Attorney Detail'!H805),0)))</f>
        <v>0</v>
      </c>
      <c r="AY807" s="93">
        <f>IF(H807+J807=0,0,(IF('Attorney Detail'!K805="yes",((H807+J807)/AV807)*('Attorney Detail'!G805+'Attorney Detail'!H805),0)))</f>
        <v>0</v>
      </c>
      <c r="AZ807" s="93">
        <f>IF(L807=0,0,(IF('Attorney Detail'!L805="yes",(L807/AV807)*('Attorney Detail'!G805+'Attorney Detail'!H805),0)))</f>
        <v>0</v>
      </c>
      <c r="BA807" s="93">
        <f>IF(N807=0,0,(N807/AV807)*('Attorney Detail'!G805+'Attorney Detail'!H805))</f>
        <v>0</v>
      </c>
      <c r="BB807" s="93">
        <f>IF(R807+T807=0,0,(IF('Attorney Detail'!M805="yes",((R807+T807)/AV807)*('Attorney Detail'!G805+'Attorney Detail'!H805),0)))</f>
        <v>0</v>
      </c>
      <c r="BC807" s="93">
        <f>IF(V807=0,0,(IF('Attorney Detail'!N805="yes",(((V807)/AV807)*('Attorney Detail'!G805+'Attorney Detail'!H805)),0)))</f>
        <v>0</v>
      </c>
      <c r="BD807" s="93">
        <f>IF(X807+Z807+AB807=0,0,(IF('Attorney Detail'!O805="yes",((X807+Z807+AB807)/AV807)*('Attorney Detail'!G805+'Attorney Detail'!H805),0)))</f>
        <v>0</v>
      </c>
      <c r="BE807" s="93">
        <f>IF(AD807=0,0,(IF('Attorney Detail'!P805="yes",(AD807/AV807)*('Attorney Detail'!G805+'Attorney Detail'!H805),0)))</f>
        <v>0</v>
      </c>
      <c r="BF807" s="93">
        <f>IF(AF807=0,0,(IF('Attorney Detail'!Q805="yes",(AF807/AV807)*('Attorney Detail'!G805+'Attorney Detail'!H805),0)))</f>
        <v>0</v>
      </c>
      <c r="BG807" s="93">
        <f>IF(AH807=0,0,(AH807/AV807)*('Attorney Detail'!G805+'Attorney Detail'!H805))</f>
        <v>0</v>
      </c>
      <c r="BH807" s="93">
        <f>IF(AK807+AM807=0,0,(IF('Attorney Detail'!R805="yes",((AL807+AN807)/AV807)*('Attorney Detail'!G805+'Attorney Detail'!H805),0)))</f>
        <v>0</v>
      </c>
      <c r="BI807" s="91">
        <f>IF(AP807=0,0,(IF('Attorney Detail'!S805="yes",(AP807/AV807)*('Attorney Detail'!G805+'Attorney Detail'!H805),0)))</f>
        <v>0</v>
      </c>
      <c r="BJ807" s="91">
        <f>IF(AT807=0,0,(AT807/AV807)*('Attorney Detail'!G805+'Attorney Detail'!H805))</f>
        <v>0</v>
      </c>
      <c r="BK807" s="91">
        <f>IF((AU807)=0,('Attorney Detail'!G805+'Attorney Detail'!H805),SUM(AW807:BJ807))</f>
        <v>0</v>
      </c>
    </row>
    <row r="808" spans="1:63" ht="16.5" thickTop="1" thickBot="1" x14ac:dyDescent="0.3">
      <c r="A808" s="24" t="s">
        <v>28</v>
      </c>
      <c r="B808" s="25"/>
      <c r="C808" s="25"/>
      <c r="D808" s="75">
        <f>C808/C803</f>
        <v>0</v>
      </c>
      <c r="E808" s="25"/>
      <c r="F808" s="75">
        <f>E808/E803</f>
        <v>0</v>
      </c>
      <c r="G808" s="25"/>
      <c r="H808" s="75">
        <f>G808/G803</f>
        <v>0</v>
      </c>
      <c r="I808" s="25"/>
      <c r="J808" s="75">
        <f>I808/I803</f>
        <v>0</v>
      </c>
      <c r="K808" s="25"/>
      <c r="L808" s="75">
        <f>K808/K803</f>
        <v>0</v>
      </c>
      <c r="M808" s="25"/>
      <c r="N808" s="75">
        <f>M808/M803</f>
        <v>0</v>
      </c>
      <c r="O808" s="25"/>
      <c r="P808" s="75">
        <f>O808/O803</f>
        <v>0</v>
      </c>
      <c r="Q808" s="25"/>
      <c r="R808" s="75">
        <f>Q808/Q803</f>
        <v>0</v>
      </c>
      <c r="S808" s="25"/>
      <c r="T808" s="75">
        <f>S808/S803</f>
        <v>0</v>
      </c>
      <c r="U808" s="25"/>
      <c r="V808" s="75">
        <f>U808/U803</f>
        <v>0</v>
      </c>
      <c r="W808" s="25"/>
      <c r="X808" s="75">
        <f>W808/W803</f>
        <v>0</v>
      </c>
      <c r="Y808" s="25"/>
      <c r="Z808" s="75">
        <f>Y808/Y803</f>
        <v>0</v>
      </c>
      <c r="AA808" s="25"/>
      <c r="AB808" s="75">
        <f>AA808/AA803</f>
        <v>0</v>
      </c>
      <c r="AC808" s="25"/>
      <c r="AD808" s="75">
        <f>AC808/AC803</f>
        <v>0</v>
      </c>
      <c r="AE808" s="25"/>
      <c r="AF808" s="75">
        <f>AE808/AE803</f>
        <v>0</v>
      </c>
      <c r="AG808" s="25"/>
      <c r="AH808" s="75">
        <f>AG808/AG803</f>
        <v>0</v>
      </c>
      <c r="AI808" s="25"/>
      <c r="AJ808" s="75">
        <f>AI808/AI803</f>
        <v>0</v>
      </c>
      <c r="AK808" s="25">
        <v>0</v>
      </c>
      <c r="AL808" s="75">
        <f>AK808/AK803</f>
        <v>0</v>
      </c>
      <c r="AM808" s="25">
        <v>0</v>
      </c>
      <c r="AN808" s="75">
        <f>AM808/AM803</f>
        <v>0</v>
      </c>
      <c r="AO808" s="25"/>
      <c r="AP808" s="75">
        <f>AO808/AO803</f>
        <v>0</v>
      </c>
      <c r="AQ808" s="25"/>
      <c r="AR808" s="75">
        <f>AQ808/AQ803</f>
        <v>0</v>
      </c>
      <c r="AS808" s="25"/>
      <c r="AT808" s="75">
        <f>AS808/AS803</f>
        <v>0</v>
      </c>
      <c r="AU808" s="108">
        <f>E808+M808+O808+Q808+W808+Y808+AA808+AE808+AG808+AI808+AO808+AS808+G808+K808+I808+AC808+S808+U808+AQ808+AK808+AM808+C808</f>
        <v>0</v>
      </c>
      <c r="AV808" s="155">
        <f t="shared" si="3630"/>
        <v>0</v>
      </c>
      <c r="AW808" s="93">
        <f>IF(D808=0,0,(IF('Attorney Detail'!I806="yes",(D808/AV808)*('Attorney Detail'!G806+'Attorney Detail'!H806),0)))</f>
        <v>0</v>
      </c>
      <c r="AX808" s="93">
        <f>IF(F808=0,0,(IF('Attorney Detail'!J806="yes",(F808/AV808)*('Attorney Detail'!G806+'Attorney Detail'!H806),0)))</f>
        <v>0</v>
      </c>
      <c r="AY808" s="93">
        <f>IF(H808+J808=0,0,(IF('Attorney Detail'!K806="yes",((H808+J808)/AV808)*('Attorney Detail'!G806+'Attorney Detail'!H806),0)))</f>
        <v>0</v>
      </c>
      <c r="AZ808" s="93">
        <f>IF(L808=0,0,(IF('Attorney Detail'!L806="yes",(L808/AV808)*('Attorney Detail'!G806+'Attorney Detail'!H806),0)))</f>
        <v>0</v>
      </c>
      <c r="BA808" s="93">
        <f>IF(N808=0,0,(N808/AV808)*('Attorney Detail'!G806+'Attorney Detail'!H806))</f>
        <v>0</v>
      </c>
      <c r="BB808" s="93">
        <f>IF(R808+T808=0,0,(IF('Attorney Detail'!M806="yes",((R808+T808)/AV808)*('Attorney Detail'!G806+'Attorney Detail'!H806),0)))</f>
        <v>0</v>
      </c>
      <c r="BC808" s="93">
        <f>IF(V808=0,0,(IF('Attorney Detail'!N806="yes",(((V808)/AV808)*('Attorney Detail'!G806+'Attorney Detail'!H806)),0)))</f>
        <v>0</v>
      </c>
      <c r="BD808" s="93">
        <f>IF(X808+Z808+AB808=0,0,(IF('Attorney Detail'!O806="yes",((X808+Z808+AB808)/AV808)*('Attorney Detail'!G806+'Attorney Detail'!H806),0)))</f>
        <v>0</v>
      </c>
      <c r="BE808" s="93">
        <f>IF(AD808=0,0,(IF('Attorney Detail'!P806="yes",(AD808/AV808)*('Attorney Detail'!G806+'Attorney Detail'!H806),0)))</f>
        <v>0</v>
      </c>
      <c r="BF808" s="93">
        <f>IF(AF808=0,0,(IF('Attorney Detail'!Q806="yes",(AF808/AV808)*('Attorney Detail'!G806+'Attorney Detail'!H806),0)))</f>
        <v>0</v>
      </c>
      <c r="BG808" s="93">
        <f>IF(AH808=0,0,(AH808/AV808)*('Attorney Detail'!G806+'Attorney Detail'!H806))</f>
        <v>0</v>
      </c>
      <c r="BH808" s="93">
        <f>IF(AK808+AM808=0,0,(IF('Attorney Detail'!R806="yes",((AL808+AN808)/AV808)*('Attorney Detail'!G806+'Attorney Detail'!H806),0)))</f>
        <v>0</v>
      </c>
      <c r="BI808" s="91">
        <f>IF(AP808=0,0,(IF('Attorney Detail'!S806="yes",(AP808/AV808)*('Attorney Detail'!G806+'Attorney Detail'!H806),0)))</f>
        <v>0</v>
      </c>
      <c r="BJ808" s="91">
        <f>IF(AT808=0,0,(AT808/AV808)*('Attorney Detail'!G806+'Attorney Detail'!H806))</f>
        <v>0</v>
      </c>
      <c r="BK808" s="91">
        <f>IF((AU808)=0,('Attorney Detail'!G806+'Attorney Detail'!H806),SUM(AW808:BJ808))</f>
        <v>0</v>
      </c>
    </row>
    <row r="809" spans="1:63" ht="16.5" thickTop="1" thickBot="1" x14ac:dyDescent="0.3">
      <c r="A809" s="72" t="s">
        <v>29</v>
      </c>
      <c r="B809" s="73"/>
      <c r="C809" s="73">
        <f t="shared" ref="C809" si="3631">SUM(C805:C808)</f>
        <v>0</v>
      </c>
      <c r="D809" s="74">
        <f t="shared" ref="D809" si="3632">C809/C803</f>
        <v>0</v>
      </c>
      <c r="E809" s="73">
        <f t="shared" ref="E809" si="3633">SUM(E805:E808)</f>
        <v>0</v>
      </c>
      <c r="F809" s="74">
        <f t="shared" ref="F809" si="3634">E809/E803</f>
        <v>0</v>
      </c>
      <c r="G809" s="73">
        <f t="shared" ref="G809" si="3635">SUM(G805:G808)</f>
        <v>0</v>
      </c>
      <c r="H809" s="75">
        <f t="shared" ref="H809" si="3636">G809/G803</f>
        <v>0</v>
      </c>
      <c r="I809" s="73">
        <f t="shared" ref="I809" si="3637">SUM(I805:I808)</f>
        <v>0</v>
      </c>
      <c r="J809" s="75">
        <f t="shared" ref="J809" si="3638">I809/I803</f>
        <v>0</v>
      </c>
      <c r="K809" s="73">
        <f t="shared" ref="K809" si="3639">SUM(K805:K808)</f>
        <v>0</v>
      </c>
      <c r="L809" s="75">
        <f t="shared" ref="L809" si="3640">K809/K803</f>
        <v>0</v>
      </c>
      <c r="M809" s="73">
        <f t="shared" ref="M809" si="3641">SUM(M805:M808)</f>
        <v>0</v>
      </c>
      <c r="N809" s="74">
        <f t="shared" ref="N809" si="3642">M809/M803</f>
        <v>0</v>
      </c>
      <c r="O809" s="73">
        <f t="shared" ref="O809" si="3643">SUM(O805:O808)</f>
        <v>0</v>
      </c>
      <c r="P809" s="74">
        <f t="shared" ref="P809" si="3644">O809/O803</f>
        <v>0</v>
      </c>
      <c r="Q809" s="73">
        <f t="shared" ref="Q809" si="3645">SUM(Q805:Q808)</f>
        <v>0</v>
      </c>
      <c r="R809" s="75">
        <f t="shared" ref="R809" si="3646">Q809/Q803</f>
        <v>0</v>
      </c>
      <c r="S809" s="73">
        <f t="shared" ref="S809" si="3647">SUM(S805:S808)</f>
        <v>0</v>
      </c>
      <c r="T809" s="75">
        <f t="shared" ref="T809" si="3648">S809/S803</f>
        <v>0</v>
      </c>
      <c r="U809" s="73">
        <f t="shared" ref="U809" si="3649">SUM(U805:U808)</f>
        <v>0</v>
      </c>
      <c r="V809" s="75">
        <f t="shared" ref="V809" si="3650">U809/U803</f>
        <v>0</v>
      </c>
      <c r="W809" s="73">
        <f t="shared" ref="W809" si="3651">SUM(W805:W808)</f>
        <v>0</v>
      </c>
      <c r="X809" s="75">
        <f t="shared" ref="X809" si="3652">W809/W803</f>
        <v>0</v>
      </c>
      <c r="Y809" s="73">
        <f t="shared" ref="Y809" si="3653">SUM(Y805:Y808)</f>
        <v>0</v>
      </c>
      <c r="Z809" s="75">
        <f t="shared" ref="Z809" si="3654">Y809/Y803</f>
        <v>0</v>
      </c>
      <c r="AA809" s="73">
        <f t="shared" ref="AA809" si="3655">SUM(AA805:AA808)</f>
        <v>0</v>
      </c>
      <c r="AB809" s="75">
        <f t="shared" ref="AB809" si="3656">AA809/AA803</f>
        <v>0</v>
      </c>
      <c r="AC809" s="73">
        <f t="shared" ref="AC809" si="3657">SUM(AC805:AC808)</f>
        <v>0</v>
      </c>
      <c r="AD809" s="75">
        <f t="shared" ref="AD809" si="3658">AC809/AC803</f>
        <v>0</v>
      </c>
      <c r="AE809" s="73">
        <f t="shared" ref="AE809" si="3659">SUM(AE805:AE808)</f>
        <v>0</v>
      </c>
      <c r="AF809" s="75">
        <f t="shared" ref="AF809" si="3660">AE809/AE803</f>
        <v>0</v>
      </c>
      <c r="AG809" s="73">
        <f t="shared" ref="AG809" si="3661">SUM(AG805:AG808)</f>
        <v>0</v>
      </c>
      <c r="AH809" s="75">
        <f t="shared" ref="AH809" si="3662">AG809/AG803</f>
        <v>0</v>
      </c>
      <c r="AI809" s="73">
        <f t="shared" ref="AI809" si="3663">SUM(AI805:AI808)</f>
        <v>0</v>
      </c>
      <c r="AJ809" s="75">
        <f t="shared" ref="AJ809" si="3664">AI809/AI803</f>
        <v>0</v>
      </c>
      <c r="AK809" s="73">
        <f t="shared" ref="AK809" si="3665">SUM(AK805:AK808)</f>
        <v>0</v>
      </c>
      <c r="AL809" s="75">
        <f t="shared" ref="AL809" si="3666">AK809/AK803</f>
        <v>0</v>
      </c>
      <c r="AM809" s="73">
        <f t="shared" ref="AM809" si="3667">SUM(AM805:AM808)</f>
        <v>0</v>
      </c>
      <c r="AN809" s="75">
        <f t="shared" ref="AN809" si="3668">AM809/AM803</f>
        <v>0</v>
      </c>
      <c r="AO809" s="73">
        <f t="shared" ref="AO809" si="3669">SUM(AO805:AO808)</f>
        <v>0</v>
      </c>
      <c r="AP809" s="75">
        <f t="shared" ref="AP809" si="3670">AO809/AO803</f>
        <v>0</v>
      </c>
      <c r="AQ809" s="73">
        <f t="shared" ref="AQ809" si="3671">SUM(AQ805:AQ808)</f>
        <v>0</v>
      </c>
      <c r="AR809" s="75">
        <f t="shared" ref="AR809" si="3672">AQ809/AQ803</f>
        <v>0</v>
      </c>
      <c r="AS809" s="73">
        <f t="shared" ref="AS809" si="3673">SUM(AS805:AS808)</f>
        <v>0</v>
      </c>
      <c r="AT809" s="75">
        <f t="shared" ref="AT809" si="3674">AS809/AS803</f>
        <v>0</v>
      </c>
      <c r="AU809" s="71">
        <f>E809+M809+O809+Q809+W809+Y809+AA809+AE809+AG809+AI809+AO809+AS809+G809+K809+I809+AC809+S809+U809+AQ809+AK809+AM809+C809</f>
        <v>0</v>
      </c>
      <c r="AV809" s="155">
        <f t="shared" si="3630"/>
        <v>0</v>
      </c>
      <c r="AW809" s="94"/>
      <c r="AX809" s="94"/>
      <c r="AY809" s="94"/>
      <c r="AZ809" s="94"/>
      <c r="BA809" s="94"/>
      <c r="BB809" s="94"/>
      <c r="BC809" s="94"/>
      <c r="BD809" s="94"/>
      <c r="BE809" s="94"/>
      <c r="BF809" s="94"/>
      <c r="BG809" s="94"/>
      <c r="BH809" s="94"/>
      <c r="BI809" s="94"/>
      <c r="BJ809" s="94"/>
      <c r="BK809" s="94"/>
    </row>
    <row r="810" spans="1:63" ht="16.5" thickTop="1" x14ac:dyDescent="0.25">
      <c r="A810" s="233" t="s">
        <v>481</v>
      </c>
      <c r="B810" s="233"/>
      <c r="C810" s="233"/>
      <c r="D810" s="233"/>
      <c r="E810" s="233"/>
      <c r="F810" s="233"/>
      <c r="G810" s="233"/>
      <c r="H810" s="233"/>
      <c r="I810" s="233"/>
      <c r="J810" s="233"/>
      <c r="K810" s="233"/>
      <c r="L810" s="233"/>
      <c r="M810" s="233"/>
      <c r="N810" s="233"/>
      <c r="O810" s="233"/>
      <c r="P810" s="233"/>
      <c r="Q810" s="233"/>
      <c r="R810" s="233"/>
      <c r="S810" s="233"/>
      <c r="T810" s="233"/>
      <c r="U810" s="233"/>
      <c r="V810" s="233"/>
      <c r="W810" s="233"/>
      <c r="X810" s="233"/>
      <c r="Y810" s="233"/>
      <c r="Z810" s="233"/>
      <c r="AA810" s="233"/>
      <c r="AB810" s="233"/>
      <c r="AC810" s="233"/>
      <c r="AD810" s="233"/>
      <c r="AE810" s="233"/>
      <c r="AF810" s="233"/>
      <c r="AG810" s="233"/>
      <c r="AH810" s="233"/>
      <c r="AI810" s="233"/>
      <c r="AJ810" s="233"/>
      <c r="AK810" s="233"/>
      <c r="AL810" s="233"/>
      <c r="AM810" s="233"/>
      <c r="AN810" s="233"/>
      <c r="AO810" s="233"/>
      <c r="AP810" s="233"/>
      <c r="AQ810" s="233"/>
      <c r="AR810" s="233"/>
      <c r="AS810" s="233"/>
      <c r="AT810" s="233"/>
      <c r="AU810" s="233"/>
      <c r="AV810" s="233"/>
    </row>
    <row r="811" spans="1:63" ht="45" x14ac:dyDescent="0.25">
      <c r="A811" s="76"/>
      <c r="B811" s="66" t="s">
        <v>21</v>
      </c>
      <c r="C811" s="225" t="s">
        <v>442</v>
      </c>
      <c r="D811" s="226"/>
      <c r="E811" s="225" t="s">
        <v>96</v>
      </c>
      <c r="F811" s="226"/>
      <c r="G811" s="232" t="s">
        <v>99</v>
      </c>
      <c r="H811" s="226"/>
      <c r="I811" s="232" t="s">
        <v>100</v>
      </c>
      <c r="J811" s="226"/>
      <c r="K811" s="225" t="s">
        <v>97</v>
      </c>
      <c r="L811" s="226"/>
      <c r="M811" s="225" t="s">
        <v>98</v>
      </c>
      <c r="N811" s="226"/>
      <c r="O811" s="225" t="s">
        <v>22</v>
      </c>
      <c r="P811" s="226"/>
      <c r="Q811" s="225" t="s">
        <v>489</v>
      </c>
      <c r="R811" s="226"/>
      <c r="S811" s="225" t="s">
        <v>488</v>
      </c>
      <c r="T811" s="226"/>
      <c r="U811" s="232" t="s">
        <v>422</v>
      </c>
      <c r="V811" s="226"/>
      <c r="W811" s="232" t="s">
        <v>436</v>
      </c>
      <c r="X811" s="226"/>
      <c r="Y811" s="232" t="s">
        <v>423</v>
      </c>
      <c r="Z811" s="226"/>
      <c r="AA811" s="225" t="s">
        <v>484</v>
      </c>
      <c r="AB811" s="226"/>
      <c r="AC811" s="225" t="s">
        <v>93</v>
      </c>
      <c r="AD811" s="226"/>
      <c r="AE811" s="225" t="s">
        <v>94</v>
      </c>
      <c r="AF811" s="226"/>
      <c r="AG811" s="225" t="s">
        <v>485</v>
      </c>
      <c r="AH811" s="226"/>
      <c r="AI811" s="225" t="s">
        <v>424</v>
      </c>
      <c r="AJ811" s="226"/>
      <c r="AK811" s="225" t="s">
        <v>425</v>
      </c>
      <c r="AL811" s="226"/>
      <c r="AM811" s="225" t="s">
        <v>437</v>
      </c>
      <c r="AN811" s="226"/>
      <c r="AO811" s="225" t="s">
        <v>500</v>
      </c>
      <c r="AP811" s="226"/>
      <c r="AQ811" s="225" t="s">
        <v>426</v>
      </c>
      <c r="AR811" s="226"/>
      <c r="AS811" s="225" t="s">
        <v>447</v>
      </c>
      <c r="AT811" s="226"/>
      <c r="AU811" s="225" t="s">
        <v>23</v>
      </c>
      <c r="AV811" s="226"/>
      <c r="AW811" s="89" t="s">
        <v>442</v>
      </c>
      <c r="AX811" s="89" t="s">
        <v>96</v>
      </c>
      <c r="AY811" s="195" t="s">
        <v>301</v>
      </c>
      <c r="AZ811" s="105" t="s">
        <v>97</v>
      </c>
      <c r="BA811" s="105" t="s">
        <v>443</v>
      </c>
      <c r="BB811" s="90" t="s">
        <v>434</v>
      </c>
      <c r="BC811" s="106" t="s">
        <v>302</v>
      </c>
      <c r="BD811" s="90" t="s">
        <v>435</v>
      </c>
      <c r="BE811" s="90" t="s">
        <v>93</v>
      </c>
      <c r="BF811" s="90" t="s">
        <v>94</v>
      </c>
      <c r="BG811" s="90" t="s">
        <v>31</v>
      </c>
      <c r="BH811" s="90" t="s">
        <v>444</v>
      </c>
      <c r="BI811" s="91" t="s">
        <v>445</v>
      </c>
      <c r="BJ811" s="91" t="s">
        <v>446</v>
      </c>
      <c r="BK811" s="91" t="s">
        <v>448</v>
      </c>
    </row>
    <row r="812" spans="1:63" x14ac:dyDescent="0.25">
      <c r="A812" s="38" t="s">
        <v>107</v>
      </c>
      <c r="B812" s="67"/>
      <c r="C812" s="67"/>
      <c r="D812" s="68"/>
      <c r="E812" s="67"/>
      <c r="F812" s="68"/>
      <c r="G812" s="67"/>
      <c r="H812" s="68"/>
      <c r="I812" s="67"/>
      <c r="J812" s="68"/>
      <c r="K812" s="67"/>
      <c r="L812" s="68"/>
      <c r="M812" s="69"/>
      <c r="N812" s="68"/>
      <c r="O812" s="67"/>
      <c r="P812" s="68"/>
      <c r="Q812" s="67"/>
      <c r="R812" s="68"/>
      <c r="S812" s="67"/>
      <c r="T812" s="68"/>
      <c r="U812" s="67"/>
      <c r="V812" s="68"/>
      <c r="W812" s="67"/>
      <c r="X812" s="68"/>
      <c r="Y812" s="67"/>
      <c r="Z812" s="68"/>
      <c r="AA812" s="67"/>
      <c r="AB812" s="68"/>
      <c r="AC812" s="69"/>
      <c r="AD812" s="69"/>
      <c r="AE812" s="67"/>
      <c r="AF812" s="68"/>
      <c r="AG812" s="67"/>
      <c r="AH812" s="68"/>
      <c r="AI812" s="67"/>
      <c r="AJ812" s="68"/>
      <c r="AK812" s="227"/>
      <c r="AL812" s="228"/>
      <c r="AM812" s="227"/>
      <c r="AN812" s="228"/>
      <c r="AO812" s="112"/>
      <c r="AP812" s="113"/>
      <c r="AQ812" s="112"/>
      <c r="AR812" s="113"/>
      <c r="AS812" s="112"/>
      <c r="AT812" s="113"/>
      <c r="AU812" s="67"/>
      <c r="AV812" s="110"/>
      <c r="AW812" s="89"/>
      <c r="AX812" s="89"/>
      <c r="AY812" s="89"/>
      <c r="AZ812" s="89"/>
      <c r="BA812" s="89"/>
    </row>
    <row r="813" spans="1:63" x14ac:dyDescent="0.25">
      <c r="A813" s="77"/>
      <c r="B813" s="70"/>
      <c r="C813" s="223">
        <f>(VLOOKUP(A812,$BL$2:$CH$5,2,FALSE))*'Attorney Detail'!F813</f>
        <v>15</v>
      </c>
      <c r="D813" s="224"/>
      <c r="E813" s="223">
        <f>(VLOOKUP(A812,$BL$2:$CH$5,3,FALSE))*'Attorney Detail'!F813</f>
        <v>15</v>
      </c>
      <c r="F813" s="224"/>
      <c r="G813" s="223">
        <f>VLOOKUP(A812,$BL$2:$CI$5,4,FALSE)*'Attorney Detail'!F813</f>
        <v>50</v>
      </c>
      <c r="H813" s="224"/>
      <c r="I813" s="223">
        <f>VLOOKUP(A812,$BL$2:$CI$5,5,FALSE)*'Attorney Detail'!F813</f>
        <v>80</v>
      </c>
      <c r="J813" s="224"/>
      <c r="K813" s="223">
        <f>VLOOKUP(A812,$BL$2:$CI$5,6,FALSE)*'Attorney Detail'!F813</f>
        <v>100</v>
      </c>
      <c r="L813" s="224"/>
      <c r="M813" s="234">
        <f>VLOOKUP(A812,$BL$2:$CI$5,7,FALSE)*'Attorney Detail'!F813</f>
        <v>150</v>
      </c>
      <c r="N813" s="224"/>
      <c r="O813" s="223">
        <f>VLOOKUP(A812,$BL$2:$CI$5,8,FALSE)*'Attorney Detail'!F813</f>
        <v>300</v>
      </c>
      <c r="P813" s="224"/>
      <c r="Q813" s="223">
        <f>VLOOKUP(A812,$BL$2:$CI$5,9,FALSE)*'Attorney Detail'!F813</f>
        <v>15</v>
      </c>
      <c r="R813" s="224"/>
      <c r="S813" s="223">
        <f>VLOOKUP(A812,$BL$2:$CI$5,10,FALSE)*'Attorney Detail'!F813</f>
        <v>50</v>
      </c>
      <c r="T813" s="224"/>
      <c r="U813" s="223">
        <f>VLOOKUP(A812,$BL$2:$CI$5,11,FALSE)*'Attorney Detail'!F813</f>
        <v>100</v>
      </c>
      <c r="V813" s="224"/>
      <c r="W813" s="223">
        <f>VLOOKUP(A812,$BL$2:$CI$5,12,FALSE)*'Attorney Detail'!F813</f>
        <v>220</v>
      </c>
      <c r="X813" s="224"/>
      <c r="Y813" s="223">
        <f>VLOOKUP(A812,$BL$2:$CI$5,13,FALSE)*'Attorney Detail'!F813</f>
        <v>300</v>
      </c>
      <c r="Z813" s="224"/>
      <c r="AA813" s="229">
        <f>VLOOKUP(A812,$BL$2:$CI$5,14,FALSE)*'Attorney Detail'!F813</f>
        <v>400</v>
      </c>
      <c r="AB813" s="230"/>
      <c r="AC813" s="229">
        <f>VLOOKUP(A812,$BL$2:$CI$5,15,FALSE)*'Attorney Detail'!F813</f>
        <v>120</v>
      </c>
      <c r="AD813" s="231"/>
      <c r="AE813" s="229">
        <f>VLOOKUP(A812,$BL$2:$CI$5,16,FALSE)*'Attorney Detail'!F813</f>
        <v>120</v>
      </c>
      <c r="AF813" s="230"/>
      <c r="AG813" s="229">
        <f>VLOOKUP(A812,$BL$2:$CI$5,17,FALSE)*'Attorney Detail'!F813</f>
        <v>300</v>
      </c>
      <c r="AH813" s="230"/>
      <c r="AI813" s="223">
        <f>VLOOKUP(A812,$BL$2:$CI$5,18,FALSE)*'Attorney Detail'!F813</f>
        <v>300</v>
      </c>
      <c r="AJ813" s="224"/>
      <c r="AK813" s="223">
        <f>VLOOKUP(A812,$BL$2:$CI$5,19,FALSE)*'Attorney Detail'!F813</f>
        <v>15</v>
      </c>
      <c r="AL813" s="224"/>
      <c r="AM813" s="223">
        <f>VLOOKUP(A812,$BL$2:$CI$5,20,FALSE)*'Attorney Detail'!F813</f>
        <v>40</v>
      </c>
      <c r="AN813" s="224"/>
      <c r="AO813" s="223">
        <f>VLOOKUP(A812,$BL$2:$CI$5,21,FALSE)*'Attorney Detail'!F813</f>
        <v>40</v>
      </c>
      <c r="AP813" s="224"/>
      <c r="AQ813" s="223">
        <f>VLOOKUP(A812,$BL$2:$CI$5,22,FALSE)*'Attorney Detail'!F813</f>
        <v>40</v>
      </c>
      <c r="AR813" s="224"/>
      <c r="AS813" s="235">
        <f>VLOOKUP(A812,$BL$2:$CI$5,23,FALSE)*'Attorney Detail'!F813</f>
        <v>10000000000</v>
      </c>
      <c r="AT813" s="236"/>
      <c r="AU813" s="237"/>
      <c r="AV813" s="238"/>
    </row>
    <row r="814" spans="1:63" ht="15.75" thickBot="1" x14ac:dyDescent="0.3">
      <c r="A814" s="37" t="str">
        <f>'Attorney Detail'!A813&amp;""</f>
        <v/>
      </c>
      <c r="B814" s="78" t="s">
        <v>24</v>
      </c>
      <c r="C814" s="78" t="s">
        <v>24</v>
      </c>
      <c r="D814" s="78" t="s">
        <v>112</v>
      </c>
      <c r="E814" s="78" t="s">
        <v>24</v>
      </c>
      <c r="F814" s="78" t="s">
        <v>112</v>
      </c>
      <c r="G814" s="78" t="s">
        <v>24</v>
      </c>
      <c r="H814" s="78" t="s">
        <v>112</v>
      </c>
      <c r="I814" s="78" t="s">
        <v>24</v>
      </c>
      <c r="J814" s="78" t="s">
        <v>112</v>
      </c>
      <c r="K814" s="78" t="s">
        <v>24</v>
      </c>
      <c r="L814" s="78" t="s">
        <v>112</v>
      </c>
      <c r="M814" s="78" t="s">
        <v>24</v>
      </c>
      <c r="N814" s="78" t="s">
        <v>112</v>
      </c>
      <c r="O814" s="78" t="s">
        <v>24</v>
      </c>
      <c r="P814" s="78" t="s">
        <v>112</v>
      </c>
      <c r="Q814" s="78" t="s">
        <v>24</v>
      </c>
      <c r="R814" s="78" t="s">
        <v>112</v>
      </c>
      <c r="S814" s="78" t="s">
        <v>24</v>
      </c>
      <c r="T814" s="78" t="s">
        <v>112</v>
      </c>
      <c r="U814" s="78" t="s">
        <v>24</v>
      </c>
      <c r="V814" s="78" t="s">
        <v>112</v>
      </c>
      <c r="W814" s="78" t="s">
        <v>24</v>
      </c>
      <c r="X814" s="78" t="s">
        <v>112</v>
      </c>
      <c r="Y814" s="78" t="s">
        <v>24</v>
      </c>
      <c r="Z814" s="78" t="s">
        <v>112</v>
      </c>
      <c r="AA814" s="78" t="s">
        <v>24</v>
      </c>
      <c r="AB814" s="78" t="s">
        <v>112</v>
      </c>
      <c r="AC814" s="78" t="s">
        <v>24</v>
      </c>
      <c r="AD814" s="78" t="s">
        <v>112</v>
      </c>
      <c r="AE814" s="78" t="s">
        <v>24</v>
      </c>
      <c r="AF814" s="78" t="s">
        <v>112</v>
      </c>
      <c r="AG814" s="78" t="s">
        <v>24</v>
      </c>
      <c r="AH814" s="79" t="s">
        <v>112</v>
      </c>
      <c r="AI814" s="78" t="s">
        <v>24</v>
      </c>
      <c r="AJ814" s="78" t="s">
        <v>112</v>
      </c>
      <c r="AK814" s="78" t="s">
        <v>24</v>
      </c>
      <c r="AL814" s="78" t="s">
        <v>112</v>
      </c>
      <c r="AM814" s="78" t="s">
        <v>24</v>
      </c>
      <c r="AN814" s="78" t="s">
        <v>112</v>
      </c>
      <c r="AO814" s="78" t="s">
        <v>24</v>
      </c>
      <c r="AP814" s="78" t="s">
        <v>112</v>
      </c>
      <c r="AQ814" s="78" t="s">
        <v>24</v>
      </c>
      <c r="AR814" s="78" t="s">
        <v>112</v>
      </c>
      <c r="AS814" s="78" t="s">
        <v>24</v>
      </c>
      <c r="AT814" s="78" t="s">
        <v>112</v>
      </c>
      <c r="AU814" s="78" t="s">
        <v>24</v>
      </c>
      <c r="AV814" s="154" t="s">
        <v>112</v>
      </c>
    </row>
    <row r="815" spans="1:63" ht="16.5" thickTop="1" thickBot="1" x14ac:dyDescent="0.3">
      <c r="A815" s="20" t="s">
        <v>25</v>
      </c>
      <c r="B815" s="21"/>
      <c r="C815" s="21"/>
      <c r="D815" s="75">
        <f>C815/C813</f>
        <v>0</v>
      </c>
      <c r="E815" s="21"/>
      <c r="F815" s="75">
        <f>E815/E813</f>
        <v>0</v>
      </c>
      <c r="G815" s="21"/>
      <c r="H815" s="75">
        <f>G815/G813</f>
        <v>0</v>
      </c>
      <c r="I815" s="21"/>
      <c r="J815" s="75">
        <f>I815/I813</f>
        <v>0</v>
      </c>
      <c r="K815" s="21"/>
      <c r="L815" s="75">
        <f>K815/K813</f>
        <v>0</v>
      </c>
      <c r="M815" s="21"/>
      <c r="N815" s="75">
        <f>M815/M813</f>
        <v>0</v>
      </c>
      <c r="O815" s="21"/>
      <c r="P815" s="75">
        <f>O815/O813</f>
        <v>0</v>
      </c>
      <c r="Q815" s="21"/>
      <c r="R815" s="75">
        <f>Q815/Q813</f>
        <v>0</v>
      </c>
      <c r="S815" s="21"/>
      <c r="T815" s="75">
        <f>S815/S813</f>
        <v>0</v>
      </c>
      <c r="U815" s="21"/>
      <c r="V815" s="75">
        <f>U815/U813</f>
        <v>0</v>
      </c>
      <c r="W815" s="21"/>
      <c r="X815" s="75">
        <f>W815/W813</f>
        <v>0</v>
      </c>
      <c r="Y815" s="21"/>
      <c r="Z815" s="75">
        <f>Y815/Y813</f>
        <v>0</v>
      </c>
      <c r="AA815" s="21"/>
      <c r="AB815" s="75">
        <f>AA815/AA813</f>
        <v>0</v>
      </c>
      <c r="AC815" s="21"/>
      <c r="AD815" s="75">
        <f>AC815/AC813</f>
        <v>0</v>
      </c>
      <c r="AE815" s="21"/>
      <c r="AF815" s="75">
        <f>AE815/AE813</f>
        <v>0</v>
      </c>
      <c r="AG815" s="21"/>
      <c r="AH815" s="75">
        <f>AG815/AG813</f>
        <v>0</v>
      </c>
      <c r="AI815" s="21"/>
      <c r="AJ815" s="75">
        <f>AI815/AI813</f>
        <v>0</v>
      </c>
      <c r="AK815" s="21"/>
      <c r="AL815" s="75">
        <f>AK815/AK813</f>
        <v>0</v>
      </c>
      <c r="AM815" s="21">
        <v>0</v>
      </c>
      <c r="AN815" s="75">
        <f>AM815/AM813</f>
        <v>0</v>
      </c>
      <c r="AO815" s="21"/>
      <c r="AP815" s="75">
        <f>AO815/AO813</f>
        <v>0</v>
      </c>
      <c r="AQ815" s="21"/>
      <c r="AR815" s="75">
        <f>AQ815/AQ813</f>
        <v>0</v>
      </c>
      <c r="AS815" s="21"/>
      <c r="AT815" s="75">
        <f>AS815/AS813</f>
        <v>0</v>
      </c>
      <c r="AU815" s="100">
        <f>E815+M815+O815+Q815+W815+Y815+AA815+AE815+AG815+AI815+AO815+AS815+G815+K815+I815+AC815+S815+U815+AQ815+AK815+AM815+C815</f>
        <v>0</v>
      </c>
      <c r="AV815" s="155">
        <f t="shared" ref="AV815:AV819" si="3675">F815+N815+P815+R815+X815+Z815+AB815+AF815+AH815+AJ815+AP815+AT815+AD815+H815+L815+J815+T815+V815+AR815+AL815+AN815+D815</f>
        <v>0</v>
      </c>
      <c r="AW815" s="93">
        <f>IF(D815=0,0,(IF('Attorney Detail'!I813="yes",(D815/AV815)*('Attorney Detail'!G813+'Attorney Detail'!H813),0)))</f>
        <v>0</v>
      </c>
      <c r="AX815" s="93">
        <f>IF(F815=0,0,(IF('Attorney Detail'!J813="yes",(F815/AV815)*('Attorney Detail'!G813+'Attorney Detail'!H813),0)))</f>
        <v>0</v>
      </c>
      <c r="AY815" s="93">
        <f>IF(H815+J815=0,0,(IF('Attorney Detail'!K813="yes",((H815+J815)/AV815)*('Attorney Detail'!G813+'Attorney Detail'!H813),0)))</f>
        <v>0</v>
      </c>
      <c r="AZ815" s="93">
        <f>IF(L815=0,0,(IF('Attorney Detail'!L813="yes",(L815/AV815)*('Attorney Detail'!G813+'Attorney Detail'!H813),0)))</f>
        <v>0</v>
      </c>
      <c r="BA815" s="93">
        <f>IF(N815=0,0,(N815/AV815)*('Attorney Detail'!G813+'Attorney Detail'!H813))</f>
        <v>0</v>
      </c>
      <c r="BB815" s="93">
        <f>IF(R815+T815=0,0,(IF('Attorney Detail'!M813="yes",((R815+T815)/AV815)*('Attorney Detail'!G813+'Attorney Detail'!H813),0)))</f>
        <v>0</v>
      </c>
      <c r="BC815" s="93">
        <f>IF(V815=0,0,(IF('Attorney Detail'!N813="yes",(((V815)/AV815)*('Attorney Detail'!G813+'Attorney Detail'!H813)),0)))</f>
        <v>0</v>
      </c>
      <c r="BD815" s="93">
        <f>IF(X815+Z815+AB815=0,0,(IF('Attorney Detail'!O813="yes",((X815+Z815+AB815)/AV815)*('Attorney Detail'!G813+'Attorney Detail'!H813),0)))</f>
        <v>0</v>
      </c>
      <c r="BE815" s="93">
        <f>IF(AD815=0,0,(IF('Attorney Detail'!P813="yes",(AD815/AV815)*('Attorney Detail'!G813+'Attorney Detail'!H813),0)))</f>
        <v>0</v>
      </c>
      <c r="BF815" s="93">
        <f>IF(AF815=0,0,(IF('Attorney Detail'!Q813="yes",(AF815/AV815)*('Attorney Detail'!G813+'Attorney Detail'!H813),0)))</f>
        <v>0</v>
      </c>
      <c r="BG815" s="93">
        <f>IF(AH815=0,0,(AH815/AV815)*('Attorney Detail'!G813+'Attorney Detail'!H813))</f>
        <v>0</v>
      </c>
      <c r="BH815" s="93">
        <f>IF(AK815+AM815=0,0,(IF('Attorney Detail'!R813="yes",((AL815+AN815)/AV815)*('Attorney Detail'!G813+'Attorney Detail'!H813),0)))</f>
        <v>0</v>
      </c>
      <c r="BI815" s="91">
        <f>IF(AP815=0,0,(IF('Attorney Detail'!S813="yes",(AP815/AV815)*('Attorney Detail'!G813+'Attorney Detail'!H813),0)))</f>
        <v>0</v>
      </c>
      <c r="BJ815" s="91">
        <f>IF(AT815=0,0,(AT815/AV815)*('Attorney Detail'!G813+'Attorney Detail'!H813))</f>
        <v>0</v>
      </c>
      <c r="BK815" s="91">
        <f>IF((AU815)=0,('Attorney Detail'!G813+'Attorney Detail'!H813),SUM(AW815:BJ815))</f>
        <v>0</v>
      </c>
    </row>
    <row r="816" spans="1:63" ht="16.5" thickTop="1" thickBot="1" x14ac:dyDescent="0.3">
      <c r="A816" s="22" t="s">
        <v>26</v>
      </c>
      <c r="B816" s="23"/>
      <c r="C816" s="88"/>
      <c r="D816" s="75">
        <f>C816/C813</f>
        <v>0</v>
      </c>
      <c r="E816" s="88"/>
      <c r="F816" s="75">
        <f>E816/E813</f>
        <v>0</v>
      </c>
      <c r="G816" s="88"/>
      <c r="H816" s="75">
        <f>G816/G813</f>
        <v>0</v>
      </c>
      <c r="I816" s="88"/>
      <c r="J816" s="75">
        <f>I816/I813</f>
        <v>0</v>
      </c>
      <c r="K816" s="88"/>
      <c r="L816" s="75">
        <f>K816/K813</f>
        <v>0</v>
      </c>
      <c r="M816" s="88"/>
      <c r="N816" s="75">
        <f>M816/M813</f>
        <v>0</v>
      </c>
      <c r="O816" s="88"/>
      <c r="P816" s="75">
        <f>O816/O813</f>
        <v>0</v>
      </c>
      <c r="Q816" s="88"/>
      <c r="R816" s="75">
        <f>Q816/Q813</f>
        <v>0</v>
      </c>
      <c r="S816" s="88"/>
      <c r="T816" s="75">
        <f>S816/S813</f>
        <v>0</v>
      </c>
      <c r="U816" s="88"/>
      <c r="V816" s="75">
        <f>U816/U813</f>
        <v>0</v>
      </c>
      <c r="W816" s="88"/>
      <c r="X816" s="75">
        <f>W816/W813</f>
        <v>0</v>
      </c>
      <c r="Y816" s="88"/>
      <c r="Z816" s="75">
        <f>Y816/Y813</f>
        <v>0</v>
      </c>
      <c r="AA816" s="88"/>
      <c r="AB816" s="75">
        <f>AA816/AA813</f>
        <v>0</v>
      </c>
      <c r="AC816" s="88"/>
      <c r="AD816" s="75">
        <f>AC816/AC813</f>
        <v>0</v>
      </c>
      <c r="AE816" s="88"/>
      <c r="AF816" s="75">
        <f>AE816/AE813</f>
        <v>0</v>
      </c>
      <c r="AG816" s="88"/>
      <c r="AH816" s="75">
        <f>AG816/AG813</f>
        <v>0</v>
      </c>
      <c r="AI816" s="88"/>
      <c r="AJ816" s="75">
        <f>AI816/AI813</f>
        <v>0</v>
      </c>
      <c r="AK816" s="88">
        <v>0</v>
      </c>
      <c r="AL816" s="75">
        <f>AK816/AK813</f>
        <v>0</v>
      </c>
      <c r="AM816" s="88">
        <v>0</v>
      </c>
      <c r="AN816" s="75">
        <f>AM816/AM813</f>
        <v>0</v>
      </c>
      <c r="AO816" s="88"/>
      <c r="AP816" s="75">
        <f>AO816/AO813</f>
        <v>0</v>
      </c>
      <c r="AQ816" s="88"/>
      <c r="AR816" s="75">
        <f>AQ816/AQ813</f>
        <v>0</v>
      </c>
      <c r="AS816" s="88"/>
      <c r="AT816" s="75">
        <f>AS816/AS813</f>
        <v>0</v>
      </c>
      <c r="AU816" s="107">
        <f>E816+M816+O816+Q816+W816+Y816+AA816+AE816+AG816+AI816+AO816+AS816+G816+K816+I816+AC816+S816+U816+AQ816+AK816+AM816+C816</f>
        <v>0</v>
      </c>
      <c r="AV816" s="155">
        <f t="shared" si="3675"/>
        <v>0</v>
      </c>
      <c r="AW816" s="93">
        <f>IF(D816=0,0,(IF('Attorney Detail'!I814="yes",(D816/AV816)*('Attorney Detail'!G814+'Attorney Detail'!H814),0)))</f>
        <v>0</v>
      </c>
      <c r="AX816" s="93">
        <f>IF(F816=0,0,(IF('Attorney Detail'!J814="yes",(F816/AV816)*('Attorney Detail'!G814+'Attorney Detail'!H814),0)))</f>
        <v>0</v>
      </c>
      <c r="AY816" s="93">
        <f>IF(H816+J816=0,0,(IF('Attorney Detail'!K814="yes",((H816+J816)/AV816)*('Attorney Detail'!G814+'Attorney Detail'!H814),0)))</f>
        <v>0</v>
      </c>
      <c r="AZ816" s="93">
        <f>IF(L816=0,0,(IF('Attorney Detail'!L814="yes",(L816/AV816)*('Attorney Detail'!G814+'Attorney Detail'!H814),0)))</f>
        <v>0</v>
      </c>
      <c r="BA816" s="93">
        <f>IF(N816=0,0,(N816/AV816)*('Attorney Detail'!G814+'Attorney Detail'!H814))</f>
        <v>0</v>
      </c>
      <c r="BB816" s="93">
        <f>IF(R816+T816=0,0,(IF('Attorney Detail'!M814="yes",((R816+T816)/AV816)*('Attorney Detail'!G814+'Attorney Detail'!H814),0)))</f>
        <v>0</v>
      </c>
      <c r="BC816" s="93">
        <f>IF(V816=0,0,(IF('Attorney Detail'!N814="yes",(((V816)/AV816)*('Attorney Detail'!G814+'Attorney Detail'!H814)),0)))</f>
        <v>0</v>
      </c>
      <c r="BD816" s="93">
        <f>IF(X816+Z816+AB816=0,0,(IF('Attorney Detail'!O814="yes",((X816+Z816+AB816)/AV816)*('Attorney Detail'!G814+'Attorney Detail'!H814),0)))</f>
        <v>0</v>
      </c>
      <c r="BE816" s="93">
        <f>IF(AD816=0,0,(IF('Attorney Detail'!P814="yes",(AD816/AV816)*('Attorney Detail'!G814+'Attorney Detail'!H814),0)))</f>
        <v>0</v>
      </c>
      <c r="BF816" s="93">
        <f>IF(AF816=0,0,(IF('Attorney Detail'!Q814="yes",(AF816/AV816)*('Attorney Detail'!G814+'Attorney Detail'!H814),0)))</f>
        <v>0</v>
      </c>
      <c r="BG816" s="93">
        <f>IF(AH816=0,0,(AH816/AV816)*('Attorney Detail'!G814+'Attorney Detail'!H814))</f>
        <v>0</v>
      </c>
      <c r="BH816" s="93">
        <f>IF(AK816+AM816=0,0,(IF('Attorney Detail'!R814="yes",((AL816+AN816)/AV816)*('Attorney Detail'!G814+'Attorney Detail'!H814),0)))</f>
        <v>0</v>
      </c>
      <c r="BI816" s="91">
        <f>IF(AP816=0,0,(IF('Attorney Detail'!S814="yes",(AP816/AV816)*('Attorney Detail'!G814+'Attorney Detail'!H814),0)))</f>
        <v>0</v>
      </c>
      <c r="BJ816" s="91">
        <f>IF(AT816=0,0,(AT816/AV816)*('Attorney Detail'!G814+'Attorney Detail'!H814))</f>
        <v>0</v>
      </c>
      <c r="BK816" s="91">
        <f>IF((AU816)=0,('Attorney Detail'!G814+'Attorney Detail'!H814),SUM(AW816:BJ816))</f>
        <v>0</v>
      </c>
    </row>
    <row r="817" spans="1:63" ht="16.5" thickTop="1" thickBot="1" x14ac:dyDescent="0.3">
      <c r="A817" s="22" t="s">
        <v>27</v>
      </c>
      <c r="B817" s="23"/>
      <c r="C817" s="88"/>
      <c r="D817" s="75">
        <f>C817/C813</f>
        <v>0</v>
      </c>
      <c r="E817" s="88"/>
      <c r="F817" s="75">
        <f>E817/E813</f>
        <v>0</v>
      </c>
      <c r="G817" s="88"/>
      <c r="H817" s="75">
        <f>G817/G813</f>
        <v>0</v>
      </c>
      <c r="I817" s="88"/>
      <c r="J817" s="75">
        <f>I817/I813</f>
        <v>0</v>
      </c>
      <c r="K817" s="88"/>
      <c r="L817" s="75">
        <f>K817/K813</f>
        <v>0</v>
      </c>
      <c r="M817" s="88"/>
      <c r="N817" s="75">
        <f>M817/M813</f>
        <v>0</v>
      </c>
      <c r="O817" s="88"/>
      <c r="P817" s="75">
        <f>O817/O813</f>
        <v>0</v>
      </c>
      <c r="Q817" s="88"/>
      <c r="R817" s="75">
        <f>Q817/Q813</f>
        <v>0</v>
      </c>
      <c r="S817" s="88"/>
      <c r="T817" s="75">
        <f>S817/S813</f>
        <v>0</v>
      </c>
      <c r="U817" s="88"/>
      <c r="V817" s="75">
        <f>U817/U813</f>
        <v>0</v>
      </c>
      <c r="W817" s="88"/>
      <c r="X817" s="75">
        <f>W817/W813</f>
        <v>0</v>
      </c>
      <c r="Y817" s="88"/>
      <c r="Z817" s="75">
        <f>Y817/Y813</f>
        <v>0</v>
      </c>
      <c r="AA817" s="88"/>
      <c r="AB817" s="75">
        <f>AA817/AA813</f>
        <v>0</v>
      </c>
      <c r="AC817" s="88"/>
      <c r="AD817" s="75">
        <f>AC817/AC813</f>
        <v>0</v>
      </c>
      <c r="AE817" s="88"/>
      <c r="AF817" s="75">
        <f>AE817/AE813</f>
        <v>0</v>
      </c>
      <c r="AG817" s="88"/>
      <c r="AH817" s="75">
        <f>AG817/AG813</f>
        <v>0</v>
      </c>
      <c r="AI817" s="88"/>
      <c r="AJ817" s="75">
        <f>AI817/AI813</f>
        <v>0</v>
      </c>
      <c r="AK817" s="88">
        <v>0</v>
      </c>
      <c r="AL817" s="75">
        <f>AK817/AK813</f>
        <v>0</v>
      </c>
      <c r="AM817" s="88">
        <v>0</v>
      </c>
      <c r="AN817" s="75">
        <f>AM817/AM813</f>
        <v>0</v>
      </c>
      <c r="AO817" s="88"/>
      <c r="AP817" s="75">
        <f>AO817/AO813</f>
        <v>0</v>
      </c>
      <c r="AQ817" s="88"/>
      <c r="AR817" s="75">
        <f>AQ817/AQ813</f>
        <v>0</v>
      </c>
      <c r="AS817" s="88"/>
      <c r="AT817" s="75">
        <f>AS817/AS813</f>
        <v>0</v>
      </c>
      <c r="AU817" s="107">
        <f>E817+M817+O817+Q817+W817+Y817+AA817+AE817+AG817+AI817+AO817+AS817+G817+K817+I817+AC817+S817+U817+AQ817+AK817+AM817+C817</f>
        <v>0</v>
      </c>
      <c r="AV817" s="155">
        <f t="shared" si="3675"/>
        <v>0</v>
      </c>
      <c r="AW817" s="93">
        <f>IF(D817=0,0,(IF('Attorney Detail'!I815="yes",(D817/AV817)*('Attorney Detail'!G815+'Attorney Detail'!H815),0)))</f>
        <v>0</v>
      </c>
      <c r="AX817" s="93">
        <f>IF(F817=0,0,(IF('Attorney Detail'!J815="yes",(F817/AV817)*('Attorney Detail'!G815+'Attorney Detail'!H815),0)))</f>
        <v>0</v>
      </c>
      <c r="AY817" s="93">
        <f>IF(H817+J817=0,0,(IF('Attorney Detail'!K815="yes",((H817+J817)/AV817)*('Attorney Detail'!G815+'Attorney Detail'!H815),0)))</f>
        <v>0</v>
      </c>
      <c r="AZ817" s="93">
        <f>IF(L817=0,0,(IF('Attorney Detail'!L815="yes",(L817/AV817)*('Attorney Detail'!G815+'Attorney Detail'!H815),0)))</f>
        <v>0</v>
      </c>
      <c r="BA817" s="93">
        <f>IF(N817=0,0,(N817/AV817)*('Attorney Detail'!G815+'Attorney Detail'!H815))</f>
        <v>0</v>
      </c>
      <c r="BB817" s="93">
        <f>IF(R817+T817=0,0,(IF('Attorney Detail'!M815="yes",((R817+T817)/AV817)*('Attorney Detail'!G815+'Attorney Detail'!H815),0)))</f>
        <v>0</v>
      </c>
      <c r="BC817" s="93">
        <f>IF(V817=0,0,(IF('Attorney Detail'!N815="yes",(((V817)/AV817)*('Attorney Detail'!G815+'Attorney Detail'!H815)),0)))</f>
        <v>0</v>
      </c>
      <c r="BD817" s="93">
        <f>IF(X817+Z817+AB817=0,0,(IF('Attorney Detail'!O815="yes",((X817+Z817+AB817)/AV817)*('Attorney Detail'!G815+'Attorney Detail'!H815),0)))</f>
        <v>0</v>
      </c>
      <c r="BE817" s="93">
        <f>IF(AD817=0,0,(IF('Attorney Detail'!P815="yes",(AD817/AV817)*('Attorney Detail'!G815+'Attorney Detail'!H815),0)))</f>
        <v>0</v>
      </c>
      <c r="BF817" s="93">
        <f>IF(AF817=0,0,(IF('Attorney Detail'!Q815="yes",(AF817/AV817)*('Attorney Detail'!G815+'Attorney Detail'!H815),0)))</f>
        <v>0</v>
      </c>
      <c r="BG817" s="93">
        <f>IF(AH817=0,0,(AH817/AV817)*('Attorney Detail'!G815+'Attorney Detail'!H815))</f>
        <v>0</v>
      </c>
      <c r="BH817" s="93">
        <f>IF(AK817+AM817=0,0,(IF('Attorney Detail'!R815="yes",((AL817+AN817)/AV817)*('Attorney Detail'!G815+'Attorney Detail'!H815),0)))</f>
        <v>0</v>
      </c>
      <c r="BI817" s="91">
        <f>IF(AP817=0,0,(IF('Attorney Detail'!S815="yes",(AP817/AV817)*('Attorney Detail'!G815+'Attorney Detail'!H815),0)))</f>
        <v>0</v>
      </c>
      <c r="BJ817" s="91">
        <f>IF(AT817=0,0,(AT817/AV817)*('Attorney Detail'!G815+'Attorney Detail'!H815))</f>
        <v>0</v>
      </c>
      <c r="BK817" s="91">
        <f>IF((AU817)=0,('Attorney Detail'!G815+'Attorney Detail'!H815),SUM(AW817:BJ817))</f>
        <v>0</v>
      </c>
    </row>
    <row r="818" spans="1:63" ht="16.5" thickTop="1" thickBot="1" x14ac:dyDescent="0.3">
      <c r="A818" s="24" t="s">
        <v>28</v>
      </c>
      <c r="B818" s="25"/>
      <c r="C818" s="25"/>
      <c r="D818" s="75">
        <f>C818/C813</f>
        <v>0</v>
      </c>
      <c r="E818" s="25"/>
      <c r="F818" s="75">
        <f>E818/E813</f>
        <v>0</v>
      </c>
      <c r="G818" s="25"/>
      <c r="H818" s="75">
        <f>G818/G813</f>
        <v>0</v>
      </c>
      <c r="I818" s="25"/>
      <c r="J818" s="75">
        <f>I818/I813</f>
        <v>0</v>
      </c>
      <c r="K818" s="25"/>
      <c r="L818" s="75">
        <f>K818/K813</f>
        <v>0</v>
      </c>
      <c r="M818" s="25"/>
      <c r="N818" s="75">
        <f>M818/M813</f>
        <v>0</v>
      </c>
      <c r="O818" s="25"/>
      <c r="P818" s="75">
        <f>O818/O813</f>
        <v>0</v>
      </c>
      <c r="Q818" s="25"/>
      <c r="R818" s="75">
        <f>Q818/Q813</f>
        <v>0</v>
      </c>
      <c r="S818" s="25"/>
      <c r="T818" s="75">
        <f>S818/S813</f>
        <v>0</v>
      </c>
      <c r="U818" s="25"/>
      <c r="V818" s="75">
        <f>U818/U813</f>
        <v>0</v>
      </c>
      <c r="W818" s="25"/>
      <c r="X818" s="75">
        <f>W818/W813</f>
        <v>0</v>
      </c>
      <c r="Y818" s="25"/>
      <c r="Z818" s="75">
        <f>Y818/Y813</f>
        <v>0</v>
      </c>
      <c r="AA818" s="25"/>
      <c r="AB818" s="75">
        <f>AA818/AA813</f>
        <v>0</v>
      </c>
      <c r="AC818" s="25"/>
      <c r="AD818" s="75">
        <f>AC818/AC813</f>
        <v>0</v>
      </c>
      <c r="AE818" s="25"/>
      <c r="AF818" s="75">
        <f>AE818/AE813</f>
        <v>0</v>
      </c>
      <c r="AG818" s="25"/>
      <c r="AH818" s="75">
        <f>AG818/AG813</f>
        <v>0</v>
      </c>
      <c r="AI818" s="25"/>
      <c r="AJ818" s="75">
        <f>AI818/AI813</f>
        <v>0</v>
      </c>
      <c r="AK818" s="25">
        <v>0</v>
      </c>
      <c r="AL818" s="75">
        <f>AK818/AK813</f>
        <v>0</v>
      </c>
      <c r="AM818" s="25">
        <v>0</v>
      </c>
      <c r="AN818" s="75">
        <f>AM818/AM813</f>
        <v>0</v>
      </c>
      <c r="AO818" s="25"/>
      <c r="AP818" s="75">
        <f>AO818/AO813</f>
        <v>0</v>
      </c>
      <c r="AQ818" s="25"/>
      <c r="AR818" s="75">
        <f>AQ818/AQ813</f>
        <v>0</v>
      </c>
      <c r="AS818" s="25"/>
      <c r="AT818" s="75">
        <f>AS818/AS813</f>
        <v>0</v>
      </c>
      <c r="AU818" s="108">
        <f>E818+M818+O818+Q818+W818+Y818+AA818+AE818+AG818+AI818+AO818+AS818+G818+K818+I818+AC818+S818+U818+AQ818+AK818+AM818+C818</f>
        <v>0</v>
      </c>
      <c r="AV818" s="155">
        <f t="shared" si="3675"/>
        <v>0</v>
      </c>
      <c r="AW818" s="93">
        <f>IF(D818=0,0,(IF('Attorney Detail'!I816="yes",(D818/AV818)*('Attorney Detail'!G816+'Attorney Detail'!H816),0)))</f>
        <v>0</v>
      </c>
      <c r="AX818" s="93">
        <f>IF(F818=0,0,(IF('Attorney Detail'!J816="yes",(F818/AV818)*('Attorney Detail'!G816+'Attorney Detail'!H816),0)))</f>
        <v>0</v>
      </c>
      <c r="AY818" s="93">
        <f>IF(H818+J818=0,0,(IF('Attorney Detail'!K816="yes",((H818+J818)/AV818)*('Attorney Detail'!G816+'Attorney Detail'!H816),0)))</f>
        <v>0</v>
      </c>
      <c r="AZ818" s="93">
        <f>IF(L818=0,0,(IF('Attorney Detail'!L816="yes",(L818/AV818)*('Attorney Detail'!G816+'Attorney Detail'!H816),0)))</f>
        <v>0</v>
      </c>
      <c r="BA818" s="93">
        <f>IF(N818=0,0,(N818/AV818)*('Attorney Detail'!G816+'Attorney Detail'!H816))</f>
        <v>0</v>
      </c>
      <c r="BB818" s="93">
        <f>IF(R818+T818=0,0,(IF('Attorney Detail'!M816="yes",((R818+T818)/AV818)*('Attorney Detail'!G816+'Attorney Detail'!H816),0)))</f>
        <v>0</v>
      </c>
      <c r="BC818" s="93">
        <f>IF(V818=0,0,(IF('Attorney Detail'!N816="yes",(((V818)/AV818)*('Attorney Detail'!G816+'Attorney Detail'!H816)),0)))</f>
        <v>0</v>
      </c>
      <c r="BD818" s="93">
        <f>IF(X818+Z818+AB818=0,0,(IF('Attorney Detail'!O816="yes",((X818+Z818+AB818)/AV818)*('Attorney Detail'!G816+'Attorney Detail'!H816),0)))</f>
        <v>0</v>
      </c>
      <c r="BE818" s="93">
        <f>IF(AD818=0,0,(IF('Attorney Detail'!P816="yes",(AD818/AV818)*('Attorney Detail'!G816+'Attorney Detail'!H816),0)))</f>
        <v>0</v>
      </c>
      <c r="BF818" s="93">
        <f>IF(AF818=0,0,(IF('Attorney Detail'!Q816="yes",(AF818/AV818)*('Attorney Detail'!G816+'Attorney Detail'!H816),0)))</f>
        <v>0</v>
      </c>
      <c r="BG818" s="93">
        <f>IF(AH818=0,0,(AH818/AV818)*('Attorney Detail'!G816+'Attorney Detail'!H816))</f>
        <v>0</v>
      </c>
      <c r="BH818" s="93">
        <f>IF(AK818+AM818=0,0,(IF('Attorney Detail'!R816="yes",((AL818+AN818)/AV818)*('Attorney Detail'!G816+'Attorney Detail'!H816),0)))</f>
        <v>0</v>
      </c>
      <c r="BI818" s="91">
        <f>IF(AP818=0,0,(IF('Attorney Detail'!S816="yes",(AP818/AV818)*('Attorney Detail'!G816+'Attorney Detail'!H816),0)))</f>
        <v>0</v>
      </c>
      <c r="BJ818" s="91">
        <f>IF(AT818=0,0,(AT818/AV818)*('Attorney Detail'!G816+'Attorney Detail'!H816))</f>
        <v>0</v>
      </c>
      <c r="BK818" s="91">
        <f>IF((AU818)=0,('Attorney Detail'!G816+'Attorney Detail'!H816),SUM(AW818:BJ818))</f>
        <v>0</v>
      </c>
    </row>
    <row r="819" spans="1:63" ht="16.5" thickTop="1" thickBot="1" x14ac:dyDescent="0.3">
      <c r="A819" s="72" t="s">
        <v>29</v>
      </c>
      <c r="B819" s="73"/>
      <c r="C819" s="73">
        <f t="shared" ref="C819" si="3676">SUM(C815:C818)</f>
        <v>0</v>
      </c>
      <c r="D819" s="74">
        <f t="shared" ref="D819" si="3677">C819/C813</f>
        <v>0</v>
      </c>
      <c r="E819" s="73">
        <f t="shared" ref="E819" si="3678">SUM(E815:E818)</f>
        <v>0</v>
      </c>
      <c r="F819" s="74">
        <f t="shared" ref="F819" si="3679">E819/E813</f>
        <v>0</v>
      </c>
      <c r="G819" s="73">
        <f t="shared" ref="G819" si="3680">SUM(G815:G818)</f>
        <v>0</v>
      </c>
      <c r="H819" s="75">
        <f t="shared" ref="H819" si="3681">G819/G813</f>
        <v>0</v>
      </c>
      <c r="I819" s="73">
        <f t="shared" ref="I819" si="3682">SUM(I815:I818)</f>
        <v>0</v>
      </c>
      <c r="J819" s="75">
        <f t="shared" ref="J819" si="3683">I819/I813</f>
        <v>0</v>
      </c>
      <c r="K819" s="73">
        <f t="shared" ref="K819" si="3684">SUM(K815:K818)</f>
        <v>0</v>
      </c>
      <c r="L819" s="75">
        <f t="shared" ref="L819" si="3685">K819/K813</f>
        <v>0</v>
      </c>
      <c r="M819" s="73">
        <f t="shared" ref="M819" si="3686">SUM(M815:M818)</f>
        <v>0</v>
      </c>
      <c r="N819" s="74">
        <f t="shared" ref="N819" si="3687">M819/M813</f>
        <v>0</v>
      </c>
      <c r="O819" s="73">
        <f t="shared" ref="O819" si="3688">SUM(O815:O818)</f>
        <v>0</v>
      </c>
      <c r="P819" s="74">
        <f t="shared" ref="P819" si="3689">O819/O813</f>
        <v>0</v>
      </c>
      <c r="Q819" s="73">
        <f t="shared" ref="Q819" si="3690">SUM(Q815:Q818)</f>
        <v>0</v>
      </c>
      <c r="R819" s="75">
        <f t="shared" ref="R819" si="3691">Q819/Q813</f>
        <v>0</v>
      </c>
      <c r="S819" s="73">
        <f t="shared" ref="S819" si="3692">SUM(S815:S818)</f>
        <v>0</v>
      </c>
      <c r="T819" s="75">
        <f t="shared" ref="T819" si="3693">S819/S813</f>
        <v>0</v>
      </c>
      <c r="U819" s="73">
        <f t="shared" ref="U819" si="3694">SUM(U815:U818)</f>
        <v>0</v>
      </c>
      <c r="V819" s="75">
        <f t="shared" ref="V819" si="3695">U819/U813</f>
        <v>0</v>
      </c>
      <c r="W819" s="73">
        <f t="shared" ref="W819" si="3696">SUM(W815:W818)</f>
        <v>0</v>
      </c>
      <c r="X819" s="75">
        <f t="shared" ref="X819" si="3697">W819/W813</f>
        <v>0</v>
      </c>
      <c r="Y819" s="73">
        <f t="shared" ref="Y819" si="3698">SUM(Y815:Y818)</f>
        <v>0</v>
      </c>
      <c r="Z819" s="75">
        <f t="shared" ref="Z819" si="3699">Y819/Y813</f>
        <v>0</v>
      </c>
      <c r="AA819" s="73">
        <f t="shared" ref="AA819" si="3700">SUM(AA815:AA818)</f>
        <v>0</v>
      </c>
      <c r="AB819" s="75">
        <f t="shared" ref="AB819" si="3701">AA819/AA813</f>
        <v>0</v>
      </c>
      <c r="AC819" s="73">
        <f t="shared" ref="AC819" si="3702">SUM(AC815:AC818)</f>
        <v>0</v>
      </c>
      <c r="AD819" s="75">
        <f t="shared" ref="AD819" si="3703">AC819/AC813</f>
        <v>0</v>
      </c>
      <c r="AE819" s="73">
        <f t="shared" ref="AE819" si="3704">SUM(AE815:AE818)</f>
        <v>0</v>
      </c>
      <c r="AF819" s="75">
        <f t="shared" ref="AF819" si="3705">AE819/AE813</f>
        <v>0</v>
      </c>
      <c r="AG819" s="73">
        <f t="shared" ref="AG819" si="3706">SUM(AG815:AG818)</f>
        <v>0</v>
      </c>
      <c r="AH819" s="75">
        <f t="shared" ref="AH819" si="3707">AG819/AG813</f>
        <v>0</v>
      </c>
      <c r="AI819" s="73">
        <f t="shared" ref="AI819" si="3708">SUM(AI815:AI818)</f>
        <v>0</v>
      </c>
      <c r="AJ819" s="75">
        <f t="shared" ref="AJ819" si="3709">AI819/AI813</f>
        <v>0</v>
      </c>
      <c r="AK819" s="73">
        <f t="shared" ref="AK819" si="3710">SUM(AK815:AK818)</f>
        <v>0</v>
      </c>
      <c r="AL819" s="75">
        <f t="shared" ref="AL819" si="3711">AK819/AK813</f>
        <v>0</v>
      </c>
      <c r="AM819" s="73">
        <f t="shared" ref="AM819" si="3712">SUM(AM815:AM818)</f>
        <v>0</v>
      </c>
      <c r="AN819" s="75">
        <f t="shared" ref="AN819" si="3713">AM819/AM813</f>
        <v>0</v>
      </c>
      <c r="AO819" s="73">
        <f t="shared" ref="AO819" si="3714">SUM(AO815:AO818)</f>
        <v>0</v>
      </c>
      <c r="AP819" s="75">
        <f t="shared" ref="AP819" si="3715">AO819/AO813</f>
        <v>0</v>
      </c>
      <c r="AQ819" s="73">
        <f t="shared" ref="AQ819" si="3716">SUM(AQ815:AQ818)</f>
        <v>0</v>
      </c>
      <c r="AR819" s="75">
        <f t="shared" ref="AR819" si="3717">AQ819/AQ813</f>
        <v>0</v>
      </c>
      <c r="AS819" s="73">
        <f t="shared" ref="AS819" si="3718">SUM(AS815:AS818)</f>
        <v>0</v>
      </c>
      <c r="AT819" s="75">
        <f t="shared" ref="AT819" si="3719">AS819/AS813</f>
        <v>0</v>
      </c>
      <c r="AU819" s="71">
        <f>E819+M819+O819+Q819+W819+Y819+AA819+AE819+AG819+AI819+AO819+AS819+G819+K819+I819+AC819+S819+U819+AQ819+AK819+AM819+C819</f>
        <v>0</v>
      </c>
      <c r="AV819" s="155">
        <f t="shared" si="3675"/>
        <v>0</v>
      </c>
      <c r="AW819" s="94"/>
      <c r="AX819" s="94"/>
      <c r="AY819" s="94"/>
      <c r="AZ819" s="94"/>
      <c r="BA819" s="94"/>
      <c r="BB819" s="94"/>
      <c r="BC819" s="94"/>
      <c r="BD819" s="94"/>
      <c r="BE819" s="94"/>
      <c r="BF819" s="94"/>
      <c r="BG819" s="94"/>
      <c r="BH819" s="94"/>
      <c r="BI819" s="94"/>
      <c r="BJ819" s="94"/>
      <c r="BK819" s="94"/>
    </row>
    <row r="820" spans="1:63" ht="16.5" thickTop="1" x14ac:dyDescent="0.25">
      <c r="A820" s="233" t="s">
        <v>481</v>
      </c>
      <c r="B820" s="233"/>
      <c r="C820" s="233"/>
      <c r="D820" s="233"/>
      <c r="E820" s="233"/>
      <c r="F820" s="233"/>
      <c r="G820" s="233"/>
      <c r="H820" s="233"/>
      <c r="I820" s="233"/>
      <c r="J820" s="233"/>
      <c r="K820" s="233"/>
      <c r="L820" s="233"/>
      <c r="M820" s="233"/>
      <c r="N820" s="233"/>
      <c r="O820" s="233"/>
      <c r="P820" s="233"/>
      <c r="Q820" s="233"/>
      <c r="R820" s="233"/>
      <c r="S820" s="233"/>
      <c r="T820" s="233"/>
      <c r="U820" s="233"/>
      <c r="V820" s="233"/>
      <c r="W820" s="233"/>
      <c r="X820" s="233"/>
      <c r="Y820" s="233"/>
      <c r="Z820" s="233"/>
      <c r="AA820" s="233"/>
      <c r="AB820" s="233"/>
      <c r="AC820" s="233"/>
      <c r="AD820" s="233"/>
      <c r="AE820" s="233"/>
      <c r="AF820" s="233"/>
      <c r="AG820" s="233"/>
      <c r="AH820" s="233"/>
      <c r="AI820" s="233"/>
      <c r="AJ820" s="233"/>
      <c r="AK820" s="233"/>
      <c r="AL820" s="233"/>
      <c r="AM820" s="233"/>
      <c r="AN820" s="233"/>
      <c r="AO820" s="233"/>
      <c r="AP820" s="233"/>
      <c r="AQ820" s="233"/>
      <c r="AR820" s="233"/>
      <c r="AS820" s="233"/>
      <c r="AT820" s="233"/>
      <c r="AU820" s="233"/>
      <c r="AV820" s="233"/>
    </row>
    <row r="821" spans="1:63" ht="45" x14ac:dyDescent="0.25">
      <c r="A821" s="76"/>
      <c r="B821" s="66" t="s">
        <v>21</v>
      </c>
      <c r="C821" s="225" t="s">
        <v>442</v>
      </c>
      <c r="D821" s="226"/>
      <c r="E821" s="225" t="s">
        <v>96</v>
      </c>
      <c r="F821" s="226"/>
      <c r="G821" s="232" t="s">
        <v>99</v>
      </c>
      <c r="H821" s="226"/>
      <c r="I821" s="232" t="s">
        <v>100</v>
      </c>
      <c r="J821" s="226"/>
      <c r="K821" s="225" t="s">
        <v>97</v>
      </c>
      <c r="L821" s="226"/>
      <c r="M821" s="225" t="s">
        <v>98</v>
      </c>
      <c r="N821" s="226"/>
      <c r="O821" s="225" t="s">
        <v>22</v>
      </c>
      <c r="P821" s="226"/>
      <c r="Q821" s="225" t="s">
        <v>489</v>
      </c>
      <c r="R821" s="226"/>
      <c r="S821" s="225" t="s">
        <v>488</v>
      </c>
      <c r="T821" s="226"/>
      <c r="U821" s="232" t="s">
        <v>422</v>
      </c>
      <c r="V821" s="226"/>
      <c r="W821" s="232" t="s">
        <v>436</v>
      </c>
      <c r="X821" s="226"/>
      <c r="Y821" s="232" t="s">
        <v>423</v>
      </c>
      <c r="Z821" s="226"/>
      <c r="AA821" s="225" t="s">
        <v>484</v>
      </c>
      <c r="AB821" s="226"/>
      <c r="AC821" s="225" t="s">
        <v>93</v>
      </c>
      <c r="AD821" s="226"/>
      <c r="AE821" s="225" t="s">
        <v>94</v>
      </c>
      <c r="AF821" s="226"/>
      <c r="AG821" s="225" t="s">
        <v>485</v>
      </c>
      <c r="AH821" s="226"/>
      <c r="AI821" s="225" t="s">
        <v>424</v>
      </c>
      <c r="AJ821" s="226"/>
      <c r="AK821" s="225" t="s">
        <v>425</v>
      </c>
      <c r="AL821" s="226"/>
      <c r="AM821" s="225" t="s">
        <v>437</v>
      </c>
      <c r="AN821" s="226"/>
      <c r="AO821" s="225" t="s">
        <v>500</v>
      </c>
      <c r="AP821" s="226"/>
      <c r="AQ821" s="225" t="s">
        <v>426</v>
      </c>
      <c r="AR821" s="226"/>
      <c r="AS821" s="225" t="s">
        <v>447</v>
      </c>
      <c r="AT821" s="226"/>
      <c r="AU821" s="225" t="s">
        <v>23</v>
      </c>
      <c r="AV821" s="226"/>
      <c r="AW821" s="89" t="s">
        <v>442</v>
      </c>
      <c r="AX821" s="89" t="s">
        <v>96</v>
      </c>
      <c r="AY821" s="195" t="s">
        <v>303</v>
      </c>
      <c r="AZ821" s="105" t="s">
        <v>97</v>
      </c>
      <c r="BA821" s="105" t="s">
        <v>443</v>
      </c>
      <c r="BB821" s="90" t="s">
        <v>434</v>
      </c>
      <c r="BC821" s="106" t="s">
        <v>304</v>
      </c>
      <c r="BD821" s="90" t="s">
        <v>435</v>
      </c>
      <c r="BE821" s="90" t="s">
        <v>93</v>
      </c>
      <c r="BF821" s="90" t="s">
        <v>94</v>
      </c>
      <c r="BG821" s="90" t="s">
        <v>31</v>
      </c>
      <c r="BH821" s="90" t="s">
        <v>444</v>
      </c>
      <c r="BI821" s="91" t="s">
        <v>445</v>
      </c>
      <c r="BJ821" s="91" t="s">
        <v>446</v>
      </c>
      <c r="BK821" s="91" t="s">
        <v>448</v>
      </c>
    </row>
    <row r="822" spans="1:63" x14ac:dyDescent="0.25">
      <c r="A822" s="38" t="s">
        <v>107</v>
      </c>
      <c r="B822" s="67"/>
      <c r="C822" s="67"/>
      <c r="D822" s="68"/>
      <c r="E822" s="67"/>
      <c r="F822" s="68"/>
      <c r="G822" s="67"/>
      <c r="H822" s="68"/>
      <c r="I822" s="67"/>
      <c r="J822" s="68"/>
      <c r="K822" s="67"/>
      <c r="L822" s="68"/>
      <c r="M822" s="69"/>
      <c r="N822" s="68"/>
      <c r="O822" s="67"/>
      <c r="P822" s="68"/>
      <c r="Q822" s="67"/>
      <c r="R822" s="68"/>
      <c r="S822" s="67"/>
      <c r="T822" s="68"/>
      <c r="U822" s="67"/>
      <c r="V822" s="68"/>
      <c r="W822" s="67"/>
      <c r="X822" s="68"/>
      <c r="Y822" s="67"/>
      <c r="Z822" s="68"/>
      <c r="AA822" s="67"/>
      <c r="AB822" s="68"/>
      <c r="AC822" s="69"/>
      <c r="AD822" s="69"/>
      <c r="AE822" s="67"/>
      <c r="AF822" s="68"/>
      <c r="AG822" s="67"/>
      <c r="AH822" s="68"/>
      <c r="AI822" s="67"/>
      <c r="AJ822" s="68"/>
      <c r="AK822" s="227"/>
      <c r="AL822" s="228"/>
      <c r="AM822" s="227"/>
      <c r="AN822" s="228"/>
      <c r="AO822" s="112"/>
      <c r="AP822" s="113"/>
      <c r="AQ822" s="112"/>
      <c r="AR822" s="113"/>
      <c r="AS822" s="112"/>
      <c r="AT822" s="113"/>
      <c r="AU822" s="67"/>
      <c r="AV822" s="110"/>
      <c r="AW822" s="89"/>
      <c r="AX822" s="89"/>
      <c r="AY822" s="89"/>
      <c r="AZ822" s="89"/>
      <c r="BA822" s="89"/>
    </row>
    <row r="823" spans="1:63" x14ac:dyDescent="0.25">
      <c r="A823" s="77"/>
      <c r="B823" s="70"/>
      <c r="C823" s="223">
        <f>(VLOOKUP(A822,$BL$2:$CH$5,2,FALSE))*'Attorney Detail'!F823</f>
        <v>15</v>
      </c>
      <c r="D823" s="224"/>
      <c r="E823" s="223">
        <f>(VLOOKUP(A822,$BL$2:$CH$5,3,FALSE))*'Attorney Detail'!F823</f>
        <v>15</v>
      </c>
      <c r="F823" s="224"/>
      <c r="G823" s="223">
        <f>VLOOKUP(A822,$BL$2:$CI$5,4,FALSE)*'Attorney Detail'!F823</f>
        <v>50</v>
      </c>
      <c r="H823" s="224"/>
      <c r="I823" s="223">
        <f>VLOOKUP(A822,$BL$2:$CI$5,5,FALSE)*'Attorney Detail'!F823</f>
        <v>80</v>
      </c>
      <c r="J823" s="224"/>
      <c r="K823" s="223">
        <f>VLOOKUP(A822,$BL$2:$CI$5,6,FALSE)*'Attorney Detail'!F823</f>
        <v>100</v>
      </c>
      <c r="L823" s="224"/>
      <c r="M823" s="234">
        <f>VLOOKUP(A822,$BL$2:$CI$5,7,FALSE)*'Attorney Detail'!F823</f>
        <v>150</v>
      </c>
      <c r="N823" s="224"/>
      <c r="O823" s="223">
        <f>VLOOKUP(A822,$BL$2:$CI$5,8,FALSE)*'Attorney Detail'!F823</f>
        <v>300</v>
      </c>
      <c r="P823" s="224"/>
      <c r="Q823" s="223">
        <f>VLOOKUP(A822,$BL$2:$CI$5,9,FALSE)*'Attorney Detail'!F823</f>
        <v>15</v>
      </c>
      <c r="R823" s="224"/>
      <c r="S823" s="223">
        <f>VLOOKUP(A822,$BL$2:$CI$5,10,FALSE)*'Attorney Detail'!F823</f>
        <v>50</v>
      </c>
      <c r="T823" s="224"/>
      <c r="U823" s="223">
        <f>VLOOKUP(A822,$BL$2:$CI$5,11,FALSE)*'Attorney Detail'!F823</f>
        <v>100</v>
      </c>
      <c r="V823" s="224"/>
      <c r="W823" s="223">
        <f>VLOOKUP(A822,$BL$2:$CI$5,12,FALSE)*'Attorney Detail'!F823</f>
        <v>220</v>
      </c>
      <c r="X823" s="224"/>
      <c r="Y823" s="223">
        <f>VLOOKUP(A822,$BL$2:$CI$5,13,FALSE)*'Attorney Detail'!F823</f>
        <v>300</v>
      </c>
      <c r="Z823" s="224"/>
      <c r="AA823" s="229">
        <f>VLOOKUP(A822,$BL$2:$CI$5,14,FALSE)*'Attorney Detail'!F823</f>
        <v>400</v>
      </c>
      <c r="AB823" s="230"/>
      <c r="AC823" s="229">
        <f>VLOOKUP(A822,$BL$2:$CI$5,15,FALSE)*'Attorney Detail'!F823</f>
        <v>120</v>
      </c>
      <c r="AD823" s="231"/>
      <c r="AE823" s="229">
        <f>VLOOKUP(A822,$BL$2:$CI$5,16,FALSE)*'Attorney Detail'!F823</f>
        <v>120</v>
      </c>
      <c r="AF823" s="230"/>
      <c r="AG823" s="229">
        <f>VLOOKUP(A822,$BL$2:$CI$5,17,FALSE)*'Attorney Detail'!F823</f>
        <v>300</v>
      </c>
      <c r="AH823" s="230"/>
      <c r="AI823" s="223">
        <f>VLOOKUP(A822,$BL$2:$CI$5,18,FALSE)*'Attorney Detail'!F823</f>
        <v>300</v>
      </c>
      <c r="AJ823" s="224"/>
      <c r="AK823" s="223">
        <f>VLOOKUP(A822,$BL$2:$CI$5,19,FALSE)*'Attorney Detail'!F823</f>
        <v>15</v>
      </c>
      <c r="AL823" s="224"/>
      <c r="AM823" s="223">
        <f>VLOOKUP(A822,$BL$2:$CI$5,20,FALSE)*'Attorney Detail'!F823</f>
        <v>40</v>
      </c>
      <c r="AN823" s="224"/>
      <c r="AO823" s="223">
        <f>VLOOKUP(A822,$BL$2:$CI$5,21,FALSE)*'Attorney Detail'!F823</f>
        <v>40</v>
      </c>
      <c r="AP823" s="224"/>
      <c r="AQ823" s="223">
        <f>VLOOKUP(A822,$BL$2:$CI$5,22,FALSE)*'Attorney Detail'!F823</f>
        <v>40</v>
      </c>
      <c r="AR823" s="224"/>
      <c r="AS823" s="235">
        <f>VLOOKUP(A822,$BL$2:$CI$5,23,FALSE)*'Attorney Detail'!F823</f>
        <v>10000000000</v>
      </c>
      <c r="AT823" s="236"/>
      <c r="AU823" s="237"/>
      <c r="AV823" s="238"/>
    </row>
    <row r="824" spans="1:63" ht="15.75" thickBot="1" x14ac:dyDescent="0.3">
      <c r="A824" s="37" t="str">
        <f>'Attorney Detail'!A823&amp;""</f>
        <v/>
      </c>
      <c r="B824" s="78" t="s">
        <v>24</v>
      </c>
      <c r="C824" s="78" t="s">
        <v>24</v>
      </c>
      <c r="D824" s="78" t="s">
        <v>112</v>
      </c>
      <c r="E824" s="78" t="s">
        <v>24</v>
      </c>
      <c r="F824" s="78" t="s">
        <v>112</v>
      </c>
      <c r="G824" s="78" t="s">
        <v>24</v>
      </c>
      <c r="H824" s="78" t="s">
        <v>112</v>
      </c>
      <c r="I824" s="78" t="s">
        <v>24</v>
      </c>
      <c r="J824" s="78" t="s">
        <v>112</v>
      </c>
      <c r="K824" s="78" t="s">
        <v>24</v>
      </c>
      <c r="L824" s="78" t="s">
        <v>112</v>
      </c>
      <c r="M824" s="78" t="s">
        <v>24</v>
      </c>
      <c r="N824" s="78" t="s">
        <v>112</v>
      </c>
      <c r="O824" s="78" t="s">
        <v>24</v>
      </c>
      <c r="P824" s="78" t="s">
        <v>112</v>
      </c>
      <c r="Q824" s="78" t="s">
        <v>24</v>
      </c>
      <c r="R824" s="78" t="s">
        <v>112</v>
      </c>
      <c r="S824" s="78" t="s">
        <v>24</v>
      </c>
      <c r="T824" s="78" t="s">
        <v>112</v>
      </c>
      <c r="U824" s="78" t="s">
        <v>24</v>
      </c>
      <c r="V824" s="78" t="s">
        <v>112</v>
      </c>
      <c r="W824" s="78" t="s">
        <v>24</v>
      </c>
      <c r="X824" s="78" t="s">
        <v>112</v>
      </c>
      <c r="Y824" s="78" t="s">
        <v>24</v>
      </c>
      <c r="Z824" s="78" t="s">
        <v>112</v>
      </c>
      <c r="AA824" s="78" t="s">
        <v>24</v>
      </c>
      <c r="AB824" s="78" t="s">
        <v>112</v>
      </c>
      <c r="AC824" s="78" t="s">
        <v>24</v>
      </c>
      <c r="AD824" s="78" t="s">
        <v>112</v>
      </c>
      <c r="AE824" s="78" t="s">
        <v>24</v>
      </c>
      <c r="AF824" s="78" t="s">
        <v>112</v>
      </c>
      <c r="AG824" s="78" t="s">
        <v>24</v>
      </c>
      <c r="AH824" s="79" t="s">
        <v>112</v>
      </c>
      <c r="AI824" s="78" t="s">
        <v>24</v>
      </c>
      <c r="AJ824" s="78" t="s">
        <v>112</v>
      </c>
      <c r="AK824" s="78" t="s">
        <v>24</v>
      </c>
      <c r="AL824" s="78" t="s">
        <v>112</v>
      </c>
      <c r="AM824" s="78" t="s">
        <v>24</v>
      </c>
      <c r="AN824" s="78" t="s">
        <v>112</v>
      </c>
      <c r="AO824" s="78" t="s">
        <v>24</v>
      </c>
      <c r="AP824" s="78" t="s">
        <v>112</v>
      </c>
      <c r="AQ824" s="78" t="s">
        <v>24</v>
      </c>
      <c r="AR824" s="78" t="s">
        <v>112</v>
      </c>
      <c r="AS824" s="78" t="s">
        <v>24</v>
      </c>
      <c r="AT824" s="78" t="s">
        <v>112</v>
      </c>
      <c r="AU824" s="78" t="s">
        <v>24</v>
      </c>
      <c r="AV824" s="154" t="s">
        <v>112</v>
      </c>
    </row>
    <row r="825" spans="1:63" ht="16.5" thickTop="1" thickBot="1" x14ac:dyDescent="0.3">
      <c r="A825" s="20" t="s">
        <v>25</v>
      </c>
      <c r="B825" s="21"/>
      <c r="C825" s="21"/>
      <c r="D825" s="75">
        <f>C825/C823</f>
        <v>0</v>
      </c>
      <c r="E825" s="21"/>
      <c r="F825" s="75">
        <f>E825/E823</f>
        <v>0</v>
      </c>
      <c r="G825" s="21"/>
      <c r="H825" s="75">
        <f>G825/G823</f>
        <v>0</v>
      </c>
      <c r="I825" s="21"/>
      <c r="J825" s="75">
        <f>I825/I823</f>
        <v>0</v>
      </c>
      <c r="K825" s="21"/>
      <c r="L825" s="75">
        <f>K825/K823</f>
        <v>0</v>
      </c>
      <c r="M825" s="21"/>
      <c r="N825" s="75">
        <f>M825/M823</f>
        <v>0</v>
      </c>
      <c r="O825" s="21"/>
      <c r="P825" s="75">
        <f>O825/O823</f>
        <v>0</v>
      </c>
      <c r="Q825" s="21"/>
      <c r="R825" s="75">
        <f>Q825/Q823</f>
        <v>0</v>
      </c>
      <c r="S825" s="21"/>
      <c r="T825" s="75">
        <f>S825/S823</f>
        <v>0</v>
      </c>
      <c r="U825" s="21"/>
      <c r="V825" s="75">
        <f>U825/U823</f>
        <v>0</v>
      </c>
      <c r="W825" s="21"/>
      <c r="X825" s="75">
        <f>W825/W823</f>
        <v>0</v>
      </c>
      <c r="Y825" s="21"/>
      <c r="Z825" s="75">
        <f>Y825/Y823</f>
        <v>0</v>
      </c>
      <c r="AA825" s="21"/>
      <c r="AB825" s="75">
        <f>AA825/AA823</f>
        <v>0</v>
      </c>
      <c r="AC825" s="21"/>
      <c r="AD825" s="75">
        <f>AC825/AC823</f>
        <v>0</v>
      </c>
      <c r="AE825" s="21"/>
      <c r="AF825" s="75">
        <f>AE825/AE823</f>
        <v>0</v>
      </c>
      <c r="AG825" s="21"/>
      <c r="AH825" s="75">
        <f>AG825/AG823</f>
        <v>0</v>
      </c>
      <c r="AI825" s="21"/>
      <c r="AJ825" s="75">
        <f>AI825/AI823</f>
        <v>0</v>
      </c>
      <c r="AK825" s="21"/>
      <c r="AL825" s="75">
        <f>AK825/AK823</f>
        <v>0</v>
      </c>
      <c r="AM825" s="21">
        <v>0</v>
      </c>
      <c r="AN825" s="75">
        <f>AM825/AM823</f>
        <v>0</v>
      </c>
      <c r="AO825" s="21"/>
      <c r="AP825" s="75">
        <f>AO825/AO823</f>
        <v>0</v>
      </c>
      <c r="AQ825" s="21"/>
      <c r="AR825" s="75">
        <f>AQ825/AQ823</f>
        <v>0</v>
      </c>
      <c r="AS825" s="21"/>
      <c r="AT825" s="75">
        <f>AS825/AS823</f>
        <v>0</v>
      </c>
      <c r="AU825" s="100">
        <f>E825+M825+O825+Q825+W825+Y825+AA825+AE825+AG825+AI825+AO825+AS825+G825+K825+I825+AC825+S825+U825+AQ825+AK825+AM825+C825</f>
        <v>0</v>
      </c>
      <c r="AV825" s="155">
        <f t="shared" ref="AV825:AV829" si="3720">F825+N825+P825+R825+X825+Z825+AB825+AF825+AH825+AJ825+AP825+AT825+AD825+H825+L825+J825+T825+V825+AR825+AL825+AN825+D825</f>
        <v>0</v>
      </c>
      <c r="AW825" s="93">
        <f>IF(D825=0,0,(IF('Attorney Detail'!I823="yes",(D825/AV825)*('Attorney Detail'!G823+'Attorney Detail'!H823),0)))</f>
        <v>0</v>
      </c>
      <c r="AX825" s="93">
        <f>IF(F825=0,0,(IF('Attorney Detail'!J823="yes",(F825/AV825)*('Attorney Detail'!G823+'Attorney Detail'!H823),0)))</f>
        <v>0</v>
      </c>
      <c r="AY825" s="93">
        <f>IF(H825+J825=0,0,(IF('Attorney Detail'!K823="yes",((H825+J825)/AV825)*('Attorney Detail'!G823+'Attorney Detail'!H823),0)))</f>
        <v>0</v>
      </c>
      <c r="AZ825" s="93">
        <f>IF(L825=0,0,(IF('Attorney Detail'!L823="yes",(L825/AV825)*('Attorney Detail'!G823+'Attorney Detail'!H823),0)))</f>
        <v>0</v>
      </c>
      <c r="BA825" s="93">
        <f>IF(N825=0,0,(N825/AV825)*('Attorney Detail'!G823+'Attorney Detail'!H823))</f>
        <v>0</v>
      </c>
      <c r="BB825" s="93">
        <f>IF(R825+T825=0,0,(IF('Attorney Detail'!M823="yes",((R825+T825)/AV825)*('Attorney Detail'!G823+'Attorney Detail'!H823),0)))</f>
        <v>0</v>
      </c>
      <c r="BC825" s="93">
        <f>IF(V825=0,0,(IF('Attorney Detail'!N823="yes",(((V825)/AV825)*('Attorney Detail'!G823+'Attorney Detail'!H823)),0)))</f>
        <v>0</v>
      </c>
      <c r="BD825" s="93">
        <f>IF(X825+Z825+AB825=0,0,(IF('Attorney Detail'!O823="yes",((X825+Z825+AB825)/AV825)*('Attorney Detail'!G823+'Attorney Detail'!H823),0)))</f>
        <v>0</v>
      </c>
      <c r="BE825" s="93">
        <f>IF(AD825=0,0,(IF('Attorney Detail'!P823="yes",(AD825/AV825)*('Attorney Detail'!G823+'Attorney Detail'!H823),0)))</f>
        <v>0</v>
      </c>
      <c r="BF825" s="93">
        <f>IF(AF825=0,0,(IF('Attorney Detail'!Q823="yes",(AF825/AV825)*('Attorney Detail'!G823+'Attorney Detail'!H823),0)))</f>
        <v>0</v>
      </c>
      <c r="BG825" s="93">
        <f>IF(AH825=0,0,(AH825/AV825)*('Attorney Detail'!G823+'Attorney Detail'!H823))</f>
        <v>0</v>
      </c>
      <c r="BH825" s="93">
        <f>IF(AK825+AM825=0,0,(IF('Attorney Detail'!R823="yes",((AL825+AN825)/AV825)*('Attorney Detail'!G823+'Attorney Detail'!H823),0)))</f>
        <v>0</v>
      </c>
      <c r="BI825" s="91">
        <f>IF(AP825=0,0,(IF('Attorney Detail'!S823="yes",(AP825/AV825)*('Attorney Detail'!G823+'Attorney Detail'!H823),0)))</f>
        <v>0</v>
      </c>
      <c r="BJ825" s="91">
        <f>IF(AT825=0,0,(AT825/AV825)*('Attorney Detail'!G823+'Attorney Detail'!H823))</f>
        <v>0</v>
      </c>
      <c r="BK825" s="91">
        <f>IF((AU825)=0,('Attorney Detail'!G823+'Attorney Detail'!H823),SUM(AW825:BJ825))</f>
        <v>0</v>
      </c>
    </row>
    <row r="826" spans="1:63" ht="16.5" thickTop="1" thickBot="1" x14ac:dyDescent="0.3">
      <c r="A826" s="22" t="s">
        <v>26</v>
      </c>
      <c r="B826" s="23"/>
      <c r="C826" s="88"/>
      <c r="D826" s="75">
        <f>C826/C823</f>
        <v>0</v>
      </c>
      <c r="E826" s="88"/>
      <c r="F826" s="75">
        <f>E826/E823</f>
        <v>0</v>
      </c>
      <c r="G826" s="88"/>
      <c r="H826" s="75">
        <f>G826/G823</f>
        <v>0</v>
      </c>
      <c r="I826" s="88"/>
      <c r="J826" s="75">
        <f>I826/I823</f>
        <v>0</v>
      </c>
      <c r="K826" s="88"/>
      <c r="L826" s="75">
        <f>K826/K823</f>
        <v>0</v>
      </c>
      <c r="M826" s="88"/>
      <c r="N826" s="75">
        <f>M826/M823</f>
        <v>0</v>
      </c>
      <c r="O826" s="88"/>
      <c r="P826" s="75">
        <f>O826/O823</f>
        <v>0</v>
      </c>
      <c r="Q826" s="88"/>
      <c r="R826" s="75">
        <f>Q826/Q823</f>
        <v>0</v>
      </c>
      <c r="S826" s="88"/>
      <c r="T826" s="75">
        <f>S826/S823</f>
        <v>0</v>
      </c>
      <c r="U826" s="88"/>
      <c r="V826" s="75">
        <f>U826/U823</f>
        <v>0</v>
      </c>
      <c r="W826" s="88"/>
      <c r="X826" s="75">
        <f>W826/W823</f>
        <v>0</v>
      </c>
      <c r="Y826" s="88"/>
      <c r="Z826" s="75">
        <f>Y826/Y823</f>
        <v>0</v>
      </c>
      <c r="AA826" s="88"/>
      <c r="AB826" s="75">
        <f>AA826/AA823</f>
        <v>0</v>
      </c>
      <c r="AC826" s="88"/>
      <c r="AD826" s="75">
        <f>AC826/AC823</f>
        <v>0</v>
      </c>
      <c r="AE826" s="88"/>
      <c r="AF826" s="75">
        <f>AE826/AE823</f>
        <v>0</v>
      </c>
      <c r="AG826" s="88"/>
      <c r="AH826" s="75">
        <f>AG826/AG823</f>
        <v>0</v>
      </c>
      <c r="AI826" s="88"/>
      <c r="AJ826" s="75">
        <f>AI826/AI823</f>
        <v>0</v>
      </c>
      <c r="AK826" s="88">
        <v>0</v>
      </c>
      <c r="AL826" s="75">
        <f>AK826/AK823</f>
        <v>0</v>
      </c>
      <c r="AM826" s="88">
        <v>0</v>
      </c>
      <c r="AN826" s="75">
        <f>AM826/AM823</f>
        <v>0</v>
      </c>
      <c r="AO826" s="88"/>
      <c r="AP826" s="75">
        <f>AO826/AO823</f>
        <v>0</v>
      </c>
      <c r="AQ826" s="88"/>
      <c r="AR826" s="75">
        <f>AQ826/AQ823</f>
        <v>0</v>
      </c>
      <c r="AS826" s="88"/>
      <c r="AT826" s="75">
        <f>AS826/AS823</f>
        <v>0</v>
      </c>
      <c r="AU826" s="107">
        <f>E826+M826+O826+Q826+W826+Y826+AA826+AE826+AG826+AI826+AO826+AS826+G826+K826+I826+AC826+S826+U826+AQ826+AK826+AM826+C826</f>
        <v>0</v>
      </c>
      <c r="AV826" s="155">
        <f t="shared" si="3720"/>
        <v>0</v>
      </c>
      <c r="AW826" s="93">
        <f>IF(D826=0,0,(IF('Attorney Detail'!I824="yes",(D826/AV826)*('Attorney Detail'!G824+'Attorney Detail'!H824),0)))</f>
        <v>0</v>
      </c>
      <c r="AX826" s="93">
        <f>IF(F826=0,0,(IF('Attorney Detail'!J824="yes",(F826/AV826)*('Attorney Detail'!G824+'Attorney Detail'!H824),0)))</f>
        <v>0</v>
      </c>
      <c r="AY826" s="93">
        <f>IF(H826+J826=0,0,(IF('Attorney Detail'!K824="yes",((H826+J826)/AV826)*('Attorney Detail'!G824+'Attorney Detail'!H824),0)))</f>
        <v>0</v>
      </c>
      <c r="AZ826" s="93">
        <f>IF(L826=0,0,(IF('Attorney Detail'!L824="yes",(L826/AV826)*('Attorney Detail'!G824+'Attorney Detail'!H824),0)))</f>
        <v>0</v>
      </c>
      <c r="BA826" s="93">
        <f>IF(N826=0,0,(N826/AV826)*('Attorney Detail'!G824+'Attorney Detail'!H824))</f>
        <v>0</v>
      </c>
      <c r="BB826" s="93">
        <f>IF(R826+T826=0,0,(IF('Attorney Detail'!M824="yes",((R826+T826)/AV826)*('Attorney Detail'!G824+'Attorney Detail'!H824),0)))</f>
        <v>0</v>
      </c>
      <c r="BC826" s="93">
        <f>IF(V826=0,0,(IF('Attorney Detail'!N824="yes",(((V826)/AV826)*('Attorney Detail'!G824+'Attorney Detail'!H824)),0)))</f>
        <v>0</v>
      </c>
      <c r="BD826" s="93">
        <f>IF(X826+Z826+AB826=0,0,(IF('Attorney Detail'!O824="yes",((X826+Z826+AB826)/AV826)*('Attorney Detail'!G824+'Attorney Detail'!H824),0)))</f>
        <v>0</v>
      </c>
      <c r="BE826" s="93">
        <f>IF(AD826=0,0,(IF('Attorney Detail'!P824="yes",(AD826/AV826)*('Attorney Detail'!G824+'Attorney Detail'!H824),0)))</f>
        <v>0</v>
      </c>
      <c r="BF826" s="93">
        <f>IF(AF826=0,0,(IF('Attorney Detail'!Q824="yes",(AF826/AV826)*('Attorney Detail'!G824+'Attorney Detail'!H824),0)))</f>
        <v>0</v>
      </c>
      <c r="BG826" s="93">
        <f>IF(AH826=0,0,(AH826/AV826)*('Attorney Detail'!G824+'Attorney Detail'!H824))</f>
        <v>0</v>
      </c>
      <c r="BH826" s="93">
        <f>IF(AK826+AM826=0,0,(IF('Attorney Detail'!R824="yes",((AL826+AN826)/AV826)*('Attorney Detail'!G824+'Attorney Detail'!H824),0)))</f>
        <v>0</v>
      </c>
      <c r="BI826" s="91">
        <f>IF(AP826=0,0,(IF('Attorney Detail'!S824="yes",(AP826/AV826)*('Attorney Detail'!G824+'Attorney Detail'!H824),0)))</f>
        <v>0</v>
      </c>
      <c r="BJ826" s="91">
        <f>IF(AT826=0,0,(AT826/AV826)*('Attorney Detail'!G824+'Attorney Detail'!H824))</f>
        <v>0</v>
      </c>
      <c r="BK826" s="91">
        <f>IF((AU826)=0,('Attorney Detail'!G824+'Attorney Detail'!H824),SUM(AW826:BJ826))</f>
        <v>0</v>
      </c>
    </row>
    <row r="827" spans="1:63" ht="16.5" thickTop="1" thickBot="1" x14ac:dyDescent="0.3">
      <c r="A827" s="22" t="s">
        <v>27</v>
      </c>
      <c r="B827" s="23"/>
      <c r="C827" s="88"/>
      <c r="D827" s="75">
        <f>C827/C823</f>
        <v>0</v>
      </c>
      <c r="E827" s="88"/>
      <c r="F827" s="75">
        <f>E827/E823</f>
        <v>0</v>
      </c>
      <c r="G827" s="88"/>
      <c r="H827" s="75">
        <f>G827/G823</f>
        <v>0</v>
      </c>
      <c r="I827" s="88"/>
      <c r="J827" s="75">
        <f>I827/I823</f>
        <v>0</v>
      </c>
      <c r="K827" s="88"/>
      <c r="L827" s="75">
        <f>K827/K823</f>
        <v>0</v>
      </c>
      <c r="M827" s="88"/>
      <c r="N827" s="75">
        <f>M827/M823</f>
        <v>0</v>
      </c>
      <c r="O827" s="88"/>
      <c r="P827" s="75">
        <f>O827/O823</f>
        <v>0</v>
      </c>
      <c r="Q827" s="88"/>
      <c r="R827" s="75">
        <f>Q827/Q823</f>
        <v>0</v>
      </c>
      <c r="S827" s="88"/>
      <c r="T827" s="75">
        <f>S827/S823</f>
        <v>0</v>
      </c>
      <c r="U827" s="88"/>
      <c r="V827" s="75">
        <f>U827/U823</f>
        <v>0</v>
      </c>
      <c r="W827" s="88"/>
      <c r="X827" s="75">
        <f>W827/W823</f>
        <v>0</v>
      </c>
      <c r="Y827" s="88"/>
      <c r="Z827" s="75">
        <f>Y827/Y823</f>
        <v>0</v>
      </c>
      <c r="AA827" s="88"/>
      <c r="AB827" s="75">
        <f>AA827/AA823</f>
        <v>0</v>
      </c>
      <c r="AC827" s="88"/>
      <c r="AD827" s="75">
        <f>AC827/AC823</f>
        <v>0</v>
      </c>
      <c r="AE827" s="88"/>
      <c r="AF827" s="75">
        <f>AE827/AE823</f>
        <v>0</v>
      </c>
      <c r="AG827" s="88"/>
      <c r="AH827" s="75">
        <f>AG827/AG823</f>
        <v>0</v>
      </c>
      <c r="AI827" s="88"/>
      <c r="AJ827" s="75">
        <f>AI827/AI823</f>
        <v>0</v>
      </c>
      <c r="AK827" s="88">
        <v>0</v>
      </c>
      <c r="AL827" s="75">
        <f>AK827/AK823</f>
        <v>0</v>
      </c>
      <c r="AM827" s="88">
        <v>0</v>
      </c>
      <c r="AN827" s="75">
        <f>AM827/AM823</f>
        <v>0</v>
      </c>
      <c r="AO827" s="88"/>
      <c r="AP827" s="75">
        <f>AO827/AO823</f>
        <v>0</v>
      </c>
      <c r="AQ827" s="88"/>
      <c r="AR827" s="75">
        <f>AQ827/AQ823</f>
        <v>0</v>
      </c>
      <c r="AS827" s="88"/>
      <c r="AT827" s="75">
        <f>AS827/AS823</f>
        <v>0</v>
      </c>
      <c r="AU827" s="107">
        <f>E827+M827+O827+Q827+W827+Y827+AA827+AE827+AG827+AI827+AO827+AS827+G827+K827+I827+AC827+S827+U827+AQ827+AK827+AM827+C827</f>
        <v>0</v>
      </c>
      <c r="AV827" s="155">
        <f t="shared" si="3720"/>
        <v>0</v>
      </c>
      <c r="AW827" s="93">
        <f>IF(D827=0,0,(IF('Attorney Detail'!I825="yes",(D827/AV827)*('Attorney Detail'!G825+'Attorney Detail'!H825),0)))</f>
        <v>0</v>
      </c>
      <c r="AX827" s="93">
        <f>IF(F827=0,0,(IF('Attorney Detail'!J825="yes",(F827/AV827)*('Attorney Detail'!G825+'Attorney Detail'!H825),0)))</f>
        <v>0</v>
      </c>
      <c r="AY827" s="93">
        <f>IF(H827+J827=0,0,(IF('Attorney Detail'!K825="yes",((H827+J827)/AV827)*('Attorney Detail'!G825+'Attorney Detail'!H825),0)))</f>
        <v>0</v>
      </c>
      <c r="AZ827" s="93">
        <f>IF(L827=0,0,(IF('Attorney Detail'!L825="yes",(L827/AV827)*('Attorney Detail'!G825+'Attorney Detail'!H825),0)))</f>
        <v>0</v>
      </c>
      <c r="BA827" s="93">
        <f>IF(N827=0,0,(N827/AV827)*('Attorney Detail'!G825+'Attorney Detail'!H825))</f>
        <v>0</v>
      </c>
      <c r="BB827" s="93">
        <f>IF(R827+T827=0,0,(IF('Attorney Detail'!M825="yes",((R827+T827)/AV827)*('Attorney Detail'!G825+'Attorney Detail'!H825),0)))</f>
        <v>0</v>
      </c>
      <c r="BC827" s="93">
        <f>IF(V827=0,0,(IF('Attorney Detail'!N825="yes",(((V827)/AV827)*('Attorney Detail'!G825+'Attorney Detail'!H825)),0)))</f>
        <v>0</v>
      </c>
      <c r="BD827" s="93">
        <f>IF(X827+Z827+AB827=0,0,(IF('Attorney Detail'!O825="yes",((X827+Z827+AB827)/AV827)*('Attorney Detail'!G825+'Attorney Detail'!H825),0)))</f>
        <v>0</v>
      </c>
      <c r="BE827" s="93">
        <f>IF(AD827=0,0,(IF('Attorney Detail'!P825="yes",(AD827/AV827)*('Attorney Detail'!G825+'Attorney Detail'!H825),0)))</f>
        <v>0</v>
      </c>
      <c r="BF827" s="93">
        <f>IF(AF827=0,0,(IF('Attorney Detail'!Q825="yes",(AF827/AV827)*('Attorney Detail'!G825+'Attorney Detail'!H825),0)))</f>
        <v>0</v>
      </c>
      <c r="BG827" s="93">
        <f>IF(AH827=0,0,(AH827/AV827)*('Attorney Detail'!G825+'Attorney Detail'!H825))</f>
        <v>0</v>
      </c>
      <c r="BH827" s="93">
        <f>IF(AK827+AM827=0,0,(IF('Attorney Detail'!R825="yes",((AL827+AN827)/AV827)*('Attorney Detail'!G825+'Attorney Detail'!H825),0)))</f>
        <v>0</v>
      </c>
      <c r="BI827" s="91">
        <f>IF(AP827=0,0,(IF('Attorney Detail'!S825="yes",(AP827/AV827)*('Attorney Detail'!G825+'Attorney Detail'!H825),0)))</f>
        <v>0</v>
      </c>
      <c r="BJ827" s="91">
        <f>IF(AT827=0,0,(AT827/AV827)*('Attorney Detail'!G825+'Attorney Detail'!H825))</f>
        <v>0</v>
      </c>
      <c r="BK827" s="91">
        <f>IF((AU827)=0,('Attorney Detail'!G825+'Attorney Detail'!H825),SUM(AW827:BJ827))</f>
        <v>0</v>
      </c>
    </row>
    <row r="828" spans="1:63" ht="16.5" thickTop="1" thickBot="1" x14ac:dyDescent="0.3">
      <c r="A828" s="24" t="s">
        <v>28</v>
      </c>
      <c r="B828" s="25"/>
      <c r="C828" s="25"/>
      <c r="D828" s="75">
        <f>C828/C823</f>
        <v>0</v>
      </c>
      <c r="E828" s="25"/>
      <c r="F828" s="75">
        <f>E828/E823</f>
        <v>0</v>
      </c>
      <c r="G828" s="25"/>
      <c r="H828" s="75">
        <f>G828/G823</f>
        <v>0</v>
      </c>
      <c r="I828" s="25"/>
      <c r="J828" s="75">
        <f>I828/I823</f>
        <v>0</v>
      </c>
      <c r="K828" s="25"/>
      <c r="L828" s="75">
        <f>K828/K823</f>
        <v>0</v>
      </c>
      <c r="M828" s="25"/>
      <c r="N828" s="75">
        <f>M828/M823</f>
        <v>0</v>
      </c>
      <c r="O828" s="25"/>
      <c r="P828" s="75">
        <f>O828/O823</f>
        <v>0</v>
      </c>
      <c r="Q828" s="25"/>
      <c r="R828" s="75">
        <f>Q828/Q823</f>
        <v>0</v>
      </c>
      <c r="S828" s="25"/>
      <c r="T828" s="75">
        <f>S828/S823</f>
        <v>0</v>
      </c>
      <c r="U828" s="25"/>
      <c r="V828" s="75">
        <f>U828/U823</f>
        <v>0</v>
      </c>
      <c r="W828" s="25"/>
      <c r="X828" s="75">
        <f>W828/W823</f>
        <v>0</v>
      </c>
      <c r="Y828" s="25"/>
      <c r="Z828" s="75">
        <f>Y828/Y823</f>
        <v>0</v>
      </c>
      <c r="AA828" s="25"/>
      <c r="AB828" s="75">
        <f>AA828/AA823</f>
        <v>0</v>
      </c>
      <c r="AC828" s="25"/>
      <c r="AD828" s="75">
        <f>AC828/AC823</f>
        <v>0</v>
      </c>
      <c r="AE828" s="25"/>
      <c r="AF828" s="75">
        <f>AE828/AE823</f>
        <v>0</v>
      </c>
      <c r="AG828" s="25"/>
      <c r="AH828" s="75">
        <f>AG828/AG823</f>
        <v>0</v>
      </c>
      <c r="AI828" s="25"/>
      <c r="AJ828" s="75">
        <f>AI828/AI823</f>
        <v>0</v>
      </c>
      <c r="AK828" s="25">
        <v>0</v>
      </c>
      <c r="AL828" s="75">
        <f>AK828/AK823</f>
        <v>0</v>
      </c>
      <c r="AM828" s="25">
        <v>0</v>
      </c>
      <c r="AN828" s="75">
        <f>AM828/AM823</f>
        <v>0</v>
      </c>
      <c r="AO828" s="25"/>
      <c r="AP828" s="75">
        <f>AO828/AO823</f>
        <v>0</v>
      </c>
      <c r="AQ828" s="25"/>
      <c r="AR828" s="75">
        <f>AQ828/AQ823</f>
        <v>0</v>
      </c>
      <c r="AS828" s="25"/>
      <c r="AT828" s="75">
        <f>AS828/AS823</f>
        <v>0</v>
      </c>
      <c r="AU828" s="108">
        <f>E828+M828+O828+Q828+W828+Y828+AA828+AE828+AG828+AI828+AO828+AS828+G828+K828+I828+AC828+S828+U828+AQ828+AK828+AM828+C828</f>
        <v>0</v>
      </c>
      <c r="AV828" s="155">
        <f t="shared" si="3720"/>
        <v>0</v>
      </c>
      <c r="AW828" s="93">
        <f>IF(D828=0,0,(IF('Attorney Detail'!I826="yes",(D828/AV828)*('Attorney Detail'!G826+'Attorney Detail'!H826),0)))</f>
        <v>0</v>
      </c>
      <c r="AX828" s="93">
        <f>IF(F828=0,0,(IF('Attorney Detail'!J826="yes",(F828/AV828)*('Attorney Detail'!G826+'Attorney Detail'!H826),0)))</f>
        <v>0</v>
      </c>
      <c r="AY828" s="93">
        <f>IF(H828+J828=0,0,(IF('Attorney Detail'!K826="yes",((H828+J828)/AV828)*('Attorney Detail'!G826+'Attorney Detail'!H826),0)))</f>
        <v>0</v>
      </c>
      <c r="AZ828" s="93">
        <f>IF(L828=0,0,(IF('Attorney Detail'!L826="yes",(L828/AV828)*('Attorney Detail'!G826+'Attorney Detail'!H826),0)))</f>
        <v>0</v>
      </c>
      <c r="BA828" s="93">
        <f>IF(N828=0,0,(N828/AV828)*('Attorney Detail'!G826+'Attorney Detail'!H826))</f>
        <v>0</v>
      </c>
      <c r="BB828" s="93">
        <f>IF(R828+T828=0,0,(IF('Attorney Detail'!M826="yes",((R828+T828)/AV828)*('Attorney Detail'!G826+'Attorney Detail'!H826),0)))</f>
        <v>0</v>
      </c>
      <c r="BC828" s="93">
        <f>IF(V828=0,0,(IF('Attorney Detail'!N826="yes",(((V828)/AV828)*('Attorney Detail'!G826+'Attorney Detail'!H826)),0)))</f>
        <v>0</v>
      </c>
      <c r="BD828" s="93">
        <f>IF(X828+Z828+AB828=0,0,(IF('Attorney Detail'!O826="yes",((X828+Z828+AB828)/AV828)*('Attorney Detail'!G826+'Attorney Detail'!H826),0)))</f>
        <v>0</v>
      </c>
      <c r="BE828" s="93">
        <f>IF(AD828=0,0,(IF('Attorney Detail'!P826="yes",(AD828/AV828)*('Attorney Detail'!G826+'Attorney Detail'!H826),0)))</f>
        <v>0</v>
      </c>
      <c r="BF828" s="93">
        <f>IF(AF828=0,0,(IF('Attorney Detail'!Q826="yes",(AF828/AV828)*('Attorney Detail'!G826+'Attorney Detail'!H826),0)))</f>
        <v>0</v>
      </c>
      <c r="BG828" s="93">
        <f>IF(AH828=0,0,(AH828/AV828)*('Attorney Detail'!G826+'Attorney Detail'!H826))</f>
        <v>0</v>
      </c>
      <c r="BH828" s="93">
        <f>IF(AK828+AM828=0,0,(IF('Attorney Detail'!R826="yes",((AL828+AN828)/AV828)*('Attorney Detail'!G826+'Attorney Detail'!H826),0)))</f>
        <v>0</v>
      </c>
      <c r="BI828" s="91">
        <f>IF(AP828=0,0,(IF('Attorney Detail'!S826="yes",(AP828/AV828)*('Attorney Detail'!G826+'Attorney Detail'!H826),0)))</f>
        <v>0</v>
      </c>
      <c r="BJ828" s="91">
        <f>IF(AT828=0,0,(AT828/AV828)*('Attorney Detail'!G826+'Attorney Detail'!H826))</f>
        <v>0</v>
      </c>
      <c r="BK828" s="91">
        <f>IF((AU828)=0,('Attorney Detail'!G826+'Attorney Detail'!H826),SUM(AW828:BJ828))</f>
        <v>0</v>
      </c>
    </row>
    <row r="829" spans="1:63" ht="16.5" thickTop="1" thickBot="1" x14ac:dyDescent="0.3">
      <c r="A829" s="72" t="s">
        <v>29</v>
      </c>
      <c r="B829" s="73"/>
      <c r="C829" s="73">
        <f t="shared" ref="C829" si="3721">SUM(C825:C828)</f>
        <v>0</v>
      </c>
      <c r="D829" s="74">
        <f t="shared" ref="D829" si="3722">C829/C823</f>
        <v>0</v>
      </c>
      <c r="E829" s="73">
        <f t="shared" ref="E829" si="3723">SUM(E825:E828)</f>
        <v>0</v>
      </c>
      <c r="F829" s="74">
        <f t="shared" ref="F829" si="3724">E829/E823</f>
        <v>0</v>
      </c>
      <c r="G829" s="73">
        <f t="shared" ref="G829" si="3725">SUM(G825:G828)</f>
        <v>0</v>
      </c>
      <c r="H829" s="75">
        <f t="shared" ref="H829" si="3726">G829/G823</f>
        <v>0</v>
      </c>
      <c r="I829" s="73">
        <f t="shared" ref="I829" si="3727">SUM(I825:I828)</f>
        <v>0</v>
      </c>
      <c r="J829" s="75">
        <f t="shared" ref="J829" si="3728">I829/I823</f>
        <v>0</v>
      </c>
      <c r="K829" s="73">
        <f t="shared" ref="K829" si="3729">SUM(K825:K828)</f>
        <v>0</v>
      </c>
      <c r="L829" s="75">
        <f t="shared" ref="L829" si="3730">K829/K823</f>
        <v>0</v>
      </c>
      <c r="M829" s="73">
        <f t="shared" ref="M829" si="3731">SUM(M825:M828)</f>
        <v>0</v>
      </c>
      <c r="N829" s="74">
        <f t="shared" ref="N829" si="3732">M829/M823</f>
        <v>0</v>
      </c>
      <c r="O829" s="73">
        <f t="shared" ref="O829" si="3733">SUM(O825:O828)</f>
        <v>0</v>
      </c>
      <c r="P829" s="74">
        <f t="shared" ref="P829" si="3734">O829/O823</f>
        <v>0</v>
      </c>
      <c r="Q829" s="73">
        <f t="shared" ref="Q829" si="3735">SUM(Q825:Q828)</f>
        <v>0</v>
      </c>
      <c r="R829" s="75">
        <f t="shared" ref="R829" si="3736">Q829/Q823</f>
        <v>0</v>
      </c>
      <c r="S829" s="73">
        <f t="shared" ref="S829" si="3737">SUM(S825:S828)</f>
        <v>0</v>
      </c>
      <c r="T829" s="75">
        <f t="shared" ref="T829" si="3738">S829/S823</f>
        <v>0</v>
      </c>
      <c r="U829" s="73">
        <f t="shared" ref="U829" si="3739">SUM(U825:U828)</f>
        <v>0</v>
      </c>
      <c r="V829" s="75">
        <f t="shared" ref="V829" si="3740">U829/U823</f>
        <v>0</v>
      </c>
      <c r="W829" s="73">
        <f t="shared" ref="W829" si="3741">SUM(W825:W828)</f>
        <v>0</v>
      </c>
      <c r="X829" s="75">
        <f t="shared" ref="X829" si="3742">W829/W823</f>
        <v>0</v>
      </c>
      <c r="Y829" s="73">
        <f t="shared" ref="Y829" si="3743">SUM(Y825:Y828)</f>
        <v>0</v>
      </c>
      <c r="Z829" s="75">
        <f t="shared" ref="Z829" si="3744">Y829/Y823</f>
        <v>0</v>
      </c>
      <c r="AA829" s="73">
        <f t="shared" ref="AA829" si="3745">SUM(AA825:AA828)</f>
        <v>0</v>
      </c>
      <c r="AB829" s="75">
        <f t="shared" ref="AB829" si="3746">AA829/AA823</f>
        <v>0</v>
      </c>
      <c r="AC829" s="73">
        <f t="shared" ref="AC829" si="3747">SUM(AC825:AC828)</f>
        <v>0</v>
      </c>
      <c r="AD829" s="75">
        <f t="shared" ref="AD829" si="3748">AC829/AC823</f>
        <v>0</v>
      </c>
      <c r="AE829" s="73">
        <f t="shared" ref="AE829" si="3749">SUM(AE825:AE828)</f>
        <v>0</v>
      </c>
      <c r="AF829" s="75">
        <f t="shared" ref="AF829" si="3750">AE829/AE823</f>
        <v>0</v>
      </c>
      <c r="AG829" s="73">
        <f t="shared" ref="AG829" si="3751">SUM(AG825:AG828)</f>
        <v>0</v>
      </c>
      <c r="AH829" s="75">
        <f t="shared" ref="AH829" si="3752">AG829/AG823</f>
        <v>0</v>
      </c>
      <c r="AI829" s="73">
        <f t="shared" ref="AI829" si="3753">SUM(AI825:AI828)</f>
        <v>0</v>
      </c>
      <c r="AJ829" s="75">
        <f t="shared" ref="AJ829" si="3754">AI829/AI823</f>
        <v>0</v>
      </c>
      <c r="AK829" s="73">
        <f t="shared" ref="AK829" si="3755">SUM(AK825:AK828)</f>
        <v>0</v>
      </c>
      <c r="AL829" s="75">
        <f t="shared" ref="AL829" si="3756">AK829/AK823</f>
        <v>0</v>
      </c>
      <c r="AM829" s="73">
        <f t="shared" ref="AM829" si="3757">SUM(AM825:AM828)</f>
        <v>0</v>
      </c>
      <c r="AN829" s="75">
        <f t="shared" ref="AN829" si="3758">AM829/AM823</f>
        <v>0</v>
      </c>
      <c r="AO829" s="73">
        <f t="shared" ref="AO829" si="3759">SUM(AO825:AO828)</f>
        <v>0</v>
      </c>
      <c r="AP829" s="75">
        <f t="shared" ref="AP829" si="3760">AO829/AO823</f>
        <v>0</v>
      </c>
      <c r="AQ829" s="73">
        <f t="shared" ref="AQ829" si="3761">SUM(AQ825:AQ828)</f>
        <v>0</v>
      </c>
      <c r="AR829" s="75">
        <f t="shared" ref="AR829" si="3762">AQ829/AQ823</f>
        <v>0</v>
      </c>
      <c r="AS829" s="73">
        <f t="shared" ref="AS829" si="3763">SUM(AS825:AS828)</f>
        <v>0</v>
      </c>
      <c r="AT829" s="75">
        <f t="shared" ref="AT829" si="3764">AS829/AS823</f>
        <v>0</v>
      </c>
      <c r="AU829" s="71">
        <f>E829+M829+O829+Q829+W829+Y829+AA829+AE829+AG829+AI829+AO829+AS829+G829+K829+I829+AC829+S829+U829+AQ829+AK829+AM829+C829</f>
        <v>0</v>
      </c>
      <c r="AV829" s="155">
        <f t="shared" si="3720"/>
        <v>0</v>
      </c>
      <c r="AW829" s="94"/>
      <c r="AX829" s="94"/>
      <c r="AY829" s="94"/>
      <c r="AZ829" s="94"/>
      <c r="BA829" s="94"/>
      <c r="BB829" s="94"/>
      <c r="BC829" s="94"/>
      <c r="BD829" s="94"/>
      <c r="BE829" s="94"/>
      <c r="BF829" s="94"/>
      <c r="BG829" s="94"/>
      <c r="BH829" s="94"/>
      <c r="BI829" s="94"/>
      <c r="BJ829" s="94"/>
      <c r="BK829" s="94"/>
    </row>
    <row r="830" spans="1:63" ht="16.5" thickTop="1" x14ac:dyDescent="0.25">
      <c r="A830" s="233" t="s">
        <v>481</v>
      </c>
      <c r="B830" s="233"/>
      <c r="C830" s="233"/>
      <c r="D830" s="233"/>
      <c r="E830" s="233"/>
      <c r="F830" s="233"/>
      <c r="G830" s="233"/>
      <c r="H830" s="233"/>
      <c r="I830" s="233"/>
      <c r="J830" s="233"/>
      <c r="K830" s="233"/>
      <c r="L830" s="233"/>
      <c r="M830" s="233"/>
      <c r="N830" s="233"/>
      <c r="O830" s="233"/>
      <c r="P830" s="233"/>
      <c r="Q830" s="233"/>
      <c r="R830" s="233"/>
      <c r="S830" s="233"/>
      <c r="T830" s="233"/>
      <c r="U830" s="233"/>
      <c r="V830" s="233"/>
      <c r="W830" s="233"/>
      <c r="X830" s="233"/>
      <c r="Y830" s="233"/>
      <c r="Z830" s="233"/>
      <c r="AA830" s="233"/>
      <c r="AB830" s="233"/>
      <c r="AC830" s="233"/>
      <c r="AD830" s="233"/>
      <c r="AE830" s="233"/>
      <c r="AF830" s="233"/>
      <c r="AG830" s="233"/>
      <c r="AH830" s="233"/>
      <c r="AI830" s="233"/>
      <c r="AJ830" s="233"/>
      <c r="AK830" s="233"/>
      <c r="AL830" s="233"/>
      <c r="AM830" s="233"/>
      <c r="AN830" s="233"/>
      <c r="AO830" s="233"/>
      <c r="AP830" s="233"/>
      <c r="AQ830" s="233"/>
      <c r="AR830" s="233"/>
      <c r="AS830" s="233"/>
      <c r="AT830" s="233"/>
      <c r="AU830" s="233"/>
      <c r="AV830" s="233"/>
    </row>
    <row r="831" spans="1:63" ht="45" x14ac:dyDescent="0.25">
      <c r="A831" s="76"/>
      <c r="B831" s="66" t="s">
        <v>21</v>
      </c>
      <c r="C831" s="225" t="s">
        <v>442</v>
      </c>
      <c r="D831" s="226"/>
      <c r="E831" s="225" t="s">
        <v>96</v>
      </c>
      <c r="F831" s="226"/>
      <c r="G831" s="232" t="s">
        <v>99</v>
      </c>
      <c r="H831" s="226"/>
      <c r="I831" s="232" t="s">
        <v>100</v>
      </c>
      <c r="J831" s="226"/>
      <c r="K831" s="225" t="s">
        <v>97</v>
      </c>
      <c r="L831" s="226"/>
      <c r="M831" s="225" t="s">
        <v>98</v>
      </c>
      <c r="N831" s="226"/>
      <c r="O831" s="225" t="s">
        <v>22</v>
      </c>
      <c r="P831" s="226"/>
      <c r="Q831" s="225" t="s">
        <v>489</v>
      </c>
      <c r="R831" s="226"/>
      <c r="S831" s="225" t="s">
        <v>488</v>
      </c>
      <c r="T831" s="226"/>
      <c r="U831" s="232" t="s">
        <v>422</v>
      </c>
      <c r="V831" s="226"/>
      <c r="W831" s="232" t="s">
        <v>436</v>
      </c>
      <c r="X831" s="226"/>
      <c r="Y831" s="232" t="s">
        <v>423</v>
      </c>
      <c r="Z831" s="226"/>
      <c r="AA831" s="225" t="s">
        <v>484</v>
      </c>
      <c r="AB831" s="226"/>
      <c r="AC831" s="225" t="s">
        <v>93</v>
      </c>
      <c r="AD831" s="226"/>
      <c r="AE831" s="225" t="s">
        <v>94</v>
      </c>
      <c r="AF831" s="226"/>
      <c r="AG831" s="225" t="s">
        <v>485</v>
      </c>
      <c r="AH831" s="226"/>
      <c r="AI831" s="225" t="s">
        <v>424</v>
      </c>
      <c r="AJ831" s="226"/>
      <c r="AK831" s="225" t="s">
        <v>425</v>
      </c>
      <c r="AL831" s="226"/>
      <c r="AM831" s="225" t="s">
        <v>437</v>
      </c>
      <c r="AN831" s="226"/>
      <c r="AO831" s="225" t="s">
        <v>500</v>
      </c>
      <c r="AP831" s="226"/>
      <c r="AQ831" s="225" t="s">
        <v>426</v>
      </c>
      <c r="AR831" s="226"/>
      <c r="AS831" s="225" t="s">
        <v>447</v>
      </c>
      <c r="AT831" s="226"/>
      <c r="AU831" s="225" t="s">
        <v>23</v>
      </c>
      <c r="AV831" s="226"/>
      <c r="AW831" s="89" t="s">
        <v>442</v>
      </c>
      <c r="AX831" s="89" t="s">
        <v>96</v>
      </c>
      <c r="AY831" s="195" t="s">
        <v>305</v>
      </c>
      <c r="AZ831" s="105" t="s">
        <v>97</v>
      </c>
      <c r="BA831" s="105" t="s">
        <v>443</v>
      </c>
      <c r="BB831" s="90" t="s">
        <v>434</v>
      </c>
      <c r="BC831" s="106" t="s">
        <v>306</v>
      </c>
      <c r="BD831" s="90" t="s">
        <v>435</v>
      </c>
      <c r="BE831" s="90" t="s">
        <v>93</v>
      </c>
      <c r="BF831" s="90" t="s">
        <v>94</v>
      </c>
      <c r="BG831" s="90" t="s">
        <v>31</v>
      </c>
      <c r="BH831" s="90" t="s">
        <v>444</v>
      </c>
      <c r="BI831" s="91" t="s">
        <v>445</v>
      </c>
      <c r="BJ831" s="91" t="s">
        <v>446</v>
      </c>
      <c r="BK831" s="91" t="s">
        <v>448</v>
      </c>
    </row>
    <row r="832" spans="1:63" x14ac:dyDescent="0.25">
      <c r="A832" s="38" t="s">
        <v>107</v>
      </c>
      <c r="B832" s="67"/>
      <c r="C832" s="67"/>
      <c r="D832" s="68"/>
      <c r="E832" s="67"/>
      <c r="F832" s="68"/>
      <c r="G832" s="67"/>
      <c r="H832" s="68"/>
      <c r="I832" s="67"/>
      <c r="J832" s="68"/>
      <c r="K832" s="67"/>
      <c r="L832" s="68"/>
      <c r="M832" s="69"/>
      <c r="N832" s="68"/>
      <c r="O832" s="67"/>
      <c r="P832" s="68"/>
      <c r="Q832" s="67"/>
      <c r="R832" s="68"/>
      <c r="S832" s="67"/>
      <c r="T832" s="68"/>
      <c r="U832" s="67"/>
      <c r="V832" s="68"/>
      <c r="W832" s="67"/>
      <c r="X832" s="68"/>
      <c r="Y832" s="67"/>
      <c r="Z832" s="68"/>
      <c r="AA832" s="67"/>
      <c r="AB832" s="68"/>
      <c r="AC832" s="69"/>
      <c r="AD832" s="69"/>
      <c r="AE832" s="67"/>
      <c r="AF832" s="68"/>
      <c r="AG832" s="67"/>
      <c r="AH832" s="68"/>
      <c r="AI832" s="67"/>
      <c r="AJ832" s="68"/>
      <c r="AK832" s="227"/>
      <c r="AL832" s="228"/>
      <c r="AM832" s="227"/>
      <c r="AN832" s="228"/>
      <c r="AO832" s="112"/>
      <c r="AP832" s="113"/>
      <c r="AQ832" s="112"/>
      <c r="AR832" s="113"/>
      <c r="AS832" s="112"/>
      <c r="AT832" s="113"/>
      <c r="AU832" s="67"/>
      <c r="AV832" s="110"/>
      <c r="AW832" s="89"/>
      <c r="AX832" s="89"/>
      <c r="AY832" s="89"/>
      <c r="AZ832" s="89"/>
      <c r="BA832" s="89"/>
    </row>
    <row r="833" spans="1:63" x14ac:dyDescent="0.25">
      <c r="A833" s="77"/>
      <c r="B833" s="70"/>
      <c r="C833" s="223">
        <f>(VLOOKUP(A832,$BL$2:$CH$5,2,FALSE))*'Attorney Detail'!F833</f>
        <v>15</v>
      </c>
      <c r="D833" s="224"/>
      <c r="E833" s="223">
        <f>(VLOOKUP(A832,$BL$2:$CH$5,3,FALSE))*'Attorney Detail'!F833</f>
        <v>15</v>
      </c>
      <c r="F833" s="224"/>
      <c r="G833" s="223">
        <f>VLOOKUP(A832,$BL$2:$CI$5,4,FALSE)*'Attorney Detail'!F833</f>
        <v>50</v>
      </c>
      <c r="H833" s="224"/>
      <c r="I833" s="223">
        <f>VLOOKUP(A832,$BL$2:$CI$5,5,FALSE)*'Attorney Detail'!F833</f>
        <v>80</v>
      </c>
      <c r="J833" s="224"/>
      <c r="K833" s="223">
        <f>VLOOKUP(A832,$BL$2:$CI$5,6,FALSE)*'Attorney Detail'!F833</f>
        <v>100</v>
      </c>
      <c r="L833" s="224"/>
      <c r="M833" s="234">
        <f>VLOOKUP(A832,$BL$2:$CI$5,7,FALSE)*'Attorney Detail'!F833</f>
        <v>150</v>
      </c>
      <c r="N833" s="224"/>
      <c r="O833" s="223">
        <f>VLOOKUP(A832,$BL$2:$CI$5,8,FALSE)*'Attorney Detail'!F833</f>
        <v>300</v>
      </c>
      <c r="P833" s="224"/>
      <c r="Q833" s="223">
        <f>VLOOKUP(A832,$BL$2:$CI$5,9,FALSE)*'Attorney Detail'!F833</f>
        <v>15</v>
      </c>
      <c r="R833" s="224"/>
      <c r="S833" s="223">
        <f>VLOOKUP(A832,$BL$2:$CI$5,10,FALSE)*'Attorney Detail'!F833</f>
        <v>50</v>
      </c>
      <c r="T833" s="224"/>
      <c r="U833" s="223">
        <f>VLOOKUP(A832,$BL$2:$CI$5,11,FALSE)*'Attorney Detail'!F833</f>
        <v>100</v>
      </c>
      <c r="V833" s="224"/>
      <c r="W833" s="223">
        <f>VLOOKUP(A832,$BL$2:$CI$5,12,FALSE)*'Attorney Detail'!F833</f>
        <v>220</v>
      </c>
      <c r="X833" s="224"/>
      <c r="Y833" s="223">
        <f>VLOOKUP(A832,$BL$2:$CI$5,13,FALSE)*'Attorney Detail'!F833</f>
        <v>300</v>
      </c>
      <c r="Z833" s="224"/>
      <c r="AA833" s="229">
        <f>VLOOKUP(A832,$BL$2:$CI$5,14,FALSE)*'Attorney Detail'!F833</f>
        <v>400</v>
      </c>
      <c r="AB833" s="230"/>
      <c r="AC833" s="229">
        <f>VLOOKUP(A832,$BL$2:$CI$5,15,FALSE)*'Attorney Detail'!F833</f>
        <v>120</v>
      </c>
      <c r="AD833" s="231"/>
      <c r="AE833" s="229">
        <f>VLOOKUP(A832,$BL$2:$CI$5,16,FALSE)*'Attorney Detail'!F833</f>
        <v>120</v>
      </c>
      <c r="AF833" s="230"/>
      <c r="AG833" s="229">
        <f>VLOOKUP(A832,$BL$2:$CI$5,17,FALSE)*'Attorney Detail'!F833</f>
        <v>300</v>
      </c>
      <c r="AH833" s="230"/>
      <c r="AI833" s="223">
        <f>VLOOKUP(A832,$BL$2:$CI$5,18,FALSE)*'Attorney Detail'!F833</f>
        <v>300</v>
      </c>
      <c r="AJ833" s="224"/>
      <c r="AK833" s="223">
        <f>VLOOKUP(A832,$BL$2:$CI$5,19,FALSE)*'Attorney Detail'!F833</f>
        <v>15</v>
      </c>
      <c r="AL833" s="224"/>
      <c r="AM833" s="223">
        <f>VLOOKUP(A832,$BL$2:$CI$5,20,FALSE)*'Attorney Detail'!F833</f>
        <v>40</v>
      </c>
      <c r="AN833" s="224"/>
      <c r="AO833" s="223">
        <f>VLOOKUP(A832,$BL$2:$CI$5,21,FALSE)*'Attorney Detail'!F833</f>
        <v>40</v>
      </c>
      <c r="AP833" s="224"/>
      <c r="AQ833" s="223">
        <f>VLOOKUP(A832,$BL$2:$CI$5,22,FALSE)*'Attorney Detail'!F833</f>
        <v>40</v>
      </c>
      <c r="AR833" s="224"/>
      <c r="AS833" s="235">
        <f>VLOOKUP(A832,$BL$2:$CI$5,23,FALSE)*'Attorney Detail'!F833</f>
        <v>10000000000</v>
      </c>
      <c r="AT833" s="236"/>
      <c r="AU833" s="237"/>
      <c r="AV833" s="238"/>
    </row>
    <row r="834" spans="1:63" ht="15.75" thickBot="1" x14ac:dyDescent="0.3">
      <c r="A834" s="37" t="str">
        <f>'Attorney Detail'!A833&amp;""</f>
        <v/>
      </c>
      <c r="B834" s="78" t="s">
        <v>24</v>
      </c>
      <c r="C834" s="78" t="s">
        <v>24</v>
      </c>
      <c r="D834" s="78" t="s">
        <v>112</v>
      </c>
      <c r="E834" s="78" t="s">
        <v>24</v>
      </c>
      <c r="F834" s="78" t="s">
        <v>112</v>
      </c>
      <c r="G834" s="78" t="s">
        <v>24</v>
      </c>
      <c r="H834" s="78" t="s">
        <v>112</v>
      </c>
      <c r="I834" s="78" t="s">
        <v>24</v>
      </c>
      <c r="J834" s="78" t="s">
        <v>112</v>
      </c>
      <c r="K834" s="78" t="s">
        <v>24</v>
      </c>
      <c r="L834" s="78" t="s">
        <v>112</v>
      </c>
      <c r="M834" s="78" t="s">
        <v>24</v>
      </c>
      <c r="N834" s="78" t="s">
        <v>112</v>
      </c>
      <c r="O834" s="78" t="s">
        <v>24</v>
      </c>
      <c r="P834" s="78" t="s">
        <v>112</v>
      </c>
      <c r="Q834" s="78" t="s">
        <v>24</v>
      </c>
      <c r="R834" s="78" t="s">
        <v>112</v>
      </c>
      <c r="S834" s="78" t="s">
        <v>24</v>
      </c>
      <c r="T834" s="78" t="s">
        <v>112</v>
      </c>
      <c r="U834" s="78" t="s">
        <v>24</v>
      </c>
      <c r="V834" s="78" t="s">
        <v>112</v>
      </c>
      <c r="W834" s="78" t="s">
        <v>24</v>
      </c>
      <c r="X834" s="78" t="s">
        <v>112</v>
      </c>
      <c r="Y834" s="78" t="s">
        <v>24</v>
      </c>
      <c r="Z834" s="78" t="s">
        <v>112</v>
      </c>
      <c r="AA834" s="78" t="s">
        <v>24</v>
      </c>
      <c r="AB834" s="78" t="s">
        <v>112</v>
      </c>
      <c r="AC834" s="78" t="s">
        <v>24</v>
      </c>
      <c r="AD834" s="78" t="s">
        <v>112</v>
      </c>
      <c r="AE834" s="78" t="s">
        <v>24</v>
      </c>
      <c r="AF834" s="78" t="s">
        <v>112</v>
      </c>
      <c r="AG834" s="78" t="s">
        <v>24</v>
      </c>
      <c r="AH834" s="79" t="s">
        <v>112</v>
      </c>
      <c r="AI834" s="78" t="s">
        <v>24</v>
      </c>
      <c r="AJ834" s="78" t="s">
        <v>112</v>
      </c>
      <c r="AK834" s="78" t="s">
        <v>24</v>
      </c>
      <c r="AL834" s="78" t="s">
        <v>112</v>
      </c>
      <c r="AM834" s="78" t="s">
        <v>24</v>
      </c>
      <c r="AN834" s="78" t="s">
        <v>112</v>
      </c>
      <c r="AO834" s="78" t="s">
        <v>24</v>
      </c>
      <c r="AP834" s="78" t="s">
        <v>112</v>
      </c>
      <c r="AQ834" s="78" t="s">
        <v>24</v>
      </c>
      <c r="AR834" s="78" t="s">
        <v>112</v>
      </c>
      <c r="AS834" s="78" t="s">
        <v>24</v>
      </c>
      <c r="AT834" s="78" t="s">
        <v>112</v>
      </c>
      <c r="AU834" s="78" t="s">
        <v>24</v>
      </c>
      <c r="AV834" s="154" t="s">
        <v>112</v>
      </c>
    </row>
    <row r="835" spans="1:63" ht="16.5" thickTop="1" thickBot="1" x14ac:dyDescent="0.3">
      <c r="A835" s="20" t="s">
        <v>25</v>
      </c>
      <c r="B835" s="21"/>
      <c r="C835" s="21"/>
      <c r="D835" s="75">
        <f>C835/C833</f>
        <v>0</v>
      </c>
      <c r="E835" s="21"/>
      <c r="F835" s="75">
        <f>E835/E833</f>
        <v>0</v>
      </c>
      <c r="G835" s="21"/>
      <c r="H835" s="75">
        <f>G835/G833</f>
        <v>0</v>
      </c>
      <c r="I835" s="21"/>
      <c r="J835" s="75">
        <f>I835/I833</f>
        <v>0</v>
      </c>
      <c r="K835" s="21"/>
      <c r="L835" s="75">
        <f>K835/K833</f>
        <v>0</v>
      </c>
      <c r="M835" s="21"/>
      <c r="N835" s="75">
        <f>M835/M833</f>
        <v>0</v>
      </c>
      <c r="O835" s="21"/>
      <c r="P835" s="75">
        <f>O835/O833</f>
        <v>0</v>
      </c>
      <c r="Q835" s="21"/>
      <c r="R835" s="75">
        <f>Q835/Q833</f>
        <v>0</v>
      </c>
      <c r="S835" s="21"/>
      <c r="T835" s="75">
        <f>S835/S833</f>
        <v>0</v>
      </c>
      <c r="U835" s="21"/>
      <c r="V835" s="75">
        <f>U835/U833</f>
        <v>0</v>
      </c>
      <c r="W835" s="21"/>
      <c r="X835" s="75">
        <f>W835/W833</f>
        <v>0</v>
      </c>
      <c r="Y835" s="21"/>
      <c r="Z835" s="75">
        <f>Y835/Y833</f>
        <v>0</v>
      </c>
      <c r="AA835" s="21"/>
      <c r="AB835" s="75">
        <f>AA835/AA833</f>
        <v>0</v>
      </c>
      <c r="AC835" s="21"/>
      <c r="AD835" s="75">
        <f>AC835/AC833</f>
        <v>0</v>
      </c>
      <c r="AE835" s="21"/>
      <c r="AF835" s="75">
        <f>AE835/AE833</f>
        <v>0</v>
      </c>
      <c r="AG835" s="21"/>
      <c r="AH835" s="75">
        <f>AG835/AG833</f>
        <v>0</v>
      </c>
      <c r="AI835" s="21"/>
      <c r="AJ835" s="75">
        <f>AI835/AI833</f>
        <v>0</v>
      </c>
      <c r="AK835" s="21"/>
      <c r="AL835" s="75">
        <f>AK835/AK833</f>
        <v>0</v>
      </c>
      <c r="AM835" s="21">
        <v>0</v>
      </c>
      <c r="AN835" s="75">
        <f>AM835/AM833</f>
        <v>0</v>
      </c>
      <c r="AO835" s="21"/>
      <c r="AP835" s="75">
        <f>AO835/AO833</f>
        <v>0</v>
      </c>
      <c r="AQ835" s="21"/>
      <c r="AR835" s="75">
        <f>AQ835/AQ833</f>
        <v>0</v>
      </c>
      <c r="AS835" s="21"/>
      <c r="AT835" s="75">
        <f>AS835/AS833</f>
        <v>0</v>
      </c>
      <c r="AU835" s="100">
        <f>E835+M835+O835+Q835+W835+Y835+AA835+AE835+AG835+AI835+AO835+AS835+G835+K835+I835+AC835+S835+U835+AQ835+AK835+AM835+C835</f>
        <v>0</v>
      </c>
      <c r="AV835" s="155">
        <f t="shared" ref="AV835:AV839" si="3765">F835+N835+P835+R835+X835+Z835+AB835+AF835+AH835+AJ835+AP835+AT835+AD835+H835+L835+J835+T835+V835+AR835+AL835+AN835+D835</f>
        <v>0</v>
      </c>
      <c r="AW835" s="93">
        <f>IF(D835=0,0,(IF('Attorney Detail'!I833="yes",(D835/AV835)*('Attorney Detail'!G833+'Attorney Detail'!H833),0)))</f>
        <v>0</v>
      </c>
      <c r="AX835" s="93">
        <f>IF(F835=0,0,(IF('Attorney Detail'!J833="yes",(F835/AV835)*('Attorney Detail'!G833+'Attorney Detail'!H833),0)))</f>
        <v>0</v>
      </c>
      <c r="AY835" s="93">
        <f>IF(H835+J835=0,0,(IF('Attorney Detail'!K833="yes",((H835+J835)/AV835)*('Attorney Detail'!G833+'Attorney Detail'!H833),0)))</f>
        <v>0</v>
      </c>
      <c r="AZ835" s="93">
        <f>IF(L835=0,0,(IF('Attorney Detail'!L833="yes",(L835/AV835)*('Attorney Detail'!G833+'Attorney Detail'!H833),0)))</f>
        <v>0</v>
      </c>
      <c r="BA835" s="93">
        <f>IF(N835=0,0,(N835/AV835)*('Attorney Detail'!G833+'Attorney Detail'!H833))</f>
        <v>0</v>
      </c>
      <c r="BB835" s="93">
        <f>IF(R835+T835=0,0,(IF('Attorney Detail'!M833="yes",((R835+T835)/AV835)*('Attorney Detail'!G833+'Attorney Detail'!H833),0)))</f>
        <v>0</v>
      </c>
      <c r="BC835" s="93">
        <f>IF(V835=0,0,(IF('Attorney Detail'!N833="yes",(((V835)/AV835)*('Attorney Detail'!G833+'Attorney Detail'!H833)),0)))</f>
        <v>0</v>
      </c>
      <c r="BD835" s="93">
        <f>IF(X835+Z835+AB835=0,0,(IF('Attorney Detail'!O833="yes",((X835+Z835+AB835)/AV835)*('Attorney Detail'!G833+'Attorney Detail'!H833),0)))</f>
        <v>0</v>
      </c>
      <c r="BE835" s="93">
        <f>IF(AD835=0,0,(IF('Attorney Detail'!P833="yes",(AD835/AV835)*('Attorney Detail'!G833+'Attorney Detail'!H833),0)))</f>
        <v>0</v>
      </c>
      <c r="BF835" s="93">
        <f>IF(AF835=0,0,(IF('Attorney Detail'!Q833="yes",(AF835/AV835)*('Attorney Detail'!G833+'Attorney Detail'!H833),0)))</f>
        <v>0</v>
      </c>
      <c r="BG835" s="93">
        <f>IF(AH835=0,0,(AH835/AV835)*('Attorney Detail'!G833+'Attorney Detail'!H833))</f>
        <v>0</v>
      </c>
      <c r="BH835" s="93">
        <f>IF(AK835+AM835=0,0,(IF('Attorney Detail'!R833="yes",((AL835+AN835)/AV835)*('Attorney Detail'!G833+'Attorney Detail'!H833),0)))</f>
        <v>0</v>
      </c>
      <c r="BI835" s="91">
        <f>IF(AP835=0,0,(IF('Attorney Detail'!S833="yes",(AP835/AV835)*('Attorney Detail'!G833+'Attorney Detail'!H833),0)))</f>
        <v>0</v>
      </c>
      <c r="BJ835" s="91">
        <f>IF(AT835=0,0,(AT835/AV835)*('Attorney Detail'!G833+'Attorney Detail'!H833))</f>
        <v>0</v>
      </c>
      <c r="BK835" s="91">
        <f>IF((AU835)=0,('Attorney Detail'!G833+'Attorney Detail'!H833),SUM(AW835:BJ835))</f>
        <v>0</v>
      </c>
    </row>
    <row r="836" spans="1:63" ht="16.5" thickTop="1" thickBot="1" x14ac:dyDescent="0.3">
      <c r="A836" s="22" t="s">
        <v>26</v>
      </c>
      <c r="B836" s="23"/>
      <c r="C836" s="88"/>
      <c r="D836" s="75">
        <f>C836/C833</f>
        <v>0</v>
      </c>
      <c r="E836" s="88"/>
      <c r="F836" s="75">
        <f>E836/E833</f>
        <v>0</v>
      </c>
      <c r="G836" s="88"/>
      <c r="H836" s="75">
        <f>G836/G833</f>
        <v>0</v>
      </c>
      <c r="I836" s="88"/>
      <c r="J836" s="75">
        <f>I836/I833</f>
        <v>0</v>
      </c>
      <c r="K836" s="88"/>
      <c r="L836" s="75">
        <f>K836/K833</f>
        <v>0</v>
      </c>
      <c r="M836" s="88"/>
      <c r="N836" s="75">
        <f>M836/M833</f>
        <v>0</v>
      </c>
      <c r="O836" s="88"/>
      <c r="P836" s="75">
        <f>O836/O833</f>
        <v>0</v>
      </c>
      <c r="Q836" s="88"/>
      <c r="R836" s="75">
        <f>Q836/Q833</f>
        <v>0</v>
      </c>
      <c r="S836" s="88"/>
      <c r="T836" s="75">
        <f>S836/S833</f>
        <v>0</v>
      </c>
      <c r="U836" s="88"/>
      <c r="V836" s="75">
        <f>U836/U833</f>
        <v>0</v>
      </c>
      <c r="W836" s="88"/>
      <c r="X836" s="75">
        <f>W836/W833</f>
        <v>0</v>
      </c>
      <c r="Y836" s="88"/>
      <c r="Z836" s="75">
        <f>Y836/Y833</f>
        <v>0</v>
      </c>
      <c r="AA836" s="88"/>
      <c r="AB836" s="75">
        <f>AA836/AA833</f>
        <v>0</v>
      </c>
      <c r="AC836" s="88"/>
      <c r="AD836" s="75">
        <f>AC836/AC833</f>
        <v>0</v>
      </c>
      <c r="AE836" s="88"/>
      <c r="AF836" s="75">
        <f>AE836/AE833</f>
        <v>0</v>
      </c>
      <c r="AG836" s="88"/>
      <c r="AH836" s="75">
        <f>AG836/AG833</f>
        <v>0</v>
      </c>
      <c r="AI836" s="88"/>
      <c r="AJ836" s="75">
        <f>AI836/AI833</f>
        <v>0</v>
      </c>
      <c r="AK836" s="88">
        <v>0</v>
      </c>
      <c r="AL836" s="75">
        <f>AK836/AK833</f>
        <v>0</v>
      </c>
      <c r="AM836" s="88">
        <v>0</v>
      </c>
      <c r="AN836" s="75">
        <f>AM836/AM833</f>
        <v>0</v>
      </c>
      <c r="AO836" s="88"/>
      <c r="AP836" s="75">
        <f>AO836/AO833</f>
        <v>0</v>
      </c>
      <c r="AQ836" s="88"/>
      <c r="AR836" s="75">
        <f>AQ836/AQ833</f>
        <v>0</v>
      </c>
      <c r="AS836" s="88"/>
      <c r="AT836" s="75">
        <f>AS836/AS833</f>
        <v>0</v>
      </c>
      <c r="AU836" s="107">
        <f>E836+M836+O836+Q836+W836+Y836+AA836+AE836+AG836+AI836+AO836+AS836+G836+K836+I836+AC836+S836+U836+AQ836+AK836+AM836+C836</f>
        <v>0</v>
      </c>
      <c r="AV836" s="155">
        <f t="shared" si="3765"/>
        <v>0</v>
      </c>
      <c r="AW836" s="93">
        <f>IF(D836=0,0,(IF('Attorney Detail'!I834="yes",(D836/AV836)*('Attorney Detail'!G834+'Attorney Detail'!H834),0)))</f>
        <v>0</v>
      </c>
      <c r="AX836" s="93">
        <f>IF(F836=0,0,(IF('Attorney Detail'!J834="yes",(F836/AV836)*('Attorney Detail'!G834+'Attorney Detail'!H834),0)))</f>
        <v>0</v>
      </c>
      <c r="AY836" s="93">
        <f>IF(H836+J836=0,0,(IF('Attorney Detail'!K834="yes",((H836+J836)/AV836)*('Attorney Detail'!G834+'Attorney Detail'!H834),0)))</f>
        <v>0</v>
      </c>
      <c r="AZ836" s="93">
        <f>IF(L836=0,0,(IF('Attorney Detail'!L834="yes",(L836/AV836)*('Attorney Detail'!G834+'Attorney Detail'!H834),0)))</f>
        <v>0</v>
      </c>
      <c r="BA836" s="93">
        <f>IF(N836=0,0,(N836/AV836)*('Attorney Detail'!G834+'Attorney Detail'!H834))</f>
        <v>0</v>
      </c>
      <c r="BB836" s="93">
        <f>IF(R836+T836=0,0,(IF('Attorney Detail'!M834="yes",((R836+T836)/AV836)*('Attorney Detail'!G834+'Attorney Detail'!H834),0)))</f>
        <v>0</v>
      </c>
      <c r="BC836" s="93">
        <f>IF(V836=0,0,(IF('Attorney Detail'!N834="yes",(((V836)/AV836)*('Attorney Detail'!G834+'Attorney Detail'!H834)),0)))</f>
        <v>0</v>
      </c>
      <c r="BD836" s="93">
        <f>IF(X836+Z836+AB836=0,0,(IF('Attorney Detail'!O834="yes",((X836+Z836+AB836)/AV836)*('Attorney Detail'!G834+'Attorney Detail'!H834),0)))</f>
        <v>0</v>
      </c>
      <c r="BE836" s="93">
        <f>IF(AD836=0,0,(IF('Attorney Detail'!P834="yes",(AD836/AV836)*('Attorney Detail'!G834+'Attorney Detail'!H834),0)))</f>
        <v>0</v>
      </c>
      <c r="BF836" s="93">
        <f>IF(AF836=0,0,(IF('Attorney Detail'!Q834="yes",(AF836/AV836)*('Attorney Detail'!G834+'Attorney Detail'!H834),0)))</f>
        <v>0</v>
      </c>
      <c r="BG836" s="93">
        <f>IF(AH836=0,0,(AH836/AV836)*('Attorney Detail'!G834+'Attorney Detail'!H834))</f>
        <v>0</v>
      </c>
      <c r="BH836" s="93">
        <f>IF(AK836+AM836=0,0,(IF('Attorney Detail'!R834="yes",((AL836+AN836)/AV836)*('Attorney Detail'!G834+'Attorney Detail'!H834),0)))</f>
        <v>0</v>
      </c>
      <c r="BI836" s="91">
        <f>IF(AP836=0,0,(IF('Attorney Detail'!S834="yes",(AP836/AV836)*('Attorney Detail'!G834+'Attorney Detail'!H834),0)))</f>
        <v>0</v>
      </c>
      <c r="BJ836" s="91">
        <f>IF(AT836=0,0,(AT836/AV836)*('Attorney Detail'!G834+'Attorney Detail'!H834))</f>
        <v>0</v>
      </c>
      <c r="BK836" s="91">
        <f>IF((AU836)=0,('Attorney Detail'!G834+'Attorney Detail'!H834),SUM(AW836:BJ836))</f>
        <v>0</v>
      </c>
    </row>
    <row r="837" spans="1:63" ht="16.5" thickTop="1" thickBot="1" x14ac:dyDescent="0.3">
      <c r="A837" s="22" t="s">
        <v>27</v>
      </c>
      <c r="B837" s="23"/>
      <c r="C837" s="88"/>
      <c r="D837" s="75">
        <f>C837/C833</f>
        <v>0</v>
      </c>
      <c r="E837" s="88"/>
      <c r="F837" s="75">
        <f>E837/E833</f>
        <v>0</v>
      </c>
      <c r="G837" s="88"/>
      <c r="H837" s="75">
        <f>G837/G833</f>
        <v>0</v>
      </c>
      <c r="I837" s="88"/>
      <c r="J837" s="75">
        <f>I837/I833</f>
        <v>0</v>
      </c>
      <c r="K837" s="88"/>
      <c r="L837" s="75">
        <f>K837/K833</f>
        <v>0</v>
      </c>
      <c r="M837" s="88"/>
      <c r="N837" s="75">
        <f>M837/M833</f>
        <v>0</v>
      </c>
      <c r="O837" s="88"/>
      <c r="P837" s="75">
        <f>O837/O833</f>
        <v>0</v>
      </c>
      <c r="Q837" s="88"/>
      <c r="R837" s="75">
        <f>Q837/Q833</f>
        <v>0</v>
      </c>
      <c r="S837" s="88"/>
      <c r="T837" s="75">
        <f>S837/S833</f>
        <v>0</v>
      </c>
      <c r="U837" s="88"/>
      <c r="V837" s="75">
        <f>U837/U833</f>
        <v>0</v>
      </c>
      <c r="W837" s="88"/>
      <c r="X837" s="75">
        <f>W837/W833</f>
        <v>0</v>
      </c>
      <c r="Y837" s="88"/>
      <c r="Z837" s="75">
        <f>Y837/Y833</f>
        <v>0</v>
      </c>
      <c r="AA837" s="88"/>
      <c r="AB837" s="75">
        <f>AA837/AA833</f>
        <v>0</v>
      </c>
      <c r="AC837" s="88"/>
      <c r="AD837" s="75">
        <f>AC837/AC833</f>
        <v>0</v>
      </c>
      <c r="AE837" s="88"/>
      <c r="AF837" s="75">
        <f>AE837/AE833</f>
        <v>0</v>
      </c>
      <c r="AG837" s="88"/>
      <c r="AH837" s="75">
        <f>AG837/AG833</f>
        <v>0</v>
      </c>
      <c r="AI837" s="88"/>
      <c r="AJ837" s="75">
        <f>AI837/AI833</f>
        <v>0</v>
      </c>
      <c r="AK837" s="88">
        <v>0</v>
      </c>
      <c r="AL837" s="75">
        <f>AK837/AK833</f>
        <v>0</v>
      </c>
      <c r="AM837" s="88">
        <v>0</v>
      </c>
      <c r="AN837" s="75">
        <f>AM837/AM833</f>
        <v>0</v>
      </c>
      <c r="AO837" s="88"/>
      <c r="AP837" s="75">
        <f>AO837/AO833</f>
        <v>0</v>
      </c>
      <c r="AQ837" s="88"/>
      <c r="AR837" s="75">
        <f>AQ837/AQ833</f>
        <v>0</v>
      </c>
      <c r="AS837" s="88"/>
      <c r="AT837" s="75">
        <f>AS837/AS833</f>
        <v>0</v>
      </c>
      <c r="AU837" s="107">
        <f>E837+M837+O837+Q837+W837+Y837+AA837+AE837+AG837+AI837+AO837+AS837+G837+K837+I837+AC837+S837+U837+AQ837+AK837+AM837+C837</f>
        <v>0</v>
      </c>
      <c r="AV837" s="155">
        <f t="shared" si="3765"/>
        <v>0</v>
      </c>
      <c r="AW837" s="93">
        <f>IF(D837=0,0,(IF('Attorney Detail'!I835="yes",(D837/AV837)*('Attorney Detail'!G835+'Attorney Detail'!H835),0)))</f>
        <v>0</v>
      </c>
      <c r="AX837" s="93">
        <f>IF(F837=0,0,(IF('Attorney Detail'!J835="yes",(F837/AV837)*('Attorney Detail'!G835+'Attorney Detail'!H835),0)))</f>
        <v>0</v>
      </c>
      <c r="AY837" s="93">
        <f>IF(H837+J837=0,0,(IF('Attorney Detail'!K835="yes",((H837+J837)/AV837)*('Attorney Detail'!G835+'Attorney Detail'!H835),0)))</f>
        <v>0</v>
      </c>
      <c r="AZ837" s="93">
        <f>IF(L837=0,0,(IF('Attorney Detail'!L835="yes",(L837/AV837)*('Attorney Detail'!G835+'Attorney Detail'!H835),0)))</f>
        <v>0</v>
      </c>
      <c r="BA837" s="93">
        <f>IF(N837=0,0,(N837/AV837)*('Attorney Detail'!G835+'Attorney Detail'!H835))</f>
        <v>0</v>
      </c>
      <c r="BB837" s="93">
        <f>IF(R837+T837=0,0,(IF('Attorney Detail'!M835="yes",((R837+T837)/AV837)*('Attorney Detail'!G835+'Attorney Detail'!H835),0)))</f>
        <v>0</v>
      </c>
      <c r="BC837" s="93">
        <f>IF(V837=0,0,(IF('Attorney Detail'!N835="yes",(((V837)/AV837)*('Attorney Detail'!G835+'Attorney Detail'!H835)),0)))</f>
        <v>0</v>
      </c>
      <c r="BD837" s="93">
        <f>IF(X837+Z837+AB837=0,0,(IF('Attorney Detail'!O835="yes",((X837+Z837+AB837)/AV837)*('Attorney Detail'!G835+'Attorney Detail'!H835),0)))</f>
        <v>0</v>
      </c>
      <c r="BE837" s="93">
        <f>IF(AD837=0,0,(IF('Attorney Detail'!P835="yes",(AD837/AV837)*('Attorney Detail'!G835+'Attorney Detail'!H835),0)))</f>
        <v>0</v>
      </c>
      <c r="BF837" s="93">
        <f>IF(AF837=0,0,(IF('Attorney Detail'!Q835="yes",(AF837/AV837)*('Attorney Detail'!G835+'Attorney Detail'!H835),0)))</f>
        <v>0</v>
      </c>
      <c r="BG837" s="93">
        <f>IF(AH837=0,0,(AH837/AV837)*('Attorney Detail'!G835+'Attorney Detail'!H835))</f>
        <v>0</v>
      </c>
      <c r="BH837" s="93">
        <f>IF(AK837+AM837=0,0,(IF('Attorney Detail'!R835="yes",((AL837+AN837)/AV837)*('Attorney Detail'!G835+'Attorney Detail'!H835),0)))</f>
        <v>0</v>
      </c>
      <c r="BI837" s="91">
        <f>IF(AP837=0,0,(IF('Attorney Detail'!S835="yes",(AP837/AV837)*('Attorney Detail'!G835+'Attorney Detail'!H835),0)))</f>
        <v>0</v>
      </c>
      <c r="BJ837" s="91">
        <f>IF(AT837=0,0,(AT837/AV837)*('Attorney Detail'!G835+'Attorney Detail'!H835))</f>
        <v>0</v>
      </c>
      <c r="BK837" s="91">
        <f>IF((AU837)=0,('Attorney Detail'!G835+'Attorney Detail'!H835),SUM(AW837:BJ837))</f>
        <v>0</v>
      </c>
    </row>
    <row r="838" spans="1:63" ht="16.5" thickTop="1" thickBot="1" x14ac:dyDescent="0.3">
      <c r="A838" s="24" t="s">
        <v>28</v>
      </c>
      <c r="B838" s="25"/>
      <c r="C838" s="25"/>
      <c r="D838" s="75">
        <f>C838/C833</f>
        <v>0</v>
      </c>
      <c r="E838" s="25"/>
      <c r="F838" s="75">
        <f>E838/E833</f>
        <v>0</v>
      </c>
      <c r="G838" s="25"/>
      <c r="H838" s="75">
        <f>G838/G833</f>
        <v>0</v>
      </c>
      <c r="I838" s="25"/>
      <c r="J838" s="75">
        <f>I838/I833</f>
        <v>0</v>
      </c>
      <c r="K838" s="25"/>
      <c r="L838" s="75">
        <f>K838/K833</f>
        <v>0</v>
      </c>
      <c r="M838" s="25"/>
      <c r="N838" s="75">
        <f>M838/M833</f>
        <v>0</v>
      </c>
      <c r="O838" s="25"/>
      <c r="P838" s="75">
        <f>O838/O833</f>
        <v>0</v>
      </c>
      <c r="Q838" s="25"/>
      <c r="R838" s="75">
        <f>Q838/Q833</f>
        <v>0</v>
      </c>
      <c r="S838" s="25"/>
      <c r="T838" s="75">
        <f>S838/S833</f>
        <v>0</v>
      </c>
      <c r="U838" s="25"/>
      <c r="V838" s="75">
        <f>U838/U833</f>
        <v>0</v>
      </c>
      <c r="W838" s="25"/>
      <c r="X838" s="75">
        <f>W838/W833</f>
        <v>0</v>
      </c>
      <c r="Y838" s="25"/>
      <c r="Z838" s="75">
        <f>Y838/Y833</f>
        <v>0</v>
      </c>
      <c r="AA838" s="25"/>
      <c r="AB838" s="75">
        <f>AA838/AA833</f>
        <v>0</v>
      </c>
      <c r="AC838" s="25"/>
      <c r="AD838" s="75">
        <f>AC838/AC833</f>
        <v>0</v>
      </c>
      <c r="AE838" s="25"/>
      <c r="AF838" s="75">
        <f>AE838/AE833</f>
        <v>0</v>
      </c>
      <c r="AG838" s="25"/>
      <c r="AH838" s="75">
        <f>AG838/AG833</f>
        <v>0</v>
      </c>
      <c r="AI838" s="25"/>
      <c r="AJ838" s="75">
        <f>AI838/AI833</f>
        <v>0</v>
      </c>
      <c r="AK838" s="25">
        <v>0</v>
      </c>
      <c r="AL838" s="75">
        <f>AK838/AK833</f>
        <v>0</v>
      </c>
      <c r="AM838" s="25">
        <v>0</v>
      </c>
      <c r="AN838" s="75">
        <f>AM838/AM833</f>
        <v>0</v>
      </c>
      <c r="AO838" s="25"/>
      <c r="AP838" s="75">
        <f>AO838/AO833</f>
        <v>0</v>
      </c>
      <c r="AQ838" s="25"/>
      <c r="AR838" s="75">
        <f>AQ838/AQ833</f>
        <v>0</v>
      </c>
      <c r="AS838" s="25"/>
      <c r="AT838" s="75">
        <f>AS838/AS833</f>
        <v>0</v>
      </c>
      <c r="AU838" s="108">
        <f>E838+M838+O838+Q838+W838+Y838+AA838+AE838+AG838+AI838+AO838+AS838+G838+K838+I838+AC838+S838+U838+AQ838+AK838+AM838+C838</f>
        <v>0</v>
      </c>
      <c r="AV838" s="155">
        <f t="shared" si="3765"/>
        <v>0</v>
      </c>
      <c r="AW838" s="93">
        <f>IF(D838=0,0,(IF('Attorney Detail'!I836="yes",(D838/AV838)*('Attorney Detail'!G836+'Attorney Detail'!H836),0)))</f>
        <v>0</v>
      </c>
      <c r="AX838" s="93">
        <f>IF(F838=0,0,(IF('Attorney Detail'!J836="yes",(F838/AV838)*('Attorney Detail'!G836+'Attorney Detail'!H836),0)))</f>
        <v>0</v>
      </c>
      <c r="AY838" s="93">
        <f>IF(H838+J838=0,0,(IF('Attorney Detail'!K836="yes",((H838+J838)/AV838)*('Attorney Detail'!G836+'Attorney Detail'!H836),0)))</f>
        <v>0</v>
      </c>
      <c r="AZ838" s="93">
        <f>IF(L838=0,0,(IF('Attorney Detail'!L836="yes",(L838/AV838)*('Attorney Detail'!G836+'Attorney Detail'!H836),0)))</f>
        <v>0</v>
      </c>
      <c r="BA838" s="93">
        <f>IF(N838=0,0,(N838/AV838)*('Attorney Detail'!G836+'Attorney Detail'!H836))</f>
        <v>0</v>
      </c>
      <c r="BB838" s="93">
        <f>IF(R838+T838=0,0,(IF('Attorney Detail'!M836="yes",((R838+T838)/AV838)*('Attorney Detail'!G836+'Attorney Detail'!H836),0)))</f>
        <v>0</v>
      </c>
      <c r="BC838" s="93">
        <f>IF(V838=0,0,(IF('Attorney Detail'!N836="yes",(((V838)/AV838)*('Attorney Detail'!G836+'Attorney Detail'!H836)),0)))</f>
        <v>0</v>
      </c>
      <c r="BD838" s="93">
        <f>IF(X838+Z838+AB838=0,0,(IF('Attorney Detail'!O836="yes",((X838+Z838+AB838)/AV838)*('Attorney Detail'!G836+'Attorney Detail'!H836),0)))</f>
        <v>0</v>
      </c>
      <c r="BE838" s="93">
        <f>IF(AD838=0,0,(IF('Attorney Detail'!P836="yes",(AD838/AV838)*('Attorney Detail'!G836+'Attorney Detail'!H836),0)))</f>
        <v>0</v>
      </c>
      <c r="BF838" s="93">
        <f>IF(AF838=0,0,(IF('Attorney Detail'!Q836="yes",(AF838/AV838)*('Attorney Detail'!G836+'Attorney Detail'!H836),0)))</f>
        <v>0</v>
      </c>
      <c r="BG838" s="93">
        <f>IF(AH838=0,0,(AH838/AV838)*('Attorney Detail'!G836+'Attorney Detail'!H836))</f>
        <v>0</v>
      </c>
      <c r="BH838" s="93">
        <f>IF(AK838+AM838=0,0,(IF('Attorney Detail'!R836="yes",((AL838+AN838)/AV838)*('Attorney Detail'!G836+'Attorney Detail'!H836),0)))</f>
        <v>0</v>
      </c>
      <c r="BI838" s="91">
        <f>IF(AP838=0,0,(IF('Attorney Detail'!S836="yes",(AP838/AV838)*('Attorney Detail'!G836+'Attorney Detail'!H836),0)))</f>
        <v>0</v>
      </c>
      <c r="BJ838" s="91">
        <f>IF(AT838=0,0,(AT838/AV838)*('Attorney Detail'!G836+'Attorney Detail'!H836))</f>
        <v>0</v>
      </c>
      <c r="BK838" s="91">
        <f>IF((AU838)=0,('Attorney Detail'!G836+'Attorney Detail'!H836),SUM(AW838:BJ838))</f>
        <v>0</v>
      </c>
    </row>
    <row r="839" spans="1:63" ht="16.5" thickTop="1" thickBot="1" x14ac:dyDescent="0.3">
      <c r="A839" s="72" t="s">
        <v>29</v>
      </c>
      <c r="B839" s="73"/>
      <c r="C839" s="73">
        <f t="shared" ref="C839" si="3766">SUM(C835:C838)</f>
        <v>0</v>
      </c>
      <c r="D839" s="74">
        <f t="shared" ref="D839" si="3767">C839/C833</f>
        <v>0</v>
      </c>
      <c r="E839" s="73">
        <f t="shared" ref="E839" si="3768">SUM(E835:E838)</f>
        <v>0</v>
      </c>
      <c r="F839" s="74">
        <f t="shared" ref="F839" si="3769">E839/E833</f>
        <v>0</v>
      </c>
      <c r="G839" s="73">
        <f t="shared" ref="G839" si="3770">SUM(G835:G838)</f>
        <v>0</v>
      </c>
      <c r="H839" s="75">
        <f t="shared" ref="H839" si="3771">G839/G833</f>
        <v>0</v>
      </c>
      <c r="I839" s="73">
        <f t="shared" ref="I839" si="3772">SUM(I835:I838)</f>
        <v>0</v>
      </c>
      <c r="J839" s="75">
        <f t="shared" ref="J839" si="3773">I839/I833</f>
        <v>0</v>
      </c>
      <c r="K839" s="73">
        <f t="shared" ref="K839" si="3774">SUM(K835:K838)</f>
        <v>0</v>
      </c>
      <c r="L839" s="75">
        <f t="shared" ref="L839" si="3775">K839/K833</f>
        <v>0</v>
      </c>
      <c r="M839" s="73">
        <f t="shared" ref="M839" si="3776">SUM(M835:M838)</f>
        <v>0</v>
      </c>
      <c r="N839" s="74">
        <f t="shared" ref="N839" si="3777">M839/M833</f>
        <v>0</v>
      </c>
      <c r="O839" s="73">
        <f t="shared" ref="O839" si="3778">SUM(O835:O838)</f>
        <v>0</v>
      </c>
      <c r="P839" s="74">
        <f t="shared" ref="P839" si="3779">O839/O833</f>
        <v>0</v>
      </c>
      <c r="Q839" s="73">
        <f t="shared" ref="Q839" si="3780">SUM(Q835:Q838)</f>
        <v>0</v>
      </c>
      <c r="R839" s="75">
        <f t="shared" ref="R839" si="3781">Q839/Q833</f>
        <v>0</v>
      </c>
      <c r="S839" s="73">
        <f t="shared" ref="S839" si="3782">SUM(S835:S838)</f>
        <v>0</v>
      </c>
      <c r="T839" s="75">
        <f t="shared" ref="T839" si="3783">S839/S833</f>
        <v>0</v>
      </c>
      <c r="U839" s="73">
        <f t="shared" ref="U839" si="3784">SUM(U835:U838)</f>
        <v>0</v>
      </c>
      <c r="V839" s="75">
        <f t="shared" ref="V839" si="3785">U839/U833</f>
        <v>0</v>
      </c>
      <c r="W839" s="73">
        <f t="shared" ref="W839" si="3786">SUM(W835:W838)</f>
        <v>0</v>
      </c>
      <c r="X839" s="75">
        <f t="shared" ref="X839" si="3787">W839/W833</f>
        <v>0</v>
      </c>
      <c r="Y839" s="73">
        <f t="shared" ref="Y839" si="3788">SUM(Y835:Y838)</f>
        <v>0</v>
      </c>
      <c r="Z839" s="75">
        <f t="shared" ref="Z839" si="3789">Y839/Y833</f>
        <v>0</v>
      </c>
      <c r="AA839" s="73">
        <f t="shared" ref="AA839" si="3790">SUM(AA835:AA838)</f>
        <v>0</v>
      </c>
      <c r="AB839" s="75">
        <f t="shared" ref="AB839" si="3791">AA839/AA833</f>
        <v>0</v>
      </c>
      <c r="AC839" s="73">
        <f t="shared" ref="AC839" si="3792">SUM(AC835:AC838)</f>
        <v>0</v>
      </c>
      <c r="AD839" s="75">
        <f t="shared" ref="AD839" si="3793">AC839/AC833</f>
        <v>0</v>
      </c>
      <c r="AE839" s="73">
        <f t="shared" ref="AE839" si="3794">SUM(AE835:AE838)</f>
        <v>0</v>
      </c>
      <c r="AF839" s="75">
        <f t="shared" ref="AF839" si="3795">AE839/AE833</f>
        <v>0</v>
      </c>
      <c r="AG839" s="73">
        <f t="shared" ref="AG839" si="3796">SUM(AG835:AG838)</f>
        <v>0</v>
      </c>
      <c r="AH839" s="75">
        <f t="shared" ref="AH839" si="3797">AG839/AG833</f>
        <v>0</v>
      </c>
      <c r="AI839" s="73">
        <f t="shared" ref="AI839" si="3798">SUM(AI835:AI838)</f>
        <v>0</v>
      </c>
      <c r="AJ839" s="75">
        <f t="shared" ref="AJ839" si="3799">AI839/AI833</f>
        <v>0</v>
      </c>
      <c r="AK839" s="73">
        <f t="shared" ref="AK839" si="3800">SUM(AK835:AK838)</f>
        <v>0</v>
      </c>
      <c r="AL839" s="75">
        <f t="shared" ref="AL839" si="3801">AK839/AK833</f>
        <v>0</v>
      </c>
      <c r="AM839" s="73">
        <f t="shared" ref="AM839" si="3802">SUM(AM835:AM838)</f>
        <v>0</v>
      </c>
      <c r="AN839" s="75">
        <f t="shared" ref="AN839" si="3803">AM839/AM833</f>
        <v>0</v>
      </c>
      <c r="AO839" s="73">
        <f t="shared" ref="AO839" si="3804">SUM(AO835:AO838)</f>
        <v>0</v>
      </c>
      <c r="AP839" s="75">
        <f t="shared" ref="AP839" si="3805">AO839/AO833</f>
        <v>0</v>
      </c>
      <c r="AQ839" s="73">
        <f t="shared" ref="AQ839" si="3806">SUM(AQ835:AQ838)</f>
        <v>0</v>
      </c>
      <c r="AR839" s="75">
        <f t="shared" ref="AR839" si="3807">AQ839/AQ833</f>
        <v>0</v>
      </c>
      <c r="AS839" s="73">
        <f t="shared" ref="AS839" si="3808">SUM(AS835:AS838)</f>
        <v>0</v>
      </c>
      <c r="AT839" s="75">
        <f t="shared" ref="AT839" si="3809">AS839/AS833</f>
        <v>0</v>
      </c>
      <c r="AU839" s="71">
        <f>E839+M839+O839+Q839+W839+Y839+AA839+AE839+AG839+AI839+AO839+AS839+G839+K839+I839+AC839+S839+U839+AQ839+AK839+AM839+C839</f>
        <v>0</v>
      </c>
      <c r="AV839" s="155">
        <f t="shared" si="3765"/>
        <v>0</v>
      </c>
      <c r="AW839" s="94"/>
      <c r="AX839" s="94"/>
      <c r="AY839" s="94"/>
      <c r="AZ839" s="94"/>
      <c r="BA839" s="94"/>
      <c r="BB839" s="94"/>
      <c r="BC839" s="94"/>
      <c r="BD839" s="94"/>
      <c r="BE839" s="94"/>
      <c r="BF839" s="94"/>
      <c r="BG839" s="94"/>
      <c r="BH839" s="94"/>
      <c r="BI839" s="94"/>
      <c r="BJ839" s="94"/>
      <c r="BK839" s="94"/>
    </row>
    <row r="840" spans="1:63" ht="16.5" thickTop="1" x14ac:dyDescent="0.25">
      <c r="A840" s="233" t="s">
        <v>481</v>
      </c>
      <c r="B840" s="233"/>
      <c r="C840" s="233"/>
      <c r="D840" s="233"/>
      <c r="E840" s="233"/>
      <c r="F840" s="233"/>
      <c r="G840" s="233"/>
      <c r="H840" s="233"/>
      <c r="I840" s="233"/>
      <c r="J840" s="233"/>
      <c r="K840" s="233"/>
      <c r="L840" s="233"/>
      <c r="M840" s="233"/>
      <c r="N840" s="233"/>
      <c r="O840" s="233"/>
      <c r="P840" s="233"/>
      <c r="Q840" s="233"/>
      <c r="R840" s="233"/>
      <c r="S840" s="233"/>
      <c r="T840" s="233"/>
      <c r="U840" s="233"/>
      <c r="V840" s="233"/>
      <c r="W840" s="233"/>
      <c r="X840" s="233"/>
      <c r="Y840" s="233"/>
      <c r="Z840" s="233"/>
      <c r="AA840" s="233"/>
      <c r="AB840" s="233"/>
      <c r="AC840" s="233"/>
      <c r="AD840" s="233"/>
      <c r="AE840" s="233"/>
      <c r="AF840" s="233"/>
      <c r="AG840" s="233"/>
      <c r="AH840" s="233"/>
      <c r="AI840" s="233"/>
      <c r="AJ840" s="233"/>
      <c r="AK840" s="233"/>
      <c r="AL840" s="233"/>
      <c r="AM840" s="233"/>
      <c r="AN840" s="233"/>
      <c r="AO840" s="233"/>
      <c r="AP840" s="233"/>
      <c r="AQ840" s="233"/>
      <c r="AR840" s="233"/>
      <c r="AS840" s="233"/>
      <c r="AT840" s="233"/>
      <c r="AU840" s="233"/>
      <c r="AV840" s="233"/>
    </row>
    <row r="841" spans="1:63" ht="45" x14ac:dyDescent="0.25">
      <c r="A841" s="76"/>
      <c r="B841" s="66" t="s">
        <v>21</v>
      </c>
      <c r="C841" s="225" t="s">
        <v>442</v>
      </c>
      <c r="D841" s="226"/>
      <c r="E841" s="225" t="s">
        <v>96</v>
      </c>
      <c r="F841" s="226"/>
      <c r="G841" s="232" t="s">
        <v>99</v>
      </c>
      <c r="H841" s="226"/>
      <c r="I841" s="232" t="s">
        <v>100</v>
      </c>
      <c r="J841" s="226"/>
      <c r="K841" s="225" t="s">
        <v>97</v>
      </c>
      <c r="L841" s="226"/>
      <c r="M841" s="225" t="s">
        <v>98</v>
      </c>
      <c r="N841" s="226"/>
      <c r="O841" s="225" t="s">
        <v>22</v>
      </c>
      <c r="P841" s="226"/>
      <c r="Q841" s="225" t="s">
        <v>489</v>
      </c>
      <c r="R841" s="226"/>
      <c r="S841" s="225" t="s">
        <v>488</v>
      </c>
      <c r="T841" s="226"/>
      <c r="U841" s="232" t="s">
        <v>422</v>
      </c>
      <c r="V841" s="226"/>
      <c r="W841" s="232" t="s">
        <v>436</v>
      </c>
      <c r="X841" s="226"/>
      <c r="Y841" s="232" t="s">
        <v>423</v>
      </c>
      <c r="Z841" s="226"/>
      <c r="AA841" s="225" t="s">
        <v>484</v>
      </c>
      <c r="AB841" s="226"/>
      <c r="AC841" s="225" t="s">
        <v>93</v>
      </c>
      <c r="AD841" s="226"/>
      <c r="AE841" s="225" t="s">
        <v>94</v>
      </c>
      <c r="AF841" s="226"/>
      <c r="AG841" s="225" t="s">
        <v>485</v>
      </c>
      <c r="AH841" s="226"/>
      <c r="AI841" s="225" t="s">
        <v>424</v>
      </c>
      <c r="AJ841" s="226"/>
      <c r="AK841" s="225" t="s">
        <v>425</v>
      </c>
      <c r="AL841" s="226"/>
      <c r="AM841" s="225" t="s">
        <v>437</v>
      </c>
      <c r="AN841" s="226"/>
      <c r="AO841" s="225" t="s">
        <v>500</v>
      </c>
      <c r="AP841" s="226"/>
      <c r="AQ841" s="225" t="s">
        <v>426</v>
      </c>
      <c r="AR841" s="226"/>
      <c r="AS841" s="225" t="s">
        <v>447</v>
      </c>
      <c r="AT841" s="226"/>
      <c r="AU841" s="225" t="s">
        <v>23</v>
      </c>
      <c r="AV841" s="226"/>
      <c r="AW841" s="89" t="s">
        <v>442</v>
      </c>
      <c r="AX841" s="89" t="s">
        <v>96</v>
      </c>
      <c r="AY841" s="195" t="s">
        <v>307</v>
      </c>
      <c r="AZ841" s="105" t="s">
        <v>97</v>
      </c>
      <c r="BA841" s="105" t="s">
        <v>443</v>
      </c>
      <c r="BB841" s="90" t="s">
        <v>434</v>
      </c>
      <c r="BC841" s="106" t="s">
        <v>308</v>
      </c>
      <c r="BD841" s="90" t="s">
        <v>435</v>
      </c>
      <c r="BE841" s="90" t="s">
        <v>93</v>
      </c>
      <c r="BF841" s="90" t="s">
        <v>94</v>
      </c>
      <c r="BG841" s="90" t="s">
        <v>31</v>
      </c>
      <c r="BH841" s="90" t="s">
        <v>444</v>
      </c>
      <c r="BI841" s="91" t="s">
        <v>445</v>
      </c>
      <c r="BJ841" s="91" t="s">
        <v>446</v>
      </c>
      <c r="BK841" s="91" t="s">
        <v>448</v>
      </c>
    </row>
    <row r="842" spans="1:63" x14ac:dyDescent="0.25">
      <c r="A842" s="38" t="s">
        <v>107</v>
      </c>
      <c r="B842" s="67"/>
      <c r="C842" s="67"/>
      <c r="D842" s="68"/>
      <c r="E842" s="67"/>
      <c r="F842" s="68"/>
      <c r="G842" s="67"/>
      <c r="H842" s="68"/>
      <c r="I842" s="67"/>
      <c r="J842" s="68"/>
      <c r="K842" s="67"/>
      <c r="L842" s="68"/>
      <c r="M842" s="69"/>
      <c r="N842" s="68"/>
      <c r="O842" s="67"/>
      <c r="P842" s="68"/>
      <c r="Q842" s="67"/>
      <c r="R842" s="68"/>
      <c r="S842" s="67"/>
      <c r="T842" s="68"/>
      <c r="U842" s="67"/>
      <c r="V842" s="68"/>
      <c r="W842" s="67"/>
      <c r="X842" s="68"/>
      <c r="Y842" s="67"/>
      <c r="Z842" s="68"/>
      <c r="AA842" s="67"/>
      <c r="AB842" s="68"/>
      <c r="AC842" s="69"/>
      <c r="AD842" s="69"/>
      <c r="AE842" s="67"/>
      <c r="AF842" s="68"/>
      <c r="AG842" s="67"/>
      <c r="AH842" s="68"/>
      <c r="AI842" s="67"/>
      <c r="AJ842" s="68"/>
      <c r="AK842" s="227"/>
      <c r="AL842" s="228"/>
      <c r="AM842" s="227"/>
      <c r="AN842" s="228"/>
      <c r="AO842" s="112"/>
      <c r="AP842" s="113"/>
      <c r="AQ842" s="112"/>
      <c r="AR842" s="113"/>
      <c r="AS842" s="112"/>
      <c r="AT842" s="113"/>
      <c r="AU842" s="67"/>
      <c r="AV842" s="110"/>
      <c r="AW842" s="89"/>
      <c r="AX842" s="89"/>
      <c r="AY842" s="89"/>
      <c r="AZ842" s="89"/>
      <c r="BA842" s="89"/>
    </row>
    <row r="843" spans="1:63" x14ac:dyDescent="0.25">
      <c r="A843" s="77"/>
      <c r="B843" s="70"/>
      <c r="C843" s="223">
        <f>(VLOOKUP(A842,$BL$2:$CH$5,2,FALSE))*'Attorney Detail'!F843</f>
        <v>15</v>
      </c>
      <c r="D843" s="224"/>
      <c r="E843" s="223">
        <f>(VLOOKUP(A842,$BL$2:$CH$5,3,FALSE))*'Attorney Detail'!F843</f>
        <v>15</v>
      </c>
      <c r="F843" s="224"/>
      <c r="G843" s="223">
        <f>VLOOKUP(A842,$BL$2:$CI$5,4,FALSE)*'Attorney Detail'!F843</f>
        <v>50</v>
      </c>
      <c r="H843" s="224"/>
      <c r="I843" s="223">
        <f>VLOOKUP(A842,$BL$2:$CI$5,5,FALSE)*'Attorney Detail'!F843</f>
        <v>80</v>
      </c>
      <c r="J843" s="224"/>
      <c r="K843" s="223">
        <f>VLOOKUP(A842,$BL$2:$CI$5,6,FALSE)*'Attorney Detail'!F843</f>
        <v>100</v>
      </c>
      <c r="L843" s="224"/>
      <c r="M843" s="234">
        <f>VLOOKUP(A842,$BL$2:$CI$5,7,FALSE)*'Attorney Detail'!F843</f>
        <v>150</v>
      </c>
      <c r="N843" s="224"/>
      <c r="O843" s="223">
        <f>VLOOKUP(A842,$BL$2:$CI$5,8,FALSE)*'Attorney Detail'!F843</f>
        <v>300</v>
      </c>
      <c r="P843" s="224"/>
      <c r="Q843" s="223">
        <f>VLOOKUP(A842,$BL$2:$CI$5,9,FALSE)*'Attorney Detail'!F843</f>
        <v>15</v>
      </c>
      <c r="R843" s="224"/>
      <c r="S843" s="223">
        <f>VLOOKUP(A842,$BL$2:$CI$5,10,FALSE)*'Attorney Detail'!F843</f>
        <v>50</v>
      </c>
      <c r="T843" s="224"/>
      <c r="U843" s="223">
        <f>VLOOKUP(A842,$BL$2:$CI$5,11,FALSE)*'Attorney Detail'!F843</f>
        <v>100</v>
      </c>
      <c r="V843" s="224"/>
      <c r="W843" s="223">
        <f>VLOOKUP(A842,$BL$2:$CI$5,12,FALSE)*'Attorney Detail'!F843</f>
        <v>220</v>
      </c>
      <c r="X843" s="224"/>
      <c r="Y843" s="223">
        <f>VLOOKUP(A842,$BL$2:$CI$5,13,FALSE)*'Attorney Detail'!F843</f>
        <v>300</v>
      </c>
      <c r="Z843" s="224"/>
      <c r="AA843" s="229">
        <f>VLOOKUP(A842,$BL$2:$CI$5,14,FALSE)*'Attorney Detail'!F843</f>
        <v>400</v>
      </c>
      <c r="AB843" s="230"/>
      <c r="AC843" s="229">
        <f>VLOOKUP(A842,$BL$2:$CI$5,15,FALSE)*'Attorney Detail'!F843</f>
        <v>120</v>
      </c>
      <c r="AD843" s="231"/>
      <c r="AE843" s="229">
        <f>VLOOKUP(A842,$BL$2:$CI$5,16,FALSE)*'Attorney Detail'!F843</f>
        <v>120</v>
      </c>
      <c r="AF843" s="230"/>
      <c r="AG843" s="229">
        <f>VLOOKUP(A842,$BL$2:$CI$5,17,FALSE)*'Attorney Detail'!F843</f>
        <v>300</v>
      </c>
      <c r="AH843" s="230"/>
      <c r="AI843" s="223">
        <f>VLOOKUP(A842,$BL$2:$CI$5,18,FALSE)*'Attorney Detail'!F843</f>
        <v>300</v>
      </c>
      <c r="AJ843" s="224"/>
      <c r="AK843" s="223">
        <f>VLOOKUP(A842,$BL$2:$CI$5,19,FALSE)*'Attorney Detail'!F843</f>
        <v>15</v>
      </c>
      <c r="AL843" s="224"/>
      <c r="AM843" s="223">
        <f>VLOOKUP(A842,$BL$2:$CI$5,20,FALSE)*'Attorney Detail'!F843</f>
        <v>40</v>
      </c>
      <c r="AN843" s="224"/>
      <c r="AO843" s="223">
        <f>VLOOKUP(A842,$BL$2:$CI$5,21,FALSE)*'Attorney Detail'!F843</f>
        <v>40</v>
      </c>
      <c r="AP843" s="224"/>
      <c r="AQ843" s="223">
        <f>VLOOKUP(A842,$BL$2:$CI$5,22,FALSE)*'Attorney Detail'!F843</f>
        <v>40</v>
      </c>
      <c r="AR843" s="224"/>
      <c r="AS843" s="235">
        <f>VLOOKUP(A842,$BL$2:$CI$5,23,FALSE)*'Attorney Detail'!F843</f>
        <v>10000000000</v>
      </c>
      <c r="AT843" s="236"/>
      <c r="AU843" s="237"/>
      <c r="AV843" s="238"/>
    </row>
    <row r="844" spans="1:63" ht="15.75" thickBot="1" x14ac:dyDescent="0.3">
      <c r="A844" s="37" t="str">
        <f>'Attorney Detail'!A843&amp;""</f>
        <v/>
      </c>
      <c r="B844" s="78" t="s">
        <v>24</v>
      </c>
      <c r="C844" s="78" t="s">
        <v>24</v>
      </c>
      <c r="D844" s="78" t="s">
        <v>112</v>
      </c>
      <c r="E844" s="78" t="s">
        <v>24</v>
      </c>
      <c r="F844" s="78" t="s">
        <v>112</v>
      </c>
      <c r="G844" s="78" t="s">
        <v>24</v>
      </c>
      <c r="H844" s="78" t="s">
        <v>112</v>
      </c>
      <c r="I844" s="78" t="s">
        <v>24</v>
      </c>
      <c r="J844" s="78" t="s">
        <v>112</v>
      </c>
      <c r="K844" s="78" t="s">
        <v>24</v>
      </c>
      <c r="L844" s="78" t="s">
        <v>112</v>
      </c>
      <c r="M844" s="78" t="s">
        <v>24</v>
      </c>
      <c r="N844" s="78" t="s">
        <v>112</v>
      </c>
      <c r="O844" s="78" t="s">
        <v>24</v>
      </c>
      <c r="P844" s="78" t="s">
        <v>112</v>
      </c>
      <c r="Q844" s="78" t="s">
        <v>24</v>
      </c>
      <c r="R844" s="78" t="s">
        <v>112</v>
      </c>
      <c r="S844" s="78" t="s">
        <v>24</v>
      </c>
      <c r="T844" s="78" t="s">
        <v>112</v>
      </c>
      <c r="U844" s="78" t="s">
        <v>24</v>
      </c>
      <c r="V844" s="78" t="s">
        <v>112</v>
      </c>
      <c r="W844" s="78" t="s">
        <v>24</v>
      </c>
      <c r="X844" s="78" t="s">
        <v>112</v>
      </c>
      <c r="Y844" s="78" t="s">
        <v>24</v>
      </c>
      <c r="Z844" s="78" t="s">
        <v>112</v>
      </c>
      <c r="AA844" s="78" t="s">
        <v>24</v>
      </c>
      <c r="AB844" s="78" t="s">
        <v>112</v>
      </c>
      <c r="AC844" s="78" t="s">
        <v>24</v>
      </c>
      <c r="AD844" s="78" t="s">
        <v>112</v>
      </c>
      <c r="AE844" s="78" t="s">
        <v>24</v>
      </c>
      <c r="AF844" s="78" t="s">
        <v>112</v>
      </c>
      <c r="AG844" s="78" t="s">
        <v>24</v>
      </c>
      <c r="AH844" s="79" t="s">
        <v>112</v>
      </c>
      <c r="AI844" s="78" t="s">
        <v>24</v>
      </c>
      <c r="AJ844" s="78" t="s">
        <v>112</v>
      </c>
      <c r="AK844" s="78" t="s">
        <v>24</v>
      </c>
      <c r="AL844" s="78" t="s">
        <v>112</v>
      </c>
      <c r="AM844" s="78" t="s">
        <v>24</v>
      </c>
      <c r="AN844" s="78" t="s">
        <v>112</v>
      </c>
      <c r="AO844" s="78" t="s">
        <v>24</v>
      </c>
      <c r="AP844" s="78" t="s">
        <v>112</v>
      </c>
      <c r="AQ844" s="78" t="s">
        <v>24</v>
      </c>
      <c r="AR844" s="78" t="s">
        <v>112</v>
      </c>
      <c r="AS844" s="78" t="s">
        <v>24</v>
      </c>
      <c r="AT844" s="78" t="s">
        <v>112</v>
      </c>
      <c r="AU844" s="78" t="s">
        <v>24</v>
      </c>
      <c r="AV844" s="154" t="s">
        <v>112</v>
      </c>
    </row>
    <row r="845" spans="1:63" ht="16.5" thickTop="1" thickBot="1" x14ac:dyDescent="0.3">
      <c r="A845" s="20" t="s">
        <v>25</v>
      </c>
      <c r="B845" s="21"/>
      <c r="C845" s="21"/>
      <c r="D845" s="75">
        <f>C845/C843</f>
        <v>0</v>
      </c>
      <c r="E845" s="21"/>
      <c r="F845" s="75">
        <f>E845/E843</f>
        <v>0</v>
      </c>
      <c r="G845" s="21"/>
      <c r="H845" s="75">
        <f>G845/G843</f>
        <v>0</v>
      </c>
      <c r="I845" s="21"/>
      <c r="J845" s="75">
        <f>I845/I843</f>
        <v>0</v>
      </c>
      <c r="K845" s="21"/>
      <c r="L845" s="75">
        <f>K845/K843</f>
        <v>0</v>
      </c>
      <c r="M845" s="21"/>
      <c r="N845" s="75">
        <f>M845/M843</f>
        <v>0</v>
      </c>
      <c r="O845" s="21"/>
      <c r="P845" s="75">
        <f>O845/O843</f>
        <v>0</v>
      </c>
      <c r="Q845" s="21"/>
      <c r="R845" s="75">
        <f>Q845/Q843</f>
        <v>0</v>
      </c>
      <c r="S845" s="21"/>
      <c r="T845" s="75">
        <f>S845/S843</f>
        <v>0</v>
      </c>
      <c r="U845" s="21"/>
      <c r="V845" s="75">
        <f>U845/U843</f>
        <v>0</v>
      </c>
      <c r="W845" s="21"/>
      <c r="X845" s="75">
        <f>W845/W843</f>
        <v>0</v>
      </c>
      <c r="Y845" s="21"/>
      <c r="Z845" s="75">
        <f>Y845/Y843</f>
        <v>0</v>
      </c>
      <c r="AA845" s="21"/>
      <c r="AB845" s="75">
        <f>AA845/AA843</f>
        <v>0</v>
      </c>
      <c r="AC845" s="21"/>
      <c r="AD845" s="75">
        <f>AC845/AC843</f>
        <v>0</v>
      </c>
      <c r="AE845" s="21"/>
      <c r="AF845" s="75">
        <f>AE845/AE843</f>
        <v>0</v>
      </c>
      <c r="AG845" s="21"/>
      <c r="AH845" s="75">
        <f>AG845/AG843</f>
        <v>0</v>
      </c>
      <c r="AI845" s="21"/>
      <c r="AJ845" s="75">
        <f>AI845/AI843</f>
        <v>0</v>
      </c>
      <c r="AK845" s="21"/>
      <c r="AL845" s="75">
        <f>AK845/AK843</f>
        <v>0</v>
      </c>
      <c r="AM845" s="21">
        <v>0</v>
      </c>
      <c r="AN845" s="75">
        <f>AM845/AM843</f>
        <v>0</v>
      </c>
      <c r="AO845" s="21"/>
      <c r="AP845" s="75">
        <f>AO845/AO843</f>
        <v>0</v>
      </c>
      <c r="AQ845" s="21"/>
      <c r="AR845" s="75">
        <f>AQ845/AQ843</f>
        <v>0</v>
      </c>
      <c r="AS845" s="21"/>
      <c r="AT845" s="75">
        <f>AS845/AS843</f>
        <v>0</v>
      </c>
      <c r="AU845" s="100">
        <f>E845+M845+O845+Q845+W845+Y845+AA845+AE845+AG845+AI845+AO845+AS845+G845+K845+I845+AC845+S845+U845+AQ845+AK845+AM845+C845</f>
        <v>0</v>
      </c>
      <c r="AV845" s="155">
        <f t="shared" ref="AV845:AV849" si="3810">F845+N845+P845+R845+X845+Z845+AB845+AF845+AH845+AJ845+AP845+AT845+AD845+H845+L845+J845+T845+V845+AR845+AL845+AN845+D845</f>
        <v>0</v>
      </c>
      <c r="AW845" s="93">
        <f>IF(D845=0,0,(IF('Attorney Detail'!I843="yes",(D845/AV845)*('Attorney Detail'!G843+'Attorney Detail'!H843),0)))</f>
        <v>0</v>
      </c>
      <c r="AX845" s="93">
        <f>IF(F845=0,0,(IF('Attorney Detail'!J843="yes",(F845/AV845)*('Attorney Detail'!G843+'Attorney Detail'!H843),0)))</f>
        <v>0</v>
      </c>
      <c r="AY845" s="93">
        <f>IF(H845+J845=0,0,(IF('Attorney Detail'!K843="yes",((H845+J845)/AV845)*('Attorney Detail'!G843+'Attorney Detail'!H843),0)))</f>
        <v>0</v>
      </c>
      <c r="AZ845" s="93">
        <f>IF(L845=0,0,(IF('Attorney Detail'!L843="yes",(L845/AV845)*('Attorney Detail'!G843+'Attorney Detail'!H843),0)))</f>
        <v>0</v>
      </c>
      <c r="BA845" s="93">
        <f>IF(N845=0,0,(N845/AV845)*('Attorney Detail'!G843+'Attorney Detail'!H843))</f>
        <v>0</v>
      </c>
      <c r="BB845" s="93">
        <f>IF(R845+T845=0,0,(IF('Attorney Detail'!M843="yes",((R845+T845)/AV845)*('Attorney Detail'!G843+'Attorney Detail'!H843),0)))</f>
        <v>0</v>
      </c>
      <c r="BC845" s="93">
        <f>IF(V845=0,0,(IF('Attorney Detail'!N843="yes",(((V845)/AV845)*('Attorney Detail'!G843+'Attorney Detail'!H843)),0)))</f>
        <v>0</v>
      </c>
      <c r="BD845" s="93">
        <f>IF(X845+Z845+AB845=0,0,(IF('Attorney Detail'!O843="yes",((X845+Z845+AB845)/AV845)*('Attorney Detail'!G843+'Attorney Detail'!H843),0)))</f>
        <v>0</v>
      </c>
      <c r="BE845" s="93">
        <f>IF(AD845=0,0,(IF('Attorney Detail'!P843="yes",(AD845/AV845)*('Attorney Detail'!G843+'Attorney Detail'!H843),0)))</f>
        <v>0</v>
      </c>
      <c r="BF845" s="93">
        <f>IF(AF845=0,0,(IF('Attorney Detail'!Q843="yes",(AF845/AV845)*('Attorney Detail'!G843+'Attorney Detail'!H843),0)))</f>
        <v>0</v>
      </c>
      <c r="BG845" s="93">
        <f>IF(AH845=0,0,(AH845/AV845)*('Attorney Detail'!G843+'Attorney Detail'!H843))</f>
        <v>0</v>
      </c>
      <c r="BH845" s="93">
        <f>IF(AK845+AM845=0,0,(IF('Attorney Detail'!R843="yes",((AL845+AN845)/AV845)*('Attorney Detail'!G843+'Attorney Detail'!H843),0)))</f>
        <v>0</v>
      </c>
      <c r="BI845" s="91">
        <f>IF(AP845=0,0,(IF('Attorney Detail'!S843="yes",(AP845/AV845)*('Attorney Detail'!G843+'Attorney Detail'!H843),0)))</f>
        <v>0</v>
      </c>
      <c r="BJ845" s="91">
        <f>IF(AT845=0,0,(AT845/AV845)*('Attorney Detail'!G843+'Attorney Detail'!H843))</f>
        <v>0</v>
      </c>
      <c r="BK845" s="91">
        <f>IF((AU845)=0,('Attorney Detail'!G843+'Attorney Detail'!H843),SUM(AW845:BJ845))</f>
        <v>0</v>
      </c>
    </row>
    <row r="846" spans="1:63" ht="16.5" thickTop="1" thickBot="1" x14ac:dyDescent="0.3">
      <c r="A846" s="22" t="s">
        <v>26</v>
      </c>
      <c r="B846" s="23"/>
      <c r="C846" s="88"/>
      <c r="D846" s="75">
        <f>C846/C843</f>
        <v>0</v>
      </c>
      <c r="E846" s="88"/>
      <c r="F846" s="75">
        <f>E846/E843</f>
        <v>0</v>
      </c>
      <c r="G846" s="88"/>
      <c r="H846" s="75">
        <f>G846/G843</f>
        <v>0</v>
      </c>
      <c r="I846" s="88"/>
      <c r="J846" s="75">
        <f>I846/I843</f>
        <v>0</v>
      </c>
      <c r="K846" s="88"/>
      <c r="L846" s="75">
        <f>K846/K843</f>
        <v>0</v>
      </c>
      <c r="M846" s="88"/>
      <c r="N846" s="75">
        <f>M846/M843</f>
        <v>0</v>
      </c>
      <c r="O846" s="88"/>
      <c r="P846" s="75">
        <f>O846/O843</f>
        <v>0</v>
      </c>
      <c r="Q846" s="88"/>
      <c r="R846" s="75">
        <f>Q846/Q843</f>
        <v>0</v>
      </c>
      <c r="S846" s="88"/>
      <c r="T846" s="75">
        <f>S846/S843</f>
        <v>0</v>
      </c>
      <c r="U846" s="88"/>
      <c r="V846" s="75">
        <f>U846/U843</f>
        <v>0</v>
      </c>
      <c r="W846" s="88"/>
      <c r="X846" s="75">
        <f>W846/W843</f>
        <v>0</v>
      </c>
      <c r="Y846" s="88"/>
      <c r="Z846" s="75">
        <f>Y846/Y843</f>
        <v>0</v>
      </c>
      <c r="AA846" s="88"/>
      <c r="AB846" s="75">
        <f>AA846/AA843</f>
        <v>0</v>
      </c>
      <c r="AC846" s="88"/>
      <c r="AD846" s="75">
        <f>AC846/AC843</f>
        <v>0</v>
      </c>
      <c r="AE846" s="88"/>
      <c r="AF846" s="75">
        <f>AE846/AE843</f>
        <v>0</v>
      </c>
      <c r="AG846" s="88"/>
      <c r="AH846" s="75">
        <f>AG846/AG843</f>
        <v>0</v>
      </c>
      <c r="AI846" s="88"/>
      <c r="AJ846" s="75">
        <f>AI846/AI843</f>
        <v>0</v>
      </c>
      <c r="AK846" s="88">
        <v>0</v>
      </c>
      <c r="AL846" s="75">
        <f>AK846/AK843</f>
        <v>0</v>
      </c>
      <c r="AM846" s="88">
        <v>0</v>
      </c>
      <c r="AN846" s="75">
        <f>AM846/AM843</f>
        <v>0</v>
      </c>
      <c r="AO846" s="88"/>
      <c r="AP846" s="75">
        <f>AO846/AO843</f>
        <v>0</v>
      </c>
      <c r="AQ846" s="88"/>
      <c r="AR846" s="75">
        <f>AQ846/AQ843</f>
        <v>0</v>
      </c>
      <c r="AS846" s="88"/>
      <c r="AT846" s="75">
        <f>AS846/AS843</f>
        <v>0</v>
      </c>
      <c r="AU846" s="107">
        <f>E846+M846+O846+Q846+W846+Y846+AA846+AE846+AG846+AI846+AO846+AS846+G846+K846+I846+AC846+S846+U846+AQ846+AK846+AM846+C846</f>
        <v>0</v>
      </c>
      <c r="AV846" s="155">
        <f t="shared" si="3810"/>
        <v>0</v>
      </c>
      <c r="AW846" s="93">
        <f>IF(D846=0,0,(IF('Attorney Detail'!I844="yes",(D846/AV846)*('Attorney Detail'!G844+'Attorney Detail'!H844),0)))</f>
        <v>0</v>
      </c>
      <c r="AX846" s="93">
        <f>IF(F846=0,0,(IF('Attorney Detail'!J844="yes",(F846/AV846)*('Attorney Detail'!G844+'Attorney Detail'!H844),0)))</f>
        <v>0</v>
      </c>
      <c r="AY846" s="93">
        <f>IF(H846+J846=0,0,(IF('Attorney Detail'!K844="yes",((H846+J846)/AV846)*('Attorney Detail'!G844+'Attorney Detail'!H844),0)))</f>
        <v>0</v>
      </c>
      <c r="AZ846" s="93">
        <f>IF(L846=0,0,(IF('Attorney Detail'!L844="yes",(L846/AV846)*('Attorney Detail'!G844+'Attorney Detail'!H844),0)))</f>
        <v>0</v>
      </c>
      <c r="BA846" s="93">
        <f>IF(N846=0,0,(N846/AV846)*('Attorney Detail'!G844+'Attorney Detail'!H844))</f>
        <v>0</v>
      </c>
      <c r="BB846" s="93">
        <f>IF(R846+T846=0,0,(IF('Attorney Detail'!M844="yes",((R846+T846)/AV846)*('Attorney Detail'!G844+'Attorney Detail'!H844),0)))</f>
        <v>0</v>
      </c>
      <c r="BC846" s="93">
        <f>IF(V846=0,0,(IF('Attorney Detail'!N844="yes",(((V846)/AV846)*('Attorney Detail'!G844+'Attorney Detail'!H844)),0)))</f>
        <v>0</v>
      </c>
      <c r="BD846" s="93">
        <f>IF(X846+Z846+AB846=0,0,(IF('Attorney Detail'!O844="yes",((X846+Z846+AB846)/AV846)*('Attorney Detail'!G844+'Attorney Detail'!H844),0)))</f>
        <v>0</v>
      </c>
      <c r="BE846" s="93">
        <f>IF(AD846=0,0,(IF('Attorney Detail'!P844="yes",(AD846/AV846)*('Attorney Detail'!G844+'Attorney Detail'!H844),0)))</f>
        <v>0</v>
      </c>
      <c r="BF846" s="93">
        <f>IF(AF846=0,0,(IF('Attorney Detail'!Q844="yes",(AF846/AV846)*('Attorney Detail'!G844+'Attorney Detail'!H844),0)))</f>
        <v>0</v>
      </c>
      <c r="BG846" s="93">
        <f>IF(AH846=0,0,(AH846/AV846)*('Attorney Detail'!G844+'Attorney Detail'!H844))</f>
        <v>0</v>
      </c>
      <c r="BH846" s="93">
        <f>IF(AK846+AM846=0,0,(IF('Attorney Detail'!R844="yes",((AL846+AN846)/AV846)*('Attorney Detail'!G844+'Attorney Detail'!H844),0)))</f>
        <v>0</v>
      </c>
      <c r="BI846" s="91">
        <f>IF(AP846=0,0,(IF('Attorney Detail'!S844="yes",(AP846/AV846)*('Attorney Detail'!G844+'Attorney Detail'!H844),0)))</f>
        <v>0</v>
      </c>
      <c r="BJ846" s="91">
        <f>IF(AT846=0,0,(AT846/AV846)*('Attorney Detail'!G844+'Attorney Detail'!H844))</f>
        <v>0</v>
      </c>
      <c r="BK846" s="91">
        <f>IF((AU846)=0,('Attorney Detail'!G844+'Attorney Detail'!H844),SUM(AW846:BJ846))</f>
        <v>0</v>
      </c>
    </row>
    <row r="847" spans="1:63" ht="16.5" thickTop="1" thickBot="1" x14ac:dyDescent="0.3">
      <c r="A847" s="22" t="s">
        <v>27</v>
      </c>
      <c r="B847" s="23"/>
      <c r="C847" s="88"/>
      <c r="D847" s="75">
        <f>C847/C843</f>
        <v>0</v>
      </c>
      <c r="E847" s="88"/>
      <c r="F847" s="75">
        <f>E847/E843</f>
        <v>0</v>
      </c>
      <c r="G847" s="88"/>
      <c r="H847" s="75">
        <f>G847/G843</f>
        <v>0</v>
      </c>
      <c r="I847" s="88"/>
      <c r="J847" s="75">
        <f>I847/I843</f>
        <v>0</v>
      </c>
      <c r="K847" s="88"/>
      <c r="L847" s="75">
        <f>K847/K843</f>
        <v>0</v>
      </c>
      <c r="M847" s="88"/>
      <c r="N847" s="75">
        <f>M847/M843</f>
        <v>0</v>
      </c>
      <c r="O847" s="88"/>
      <c r="P847" s="75">
        <f>O847/O843</f>
        <v>0</v>
      </c>
      <c r="Q847" s="88"/>
      <c r="R847" s="75">
        <f>Q847/Q843</f>
        <v>0</v>
      </c>
      <c r="S847" s="88"/>
      <c r="T847" s="75">
        <f>S847/S843</f>
        <v>0</v>
      </c>
      <c r="U847" s="88"/>
      <c r="V847" s="75">
        <f>U847/U843</f>
        <v>0</v>
      </c>
      <c r="W847" s="88"/>
      <c r="X847" s="75">
        <f>W847/W843</f>
        <v>0</v>
      </c>
      <c r="Y847" s="88"/>
      <c r="Z847" s="75">
        <f>Y847/Y843</f>
        <v>0</v>
      </c>
      <c r="AA847" s="88"/>
      <c r="AB847" s="75">
        <f>AA847/AA843</f>
        <v>0</v>
      </c>
      <c r="AC847" s="88"/>
      <c r="AD847" s="75">
        <f>AC847/AC843</f>
        <v>0</v>
      </c>
      <c r="AE847" s="88"/>
      <c r="AF847" s="75">
        <f>AE847/AE843</f>
        <v>0</v>
      </c>
      <c r="AG847" s="88"/>
      <c r="AH847" s="75">
        <f>AG847/AG843</f>
        <v>0</v>
      </c>
      <c r="AI847" s="88"/>
      <c r="AJ847" s="75">
        <f>AI847/AI843</f>
        <v>0</v>
      </c>
      <c r="AK847" s="88">
        <v>0</v>
      </c>
      <c r="AL847" s="75">
        <f>AK847/AK843</f>
        <v>0</v>
      </c>
      <c r="AM847" s="88">
        <v>0</v>
      </c>
      <c r="AN847" s="75">
        <f>AM847/AM843</f>
        <v>0</v>
      </c>
      <c r="AO847" s="88"/>
      <c r="AP847" s="75">
        <f>AO847/AO843</f>
        <v>0</v>
      </c>
      <c r="AQ847" s="88"/>
      <c r="AR847" s="75">
        <f>AQ847/AQ843</f>
        <v>0</v>
      </c>
      <c r="AS847" s="88"/>
      <c r="AT847" s="75">
        <f>AS847/AS843</f>
        <v>0</v>
      </c>
      <c r="AU847" s="107">
        <f>E847+M847+O847+Q847+W847+Y847+AA847+AE847+AG847+AI847+AO847+AS847+G847+K847+I847+AC847+S847+U847+AQ847+AK847+AM847+C847</f>
        <v>0</v>
      </c>
      <c r="AV847" s="155">
        <f t="shared" si="3810"/>
        <v>0</v>
      </c>
      <c r="AW847" s="93">
        <f>IF(D847=0,0,(IF('Attorney Detail'!I845="yes",(D847/AV847)*('Attorney Detail'!G845+'Attorney Detail'!H845),0)))</f>
        <v>0</v>
      </c>
      <c r="AX847" s="93">
        <f>IF(F847=0,0,(IF('Attorney Detail'!J845="yes",(F847/AV847)*('Attorney Detail'!G845+'Attorney Detail'!H845),0)))</f>
        <v>0</v>
      </c>
      <c r="AY847" s="93">
        <f>IF(H847+J847=0,0,(IF('Attorney Detail'!K845="yes",((H847+J847)/AV847)*('Attorney Detail'!G845+'Attorney Detail'!H845),0)))</f>
        <v>0</v>
      </c>
      <c r="AZ847" s="93">
        <f>IF(L847=0,0,(IF('Attorney Detail'!L845="yes",(L847/AV847)*('Attorney Detail'!G845+'Attorney Detail'!H845),0)))</f>
        <v>0</v>
      </c>
      <c r="BA847" s="93">
        <f>IF(N847=0,0,(N847/AV847)*('Attorney Detail'!G845+'Attorney Detail'!H845))</f>
        <v>0</v>
      </c>
      <c r="BB847" s="93">
        <f>IF(R847+T847=0,0,(IF('Attorney Detail'!M845="yes",((R847+T847)/AV847)*('Attorney Detail'!G845+'Attorney Detail'!H845),0)))</f>
        <v>0</v>
      </c>
      <c r="BC847" s="93">
        <f>IF(V847=0,0,(IF('Attorney Detail'!N845="yes",(((V847)/AV847)*('Attorney Detail'!G845+'Attorney Detail'!H845)),0)))</f>
        <v>0</v>
      </c>
      <c r="BD847" s="93">
        <f>IF(X847+Z847+AB847=0,0,(IF('Attorney Detail'!O845="yes",((X847+Z847+AB847)/AV847)*('Attorney Detail'!G845+'Attorney Detail'!H845),0)))</f>
        <v>0</v>
      </c>
      <c r="BE847" s="93">
        <f>IF(AD847=0,0,(IF('Attorney Detail'!P845="yes",(AD847/AV847)*('Attorney Detail'!G845+'Attorney Detail'!H845),0)))</f>
        <v>0</v>
      </c>
      <c r="BF847" s="93">
        <f>IF(AF847=0,0,(IF('Attorney Detail'!Q845="yes",(AF847/AV847)*('Attorney Detail'!G845+'Attorney Detail'!H845),0)))</f>
        <v>0</v>
      </c>
      <c r="BG847" s="93">
        <f>IF(AH847=0,0,(AH847/AV847)*('Attorney Detail'!G845+'Attorney Detail'!H845))</f>
        <v>0</v>
      </c>
      <c r="BH847" s="93">
        <f>IF(AK847+AM847=0,0,(IF('Attorney Detail'!R845="yes",((AL847+AN847)/AV847)*('Attorney Detail'!G845+'Attorney Detail'!H845),0)))</f>
        <v>0</v>
      </c>
      <c r="BI847" s="91">
        <f>IF(AP847=0,0,(IF('Attorney Detail'!S845="yes",(AP847/AV847)*('Attorney Detail'!G845+'Attorney Detail'!H845),0)))</f>
        <v>0</v>
      </c>
      <c r="BJ847" s="91">
        <f>IF(AT847=0,0,(AT847/AV847)*('Attorney Detail'!G845+'Attorney Detail'!H845))</f>
        <v>0</v>
      </c>
      <c r="BK847" s="91">
        <f>IF((AU847)=0,('Attorney Detail'!G845+'Attorney Detail'!H845),SUM(AW847:BJ847))</f>
        <v>0</v>
      </c>
    </row>
    <row r="848" spans="1:63" ht="16.5" thickTop="1" thickBot="1" x14ac:dyDescent="0.3">
      <c r="A848" s="24" t="s">
        <v>28</v>
      </c>
      <c r="B848" s="25"/>
      <c r="C848" s="25"/>
      <c r="D848" s="75">
        <f>C848/C843</f>
        <v>0</v>
      </c>
      <c r="E848" s="25"/>
      <c r="F848" s="75">
        <f>E848/E843</f>
        <v>0</v>
      </c>
      <c r="G848" s="25"/>
      <c r="H848" s="75">
        <f>G848/G843</f>
        <v>0</v>
      </c>
      <c r="I848" s="25"/>
      <c r="J848" s="75">
        <f>I848/I843</f>
        <v>0</v>
      </c>
      <c r="K848" s="25"/>
      <c r="L848" s="75">
        <f>K848/K843</f>
        <v>0</v>
      </c>
      <c r="M848" s="25"/>
      <c r="N848" s="75">
        <f>M848/M843</f>
        <v>0</v>
      </c>
      <c r="O848" s="25"/>
      <c r="P848" s="75">
        <f>O848/O843</f>
        <v>0</v>
      </c>
      <c r="Q848" s="25"/>
      <c r="R848" s="75">
        <f>Q848/Q843</f>
        <v>0</v>
      </c>
      <c r="S848" s="25"/>
      <c r="T848" s="75">
        <f>S848/S843</f>
        <v>0</v>
      </c>
      <c r="U848" s="25"/>
      <c r="V848" s="75">
        <f>U848/U843</f>
        <v>0</v>
      </c>
      <c r="W848" s="25"/>
      <c r="X848" s="75">
        <f>W848/W843</f>
        <v>0</v>
      </c>
      <c r="Y848" s="25"/>
      <c r="Z848" s="75">
        <f>Y848/Y843</f>
        <v>0</v>
      </c>
      <c r="AA848" s="25"/>
      <c r="AB848" s="75">
        <f>AA848/AA843</f>
        <v>0</v>
      </c>
      <c r="AC848" s="25"/>
      <c r="AD848" s="75">
        <f>AC848/AC843</f>
        <v>0</v>
      </c>
      <c r="AE848" s="25"/>
      <c r="AF848" s="75">
        <f>AE848/AE843</f>
        <v>0</v>
      </c>
      <c r="AG848" s="25"/>
      <c r="AH848" s="75">
        <f>AG848/AG843</f>
        <v>0</v>
      </c>
      <c r="AI848" s="25"/>
      <c r="AJ848" s="75">
        <f>AI848/AI843</f>
        <v>0</v>
      </c>
      <c r="AK848" s="25">
        <v>0</v>
      </c>
      <c r="AL848" s="75">
        <f>AK848/AK843</f>
        <v>0</v>
      </c>
      <c r="AM848" s="25">
        <v>0</v>
      </c>
      <c r="AN848" s="75">
        <f>AM848/AM843</f>
        <v>0</v>
      </c>
      <c r="AO848" s="25"/>
      <c r="AP848" s="75">
        <f>AO848/AO843</f>
        <v>0</v>
      </c>
      <c r="AQ848" s="25"/>
      <c r="AR848" s="75">
        <f>AQ848/AQ843</f>
        <v>0</v>
      </c>
      <c r="AS848" s="25"/>
      <c r="AT848" s="75">
        <f>AS848/AS843</f>
        <v>0</v>
      </c>
      <c r="AU848" s="108">
        <f>E848+M848+O848+Q848+W848+Y848+AA848+AE848+AG848+AI848+AO848+AS848+G848+K848+I848+AC848+S848+U848+AQ848+AK848+AM848+C848</f>
        <v>0</v>
      </c>
      <c r="AV848" s="155">
        <f t="shared" si="3810"/>
        <v>0</v>
      </c>
      <c r="AW848" s="93">
        <f>IF(D848=0,0,(IF('Attorney Detail'!I846="yes",(D848/AV848)*('Attorney Detail'!G846+'Attorney Detail'!H846),0)))</f>
        <v>0</v>
      </c>
      <c r="AX848" s="93">
        <f>IF(F848=0,0,(IF('Attorney Detail'!J846="yes",(F848/AV848)*('Attorney Detail'!G846+'Attorney Detail'!H846),0)))</f>
        <v>0</v>
      </c>
      <c r="AY848" s="93">
        <f>IF(H848+J848=0,0,(IF('Attorney Detail'!K846="yes",((H848+J848)/AV848)*('Attorney Detail'!G846+'Attorney Detail'!H846),0)))</f>
        <v>0</v>
      </c>
      <c r="AZ848" s="93">
        <f>IF(L848=0,0,(IF('Attorney Detail'!L846="yes",(L848/AV848)*('Attorney Detail'!G846+'Attorney Detail'!H846),0)))</f>
        <v>0</v>
      </c>
      <c r="BA848" s="93">
        <f>IF(N848=0,0,(N848/AV848)*('Attorney Detail'!G846+'Attorney Detail'!H846))</f>
        <v>0</v>
      </c>
      <c r="BB848" s="93">
        <f>IF(R848+T848=0,0,(IF('Attorney Detail'!M846="yes",((R848+T848)/AV848)*('Attorney Detail'!G846+'Attorney Detail'!H846),0)))</f>
        <v>0</v>
      </c>
      <c r="BC848" s="93">
        <f>IF(V848=0,0,(IF('Attorney Detail'!N846="yes",(((V848)/AV848)*('Attorney Detail'!G846+'Attorney Detail'!H846)),0)))</f>
        <v>0</v>
      </c>
      <c r="BD848" s="93">
        <f>IF(X848+Z848+AB848=0,0,(IF('Attorney Detail'!O846="yes",((X848+Z848+AB848)/AV848)*('Attorney Detail'!G846+'Attorney Detail'!H846),0)))</f>
        <v>0</v>
      </c>
      <c r="BE848" s="93">
        <f>IF(AD848=0,0,(IF('Attorney Detail'!P846="yes",(AD848/AV848)*('Attorney Detail'!G846+'Attorney Detail'!H846),0)))</f>
        <v>0</v>
      </c>
      <c r="BF848" s="93">
        <f>IF(AF848=0,0,(IF('Attorney Detail'!Q846="yes",(AF848/AV848)*('Attorney Detail'!G846+'Attorney Detail'!H846),0)))</f>
        <v>0</v>
      </c>
      <c r="BG848" s="93">
        <f>IF(AH848=0,0,(AH848/AV848)*('Attorney Detail'!G846+'Attorney Detail'!H846))</f>
        <v>0</v>
      </c>
      <c r="BH848" s="93">
        <f>IF(AK848+AM848=0,0,(IF('Attorney Detail'!R846="yes",((AL848+AN848)/AV848)*('Attorney Detail'!G846+'Attorney Detail'!H846),0)))</f>
        <v>0</v>
      </c>
      <c r="BI848" s="91">
        <f>IF(AP848=0,0,(IF('Attorney Detail'!S846="yes",(AP848/AV848)*('Attorney Detail'!G846+'Attorney Detail'!H846),0)))</f>
        <v>0</v>
      </c>
      <c r="BJ848" s="91">
        <f>IF(AT848=0,0,(AT848/AV848)*('Attorney Detail'!G846+'Attorney Detail'!H846))</f>
        <v>0</v>
      </c>
      <c r="BK848" s="91">
        <f>IF((AU848)=0,('Attorney Detail'!G846+'Attorney Detail'!H846),SUM(AW848:BJ848))</f>
        <v>0</v>
      </c>
    </row>
    <row r="849" spans="1:63" ht="16.5" thickTop="1" thickBot="1" x14ac:dyDescent="0.3">
      <c r="A849" s="72" t="s">
        <v>29</v>
      </c>
      <c r="B849" s="73"/>
      <c r="C849" s="73">
        <f t="shared" ref="C849" si="3811">SUM(C845:C848)</f>
        <v>0</v>
      </c>
      <c r="D849" s="74">
        <f t="shared" ref="D849" si="3812">C849/C843</f>
        <v>0</v>
      </c>
      <c r="E849" s="73">
        <f t="shared" ref="E849" si="3813">SUM(E845:E848)</f>
        <v>0</v>
      </c>
      <c r="F849" s="74">
        <f t="shared" ref="F849" si="3814">E849/E843</f>
        <v>0</v>
      </c>
      <c r="G849" s="73">
        <f t="shared" ref="G849" si="3815">SUM(G845:G848)</f>
        <v>0</v>
      </c>
      <c r="H849" s="75">
        <f t="shared" ref="H849" si="3816">G849/G843</f>
        <v>0</v>
      </c>
      <c r="I849" s="73">
        <f t="shared" ref="I849" si="3817">SUM(I845:I848)</f>
        <v>0</v>
      </c>
      <c r="J849" s="75">
        <f t="shared" ref="J849" si="3818">I849/I843</f>
        <v>0</v>
      </c>
      <c r="K849" s="73">
        <f t="shared" ref="K849" si="3819">SUM(K845:K848)</f>
        <v>0</v>
      </c>
      <c r="L849" s="75">
        <f t="shared" ref="L849" si="3820">K849/K843</f>
        <v>0</v>
      </c>
      <c r="M849" s="73">
        <f t="shared" ref="M849" si="3821">SUM(M845:M848)</f>
        <v>0</v>
      </c>
      <c r="N849" s="74">
        <f t="shared" ref="N849" si="3822">M849/M843</f>
        <v>0</v>
      </c>
      <c r="O849" s="73">
        <f t="shared" ref="O849" si="3823">SUM(O845:O848)</f>
        <v>0</v>
      </c>
      <c r="P849" s="74">
        <f t="shared" ref="P849" si="3824">O849/O843</f>
        <v>0</v>
      </c>
      <c r="Q849" s="73">
        <f t="shared" ref="Q849" si="3825">SUM(Q845:Q848)</f>
        <v>0</v>
      </c>
      <c r="R849" s="75">
        <f t="shared" ref="R849" si="3826">Q849/Q843</f>
        <v>0</v>
      </c>
      <c r="S849" s="73">
        <f t="shared" ref="S849" si="3827">SUM(S845:S848)</f>
        <v>0</v>
      </c>
      <c r="T849" s="75">
        <f t="shared" ref="T849" si="3828">S849/S843</f>
        <v>0</v>
      </c>
      <c r="U849" s="73">
        <f t="shared" ref="U849" si="3829">SUM(U845:U848)</f>
        <v>0</v>
      </c>
      <c r="V849" s="75">
        <f t="shared" ref="V849" si="3830">U849/U843</f>
        <v>0</v>
      </c>
      <c r="W849" s="73">
        <f t="shared" ref="W849" si="3831">SUM(W845:W848)</f>
        <v>0</v>
      </c>
      <c r="X849" s="75">
        <f t="shared" ref="X849" si="3832">W849/W843</f>
        <v>0</v>
      </c>
      <c r="Y849" s="73">
        <f t="shared" ref="Y849" si="3833">SUM(Y845:Y848)</f>
        <v>0</v>
      </c>
      <c r="Z849" s="75">
        <f t="shared" ref="Z849" si="3834">Y849/Y843</f>
        <v>0</v>
      </c>
      <c r="AA849" s="73">
        <f t="shared" ref="AA849" si="3835">SUM(AA845:AA848)</f>
        <v>0</v>
      </c>
      <c r="AB849" s="75">
        <f t="shared" ref="AB849" si="3836">AA849/AA843</f>
        <v>0</v>
      </c>
      <c r="AC849" s="73">
        <f t="shared" ref="AC849" si="3837">SUM(AC845:AC848)</f>
        <v>0</v>
      </c>
      <c r="AD849" s="75">
        <f t="shared" ref="AD849" si="3838">AC849/AC843</f>
        <v>0</v>
      </c>
      <c r="AE849" s="73">
        <f t="shared" ref="AE849" si="3839">SUM(AE845:AE848)</f>
        <v>0</v>
      </c>
      <c r="AF849" s="75">
        <f t="shared" ref="AF849" si="3840">AE849/AE843</f>
        <v>0</v>
      </c>
      <c r="AG849" s="73">
        <f t="shared" ref="AG849" si="3841">SUM(AG845:AG848)</f>
        <v>0</v>
      </c>
      <c r="AH849" s="75">
        <f t="shared" ref="AH849" si="3842">AG849/AG843</f>
        <v>0</v>
      </c>
      <c r="AI849" s="73">
        <f t="shared" ref="AI849" si="3843">SUM(AI845:AI848)</f>
        <v>0</v>
      </c>
      <c r="AJ849" s="75">
        <f t="shared" ref="AJ849" si="3844">AI849/AI843</f>
        <v>0</v>
      </c>
      <c r="AK849" s="73">
        <f t="shared" ref="AK849" si="3845">SUM(AK845:AK848)</f>
        <v>0</v>
      </c>
      <c r="AL849" s="75">
        <f t="shared" ref="AL849" si="3846">AK849/AK843</f>
        <v>0</v>
      </c>
      <c r="AM849" s="73">
        <f t="shared" ref="AM849" si="3847">SUM(AM845:AM848)</f>
        <v>0</v>
      </c>
      <c r="AN849" s="75">
        <f t="shared" ref="AN849" si="3848">AM849/AM843</f>
        <v>0</v>
      </c>
      <c r="AO849" s="73">
        <f t="shared" ref="AO849" si="3849">SUM(AO845:AO848)</f>
        <v>0</v>
      </c>
      <c r="AP849" s="75">
        <f t="shared" ref="AP849" si="3850">AO849/AO843</f>
        <v>0</v>
      </c>
      <c r="AQ849" s="73">
        <f t="shared" ref="AQ849" si="3851">SUM(AQ845:AQ848)</f>
        <v>0</v>
      </c>
      <c r="AR849" s="75">
        <f t="shared" ref="AR849" si="3852">AQ849/AQ843</f>
        <v>0</v>
      </c>
      <c r="AS849" s="73">
        <f t="shared" ref="AS849" si="3853">SUM(AS845:AS848)</f>
        <v>0</v>
      </c>
      <c r="AT849" s="75">
        <f t="shared" ref="AT849" si="3854">AS849/AS843</f>
        <v>0</v>
      </c>
      <c r="AU849" s="71">
        <f>E849+M849+O849+Q849+W849+Y849+AA849+AE849+AG849+AI849+AO849+AS849+G849+K849+I849+AC849+S849+U849+AQ849+AK849+AM849+C849</f>
        <v>0</v>
      </c>
      <c r="AV849" s="155">
        <f t="shared" si="3810"/>
        <v>0</v>
      </c>
      <c r="AW849" s="94"/>
      <c r="AX849" s="94"/>
      <c r="AY849" s="94"/>
      <c r="AZ849" s="94"/>
      <c r="BA849" s="94"/>
      <c r="BB849" s="94"/>
      <c r="BC849" s="94"/>
      <c r="BD849" s="94"/>
      <c r="BE849" s="94"/>
      <c r="BF849" s="94"/>
      <c r="BG849" s="94"/>
      <c r="BH849" s="94"/>
      <c r="BI849" s="94"/>
      <c r="BJ849" s="94"/>
      <c r="BK849" s="94"/>
    </row>
    <row r="850" spans="1:63" ht="16.5" thickTop="1" x14ac:dyDescent="0.25">
      <c r="A850" s="233" t="s">
        <v>481</v>
      </c>
      <c r="B850" s="233"/>
      <c r="C850" s="233"/>
      <c r="D850" s="233"/>
      <c r="E850" s="233"/>
      <c r="F850" s="233"/>
      <c r="G850" s="233"/>
      <c r="H850" s="233"/>
      <c r="I850" s="233"/>
      <c r="J850" s="233"/>
      <c r="K850" s="233"/>
      <c r="L850" s="233"/>
      <c r="M850" s="233"/>
      <c r="N850" s="233"/>
      <c r="O850" s="233"/>
      <c r="P850" s="233"/>
      <c r="Q850" s="233"/>
      <c r="R850" s="233"/>
      <c r="S850" s="233"/>
      <c r="T850" s="233"/>
      <c r="U850" s="233"/>
      <c r="V850" s="233"/>
      <c r="W850" s="233"/>
      <c r="X850" s="233"/>
      <c r="Y850" s="233"/>
      <c r="Z850" s="233"/>
      <c r="AA850" s="233"/>
      <c r="AB850" s="233"/>
      <c r="AC850" s="233"/>
      <c r="AD850" s="233"/>
      <c r="AE850" s="233"/>
      <c r="AF850" s="233"/>
      <c r="AG850" s="233"/>
      <c r="AH850" s="233"/>
      <c r="AI850" s="233"/>
      <c r="AJ850" s="233"/>
      <c r="AK850" s="233"/>
      <c r="AL850" s="233"/>
      <c r="AM850" s="233"/>
      <c r="AN850" s="233"/>
      <c r="AO850" s="233"/>
      <c r="AP850" s="233"/>
      <c r="AQ850" s="233"/>
      <c r="AR850" s="233"/>
      <c r="AS850" s="233"/>
      <c r="AT850" s="233"/>
      <c r="AU850" s="233"/>
      <c r="AV850" s="233"/>
    </row>
    <row r="851" spans="1:63" ht="45" x14ac:dyDescent="0.25">
      <c r="A851" s="76"/>
      <c r="B851" s="66" t="s">
        <v>21</v>
      </c>
      <c r="C851" s="225" t="s">
        <v>442</v>
      </c>
      <c r="D851" s="226"/>
      <c r="E851" s="225" t="s">
        <v>96</v>
      </c>
      <c r="F851" s="226"/>
      <c r="G851" s="232" t="s">
        <v>99</v>
      </c>
      <c r="H851" s="226"/>
      <c r="I851" s="232" t="s">
        <v>100</v>
      </c>
      <c r="J851" s="226"/>
      <c r="K851" s="225" t="s">
        <v>97</v>
      </c>
      <c r="L851" s="226"/>
      <c r="M851" s="225" t="s">
        <v>98</v>
      </c>
      <c r="N851" s="226"/>
      <c r="O851" s="225" t="s">
        <v>22</v>
      </c>
      <c r="P851" s="226"/>
      <c r="Q851" s="225" t="s">
        <v>489</v>
      </c>
      <c r="R851" s="226"/>
      <c r="S851" s="225" t="s">
        <v>488</v>
      </c>
      <c r="T851" s="226"/>
      <c r="U851" s="232" t="s">
        <v>422</v>
      </c>
      <c r="V851" s="226"/>
      <c r="W851" s="232" t="s">
        <v>436</v>
      </c>
      <c r="X851" s="226"/>
      <c r="Y851" s="232" t="s">
        <v>423</v>
      </c>
      <c r="Z851" s="226"/>
      <c r="AA851" s="225" t="s">
        <v>484</v>
      </c>
      <c r="AB851" s="226"/>
      <c r="AC851" s="225" t="s">
        <v>93</v>
      </c>
      <c r="AD851" s="226"/>
      <c r="AE851" s="225" t="s">
        <v>94</v>
      </c>
      <c r="AF851" s="226"/>
      <c r="AG851" s="225" t="s">
        <v>485</v>
      </c>
      <c r="AH851" s="226"/>
      <c r="AI851" s="225" t="s">
        <v>424</v>
      </c>
      <c r="AJ851" s="226"/>
      <c r="AK851" s="225" t="s">
        <v>425</v>
      </c>
      <c r="AL851" s="226"/>
      <c r="AM851" s="225" t="s">
        <v>437</v>
      </c>
      <c r="AN851" s="226"/>
      <c r="AO851" s="225" t="s">
        <v>500</v>
      </c>
      <c r="AP851" s="226"/>
      <c r="AQ851" s="225" t="s">
        <v>426</v>
      </c>
      <c r="AR851" s="226"/>
      <c r="AS851" s="225" t="s">
        <v>447</v>
      </c>
      <c r="AT851" s="226"/>
      <c r="AU851" s="225" t="s">
        <v>23</v>
      </c>
      <c r="AV851" s="226"/>
      <c r="AW851" s="89" t="s">
        <v>442</v>
      </c>
      <c r="AX851" s="89" t="s">
        <v>96</v>
      </c>
      <c r="AY851" s="195" t="s">
        <v>309</v>
      </c>
      <c r="AZ851" s="105" t="s">
        <v>97</v>
      </c>
      <c r="BA851" s="105" t="s">
        <v>443</v>
      </c>
      <c r="BB851" s="90" t="s">
        <v>434</v>
      </c>
      <c r="BC851" s="106" t="s">
        <v>310</v>
      </c>
      <c r="BD851" s="90" t="s">
        <v>435</v>
      </c>
      <c r="BE851" s="90" t="s">
        <v>93</v>
      </c>
      <c r="BF851" s="90" t="s">
        <v>94</v>
      </c>
      <c r="BG851" s="90" t="s">
        <v>31</v>
      </c>
      <c r="BH851" s="90" t="s">
        <v>444</v>
      </c>
      <c r="BI851" s="91" t="s">
        <v>445</v>
      </c>
      <c r="BJ851" s="91" t="s">
        <v>446</v>
      </c>
      <c r="BK851" s="91" t="s">
        <v>448</v>
      </c>
    </row>
    <row r="852" spans="1:63" x14ac:dyDescent="0.25">
      <c r="A852" s="38" t="s">
        <v>107</v>
      </c>
      <c r="B852" s="67"/>
      <c r="C852" s="67"/>
      <c r="D852" s="68"/>
      <c r="E852" s="67"/>
      <c r="F852" s="68"/>
      <c r="G852" s="67"/>
      <c r="H852" s="68"/>
      <c r="I852" s="67"/>
      <c r="J852" s="68"/>
      <c r="K852" s="67"/>
      <c r="L852" s="68"/>
      <c r="M852" s="69"/>
      <c r="N852" s="68"/>
      <c r="O852" s="67"/>
      <c r="P852" s="68"/>
      <c r="Q852" s="67"/>
      <c r="R852" s="68"/>
      <c r="S852" s="67"/>
      <c r="T852" s="68"/>
      <c r="U852" s="67"/>
      <c r="V852" s="68"/>
      <c r="W852" s="67"/>
      <c r="X852" s="68"/>
      <c r="Y852" s="67"/>
      <c r="Z852" s="68"/>
      <c r="AA852" s="67"/>
      <c r="AB852" s="68"/>
      <c r="AC852" s="69"/>
      <c r="AD852" s="69"/>
      <c r="AE852" s="67"/>
      <c r="AF852" s="68"/>
      <c r="AG852" s="67"/>
      <c r="AH852" s="68"/>
      <c r="AI852" s="67"/>
      <c r="AJ852" s="68"/>
      <c r="AK852" s="227"/>
      <c r="AL852" s="228"/>
      <c r="AM852" s="227"/>
      <c r="AN852" s="228"/>
      <c r="AO852" s="112"/>
      <c r="AP852" s="113"/>
      <c r="AQ852" s="112"/>
      <c r="AR852" s="113"/>
      <c r="AS852" s="112"/>
      <c r="AT852" s="113"/>
      <c r="AU852" s="67"/>
      <c r="AV852" s="110"/>
      <c r="AW852" s="89"/>
      <c r="AX852" s="89"/>
      <c r="AY852" s="89"/>
      <c r="AZ852" s="89"/>
      <c r="BA852" s="89"/>
    </row>
    <row r="853" spans="1:63" x14ac:dyDescent="0.25">
      <c r="A853" s="77"/>
      <c r="B853" s="70"/>
      <c r="C853" s="223">
        <f>(VLOOKUP(A852,$BL$2:$CH$5,2,FALSE))*'Attorney Detail'!F853</f>
        <v>15</v>
      </c>
      <c r="D853" s="224"/>
      <c r="E853" s="223">
        <f>(VLOOKUP(A852,$BL$2:$CH$5,3,FALSE))*'Attorney Detail'!F853</f>
        <v>15</v>
      </c>
      <c r="F853" s="224"/>
      <c r="G853" s="223">
        <f>VLOOKUP(A852,$BL$2:$CI$5,4,FALSE)*'Attorney Detail'!F853</f>
        <v>50</v>
      </c>
      <c r="H853" s="224"/>
      <c r="I853" s="223">
        <f>VLOOKUP(A852,$BL$2:$CI$5,5,FALSE)*'Attorney Detail'!F853</f>
        <v>80</v>
      </c>
      <c r="J853" s="224"/>
      <c r="K853" s="223">
        <f>VLOOKUP(A852,$BL$2:$CI$5,6,FALSE)*'Attorney Detail'!F853</f>
        <v>100</v>
      </c>
      <c r="L853" s="224"/>
      <c r="M853" s="234">
        <f>VLOOKUP(A852,$BL$2:$CI$5,7,FALSE)*'Attorney Detail'!F853</f>
        <v>150</v>
      </c>
      <c r="N853" s="224"/>
      <c r="O853" s="223">
        <f>VLOOKUP(A852,$BL$2:$CI$5,8,FALSE)*'Attorney Detail'!F853</f>
        <v>300</v>
      </c>
      <c r="P853" s="224"/>
      <c r="Q853" s="223">
        <f>VLOOKUP(A852,$BL$2:$CI$5,9,FALSE)*'Attorney Detail'!F853</f>
        <v>15</v>
      </c>
      <c r="R853" s="224"/>
      <c r="S853" s="223">
        <f>VLOOKUP(A852,$BL$2:$CI$5,10,FALSE)*'Attorney Detail'!F853</f>
        <v>50</v>
      </c>
      <c r="T853" s="224"/>
      <c r="U853" s="223">
        <f>VLOOKUP(A852,$BL$2:$CI$5,11,FALSE)*'Attorney Detail'!F853</f>
        <v>100</v>
      </c>
      <c r="V853" s="224"/>
      <c r="W853" s="223">
        <f>VLOOKUP(A852,$BL$2:$CI$5,12,FALSE)*'Attorney Detail'!F853</f>
        <v>220</v>
      </c>
      <c r="X853" s="224"/>
      <c r="Y853" s="223">
        <f>VLOOKUP(A852,$BL$2:$CI$5,13,FALSE)*'Attorney Detail'!F853</f>
        <v>300</v>
      </c>
      <c r="Z853" s="224"/>
      <c r="AA853" s="229">
        <f>VLOOKUP(A852,$BL$2:$CI$5,14,FALSE)*'Attorney Detail'!F853</f>
        <v>400</v>
      </c>
      <c r="AB853" s="230"/>
      <c r="AC853" s="229">
        <f>VLOOKUP(A852,$BL$2:$CI$5,15,FALSE)*'Attorney Detail'!F853</f>
        <v>120</v>
      </c>
      <c r="AD853" s="231"/>
      <c r="AE853" s="229">
        <f>VLOOKUP(A852,$BL$2:$CI$5,16,FALSE)*'Attorney Detail'!F853</f>
        <v>120</v>
      </c>
      <c r="AF853" s="230"/>
      <c r="AG853" s="229">
        <f>VLOOKUP(A852,$BL$2:$CI$5,17,FALSE)*'Attorney Detail'!F853</f>
        <v>300</v>
      </c>
      <c r="AH853" s="230"/>
      <c r="AI853" s="223">
        <f>VLOOKUP(A852,$BL$2:$CI$5,18,FALSE)*'Attorney Detail'!F853</f>
        <v>300</v>
      </c>
      <c r="AJ853" s="224"/>
      <c r="AK853" s="223">
        <f>VLOOKUP(A852,$BL$2:$CI$5,19,FALSE)*'Attorney Detail'!F853</f>
        <v>15</v>
      </c>
      <c r="AL853" s="224"/>
      <c r="AM853" s="223">
        <f>VLOOKUP(A852,$BL$2:$CI$5,20,FALSE)*'Attorney Detail'!F853</f>
        <v>40</v>
      </c>
      <c r="AN853" s="224"/>
      <c r="AO853" s="223">
        <f>VLOOKUP(A852,$BL$2:$CI$5,21,FALSE)*'Attorney Detail'!F853</f>
        <v>40</v>
      </c>
      <c r="AP853" s="224"/>
      <c r="AQ853" s="223">
        <f>VLOOKUP(A852,$BL$2:$CI$5,22,FALSE)*'Attorney Detail'!F853</f>
        <v>40</v>
      </c>
      <c r="AR853" s="224"/>
      <c r="AS853" s="235">
        <f>VLOOKUP(A852,$BL$2:$CI$5,23,FALSE)*'Attorney Detail'!F853</f>
        <v>10000000000</v>
      </c>
      <c r="AT853" s="236"/>
      <c r="AU853" s="237"/>
      <c r="AV853" s="238"/>
    </row>
    <row r="854" spans="1:63" ht="15.75" thickBot="1" x14ac:dyDescent="0.3">
      <c r="A854" s="37" t="str">
        <f>'Attorney Detail'!A853&amp;""</f>
        <v/>
      </c>
      <c r="B854" s="78" t="s">
        <v>24</v>
      </c>
      <c r="C854" s="78" t="s">
        <v>24</v>
      </c>
      <c r="D854" s="78" t="s">
        <v>112</v>
      </c>
      <c r="E854" s="78" t="s">
        <v>24</v>
      </c>
      <c r="F854" s="78" t="s">
        <v>112</v>
      </c>
      <c r="G854" s="78" t="s">
        <v>24</v>
      </c>
      <c r="H854" s="78" t="s">
        <v>112</v>
      </c>
      <c r="I854" s="78" t="s">
        <v>24</v>
      </c>
      <c r="J854" s="78" t="s">
        <v>112</v>
      </c>
      <c r="K854" s="78" t="s">
        <v>24</v>
      </c>
      <c r="L854" s="78" t="s">
        <v>112</v>
      </c>
      <c r="M854" s="78" t="s">
        <v>24</v>
      </c>
      <c r="N854" s="78" t="s">
        <v>112</v>
      </c>
      <c r="O854" s="78" t="s">
        <v>24</v>
      </c>
      <c r="P854" s="78" t="s">
        <v>112</v>
      </c>
      <c r="Q854" s="78" t="s">
        <v>24</v>
      </c>
      <c r="R854" s="78" t="s">
        <v>112</v>
      </c>
      <c r="S854" s="78" t="s">
        <v>24</v>
      </c>
      <c r="T854" s="78" t="s">
        <v>112</v>
      </c>
      <c r="U854" s="78" t="s">
        <v>24</v>
      </c>
      <c r="V854" s="78" t="s">
        <v>112</v>
      </c>
      <c r="W854" s="78" t="s">
        <v>24</v>
      </c>
      <c r="X854" s="78" t="s">
        <v>112</v>
      </c>
      <c r="Y854" s="78" t="s">
        <v>24</v>
      </c>
      <c r="Z854" s="78" t="s">
        <v>112</v>
      </c>
      <c r="AA854" s="78" t="s">
        <v>24</v>
      </c>
      <c r="AB854" s="78" t="s">
        <v>112</v>
      </c>
      <c r="AC854" s="78" t="s">
        <v>24</v>
      </c>
      <c r="AD854" s="78" t="s">
        <v>112</v>
      </c>
      <c r="AE854" s="78" t="s">
        <v>24</v>
      </c>
      <c r="AF854" s="78" t="s">
        <v>112</v>
      </c>
      <c r="AG854" s="78" t="s">
        <v>24</v>
      </c>
      <c r="AH854" s="79" t="s">
        <v>112</v>
      </c>
      <c r="AI854" s="78" t="s">
        <v>24</v>
      </c>
      <c r="AJ854" s="78" t="s">
        <v>112</v>
      </c>
      <c r="AK854" s="78" t="s">
        <v>24</v>
      </c>
      <c r="AL854" s="78" t="s">
        <v>112</v>
      </c>
      <c r="AM854" s="78" t="s">
        <v>24</v>
      </c>
      <c r="AN854" s="78" t="s">
        <v>112</v>
      </c>
      <c r="AO854" s="78" t="s">
        <v>24</v>
      </c>
      <c r="AP854" s="78" t="s">
        <v>112</v>
      </c>
      <c r="AQ854" s="78" t="s">
        <v>24</v>
      </c>
      <c r="AR854" s="78" t="s">
        <v>112</v>
      </c>
      <c r="AS854" s="78" t="s">
        <v>24</v>
      </c>
      <c r="AT854" s="78" t="s">
        <v>112</v>
      </c>
      <c r="AU854" s="78" t="s">
        <v>24</v>
      </c>
      <c r="AV854" s="154" t="s">
        <v>112</v>
      </c>
    </row>
    <row r="855" spans="1:63" ht="16.5" thickTop="1" thickBot="1" x14ac:dyDescent="0.3">
      <c r="A855" s="20" t="s">
        <v>25</v>
      </c>
      <c r="B855" s="21"/>
      <c r="C855" s="21"/>
      <c r="D855" s="75">
        <f>C855/C853</f>
        <v>0</v>
      </c>
      <c r="E855" s="21"/>
      <c r="F855" s="75">
        <f>E855/E853</f>
        <v>0</v>
      </c>
      <c r="G855" s="21"/>
      <c r="H855" s="75">
        <f>G855/G853</f>
        <v>0</v>
      </c>
      <c r="I855" s="21"/>
      <c r="J855" s="75">
        <f>I855/I853</f>
        <v>0</v>
      </c>
      <c r="K855" s="21"/>
      <c r="L855" s="75">
        <f>K855/K853</f>
        <v>0</v>
      </c>
      <c r="M855" s="21"/>
      <c r="N855" s="75">
        <f>M855/M853</f>
        <v>0</v>
      </c>
      <c r="O855" s="21"/>
      <c r="P855" s="75">
        <f>O855/O853</f>
        <v>0</v>
      </c>
      <c r="Q855" s="21"/>
      <c r="R855" s="75">
        <f>Q855/Q853</f>
        <v>0</v>
      </c>
      <c r="S855" s="21"/>
      <c r="T855" s="75">
        <f>S855/S853</f>
        <v>0</v>
      </c>
      <c r="U855" s="21"/>
      <c r="V855" s="75">
        <f>U855/U853</f>
        <v>0</v>
      </c>
      <c r="W855" s="21"/>
      <c r="X855" s="75">
        <f>W855/W853</f>
        <v>0</v>
      </c>
      <c r="Y855" s="21"/>
      <c r="Z855" s="75">
        <f>Y855/Y853</f>
        <v>0</v>
      </c>
      <c r="AA855" s="21"/>
      <c r="AB855" s="75">
        <f>AA855/AA853</f>
        <v>0</v>
      </c>
      <c r="AC855" s="21"/>
      <c r="AD855" s="75">
        <f>AC855/AC853</f>
        <v>0</v>
      </c>
      <c r="AE855" s="21"/>
      <c r="AF855" s="75">
        <f>AE855/AE853</f>
        <v>0</v>
      </c>
      <c r="AG855" s="21"/>
      <c r="AH855" s="75">
        <f>AG855/AG853</f>
        <v>0</v>
      </c>
      <c r="AI855" s="21"/>
      <c r="AJ855" s="75">
        <f>AI855/AI853</f>
        <v>0</v>
      </c>
      <c r="AK855" s="21"/>
      <c r="AL855" s="75">
        <f>AK855/AK853</f>
        <v>0</v>
      </c>
      <c r="AM855" s="21">
        <v>0</v>
      </c>
      <c r="AN855" s="75">
        <f>AM855/AM853</f>
        <v>0</v>
      </c>
      <c r="AO855" s="21"/>
      <c r="AP855" s="75">
        <f>AO855/AO853</f>
        <v>0</v>
      </c>
      <c r="AQ855" s="21"/>
      <c r="AR855" s="75">
        <f>AQ855/AQ853</f>
        <v>0</v>
      </c>
      <c r="AS855" s="21"/>
      <c r="AT855" s="75">
        <f>AS855/AS853</f>
        <v>0</v>
      </c>
      <c r="AU855" s="100">
        <f>E855+M855+O855+Q855+W855+Y855+AA855+AE855+AG855+AI855+AO855+AS855+G855+K855+I855+AC855+S855+U855+AQ855+AK855+AM855+C855</f>
        <v>0</v>
      </c>
      <c r="AV855" s="155">
        <f t="shared" ref="AV855:AV859" si="3855">F855+N855+P855+R855+X855+Z855+AB855+AF855+AH855+AJ855+AP855+AT855+AD855+H855+L855+J855+T855+V855+AR855+AL855+AN855+D855</f>
        <v>0</v>
      </c>
      <c r="AW855" s="93">
        <f>IF(D855=0,0,(IF('Attorney Detail'!I853="yes",(D855/AV855)*('Attorney Detail'!G853+'Attorney Detail'!H853),0)))</f>
        <v>0</v>
      </c>
      <c r="AX855" s="93">
        <f>IF(F855=0,0,(IF('Attorney Detail'!J853="yes",(F855/AV855)*('Attorney Detail'!G853+'Attorney Detail'!H853),0)))</f>
        <v>0</v>
      </c>
      <c r="AY855" s="93">
        <f>IF(H855+J855=0,0,(IF('Attorney Detail'!K853="yes",((H855+J855)/AV855)*('Attorney Detail'!G853+'Attorney Detail'!H853),0)))</f>
        <v>0</v>
      </c>
      <c r="AZ855" s="93">
        <f>IF(L855=0,0,(IF('Attorney Detail'!L853="yes",(L855/AV855)*('Attorney Detail'!G853+'Attorney Detail'!H853),0)))</f>
        <v>0</v>
      </c>
      <c r="BA855" s="93">
        <f>IF(N855=0,0,(N855/AV855)*('Attorney Detail'!G853+'Attorney Detail'!H853))</f>
        <v>0</v>
      </c>
      <c r="BB855" s="93">
        <f>IF(R855+T855=0,0,(IF('Attorney Detail'!M853="yes",((R855+T855)/AV855)*('Attorney Detail'!G853+'Attorney Detail'!H853),0)))</f>
        <v>0</v>
      </c>
      <c r="BC855" s="93">
        <f>IF(V855=0,0,(IF('Attorney Detail'!N853="yes",(((V855)/AV855)*('Attorney Detail'!G853+'Attorney Detail'!H853)),0)))</f>
        <v>0</v>
      </c>
      <c r="BD855" s="93">
        <f>IF(X855+Z855+AB855=0,0,(IF('Attorney Detail'!O853="yes",((X855+Z855+AB855)/AV855)*('Attorney Detail'!G853+'Attorney Detail'!H853),0)))</f>
        <v>0</v>
      </c>
      <c r="BE855" s="93">
        <f>IF(AD855=0,0,(IF('Attorney Detail'!P853="yes",(AD855/AV855)*('Attorney Detail'!G853+'Attorney Detail'!H853),0)))</f>
        <v>0</v>
      </c>
      <c r="BF855" s="93">
        <f>IF(AF855=0,0,(IF('Attorney Detail'!Q853="yes",(AF855/AV855)*('Attorney Detail'!G853+'Attorney Detail'!H853),0)))</f>
        <v>0</v>
      </c>
      <c r="BG855" s="93">
        <f>IF(AH855=0,0,(AH855/AV855)*('Attorney Detail'!G853+'Attorney Detail'!H853))</f>
        <v>0</v>
      </c>
      <c r="BH855" s="93">
        <f>IF(AK855+AM855=0,0,(IF('Attorney Detail'!R853="yes",((AL855+AN855)/AV855)*('Attorney Detail'!G853+'Attorney Detail'!H853),0)))</f>
        <v>0</v>
      </c>
      <c r="BI855" s="91">
        <f>IF(AP855=0,0,(IF('Attorney Detail'!S853="yes",(AP855/AV855)*('Attorney Detail'!G853+'Attorney Detail'!H853),0)))</f>
        <v>0</v>
      </c>
      <c r="BJ855" s="91">
        <f>IF(AT855=0,0,(AT855/AV855)*('Attorney Detail'!G853+'Attorney Detail'!H853))</f>
        <v>0</v>
      </c>
      <c r="BK855" s="91">
        <f>IF((AU855)=0,('Attorney Detail'!G853+'Attorney Detail'!H853),SUM(AW855:BJ855))</f>
        <v>0</v>
      </c>
    </row>
    <row r="856" spans="1:63" ht="16.5" thickTop="1" thickBot="1" x14ac:dyDescent="0.3">
      <c r="A856" s="22" t="s">
        <v>26</v>
      </c>
      <c r="B856" s="23"/>
      <c r="C856" s="88"/>
      <c r="D856" s="75">
        <f>C856/C853</f>
        <v>0</v>
      </c>
      <c r="E856" s="88"/>
      <c r="F856" s="75">
        <f>E856/E853</f>
        <v>0</v>
      </c>
      <c r="G856" s="88"/>
      <c r="H856" s="75">
        <f>G856/G853</f>
        <v>0</v>
      </c>
      <c r="I856" s="88"/>
      <c r="J856" s="75">
        <f>I856/I853</f>
        <v>0</v>
      </c>
      <c r="K856" s="88"/>
      <c r="L856" s="75">
        <f>K856/K853</f>
        <v>0</v>
      </c>
      <c r="M856" s="88"/>
      <c r="N856" s="75">
        <f>M856/M853</f>
        <v>0</v>
      </c>
      <c r="O856" s="88"/>
      <c r="P856" s="75">
        <f>O856/O853</f>
        <v>0</v>
      </c>
      <c r="Q856" s="88"/>
      <c r="R856" s="75">
        <f>Q856/Q853</f>
        <v>0</v>
      </c>
      <c r="S856" s="88"/>
      <c r="T856" s="75">
        <f>S856/S853</f>
        <v>0</v>
      </c>
      <c r="U856" s="88"/>
      <c r="V856" s="75">
        <f>U856/U853</f>
        <v>0</v>
      </c>
      <c r="W856" s="88"/>
      <c r="X856" s="75">
        <f>W856/W853</f>
        <v>0</v>
      </c>
      <c r="Y856" s="88"/>
      <c r="Z856" s="75">
        <f>Y856/Y853</f>
        <v>0</v>
      </c>
      <c r="AA856" s="88"/>
      <c r="AB856" s="75">
        <f>AA856/AA853</f>
        <v>0</v>
      </c>
      <c r="AC856" s="88"/>
      <c r="AD856" s="75">
        <f>AC856/AC853</f>
        <v>0</v>
      </c>
      <c r="AE856" s="88"/>
      <c r="AF856" s="75">
        <f>AE856/AE853</f>
        <v>0</v>
      </c>
      <c r="AG856" s="88"/>
      <c r="AH856" s="75">
        <f>AG856/AG853</f>
        <v>0</v>
      </c>
      <c r="AI856" s="88"/>
      <c r="AJ856" s="75">
        <f>AI856/AI853</f>
        <v>0</v>
      </c>
      <c r="AK856" s="88">
        <v>0</v>
      </c>
      <c r="AL856" s="75">
        <f>AK856/AK853</f>
        <v>0</v>
      </c>
      <c r="AM856" s="88">
        <v>0</v>
      </c>
      <c r="AN856" s="75">
        <f>AM856/AM853</f>
        <v>0</v>
      </c>
      <c r="AO856" s="88"/>
      <c r="AP856" s="75">
        <f>AO856/AO853</f>
        <v>0</v>
      </c>
      <c r="AQ856" s="88"/>
      <c r="AR856" s="75">
        <f>AQ856/AQ853</f>
        <v>0</v>
      </c>
      <c r="AS856" s="88"/>
      <c r="AT856" s="75">
        <f>AS856/AS853</f>
        <v>0</v>
      </c>
      <c r="AU856" s="107">
        <f>E856+M856+O856+Q856+W856+Y856+AA856+AE856+AG856+AI856+AO856+AS856+G856+K856+I856+AC856+S856+U856+AQ856+AK856+AM856+C856</f>
        <v>0</v>
      </c>
      <c r="AV856" s="155">
        <f t="shared" si="3855"/>
        <v>0</v>
      </c>
      <c r="AW856" s="93">
        <f>IF(D856=0,0,(IF('Attorney Detail'!I854="yes",(D856/AV856)*('Attorney Detail'!G854+'Attorney Detail'!H854),0)))</f>
        <v>0</v>
      </c>
      <c r="AX856" s="93">
        <f>IF(F856=0,0,(IF('Attorney Detail'!J854="yes",(F856/AV856)*('Attorney Detail'!G854+'Attorney Detail'!H854),0)))</f>
        <v>0</v>
      </c>
      <c r="AY856" s="93">
        <f>IF(H856+J856=0,0,(IF('Attorney Detail'!K854="yes",((H856+J856)/AV856)*('Attorney Detail'!G854+'Attorney Detail'!H854),0)))</f>
        <v>0</v>
      </c>
      <c r="AZ856" s="93">
        <f>IF(L856=0,0,(IF('Attorney Detail'!L854="yes",(L856/AV856)*('Attorney Detail'!G854+'Attorney Detail'!H854),0)))</f>
        <v>0</v>
      </c>
      <c r="BA856" s="93">
        <f>IF(N856=0,0,(N856/AV856)*('Attorney Detail'!G854+'Attorney Detail'!H854))</f>
        <v>0</v>
      </c>
      <c r="BB856" s="93">
        <f>IF(R856+T856=0,0,(IF('Attorney Detail'!M854="yes",((R856+T856)/AV856)*('Attorney Detail'!G854+'Attorney Detail'!H854),0)))</f>
        <v>0</v>
      </c>
      <c r="BC856" s="93">
        <f>IF(V856=0,0,(IF('Attorney Detail'!N854="yes",(((V856)/AV856)*('Attorney Detail'!G854+'Attorney Detail'!H854)),0)))</f>
        <v>0</v>
      </c>
      <c r="BD856" s="93">
        <f>IF(X856+Z856+AB856=0,0,(IF('Attorney Detail'!O854="yes",((X856+Z856+AB856)/AV856)*('Attorney Detail'!G854+'Attorney Detail'!H854),0)))</f>
        <v>0</v>
      </c>
      <c r="BE856" s="93">
        <f>IF(AD856=0,0,(IF('Attorney Detail'!P854="yes",(AD856/AV856)*('Attorney Detail'!G854+'Attorney Detail'!H854),0)))</f>
        <v>0</v>
      </c>
      <c r="BF856" s="93">
        <f>IF(AF856=0,0,(IF('Attorney Detail'!Q854="yes",(AF856/AV856)*('Attorney Detail'!G854+'Attorney Detail'!H854),0)))</f>
        <v>0</v>
      </c>
      <c r="BG856" s="93">
        <f>IF(AH856=0,0,(AH856/AV856)*('Attorney Detail'!G854+'Attorney Detail'!H854))</f>
        <v>0</v>
      </c>
      <c r="BH856" s="93">
        <f>IF(AK856+AM856=0,0,(IF('Attorney Detail'!R854="yes",((AL856+AN856)/AV856)*('Attorney Detail'!G854+'Attorney Detail'!H854),0)))</f>
        <v>0</v>
      </c>
      <c r="BI856" s="91">
        <f>IF(AP856=0,0,(IF('Attorney Detail'!S854="yes",(AP856/AV856)*('Attorney Detail'!G854+'Attorney Detail'!H854),0)))</f>
        <v>0</v>
      </c>
      <c r="BJ856" s="91">
        <f>IF(AT856=0,0,(AT856/AV856)*('Attorney Detail'!G854+'Attorney Detail'!H854))</f>
        <v>0</v>
      </c>
      <c r="BK856" s="91">
        <f>IF((AU856)=0,('Attorney Detail'!G854+'Attorney Detail'!H854),SUM(AW856:BJ856))</f>
        <v>0</v>
      </c>
    </row>
    <row r="857" spans="1:63" ht="16.5" thickTop="1" thickBot="1" x14ac:dyDescent="0.3">
      <c r="A857" s="22" t="s">
        <v>27</v>
      </c>
      <c r="B857" s="23"/>
      <c r="C857" s="88"/>
      <c r="D857" s="75">
        <f>C857/C853</f>
        <v>0</v>
      </c>
      <c r="E857" s="88"/>
      <c r="F857" s="75">
        <f>E857/E853</f>
        <v>0</v>
      </c>
      <c r="G857" s="88"/>
      <c r="H857" s="75">
        <f>G857/G853</f>
        <v>0</v>
      </c>
      <c r="I857" s="88"/>
      <c r="J857" s="75">
        <f>I857/I853</f>
        <v>0</v>
      </c>
      <c r="K857" s="88"/>
      <c r="L857" s="75">
        <f>K857/K853</f>
        <v>0</v>
      </c>
      <c r="M857" s="88"/>
      <c r="N857" s="75">
        <f>M857/M853</f>
        <v>0</v>
      </c>
      <c r="O857" s="88"/>
      <c r="P857" s="75">
        <f>O857/O853</f>
        <v>0</v>
      </c>
      <c r="Q857" s="88"/>
      <c r="R857" s="75">
        <f>Q857/Q853</f>
        <v>0</v>
      </c>
      <c r="S857" s="88"/>
      <c r="T857" s="75">
        <f>S857/S853</f>
        <v>0</v>
      </c>
      <c r="U857" s="88"/>
      <c r="V857" s="75">
        <f>U857/U853</f>
        <v>0</v>
      </c>
      <c r="W857" s="88"/>
      <c r="X857" s="75">
        <f>W857/W853</f>
        <v>0</v>
      </c>
      <c r="Y857" s="88"/>
      <c r="Z857" s="75">
        <f>Y857/Y853</f>
        <v>0</v>
      </c>
      <c r="AA857" s="88"/>
      <c r="AB857" s="75">
        <f>AA857/AA853</f>
        <v>0</v>
      </c>
      <c r="AC857" s="88"/>
      <c r="AD857" s="75">
        <f>AC857/AC853</f>
        <v>0</v>
      </c>
      <c r="AE857" s="88"/>
      <c r="AF857" s="75">
        <f>AE857/AE853</f>
        <v>0</v>
      </c>
      <c r="AG857" s="88"/>
      <c r="AH857" s="75">
        <f>AG857/AG853</f>
        <v>0</v>
      </c>
      <c r="AI857" s="88"/>
      <c r="AJ857" s="75">
        <f>AI857/AI853</f>
        <v>0</v>
      </c>
      <c r="AK857" s="88">
        <v>0</v>
      </c>
      <c r="AL857" s="75">
        <f>AK857/AK853</f>
        <v>0</v>
      </c>
      <c r="AM857" s="88">
        <v>0</v>
      </c>
      <c r="AN857" s="75">
        <f>AM857/AM853</f>
        <v>0</v>
      </c>
      <c r="AO857" s="88"/>
      <c r="AP857" s="75">
        <f>AO857/AO853</f>
        <v>0</v>
      </c>
      <c r="AQ857" s="88"/>
      <c r="AR857" s="75">
        <f>AQ857/AQ853</f>
        <v>0</v>
      </c>
      <c r="AS857" s="88"/>
      <c r="AT857" s="75">
        <f>AS857/AS853</f>
        <v>0</v>
      </c>
      <c r="AU857" s="107">
        <f>E857+M857+O857+Q857+W857+Y857+AA857+AE857+AG857+AI857+AO857+AS857+G857+K857+I857+AC857+S857+U857+AQ857+AK857+AM857+C857</f>
        <v>0</v>
      </c>
      <c r="AV857" s="155">
        <f t="shared" si="3855"/>
        <v>0</v>
      </c>
      <c r="AW857" s="93">
        <f>IF(D857=0,0,(IF('Attorney Detail'!I855="yes",(D857/AV857)*('Attorney Detail'!G855+'Attorney Detail'!H855),0)))</f>
        <v>0</v>
      </c>
      <c r="AX857" s="93">
        <f>IF(F857=0,0,(IF('Attorney Detail'!J855="yes",(F857/AV857)*('Attorney Detail'!G855+'Attorney Detail'!H855),0)))</f>
        <v>0</v>
      </c>
      <c r="AY857" s="93">
        <f>IF(H857+J857=0,0,(IF('Attorney Detail'!K855="yes",((H857+J857)/AV857)*('Attorney Detail'!G855+'Attorney Detail'!H855),0)))</f>
        <v>0</v>
      </c>
      <c r="AZ857" s="93">
        <f>IF(L857=0,0,(IF('Attorney Detail'!L855="yes",(L857/AV857)*('Attorney Detail'!G855+'Attorney Detail'!H855),0)))</f>
        <v>0</v>
      </c>
      <c r="BA857" s="93">
        <f>IF(N857=0,0,(N857/AV857)*('Attorney Detail'!G855+'Attorney Detail'!H855))</f>
        <v>0</v>
      </c>
      <c r="BB857" s="93">
        <f>IF(R857+T857=0,0,(IF('Attorney Detail'!M855="yes",((R857+T857)/AV857)*('Attorney Detail'!G855+'Attorney Detail'!H855),0)))</f>
        <v>0</v>
      </c>
      <c r="BC857" s="93">
        <f>IF(V857=0,0,(IF('Attorney Detail'!N855="yes",(((V857)/AV857)*('Attorney Detail'!G855+'Attorney Detail'!H855)),0)))</f>
        <v>0</v>
      </c>
      <c r="BD857" s="93">
        <f>IF(X857+Z857+AB857=0,0,(IF('Attorney Detail'!O855="yes",((X857+Z857+AB857)/AV857)*('Attorney Detail'!G855+'Attorney Detail'!H855),0)))</f>
        <v>0</v>
      </c>
      <c r="BE857" s="93">
        <f>IF(AD857=0,0,(IF('Attorney Detail'!P855="yes",(AD857/AV857)*('Attorney Detail'!G855+'Attorney Detail'!H855),0)))</f>
        <v>0</v>
      </c>
      <c r="BF857" s="93">
        <f>IF(AF857=0,0,(IF('Attorney Detail'!Q855="yes",(AF857/AV857)*('Attorney Detail'!G855+'Attorney Detail'!H855),0)))</f>
        <v>0</v>
      </c>
      <c r="BG857" s="93">
        <f>IF(AH857=0,0,(AH857/AV857)*('Attorney Detail'!G855+'Attorney Detail'!H855))</f>
        <v>0</v>
      </c>
      <c r="BH857" s="93">
        <f>IF(AK857+AM857=0,0,(IF('Attorney Detail'!R855="yes",((AL857+AN857)/AV857)*('Attorney Detail'!G855+'Attorney Detail'!H855),0)))</f>
        <v>0</v>
      </c>
      <c r="BI857" s="91">
        <f>IF(AP857=0,0,(IF('Attorney Detail'!S855="yes",(AP857/AV857)*('Attorney Detail'!G855+'Attorney Detail'!H855),0)))</f>
        <v>0</v>
      </c>
      <c r="BJ857" s="91">
        <f>IF(AT857=0,0,(AT857/AV857)*('Attorney Detail'!G855+'Attorney Detail'!H855))</f>
        <v>0</v>
      </c>
      <c r="BK857" s="91">
        <f>IF((AU857)=0,('Attorney Detail'!G855+'Attorney Detail'!H855),SUM(AW857:BJ857))</f>
        <v>0</v>
      </c>
    </row>
    <row r="858" spans="1:63" ht="16.5" thickTop="1" thickBot="1" x14ac:dyDescent="0.3">
      <c r="A858" s="24" t="s">
        <v>28</v>
      </c>
      <c r="B858" s="25"/>
      <c r="C858" s="25"/>
      <c r="D858" s="75">
        <f>C858/C853</f>
        <v>0</v>
      </c>
      <c r="E858" s="25"/>
      <c r="F858" s="75">
        <f>E858/E853</f>
        <v>0</v>
      </c>
      <c r="G858" s="25"/>
      <c r="H858" s="75">
        <f>G858/G853</f>
        <v>0</v>
      </c>
      <c r="I858" s="25"/>
      <c r="J858" s="75">
        <f>I858/I853</f>
        <v>0</v>
      </c>
      <c r="K858" s="25"/>
      <c r="L858" s="75">
        <f>K858/K853</f>
        <v>0</v>
      </c>
      <c r="M858" s="25"/>
      <c r="N858" s="75">
        <f>M858/M853</f>
        <v>0</v>
      </c>
      <c r="O858" s="25"/>
      <c r="P858" s="75">
        <f>O858/O853</f>
        <v>0</v>
      </c>
      <c r="Q858" s="25"/>
      <c r="R858" s="75">
        <f>Q858/Q853</f>
        <v>0</v>
      </c>
      <c r="S858" s="25"/>
      <c r="T858" s="75">
        <f>S858/S853</f>
        <v>0</v>
      </c>
      <c r="U858" s="25"/>
      <c r="V858" s="75">
        <f>U858/U853</f>
        <v>0</v>
      </c>
      <c r="W858" s="25"/>
      <c r="X858" s="75">
        <f>W858/W853</f>
        <v>0</v>
      </c>
      <c r="Y858" s="25"/>
      <c r="Z858" s="75">
        <f>Y858/Y853</f>
        <v>0</v>
      </c>
      <c r="AA858" s="25"/>
      <c r="AB858" s="75">
        <f>AA858/AA853</f>
        <v>0</v>
      </c>
      <c r="AC858" s="25"/>
      <c r="AD858" s="75">
        <f>AC858/AC853</f>
        <v>0</v>
      </c>
      <c r="AE858" s="25"/>
      <c r="AF858" s="75">
        <f>AE858/AE853</f>
        <v>0</v>
      </c>
      <c r="AG858" s="25"/>
      <c r="AH858" s="75">
        <f>AG858/AG853</f>
        <v>0</v>
      </c>
      <c r="AI858" s="25"/>
      <c r="AJ858" s="75">
        <f>AI858/AI853</f>
        <v>0</v>
      </c>
      <c r="AK858" s="25">
        <v>0</v>
      </c>
      <c r="AL858" s="75">
        <f>AK858/AK853</f>
        <v>0</v>
      </c>
      <c r="AM858" s="25">
        <v>0</v>
      </c>
      <c r="AN858" s="75">
        <f>AM858/AM853</f>
        <v>0</v>
      </c>
      <c r="AO858" s="25"/>
      <c r="AP858" s="75">
        <f>AO858/AO853</f>
        <v>0</v>
      </c>
      <c r="AQ858" s="25"/>
      <c r="AR858" s="75">
        <f>AQ858/AQ853</f>
        <v>0</v>
      </c>
      <c r="AS858" s="25"/>
      <c r="AT858" s="75">
        <f>AS858/AS853</f>
        <v>0</v>
      </c>
      <c r="AU858" s="108">
        <f>E858+M858+O858+Q858+W858+Y858+AA858+AE858+AG858+AI858+AO858+AS858+G858+K858+I858+AC858+S858+U858+AQ858+AK858+AM858+C858</f>
        <v>0</v>
      </c>
      <c r="AV858" s="155">
        <f t="shared" si="3855"/>
        <v>0</v>
      </c>
      <c r="AW858" s="93">
        <f>IF(D858=0,0,(IF('Attorney Detail'!I856="yes",(D858/AV858)*('Attorney Detail'!G856+'Attorney Detail'!H856),0)))</f>
        <v>0</v>
      </c>
      <c r="AX858" s="93">
        <f>IF(F858=0,0,(IF('Attorney Detail'!J856="yes",(F858/AV858)*('Attorney Detail'!G856+'Attorney Detail'!H856),0)))</f>
        <v>0</v>
      </c>
      <c r="AY858" s="93">
        <f>IF(H858+J858=0,0,(IF('Attorney Detail'!K856="yes",((H858+J858)/AV858)*('Attorney Detail'!G856+'Attorney Detail'!H856),0)))</f>
        <v>0</v>
      </c>
      <c r="AZ858" s="93">
        <f>IF(L858=0,0,(IF('Attorney Detail'!L856="yes",(L858/AV858)*('Attorney Detail'!G856+'Attorney Detail'!H856),0)))</f>
        <v>0</v>
      </c>
      <c r="BA858" s="93">
        <f>IF(N858=0,0,(N858/AV858)*('Attorney Detail'!G856+'Attorney Detail'!H856))</f>
        <v>0</v>
      </c>
      <c r="BB858" s="93">
        <f>IF(R858+T858=0,0,(IF('Attorney Detail'!M856="yes",((R858+T858)/AV858)*('Attorney Detail'!G856+'Attorney Detail'!H856),0)))</f>
        <v>0</v>
      </c>
      <c r="BC858" s="93">
        <f>IF(V858=0,0,(IF('Attorney Detail'!N856="yes",(((V858)/AV858)*('Attorney Detail'!G856+'Attorney Detail'!H856)),0)))</f>
        <v>0</v>
      </c>
      <c r="BD858" s="93">
        <f>IF(X858+Z858+AB858=0,0,(IF('Attorney Detail'!O856="yes",((X858+Z858+AB858)/AV858)*('Attorney Detail'!G856+'Attorney Detail'!H856),0)))</f>
        <v>0</v>
      </c>
      <c r="BE858" s="93">
        <f>IF(AD858=0,0,(IF('Attorney Detail'!P856="yes",(AD858/AV858)*('Attorney Detail'!G856+'Attorney Detail'!H856),0)))</f>
        <v>0</v>
      </c>
      <c r="BF858" s="93">
        <f>IF(AF858=0,0,(IF('Attorney Detail'!Q856="yes",(AF858/AV858)*('Attorney Detail'!G856+'Attorney Detail'!H856),0)))</f>
        <v>0</v>
      </c>
      <c r="BG858" s="93">
        <f>IF(AH858=0,0,(AH858/AV858)*('Attorney Detail'!G856+'Attorney Detail'!H856))</f>
        <v>0</v>
      </c>
      <c r="BH858" s="93">
        <f>IF(AK858+AM858=0,0,(IF('Attorney Detail'!R856="yes",((AL858+AN858)/AV858)*('Attorney Detail'!G856+'Attorney Detail'!H856),0)))</f>
        <v>0</v>
      </c>
      <c r="BI858" s="91">
        <f>IF(AP858=0,0,(IF('Attorney Detail'!S856="yes",(AP858/AV858)*('Attorney Detail'!G856+'Attorney Detail'!H856),0)))</f>
        <v>0</v>
      </c>
      <c r="BJ858" s="91">
        <f>IF(AT858=0,0,(AT858/AV858)*('Attorney Detail'!G856+'Attorney Detail'!H856))</f>
        <v>0</v>
      </c>
      <c r="BK858" s="91">
        <f>IF((AU858)=0,('Attorney Detail'!G856+'Attorney Detail'!H856),SUM(AW858:BJ858))</f>
        <v>0</v>
      </c>
    </row>
    <row r="859" spans="1:63" ht="16.5" thickTop="1" thickBot="1" x14ac:dyDescent="0.3">
      <c r="A859" s="72" t="s">
        <v>29</v>
      </c>
      <c r="B859" s="73"/>
      <c r="C859" s="73">
        <f t="shared" ref="C859" si="3856">SUM(C855:C858)</f>
        <v>0</v>
      </c>
      <c r="D859" s="74">
        <f t="shared" ref="D859" si="3857">C859/C853</f>
        <v>0</v>
      </c>
      <c r="E859" s="73">
        <f t="shared" ref="E859" si="3858">SUM(E855:E858)</f>
        <v>0</v>
      </c>
      <c r="F859" s="74">
        <f t="shared" ref="F859" si="3859">E859/E853</f>
        <v>0</v>
      </c>
      <c r="G859" s="73">
        <f t="shared" ref="G859" si="3860">SUM(G855:G858)</f>
        <v>0</v>
      </c>
      <c r="H859" s="75">
        <f t="shared" ref="H859" si="3861">G859/G853</f>
        <v>0</v>
      </c>
      <c r="I859" s="73">
        <f t="shared" ref="I859" si="3862">SUM(I855:I858)</f>
        <v>0</v>
      </c>
      <c r="J859" s="75">
        <f t="shared" ref="J859" si="3863">I859/I853</f>
        <v>0</v>
      </c>
      <c r="K859" s="73">
        <f t="shared" ref="K859" si="3864">SUM(K855:K858)</f>
        <v>0</v>
      </c>
      <c r="L859" s="75">
        <f t="shared" ref="L859" si="3865">K859/K853</f>
        <v>0</v>
      </c>
      <c r="M859" s="73">
        <f t="shared" ref="M859" si="3866">SUM(M855:M858)</f>
        <v>0</v>
      </c>
      <c r="N859" s="74">
        <f t="shared" ref="N859" si="3867">M859/M853</f>
        <v>0</v>
      </c>
      <c r="O859" s="73">
        <f t="shared" ref="O859" si="3868">SUM(O855:O858)</f>
        <v>0</v>
      </c>
      <c r="P859" s="74">
        <f t="shared" ref="P859" si="3869">O859/O853</f>
        <v>0</v>
      </c>
      <c r="Q859" s="73">
        <f t="shared" ref="Q859" si="3870">SUM(Q855:Q858)</f>
        <v>0</v>
      </c>
      <c r="R859" s="75">
        <f t="shared" ref="R859" si="3871">Q859/Q853</f>
        <v>0</v>
      </c>
      <c r="S859" s="73">
        <f t="shared" ref="S859" si="3872">SUM(S855:S858)</f>
        <v>0</v>
      </c>
      <c r="T859" s="75">
        <f t="shared" ref="T859" si="3873">S859/S853</f>
        <v>0</v>
      </c>
      <c r="U859" s="73">
        <f t="shared" ref="U859" si="3874">SUM(U855:U858)</f>
        <v>0</v>
      </c>
      <c r="V859" s="75">
        <f t="shared" ref="V859" si="3875">U859/U853</f>
        <v>0</v>
      </c>
      <c r="W859" s="73">
        <f t="shared" ref="W859" si="3876">SUM(W855:W858)</f>
        <v>0</v>
      </c>
      <c r="X859" s="75">
        <f t="shared" ref="X859" si="3877">W859/W853</f>
        <v>0</v>
      </c>
      <c r="Y859" s="73">
        <f t="shared" ref="Y859" si="3878">SUM(Y855:Y858)</f>
        <v>0</v>
      </c>
      <c r="Z859" s="75">
        <f t="shared" ref="Z859" si="3879">Y859/Y853</f>
        <v>0</v>
      </c>
      <c r="AA859" s="73">
        <f t="shared" ref="AA859" si="3880">SUM(AA855:AA858)</f>
        <v>0</v>
      </c>
      <c r="AB859" s="75">
        <f t="shared" ref="AB859" si="3881">AA859/AA853</f>
        <v>0</v>
      </c>
      <c r="AC859" s="73">
        <f t="shared" ref="AC859" si="3882">SUM(AC855:AC858)</f>
        <v>0</v>
      </c>
      <c r="AD859" s="75">
        <f t="shared" ref="AD859" si="3883">AC859/AC853</f>
        <v>0</v>
      </c>
      <c r="AE859" s="73">
        <f t="shared" ref="AE859" si="3884">SUM(AE855:AE858)</f>
        <v>0</v>
      </c>
      <c r="AF859" s="75">
        <f t="shared" ref="AF859" si="3885">AE859/AE853</f>
        <v>0</v>
      </c>
      <c r="AG859" s="73">
        <f t="shared" ref="AG859" si="3886">SUM(AG855:AG858)</f>
        <v>0</v>
      </c>
      <c r="AH859" s="75">
        <f t="shared" ref="AH859" si="3887">AG859/AG853</f>
        <v>0</v>
      </c>
      <c r="AI859" s="73">
        <f t="shared" ref="AI859" si="3888">SUM(AI855:AI858)</f>
        <v>0</v>
      </c>
      <c r="AJ859" s="75">
        <f t="shared" ref="AJ859" si="3889">AI859/AI853</f>
        <v>0</v>
      </c>
      <c r="AK859" s="73">
        <f t="shared" ref="AK859" si="3890">SUM(AK855:AK858)</f>
        <v>0</v>
      </c>
      <c r="AL859" s="75">
        <f t="shared" ref="AL859" si="3891">AK859/AK853</f>
        <v>0</v>
      </c>
      <c r="AM859" s="73">
        <f t="shared" ref="AM859" si="3892">SUM(AM855:AM858)</f>
        <v>0</v>
      </c>
      <c r="AN859" s="75">
        <f t="shared" ref="AN859" si="3893">AM859/AM853</f>
        <v>0</v>
      </c>
      <c r="AO859" s="73">
        <f t="shared" ref="AO859" si="3894">SUM(AO855:AO858)</f>
        <v>0</v>
      </c>
      <c r="AP859" s="75">
        <f t="shared" ref="AP859" si="3895">AO859/AO853</f>
        <v>0</v>
      </c>
      <c r="AQ859" s="73">
        <f t="shared" ref="AQ859" si="3896">SUM(AQ855:AQ858)</f>
        <v>0</v>
      </c>
      <c r="AR859" s="75">
        <f t="shared" ref="AR859" si="3897">AQ859/AQ853</f>
        <v>0</v>
      </c>
      <c r="AS859" s="73">
        <f t="shared" ref="AS859" si="3898">SUM(AS855:AS858)</f>
        <v>0</v>
      </c>
      <c r="AT859" s="75">
        <f t="shared" ref="AT859" si="3899">AS859/AS853</f>
        <v>0</v>
      </c>
      <c r="AU859" s="71">
        <f>E859+M859+O859+Q859+W859+Y859+AA859+AE859+AG859+AI859+AO859+AS859+G859+K859+I859+AC859+S859+U859+AQ859+AK859+AM859+C859</f>
        <v>0</v>
      </c>
      <c r="AV859" s="155">
        <f t="shared" si="3855"/>
        <v>0</v>
      </c>
      <c r="AW859" s="94"/>
      <c r="AX859" s="94"/>
      <c r="AY859" s="94"/>
      <c r="AZ859" s="94"/>
      <c r="BA859" s="94"/>
      <c r="BB859" s="94"/>
      <c r="BC859" s="94"/>
      <c r="BD859" s="94"/>
      <c r="BE859" s="94"/>
      <c r="BF859" s="94"/>
      <c r="BG859" s="94"/>
      <c r="BH859" s="94"/>
      <c r="BI859" s="94"/>
      <c r="BJ859" s="94"/>
      <c r="BK859" s="94"/>
    </row>
    <row r="860" spans="1:63" ht="16.5" thickTop="1" x14ac:dyDescent="0.25">
      <c r="A860" s="233" t="s">
        <v>481</v>
      </c>
      <c r="B860" s="233"/>
      <c r="C860" s="233"/>
      <c r="D860" s="233"/>
      <c r="E860" s="233"/>
      <c r="F860" s="233"/>
      <c r="G860" s="233"/>
      <c r="H860" s="233"/>
      <c r="I860" s="233"/>
      <c r="J860" s="233"/>
      <c r="K860" s="233"/>
      <c r="L860" s="233"/>
      <c r="M860" s="233"/>
      <c r="N860" s="233"/>
      <c r="O860" s="233"/>
      <c r="P860" s="233"/>
      <c r="Q860" s="233"/>
      <c r="R860" s="233"/>
      <c r="S860" s="233"/>
      <c r="T860" s="233"/>
      <c r="U860" s="233"/>
      <c r="V860" s="233"/>
      <c r="W860" s="233"/>
      <c r="X860" s="233"/>
      <c r="Y860" s="233"/>
      <c r="Z860" s="233"/>
      <c r="AA860" s="233"/>
      <c r="AB860" s="233"/>
      <c r="AC860" s="233"/>
      <c r="AD860" s="233"/>
      <c r="AE860" s="233"/>
      <c r="AF860" s="233"/>
      <c r="AG860" s="233"/>
      <c r="AH860" s="233"/>
      <c r="AI860" s="233"/>
      <c r="AJ860" s="233"/>
      <c r="AK860" s="233"/>
      <c r="AL860" s="233"/>
      <c r="AM860" s="233"/>
      <c r="AN860" s="233"/>
      <c r="AO860" s="233"/>
      <c r="AP860" s="233"/>
      <c r="AQ860" s="233"/>
      <c r="AR860" s="233"/>
      <c r="AS860" s="233"/>
      <c r="AT860" s="233"/>
      <c r="AU860" s="233"/>
      <c r="AV860" s="233"/>
    </row>
    <row r="861" spans="1:63" ht="45" x14ac:dyDescent="0.25">
      <c r="A861" s="76"/>
      <c r="B861" s="66" t="s">
        <v>21</v>
      </c>
      <c r="C861" s="225" t="s">
        <v>442</v>
      </c>
      <c r="D861" s="226"/>
      <c r="E861" s="225" t="s">
        <v>96</v>
      </c>
      <c r="F861" s="226"/>
      <c r="G861" s="232" t="s">
        <v>99</v>
      </c>
      <c r="H861" s="226"/>
      <c r="I861" s="232" t="s">
        <v>100</v>
      </c>
      <c r="J861" s="226"/>
      <c r="K861" s="225" t="s">
        <v>97</v>
      </c>
      <c r="L861" s="226"/>
      <c r="M861" s="225" t="s">
        <v>98</v>
      </c>
      <c r="N861" s="226"/>
      <c r="O861" s="225" t="s">
        <v>22</v>
      </c>
      <c r="P861" s="226"/>
      <c r="Q861" s="225" t="s">
        <v>489</v>
      </c>
      <c r="R861" s="226"/>
      <c r="S861" s="225" t="s">
        <v>488</v>
      </c>
      <c r="T861" s="226"/>
      <c r="U861" s="232" t="s">
        <v>422</v>
      </c>
      <c r="V861" s="226"/>
      <c r="W861" s="232" t="s">
        <v>436</v>
      </c>
      <c r="X861" s="226"/>
      <c r="Y861" s="232" t="s">
        <v>423</v>
      </c>
      <c r="Z861" s="226"/>
      <c r="AA861" s="225" t="s">
        <v>484</v>
      </c>
      <c r="AB861" s="226"/>
      <c r="AC861" s="225" t="s">
        <v>93</v>
      </c>
      <c r="AD861" s="226"/>
      <c r="AE861" s="225" t="s">
        <v>94</v>
      </c>
      <c r="AF861" s="226"/>
      <c r="AG861" s="225" t="s">
        <v>485</v>
      </c>
      <c r="AH861" s="226"/>
      <c r="AI861" s="225" t="s">
        <v>424</v>
      </c>
      <c r="AJ861" s="226"/>
      <c r="AK861" s="225" t="s">
        <v>425</v>
      </c>
      <c r="AL861" s="226"/>
      <c r="AM861" s="225" t="s">
        <v>437</v>
      </c>
      <c r="AN861" s="226"/>
      <c r="AO861" s="225" t="s">
        <v>500</v>
      </c>
      <c r="AP861" s="226"/>
      <c r="AQ861" s="225" t="s">
        <v>426</v>
      </c>
      <c r="AR861" s="226"/>
      <c r="AS861" s="225" t="s">
        <v>447</v>
      </c>
      <c r="AT861" s="226"/>
      <c r="AU861" s="225" t="s">
        <v>23</v>
      </c>
      <c r="AV861" s="226"/>
      <c r="AW861" s="89" t="s">
        <v>442</v>
      </c>
      <c r="AX861" s="89" t="s">
        <v>96</v>
      </c>
      <c r="AY861" s="195" t="s">
        <v>311</v>
      </c>
      <c r="AZ861" s="105" t="s">
        <v>97</v>
      </c>
      <c r="BA861" s="105" t="s">
        <v>443</v>
      </c>
      <c r="BB861" s="90" t="s">
        <v>434</v>
      </c>
      <c r="BC861" s="106" t="s">
        <v>312</v>
      </c>
      <c r="BD861" s="90" t="s">
        <v>435</v>
      </c>
      <c r="BE861" s="90" t="s">
        <v>93</v>
      </c>
      <c r="BF861" s="90" t="s">
        <v>94</v>
      </c>
      <c r="BG861" s="90" t="s">
        <v>31</v>
      </c>
      <c r="BH861" s="90" t="s">
        <v>444</v>
      </c>
      <c r="BI861" s="91" t="s">
        <v>445</v>
      </c>
      <c r="BJ861" s="91" t="s">
        <v>446</v>
      </c>
      <c r="BK861" s="91" t="s">
        <v>448</v>
      </c>
    </row>
    <row r="862" spans="1:63" x14ac:dyDescent="0.25">
      <c r="A862" s="38" t="s">
        <v>107</v>
      </c>
      <c r="B862" s="67"/>
      <c r="C862" s="67"/>
      <c r="D862" s="68"/>
      <c r="E862" s="67"/>
      <c r="F862" s="68"/>
      <c r="G862" s="67"/>
      <c r="H862" s="68"/>
      <c r="I862" s="67"/>
      <c r="J862" s="68"/>
      <c r="K862" s="67"/>
      <c r="L862" s="68"/>
      <c r="M862" s="69"/>
      <c r="N862" s="68"/>
      <c r="O862" s="67"/>
      <c r="P862" s="68"/>
      <c r="Q862" s="67"/>
      <c r="R862" s="68"/>
      <c r="S862" s="67"/>
      <c r="T862" s="68"/>
      <c r="U862" s="67"/>
      <c r="V862" s="68"/>
      <c r="W862" s="67"/>
      <c r="X862" s="68"/>
      <c r="Y862" s="67"/>
      <c r="Z862" s="68"/>
      <c r="AA862" s="67"/>
      <c r="AB862" s="68"/>
      <c r="AC862" s="69"/>
      <c r="AD862" s="69"/>
      <c r="AE862" s="67"/>
      <c r="AF862" s="68"/>
      <c r="AG862" s="67"/>
      <c r="AH862" s="68"/>
      <c r="AI862" s="67"/>
      <c r="AJ862" s="68"/>
      <c r="AK862" s="227"/>
      <c r="AL862" s="228"/>
      <c r="AM862" s="227"/>
      <c r="AN862" s="228"/>
      <c r="AO862" s="112"/>
      <c r="AP862" s="113"/>
      <c r="AQ862" s="112"/>
      <c r="AR862" s="113"/>
      <c r="AS862" s="112"/>
      <c r="AT862" s="113"/>
      <c r="AU862" s="67"/>
      <c r="AV862" s="110"/>
      <c r="AW862" s="89"/>
      <c r="AX862" s="89"/>
      <c r="AY862" s="89"/>
      <c r="AZ862" s="89"/>
      <c r="BA862" s="89"/>
    </row>
    <row r="863" spans="1:63" x14ac:dyDescent="0.25">
      <c r="A863" s="77"/>
      <c r="B863" s="70"/>
      <c r="C863" s="223">
        <f>(VLOOKUP(A862,$BL$2:$CH$5,2,FALSE))*'Attorney Detail'!F863</f>
        <v>15</v>
      </c>
      <c r="D863" s="224"/>
      <c r="E863" s="223">
        <f>(VLOOKUP(A862,$BL$2:$CH$5,3,FALSE))*'Attorney Detail'!F863</f>
        <v>15</v>
      </c>
      <c r="F863" s="224"/>
      <c r="G863" s="223">
        <f>VLOOKUP(A862,$BL$2:$CI$5,4,FALSE)*'Attorney Detail'!F863</f>
        <v>50</v>
      </c>
      <c r="H863" s="224"/>
      <c r="I863" s="223">
        <f>VLOOKUP(A862,$BL$2:$CI$5,5,FALSE)*'Attorney Detail'!F863</f>
        <v>80</v>
      </c>
      <c r="J863" s="224"/>
      <c r="K863" s="223">
        <f>VLOOKUP(A862,$BL$2:$CI$5,6,FALSE)*'Attorney Detail'!F863</f>
        <v>100</v>
      </c>
      <c r="L863" s="224"/>
      <c r="M863" s="234">
        <f>VLOOKUP(A862,$BL$2:$CI$5,7,FALSE)*'Attorney Detail'!F863</f>
        <v>150</v>
      </c>
      <c r="N863" s="224"/>
      <c r="O863" s="223">
        <f>VLOOKUP(A862,$BL$2:$CI$5,8,FALSE)*'Attorney Detail'!F863</f>
        <v>300</v>
      </c>
      <c r="P863" s="224"/>
      <c r="Q863" s="223">
        <f>VLOOKUP(A862,$BL$2:$CI$5,9,FALSE)*'Attorney Detail'!F863</f>
        <v>15</v>
      </c>
      <c r="R863" s="224"/>
      <c r="S863" s="223">
        <f>VLOOKUP(A862,$BL$2:$CI$5,10,FALSE)*'Attorney Detail'!F863</f>
        <v>50</v>
      </c>
      <c r="T863" s="224"/>
      <c r="U863" s="223">
        <f>VLOOKUP(A862,$BL$2:$CI$5,11,FALSE)*'Attorney Detail'!F863</f>
        <v>100</v>
      </c>
      <c r="V863" s="224"/>
      <c r="W863" s="223">
        <f>VLOOKUP(A862,$BL$2:$CI$5,12,FALSE)*'Attorney Detail'!F863</f>
        <v>220</v>
      </c>
      <c r="X863" s="224"/>
      <c r="Y863" s="223">
        <f>VLOOKUP(A862,$BL$2:$CI$5,13,FALSE)*'Attorney Detail'!F863</f>
        <v>300</v>
      </c>
      <c r="Z863" s="224"/>
      <c r="AA863" s="229">
        <f>VLOOKUP(A862,$BL$2:$CI$5,14,FALSE)*'Attorney Detail'!F863</f>
        <v>400</v>
      </c>
      <c r="AB863" s="230"/>
      <c r="AC863" s="229">
        <f>VLOOKUP(A862,$BL$2:$CI$5,15,FALSE)*'Attorney Detail'!F863</f>
        <v>120</v>
      </c>
      <c r="AD863" s="231"/>
      <c r="AE863" s="229">
        <f>VLOOKUP(A862,$BL$2:$CI$5,16,FALSE)*'Attorney Detail'!F863</f>
        <v>120</v>
      </c>
      <c r="AF863" s="230"/>
      <c r="AG863" s="229">
        <f>VLOOKUP(A862,$BL$2:$CI$5,17,FALSE)*'Attorney Detail'!F863</f>
        <v>300</v>
      </c>
      <c r="AH863" s="230"/>
      <c r="AI863" s="223">
        <f>VLOOKUP(A862,$BL$2:$CI$5,18,FALSE)*'Attorney Detail'!F863</f>
        <v>300</v>
      </c>
      <c r="AJ863" s="224"/>
      <c r="AK863" s="223">
        <f>VLOOKUP(A862,$BL$2:$CI$5,19,FALSE)*'Attorney Detail'!F863</f>
        <v>15</v>
      </c>
      <c r="AL863" s="224"/>
      <c r="AM863" s="223">
        <f>VLOOKUP(A862,$BL$2:$CI$5,20,FALSE)*'Attorney Detail'!F863</f>
        <v>40</v>
      </c>
      <c r="AN863" s="224"/>
      <c r="AO863" s="223">
        <f>VLOOKUP(A862,$BL$2:$CI$5,21,FALSE)*'Attorney Detail'!F863</f>
        <v>40</v>
      </c>
      <c r="AP863" s="224"/>
      <c r="AQ863" s="223">
        <f>VLOOKUP(A862,$BL$2:$CI$5,22,FALSE)*'Attorney Detail'!F863</f>
        <v>40</v>
      </c>
      <c r="AR863" s="224"/>
      <c r="AS863" s="235">
        <f>VLOOKUP(A862,$BL$2:$CI$5,23,FALSE)*'Attorney Detail'!F863</f>
        <v>10000000000</v>
      </c>
      <c r="AT863" s="236"/>
      <c r="AU863" s="237"/>
      <c r="AV863" s="238"/>
    </row>
    <row r="864" spans="1:63" ht="15.75" thickBot="1" x14ac:dyDescent="0.3">
      <c r="A864" s="37" t="str">
        <f>'Attorney Detail'!A863&amp;""</f>
        <v/>
      </c>
      <c r="B864" s="78" t="s">
        <v>24</v>
      </c>
      <c r="C864" s="78" t="s">
        <v>24</v>
      </c>
      <c r="D864" s="78" t="s">
        <v>112</v>
      </c>
      <c r="E864" s="78" t="s">
        <v>24</v>
      </c>
      <c r="F864" s="78" t="s">
        <v>112</v>
      </c>
      <c r="G864" s="78" t="s">
        <v>24</v>
      </c>
      <c r="H864" s="78" t="s">
        <v>112</v>
      </c>
      <c r="I864" s="78" t="s">
        <v>24</v>
      </c>
      <c r="J864" s="78" t="s">
        <v>112</v>
      </c>
      <c r="K864" s="78" t="s">
        <v>24</v>
      </c>
      <c r="L864" s="78" t="s">
        <v>112</v>
      </c>
      <c r="M864" s="78" t="s">
        <v>24</v>
      </c>
      <c r="N864" s="78" t="s">
        <v>112</v>
      </c>
      <c r="O864" s="78" t="s">
        <v>24</v>
      </c>
      <c r="P864" s="78" t="s">
        <v>112</v>
      </c>
      <c r="Q864" s="78" t="s">
        <v>24</v>
      </c>
      <c r="R864" s="78" t="s">
        <v>112</v>
      </c>
      <c r="S864" s="78" t="s">
        <v>24</v>
      </c>
      <c r="T864" s="78" t="s">
        <v>112</v>
      </c>
      <c r="U864" s="78" t="s">
        <v>24</v>
      </c>
      <c r="V864" s="78" t="s">
        <v>112</v>
      </c>
      <c r="W864" s="78" t="s">
        <v>24</v>
      </c>
      <c r="X864" s="78" t="s">
        <v>112</v>
      </c>
      <c r="Y864" s="78" t="s">
        <v>24</v>
      </c>
      <c r="Z864" s="78" t="s">
        <v>112</v>
      </c>
      <c r="AA864" s="78" t="s">
        <v>24</v>
      </c>
      <c r="AB864" s="78" t="s">
        <v>112</v>
      </c>
      <c r="AC864" s="78" t="s">
        <v>24</v>
      </c>
      <c r="AD864" s="78" t="s">
        <v>112</v>
      </c>
      <c r="AE864" s="78" t="s">
        <v>24</v>
      </c>
      <c r="AF864" s="78" t="s">
        <v>112</v>
      </c>
      <c r="AG864" s="78" t="s">
        <v>24</v>
      </c>
      <c r="AH864" s="79" t="s">
        <v>112</v>
      </c>
      <c r="AI864" s="78" t="s">
        <v>24</v>
      </c>
      <c r="AJ864" s="78" t="s">
        <v>112</v>
      </c>
      <c r="AK864" s="78" t="s">
        <v>24</v>
      </c>
      <c r="AL864" s="78" t="s">
        <v>112</v>
      </c>
      <c r="AM864" s="78" t="s">
        <v>24</v>
      </c>
      <c r="AN864" s="78" t="s">
        <v>112</v>
      </c>
      <c r="AO864" s="78" t="s">
        <v>24</v>
      </c>
      <c r="AP864" s="78" t="s">
        <v>112</v>
      </c>
      <c r="AQ864" s="78" t="s">
        <v>24</v>
      </c>
      <c r="AR864" s="78" t="s">
        <v>112</v>
      </c>
      <c r="AS864" s="78" t="s">
        <v>24</v>
      </c>
      <c r="AT864" s="78" t="s">
        <v>112</v>
      </c>
      <c r="AU864" s="78" t="s">
        <v>24</v>
      </c>
      <c r="AV864" s="154" t="s">
        <v>112</v>
      </c>
    </row>
    <row r="865" spans="1:63" ht="16.5" thickTop="1" thickBot="1" x14ac:dyDescent="0.3">
      <c r="A865" s="20" t="s">
        <v>25</v>
      </c>
      <c r="B865" s="21"/>
      <c r="C865" s="21"/>
      <c r="D865" s="75">
        <f>C865/C863</f>
        <v>0</v>
      </c>
      <c r="E865" s="21"/>
      <c r="F865" s="75">
        <f>E865/E863</f>
        <v>0</v>
      </c>
      <c r="G865" s="21"/>
      <c r="H865" s="75">
        <f>G865/G863</f>
        <v>0</v>
      </c>
      <c r="I865" s="21"/>
      <c r="J865" s="75">
        <f>I865/I863</f>
        <v>0</v>
      </c>
      <c r="K865" s="21"/>
      <c r="L865" s="75">
        <f>K865/K863</f>
        <v>0</v>
      </c>
      <c r="M865" s="21"/>
      <c r="N865" s="75">
        <f>M865/M863</f>
        <v>0</v>
      </c>
      <c r="O865" s="21"/>
      <c r="P865" s="75">
        <f>O865/O863</f>
        <v>0</v>
      </c>
      <c r="Q865" s="21"/>
      <c r="R865" s="75">
        <f>Q865/Q863</f>
        <v>0</v>
      </c>
      <c r="S865" s="21"/>
      <c r="T865" s="75">
        <f>S865/S863</f>
        <v>0</v>
      </c>
      <c r="U865" s="21"/>
      <c r="V865" s="75">
        <f>U865/U863</f>
        <v>0</v>
      </c>
      <c r="W865" s="21"/>
      <c r="X865" s="75">
        <f>W865/W863</f>
        <v>0</v>
      </c>
      <c r="Y865" s="21"/>
      <c r="Z865" s="75">
        <f>Y865/Y863</f>
        <v>0</v>
      </c>
      <c r="AA865" s="21"/>
      <c r="AB865" s="75">
        <f>AA865/AA863</f>
        <v>0</v>
      </c>
      <c r="AC865" s="21"/>
      <c r="AD865" s="75">
        <f>AC865/AC863</f>
        <v>0</v>
      </c>
      <c r="AE865" s="21"/>
      <c r="AF865" s="75">
        <f>AE865/AE863</f>
        <v>0</v>
      </c>
      <c r="AG865" s="21"/>
      <c r="AH865" s="75">
        <f>AG865/AG863</f>
        <v>0</v>
      </c>
      <c r="AI865" s="21"/>
      <c r="AJ865" s="75">
        <f>AI865/AI863</f>
        <v>0</v>
      </c>
      <c r="AK865" s="21"/>
      <c r="AL865" s="75">
        <f>AK865/AK863</f>
        <v>0</v>
      </c>
      <c r="AM865" s="21">
        <v>0</v>
      </c>
      <c r="AN865" s="75">
        <f>AM865/AM863</f>
        <v>0</v>
      </c>
      <c r="AO865" s="21"/>
      <c r="AP865" s="75">
        <f>AO865/AO863</f>
        <v>0</v>
      </c>
      <c r="AQ865" s="21"/>
      <c r="AR865" s="75">
        <f>AQ865/AQ863</f>
        <v>0</v>
      </c>
      <c r="AS865" s="21"/>
      <c r="AT865" s="75">
        <f>AS865/AS863</f>
        <v>0</v>
      </c>
      <c r="AU865" s="100">
        <f>E865+M865+O865+Q865+W865+Y865+AA865+AE865+AG865+AI865+AO865+AS865+G865+K865+I865+AC865+S865+U865+AQ865+AK865+AM865+C865</f>
        <v>0</v>
      </c>
      <c r="AV865" s="155">
        <f t="shared" ref="AV865:AV869" si="3900">F865+N865+P865+R865+X865+Z865+AB865+AF865+AH865+AJ865+AP865+AT865+AD865+H865+L865+J865+T865+V865+AR865+AL865+AN865+D865</f>
        <v>0</v>
      </c>
      <c r="AW865" s="93">
        <f>IF(D865=0,0,(IF('Attorney Detail'!I863="yes",(D865/AV865)*('Attorney Detail'!G863+'Attorney Detail'!H863),0)))</f>
        <v>0</v>
      </c>
      <c r="AX865" s="93">
        <f>IF(F865=0,0,(IF('Attorney Detail'!J863="yes",(F865/AV865)*('Attorney Detail'!G863+'Attorney Detail'!H863),0)))</f>
        <v>0</v>
      </c>
      <c r="AY865" s="93">
        <f>IF(H865+J865=0,0,(IF('Attorney Detail'!K863="yes",((H865+J865)/AV865)*('Attorney Detail'!G863+'Attorney Detail'!H863),0)))</f>
        <v>0</v>
      </c>
      <c r="AZ865" s="93">
        <f>IF(L865=0,0,(IF('Attorney Detail'!L863="yes",(L865/AV865)*('Attorney Detail'!G863+'Attorney Detail'!H863),0)))</f>
        <v>0</v>
      </c>
      <c r="BA865" s="93">
        <f>IF(N865=0,0,(N865/AV865)*('Attorney Detail'!G863+'Attorney Detail'!H863))</f>
        <v>0</v>
      </c>
      <c r="BB865" s="93">
        <f>IF(R865+T865=0,0,(IF('Attorney Detail'!M863="yes",((R865+T865)/AV865)*('Attorney Detail'!G863+'Attorney Detail'!H863),0)))</f>
        <v>0</v>
      </c>
      <c r="BC865" s="93">
        <f>IF(V865=0,0,(IF('Attorney Detail'!N863="yes",(((V865)/AV865)*('Attorney Detail'!G863+'Attorney Detail'!H863)),0)))</f>
        <v>0</v>
      </c>
      <c r="BD865" s="93">
        <f>IF(X865+Z865+AB865=0,0,(IF('Attorney Detail'!O863="yes",((X865+Z865+AB865)/AV865)*('Attorney Detail'!G863+'Attorney Detail'!H863),0)))</f>
        <v>0</v>
      </c>
      <c r="BE865" s="93">
        <f>IF(AD865=0,0,(IF('Attorney Detail'!P863="yes",(AD865/AV865)*('Attorney Detail'!G863+'Attorney Detail'!H863),0)))</f>
        <v>0</v>
      </c>
      <c r="BF865" s="93">
        <f>IF(AF865=0,0,(IF('Attorney Detail'!Q863="yes",(AF865/AV865)*('Attorney Detail'!G863+'Attorney Detail'!H863),0)))</f>
        <v>0</v>
      </c>
      <c r="BG865" s="93">
        <f>IF(AH865=0,0,(AH865/AV865)*('Attorney Detail'!G863+'Attorney Detail'!H863))</f>
        <v>0</v>
      </c>
      <c r="BH865" s="93">
        <f>IF(AK865+AM865=0,0,(IF('Attorney Detail'!R863="yes",((AL865+AN865)/AV865)*('Attorney Detail'!G863+'Attorney Detail'!H863),0)))</f>
        <v>0</v>
      </c>
      <c r="BI865" s="91">
        <f>IF(AP865=0,0,(IF('Attorney Detail'!S863="yes",(AP865/AV865)*('Attorney Detail'!G863+'Attorney Detail'!H863),0)))</f>
        <v>0</v>
      </c>
      <c r="BJ865" s="91">
        <f>IF(AT865=0,0,(AT865/AV865)*('Attorney Detail'!G863+'Attorney Detail'!H863))</f>
        <v>0</v>
      </c>
      <c r="BK865" s="91">
        <f>IF((AU865)=0,('Attorney Detail'!G863+'Attorney Detail'!H863),SUM(AW865:BJ865))</f>
        <v>0</v>
      </c>
    </row>
    <row r="866" spans="1:63" ht="16.5" thickTop="1" thickBot="1" x14ac:dyDescent="0.3">
      <c r="A866" s="22" t="s">
        <v>26</v>
      </c>
      <c r="B866" s="23"/>
      <c r="C866" s="88"/>
      <c r="D866" s="75">
        <f>C866/C863</f>
        <v>0</v>
      </c>
      <c r="E866" s="88"/>
      <c r="F866" s="75">
        <f>E866/E863</f>
        <v>0</v>
      </c>
      <c r="G866" s="88"/>
      <c r="H866" s="75">
        <f>G866/G863</f>
        <v>0</v>
      </c>
      <c r="I866" s="88"/>
      <c r="J866" s="75">
        <f>I866/I863</f>
        <v>0</v>
      </c>
      <c r="K866" s="88"/>
      <c r="L866" s="75">
        <f>K866/K863</f>
        <v>0</v>
      </c>
      <c r="M866" s="88"/>
      <c r="N866" s="75">
        <f>M866/M863</f>
        <v>0</v>
      </c>
      <c r="O866" s="88"/>
      <c r="P866" s="75">
        <f>O866/O863</f>
        <v>0</v>
      </c>
      <c r="Q866" s="88"/>
      <c r="R866" s="75">
        <f>Q866/Q863</f>
        <v>0</v>
      </c>
      <c r="S866" s="88"/>
      <c r="T866" s="75">
        <f>S866/S863</f>
        <v>0</v>
      </c>
      <c r="U866" s="88"/>
      <c r="V866" s="75">
        <f>U866/U863</f>
        <v>0</v>
      </c>
      <c r="W866" s="88"/>
      <c r="X866" s="75">
        <f>W866/W863</f>
        <v>0</v>
      </c>
      <c r="Y866" s="88"/>
      <c r="Z866" s="75">
        <f>Y866/Y863</f>
        <v>0</v>
      </c>
      <c r="AA866" s="88"/>
      <c r="AB866" s="75">
        <f>AA866/AA863</f>
        <v>0</v>
      </c>
      <c r="AC866" s="88"/>
      <c r="AD866" s="75">
        <f>AC866/AC863</f>
        <v>0</v>
      </c>
      <c r="AE866" s="88"/>
      <c r="AF866" s="75">
        <f>AE866/AE863</f>
        <v>0</v>
      </c>
      <c r="AG866" s="88"/>
      <c r="AH866" s="75">
        <f>AG866/AG863</f>
        <v>0</v>
      </c>
      <c r="AI866" s="88"/>
      <c r="AJ866" s="75">
        <f>AI866/AI863</f>
        <v>0</v>
      </c>
      <c r="AK866" s="88">
        <v>0</v>
      </c>
      <c r="AL866" s="75">
        <f>AK866/AK863</f>
        <v>0</v>
      </c>
      <c r="AM866" s="88">
        <v>0</v>
      </c>
      <c r="AN866" s="75">
        <f>AM866/AM863</f>
        <v>0</v>
      </c>
      <c r="AO866" s="88"/>
      <c r="AP866" s="75">
        <f>AO866/AO863</f>
        <v>0</v>
      </c>
      <c r="AQ866" s="88"/>
      <c r="AR866" s="75">
        <f>AQ866/AQ863</f>
        <v>0</v>
      </c>
      <c r="AS866" s="88"/>
      <c r="AT866" s="75">
        <f>AS866/AS863</f>
        <v>0</v>
      </c>
      <c r="AU866" s="107">
        <f>E866+M866+O866+Q866+W866+Y866+AA866+AE866+AG866+AI866+AO866+AS866+G866+K866+I866+AC866+S866+U866+AQ866+AK866+AM866+C866</f>
        <v>0</v>
      </c>
      <c r="AV866" s="155">
        <f t="shared" si="3900"/>
        <v>0</v>
      </c>
      <c r="AW866" s="93">
        <f>IF(D866=0,0,(IF('Attorney Detail'!I864="yes",(D866/AV866)*('Attorney Detail'!G864+'Attorney Detail'!H864),0)))</f>
        <v>0</v>
      </c>
      <c r="AX866" s="93">
        <f>IF(F866=0,0,(IF('Attorney Detail'!J864="yes",(F866/AV866)*('Attorney Detail'!G864+'Attorney Detail'!H864),0)))</f>
        <v>0</v>
      </c>
      <c r="AY866" s="93">
        <f>IF(H866+J866=0,0,(IF('Attorney Detail'!K864="yes",((H866+J866)/AV866)*('Attorney Detail'!G864+'Attorney Detail'!H864),0)))</f>
        <v>0</v>
      </c>
      <c r="AZ866" s="93">
        <f>IF(L866=0,0,(IF('Attorney Detail'!L864="yes",(L866/AV866)*('Attorney Detail'!G864+'Attorney Detail'!H864),0)))</f>
        <v>0</v>
      </c>
      <c r="BA866" s="93">
        <f>IF(N866=0,0,(N866/AV866)*('Attorney Detail'!G864+'Attorney Detail'!H864))</f>
        <v>0</v>
      </c>
      <c r="BB866" s="93">
        <f>IF(R866+T866=0,0,(IF('Attorney Detail'!M864="yes",((R866+T866)/AV866)*('Attorney Detail'!G864+'Attorney Detail'!H864),0)))</f>
        <v>0</v>
      </c>
      <c r="BC866" s="93">
        <f>IF(V866=0,0,(IF('Attorney Detail'!N864="yes",(((V866)/AV866)*('Attorney Detail'!G864+'Attorney Detail'!H864)),0)))</f>
        <v>0</v>
      </c>
      <c r="BD866" s="93">
        <f>IF(X866+Z866+AB866=0,0,(IF('Attorney Detail'!O864="yes",((X866+Z866+AB866)/AV866)*('Attorney Detail'!G864+'Attorney Detail'!H864),0)))</f>
        <v>0</v>
      </c>
      <c r="BE866" s="93">
        <f>IF(AD866=0,0,(IF('Attorney Detail'!P864="yes",(AD866/AV866)*('Attorney Detail'!G864+'Attorney Detail'!H864),0)))</f>
        <v>0</v>
      </c>
      <c r="BF866" s="93">
        <f>IF(AF866=0,0,(IF('Attorney Detail'!Q864="yes",(AF866/AV866)*('Attorney Detail'!G864+'Attorney Detail'!H864),0)))</f>
        <v>0</v>
      </c>
      <c r="BG866" s="93">
        <f>IF(AH866=0,0,(AH866/AV866)*('Attorney Detail'!G864+'Attorney Detail'!H864))</f>
        <v>0</v>
      </c>
      <c r="BH866" s="93">
        <f>IF(AK866+AM866=0,0,(IF('Attorney Detail'!R864="yes",((AL866+AN866)/AV866)*('Attorney Detail'!G864+'Attorney Detail'!H864),0)))</f>
        <v>0</v>
      </c>
      <c r="BI866" s="91">
        <f>IF(AP866=0,0,(IF('Attorney Detail'!S864="yes",(AP866/AV866)*('Attorney Detail'!G864+'Attorney Detail'!H864),0)))</f>
        <v>0</v>
      </c>
      <c r="BJ866" s="91">
        <f>IF(AT866=0,0,(AT866/AV866)*('Attorney Detail'!G864+'Attorney Detail'!H864))</f>
        <v>0</v>
      </c>
      <c r="BK866" s="91">
        <f>IF((AU866)=0,('Attorney Detail'!G864+'Attorney Detail'!H864),SUM(AW866:BJ866))</f>
        <v>0</v>
      </c>
    </row>
    <row r="867" spans="1:63" ht="16.5" thickTop="1" thickBot="1" x14ac:dyDescent="0.3">
      <c r="A867" s="22" t="s">
        <v>27</v>
      </c>
      <c r="B867" s="23"/>
      <c r="C867" s="88"/>
      <c r="D867" s="75">
        <f>C867/C863</f>
        <v>0</v>
      </c>
      <c r="E867" s="88"/>
      <c r="F867" s="75">
        <f>E867/E863</f>
        <v>0</v>
      </c>
      <c r="G867" s="88"/>
      <c r="H867" s="75">
        <f>G867/G863</f>
        <v>0</v>
      </c>
      <c r="I867" s="88"/>
      <c r="J867" s="75">
        <f>I867/I863</f>
        <v>0</v>
      </c>
      <c r="K867" s="88"/>
      <c r="L867" s="75">
        <f>K867/K863</f>
        <v>0</v>
      </c>
      <c r="M867" s="88"/>
      <c r="N867" s="75">
        <f>M867/M863</f>
        <v>0</v>
      </c>
      <c r="O867" s="88"/>
      <c r="P867" s="75">
        <f>O867/O863</f>
        <v>0</v>
      </c>
      <c r="Q867" s="88"/>
      <c r="R867" s="75">
        <f>Q867/Q863</f>
        <v>0</v>
      </c>
      <c r="S867" s="88"/>
      <c r="T867" s="75">
        <f>S867/S863</f>
        <v>0</v>
      </c>
      <c r="U867" s="88"/>
      <c r="V867" s="75">
        <f>U867/U863</f>
        <v>0</v>
      </c>
      <c r="W867" s="88"/>
      <c r="X867" s="75">
        <f>W867/W863</f>
        <v>0</v>
      </c>
      <c r="Y867" s="88"/>
      <c r="Z867" s="75">
        <f>Y867/Y863</f>
        <v>0</v>
      </c>
      <c r="AA867" s="88"/>
      <c r="AB867" s="75">
        <f>AA867/AA863</f>
        <v>0</v>
      </c>
      <c r="AC867" s="88"/>
      <c r="AD867" s="75">
        <f>AC867/AC863</f>
        <v>0</v>
      </c>
      <c r="AE867" s="88"/>
      <c r="AF867" s="75">
        <f>AE867/AE863</f>
        <v>0</v>
      </c>
      <c r="AG867" s="88"/>
      <c r="AH867" s="75">
        <f>AG867/AG863</f>
        <v>0</v>
      </c>
      <c r="AI867" s="88"/>
      <c r="AJ867" s="75">
        <f>AI867/AI863</f>
        <v>0</v>
      </c>
      <c r="AK867" s="88">
        <v>0</v>
      </c>
      <c r="AL867" s="75">
        <f>AK867/AK863</f>
        <v>0</v>
      </c>
      <c r="AM867" s="88">
        <v>0</v>
      </c>
      <c r="AN867" s="75">
        <f>AM867/AM863</f>
        <v>0</v>
      </c>
      <c r="AO867" s="88"/>
      <c r="AP867" s="75">
        <f>AO867/AO863</f>
        <v>0</v>
      </c>
      <c r="AQ867" s="88"/>
      <c r="AR867" s="75">
        <f>AQ867/AQ863</f>
        <v>0</v>
      </c>
      <c r="AS867" s="88"/>
      <c r="AT867" s="75">
        <f>AS867/AS863</f>
        <v>0</v>
      </c>
      <c r="AU867" s="107">
        <f>E867+M867+O867+Q867+W867+Y867+AA867+AE867+AG867+AI867+AO867+AS867+G867+K867+I867+AC867+S867+U867+AQ867+AK867+AM867+C867</f>
        <v>0</v>
      </c>
      <c r="AV867" s="155">
        <f t="shared" si="3900"/>
        <v>0</v>
      </c>
      <c r="AW867" s="93">
        <f>IF(D867=0,0,(IF('Attorney Detail'!I865="yes",(D867/AV867)*('Attorney Detail'!G865+'Attorney Detail'!H865),0)))</f>
        <v>0</v>
      </c>
      <c r="AX867" s="93">
        <f>IF(F867=0,0,(IF('Attorney Detail'!J865="yes",(F867/AV867)*('Attorney Detail'!G865+'Attorney Detail'!H865),0)))</f>
        <v>0</v>
      </c>
      <c r="AY867" s="93">
        <f>IF(H867+J867=0,0,(IF('Attorney Detail'!K865="yes",((H867+J867)/AV867)*('Attorney Detail'!G865+'Attorney Detail'!H865),0)))</f>
        <v>0</v>
      </c>
      <c r="AZ867" s="93">
        <f>IF(L867=0,0,(IF('Attorney Detail'!L865="yes",(L867/AV867)*('Attorney Detail'!G865+'Attorney Detail'!H865),0)))</f>
        <v>0</v>
      </c>
      <c r="BA867" s="93">
        <f>IF(N867=0,0,(N867/AV867)*('Attorney Detail'!G865+'Attorney Detail'!H865))</f>
        <v>0</v>
      </c>
      <c r="BB867" s="93">
        <f>IF(R867+T867=0,0,(IF('Attorney Detail'!M865="yes",((R867+T867)/AV867)*('Attorney Detail'!G865+'Attorney Detail'!H865),0)))</f>
        <v>0</v>
      </c>
      <c r="BC867" s="93">
        <f>IF(V867=0,0,(IF('Attorney Detail'!N865="yes",(((V867)/AV867)*('Attorney Detail'!G865+'Attorney Detail'!H865)),0)))</f>
        <v>0</v>
      </c>
      <c r="BD867" s="93">
        <f>IF(X867+Z867+AB867=0,0,(IF('Attorney Detail'!O865="yes",((X867+Z867+AB867)/AV867)*('Attorney Detail'!G865+'Attorney Detail'!H865),0)))</f>
        <v>0</v>
      </c>
      <c r="BE867" s="93">
        <f>IF(AD867=0,0,(IF('Attorney Detail'!P865="yes",(AD867/AV867)*('Attorney Detail'!G865+'Attorney Detail'!H865),0)))</f>
        <v>0</v>
      </c>
      <c r="BF867" s="93">
        <f>IF(AF867=0,0,(IF('Attorney Detail'!Q865="yes",(AF867/AV867)*('Attorney Detail'!G865+'Attorney Detail'!H865),0)))</f>
        <v>0</v>
      </c>
      <c r="BG867" s="93">
        <f>IF(AH867=0,0,(AH867/AV867)*('Attorney Detail'!G865+'Attorney Detail'!H865))</f>
        <v>0</v>
      </c>
      <c r="BH867" s="93">
        <f>IF(AK867+AM867=0,0,(IF('Attorney Detail'!R865="yes",((AL867+AN867)/AV867)*('Attorney Detail'!G865+'Attorney Detail'!H865),0)))</f>
        <v>0</v>
      </c>
      <c r="BI867" s="91">
        <f>IF(AP867=0,0,(IF('Attorney Detail'!S865="yes",(AP867/AV867)*('Attorney Detail'!G865+'Attorney Detail'!H865),0)))</f>
        <v>0</v>
      </c>
      <c r="BJ867" s="91">
        <f>IF(AT867=0,0,(AT867/AV867)*('Attorney Detail'!G865+'Attorney Detail'!H865))</f>
        <v>0</v>
      </c>
      <c r="BK867" s="91">
        <f>IF((AU867)=0,('Attorney Detail'!G865+'Attorney Detail'!H865),SUM(AW867:BJ867))</f>
        <v>0</v>
      </c>
    </row>
    <row r="868" spans="1:63" ht="16.5" thickTop="1" thickBot="1" x14ac:dyDescent="0.3">
      <c r="A868" s="24" t="s">
        <v>28</v>
      </c>
      <c r="B868" s="25"/>
      <c r="C868" s="25"/>
      <c r="D868" s="75">
        <f>C868/C863</f>
        <v>0</v>
      </c>
      <c r="E868" s="25"/>
      <c r="F868" s="75">
        <f>E868/E863</f>
        <v>0</v>
      </c>
      <c r="G868" s="25"/>
      <c r="H868" s="75">
        <f>G868/G863</f>
        <v>0</v>
      </c>
      <c r="I868" s="25"/>
      <c r="J868" s="75">
        <f>I868/I863</f>
        <v>0</v>
      </c>
      <c r="K868" s="25"/>
      <c r="L868" s="75">
        <f>K868/K863</f>
        <v>0</v>
      </c>
      <c r="M868" s="25"/>
      <c r="N868" s="75">
        <f>M868/M863</f>
        <v>0</v>
      </c>
      <c r="O868" s="25"/>
      <c r="P868" s="75">
        <f>O868/O863</f>
        <v>0</v>
      </c>
      <c r="Q868" s="25"/>
      <c r="R868" s="75">
        <f>Q868/Q863</f>
        <v>0</v>
      </c>
      <c r="S868" s="25"/>
      <c r="T868" s="75">
        <f>S868/S863</f>
        <v>0</v>
      </c>
      <c r="U868" s="25"/>
      <c r="V868" s="75">
        <f>U868/U863</f>
        <v>0</v>
      </c>
      <c r="W868" s="25"/>
      <c r="X868" s="75">
        <f>W868/W863</f>
        <v>0</v>
      </c>
      <c r="Y868" s="25"/>
      <c r="Z868" s="75">
        <f>Y868/Y863</f>
        <v>0</v>
      </c>
      <c r="AA868" s="25"/>
      <c r="AB868" s="75">
        <f>AA868/AA863</f>
        <v>0</v>
      </c>
      <c r="AC868" s="25"/>
      <c r="AD868" s="75">
        <f>AC868/AC863</f>
        <v>0</v>
      </c>
      <c r="AE868" s="25"/>
      <c r="AF868" s="75">
        <f>AE868/AE863</f>
        <v>0</v>
      </c>
      <c r="AG868" s="25"/>
      <c r="AH868" s="75">
        <f>AG868/AG863</f>
        <v>0</v>
      </c>
      <c r="AI868" s="25"/>
      <c r="AJ868" s="75">
        <f>AI868/AI863</f>
        <v>0</v>
      </c>
      <c r="AK868" s="25">
        <v>0</v>
      </c>
      <c r="AL868" s="75">
        <f>AK868/AK863</f>
        <v>0</v>
      </c>
      <c r="AM868" s="25">
        <v>0</v>
      </c>
      <c r="AN868" s="75">
        <f>AM868/AM863</f>
        <v>0</v>
      </c>
      <c r="AO868" s="25"/>
      <c r="AP868" s="75">
        <f>AO868/AO863</f>
        <v>0</v>
      </c>
      <c r="AQ868" s="25"/>
      <c r="AR868" s="75">
        <f>AQ868/AQ863</f>
        <v>0</v>
      </c>
      <c r="AS868" s="25"/>
      <c r="AT868" s="75">
        <f>AS868/AS863</f>
        <v>0</v>
      </c>
      <c r="AU868" s="108">
        <f>E868+M868+O868+Q868+W868+Y868+AA868+AE868+AG868+AI868+AO868+AS868+G868+K868+I868+AC868+S868+U868+AQ868+AK868+AM868+C868</f>
        <v>0</v>
      </c>
      <c r="AV868" s="155">
        <f t="shared" si="3900"/>
        <v>0</v>
      </c>
      <c r="AW868" s="93">
        <f>IF(D868=0,0,(IF('Attorney Detail'!I866="yes",(D868/AV868)*('Attorney Detail'!G866+'Attorney Detail'!H866),0)))</f>
        <v>0</v>
      </c>
      <c r="AX868" s="93">
        <f>IF(F868=0,0,(IF('Attorney Detail'!J866="yes",(F868/AV868)*('Attorney Detail'!G866+'Attorney Detail'!H866),0)))</f>
        <v>0</v>
      </c>
      <c r="AY868" s="93">
        <f>IF(H868+J868=0,0,(IF('Attorney Detail'!K866="yes",((H868+J868)/AV868)*('Attorney Detail'!G866+'Attorney Detail'!H866),0)))</f>
        <v>0</v>
      </c>
      <c r="AZ868" s="93">
        <f>IF(L868=0,0,(IF('Attorney Detail'!L866="yes",(L868/AV868)*('Attorney Detail'!G866+'Attorney Detail'!H866),0)))</f>
        <v>0</v>
      </c>
      <c r="BA868" s="93">
        <f>IF(N868=0,0,(N868/AV868)*('Attorney Detail'!G866+'Attorney Detail'!H866))</f>
        <v>0</v>
      </c>
      <c r="BB868" s="93">
        <f>IF(R868+T868=0,0,(IF('Attorney Detail'!M866="yes",((R868+T868)/AV868)*('Attorney Detail'!G866+'Attorney Detail'!H866),0)))</f>
        <v>0</v>
      </c>
      <c r="BC868" s="93">
        <f>IF(V868=0,0,(IF('Attorney Detail'!N866="yes",(((V868)/AV868)*('Attorney Detail'!G866+'Attorney Detail'!H866)),0)))</f>
        <v>0</v>
      </c>
      <c r="BD868" s="93">
        <f>IF(X868+Z868+AB868=0,0,(IF('Attorney Detail'!O866="yes",((X868+Z868+AB868)/AV868)*('Attorney Detail'!G866+'Attorney Detail'!H866),0)))</f>
        <v>0</v>
      </c>
      <c r="BE868" s="93">
        <f>IF(AD868=0,0,(IF('Attorney Detail'!P866="yes",(AD868/AV868)*('Attorney Detail'!G866+'Attorney Detail'!H866),0)))</f>
        <v>0</v>
      </c>
      <c r="BF868" s="93">
        <f>IF(AF868=0,0,(IF('Attorney Detail'!Q866="yes",(AF868/AV868)*('Attorney Detail'!G866+'Attorney Detail'!H866),0)))</f>
        <v>0</v>
      </c>
      <c r="BG868" s="93">
        <f>IF(AH868=0,0,(AH868/AV868)*('Attorney Detail'!G866+'Attorney Detail'!H866))</f>
        <v>0</v>
      </c>
      <c r="BH868" s="93">
        <f>IF(AK868+AM868=0,0,(IF('Attorney Detail'!R866="yes",((AL868+AN868)/AV868)*('Attorney Detail'!G866+'Attorney Detail'!H866),0)))</f>
        <v>0</v>
      </c>
      <c r="BI868" s="91">
        <f>IF(AP868=0,0,(IF('Attorney Detail'!S866="yes",(AP868/AV868)*('Attorney Detail'!G866+'Attorney Detail'!H866),0)))</f>
        <v>0</v>
      </c>
      <c r="BJ868" s="91">
        <f>IF(AT868=0,0,(AT868/AV868)*('Attorney Detail'!G866+'Attorney Detail'!H866))</f>
        <v>0</v>
      </c>
      <c r="BK868" s="91">
        <f>IF((AU868)=0,('Attorney Detail'!G866+'Attorney Detail'!H866),SUM(AW868:BJ868))</f>
        <v>0</v>
      </c>
    </row>
    <row r="869" spans="1:63" ht="16.5" thickTop="1" thickBot="1" x14ac:dyDescent="0.3">
      <c r="A869" s="72" t="s">
        <v>29</v>
      </c>
      <c r="B869" s="73"/>
      <c r="C869" s="73">
        <f t="shared" ref="C869" si="3901">SUM(C865:C868)</f>
        <v>0</v>
      </c>
      <c r="D869" s="74">
        <f t="shared" ref="D869" si="3902">C869/C863</f>
        <v>0</v>
      </c>
      <c r="E869" s="73">
        <f t="shared" ref="E869" si="3903">SUM(E865:E868)</f>
        <v>0</v>
      </c>
      <c r="F869" s="74">
        <f t="shared" ref="F869" si="3904">E869/E863</f>
        <v>0</v>
      </c>
      <c r="G869" s="73">
        <f t="shared" ref="G869" si="3905">SUM(G865:G868)</f>
        <v>0</v>
      </c>
      <c r="H869" s="75">
        <f t="shared" ref="H869" si="3906">G869/G863</f>
        <v>0</v>
      </c>
      <c r="I869" s="73">
        <f t="shared" ref="I869" si="3907">SUM(I865:I868)</f>
        <v>0</v>
      </c>
      <c r="J869" s="75">
        <f t="shared" ref="J869" si="3908">I869/I863</f>
        <v>0</v>
      </c>
      <c r="K869" s="73">
        <f t="shared" ref="K869" si="3909">SUM(K865:K868)</f>
        <v>0</v>
      </c>
      <c r="L869" s="75">
        <f t="shared" ref="L869" si="3910">K869/K863</f>
        <v>0</v>
      </c>
      <c r="M869" s="73">
        <f t="shared" ref="M869" si="3911">SUM(M865:M868)</f>
        <v>0</v>
      </c>
      <c r="N869" s="74">
        <f t="shared" ref="N869" si="3912">M869/M863</f>
        <v>0</v>
      </c>
      <c r="O869" s="73">
        <f t="shared" ref="O869" si="3913">SUM(O865:O868)</f>
        <v>0</v>
      </c>
      <c r="P869" s="74">
        <f t="shared" ref="P869" si="3914">O869/O863</f>
        <v>0</v>
      </c>
      <c r="Q869" s="73">
        <f t="shared" ref="Q869" si="3915">SUM(Q865:Q868)</f>
        <v>0</v>
      </c>
      <c r="R869" s="75">
        <f t="shared" ref="R869" si="3916">Q869/Q863</f>
        <v>0</v>
      </c>
      <c r="S869" s="73">
        <f t="shared" ref="S869" si="3917">SUM(S865:S868)</f>
        <v>0</v>
      </c>
      <c r="T869" s="75">
        <f t="shared" ref="T869" si="3918">S869/S863</f>
        <v>0</v>
      </c>
      <c r="U869" s="73">
        <f t="shared" ref="U869" si="3919">SUM(U865:U868)</f>
        <v>0</v>
      </c>
      <c r="V869" s="75">
        <f t="shared" ref="V869" si="3920">U869/U863</f>
        <v>0</v>
      </c>
      <c r="W869" s="73">
        <f t="shared" ref="W869" si="3921">SUM(W865:W868)</f>
        <v>0</v>
      </c>
      <c r="X869" s="75">
        <f t="shared" ref="X869" si="3922">W869/W863</f>
        <v>0</v>
      </c>
      <c r="Y869" s="73">
        <f t="shared" ref="Y869" si="3923">SUM(Y865:Y868)</f>
        <v>0</v>
      </c>
      <c r="Z869" s="75">
        <f t="shared" ref="Z869" si="3924">Y869/Y863</f>
        <v>0</v>
      </c>
      <c r="AA869" s="73">
        <f t="shared" ref="AA869" si="3925">SUM(AA865:AA868)</f>
        <v>0</v>
      </c>
      <c r="AB869" s="75">
        <f t="shared" ref="AB869" si="3926">AA869/AA863</f>
        <v>0</v>
      </c>
      <c r="AC869" s="73">
        <f t="shared" ref="AC869" si="3927">SUM(AC865:AC868)</f>
        <v>0</v>
      </c>
      <c r="AD869" s="75">
        <f t="shared" ref="AD869" si="3928">AC869/AC863</f>
        <v>0</v>
      </c>
      <c r="AE869" s="73">
        <f t="shared" ref="AE869" si="3929">SUM(AE865:AE868)</f>
        <v>0</v>
      </c>
      <c r="AF869" s="75">
        <f t="shared" ref="AF869" si="3930">AE869/AE863</f>
        <v>0</v>
      </c>
      <c r="AG869" s="73">
        <f t="shared" ref="AG869" si="3931">SUM(AG865:AG868)</f>
        <v>0</v>
      </c>
      <c r="AH869" s="75">
        <f t="shared" ref="AH869" si="3932">AG869/AG863</f>
        <v>0</v>
      </c>
      <c r="AI869" s="73">
        <f t="shared" ref="AI869" si="3933">SUM(AI865:AI868)</f>
        <v>0</v>
      </c>
      <c r="AJ869" s="75">
        <f t="shared" ref="AJ869" si="3934">AI869/AI863</f>
        <v>0</v>
      </c>
      <c r="AK869" s="73">
        <f t="shared" ref="AK869" si="3935">SUM(AK865:AK868)</f>
        <v>0</v>
      </c>
      <c r="AL869" s="75">
        <f t="shared" ref="AL869" si="3936">AK869/AK863</f>
        <v>0</v>
      </c>
      <c r="AM869" s="73">
        <f t="shared" ref="AM869" si="3937">SUM(AM865:AM868)</f>
        <v>0</v>
      </c>
      <c r="AN869" s="75">
        <f t="shared" ref="AN869" si="3938">AM869/AM863</f>
        <v>0</v>
      </c>
      <c r="AO869" s="73">
        <f t="shared" ref="AO869" si="3939">SUM(AO865:AO868)</f>
        <v>0</v>
      </c>
      <c r="AP869" s="75">
        <f t="shared" ref="AP869" si="3940">AO869/AO863</f>
        <v>0</v>
      </c>
      <c r="AQ869" s="73">
        <f t="shared" ref="AQ869" si="3941">SUM(AQ865:AQ868)</f>
        <v>0</v>
      </c>
      <c r="AR869" s="75">
        <f t="shared" ref="AR869" si="3942">AQ869/AQ863</f>
        <v>0</v>
      </c>
      <c r="AS869" s="73">
        <f t="shared" ref="AS869" si="3943">SUM(AS865:AS868)</f>
        <v>0</v>
      </c>
      <c r="AT869" s="75">
        <f t="shared" ref="AT869" si="3944">AS869/AS863</f>
        <v>0</v>
      </c>
      <c r="AU869" s="71">
        <f>E869+M869+O869+Q869+W869+Y869+AA869+AE869+AG869+AI869+AO869+AS869+G869+K869+I869+AC869+S869+U869+AQ869+AK869+AM869+C869</f>
        <v>0</v>
      </c>
      <c r="AV869" s="155">
        <f t="shared" si="3900"/>
        <v>0</v>
      </c>
      <c r="AW869" s="94"/>
      <c r="AX869" s="94"/>
      <c r="AY869" s="94"/>
      <c r="AZ869" s="94"/>
      <c r="BA869" s="94"/>
      <c r="BB869" s="94"/>
      <c r="BC869" s="94"/>
      <c r="BD869" s="94"/>
      <c r="BE869" s="94"/>
      <c r="BF869" s="94"/>
      <c r="BG869" s="94"/>
      <c r="BH869" s="94"/>
      <c r="BI869" s="94"/>
      <c r="BJ869" s="94"/>
      <c r="BK869" s="94"/>
    </row>
    <row r="870" spans="1:63" ht="16.5" thickTop="1" x14ac:dyDescent="0.25">
      <c r="A870" s="233" t="s">
        <v>481</v>
      </c>
      <c r="B870" s="233"/>
      <c r="C870" s="233"/>
      <c r="D870" s="233"/>
      <c r="E870" s="233"/>
      <c r="F870" s="233"/>
      <c r="G870" s="233"/>
      <c r="H870" s="233"/>
      <c r="I870" s="233"/>
      <c r="J870" s="233"/>
      <c r="K870" s="233"/>
      <c r="L870" s="233"/>
      <c r="M870" s="233"/>
      <c r="N870" s="233"/>
      <c r="O870" s="233"/>
      <c r="P870" s="233"/>
      <c r="Q870" s="233"/>
      <c r="R870" s="233"/>
      <c r="S870" s="233"/>
      <c r="T870" s="233"/>
      <c r="U870" s="233"/>
      <c r="V870" s="233"/>
      <c r="W870" s="233"/>
      <c r="X870" s="233"/>
      <c r="Y870" s="233"/>
      <c r="Z870" s="233"/>
      <c r="AA870" s="233"/>
      <c r="AB870" s="233"/>
      <c r="AC870" s="233"/>
      <c r="AD870" s="233"/>
      <c r="AE870" s="233"/>
      <c r="AF870" s="233"/>
      <c r="AG870" s="233"/>
      <c r="AH870" s="233"/>
      <c r="AI870" s="233"/>
      <c r="AJ870" s="233"/>
      <c r="AK870" s="233"/>
      <c r="AL870" s="233"/>
      <c r="AM870" s="233"/>
      <c r="AN870" s="233"/>
      <c r="AO870" s="233"/>
      <c r="AP870" s="233"/>
      <c r="AQ870" s="233"/>
      <c r="AR870" s="233"/>
      <c r="AS870" s="233"/>
      <c r="AT870" s="233"/>
      <c r="AU870" s="233"/>
      <c r="AV870" s="233"/>
    </row>
    <row r="871" spans="1:63" ht="45" x14ac:dyDescent="0.25">
      <c r="A871" s="76"/>
      <c r="B871" s="66" t="s">
        <v>21</v>
      </c>
      <c r="C871" s="225" t="s">
        <v>442</v>
      </c>
      <c r="D871" s="226"/>
      <c r="E871" s="225" t="s">
        <v>96</v>
      </c>
      <c r="F871" s="226"/>
      <c r="G871" s="232" t="s">
        <v>99</v>
      </c>
      <c r="H871" s="226"/>
      <c r="I871" s="232" t="s">
        <v>100</v>
      </c>
      <c r="J871" s="226"/>
      <c r="K871" s="225" t="s">
        <v>97</v>
      </c>
      <c r="L871" s="226"/>
      <c r="M871" s="225" t="s">
        <v>98</v>
      </c>
      <c r="N871" s="226"/>
      <c r="O871" s="225" t="s">
        <v>22</v>
      </c>
      <c r="P871" s="226"/>
      <c r="Q871" s="225" t="s">
        <v>489</v>
      </c>
      <c r="R871" s="226"/>
      <c r="S871" s="225" t="s">
        <v>488</v>
      </c>
      <c r="T871" s="226"/>
      <c r="U871" s="232" t="s">
        <v>422</v>
      </c>
      <c r="V871" s="226"/>
      <c r="W871" s="232" t="s">
        <v>436</v>
      </c>
      <c r="X871" s="226"/>
      <c r="Y871" s="232" t="s">
        <v>423</v>
      </c>
      <c r="Z871" s="226"/>
      <c r="AA871" s="225" t="s">
        <v>484</v>
      </c>
      <c r="AB871" s="226"/>
      <c r="AC871" s="225" t="s">
        <v>93</v>
      </c>
      <c r="AD871" s="226"/>
      <c r="AE871" s="225" t="s">
        <v>94</v>
      </c>
      <c r="AF871" s="226"/>
      <c r="AG871" s="225" t="s">
        <v>485</v>
      </c>
      <c r="AH871" s="226"/>
      <c r="AI871" s="225" t="s">
        <v>424</v>
      </c>
      <c r="AJ871" s="226"/>
      <c r="AK871" s="225" t="s">
        <v>425</v>
      </c>
      <c r="AL871" s="226"/>
      <c r="AM871" s="225" t="s">
        <v>437</v>
      </c>
      <c r="AN871" s="226"/>
      <c r="AO871" s="225" t="s">
        <v>500</v>
      </c>
      <c r="AP871" s="226"/>
      <c r="AQ871" s="225" t="s">
        <v>426</v>
      </c>
      <c r="AR871" s="226"/>
      <c r="AS871" s="225" t="s">
        <v>447</v>
      </c>
      <c r="AT871" s="226"/>
      <c r="AU871" s="225" t="s">
        <v>23</v>
      </c>
      <c r="AV871" s="226"/>
      <c r="AW871" s="89" t="s">
        <v>442</v>
      </c>
      <c r="AX871" s="89" t="s">
        <v>96</v>
      </c>
      <c r="AY871" s="195" t="s">
        <v>313</v>
      </c>
      <c r="AZ871" s="105" t="s">
        <v>97</v>
      </c>
      <c r="BA871" s="105" t="s">
        <v>443</v>
      </c>
      <c r="BB871" s="90" t="s">
        <v>434</v>
      </c>
      <c r="BC871" s="106" t="s">
        <v>314</v>
      </c>
      <c r="BD871" s="90" t="s">
        <v>435</v>
      </c>
      <c r="BE871" s="90" t="s">
        <v>93</v>
      </c>
      <c r="BF871" s="90" t="s">
        <v>94</v>
      </c>
      <c r="BG871" s="90" t="s">
        <v>31</v>
      </c>
      <c r="BH871" s="90" t="s">
        <v>444</v>
      </c>
      <c r="BI871" s="91" t="s">
        <v>445</v>
      </c>
      <c r="BJ871" s="91" t="s">
        <v>446</v>
      </c>
      <c r="BK871" s="91" t="s">
        <v>448</v>
      </c>
    </row>
    <row r="872" spans="1:63" x14ac:dyDescent="0.25">
      <c r="A872" s="38" t="s">
        <v>107</v>
      </c>
      <c r="B872" s="67"/>
      <c r="C872" s="67"/>
      <c r="D872" s="68"/>
      <c r="E872" s="67"/>
      <c r="F872" s="68"/>
      <c r="G872" s="67"/>
      <c r="H872" s="68"/>
      <c r="I872" s="67"/>
      <c r="J872" s="68"/>
      <c r="K872" s="67"/>
      <c r="L872" s="68"/>
      <c r="M872" s="69"/>
      <c r="N872" s="68"/>
      <c r="O872" s="67"/>
      <c r="P872" s="68"/>
      <c r="Q872" s="67"/>
      <c r="R872" s="68"/>
      <c r="S872" s="67"/>
      <c r="T872" s="68"/>
      <c r="U872" s="67"/>
      <c r="V872" s="68"/>
      <c r="W872" s="67"/>
      <c r="X872" s="68"/>
      <c r="Y872" s="67"/>
      <c r="Z872" s="68"/>
      <c r="AA872" s="67"/>
      <c r="AB872" s="68"/>
      <c r="AC872" s="69"/>
      <c r="AD872" s="69"/>
      <c r="AE872" s="67"/>
      <c r="AF872" s="68"/>
      <c r="AG872" s="67"/>
      <c r="AH872" s="68"/>
      <c r="AI872" s="67"/>
      <c r="AJ872" s="68"/>
      <c r="AK872" s="227"/>
      <c r="AL872" s="228"/>
      <c r="AM872" s="227"/>
      <c r="AN872" s="228"/>
      <c r="AO872" s="112"/>
      <c r="AP872" s="113"/>
      <c r="AQ872" s="112"/>
      <c r="AR872" s="113"/>
      <c r="AS872" s="112"/>
      <c r="AT872" s="113"/>
      <c r="AU872" s="67"/>
      <c r="AV872" s="110"/>
      <c r="AW872" s="89"/>
      <c r="AX872" s="89"/>
      <c r="AY872" s="89"/>
      <c r="AZ872" s="89"/>
      <c r="BA872" s="89"/>
    </row>
    <row r="873" spans="1:63" x14ac:dyDescent="0.25">
      <c r="A873" s="77"/>
      <c r="B873" s="70"/>
      <c r="C873" s="223">
        <f>(VLOOKUP(A872,$BL$2:$CH$5,2,FALSE))*'Attorney Detail'!F873</f>
        <v>15</v>
      </c>
      <c r="D873" s="224"/>
      <c r="E873" s="223">
        <f>(VLOOKUP(A872,$BL$2:$CH$5,3,FALSE))*'Attorney Detail'!F873</f>
        <v>15</v>
      </c>
      <c r="F873" s="224"/>
      <c r="G873" s="223">
        <f>VLOOKUP(A872,$BL$2:$CI$5,4,FALSE)*'Attorney Detail'!F873</f>
        <v>50</v>
      </c>
      <c r="H873" s="224"/>
      <c r="I873" s="223">
        <f>VLOOKUP(A872,$BL$2:$CI$5,5,FALSE)*'Attorney Detail'!F873</f>
        <v>80</v>
      </c>
      <c r="J873" s="224"/>
      <c r="K873" s="223">
        <f>VLOOKUP(A872,$BL$2:$CI$5,6,FALSE)*'Attorney Detail'!F873</f>
        <v>100</v>
      </c>
      <c r="L873" s="224"/>
      <c r="M873" s="234">
        <f>VLOOKUP(A872,$BL$2:$CI$5,7,FALSE)*'Attorney Detail'!F873</f>
        <v>150</v>
      </c>
      <c r="N873" s="224"/>
      <c r="O873" s="223">
        <f>VLOOKUP(A872,$BL$2:$CI$5,8,FALSE)*'Attorney Detail'!F873</f>
        <v>300</v>
      </c>
      <c r="P873" s="224"/>
      <c r="Q873" s="223">
        <f>VLOOKUP(A872,$BL$2:$CI$5,9,FALSE)*'Attorney Detail'!F873</f>
        <v>15</v>
      </c>
      <c r="R873" s="224"/>
      <c r="S873" s="223">
        <f>VLOOKUP(A872,$BL$2:$CI$5,10,FALSE)*'Attorney Detail'!F873</f>
        <v>50</v>
      </c>
      <c r="T873" s="224"/>
      <c r="U873" s="223">
        <f>VLOOKUP(A872,$BL$2:$CI$5,11,FALSE)*'Attorney Detail'!F873</f>
        <v>100</v>
      </c>
      <c r="V873" s="224"/>
      <c r="W873" s="223">
        <f>VLOOKUP(A872,$BL$2:$CI$5,12,FALSE)*'Attorney Detail'!F873</f>
        <v>220</v>
      </c>
      <c r="X873" s="224"/>
      <c r="Y873" s="223">
        <f>VLOOKUP(A872,$BL$2:$CI$5,13,FALSE)*'Attorney Detail'!F873</f>
        <v>300</v>
      </c>
      <c r="Z873" s="224"/>
      <c r="AA873" s="229">
        <f>VLOOKUP(A872,$BL$2:$CI$5,14,FALSE)*'Attorney Detail'!F873</f>
        <v>400</v>
      </c>
      <c r="AB873" s="230"/>
      <c r="AC873" s="229">
        <f>VLOOKUP(A872,$BL$2:$CI$5,15,FALSE)*'Attorney Detail'!F873</f>
        <v>120</v>
      </c>
      <c r="AD873" s="231"/>
      <c r="AE873" s="229">
        <f>VLOOKUP(A872,$BL$2:$CI$5,16,FALSE)*'Attorney Detail'!F873</f>
        <v>120</v>
      </c>
      <c r="AF873" s="230"/>
      <c r="AG873" s="229">
        <f>VLOOKUP(A872,$BL$2:$CI$5,17,FALSE)*'Attorney Detail'!F873</f>
        <v>300</v>
      </c>
      <c r="AH873" s="230"/>
      <c r="AI873" s="223">
        <f>VLOOKUP(A872,$BL$2:$CI$5,18,FALSE)*'Attorney Detail'!F873</f>
        <v>300</v>
      </c>
      <c r="AJ873" s="224"/>
      <c r="AK873" s="223">
        <f>VLOOKUP(A872,$BL$2:$CI$5,19,FALSE)*'Attorney Detail'!F873</f>
        <v>15</v>
      </c>
      <c r="AL873" s="224"/>
      <c r="AM873" s="223">
        <f>VLOOKUP(A872,$BL$2:$CI$5,20,FALSE)*'Attorney Detail'!F873</f>
        <v>40</v>
      </c>
      <c r="AN873" s="224"/>
      <c r="AO873" s="223">
        <f>VLOOKUP(A872,$BL$2:$CI$5,21,FALSE)*'Attorney Detail'!F873</f>
        <v>40</v>
      </c>
      <c r="AP873" s="224"/>
      <c r="AQ873" s="223">
        <f>VLOOKUP(A872,$BL$2:$CI$5,22,FALSE)*'Attorney Detail'!F873</f>
        <v>40</v>
      </c>
      <c r="AR873" s="224"/>
      <c r="AS873" s="235">
        <f>VLOOKUP(A872,$BL$2:$CI$5,23,FALSE)*'Attorney Detail'!F873</f>
        <v>10000000000</v>
      </c>
      <c r="AT873" s="236"/>
      <c r="AU873" s="237"/>
      <c r="AV873" s="238"/>
    </row>
    <row r="874" spans="1:63" ht="15.75" thickBot="1" x14ac:dyDescent="0.3">
      <c r="A874" s="37" t="str">
        <f>'Attorney Detail'!A873&amp;""</f>
        <v/>
      </c>
      <c r="B874" s="78" t="s">
        <v>24</v>
      </c>
      <c r="C874" s="78" t="s">
        <v>24</v>
      </c>
      <c r="D874" s="78" t="s">
        <v>112</v>
      </c>
      <c r="E874" s="78" t="s">
        <v>24</v>
      </c>
      <c r="F874" s="78" t="s">
        <v>112</v>
      </c>
      <c r="G874" s="78" t="s">
        <v>24</v>
      </c>
      <c r="H874" s="78" t="s">
        <v>112</v>
      </c>
      <c r="I874" s="78" t="s">
        <v>24</v>
      </c>
      <c r="J874" s="78" t="s">
        <v>112</v>
      </c>
      <c r="K874" s="78" t="s">
        <v>24</v>
      </c>
      <c r="L874" s="78" t="s">
        <v>112</v>
      </c>
      <c r="M874" s="78" t="s">
        <v>24</v>
      </c>
      <c r="N874" s="78" t="s">
        <v>112</v>
      </c>
      <c r="O874" s="78" t="s">
        <v>24</v>
      </c>
      <c r="P874" s="78" t="s">
        <v>112</v>
      </c>
      <c r="Q874" s="78" t="s">
        <v>24</v>
      </c>
      <c r="R874" s="78" t="s">
        <v>112</v>
      </c>
      <c r="S874" s="78" t="s">
        <v>24</v>
      </c>
      <c r="T874" s="78" t="s">
        <v>112</v>
      </c>
      <c r="U874" s="78" t="s">
        <v>24</v>
      </c>
      <c r="V874" s="78" t="s">
        <v>112</v>
      </c>
      <c r="W874" s="78" t="s">
        <v>24</v>
      </c>
      <c r="X874" s="78" t="s">
        <v>112</v>
      </c>
      <c r="Y874" s="78" t="s">
        <v>24</v>
      </c>
      <c r="Z874" s="78" t="s">
        <v>112</v>
      </c>
      <c r="AA874" s="78" t="s">
        <v>24</v>
      </c>
      <c r="AB874" s="78" t="s">
        <v>112</v>
      </c>
      <c r="AC874" s="78" t="s">
        <v>24</v>
      </c>
      <c r="AD874" s="78" t="s">
        <v>112</v>
      </c>
      <c r="AE874" s="78" t="s">
        <v>24</v>
      </c>
      <c r="AF874" s="78" t="s">
        <v>112</v>
      </c>
      <c r="AG874" s="78" t="s">
        <v>24</v>
      </c>
      <c r="AH874" s="79" t="s">
        <v>112</v>
      </c>
      <c r="AI874" s="78" t="s">
        <v>24</v>
      </c>
      <c r="AJ874" s="78" t="s">
        <v>112</v>
      </c>
      <c r="AK874" s="78" t="s">
        <v>24</v>
      </c>
      <c r="AL874" s="78" t="s">
        <v>112</v>
      </c>
      <c r="AM874" s="78" t="s">
        <v>24</v>
      </c>
      <c r="AN874" s="78" t="s">
        <v>112</v>
      </c>
      <c r="AO874" s="78" t="s">
        <v>24</v>
      </c>
      <c r="AP874" s="78" t="s">
        <v>112</v>
      </c>
      <c r="AQ874" s="78" t="s">
        <v>24</v>
      </c>
      <c r="AR874" s="78" t="s">
        <v>112</v>
      </c>
      <c r="AS874" s="78" t="s">
        <v>24</v>
      </c>
      <c r="AT874" s="78" t="s">
        <v>112</v>
      </c>
      <c r="AU874" s="78" t="s">
        <v>24</v>
      </c>
      <c r="AV874" s="154" t="s">
        <v>112</v>
      </c>
    </row>
    <row r="875" spans="1:63" ht="16.5" thickTop="1" thickBot="1" x14ac:dyDescent="0.3">
      <c r="A875" s="20" t="s">
        <v>25</v>
      </c>
      <c r="B875" s="21"/>
      <c r="C875" s="21"/>
      <c r="D875" s="75">
        <f>C875/C873</f>
        <v>0</v>
      </c>
      <c r="E875" s="21"/>
      <c r="F875" s="75">
        <f>E875/E873</f>
        <v>0</v>
      </c>
      <c r="G875" s="21"/>
      <c r="H875" s="75">
        <f>G875/G873</f>
        <v>0</v>
      </c>
      <c r="I875" s="21"/>
      <c r="J875" s="75">
        <f>I875/I873</f>
        <v>0</v>
      </c>
      <c r="K875" s="21"/>
      <c r="L875" s="75">
        <f>K875/K873</f>
        <v>0</v>
      </c>
      <c r="M875" s="21"/>
      <c r="N875" s="75">
        <f>M875/M873</f>
        <v>0</v>
      </c>
      <c r="O875" s="21"/>
      <c r="P875" s="75">
        <f>O875/O873</f>
        <v>0</v>
      </c>
      <c r="Q875" s="21"/>
      <c r="R875" s="75">
        <f>Q875/Q873</f>
        <v>0</v>
      </c>
      <c r="S875" s="21"/>
      <c r="T875" s="75">
        <f>S875/S873</f>
        <v>0</v>
      </c>
      <c r="U875" s="21"/>
      <c r="V875" s="75">
        <f>U875/U873</f>
        <v>0</v>
      </c>
      <c r="W875" s="21"/>
      <c r="X875" s="75">
        <f>W875/W873</f>
        <v>0</v>
      </c>
      <c r="Y875" s="21"/>
      <c r="Z875" s="75">
        <f>Y875/Y873</f>
        <v>0</v>
      </c>
      <c r="AA875" s="21"/>
      <c r="AB875" s="75">
        <f>AA875/AA873</f>
        <v>0</v>
      </c>
      <c r="AC875" s="21"/>
      <c r="AD875" s="75">
        <f>AC875/AC873</f>
        <v>0</v>
      </c>
      <c r="AE875" s="21"/>
      <c r="AF875" s="75">
        <f>AE875/AE873</f>
        <v>0</v>
      </c>
      <c r="AG875" s="21"/>
      <c r="AH875" s="75">
        <f>AG875/AG873</f>
        <v>0</v>
      </c>
      <c r="AI875" s="21"/>
      <c r="AJ875" s="75">
        <f>AI875/AI873</f>
        <v>0</v>
      </c>
      <c r="AK875" s="21"/>
      <c r="AL875" s="75">
        <f>AK875/AK873</f>
        <v>0</v>
      </c>
      <c r="AM875" s="21">
        <v>0</v>
      </c>
      <c r="AN875" s="75">
        <f>AM875/AM873</f>
        <v>0</v>
      </c>
      <c r="AO875" s="21"/>
      <c r="AP875" s="75">
        <f>AO875/AO873</f>
        <v>0</v>
      </c>
      <c r="AQ875" s="21"/>
      <c r="AR875" s="75">
        <f>AQ875/AQ873</f>
        <v>0</v>
      </c>
      <c r="AS875" s="21"/>
      <c r="AT875" s="75">
        <f>AS875/AS873</f>
        <v>0</v>
      </c>
      <c r="AU875" s="100">
        <f>E875+M875+O875+Q875+W875+Y875+AA875+AE875+AG875+AI875+AO875+AS875+G875+K875+I875+AC875+S875+U875+AQ875+AK875+AM875+C875</f>
        <v>0</v>
      </c>
      <c r="AV875" s="155">
        <f t="shared" ref="AV875:AV879" si="3945">F875+N875+P875+R875+X875+Z875+AB875+AF875+AH875+AJ875+AP875+AT875+AD875+H875+L875+J875+T875+V875+AR875+AL875+AN875+D875</f>
        <v>0</v>
      </c>
      <c r="AW875" s="93">
        <f>IF(D875=0,0,(IF('Attorney Detail'!I873="yes",(D875/AV875)*('Attorney Detail'!G873+'Attorney Detail'!H873),0)))</f>
        <v>0</v>
      </c>
      <c r="AX875" s="93">
        <f>IF(F875=0,0,(IF('Attorney Detail'!J873="yes",(F875/AV875)*('Attorney Detail'!G873+'Attorney Detail'!H873),0)))</f>
        <v>0</v>
      </c>
      <c r="AY875" s="93">
        <f>IF(H875+J875=0,0,(IF('Attorney Detail'!K873="yes",((H875+J875)/AV875)*('Attorney Detail'!G873+'Attorney Detail'!H873),0)))</f>
        <v>0</v>
      </c>
      <c r="AZ875" s="93">
        <f>IF(L875=0,0,(IF('Attorney Detail'!L873="yes",(L875/AV875)*('Attorney Detail'!G873+'Attorney Detail'!H873),0)))</f>
        <v>0</v>
      </c>
      <c r="BA875" s="93">
        <f>IF(N875=0,0,(N875/AV875)*('Attorney Detail'!G873+'Attorney Detail'!H873))</f>
        <v>0</v>
      </c>
      <c r="BB875" s="93">
        <f>IF(R875+T875=0,0,(IF('Attorney Detail'!M873="yes",((R875+T875)/AV875)*('Attorney Detail'!G873+'Attorney Detail'!H873),0)))</f>
        <v>0</v>
      </c>
      <c r="BC875" s="93">
        <f>IF(V875=0,0,(IF('Attorney Detail'!N873="yes",(((V875)/AV875)*('Attorney Detail'!G873+'Attorney Detail'!H873)),0)))</f>
        <v>0</v>
      </c>
      <c r="BD875" s="93">
        <f>IF(X875+Z875+AB875=0,0,(IF('Attorney Detail'!O873="yes",((X875+Z875+AB875)/AV875)*('Attorney Detail'!G873+'Attorney Detail'!H873),0)))</f>
        <v>0</v>
      </c>
      <c r="BE875" s="93">
        <f>IF(AD875=0,0,(IF('Attorney Detail'!P873="yes",(AD875/AV875)*('Attorney Detail'!G873+'Attorney Detail'!H873),0)))</f>
        <v>0</v>
      </c>
      <c r="BF875" s="93">
        <f>IF(AF875=0,0,(IF('Attorney Detail'!Q873="yes",(AF875/AV875)*('Attorney Detail'!G873+'Attorney Detail'!H873),0)))</f>
        <v>0</v>
      </c>
      <c r="BG875" s="93">
        <f>IF(AH875=0,0,(AH875/AV875)*('Attorney Detail'!G873+'Attorney Detail'!H873))</f>
        <v>0</v>
      </c>
      <c r="BH875" s="93">
        <f>IF(AK875+AM875=0,0,(IF('Attorney Detail'!R873="yes",((AL875+AN875)/AV875)*('Attorney Detail'!G873+'Attorney Detail'!H873),0)))</f>
        <v>0</v>
      </c>
      <c r="BI875" s="91">
        <f>IF(AP875=0,0,(IF('Attorney Detail'!S873="yes",(AP875/AV875)*('Attorney Detail'!G873+'Attorney Detail'!H873),0)))</f>
        <v>0</v>
      </c>
      <c r="BJ875" s="91">
        <f>IF(AT875=0,0,(AT875/AV875)*('Attorney Detail'!G873+'Attorney Detail'!H873))</f>
        <v>0</v>
      </c>
      <c r="BK875" s="91">
        <f>IF((AU875)=0,('Attorney Detail'!G873+'Attorney Detail'!H873),SUM(AW875:BJ875))</f>
        <v>0</v>
      </c>
    </row>
    <row r="876" spans="1:63" ht="16.5" thickTop="1" thickBot="1" x14ac:dyDescent="0.3">
      <c r="A876" s="22" t="s">
        <v>26</v>
      </c>
      <c r="B876" s="23"/>
      <c r="C876" s="88"/>
      <c r="D876" s="75">
        <f>C876/C873</f>
        <v>0</v>
      </c>
      <c r="E876" s="88"/>
      <c r="F876" s="75">
        <f>E876/E873</f>
        <v>0</v>
      </c>
      <c r="G876" s="88"/>
      <c r="H876" s="75">
        <f>G876/G873</f>
        <v>0</v>
      </c>
      <c r="I876" s="88"/>
      <c r="J876" s="75">
        <f>I876/I873</f>
        <v>0</v>
      </c>
      <c r="K876" s="88"/>
      <c r="L876" s="75">
        <f>K876/K873</f>
        <v>0</v>
      </c>
      <c r="M876" s="88"/>
      <c r="N876" s="75">
        <f>M876/M873</f>
        <v>0</v>
      </c>
      <c r="O876" s="88"/>
      <c r="P876" s="75">
        <f>O876/O873</f>
        <v>0</v>
      </c>
      <c r="Q876" s="88"/>
      <c r="R876" s="75">
        <f>Q876/Q873</f>
        <v>0</v>
      </c>
      <c r="S876" s="88"/>
      <c r="T876" s="75">
        <f>S876/S873</f>
        <v>0</v>
      </c>
      <c r="U876" s="88"/>
      <c r="V876" s="75">
        <f>U876/U873</f>
        <v>0</v>
      </c>
      <c r="W876" s="88"/>
      <c r="X876" s="75">
        <f>W876/W873</f>
        <v>0</v>
      </c>
      <c r="Y876" s="88"/>
      <c r="Z876" s="75">
        <f>Y876/Y873</f>
        <v>0</v>
      </c>
      <c r="AA876" s="88"/>
      <c r="AB876" s="75">
        <f>AA876/AA873</f>
        <v>0</v>
      </c>
      <c r="AC876" s="88"/>
      <c r="AD876" s="75">
        <f>AC876/AC873</f>
        <v>0</v>
      </c>
      <c r="AE876" s="88"/>
      <c r="AF876" s="75">
        <f>AE876/AE873</f>
        <v>0</v>
      </c>
      <c r="AG876" s="88"/>
      <c r="AH876" s="75">
        <f>AG876/AG873</f>
        <v>0</v>
      </c>
      <c r="AI876" s="88"/>
      <c r="AJ876" s="75">
        <f>AI876/AI873</f>
        <v>0</v>
      </c>
      <c r="AK876" s="88">
        <v>0</v>
      </c>
      <c r="AL876" s="75">
        <f>AK876/AK873</f>
        <v>0</v>
      </c>
      <c r="AM876" s="88">
        <v>0</v>
      </c>
      <c r="AN876" s="75">
        <f>AM876/AM873</f>
        <v>0</v>
      </c>
      <c r="AO876" s="88"/>
      <c r="AP876" s="75">
        <f>AO876/AO873</f>
        <v>0</v>
      </c>
      <c r="AQ876" s="88"/>
      <c r="AR876" s="75">
        <f>AQ876/AQ873</f>
        <v>0</v>
      </c>
      <c r="AS876" s="88"/>
      <c r="AT876" s="75">
        <f>AS876/AS873</f>
        <v>0</v>
      </c>
      <c r="AU876" s="107">
        <f>E876+M876+O876+Q876+W876+Y876+AA876+AE876+AG876+AI876+AO876+AS876+G876+K876+I876+AC876+S876+U876+AQ876+AK876+AM876+C876</f>
        <v>0</v>
      </c>
      <c r="AV876" s="155">
        <f t="shared" si="3945"/>
        <v>0</v>
      </c>
      <c r="AW876" s="93">
        <f>IF(D876=0,0,(IF('Attorney Detail'!I874="yes",(D876/AV876)*('Attorney Detail'!G874+'Attorney Detail'!H874),0)))</f>
        <v>0</v>
      </c>
      <c r="AX876" s="93">
        <f>IF(F876=0,0,(IF('Attorney Detail'!J874="yes",(F876/AV876)*('Attorney Detail'!G874+'Attorney Detail'!H874),0)))</f>
        <v>0</v>
      </c>
      <c r="AY876" s="93">
        <f>IF(H876+J876=0,0,(IF('Attorney Detail'!K874="yes",((H876+J876)/AV876)*('Attorney Detail'!G874+'Attorney Detail'!H874),0)))</f>
        <v>0</v>
      </c>
      <c r="AZ876" s="93">
        <f>IF(L876=0,0,(IF('Attorney Detail'!L874="yes",(L876/AV876)*('Attorney Detail'!G874+'Attorney Detail'!H874),0)))</f>
        <v>0</v>
      </c>
      <c r="BA876" s="93">
        <f>IF(N876=0,0,(N876/AV876)*('Attorney Detail'!G874+'Attorney Detail'!H874))</f>
        <v>0</v>
      </c>
      <c r="BB876" s="93">
        <f>IF(R876+T876=0,0,(IF('Attorney Detail'!M874="yes",((R876+T876)/AV876)*('Attorney Detail'!G874+'Attorney Detail'!H874),0)))</f>
        <v>0</v>
      </c>
      <c r="BC876" s="93">
        <f>IF(V876=0,0,(IF('Attorney Detail'!N874="yes",(((V876)/AV876)*('Attorney Detail'!G874+'Attorney Detail'!H874)),0)))</f>
        <v>0</v>
      </c>
      <c r="BD876" s="93">
        <f>IF(X876+Z876+AB876=0,0,(IF('Attorney Detail'!O874="yes",((X876+Z876+AB876)/AV876)*('Attorney Detail'!G874+'Attorney Detail'!H874),0)))</f>
        <v>0</v>
      </c>
      <c r="BE876" s="93">
        <f>IF(AD876=0,0,(IF('Attorney Detail'!P874="yes",(AD876/AV876)*('Attorney Detail'!G874+'Attorney Detail'!H874),0)))</f>
        <v>0</v>
      </c>
      <c r="BF876" s="93">
        <f>IF(AF876=0,0,(IF('Attorney Detail'!Q874="yes",(AF876/AV876)*('Attorney Detail'!G874+'Attorney Detail'!H874),0)))</f>
        <v>0</v>
      </c>
      <c r="BG876" s="93">
        <f>IF(AH876=0,0,(AH876/AV876)*('Attorney Detail'!G874+'Attorney Detail'!H874))</f>
        <v>0</v>
      </c>
      <c r="BH876" s="93">
        <f>IF(AK876+AM876=0,0,(IF('Attorney Detail'!R874="yes",((AL876+AN876)/AV876)*('Attorney Detail'!G874+'Attorney Detail'!H874),0)))</f>
        <v>0</v>
      </c>
      <c r="BI876" s="91">
        <f>IF(AP876=0,0,(IF('Attorney Detail'!S874="yes",(AP876/AV876)*('Attorney Detail'!G874+'Attorney Detail'!H874),0)))</f>
        <v>0</v>
      </c>
      <c r="BJ876" s="91">
        <f>IF(AT876=0,0,(AT876/AV876)*('Attorney Detail'!G874+'Attorney Detail'!H874))</f>
        <v>0</v>
      </c>
      <c r="BK876" s="91">
        <f>IF((AU876)=0,('Attorney Detail'!G874+'Attorney Detail'!H874),SUM(AW876:BJ876))</f>
        <v>0</v>
      </c>
    </row>
    <row r="877" spans="1:63" ht="16.5" thickTop="1" thickBot="1" x14ac:dyDescent="0.3">
      <c r="A877" s="22" t="s">
        <v>27</v>
      </c>
      <c r="B877" s="23"/>
      <c r="C877" s="88"/>
      <c r="D877" s="75">
        <f>C877/C873</f>
        <v>0</v>
      </c>
      <c r="E877" s="88"/>
      <c r="F877" s="75">
        <f>E877/E873</f>
        <v>0</v>
      </c>
      <c r="G877" s="88"/>
      <c r="H877" s="75">
        <f>G877/G873</f>
        <v>0</v>
      </c>
      <c r="I877" s="88"/>
      <c r="J877" s="75">
        <f>I877/I873</f>
        <v>0</v>
      </c>
      <c r="K877" s="88"/>
      <c r="L877" s="75">
        <f>K877/K873</f>
        <v>0</v>
      </c>
      <c r="M877" s="88"/>
      <c r="N877" s="75">
        <f>M877/M873</f>
        <v>0</v>
      </c>
      <c r="O877" s="88"/>
      <c r="P877" s="75">
        <f>O877/O873</f>
        <v>0</v>
      </c>
      <c r="Q877" s="88"/>
      <c r="R877" s="75">
        <f>Q877/Q873</f>
        <v>0</v>
      </c>
      <c r="S877" s="88"/>
      <c r="T877" s="75">
        <f>S877/S873</f>
        <v>0</v>
      </c>
      <c r="U877" s="88"/>
      <c r="V877" s="75">
        <f>U877/U873</f>
        <v>0</v>
      </c>
      <c r="W877" s="88"/>
      <c r="X877" s="75">
        <f>W877/W873</f>
        <v>0</v>
      </c>
      <c r="Y877" s="88"/>
      <c r="Z877" s="75">
        <f>Y877/Y873</f>
        <v>0</v>
      </c>
      <c r="AA877" s="88"/>
      <c r="AB877" s="75">
        <f>AA877/AA873</f>
        <v>0</v>
      </c>
      <c r="AC877" s="88"/>
      <c r="AD877" s="75">
        <f>AC877/AC873</f>
        <v>0</v>
      </c>
      <c r="AE877" s="88"/>
      <c r="AF877" s="75">
        <f>AE877/AE873</f>
        <v>0</v>
      </c>
      <c r="AG877" s="88"/>
      <c r="AH877" s="75">
        <f>AG877/AG873</f>
        <v>0</v>
      </c>
      <c r="AI877" s="88"/>
      <c r="AJ877" s="75">
        <f>AI877/AI873</f>
        <v>0</v>
      </c>
      <c r="AK877" s="88">
        <v>0</v>
      </c>
      <c r="AL877" s="75">
        <f>AK877/AK873</f>
        <v>0</v>
      </c>
      <c r="AM877" s="88">
        <v>0</v>
      </c>
      <c r="AN877" s="75">
        <f>AM877/AM873</f>
        <v>0</v>
      </c>
      <c r="AO877" s="88"/>
      <c r="AP877" s="75">
        <f>AO877/AO873</f>
        <v>0</v>
      </c>
      <c r="AQ877" s="88"/>
      <c r="AR877" s="75">
        <f>AQ877/AQ873</f>
        <v>0</v>
      </c>
      <c r="AS877" s="88"/>
      <c r="AT877" s="75">
        <f>AS877/AS873</f>
        <v>0</v>
      </c>
      <c r="AU877" s="107">
        <f>E877+M877+O877+Q877+W877+Y877+AA877+AE877+AG877+AI877+AO877+AS877+G877+K877+I877+AC877+S877+U877+AQ877+AK877+AM877+C877</f>
        <v>0</v>
      </c>
      <c r="AV877" s="155">
        <f t="shared" si="3945"/>
        <v>0</v>
      </c>
      <c r="AW877" s="93">
        <f>IF(D877=0,0,(IF('Attorney Detail'!I875="yes",(D877/AV877)*('Attorney Detail'!G875+'Attorney Detail'!H875),0)))</f>
        <v>0</v>
      </c>
      <c r="AX877" s="93">
        <f>IF(F877=0,0,(IF('Attorney Detail'!J875="yes",(F877/AV877)*('Attorney Detail'!G875+'Attorney Detail'!H875),0)))</f>
        <v>0</v>
      </c>
      <c r="AY877" s="93">
        <f>IF(H877+J877=0,0,(IF('Attorney Detail'!K875="yes",((H877+J877)/AV877)*('Attorney Detail'!G875+'Attorney Detail'!H875),0)))</f>
        <v>0</v>
      </c>
      <c r="AZ877" s="93">
        <f>IF(L877=0,0,(IF('Attorney Detail'!L875="yes",(L877/AV877)*('Attorney Detail'!G875+'Attorney Detail'!H875),0)))</f>
        <v>0</v>
      </c>
      <c r="BA877" s="93">
        <f>IF(N877=0,0,(N877/AV877)*('Attorney Detail'!G875+'Attorney Detail'!H875))</f>
        <v>0</v>
      </c>
      <c r="BB877" s="93">
        <f>IF(R877+T877=0,0,(IF('Attorney Detail'!M875="yes",((R877+T877)/AV877)*('Attorney Detail'!G875+'Attorney Detail'!H875),0)))</f>
        <v>0</v>
      </c>
      <c r="BC877" s="93">
        <f>IF(V877=0,0,(IF('Attorney Detail'!N875="yes",(((V877)/AV877)*('Attorney Detail'!G875+'Attorney Detail'!H875)),0)))</f>
        <v>0</v>
      </c>
      <c r="BD877" s="93">
        <f>IF(X877+Z877+AB877=0,0,(IF('Attorney Detail'!O875="yes",((X877+Z877+AB877)/AV877)*('Attorney Detail'!G875+'Attorney Detail'!H875),0)))</f>
        <v>0</v>
      </c>
      <c r="BE877" s="93">
        <f>IF(AD877=0,0,(IF('Attorney Detail'!P875="yes",(AD877/AV877)*('Attorney Detail'!G875+'Attorney Detail'!H875),0)))</f>
        <v>0</v>
      </c>
      <c r="BF877" s="93">
        <f>IF(AF877=0,0,(IF('Attorney Detail'!Q875="yes",(AF877/AV877)*('Attorney Detail'!G875+'Attorney Detail'!H875),0)))</f>
        <v>0</v>
      </c>
      <c r="BG877" s="93">
        <f>IF(AH877=0,0,(AH877/AV877)*('Attorney Detail'!G875+'Attorney Detail'!H875))</f>
        <v>0</v>
      </c>
      <c r="BH877" s="93">
        <f>IF(AK877+AM877=0,0,(IF('Attorney Detail'!R875="yes",((AL877+AN877)/AV877)*('Attorney Detail'!G875+'Attorney Detail'!H875),0)))</f>
        <v>0</v>
      </c>
      <c r="BI877" s="91">
        <f>IF(AP877=0,0,(IF('Attorney Detail'!S875="yes",(AP877/AV877)*('Attorney Detail'!G875+'Attorney Detail'!H875),0)))</f>
        <v>0</v>
      </c>
      <c r="BJ877" s="91">
        <f>IF(AT877=0,0,(AT877/AV877)*('Attorney Detail'!G875+'Attorney Detail'!H875))</f>
        <v>0</v>
      </c>
      <c r="BK877" s="91">
        <f>IF((AU877)=0,('Attorney Detail'!G875+'Attorney Detail'!H875),SUM(AW877:BJ877))</f>
        <v>0</v>
      </c>
    </row>
    <row r="878" spans="1:63" ht="16.5" thickTop="1" thickBot="1" x14ac:dyDescent="0.3">
      <c r="A878" s="24" t="s">
        <v>28</v>
      </c>
      <c r="B878" s="25"/>
      <c r="C878" s="25"/>
      <c r="D878" s="75">
        <f>C878/C873</f>
        <v>0</v>
      </c>
      <c r="E878" s="25"/>
      <c r="F878" s="75">
        <f>E878/E873</f>
        <v>0</v>
      </c>
      <c r="G878" s="25"/>
      <c r="H878" s="75">
        <f>G878/G873</f>
        <v>0</v>
      </c>
      <c r="I878" s="25"/>
      <c r="J878" s="75">
        <f>I878/I873</f>
        <v>0</v>
      </c>
      <c r="K878" s="25"/>
      <c r="L878" s="75">
        <f>K878/K873</f>
        <v>0</v>
      </c>
      <c r="M878" s="25"/>
      <c r="N878" s="75">
        <f>M878/M873</f>
        <v>0</v>
      </c>
      <c r="O878" s="25"/>
      <c r="P878" s="75">
        <f>O878/O873</f>
        <v>0</v>
      </c>
      <c r="Q878" s="25"/>
      <c r="R878" s="75">
        <f>Q878/Q873</f>
        <v>0</v>
      </c>
      <c r="S878" s="25"/>
      <c r="T878" s="75">
        <f>S878/S873</f>
        <v>0</v>
      </c>
      <c r="U878" s="25"/>
      <c r="V878" s="75">
        <f>U878/U873</f>
        <v>0</v>
      </c>
      <c r="W878" s="25"/>
      <c r="X878" s="75">
        <f>W878/W873</f>
        <v>0</v>
      </c>
      <c r="Y878" s="25"/>
      <c r="Z878" s="75">
        <f>Y878/Y873</f>
        <v>0</v>
      </c>
      <c r="AA878" s="25"/>
      <c r="AB878" s="75">
        <f>AA878/AA873</f>
        <v>0</v>
      </c>
      <c r="AC878" s="25"/>
      <c r="AD878" s="75">
        <f>AC878/AC873</f>
        <v>0</v>
      </c>
      <c r="AE878" s="25"/>
      <c r="AF878" s="75">
        <f>AE878/AE873</f>
        <v>0</v>
      </c>
      <c r="AG878" s="25"/>
      <c r="AH878" s="75">
        <f>AG878/AG873</f>
        <v>0</v>
      </c>
      <c r="AI878" s="25"/>
      <c r="AJ878" s="75">
        <f>AI878/AI873</f>
        <v>0</v>
      </c>
      <c r="AK878" s="25">
        <v>0</v>
      </c>
      <c r="AL878" s="75">
        <f>AK878/AK873</f>
        <v>0</v>
      </c>
      <c r="AM878" s="25">
        <v>0</v>
      </c>
      <c r="AN878" s="75">
        <f>AM878/AM873</f>
        <v>0</v>
      </c>
      <c r="AO878" s="25"/>
      <c r="AP878" s="75">
        <f>AO878/AO873</f>
        <v>0</v>
      </c>
      <c r="AQ878" s="25"/>
      <c r="AR878" s="75">
        <f>AQ878/AQ873</f>
        <v>0</v>
      </c>
      <c r="AS878" s="25"/>
      <c r="AT878" s="75">
        <f>AS878/AS873</f>
        <v>0</v>
      </c>
      <c r="AU878" s="108">
        <f>E878+M878+O878+Q878+W878+Y878+AA878+AE878+AG878+AI878+AO878+AS878+G878+K878+I878+AC878+S878+U878+AQ878+AK878+AM878+C878</f>
        <v>0</v>
      </c>
      <c r="AV878" s="155">
        <f t="shared" si="3945"/>
        <v>0</v>
      </c>
      <c r="AW878" s="93">
        <f>IF(D878=0,0,(IF('Attorney Detail'!I876="yes",(D878/AV878)*('Attorney Detail'!G876+'Attorney Detail'!H876),0)))</f>
        <v>0</v>
      </c>
      <c r="AX878" s="93">
        <f>IF(F878=0,0,(IF('Attorney Detail'!J876="yes",(F878/AV878)*('Attorney Detail'!G876+'Attorney Detail'!H876),0)))</f>
        <v>0</v>
      </c>
      <c r="AY878" s="93">
        <f>IF(H878+J878=0,0,(IF('Attorney Detail'!K876="yes",((H878+J878)/AV878)*('Attorney Detail'!G876+'Attorney Detail'!H876),0)))</f>
        <v>0</v>
      </c>
      <c r="AZ878" s="93">
        <f>IF(L878=0,0,(IF('Attorney Detail'!L876="yes",(L878/AV878)*('Attorney Detail'!G876+'Attorney Detail'!H876),0)))</f>
        <v>0</v>
      </c>
      <c r="BA878" s="93">
        <f>IF(N878=0,0,(N878/AV878)*('Attorney Detail'!G876+'Attorney Detail'!H876))</f>
        <v>0</v>
      </c>
      <c r="BB878" s="93">
        <f>IF(R878+T878=0,0,(IF('Attorney Detail'!M876="yes",((R878+T878)/AV878)*('Attorney Detail'!G876+'Attorney Detail'!H876),0)))</f>
        <v>0</v>
      </c>
      <c r="BC878" s="93">
        <f>IF(V878=0,0,(IF('Attorney Detail'!N876="yes",(((V878)/AV878)*('Attorney Detail'!G876+'Attorney Detail'!H876)),0)))</f>
        <v>0</v>
      </c>
      <c r="BD878" s="93">
        <f>IF(X878+Z878+AB878=0,0,(IF('Attorney Detail'!O876="yes",((X878+Z878+AB878)/AV878)*('Attorney Detail'!G876+'Attorney Detail'!H876),0)))</f>
        <v>0</v>
      </c>
      <c r="BE878" s="93">
        <f>IF(AD878=0,0,(IF('Attorney Detail'!P876="yes",(AD878/AV878)*('Attorney Detail'!G876+'Attorney Detail'!H876),0)))</f>
        <v>0</v>
      </c>
      <c r="BF878" s="93">
        <f>IF(AF878=0,0,(IF('Attorney Detail'!Q876="yes",(AF878/AV878)*('Attorney Detail'!G876+'Attorney Detail'!H876),0)))</f>
        <v>0</v>
      </c>
      <c r="BG878" s="93">
        <f>IF(AH878=0,0,(AH878/AV878)*('Attorney Detail'!G876+'Attorney Detail'!H876))</f>
        <v>0</v>
      </c>
      <c r="BH878" s="93">
        <f>IF(AK878+AM878=0,0,(IF('Attorney Detail'!R876="yes",((AL878+AN878)/AV878)*('Attorney Detail'!G876+'Attorney Detail'!H876),0)))</f>
        <v>0</v>
      </c>
      <c r="BI878" s="91">
        <f>IF(AP878=0,0,(IF('Attorney Detail'!S876="yes",(AP878/AV878)*('Attorney Detail'!G876+'Attorney Detail'!H876),0)))</f>
        <v>0</v>
      </c>
      <c r="BJ878" s="91">
        <f>IF(AT878=0,0,(AT878/AV878)*('Attorney Detail'!G876+'Attorney Detail'!H876))</f>
        <v>0</v>
      </c>
      <c r="BK878" s="91">
        <f>IF((AU878)=0,('Attorney Detail'!G876+'Attorney Detail'!H876),SUM(AW878:BJ878))</f>
        <v>0</v>
      </c>
    </row>
    <row r="879" spans="1:63" ht="16.5" thickTop="1" thickBot="1" x14ac:dyDescent="0.3">
      <c r="A879" s="72" t="s">
        <v>29</v>
      </c>
      <c r="B879" s="73"/>
      <c r="C879" s="73">
        <f t="shared" ref="C879" si="3946">SUM(C875:C878)</f>
        <v>0</v>
      </c>
      <c r="D879" s="74">
        <f t="shared" ref="D879" si="3947">C879/C873</f>
        <v>0</v>
      </c>
      <c r="E879" s="73">
        <f t="shared" ref="E879" si="3948">SUM(E875:E878)</f>
        <v>0</v>
      </c>
      <c r="F879" s="74">
        <f t="shared" ref="F879" si="3949">E879/E873</f>
        <v>0</v>
      </c>
      <c r="G879" s="73">
        <f t="shared" ref="G879" si="3950">SUM(G875:G878)</f>
        <v>0</v>
      </c>
      <c r="H879" s="75">
        <f t="shared" ref="H879" si="3951">G879/G873</f>
        <v>0</v>
      </c>
      <c r="I879" s="73">
        <f t="shared" ref="I879" si="3952">SUM(I875:I878)</f>
        <v>0</v>
      </c>
      <c r="J879" s="75">
        <f t="shared" ref="J879" si="3953">I879/I873</f>
        <v>0</v>
      </c>
      <c r="K879" s="73">
        <f t="shared" ref="K879" si="3954">SUM(K875:K878)</f>
        <v>0</v>
      </c>
      <c r="L879" s="75">
        <f t="shared" ref="L879" si="3955">K879/K873</f>
        <v>0</v>
      </c>
      <c r="M879" s="73">
        <f t="shared" ref="M879" si="3956">SUM(M875:M878)</f>
        <v>0</v>
      </c>
      <c r="N879" s="74">
        <f t="shared" ref="N879" si="3957">M879/M873</f>
        <v>0</v>
      </c>
      <c r="O879" s="73">
        <f t="shared" ref="O879" si="3958">SUM(O875:O878)</f>
        <v>0</v>
      </c>
      <c r="P879" s="74">
        <f t="shared" ref="P879" si="3959">O879/O873</f>
        <v>0</v>
      </c>
      <c r="Q879" s="73">
        <f t="shared" ref="Q879" si="3960">SUM(Q875:Q878)</f>
        <v>0</v>
      </c>
      <c r="R879" s="75">
        <f t="shared" ref="R879" si="3961">Q879/Q873</f>
        <v>0</v>
      </c>
      <c r="S879" s="73">
        <f t="shared" ref="S879" si="3962">SUM(S875:S878)</f>
        <v>0</v>
      </c>
      <c r="T879" s="75">
        <f t="shared" ref="T879" si="3963">S879/S873</f>
        <v>0</v>
      </c>
      <c r="U879" s="73">
        <f t="shared" ref="U879" si="3964">SUM(U875:U878)</f>
        <v>0</v>
      </c>
      <c r="V879" s="75">
        <f t="shared" ref="V879" si="3965">U879/U873</f>
        <v>0</v>
      </c>
      <c r="W879" s="73">
        <f t="shared" ref="W879" si="3966">SUM(W875:W878)</f>
        <v>0</v>
      </c>
      <c r="X879" s="75">
        <f t="shared" ref="X879" si="3967">W879/W873</f>
        <v>0</v>
      </c>
      <c r="Y879" s="73">
        <f t="shared" ref="Y879" si="3968">SUM(Y875:Y878)</f>
        <v>0</v>
      </c>
      <c r="Z879" s="75">
        <f t="shared" ref="Z879" si="3969">Y879/Y873</f>
        <v>0</v>
      </c>
      <c r="AA879" s="73">
        <f t="shared" ref="AA879" si="3970">SUM(AA875:AA878)</f>
        <v>0</v>
      </c>
      <c r="AB879" s="75">
        <f t="shared" ref="AB879" si="3971">AA879/AA873</f>
        <v>0</v>
      </c>
      <c r="AC879" s="73">
        <f t="shared" ref="AC879" si="3972">SUM(AC875:AC878)</f>
        <v>0</v>
      </c>
      <c r="AD879" s="75">
        <f t="shared" ref="AD879" si="3973">AC879/AC873</f>
        <v>0</v>
      </c>
      <c r="AE879" s="73">
        <f t="shared" ref="AE879" si="3974">SUM(AE875:AE878)</f>
        <v>0</v>
      </c>
      <c r="AF879" s="75">
        <f t="shared" ref="AF879" si="3975">AE879/AE873</f>
        <v>0</v>
      </c>
      <c r="AG879" s="73">
        <f t="shared" ref="AG879" si="3976">SUM(AG875:AG878)</f>
        <v>0</v>
      </c>
      <c r="AH879" s="75">
        <f t="shared" ref="AH879" si="3977">AG879/AG873</f>
        <v>0</v>
      </c>
      <c r="AI879" s="73">
        <f t="shared" ref="AI879" si="3978">SUM(AI875:AI878)</f>
        <v>0</v>
      </c>
      <c r="AJ879" s="75">
        <f t="shared" ref="AJ879" si="3979">AI879/AI873</f>
        <v>0</v>
      </c>
      <c r="AK879" s="73">
        <f t="shared" ref="AK879" si="3980">SUM(AK875:AK878)</f>
        <v>0</v>
      </c>
      <c r="AL879" s="75">
        <f t="shared" ref="AL879" si="3981">AK879/AK873</f>
        <v>0</v>
      </c>
      <c r="AM879" s="73">
        <f t="shared" ref="AM879" si="3982">SUM(AM875:AM878)</f>
        <v>0</v>
      </c>
      <c r="AN879" s="75">
        <f t="shared" ref="AN879" si="3983">AM879/AM873</f>
        <v>0</v>
      </c>
      <c r="AO879" s="73">
        <f t="shared" ref="AO879" si="3984">SUM(AO875:AO878)</f>
        <v>0</v>
      </c>
      <c r="AP879" s="75">
        <f t="shared" ref="AP879" si="3985">AO879/AO873</f>
        <v>0</v>
      </c>
      <c r="AQ879" s="73">
        <f t="shared" ref="AQ879" si="3986">SUM(AQ875:AQ878)</f>
        <v>0</v>
      </c>
      <c r="AR879" s="75">
        <f t="shared" ref="AR879" si="3987">AQ879/AQ873</f>
        <v>0</v>
      </c>
      <c r="AS879" s="73">
        <f t="shared" ref="AS879" si="3988">SUM(AS875:AS878)</f>
        <v>0</v>
      </c>
      <c r="AT879" s="75">
        <f t="shared" ref="AT879" si="3989">AS879/AS873</f>
        <v>0</v>
      </c>
      <c r="AU879" s="71">
        <f>E879+M879+O879+Q879+W879+Y879+AA879+AE879+AG879+AI879+AO879+AS879+G879+K879+I879+AC879+S879+U879+AQ879+AK879+AM879+C879</f>
        <v>0</v>
      </c>
      <c r="AV879" s="155">
        <f t="shared" si="3945"/>
        <v>0</v>
      </c>
      <c r="AW879" s="94"/>
      <c r="AX879" s="94"/>
      <c r="AY879" s="94"/>
      <c r="AZ879" s="94"/>
      <c r="BA879" s="94"/>
      <c r="BB879" s="94"/>
      <c r="BC879" s="94"/>
      <c r="BD879" s="94"/>
      <c r="BE879" s="94"/>
      <c r="BF879" s="94"/>
      <c r="BG879" s="94"/>
      <c r="BH879" s="94"/>
      <c r="BI879" s="94"/>
      <c r="BJ879" s="94"/>
      <c r="BK879" s="94"/>
    </row>
    <row r="880" spans="1:63" ht="16.5" thickTop="1" x14ac:dyDescent="0.25">
      <c r="A880" s="233" t="s">
        <v>481</v>
      </c>
      <c r="B880" s="233"/>
      <c r="C880" s="233"/>
      <c r="D880" s="233"/>
      <c r="E880" s="233"/>
      <c r="F880" s="233"/>
      <c r="G880" s="233"/>
      <c r="H880" s="233"/>
      <c r="I880" s="233"/>
      <c r="J880" s="233"/>
      <c r="K880" s="233"/>
      <c r="L880" s="233"/>
      <c r="M880" s="233"/>
      <c r="N880" s="233"/>
      <c r="O880" s="233"/>
      <c r="P880" s="233"/>
      <c r="Q880" s="233"/>
      <c r="R880" s="233"/>
      <c r="S880" s="233"/>
      <c r="T880" s="233"/>
      <c r="U880" s="233"/>
      <c r="V880" s="233"/>
      <c r="W880" s="233"/>
      <c r="X880" s="233"/>
      <c r="Y880" s="233"/>
      <c r="Z880" s="233"/>
      <c r="AA880" s="233"/>
      <c r="AB880" s="233"/>
      <c r="AC880" s="233"/>
      <c r="AD880" s="233"/>
      <c r="AE880" s="233"/>
      <c r="AF880" s="233"/>
      <c r="AG880" s="233"/>
      <c r="AH880" s="233"/>
      <c r="AI880" s="233"/>
      <c r="AJ880" s="233"/>
      <c r="AK880" s="233"/>
      <c r="AL880" s="233"/>
      <c r="AM880" s="233"/>
      <c r="AN880" s="233"/>
      <c r="AO880" s="233"/>
      <c r="AP880" s="233"/>
      <c r="AQ880" s="233"/>
      <c r="AR880" s="233"/>
      <c r="AS880" s="233"/>
      <c r="AT880" s="233"/>
      <c r="AU880" s="233"/>
      <c r="AV880" s="233"/>
    </row>
    <row r="881" spans="1:63" ht="45" x14ac:dyDescent="0.25">
      <c r="A881" s="76"/>
      <c r="B881" s="66" t="s">
        <v>21</v>
      </c>
      <c r="C881" s="225" t="s">
        <v>442</v>
      </c>
      <c r="D881" s="226"/>
      <c r="E881" s="225" t="s">
        <v>96</v>
      </c>
      <c r="F881" s="226"/>
      <c r="G881" s="232" t="s">
        <v>99</v>
      </c>
      <c r="H881" s="226"/>
      <c r="I881" s="232" t="s">
        <v>100</v>
      </c>
      <c r="J881" s="226"/>
      <c r="K881" s="225" t="s">
        <v>97</v>
      </c>
      <c r="L881" s="226"/>
      <c r="M881" s="225" t="s">
        <v>98</v>
      </c>
      <c r="N881" s="226"/>
      <c r="O881" s="225" t="s">
        <v>22</v>
      </c>
      <c r="P881" s="226"/>
      <c r="Q881" s="225" t="s">
        <v>489</v>
      </c>
      <c r="R881" s="226"/>
      <c r="S881" s="225" t="s">
        <v>488</v>
      </c>
      <c r="T881" s="226"/>
      <c r="U881" s="232" t="s">
        <v>422</v>
      </c>
      <c r="V881" s="226"/>
      <c r="W881" s="232" t="s">
        <v>436</v>
      </c>
      <c r="X881" s="226"/>
      <c r="Y881" s="232" t="s">
        <v>423</v>
      </c>
      <c r="Z881" s="226"/>
      <c r="AA881" s="225" t="s">
        <v>484</v>
      </c>
      <c r="AB881" s="226"/>
      <c r="AC881" s="225" t="s">
        <v>93</v>
      </c>
      <c r="AD881" s="226"/>
      <c r="AE881" s="225" t="s">
        <v>94</v>
      </c>
      <c r="AF881" s="226"/>
      <c r="AG881" s="225" t="s">
        <v>485</v>
      </c>
      <c r="AH881" s="226"/>
      <c r="AI881" s="225" t="s">
        <v>424</v>
      </c>
      <c r="AJ881" s="226"/>
      <c r="AK881" s="225" t="s">
        <v>425</v>
      </c>
      <c r="AL881" s="226"/>
      <c r="AM881" s="225" t="s">
        <v>437</v>
      </c>
      <c r="AN881" s="226"/>
      <c r="AO881" s="225" t="s">
        <v>500</v>
      </c>
      <c r="AP881" s="226"/>
      <c r="AQ881" s="225" t="s">
        <v>426</v>
      </c>
      <c r="AR881" s="226"/>
      <c r="AS881" s="225" t="s">
        <v>447</v>
      </c>
      <c r="AT881" s="226"/>
      <c r="AU881" s="225" t="s">
        <v>23</v>
      </c>
      <c r="AV881" s="226"/>
      <c r="AW881" s="89" t="s">
        <v>442</v>
      </c>
      <c r="AX881" s="89" t="s">
        <v>96</v>
      </c>
      <c r="AY881" s="195" t="s">
        <v>315</v>
      </c>
      <c r="AZ881" s="105" t="s">
        <v>97</v>
      </c>
      <c r="BA881" s="105" t="s">
        <v>443</v>
      </c>
      <c r="BB881" s="90" t="s">
        <v>434</v>
      </c>
      <c r="BC881" s="106" t="s">
        <v>316</v>
      </c>
      <c r="BD881" s="90" t="s">
        <v>435</v>
      </c>
      <c r="BE881" s="90" t="s">
        <v>93</v>
      </c>
      <c r="BF881" s="90" t="s">
        <v>94</v>
      </c>
      <c r="BG881" s="90" t="s">
        <v>31</v>
      </c>
      <c r="BH881" s="90" t="s">
        <v>444</v>
      </c>
      <c r="BI881" s="91" t="s">
        <v>445</v>
      </c>
      <c r="BJ881" s="91" t="s">
        <v>446</v>
      </c>
      <c r="BK881" s="91" t="s">
        <v>448</v>
      </c>
    </row>
    <row r="882" spans="1:63" x14ac:dyDescent="0.25">
      <c r="A882" s="38" t="s">
        <v>107</v>
      </c>
      <c r="B882" s="67"/>
      <c r="C882" s="67"/>
      <c r="D882" s="68"/>
      <c r="E882" s="67"/>
      <c r="F882" s="68"/>
      <c r="G882" s="67"/>
      <c r="H882" s="68"/>
      <c r="I882" s="67"/>
      <c r="J882" s="68"/>
      <c r="K882" s="67"/>
      <c r="L882" s="68"/>
      <c r="M882" s="69"/>
      <c r="N882" s="68"/>
      <c r="O882" s="67"/>
      <c r="P882" s="68"/>
      <c r="Q882" s="67"/>
      <c r="R882" s="68"/>
      <c r="S882" s="67"/>
      <c r="T882" s="68"/>
      <c r="U882" s="67"/>
      <c r="V882" s="68"/>
      <c r="W882" s="67"/>
      <c r="X882" s="68"/>
      <c r="Y882" s="67"/>
      <c r="Z882" s="68"/>
      <c r="AA882" s="67"/>
      <c r="AB882" s="68"/>
      <c r="AC882" s="69"/>
      <c r="AD882" s="69"/>
      <c r="AE882" s="67"/>
      <c r="AF882" s="68"/>
      <c r="AG882" s="67"/>
      <c r="AH882" s="68"/>
      <c r="AI882" s="67"/>
      <c r="AJ882" s="68"/>
      <c r="AK882" s="227"/>
      <c r="AL882" s="228"/>
      <c r="AM882" s="227"/>
      <c r="AN882" s="228"/>
      <c r="AO882" s="112"/>
      <c r="AP882" s="113"/>
      <c r="AQ882" s="112"/>
      <c r="AR882" s="113"/>
      <c r="AS882" s="112"/>
      <c r="AT882" s="113"/>
      <c r="AU882" s="67"/>
      <c r="AV882" s="110"/>
      <c r="AW882" s="89"/>
      <c r="AX882" s="89"/>
      <c r="AY882" s="89"/>
      <c r="AZ882" s="89"/>
      <c r="BA882" s="89"/>
    </row>
    <row r="883" spans="1:63" x14ac:dyDescent="0.25">
      <c r="A883" s="77"/>
      <c r="B883" s="70"/>
      <c r="C883" s="223">
        <f>(VLOOKUP(A882,$BL$2:$CH$5,2,FALSE))*'Attorney Detail'!F883</f>
        <v>15</v>
      </c>
      <c r="D883" s="224"/>
      <c r="E883" s="223">
        <f>(VLOOKUP(A882,$BL$2:$CH$5,3,FALSE))*'Attorney Detail'!F883</f>
        <v>15</v>
      </c>
      <c r="F883" s="224"/>
      <c r="G883" s="223">
        <f>VLOOKUP(A882,$BL$2:$CI$5,4,FALSE)*'Attorney Detail'!F883</f>
        <v>50</v>
      </c>
      <c r="H883" s="224"/>
      <c r="I883" s="223">
        <f>VLOOKUP(A882,$BL$2:$CI$5,5,FALSE)*'Attorney Detail'!F883</f>
        <v>80</v>
      </c>
      <c r="J883" s="224"/>
      <c r="K883" s="223">
        <f>VLOOKUP(A882,$BL$2:$CI$5,6,FALSE)*'Attorney Detail'!F883</f>
        <v>100</v>
      </c>
      <c r="L883" s="224"/>
      <c r="M883" s="234">
        <f>VLOOKUP(A882,$BL$2:$CI$5,7,FALSE)*'Attorney Detail'!F883</f>
        <v>150</v>
      </c>
      <c r="N883" s="224"/>
      <c r="O883" s="223">
        <f>VLOOKUP(A882,$BL$2:$CI$5,8,FALSE)*'Attorney Detail'!F883</f>
        <v>300</v>
      </c>
      <c r="P883" s="224"/>
      <c r="Q883" s="223">
        <f>VLOOKUP(A882,$BL$2:$CI$5,9,FALSE)*'Attorney Detail'!F883</f>
        <v>15</v>
      </c>
      <c r="R883" s="224"/>
      <c r="S883" s="223">
        <f>VLOOKUP(A882,$BL$2:$CI$5,10,FALSE)*'Attorney Detail'!F883</f>
        <v>50</v>
      </c>
      <c r="T883" s="224"/>
      <c r="U883" s="223">
        <f>VLOOKUP(A882,$BL$2:$CI$5,11,FALSE)*'Attorney Detail'!F883</f>
        <v>100</v>
      </c>
      <c r="V883" s="224"/>
      <c r="W883" s="223">
        <f>VLOOKUP(A882,$BL$2:$CI$5,12,FALSE)*'Attorney Detail'!F883</f>
        <v>220</v>
      </c>
      <c r="X883" s="224"/>
      <c r="Y883" s="223">
        <f>VLOOKUP(A882,$BL$2:$CI$5,13,FALSE)*'Attorney Detail'!F883</f>
        <v>300</v>
      </c>
      <c r="Z883" s="224"/>
      <c r="AA883" s="229">
        <f>VLOOKUP(A882,$BL$2:$CI$5,14,FALSE)*'Attorney Detail'!F883</f>
        <v>400</v>
      </c>
      <c r="AB883" s="230"/>
      <c r="AC883" s="229">
        <f>VLOOKUP(A882,$BL$2:$CI$5,15,FALSE)*'Attorney Detail'!F883</f>
        <v>120</v>
      </c>
      <c r="AD883" s="231"/>
      <c r="AE883" s="229">
        <f>VLOOKUP(A882,$BL$2:$CI$5,16,FALSE)*'Attorney Detail'!F883</f>
        <v>120</v>
      </c>
      <c r="AF883" s="230"/>
      <c r="AG883" s="229">
        <f>VLOOKUP(A882,$BL$2:$CI$5,17,FALSE)*'Attorney Detail'!F883</f>
        <v>300</v>
      </c>
      <c r="AH883" s="230"/>
      <c r="AI883" s="223">
        <f>VLOOKUP(A882,$BL$2:$CI$5,18,FALSE)*'Attorney Detail'!F883</f>
        <v>300</v>
      </c>
      <c r="AJ883" s="224"/>
      <c r="AK883" s="223">
        <f>VLOOKUP(A882,$BL$2:$CI$5,19,FALSE)*'Attorney Detail'!F883</f>
        <v>15</v>
      </c>
      <c r="AL883" s="224"/>
      <c r="AM883" s="223">
        <f>VLOOKUP(A882,$BL$2:$CI$5,20,FALSE)*'Attorney Detail'!F883</f>
        <v>40</v>
      </c>
      <c r="AN883" s="224"/>
      <c r="AO883" s="223">
        <f>VLOOKUP(A882,$BL$2:$CI$5,21,FALSE)*'Attorney Detail'!F883</f>
        <v>40</v>
      </c>
      <c r="AP883" s="224"/>
      <c r="AQ883" s="223">
        <f>VLOOKUP(A882,$BL$2:$CI$5,22,FALSE)*'Attorney Detail'!F883</f>
        <v>40</v>
      </c>
      <c r="AR883" s="224"/>
      <c r="AS883" s="235">
        <f>VLOOKUP(A882,$BL$2:$CI$5,23,FALSE)*'Attorney Detail'!F883</f>
        <v>10000000000</v>
      </c>
      <c r="AT883" s="236"/>
      <c r="AU883" s="237"/>
      <c r="AV883" s="238"/>
    </row>
    <row r="884" spans="1:63" ht="15.75" thickBot="1" x14ac:dyDescent="0.3">
      <c r="A884" s="37" t="str">
        <f>'Attorney Detail'!A883&amp;""</f>
        <v/>
      </c>
      <c r="B884" s="78" t="s">
        <v>24</v>
      </c>
      <c r="C884" s="78" t="s">
        <v>24</v>
      </c>
      <c r="D884" s="78" t="s">
        <v>112</v>
      </c>
      <c r="E884" s="78" t="s">
        <v>24</v>
      </c>
      <c r="F884" s="78" t="s">
        <v>112</v>
      </c>
      <c r="G884" s="78" t="s">
        <v>24</v>
      </c>
      <c r="H884" s="78" t="s">
        <v>112</v>
      </c>
      <c r="I884" s="78" t="s">
        <v>24</v>
      </c>
      <c r="J884" s="78" t="s">
        <v>112</v>
      </c>
      <c r="K884" s="78" t="s">
        <v>24</v>
      </c>
      <c r="L884" s="78" t="s">
        <v>112</v>
      </c>
      <c r="M884" s="78" t="s">
        <v>24</v>
      </c>
      <c r="N884" s="78" t="s">
        <v>112</v>
      </c>
      <c r="O884" s="78" t="s">
        <v>24</v>
      </c>
      <c r="P884" s="78" t="s">
        <v>112</v>
      </c>
      <c r="Q884" s="78" t="s">
        <v>24</v>
      </c>
      <c r="R884" s="78" t="s">
        <v>112</v>
      </c>
      <c r="S884" s="78" t="s">
        <v>24</v>
      </c>
      <c r="T884" s="78" t="s">
        <v>112</v>
      </c>
      <c r="U884" s="78" t="s">
        <v>24</v>
      </c>
      <c r="V884" s="78" t="s">
        <v>112</v>
      </c>
      <c r="W884" s="78" t="s">
        <v>24</v>
      </c>
      <c r="X884" s="78" t="s">
        <v>112</v>
      </c>
      <c r="Y884" s="78" t="s">
        <v>24</v>
      </c>
      <c r="Z884" s="78" t="s">
        <v>112</v>
      </c>
      <c r="AA884" s="78" t="s">
        <v>24</v>
      </c>
      <c r="AB884" s="78" t="s">
        <v>112</v>
      </c>
      <c r="AC884" s="78" t="s">
        <v>24</v>
      </c>
      <c r="AD884" s="78" t="s">
        <v>112</v>
      </c>
      <c r="AE884" s="78" t="s">
        <v>24</v>
      </c>
      <c r="AF884" s="78" t="s">
        <v>112</v>
      </c>
      <c r="AG884" s="78" t="s">
        <v>24</v>
      </c>
      <c r="AH884" s="79" t="s">
        <v>112</v>
      </c>
      <c r="AI884" s="78" t="s">
        <v>24</v>
      </c>
      <c r="AJ884" s="78" t="s">
        <v>112</v>
      </c>
      <c r="AK884" s="78" t="s">
        <v>24</v>
      </c>
      <c r="AL884" s="78" t="s">
        <v>112</v>
      </c>
      <c r="AM884" s="78" t="s">
        <v>24</v>
      </c>
      <c r="AN884" s="78" t="s">
        <v>112</v>
      </c>
      <c r="AO884" s="78" t="s">
        <v>24</v>
      </c>
      <c r="AP884" s="78" t="s">
        <v>112</v>
      </c>
      <c r="AQ884" s="78" t="s">
        <v>24</v>
      </c>
      <c r="AR884" s="78" t="s">
        <v>112</v>
      </c>
      <c r="AS884" s="78" t="s">
        <v>24</v>
      </c>
      <c r="AT884" s="78" t="s">
        <v>112</v>
      </c>
      <c r="AU884" s="78" t="s">
        <v>24</v>
      </c>
      <c r="AV884" s="154" t="s">
        <v>112</v>
      </c>
    </row>
    <row r="885" spans="1:63" ht="16.5" thickTop="1" thickBot="1" x14ac:dyDescent="0.3">
      <c r="A885" s="20" t="s">
        <v>25</v>
      </c>
      <c r="B885" s="21"/>
      <c r="C885" s="21"/>
      <c r="D885" s="75">
        <f>C885/C883</f>
        <v>0</v>
      </c>
      <c r="E885" s="21"/>
      <c r="F885" s="75">
        <f>E885/E883</f>
        <v>0</v>
      </c>
      <c r="G885" s="21"/>
      <c r="H885" s="75">
        <f>G885/G883</f>
        <v>0</v>
      </c>
      <c r="I885" s="21"/>
      <c r="J885" s="75">
        <f>I885/I883</f>
        <v>0</v>
      </c>
      <c r="K885" s="21"/>
      <c r="L885" s="75">
        <f>K885/K883</f>
        <v>0</v>
      </c>
      <c r="M885" s="21"/>
      <c r="N885" s="75">
        <f>M885/M883</f>
        <v>0</v>
      </c>
      <c r="O885" s="21"/>
      <c r="P885" s="75">
        <f>O885/O883</f>
        <v>0</v>
      </c>
      <c r="Q885" s="21"/>
      <c r="R885" s="75">
        <f>Q885/Q883</f>
        <v>0</v>
      </c>
      <c r="S885" s="21"/>
      <c r="T885" s="75">
        <f>S885/S883</f>
        <v>0</v>
      </c>
      <c r="U885" s="21"/>
      <c r="V885" s="75">
        <f>U885/U883</f>
        <v>0</v>
      </c>
      <c r="W885" s="21"/>
      <c r="X885" s="75">
        <f>W885/W883</f>
        <v>0</v>
      </c>
      <c r="Y885" s="21"/>
      <c r="Z885" s="75">
        <f>Y885/Y883</f>
        <v>0</v>
      </c>
      <c r="AA885" s="21"/>
      <c r="AB885" s="75">
        <f>AA885/AA883</f>
        <v>0</v>
      </c>
      <c r="AC885" s="21"/>
      <c r="AD885" s="75">
        <f>AC885/AC883</f>
        <v>0</v>
      </c>
      <c r="AE885" s="21"/>
      <c r="AF885" s="75">
        <f>AE885/AE883</f>
        <v>0</v>
      </c>
      <c r="AG885" s="21"/>
      <c r="AH885" s="75">
        <f>AG885/AG883</f>
        <v>0</v>
      </c>
      <c r="AI885" s="21"/>
      <c r="AJ885" s="75">
        <f>AI885/AI883</f>
        <v>0</v>
      </c>
      <c r="AK885" s="21"/>
      <c r="AL885" s="75">
        <f>AK885/AK883</f>
        <v>0</v>
      </c>
      <c r="AM885" s="21">
        <v>0</v>
      </c>
      <c r="AN885" s="75">
        <f>AM885/AM883</f>
        <v>0</v>
      </c>
      <c r="AO885" s="21"/>
      <c r="AP885" s="75">
        <f>AO885/AO883</f>
        <v>0</v>
      </c>
      <c r="AQ885" s="21"/>
      <c r="AR885" s="75">
        <f>AQ885/AQ883</f>
        <v>0</v>
      </c>
      <c r="AS885" s="21"/>
      <c r="AT885" s="75">
        <f>AS885/AS883</f>
        <v>0</v>
      </c>
      <c r="AU885" s="100">
        <f>E885+M885+O885+Q885+W885+Y885+AA885+AE885+AG885+AI885+AO885+AS885+G885+K885+I885+AC885+S885+U885+AQ885+AK885+AM885+C885</f>
        <v>0</v>
      </c>
      <c r="AV885" s="155">
        <f t="shared" ref="AV885:AV889" si="3990">F885+N885+P885+R885+X885+Z885+AB885+AF885+AH885+AJ885+AP885+AT885+AD885+H885+L885+J885+T885+V885+AR885+AL885+AN885+D885</f>
        <v>0</v>
      </c>
      <c r="AW885" s="93">
        <f>IF(D885=0,0,(IF('Attorney Detail'!I883="yes",(D885/AV885)*('Attorney Detail'!G883+'Attorney Detail'!H883),0)))</f>
        <v>0</v>
      </c>
      <c r="AX885" s="93">
        <f>IF(F885=0,0,(IF('Attorney Detail'!J883="yes",(F885/AV885)*('Attorney Detail'!G883+'Attorney Detail'!H883),0)))</f>
        <v>0</v>
      </c>
      <c r="AY885" s="93">
        <f>IF(H885+J885=0,0,(IF('Attorney Detail'!K883="yes",((H885+J885)/AV885)*('Attorney Detail'!G883+'Attorney Detail'!H883),0)))</f>
        <v>0</v>
      </c>
      <c r="AZ885" s="93">
        <f>IF(L885=0,0,(IF('Attorney Detail'!L883="yes",(L885/AV885)*('Attorney Detail'!G883+'Attorney Detail'!H883),0)))</f>
        <v>0</v>
      </c>
      <c r="BA885" s="93">
        <f>IF(N885=0,0,(N885/AV885)*('Attorney Detail'!G883+'Attorney Detail'!H883))</f>
        <v>0</v>
      </c>
      <c r="BB885" s="93">
        <f>IF(R885+T885=0,0,(IF('Attorney Detail'!M883="yes",((R885+T885)/AV885)*('Attorney Detail'!G883+'Attorney Detail'!H883),0)))</f>
        <v>0</v>
      </c>
      <c r="BC885" s="93">
        <f>IF(V885=0,0,(IF('Attorney Detail'!N883="yes",(((V885)/AV885)*('Attorney Detail'!G883+'Attorney Detail'!H883)),0)))</f>
        <v>0</v>
      </c>
      <c r="BD885" s="93">
        <f>IF(X885+Z885+AB885=0,0,(IF('Attorney Detail'!O883="yes",((X885+Z885+AB885)/AV885)*('Attorney Detail'!G883+'Attorney Detail'!H883),0)))</f>
        <v>0</v>
      </c>
      <c r="BE885" s="93">
        <f>IF(AD885=0,0,(IF('Attorney Detail'!P883="yes",(AD885/AV885)*('Attorney Detail'!G883+'Attorney Detail'!H883),0)))</f>
        <v>0</v>
      </c>
      <c r="BF885" s="93">
        <f>IF(AF885=0,0,(IF('Attorney Detail'!Q883="yes",(AF885/AV885)*('Attorney Detail'!G883+'Attorney Detail'!H883),0)))</f>
        <v>0</v>
      </c>
      <c r="BG885" s="93">
        <f>IF(AH885=0,0,(AH885/AV885)*('Attorney Detail'!G883+'Attorney Detail'!H883))</f>
        <v>0</v>
      </c>
      <c r="BH885" s="93">
        <f>IF(AK885+AM885=0,0,(IF('Attorney Detail'!R883="yes",((AL885+AN885)/AV885)*('Attorney Detail'!G883+'Attorney Detail'!H883),0)))</f>
        <v>0</v>
      </c>
      <c r="BI885" s="91">
        <f>IF(AP885=0,0,(IF('Attorney Detail'!S883="yes",(AP885/AV885)*('Attorney Detail'!G883+'Attorney Detail'!H883),0)))</f>
        <v>0</v>
      </c>
      <c r="BJ885" s="91">
        <f>IF(AT885=0,0,(AT885/AV885)*('Attorney Detail'!G883+'Attorney Detail'!H883))</f>
        <v>0</v>
      </c>
      <c r="BK885" s="91">
        <f>IF((AU885)=0,('Attorney Detail'!G883+'Attorney Detail'!H883),SUM(AW885:BJ885))</f>
        <v>0</v>
      </c>
    </row>
    <row r="886" spans="1:63" ht="16.5" thickTop="1" thickBot="1" x14ac:dyDescent="0.3">
      <c r="A886" s="22" t="s">
        <v>26</v>
      </c>
      <c r="B886" s="23"/>
      <c r="C886" s="88"/>
      <c r="D886" s="75">
        <f>C886/C883</f>
        <v>0</v>
      </c>
      <c r="E886" s="88"/>
      <c r="F886" s="75">
        <f>E886/E883</f>
        <v>0</v>
      </c>
      <c r="G886" s="88"/>
      <c r="H886" s="75">
        <f>G886/G883</f>
        <v>0</v>
      </c>
      <c r="I886" s="88"/>
      <c r="J886" s="75">
        <f>I886/I883</f>
        <v>0</v>
      </c>
      <c r="K886" s="88"/>
      <c r="L886" s="75">
        <f>K886/K883</f>
        <v>0</v>
      </c>
      <c r="M886" s="88"/>
      <c r="N886" s="75">
        <f>M886/M883</f>
        <v>0</v>
      </c>
      <c r="O886" s="88"/>
      <c r="P886" s="75">
        <f>O886/O883</f>
        <v>0</v>
      </c>
      <c r="Q886" s="88"/>
      <c r="R886" s="75">
        <f>Q886/Q883</f>
        <v>0</v>
      </c>
      <c r="S886" s="88"/>
      <c r="T886" s="75">
        <f>S886/S883</f>
        <v>0</v>
      </c>
      <c r="U886" s="88"/>
      <c r="V886" s="75">
        <f>U886/U883</f>
        <v>0</v>
      </c>
      <c r="W886" s="88"/>
      <c r="X886" s="75">
        <f>W886/W883</f>
        <v>0</v>
      </c>
      <c r="Y886" s="88"/>
      <c r="Z886" s="75">
        <f>Y886/Y883</f>
        <v>0</v>
      </c>
      <c r="AA886" s="88"/>
      <c r="AB886" s="75">
        <f>AA886/AA883</f>
        <v>0</v>
      </c>
      <c r="AC886" s="88"/>
      <c r="AD886" s="75">
        <f>AC886/AC883</f>
        <v>0</v>
      </c>
      <c r="AE886" s="88"/>
      <c r="AF886" s="75">
        <f>AE886/AE883</f>
        <v>0</v>
      </c>
      <c r="AG886" s="88"/>
      <c r="AH886" s="75">
        <f>AG886/AG883</f>
        <v>0</v>
      </c>
      <c r="AI886" s="88"/>
      <c r="AJ886" s="75">
        <f>AI886/AI883</f>
        <v>0</v>
      </c>
      <c r="AK886" s="88">
        <v>0</v>
      </c>
      <c r="AL886" s="75">
        <f>AK886/AK883</f>
        <v>0</v>
      </c>
      <c r="AM886" s="88">
        <v>0</v>
      </c>
      <c r="AN886" s="75">
        <f>AM886/AM883</f>
        <v>0</v>
      </c>
      <c r="AO886" s="88"/>
      <c r="AP886" s="75">
        <f>AO886/AO883</f>
        <v>0</v>
      </c>
      <c r="AQ886" s="88"/>
      <c r="AR886" s="75">
        <f>AQ886/AQ883</f>
        <v>0</v>
      </c>
      <c r="AS886" s="88"/>
      <c r="AT886" s="75">
        <f>AS886/AS883</f>
        <v>0</v>
      </c>
      <c r="AU886" s="107">
        <f>E886+M886+O886+Q886+W886+Y886+AA886+AE886+AG886+AI886+AO886+AS886+G886+K886+I886+AC886+S886+U886+AQ886+AK886+AM886+C886</f>
        <v>0</v>
      </c>
      <c r="AV886" s="155">
        <f t="shared" si="3990"/>
        <v>0</v>
      </c>
      <c r="AW886" s="93">
        <f>IF(D886=0,0,(IF('Attorney Detail'!I884="yes",(D886/AV886)*('Attorney Detail'!G884+'Attorney Detail'!H884),0)))</f>
        <v>0</v>
      </c>
      <c r="AX886" s="93">
        <f>IF(F886=0,0,(IF('Attorney Detail'!J884="yes",(F886/AV886)*('Attorney Detail'!G884+'Attorney Detail'!H884),0)))</f>
        <v>0</v>
      </c>
      <c r="AY886" s="93">
        <f>IF(H886+J886=0,0,(IF('Attorney Detail'!K884="yes",((H886+J886)/AV886)*('Attorney Detail'!G884+'Attorney Detail'!H884),0)))</f>
        <v>0</v>
      </c>
      <c r="AZ886" s="93">
        <f>IF(L886=0,0,(IF('Attorney Detail'!L884="yes",(L886/AV886)*('Attorney Detail'!G884+'Attorney Detail'!H884),0)))</f>
        <v>0</v>
      </c>
      <c r="BA886" s="93">
        <f>IF(N886=0,0,(N886/AV886)*('Attorney Detail'!G884+'Attorney Detail'!H884))</f>
        <v>0</v>
      </c>
      <c r="BB886" s="93">
        <f>IF(R886+T886=0,0,(IF('Attorney Detail'!M884="yes",((R886+T886)/AV886)*('Attorney Detail'!G884+'Attorney Detail'!H884),0)))</f>
        <v>0</v>
      </c>
      <c r="BC886" s="93">
        <f>IF(V886=0,0,(IF('Attorney Detail'!N884="yes",(((V886)/AV886)*('Attorney Detail'!G884+'Attorney Detail'!H884)),0)))</f>
        <v>0</v>
      </c>
      <c r="BD886" s="93">
        <f>IF(X886+Z886+AB886=0,0,(IF('Attorney Detail'!O884="yes",((X886+Z886+AB886)/AV886)*('Attorney Detail'!G884+'Attorney Detail'!H884),0)))</f>
        <v>0</v>
      </c>
      <c r="BE886" s="93">
        <f>IF(AD886=0,0,(IF('Attorney Detail'!P884="yes",(AD886/AV886)*('Attorney Detail'!G884+'Attorney Detail'!H884),0)))</f>
        <v>0</v>
      </c>
      <c r="BF886" s="93">
        <f>IF(AF886=0,0,(IF('Attorney Detail'!Q884="yes",(AF886/AV886)*('Attorney Detail'!G884+'Attorney Detail'!H884),0)))</f>
        <v>0</v>
      </c>
      <c r="BG886" s="93">
        <f>IF(AH886=0,0,(AH886/AV886)*('Attorney Detail'!G884+'Attorney Detail'!H884))</f>
        <v>0</v>
      </c>
      <c r="BH886" s="93">
        <f>IF(AK886+AM886=0,0,(IF('Attorney Detail'!R884="yes",((AL886+AN886)/AV886)*('Attorney Detail'!G884+'Attorney Detail'!H884),0)))</f>
        <v>0</v>
      </c>
      <c r="BI886" s="91">
        <f>IF(AP886=0,0,(IF('Attorney Detail'!S884="yes",(AP886/AV886)*('Attorney Detail'!G884+'Attorney Detail'!H884),0)))</f>
        <v>0</v>
      </c>
      <c r="BJ886" s="91">
        <f>IF(AT886=0,0,(AT886/AV886)*('Attorney Detail'!G884+'Attorney Detail'!H884))</f>
        <v>0</v>
      </c>
      <c r="BK886" s="91">
        <f>IF((AU886)=0,('Attorney Detail'!G884+'Attorney Detail'!H884),SUM(AW886:BJ886))</f>
        <v>0</v>
      </c>
    </row>
    <row r="887" spans="1:63" ht="16.5" thickTop="1" thickBot="1" x14ac:dyDescent="0.3">
      <c r="A887" s="22" t="s">
        <v>27</v>
      </c>
      <c r="B887" s="23"/>
      <c r="C887" s="88"/>
      <c r="D887" s="75">
        <f>C887/C883</f>
        <v>0</v>
      </c>
      <c r="E887" s="88"/>
      <c r="F887" s="75">
        <f>E887/E883</f>
        <v>0</v>
      </c>
      <c r="G887" s="88"/>
      <c r="H887" s="75">
        <f>G887/G883</f>
        <v>0</v>
      </c>
      <c r="I887" s="88"/>
      <c r="J887" s="75">
        <f>I887/I883</f>
        <v>0</v>
      </c>
      <c r="K887" s="88"/>
      <c r="L887" s="75">
        <f>K887/K883</f>
        <v>0</v>
      </c>
      <c r="M887" s="88"/>
      <c r="N887" s="75">
        <f>M887/M883</f>
        <v>0</v>
      </c>
      <c r="O887" s="88"/>
      <c r="P887" s="75">
        <f>O887/O883</f>
        <v>0</v>
      </c>
      <c r="Q887" s="88"/>
      <c r="R887" s="75">
        <f>Q887/Q883</f>
        <v>0</v>
      </c>
      <c r="S887" s="88"/>
      <c r="T887" s="75">
        <f>S887/S883</f>
        <v>0</v>
      </c>
      <c r="U887" s="88"/>
      <c r="V887" s="75">
        <f>U887/U883</f>
        <v>0</v>
      </c>
      <c r="W887" s="88"/>
      <c r="X887" s="75">
        <f>W887/W883</f>
        <v>0</v>
      </c>
      <c r="Y887" s="88"/>
      <c r="Z887" s="75">
        <f>Y887/Y883</f>
        <v>0</v>
      </c>
      <c r="AA887" s="88"/>
      <c r="AB887" s="75">
        <f>AA887/AA883</f>
        <v>0</v>
      </c>
      <c r="AC887" s="88"/>
      <c r="AD887" s="75">
        <f>AC887/AC883</f>
        <v>0</v>
      </c>
      <c r="AE887" s="88"/>
      <c r="AF887" s="75">
        <f>AE887/AE883</f>
        <v>0</v>
      </c>
      <c r="AG887" s="88"/>
      <c r="AH887" s="75">
        <f>AG887/AG883</f>
        <v>0</v>
      </c>
      <c r="AI887" s="88"/>
      <c r="AJ887" s="75">
        <f>AI887/AI883</f>
        <v>0</v>
      </c>
      <c r="AK887" s="88">
        <v>0</v>
      </c>
      <c r="AL887" s="75">
        <f>AK887/AK883</f>
        <v>0</v>
      </c>
      <c r="AM887" s="88">
        <v>0</v>
      </c>
      <c r="AN887" s="75">
        <f>AM887/AM883</f>
        <v>0</v>
      </c>
      <c r="AO887" s="88"/>
      <c r="AP887" s="75">
        <f>AO887/AO883</f>
        <v>0</v>
      </c>
      <c r="AQ887" s="88"/>
      <c r="AR887" s="75">
        <f>AQ887/AQ883</f>
        <v>0</v>
      </c>
      <c r="AS887" s="88"/>
      <c r="AT887" s="75">
        <f>AS887/AS883</f>
        <v>0</v>
      </c>
      <c r="AU887" s="107">
        <f>E887+M887+O887+Q887+W887+Y887+AA887+AE887+AG887+AI887+AO887+AS887+G887+K887+I887+AC887+S887+U887+AQ887+AK887+AM887+C887</f>
        <v>0</v>
      </c>
      <c r="AV887" s="155">
        <f t="shared" si="3990"/>
        <v>0</v>
      </c>
      <c r="AW887" s="93">
        <f>IF(D887=0,0,(IF('Attorney Detail'!I885="yes",(D887/AV887)*('Attorney Detail'!G885+'Attorney Detail'!H885),0)))</f>
        <v>0</v>
      </c>
      <c r="AX887" s="93">
        <f>IF(F887=0,0,(IF('Attorney Detail'!J885="yes",(F887/AV887)*('Attorney Detail'!G885+'Attorney Detail'!H885),0)))</f>
        <v>0</v>
      </c>
      <c r="AY887" s="93">
        <f>IF(H887+J887=0,0,(IF('Attorney Detail'!K885="yes",((H887+J887)/AV887)*('Attorney Detail'!G885+'Attorney Detail'!H885),0)))</f>
        <v>0</v>
      </c>
      <c r="AZ887" s="93">
        <f>IF(L887=0,0,(IF('Attorney Detail'!L885="yes",(L887/AV887)*('Attorney Detail'!G885+'Attorney Detail'!H885),0)))</f>
        <v>0</v>
      </c>
      <c r="BA887" s="93">
        <f>IF(N887=0,0,(N887/AV887)*('Attorney Detail'!G885+'Attorney Detail'!H885))</f>
        <v>0</v>
      </c>
      <c r="BB887" s="93">
        <f>IF(R887+T887=0,0,(IF('Attorney Detail'!M885="yes",((R887+T887)/AV887)*('Attorney Detail'!G885+'Attorney Detail'!H885),0)))</f>
        <v>0</v>
      </c>
      <c r="BC887" s="93">
        <f>IF(V887=0,0,(IF('Attorney Detail'!N885="yes",(((V887)/AV887)*('Attorney Detail'!G885+'Attorney Detail'!H885)),0)))</f>
        <v>0</v>
      </c>
      <c r="BD887" s="93">
        <f>IF(X887+Z887+AB887=0,0,(IF('Attorney Detail'!O885="yes",((X887+Z887+AB887)/AV887)*('Attorney Detail'!G885+'Attorney Detail'!H885),0)))</f>
        <v>0</v>
      </c>
      <c r="BE887" s="93">
        <f>IF(AD887=0,0,(IF('Attorney Detail'!P885="yes",(AD887/AV887)*('Attorney Detail'!G885+'Attorney Detail'!H885),0)))</f>
        <v>0</v>
      </c>
      <c r="BF887" s="93">
        <f>IF(AF887=0,0,(IF('Attorney Detail'!Q885="yes",(AF887/AV887)*('Attorney Detail'!G885+'Attorney Detail'!H885),0)))</f>
        <v>0</v>
      </c>
      <c r="BG887" s="93">
        <f>IF(AH887=0,0,(AH887/AV887)*('Attorney Detail'!G885+'Attorney Detail'!H885))</f>
        <v>0</v>
      </c>
      <c r="BH887" s="93">
        <f>IF(AK887+AM887=0,0,(IF('Attorney Detail'!R885="yes",((AL887+AN887)/AV887)*('Attorney Detail'!G885+'Attorney Detail'!H885),0)))</f>
        <v>0</v>
      </c>
      <c r="BI887" s="91">
        <f>IF(AP887=0,0,(IF('Attorney Detail'!S885="yes",(AP887/AV887)*('Attorney Detail'!G885+'Attorney Detail'!H885),0)))</f>
        <v>0</v>
      </c>
      <c r="BJ887" s="91">
        <f>IF(AT887=0,0,(AT887/AV887)*('Attorney Detail'!G885+'Attorney Detail'!H885))</f>
        <v>0</v>
      </c>
      <c r="BK887" s="91">
        <f>IF((AU887)=0,('Attorney Detail'!G885+'Attorney Detail'!H885),SUM(AW887:BJ887))</f>
        <v>0</v>
      </c>
    </row>
    <row r="888" spans="1:63" ht="16.5" thickTop="1" thickBot="1" x14ac:dyDescent="0.3">
      <c r="A888" s="24" t="s">
        <v>28</v>
      </c>
      <c r="B888" s="25"/>
      <c r="C888" s="25"/>
      <c r="D888" s="75">
        <f>C888/C883</f>
        <v>0</v>
      </c>
      <c r="E888" s="25"/>
      <c r="F888" s="75">
        <f>E888/E883</f>
        <v>0</v>
      </c>
      <c r="G888" s="25"/>
      <c r="H888" s="75">
        <f>G888/G883</f>
        <v>0</v>
      </c>
      <c r="I888" s="25"/>
      <c r="J888" s="75">
        <f>I888/I883</f>
        <v>0</v>
      </c>
      <c r="K888" s="25"/>
      <c r="L888" s="75">
        <f>K888/K883</f>
        <v>0</v>
      </c>
      <c r="M888" s="25"/>
      <c r="N888" s="75">
        <f>M888/M883</f>
        <v>0</v>
      </c>
      <c r="O888" s="25"/>
      <c r="P888" s="75">
        <f>O888/O883</f>
        <v>0</v>
      </c>
      <c r="Q888" s="25"/>
      <c r="R888" s="75">
        <f>Q888/Q883</f>
        <v>0</v>
      </c>
      <c r="S888" s="25"/>
      <c r="T888" s="75">
        <f>S888/S883</f>
        <v>0</v>
      </c>
      <c r="U888" s="25"/>
      <c r="V888" s="75">
        <f>U888/U883</f>
        <v>0</v>
      </c>
      <c r="W888" s="25"/>
      <c r="X888" s="75">
        <f>W888/W883</f>
        <v>0</v>
      </c>
      <c r="Y888" s="25"/>
      <c r="Z888" s="75">
        <f>Y888/Y883</f>
        <v>0</v>
      </c>
      <c r="AA888" s="25"/>
      <c r="AB888" s="75">
        <f>AA888/AA883</f>
        <v>0</v>
      </c>
      <c r="AC888" s="25"/>
      <c r="AD888" s="75">
        <f>AC888/AC883</f>
        <v>0</v>
      </c>
      <c r="AE888" s="25"/>
      <c r="AF888" s="75">
        <f>AE888/AE883</f>
        <v>0</v>
      </c>
      <c r="AG888" s="25"/>
      <c r="AH888" s="75">
        <f>AG888/AG883</f>
        <v>0</v>
      </c>
      <c r="AI888" s="25"/>
      <c r="AJ888" s="75">
        <f>AI888/AI883</f>
        <v>0</v>
      </c>
      <c r="AK888" s="25">
        <v>0</v>
      </c>
      <c r="AL888" s="75">
        <f>AK888/AK883</f>
        <v>0</v>
      </c>
      <c r="AM888" s="25">
        <v>0</v>
      </c>
      <c r="AN888" s="75">
        <f>AM888/AM883</f>
        <v>0</v>
      </c>
      <c r="AO888" s="25"/>
      <c r="AP888" s="75">
        <f>AO888/AO883</f>
        <v>0</v>
      </c>
      <c r="AQ888" s="25"/>
      <c r="AR888" s="75">
        <f>AQ888/AQ883</f>
        <v>0</v>
      </c>
      <c r="AS888" s="25"/>
      <c r="AT888" s="75">
        <f>AS888/AS883</f>
        <v>0</v>
      </c>
      <c r="AU888" s="108">
        <f>E888+M888+O888+Q888+W888+Y888+AA888+AE888+AG888+AI888+AO888+AS888+G888+K888+I888+AC888+S888+U888+AQ888+AK888+AM888+C888</f>
        <v>0</v>
      </c>
      <c r="AV888" s="155">
        <f t="shared" si="3990"/>
        <v>0</v>
      </c>
      <c r="AW888" s="93">
        <f>IF(D888=0,0,(IF('Attorney Detail'!I886="yes",(D888/AV888)*('Attorney Detail'!G886+'Attorney Detail'!H886),0)))</f>
        <v>0</v>
      </c>
      <c r="AX888" s="93">
        <f>IF(F888=0,0,(IF('Attorney Detail'!J886="yes",(F888/AV888)*('Attorney Detail'!G886+'Attorney Detail'!H886),0)))</f>
        <v>0</v>
      </c>
      <c r="AY888" s="93">
        <f>IF(H888+J888=0,0,(IF('Attorney Detail'!K886="yes",((H888+J888)/AV888)*('Attorney Detail'!G886+'Attorney Detail'!H886),0)))</f>
        <v>0</v>
      </c>
      <c r="AZ888" s="93">
        <f>IF(L888=0,0,(IF('Attorney Detail'!L886="yes",(L888/AV888)*('Attorney Detail'!G886+'Attorney Detail'!H886),0)))</f>
        <v>0</v>
      </c>
      <c r="BA888" s="93">
        <f>IF(N888=0,0,(N888/AV888)*('Attorney Detail'!G886+'Attorney Detail'!H886))</f>
        <v>0</v>
      </c>
      <c r="BB888" s="93">
        <f>IF(R888+T888=0,0,(IF('Attorney Detail'!M886="yes",((R888+T888)/AV888)*('Attorney Detail'!G886+'Attorney Detail'!H886),0)))</f>
        <v>0</v>
      </c>
      <c r="BC888" s="93">
        <f>IF(V888=0,0,(IF('Attorney Detail'!N886="yes",(((V888)/AV888)*('Attorney Detail'!G886+'Attorney Detail'!H886)),0)))</f>
        <v>0</v>
      </c>
      <c r="BD888" s="93">
        <f>IF(X888+Z888+AB888=0,0,(IF('Attorney Detail'!O886="yes",((X888+Z888+AB888)/AV888)*('Attorney Detail'!G886+'Attorney Detail'!H886),0)))</f>
        <v>0</v>
      </c>
      <c r="BE888" s="93">
        <f>IF(AD888=0,0,(IF('Attorney Detail'!P886="yes",(AD888/AV888)*('Attorney Detail'!G886+'Attorney Detail'!H886),0)))</f>
        <v>0</v>
      </c>
      <c r="BF888" s="93">
        <f>IF(AF888=0,0,(IF('Attorney Detail'!Q886="yes",(AF888/AV888)*('Attorney Detail'!G886+'Attorney Detail'!H886),0)))</f>
        <v>0</v>
      </c>
      <c r="BG888" s="93">
        <f>IF(AH888=0,0,(AH888/AV888)*('Attorney Detail'!G886+'Attorney Detail'!H886))</f>
        <v>0</v>
      </c>
      <c r="BH888" s="93">
        <f>IF(AK888+AM888=0,0,(IF('Attorney Detail'!R886="yes",((AL888+AN888)/AV888)*('Attorney Detail'!G886+'Attorney Detail'!H886),0)))</f>
        <v>0</v>
      </c>
      <c r="BI888" s="91">
        <f>IF(AP888=0,0,(IF('Attorney Detail'!S886="yes",(AP888/AV888)*('Attorney Detail'!G886+'Attorney Detail'!H886),0)))</f>
        <v>0</v>
      </c>
      <c r="BJ888" s="91">
        <f>IF(AT888=0,0,(AT888/AV888)*('Attorney Detail'!G886+'Attorney Detail'!H886))</f>
        <v>0</v>
      </c>
      <c r="BK888" s="91">
        <f>IF((AU888)=0,('Attorney Detail'!G886+'Attorney Detail'!H886),SUM(AW888:BJ888))</f>
        <v>0</v>
      </c>
    </row>
    <row r="889" spans="1:63" ht="16.5" thickTop="1" thickBot="1" x14ac:dyDescent="0.3">
      <c r="A889" s="72" t="s">
        <v>29</v>
      </c>
      <c r="B889" s="73"/>
      <c r="C889" s="73">
        <f t="shared" ref="C889" si="3991">SUM(C885:C888)</f>
        <v>0</v>
      </c>
      <c r="D889" s="74">
        <f t="shared" ref="D889" si="3992">C889/C883</f>
        <v>0</v>
      </c>
      <c r="E889" s="73">
        <f t="shared" ref="E889" si="3993">SUM(E885:E888)</f>
        <v>0</v>
      </c>
      <c r="F889" s="74">
        <f t="shared" ref="F889" si="3994">E889/E883</f>
        <v>0</v>
      </c>
      <c r="G889" s="73">
        <f t="shared" ref="G889" si="3995">SUM(G885:G888)</f>
        <v>0</v>
      </c>
      <c r="H889" s="75">
        <f t="shared" ref="H889" si="3996">G889/G883</f>
        <v>0</v>
      </c>
      <c r="I889" s="73">
        <f t="shared" ref="I889" si="3997">SUM(I885:I888)</f>
        <v>0</v>
      </c>
      <c r="J889" s="75">
        <f t="shared" ref="J889" si="3998">I889/I883</f>
        <v>0</v>
      </c>
      <c r="K889" s="73">
        <f t="shared" ref="K889" si="3999">SUM(K885:K888)</f>
        <v>0</v>
      </c>
      <c r="L889" s="75">
        <f t="shared" ref="L889" si="4000">K889/K883</f>
        <v>0</v>
      </c>
      <c r="M889" s="73">
        <f t="shared" ref="M889" si="4001">SUM(M885:M888)</f>
        <v>0</v>
      </c>
      <c r="N889" s="74">
        <f t="shared" ref="N889" si="4002">M889/M883</f>
        <v>0</v>
      </c>
      <c r="O889" s="73">
        <f t="shared" ref="O889" si="4003">SUM(O885:O888)</f>
        <v>0</v>
      </c>
      <c r="P889" s="74">
        <f t="shared" ref="P889" si="4004">O889/O883</f>
        <v>0</v>
      </c>
      <c r="Q889" s="73">
        <f t="shared" ref="Q889" si="4005">SUM(Q885:Q888)</f>
        <v>0</v>
      </c>
      <c r="R889" s="75">
        <f t="shared" ref="R889" si="4006">Q889/Q883</f>
        <v>0</v>
      </c>
      <c r="S889" s="73">
        <f t="shared" ref="S889" si="4007">SUM(S885:S888)</f>
        <v>0</v>
      </c>
      <c r="T889" s="75">
        <f t="shared" ref="T889" si="4008">S889/S883</f>
        <v>0</v>
      </c>
      <c r="U889" s="73">
        <f t="shared" ref="U889" si="4009">SUM(U885:U888)</f>
        <v>0</v>
      </c>
      <c r="V889" s="75">
        <f t="shared" ref="V889" si="4010">U889/U883</f>
        <v>0</v>
      </c>
      <c r="W889" s="73">
        <f t="shared" ref="W889" si="4011">SUM(W885:W888)</f>
        <v>0</v>
      </c>
      <c r="X889" s="75">
        <f t="shared" ref="X889" si="4012">W889/W883</f>
        <v>0</v>
      </c>
      <c r="Y889" s="73">
        <f t="shared" ref="Y889" si="4013">SUM(Y885:Y888)</f>
        <v>0</v>
      </c>
      <c r="Z889" s="75">
        <f t="shared" ref="Z889" si="4014">Y889/Y883</f>
        <v>0</v>
      </c>
      <c r="AA889" s="73">
        <f t="shared" ref="AA889" si="4015">SUM(AA885:AA888)</f>
        <v>0</v>
      </c>
      <c r="AB889" s="75">
        <f t="shared" ref="AB889" si="4016">AA889/AA883</f>
        <v>0</v>
      </c>
      <c r="AC889" s="73">
        <f t="shared" ref="AC889" si="4017">SUM(AC885:AC888)</f>
        <v>0</v>
      </c>
      <c r="AD889" s="75">
        <f t="shared" ref="AD889" si="4018">AC889/AC883</f>
        <v>0</v>
      </c>
      <c r="AE889" s="73">
        <f t="shared" ref="AE889" si="4019">SUM(AE885:AE888)</f>
        <v>0</v>
      </c>
      <c r="AF889" s="75">
        <f t="shared" ref="AF889" si="4020">AE889/AE883</f>
        <v>0</v>
      </c>
      <c r="AG889" s="73">
        <f t="shared" ref="AG889" si="4021">SUM(AG885:AG888)</f>
        <v>0</v>
      </c>
      <c r="AH889" s="75">
        <f t="shared" ref="AH889" si="4022">AG889/AG883</f>
        <v>0</v>
      </c>
      <c r="AI889" s="73">
        <f t="shared" ref="AI889" si="4023">SUM(AI885:AI888)</f>
        <v>0</v>
      </c>
      <c r="AJ889" s="75">
        <f t="shared" ref="AJ889" si="4024">AI889/AI883</f>
        <v>0</v>
      </c>
      <c r="AK889" s="73">
        <f t="shared" ref="AK889" si="4025">SUM(AK885:AK888)</f>
        <v>0</v>
      </c>
      <c r="AL889" s="75">
        <f t="shared" ref="AL889" si="4026">AK889/AK883</f>
        <v>0</v>
      </c>
      <c r="AM889" s="73">
        <f t="shared" ref="AM889" si="4027">SUM(AM885:AM888)</f>
        <v>0</v>
      </c>
      <c r="AN889" s="75">
        <f t="shared" ref="AN889" si="4028">AM889/AM883</f>
        <v>0</v>
      </c>
      <c r="AO889" s="73">
        <f t="shared" ref="AO889" si="4029">SUM(AO885:AO888)</f>
        <v>0</v>
      </c>
      <c r="AP889" s="75">
        <f t="shared" ref="AP889" si="4030">AO889/AO883</f>
        <v>0</v>
      </c>
      <c r="AQ889" s="73">
        <f t="shared" ref="AQ889" si="4031">SUM(AQ885:AQ888)</f>
        <v>0</v>
      </c>
      <c r="AR889" s="75">
        <f t="shared" ref="AR889" si="4032">AQ889/AQ883</f>
        <v>0</v>
      </c>
      <c r="AS889" s="73">
        <f t="shared" ref="AS889" si="4033">SUM(AS885:AS888)</f>
        <v>0</v>
      </c>
      <c r="AT889" s="75">
        <f t="shared" ref="AT889" si="4034">AS889/AS883</f>
        <v>0</v>
      </c>
      <c r="AU889" s="71">
        <f>E889+M889+O889+Q889+W889+Y889+AA889+AE889+AG889+AI889+AO889+AS889+G889+K889+I889+AC889+S889+U889+AQ889+AK889+AM889+C889</f>
        <v>0</v>
      </c>
      <c r="AV889" s="155">
        <f t="shared" si="3990"/>
        <v>0</v>
      </c>
      <c r="AW889" s="94"/>
      <c r="AX889" s="94"/>
      <c r="AY889" s="94"/>
      <c r="AZ889" s="94"/>
      <c r="BA889" s="94"/>
      <c r="BB889" s="94"/>
      <c r="BC889" s="94"/>
      <c r="BD889" s="94"/>
      <c r="BE889" s="94"/>
      <c r="BF889" s="94"/>
      <c r="BG889" s="94"/>
      <c r="BH889" s="94"/>
      <c r="BI889" s="94"/>
      <c r="BJ889" s="94"/>
      <c r="BK889" s="94"/>
    </row>
    <row r="890" spans="1:63" ht="16.5" thickTop="1" x14ac:dyDescent="0.25">
      <c r="A890" s="233" t="s">
        <v>481</v>
      </c>
      <c r="B890" s="233"/>
      <c r="C890" s="233"/>
      <c r="D890" s="233"/>
      <c r="E890" s="233"/>
      <c r="F890" s="233"/>
      <c r="G890" s="233"/>
      <c r="H890" s="233"/>
      <c r="I890" s="233"/>
      <c r="J890" s="233"/>
      <c r="K890" s="233"/>
      <c r="L890" s="233"/>
      <c r="M890" s="233"/>
      <c r="N890" s="233"/>
      <c r="O890" s="233"/>
      <c r="P890" s="233"/>
      <c r="Q890" s="233"/>
      <c r="R890" s="233"/>
      <c r="S890" s="233"/>
      <c r="T890" s="233"/>
      <c r="U890" s="233"/>
      <c r="V890" s="233"/>
      <c r="W890" s="233"/>
      <c r="X890" s="233"/>
      <c r="Y890" s="233"/>
      <c r="Z890" s="233"/>
      <c r="AA890" s="233"/>
      <c r="AB890" s="233"/>
      <c r="AC890" s="233"/>
      <c r="AD890" s="233"/>
      <c r="AE890" s="233"/>
      <c r="AF890" s="233"/>
      <c r="AG890" s="233"/>
      <c r="AH890" s="233"/>
      <c r="AI890" s="233"/>
      <c r="AJ890" s="233"/>
      <c r="AK890" s="233"/>
      <c r="AL890" s="233"/>
      <c r="AM890" s="233"/>
      <c r="AN890" s="233"/>
      <c r="AO890" s="233"/>
      <c r="AP890" s="233"/>
      <c r="AQ890" s="233"/>
      <c r="AR890" s="233"/>
      <c r="AS890" s="233"/>
      <c r="AT890" s="233"/>
      <c r="AU890" s="233"/>
      <c r="AV890" s="233"/>
    </row>
    <row r="891" spans="1:63" ht="45" x14ac:dyDescent="0.25">
      <c r="A891" s="76"/>
      <c r="B891" s="66" t="s">
        <v>21</v>
      </c>
      <c r="C891" s="225" t="s">
        <v>442</v>
      </c>
      <c r="D891" s="226"/>
      <c r="E891" s="225" t="s">
        <v>96</v>
      </c>
      <c r="F891" s="226"/>
      <c r="G891" s="232" t="s">
        <v>99</v>
      </c>
      <c r="H891" s="226"/>
      <c r="I891" s="232" t="s">
        <v>100</v>
      </c>
      <c r="J891" s="226"/>
      <c r="K891" s="225" t="s">
        <v>97</v>
      </c>
      <c r="L891" s="226"/>
      <c r="M891" s="225" t="s">
        <v>98</v>
      </c>
      <c r="N891" s="226"/>
      <c r="O891" s="225" t="s">
        <v>22</v>
      </c>
      <c r="P891" s="226"/>
      <c r="Q891" s="225" t="s">
        <v>489</v>
      </c>
      <c r="R891" s="226"/>
      <c r="S891" s="225" t="s">
        <v>488</v>
      </c>
      <c r="T891" s="226"/>
      <c r="U891" s="232" t="s">
        <v>422</v>
      </c>
      <c r="V891" s="226"/>
      <c r="W891" s="232" t="s">
        <v>436</v>
      </c>
      <c r="X891" s="226"/>
      <c r="Y891" s="232" t="s">
        <v>423</v>
      </c>
      <c r="Z891" s="226"/>
      <c r="AA891" s="225" t="s">
        <v>484</v>
      </c>
      <c r="AB891" s="226"/>
      <c r="AC891" s="225" t="s">
        <v>93</v>
      </c>
      <c r="AD891" s="226"/>
      <c r="AE891" s="225" t="s">
        <v>94</v>
      </c>
      <c r="AF891" s="226"/>
      <c r="AG891" s="225" t="s">
        <v>485</v>
      </c>
      <c r="AH891" s="226"/>
      <c r="AI891" s="225" t="s">
        <v>424</v>
      </c>
      <c r="AJ891" s="226"/>
      <c r="AK891" s="225" t="s">
        <v>425</v>
      </c>
      <c r="AL891" s="226"/>
      <c r="AM891" s="225" t="s">
        <v>437</v>
      </c>
      <c r="AN891" s="226"/>
      <c r="AO891" s="225" t="s">
        <v>500</v>
      </c>
      <c r="AP891" s="226"/>
      <c r="AQ891" s="225" t="s">
        <v>426</v>
      </c>
      <c r="AR891" s="226"/>
      <c r="AS891" s="225" t="s">
        <v>447</v>
      </c>
      <c r="AT891" s="226"/>
      <c r="AU891" s="225" t="s">
        <v>23</v>
      </c>
      <c r="AV891" s="226"/>
      <c r="AW891" s="89" t="s">
        <v>442</v>
      </c>
      <c r="AX891" s="89" t="s">
        <v>96</v>
      </c>
      <c r="AY891" s="195" t="s">
        <v>317</v>
      </c>
      <c r="AZ891" s="105" t="s">
        <v>97</v>
      </c>
      <c r="BA891" s="105" t="s">
        <v>443</v>
      </c>
      <c r="BB891" s="90" t="s">
        <v>434</v>
      </c>
      <c r="BC891" s="106" t="s">
        <v>318</v>
      </c>
      <c r="BD891" s="90" t="s">
        <v>435</v>
      </c>
      <c r="BE891" s="90" t="s">
        <v>93</v>
      </c>
      <c r="BF891" s="90" t="s">
        <v>94</v>
      </c>
      <c r="BG891" s="90" t="s">
        <v>31</v>
      </c>
      <c r="BH891" s="90" t="s">
        <v>444</v>
      </c>
      <c r="BI891" s="91" t="s">
        <v>445</v>
      </c>
      <c r="BJ891" s="91" t="s">
        <v>446</v>
      </c>
      <c r="BK891" s="91" t="s">
        <v>448</v>
      </c>
    </row>
    <row r="892" spans="1:63" x14ac:dyDescent="0.25">
      <c r="A892" s="38" t="s">
        <v>107</v>
      </c>
      <c r="B892" s="67"/>
      <c r="C892" s="67"/>
      <c r="D892" s="68"/>
      <c r="E892" s="67"/>
      <c r="F892" s="68"/>
      <c r="G892" s="67"/>
      <c r="H892" s="68"/>
      <c r="I892" s="67"/>
      <c r="J892" s="68"/>
      <c r="K892" s="67"/>
      <c r="L892" s="68"/>
      <c r="M892" s="69"/>
      <c r="N892" s="68"/>
      <c r="O892" s="67"/>
      <c r="P892" s="68"/>
      <c r="Q892" s="67"/>
      <c r="R892" s="68"/>
      <c r="S892" s="67"/>
      <c r="T892" s="68"/>
      <c r="U892" s="67"/>
      <c r="V892" s="68"/>
      <c r="W892" s="67"/>
      <c r="X892" s="68"/>
      <c r="Y892" s="67"/>
      <c r="Z892" s="68"/>
      <c r="AA892" s="67"/>
      <c r="AB892" s="68"/>
      <c r="AC892" s="69"/>
      <c r="AD892" s="69"/>
      <c r="AE892" s="67"/>
      <c r="AF892" s="68"/>
      <c r="AG892" s="67"/>
      <c r="AH892" s="68"/>
      <c r="AI892" s="67"/>
      <c r="AJ892" s="68"/>
      <c r="AK892" s="227"/>
      <c r="AL892" s="228"/>
      <c r="AM892" s="227"/>
      <c r="AN892" s="228"/>
      <c r="AO892" s="112"/>
      <c r="AP892" s="113"/>
      <c r="AQ892" s="112"/>
      <c r="AR892" s="113"/>
      <c r="AS892" s="112"/>
      <c r="AT892" s="113"/>
      <c r="AU892" s="67"/>
      <c r="AV892" s="110"/>
      <c r="AW892" s="89"/>
      <c r="AX892" s="89"/>
      <c r="AY892" s="89"/>
      <c r="AZ892" s="89"/>
      <c r="BA892" s="89"/>
    </row>
    <row r="893" spans="1:63" x14ac:dyDescent="0.25">
      <c r="A893" s="77"/>
      <c r="B893" s="70"/>
      <c r="C893" s="223">
        <f>(VLOOKUP(A892,$BL$2:$CH$5,2,FALSE))*'Attorney Detail'!F893</f>
        <v>15</v>
      </c>
      <c r="D893" s="224"/>
      <c r="E893" s="223">
        <f>(VLOOKUP(A892,$BL$2:$CH$5,3,FALSE))*'Attorney Detail'!F893</f>
        <v>15</v>
      </c>
      <c r="F893" s="224"/>
      <c r="G893" s="223">
        <f>VLOOKUP(A892,$BL$2:$CI$5,4,FALSE)*'Attorney Detail'!F893</f>
        <v>50</v>
      </c>
      <c r="H893" s="224"/>
      <c r="I893" s="223">
        <f>VLOOKUP(A892,$BL$2:$CI$5,5,FALSE)*'Attorney Detail'!F893</f>
        <v>80</v>
      </c>
      <c r="J893" s="224"/>
      <c r="K893" s="223">
        <f>VLOOKUP(A892,$BL$2:$CI$5,6,FALSE)*'Attorney Detail'!F893</f>
        <v>100</v>
      </c>
      <c r="L893" s="224"/>
      <c r="M893" s="234">
        <f>VLOOKUP(A892,$BL$2:$CI$5,7,FALSE)*'Attorney Detail'!F893</f>
        <v>150</v>
      </c>
      <c r="N893" s="224"/>
      <c r="O893" s="223">
        <f>VLOOKUP(A892,$BL$2:$CI$5,8,FALSE)*'Attorney Detail'!F893</f>
        <v>300</v>
      </c>
      <c r="P893" s="224"/>
      <c r="Q893" s="223">
        <f>VLOOKUP(A892,$BL$2:$CI$5,9,FALSE)*'Attorney Detail'!F893</f>
        <v>15</v>
      </c>
      <c r="R893" s="224"/>
      <c r="S893" s="223">
        <f>VLOOKUP(A892,$BL$2:$CI$5,10,FALSE)*'Attorney Detail'!F893</f>
        <v>50</v>
      </c>
      <c r="T893" s="224"/>
      <c r="U893" s="223">
        <f>VLOOKUP(A892,$BL$2:$CI$5,11,FALSE)*'Attorney Detail'!F893</f>
        <v>100</v>
      </c>
      <c r="V893" s="224"/>
      <c r="W893" s="223">
        <f>VLOOKUP(A892,$BL$2:$CI$5,12,FALSE)*'Attorney Detail'!F893</f>
        <v>220</v>
      </c>
      <c r="X893" s="224"/>
      <c r="Y893" s="223">
        <f>VLOOKUP(A892,$BL$2:$CI$5,13,FALSE)*'Attorney Detail'!F893</f>
        <v>300</v>
      </c>
      <c r="Z893" s="224"/>
      <c r="AA893" s="229">
        <f>VLOOKUP(A892,$BL$2:$CI$5,14,FALSE)*'Attorney Detail'!F893</f>
        <v>400</v>
      </c>
      <c r="AB893" s="230"/>
      <c r="AC893" s="229">
        <f>VLOOKUP(A892,$BL$2:$CI$5,15,FALSE)*'Attorney Detail'!F893</f>
        <v>120</v>
      </c>
      <c r="AD893" s="231"/>
      <c r="AE893" s="229">
        <f>VLOOKUP(A892,$BL$2:$CI$5,16,FALSE)*'Attorney Detail'!F893</f>
        <v>120</v>
      </c>
      <c r="AF893" s="230"/>
      <c r="AG893" s="229">
        <f>VLOOKUP(A892,$BL$2:$CI$5,17,FALSE)*'Attorney Detail'!F893</f>
        <v>300</v>
      </c>
      <c r="AH893" s="230"/>
      <c r="AI893" s="223">
        <f>VLOOKUP(A892,$BL$2:$CI$5,18,FALSE)*'Attorney Detail'!F893</f>
        <v>300</v>
      </c>
      <c r="AJ893" s="224"/>
      <c r="AK893" s="223">
        <f>VLOOKUP(A892,$BL$2:$CI$5,19,FALSE)*'Attorney Detail'!F893</f>
        <v>15</v>
      </c>
      <c r="AL893" s="224"/>
      <c r="AM893" s="223">
        <f>VLOOKUP(A892,$BL$2:$CI$5,20,FALSE)*'Attorney Detail'!F893</f>
        <v>40</v>
      </c>
      <c r="AN893" s="224"/>
      <c r="AO893" s="223">
        <f>VLOOKUP(A892,$BL$2:$CI$5,21,FALSE)*'Attorney Detail'!F893</f>
        <v>40</v>
      </c>
      <c r="AP893" s="224"/>
      <c r="AQ893" s="223">
        <f>VLOOKUP(A892,$BL$2:$CI$5,22,FALSE)*'Attorney Detail'!F893</f>
        <v>40</v>
      </c>
      <c r="AR893" s="224"/>
      <c r="AS893" s="235">
        <f>VLOOKUP(A892,$BL$2:$CI$5,23,FALSE)*'Attorney Detail'!F893</f>
        <v>10000000000</v>
      </c>
      <c r="AT893" s="236"/>
      <c r="AU893" s="237"/>
      <c r="AV893" s="238"/>
    </row>
    <row r="894" spans="1:63" ht="15.75" thickBot="1" x14ac:dyDescent="0.3">
      <c r="A894" s="37" t="str">
        <f>'Attorney Detail'!A893&amp;""</f>
        <v/>
      </c>
      <c r="B894" s="78" t="s">
        <v>24</v>
      </c>
      <c r="C894" s="78" t="s">
        <v>24</v>
      </c>
      <c r="D894" s="78" t="s">
        <v>112</v>
      </c>
      <c r="E894" s="78" t="s">
        <v>24</v>
      </c>
      <c r="F894" s="78" t="s">
        <v>112</v>
      </c>
      <c r="G894" s="78" t="s">
        <v>24</v>
      </c>
      <c r="H894" s="78" t="s">
        <v>112</v>
      </c>
      <c r="I894" s="78" t="s">
        <v>24</v>
      </c>
      <c r="J894" s="78" t="s">
        <v>112</v>
      </c>
      <c r="K894" s="78" t="s">
        <v>24</v>
      </c>
      <c r="L894" s="78" t="s">
        <v>112</v>
      </c>
      <c r="M894" s="78" t="s">
        <v>24</v>
      </c>
      <c r="N894" s="78" t="s">
        <v>112</v>
      </c>
      <c r="O894" s="78" t="s">
        <v>24</v>
      </c>
      <c r="P894" s="78" t="s">
        <v>112</v>
      </c>
      <c r="Q894" s="78" t="s">
        <v>24</v>
      </c>
      <c r="R894" s="78" t="s">
        <v>112</v>
      </c>
      <c r="S894" s="78" t="s">
        <v>24</v>
      </c>
      <c r="T894" s="78" t="s">
        <v>112</v>
      </c>
      <c r="U894" s="78" t="s">
        <v>24</v>
      </c>
      <c r="V894" s="78" t="s">
        <v>112</v>
      </c>
      <c r="W894" s="78" t="s">
        <v>24</v>
      </c>
      <c r="X894" s="78" t="s">
        <v>112</v>
      </c>
      <c r="Y894" s="78" t="s">
        <v>24</v>
      </c>
      <c r="Z894" s="78" t="s">
        <v>112</v>
      </c>
      <c r="AA894" s="78" t="s">
        <v>24</v>
      </c>
      <c r="AB894" s="78" t="s">
        <v>112</v>
      </c>
      <c r="AC894" s="78" t="s">
        <v>24</v>
      </c>
      <c r="AD894" s="78" t="s">
        <v>112</v>
      </c>
      <c r="AE894" s="78" t="s">
        <v>24</v>
      </c>
      <c r="AF894" s="78" t="s">
        <v>112</v>
      </c>
      <c r="AG894" s="78" t="s">
        <v>24</v>
      </c>
      <c r="AH894" s="79" t="s">
        <v>112</v>
      </c>
      <c r="AI894" s="78" t="s">
        <v>24</v>
      </c>
      <c r="AJ894" s="78" t="s">
        <v>112</v>
      </c>
      <c r="AK894" s="78" t="s">
        <v>24</v>
      </c>
      <c r="AL894" s="78" t="s">
        <v>112</v>
      </c>
      <c r="AM894" s="78" t="s">
        <v>24</v>
      </c>
      <c r="AN894" s="78" t="s">
        <v>112</v>
      </c>
      <c r="AO894" s="78" t="s">
        <v>24</v>
      </c>
      <c r="AP894" s="78" t="s">
        <v>112</v>
      </c>
      <c r="AQ894" s="78" t="s">
        <v>24</v>
      </c>
      <c r="AR894" s="78" t="s">
        <v>112</v>
      </c>
      <c r="AS894" s="78" t="s">
        <v>24</v>
      </c>
      <c r="AT894" s="78" t="s">
        <v>112</v>
      </c>
      <c r="AU894" s="78" t="s">
        <v>24</v>
      </c>
      <c r="AV894" s="154" t="s">
        <v>112</v>
      </c>
    </row>
    <row r="895" spans="1:63" ht="16.5" thickTop="1" thickBot="1" x14ac:dyDescent="0.3">
      <c r="A895" s="20" t="s">
        <v>25</v>
      </c>
      <c r="B895" s="21"/>
      <c r="C895" s="21"/>
      <c r="D895" s="75">
        <f>C895/C893</f>
        <v>0</v>
      </c>
      <c r="E895" s="21"/>
      <c r="F895" s="75">
        <f>E895/E893</f>
        <v>0</v>
      </c>
      <c r="G895" s="21"/>
      <c r="H895" s="75">
        <f>G895/G893</f>
        <v>0</v>
      </c>
      <c r="I895" s="21"/>
      <c r="J895" s="75">
        <f>I895/I893</f>
        <v>0</v>
      </c>
      <c r="K895" s="21"/>
      <c r="L895" s="75">
        <f>K895/K893</f>
        <v>0</v>
      </c>
      <c r="M895" s="21"/>
      <c r="N895" s="75">
        <f>M895/M893</f>
        <v>0</v>
      </c>
      <c r="O895" s="21"/>
      <c r="P895" s="75">
        <f>O895/O893</f>
        <v>0</v>
      </c>
      <c r="Q895" s="21"/>
      <c r="R895" s="75">
        <f>Q895/Q893</f>
        <v>0</v>
      </c>
      <c r="S895" s="21"/>
      <c r="T895" s="75">
        <f>S895/S893</f>
        <v>0</v>
      </c>
      <c r="U895" s="21"/>
      <c r="V895" s="75">
        <f>U895/U893</f>
        <v>0</v>
      </c>
      <c r="W895" s="21"/>
      <c r="X895" s="75">
        <f>W895/W893</f>
        <v>0</v>
      </c>
      <c r="Y895" s="21"/>
      <c r="Z895" s="75">
        <f>Y895/Y893</f>
        <v>0</v>
      </c>
      <c r="AA895" s="21"/>
      <c r="AB895" s="75">
        <f>AA895/AA893</f>
        <v>0</v>
      </c>
      <c r="AC895" s="21"/>
      <c r="AD895" s="75">
        <f>AC895/AC893</f>
        <v>0</v>
      </c>
      <c r="AE895" s="21"/>
      <c r="AF895" s="75">
        <f>AE895/AE893</f>
        <v>0</v>
      </c>
      <c r="AG895" s="21"/>
      <c r="AH895" s="75">
        <f>AG895/AG893</f>
        <v>0</v>
      </c>
      <c r="AI895" s="21"/>
      <c r="AJ895" s="75">
        <f>AI895/AI893</f>
        <v>0</v>
      </c>
      <c r="AK895" s="21"/>
      <c r="AL895" s="75">
        <f>AK895/AK893</f>
        <v>0</v>
      </c>
      <c r="AM895" s="21">
        <v>0</v>
      </c>
      <c r="AN895" s="75">
        <f>AM895/AM893</f>
        <v>0</v>
      </c>
      <c r="AO895" s="21"/>
      <c r="AP895" s="75">
        <f>AO895/AO893</f>
        <v>0</v>
      </c>
      <c r="AQ895" s="21"/>
      <c r="AR895" s="75">
        <f>AQ895/AQ893</f>
        <v>0</v>
      </c>
      <c r="AS895" s="21"/>
      <c r="AT895" s="75">
        <f>AS895/AS893</f>
        <v>0</v>
      </c>
      <c r="AU895" s="100">
        <f>E895+M895+O895+Q895+W895+Y895+AA895+AE895+AG895+AI895+AO895+AS895+G895+K895+I895+AC895+S895+U895+AQ895+AK895+AM895+C895</f>
        <v>0</v>
      </c>
      <c r="AV895" s="155">
        <f t="shared" ref="AV895:AV899" si="4035">F895+N895+P895+R895+X895+Z895+AB895+AF895+AH895+AJ895+AP895+AT895+AD895+H895+L895+J895+T895+V895+AR895+AL895+AN895+D895</f>
        <v>0</v>
      </c>
      <c r="AW895" s="93">
        <f>IF(D895=0,0,(IF('Attorney Detail'!I893="yes",(D895/AV895)*('Attorney Detail'!G893+'Attorney Detail'!H893),0)))</f>
        <v>0</v>
      </c>
      <c r="AX895" s="93">
        <f>IF(F895=0,0,(IF('Attorney Detail'!J893="yes",(F895/AV895)*('Attorney Detail'!G893+'Attorney Detail'!H893),0)))</f>
        <v>0</v>
      </c>
      <c r="AY895" s="93">
        <f>IF(H895+J895=0,0,(IF('Attorney Detail'!K893="yes",((H895+J895)/AV895)*('Attorney Detail'!G893+'Attorney Detail'!H893),0)))</f>
        <v>0</v>
      </c>
      <c r="AZ895" s="93">
        <f>IF(L895=0,0,(IF('Attorney Detail'!L893="yes",(L895/AV895)*('Attorney Detail'!G893+'Attorney Detail'!H893),0)))</f>
        <v>0</v>
      </c>
      <c r="BA895" s="93">
        <f>IF(N895=0,0,(N895/AV895)*('Attorney Detail'!G893+'Attorney Detail'!H893))</f>
        <v>0</v>
      </c>
      <c r="BB895" s="93">
        <f>IF(R895+T895=0,0,(IF('Attorney Detail'!M893="yes",((R895+T895)/AV895)*('Attorney Detail'!G893+'Attorney Detail'!H893),0)))</f>
        <v>0</v>
      </c>
      <c r="BC895" s="93">
        <f>IF(V895=0,0,(IF('Attorney Detail'!N893="yes",(((V895)/AV895)*('Attorney Detail'!G893+'Attorney Detail'!H893)),0)))</f>
        <v>0</v>
      </c>
      <c r="BD895" s="93">
        <f>IF(X895+Z895+AB895=0,0,(IF('Attorney Detail'!O893="yes",((X895+Z895+AB895)/AV895)*('Attorney Detail'!G893+'Attorney Detail'!H893),0)))</f>
        <v>0</v>
      </c>
      <c r="BE895" s="93">
        <f>IF(AD895=0,0,(IF('Attorney Detail'!P893="yes",(AD895/AV895)*('Attorney Detail'!G893+'Attorney Detail'!H893),0)))</f>
        <v>0</v>
      </c>
      <c r="BF895" s="93">
        <f>IF(AF895=0,0,(IF('Attorney Detail'!Q893="yes",(AF895/AV895)*('Attorney Detail'!G893+'Attorney Detail'!H893),0)))</f>
        <v>0</v>
      </c>
      <c r="BG895" s="93">
        <f>IF(AH895=0,0,(AH895/AV895)*('Attorney Detail'!G893+'Attorney Detail'!H893))</f>
        <v>0</v>
      </c>
      <c r="BH895" s="93">
        <f>IF(AK895+AM895=0,0,(IF('Attorney Detail'!R893="yes",((AL895+AN895)/AV895)*('Attorney Detail'!G893+'Attorney Detail'!H893),0)))</f>
        <v>0</v>
      </c>
      <c r="BI895" s="91">
        <f>IF(AP895=0,0,(IF('Attorney Detail'!S893="yes",(AP895/AV895)*('Attorney Detail'!G893+'Attorney Detail'!H893),0)))</f>
        <v>0</v>
      </c>
      <c r="BJ895" s="91">
        <f>IF(AT895=0,0,(AT895/AV895)*('Attorney Detail'!G893+'Attorney Detail'!H893))</f>
        <v>0</v>
      </c>
      <c r="BK895" s="91">
        <f>IF((AU895)=0,('Attorney Detail'!G893+'Attorney Detail'!H893),SUM(AW895:BJ895))</f>
        <v>0</v>
      </c>
    </row>
    <row r="896" spans="1:63" ht="16.5" thickTop="1" thickBot="1" x14ac:dyDescent="0.3">
      <c r="A896" s="22" t="s">
        <v>26</v>
      </c>
      <c r="B896" s="23"/>
      <c r="C896" s="88"/>
      <c r="D896" s="75">
        <f>C896/C893</f>
        <v>0</v>
      </c>
      <c r="E896" s="88"/>
      <c r="F896" s="75">
        <f>E896/E893</f>
        <v>0</v>
      </c>
      <c r="G896" s="88"/>
      <c r="H896" s="75">
        <f>G896/G893</f>
        <v>0</v>
      </c>
      <c r="I896" s="88"/>
      <c r="J896" s="75">
        <f>I896/I893</f>
        <v>0</v>
      </c>
      <c r="K896" s="88"/>
      <c r="L896" s="75">
        <f>K896/K893</f>
        <v>0</v>
      </c>
      <c r="M896" s="88"/>
      <c r="N896" s="75">
        <f>M896/M893</f>
        <v>0</v>
      </c>
      <c r="O896" s="88"/>
      <c r="P896" s="75">
        <f>O896/O893</f>
        <v>0</v>
      </c>
      <c r="Q896" s="88"/>
      <c r="R896" s="75">
        <f>Q896/Q893</f>
        <v>0</v>
      </c>
      <c r="S896" s="88"/>
      <c r="T896" s="75">
        <f>S896/S893</f>
        <v>0</v>
      </c>
      <c r="U896" s="88"/>
      <c r="V896" s="75">
        <f>U896/U893</f>
        <v>0</v>
      </c>
      <c r="W896" s="88"/>
      <c r="X896" s="75">
        <f>W896/W893</f>
        <v>0</v>
      </c>
      <c r="Y896" s="88"/>
      <c r="Z896" s="75">
        <f>Y896/Y893</f>
        <v>0</v>
      </c>
      <c r="AA896" s="88"/>
      <c r="AB896" s="75">
        <f>AA896/AA893</f>
        <v>0</v>
      </c>
      <c r="AC896" s="88"/>
      <c r="AD896" s="75">
        <f>AC896/AC893</f>
        <v>0</v>
      </c>
      <c r="AE896" s="88"/>
      <c r="AF896" s="75">
        <f>AE896/AE893</f>
        <v>0</v>
      </c>
      <c r="AG896" s="88"/>
      <c r="AH896" s="75">
        <f>AG896/AG893</f>
        <v>0</v>
      </c>
      <c r="AI896" s="88"/>
      <c r="AJ896" s="75">
        <f>AI896/AI893</f>
        <v>0</v>
      </c>
      <c r="AK896" s="88">
        <v>0</v>
      </c>
      <c r="AL896" s="75">
        <f>AK896/AK893</f>
        <v>0</v>
      </c>
      <c r="AM896" s="88">
        <v>0</v>
      </c>
      <c r="AN896" s="75">
        <f>AM896/AM893</f>
        <v>0</v>
      </c>
      <c r="AO896" s="88"/>
      <c r="AP896" s="75">
        <f>AO896/AO893</f>
        <v>0</v>
      </c>
      <c r="AQ896" s="88"/>
      <c r="AR896" s="75">
        <f>AQ896/AQ893</f>
        <v>0</v>
      </c>
      <c r="AS896" s="88"/>
      <c r="AT896" s="75">
        <f>AS896/AS893</f>
        <v>0</v>
      </c>
      <c r="AU896" s="107">
        <f>E896+M896+O896+Q896+W896+Y896+AA896+AE896+AG896+AI896+AO896+AS896+G896+K896+I896+AC896+S896+U896+AQ896+AK896+AM896+C896</f>
        <v>0</v>
      </c>
      <c r="AV896" s="155">
        <f t="shared" si="4035"/>
        <v>0</v>
      </c>
      <c r="AW896" s="93">
        <f>IF(D896=0,0,(IF('Attorney Detail'!I894="yes",(D896/AV896)*('Attorney Detail'!G894+'Attorney Detail'!H894),0)))</f>
        <v>0</v>
      </c>
      <c r="AX896" s="93">
        <f>IF(F896=0,0,(IF('Attorney Detail'!J894="yes",(F896/AV896)*('Attorney Detail'!G894+'Attorney Detail'!H894),0)))</f>
        <v>0</v>
      </c>
      <c r="AY896" s="93">
        <f>IF(H896+J896=0,0,(IF('Attorney Detail'!K894="yes",((H896+J896)/AV896)*('Attorney Detail'!G894+'Attorney Detail'!H894),0)))</f>
        <v>0</v>
      </c>
      <c r="AZ896" s="93">
        <f>IF(L896=0,0,(IF('Attorney Detail'!L894="yes",(L896/AV896)*('Attorney Detail'!G894+'Attorney Detail'!H894),0)))</f>
        <v>0</v>
      </c>
      <c r="BA896" s="93">
        <f>IF(N896=0,0,(N896/AV896)*('Attorney Detail'!G894+'Attorney Detail'!H894))</f>
        <v>0</v>
      </c>
      <c r="BB896" s="93">
        <f>IF(R896+T896=0,0,(IF('Attorney Detail'!M894="yes",((R896+T896)/AV896)*('Attorney Detail'!G894+'Attorney Detail'!H894),0)))</f>
        <v>0</v>
      </c>
      <c r="BC896" s="93">
        <f>IF(V896=0,0,(IF('Attorney Detail'!N894="yes",(((V896)/AV896)*('Attorney Detail'!G894+'Attorney Detail'!H894)),0)))</f>
        <v>0</v>
      </c>
      <c r="BD896" s="93">
        <f>IF(X896+Z896+AB896=0,0,(IF('Attorney Detail'!O894="yes",((X896+Z896+AB896)/AV896)*('Attorney Detail'!G894+'Attorney Detail'!H894),0)))</f>
        <v>0</v>
      </c>
      <c r="BE896" s="93">
        <f>IF(AD896=0,0,(IF('Attorney Detail'!P894="yes",(AD896/AV896)*('Attorney Detail'!G894+'Attorney Detail'!H894),0)))</f>
        <v>0</v>
      </c>
      <c r="BF896" s="93">
        <f>IF(AF896=0,0,(IF('Attorney Detail'!Q894="yes",(AF896/AV896)*('Attorney Detail'!G894+'Attorney Detail'!H894),0)))</f>
        <v>0</v>
      </c>
      <c r="BG896" s="93">
        <f>IF(AH896=0,0,(AH896/AV896)*('Attorney Detail'!G894+'Attorney Detail'!H894))</f>
        <v>0</v>
      </c>
      <c r="BH896" s="93">
        <f>IF(AK896+AM896=0,0,(IF('Attorney Detail'!R894="yes",((AL896+AN896)/AV896)*('Attorney Detail'!G894+'Attorney Detail'!H894),0)))</f>
        <v>0</v>
      </c>
      <c r="BI896" s="91">
        <f>IF(AP896=0,0,(IF('Attorney Detail'!S894="yes",(AP896/AV896)*('Attorney Detail'!G894+'Attorney Detail'!H894),0)))</f>
        <v>0</v>
      </c>
      <c r="BJ896" s="91">
        <f>IF(AT896=0,0,(AT896/AV896)*('Attorney Detail'!G894+'Attorney Detail'!H894))</f>
        <v>0</v>
      </c>
      <c r="BK896" s="91">
        <f>IF((AU896)=0,('Attorney Detail'!G894+'Attorney Detail'!H894),SUM(AW896:BJ896))</f>
        <v>0</v>
      </c>
    </row>
    <row r="897" spans="1:63" ht="16.5" thickTop="1" thickBot="1" x14ac:dyDescent="0.3">
      <c r="A897" s="22" t="s">
        <v>27</v>
      </c>
      <c r="B897" s="23"/>
      <c r="C897" s="88"/>
      <c r="D897" s="75">
        <f>C897/C893</f>
        <v>0</v>
      </c>
      <c r="E897" s="88"/>
      <c r="F897" s="75">
        <f>E897/E893</f>
        <v>0</v>
      </c>
      <c r="G897" s="88"/>
      <c r="H897" s="75">
        <f>G897/G893</f>
        <v>0</v>
      </c>
      <c r="I897" s="88"/>
      <c r="J897" s="75">
        <f>I897/I893</f>
        <v>0</v>
      </c>
      <c r="K897" s="88"/>
      <c r="L897" s="75">
        <f>K897/K893</f>
        <v>0</v>
      </c>
      <c r="M897" s="88"/>
      <c r="N897" s="75">
        <f>M897/M893</f>
        <v>0</v>
      </c>
      <c r="O897" s="88"/>
      <c r="P897" s="75">
        <f>O897/O893</f>
        <v>0</v>
      </c>
      <c r="Q897" s="88"/>
      <c r="R897" s="75">
        <f>Q897/Q893</f>
        <v>0</v>
      </c>
      <c r="S897" s="88"/>
      <c r="T897" s="75">
        <f>S897/S893</f>
        <v>0</v>
      </c>
      <c r="U897" s="88"/>
      <c r="V897" s="75">
        <f>U897/U893</f>
        <v>0</v>
      </c>
      <c r="W897" s="88"/>
      <c r="X897" s="75">
        <f>W897/W893</f>
        <v>0</v>
      </c>
      <c r="Y897" s="88"/>
      <c r="Z897" s="75">
        <f>Y897/Y893</f>
        <v>0</v>
      </c>
      <c r="AA897" s="88"/>
      <c r="AB897" s="75">
        <f>AA897/AA893</f>
        <v>0</v>
      </c>
      <c r="AC897" s="88"/>
      <c r="AD897" s="75">
        <f>AC897/AC893</f>
        <v>0</v>
      </c>
      <c r="AE897" s="88"/>
      <c r="AF897" s="75">
        <f>AE897/AE893</f>
        <v>0</v>
      </c>
      <c r="AG897" s="88"/>
      <c r="AH897" s="75">
        <f>AG897/AG893</f>
        <v>0</v>
      </c>
      <c r="AI897" s="88"/>
      <c r="AJ897" s="75">
        <f>AI897/AI893</f>
        <v>0</v>
      </c>
      <c r="AK897" s="88">
        <v>0</v>
      </c>
      <c r="AL897" s="75">
        <f>AK897/AK893</f>
        <v>0</v>
      </c>
      <c r="AM897" s="88">
        <v>0</v>
      </c>
      <c r="AN897" s="75">
        <f>AM897/AM893</f>
        <v>0</v>
      </c>
      <c r="AO897" s="88"/>
      <c r="AP897" s="75">
        <f>AO897/AO893</f>
        <v>0</v>
      </c>
      <c r="AQ897" s="88"/>
      <c r="AR897" s="75">
        <f>AQ897/AQ893</f>
        <v>0</v>
      </c>
      <c r="AS897" s="88"/>
      <c r="AT897" s="75">
        <f>AS897/AS893</f>
        <v>0</v>
      </c>
      <c r="AU897" s="107">
        <f>E897+M897+O897+Q897+W897+Y897+AA897+AE897+AG897+AI897+AO897+AS897+G897+K897+I897+AC897+S897+U897+AQ897+AK897+AM897+C897</f>
        <v>0</v>
      </c>
      <c r="AV897" s="155">
        <f t="shared" si="4035"/>
        <v>0</v>
      </c>
      <c r="AW897" s="93">
        <f>IF(D897=0,0,(IF('Attorney Detail'!I895="yes",(D897/AV897)*('Attorney Detail'!G895+'Attorney Detail'!H895),0)))</f>
        <v>0</v>
      </c>
      <c r="AX897" s="93">
        <f>IF(F897=0,0,(IF('Attorney Detail'!J895="yes",(F897/AV897)*('Attorney Detail'!G895+'Attorney Detail'!H895),0)))</f>
        <v>0</v>
      </c>
      <c r="AY897" s="93">
        <f>IF(H897+J897=0,0,(IF('Attorney Detail'!K895="yes",((H897+J897)/AV897)*('Attorney Detail'!G895+'Attorney Detail'!H895),0)))</f>
        <v>0</v>
      </c>
      <c r="AZ897" s="93">
        <f>IF(L897=0,0,(IF('Attorney Detail'!L895="yes",(L897/AV897)*('Attorney Detail'!G895+'Attorney Detail'!H895),0)))</f>
        <v>0</v>
      </c>
      <c r="BA897" s="93">
        <f>IF(N897=0,0,(N897/AV897)*('Attorney Detail'!G895+'Attorney Detail'!H895))</f>
        <v>0</v>
      </c>
      <c r="BB897" s="93">
        <f>IF(R897+T897=0,0,(IF('Attorney Detail'!M895="yes",((R897+T897)/AV897)*('Attorney Detail'!G895+'Attorney Detail'!H895),0)))</f>
        <v>0</v>
      </c>
      <c r="BC897" s="93">
        <f>IF(V897=0,0,(IF('Attorney Detail'!N895="yes",(((V897)/AV897)*('Attorney Detail'!G895+'Attorney Detail'!H895)),0)))</f>
        <v>0</v>
      </c>
      <c r="BD897" s="93">
        <f>IF(X897+Z897+AB897=0,0,(IF('Attorney Detail'!O895="yes",((X897+Z897+AB897)/AV897)*('Attorney Detail'!G895+'Attorney Detail'!H895),0)))</f>
        <v>0</v>
      </c>
      <c r="BE897" s="93">
        <f>IF(AD897=0,0,(IF('Attorney Detail'!P895="yes",(AD897/AV897)*('Attorney Detail'!G895+'Attorney Detail'!H895),0)))</f>
        <v>0</v>
      </c>
      <c r="BF897" s="93">
        <f>IF(AF897=0,0,(IF('Attorney Detail'!Q895="yes",(AF897/AV897)*('Attorney Detail'!G895+'Attorney Detail'!H895),0)))</f>
        <v>0</v>
      </c>
      <c r="BG897" s="93">
        <f>IF(AH897=0,0,(AH897/AV897)*('Attorney Detail'!G895+'Attorney Detail'!H895))</f>
        <v>0</v>
      </c>
      <c r="BH897" s="93">
        <f>IF(AK897+AM897=0,0,(IF('Attorney Detail'!R895="yes",((AL897+AN897)/AV897)*('Attorney Detail'!G895+'Attorney Detail'!H895),0)))</f>
        <v>0</v>
      </c>
      <c r="BI897" s="91">
        <f>IF(AP897=0,0,(IF('Attorney Detail'!S895="yes",(AP897/AV897)*('Attorney Detail'!G895+'Attorney Detail'!H895),0)))</f>
        <v>0</v>
      </c>
      <c r="BJ897" s="91">
        <f>IF(AT897=0,0,(AT897/AV897)*('Attorney Detail'!G895+'Attorney Detail'!H895))</f>
        <v>0</v>
      </c>
      <c r="BK897" s="91">
        <f>IF((AU897)=0,('Attorney Detail'!G895+'Attorney Detail'!H895),SUM(AW897:BJ897))</f>
        <v>0</v>
      </c>
    </row>
    <row r="898" spans="1:63" ht="16.5" thickTop="1" thickBot="1" x14ac:dyDescent="0.3">
      <c r="A898" s="24" t="s">
        <v>28</v>
      </c>
      <c r="B898" s="25"/>
      <c r="C898" s="25"/>
      <c r="D898" s="75">
        <f>C898/C893</f>
        <v>0</v>
      </c>
      <c r="E898" s="25"/>
      <c r="F898" s="75">
        <f>E898/E893</f>
        <v>0</v>
      </c>
      <c r="G898" s="25"/>
      <c r="H898" s="75">
        <f>G898/G893</f>
        <v>0</v>
      </c>
      <c r="I898" s="25"/>
      <c r="J898" s="75">
        <f>I898/I893</f>
        <v>0</v>
      </c>
      <c r="K898" s="25"/>
      <c r="L898" s="75">
        <f>K898/K893</f>
        <v>0</v>
      </c>
      <c r="M898" s="25"/>
      <c r="N898" s="75">
        <f>M898/M893</f>
        <v>0</v>
      </c>
      <c r="O898" s="25"/>
      <c r="P898" s="75">
        <f>O898/O893</f>
        <v>0</v>
      </c>
      <c r="Q898" s="25"/>
      <c r="R898" s="75">
        <f>Q898/Q893</f>
        <v>0</v>
      </c>
      <c r="S898" s="25"/>
      <c r="T898" s="75">
        <f>S898/S893</f>
        <v>0</v>
      </c>
      <c r="U898" s="25"/>
      <c r="V898" s="75">
        <f>U898/U893</f>
        <v>0</v>
      </c>
      <c r="W898" s="25"/>
      <c r="X898" s="75">
        <f>W898/W893</f>
        <v>0</v>
      </c>
      <c r="Y898" s="25"/>
      <c r="Z898" s="75">
        <f>Y898/Y893</f>
        <v>0</v>
      </c>
      <c r="AA898" s="25"/>
      <c r="AB898" s="75">
        <f>AA898/AA893</f>
        <v>0</v>
      </c>
      <c r="AC898" s="25"/>
      <c r="AD898" s="75">
        <f>AC898/AC893</f>
        <v>0</v>
      </c>
      <c r="AE898" s="25"/>
      <c r="AF898" s="75">
        <f>AE898/AE893</f>
        <v>0</v>
      </c>
      <c r="AG898" s="25"/>
      <c r="AH898" s="75">
        <f>AG898/AG893</f>
        <v>0</v>
      </c>
      <c r="AI898" s="25"/>
      <c r="AJ898" s="75">
        <f>AI898/AI893</f>
        <v>0</v>
      </c>
      <c r="AK898" s="25">
        <v>0</v>
      </c>
      <c r="AL898" s="75">
        <f>AK898/AK893</f>
        <v>0</v>
      </c>
      <c r="AM898" s="25">
        <v>0</v>
      </c>
      <c r="AN898" s="75">
        <f>AM898/AM893</f>
        <v>0</v>
      </c>
      <c r="AO898" s="25"/>
      <c r="AP898" s="75">
        <f>AO898/AO893</f>
        <v>0</v>
      </c>
      <c r="AQ898" s="25"/>
      <c r="AR898" s="75">
        <f>AQ898/AQ893</f>
        <v>0</v>
      </c>
      <c r="AS898" s="25"/>
      <c r="AT898" s="75">
        <f>AS898/AS893</f>
        <v>0</v>
      </c>
      <c r="AU898" s="108">
        <f>E898+M898+O898+Q898+W898+Y898+AA898+AE898+AG898+AI898+AO898+AS898+G898+K898+I898+AC898+S898+U898+AQ898+AK898+AM898+C898</f>
        <v>0</v>
      </c>
      <c r="AV898" s="155">
        <f t="shared" si="4035"/>
        <v>0</v>
      </c>
      <c r="AW898" s="93">
        <f>IF(D898=0,0,(IF('Attorney Detail'!I896="yes",(D898/AV898)*('Attorney Detail'!G896+'Attorney Detail'!H896),0)))</f>
        <v>0</v>
      </c>
      <c r="AX898" s="93">
        <f>IF(F898=0,0,(IF('Attorney Detail'!J896="yes",(F898/AV898)*('Attorney Detail'!G896+'Attorney Detail'!H896),0)))</f>
        <v>0</v>
      </c>
      <c r="AY898" s="93">
        <f>IF(H898+J898=0,0,(IF('Attorney Detail'!K896="yes",((H898+J898)/AV898)*('Attorney Detail'!G896+'Attorney Detail'!H896),0)))</f>
        <v>0</v>
      </c>
      <c r="AZ898" s="93">
        <f>IF(L898=0,0,(IF('Attorney Detail'!L896="yes",(L898/AV898)*('Attorney Detail'!G896+'Attorney Detail'!H896),0)))</f>
        <v>0</v>
      </c>
      <c r="BA898" s="93">
        <f>IF(N898=0,0,(N898/AV898)*('Attorney Detail'!G896+'Attorney Detail'!H896))</f>
        <v>0</v>
      </c>
      <c r="BB898" s="93">
        <f>IF(R898+T898=0,0,(IF('Attorney Detail'!M896="yes",((R898+T898)/AV898)*('Attorney Detail'!G896+'Attorney Detail'!H896),0)))</f>
        <v>0</v>
      </c>
      <c r="BC898" s="93">
        <f>IF(V898=0,0,(IF('Attorney Detail'!N896="yes",(((V898)/AV898)*('Attorney Detail'!G896+'Attorney Detail'!H896)),0)))</f>
        <v>0</v>
      </c>
      <c r="BD898" s="93">
        <f>IF(X898+Z898+AB898=0,0,(IF('Attorney Detail'!O896="yes",((X898+Z898+AB898)/AV898)*('Attorney Detail'!G896+'Attorney Detail'!H896),0)))</f>
        <v>0</v>
      </c>
      <c r="BE898" s="93">
        <f>IF(AD898=0,0,(IF('Attorney Detail'!P896="yes",(AD898/AV898)*('Attorney Detail'!G896+'Attorney Detail'!H896),0)))</f>
        <v>0</v>
      </c>
      <c r="BF898" s="93">
        <f>IF(AF898=0,0,(IF('Attorney Detail'!Q896="yes",(AF898/AV898)*('Attorney Detail'!G896+'Attorney Detail'!H896),0)))</f>
        <v>0</v>
      </c>
      <c r="BG898" s="93">
        <f>IF(AH898=0,0,(AH898/AV898)*('Attorney Detail'!G896+'Attorney Detail'!H896))</f>
        <v>0</v>
      </c>
      <c r="BH898" s="93">
        <f>IF(AK898+AM898=0,0,(IF('Attorney Detail'!R896="yes",((AL898+AN898)/AV898)*('Attorney Detail'!G896+'Attorney Detail'!H896),0)))</f>
        <v>0</v>
      </c>
      <c r="BI898" s="91">
        <f>IF(AP898=0,0,(IF('Attorney Detail'!S896="yes",(AP898/AV898)*('Attorney Detail'!G896+'Attorney Detail'!H896),0)))</f>
        <v>0</v>
      </c>
      <c r="BJ898" s="91">
        <f>IF(AT898=0,0,(AT898/AV898)*('Attorney Detail'!G896+'Attorney Detail'!H896))</f>
        <v>0</v>
      </c>
      <c r="BK898" s="91">
        <f>IF((AU898)=0,('Attorney Detail'!G896+'Attorney Detail'!H896),SUM(AW898:BJ898))</f>
        <v>0</v>
      </c>
    </row>
    <row r="899" spans="1:63" ht="16.5" thickTop="1" thickBot="1" x14ac:dyDescent="0.3">
      <c r="A899" s="72" t="s">
        <v>29</v>
      </c>
      <c r="B899" s="73"/>
      <c r="C899" s="73">
        <f t="shared" ref="C899" si="4036">SUM(C895:C898)</f>
        <v>0</v>
      </c>
      <c r="D899" s="74">
        <f t="shared" ref="D899" si="4037">C899/C893</f>
        <v>0</v>
      </c>
      <c r="E899" s="73">
        <f t="shared" ref="E899" si="4038">SUM(E895:E898)</f>
        <v>0</v>
      </c>
      <c r="F899" s="74">
        <f t="shared" ref="F899" si="4039">E899/E893</f>
        <v>0</v>
      </c>
      <c r="G899" s="73">
        <f t="shared" ref="G899" si="4040">SUM(G895:G898)</f>
        <v>0</v>
      </c>
      <c r="H899" s="75">
        <f t="shared" ref="H899" si="4041">G899/G893</f>
        <v>0</v>
      </c>
      <c r="I899" s="73">
        <f t="shared" ref="I899" si="4042">SUM(I895:I898)</f>
        <v>0</v>
      </c>
      <c r="J899" s="75">
        <f t="shared" ref="J899" si="4043">I899/I893</f>
        <v>0</v>
      </c>
      <c r="K899" s="73">
        <f t="shared" ref="K899" si="4044">SUM(K895:K898)</f>
        <v>0</v>
      </c>
      <c r="L899" s="75">
        <f t="shared" ref="L899" si="4045">K899/K893</f>
        <v>0</v>
      </c>
      <c r="M899" s="73">
        <f t="shared" ref="M899" si="4046">SUM(M895:M898)</f>
        <v>0</v>
      </c>
      <c r="N899" s="74">
        <f t="shared" ref="N899" si="4047">M899/M893</f>
        <v>0</v>
      </c>
      <c r="O899" s="73">
        <f t="shared" ref="O899" si="4048">SUM(O895:O898)</f>
        <v>0</v>
      </c>
      <c r="P899" s="74">
        <f t="shared" ref="P899" si="4049">O899/O893</f>
        <v>0</v>
      </c>
      <c r="Q899" s="73">
        <f t="shared" ref="Q899" si="4050">SUM(Q895:Q898)</f>
        <v>0</v>
      </c>
      <c r="R899" s="75">
        <f t="shared" ref="R899" si="4051">Q899/Q893</f>
        <v>0</v>
      </c>
      <c r="S899" s="73">
        <f t="shared" ref="S899" si="4052">SUM(S895:S898)</f>
        <v>0</v>
      </c>
      <c r="T899" s="75">
        <f t="shared" ref="T899" si="4053">S899/S893</f>
        <v>0</v>
      </c>
      <c r="U899" s="73">
        <f t="shared" ref="U899" si="4054">SUM(U895:U898)</f>
        <v>0</v>
      </c>
      <c r="V899" s="75">
        <f t="shared" ref="V899" si="4055">U899/U893</f>
        <v>0</v>
      </c>
      <c r="W899" s="73">
        <f t="shared" ref="W899" si="4056">SUM(W895:W898)</f>
        <v>0</v>
      </c>
      <c r="X899" s="75">
        <f t="shared" ref="X899" si="4057">W899/W893</f>
        <v>0</v>
      </c>
      <c r="Y899" s="73">
        <f t="shared" ref="Y899" si="4058">SUM(Y895:Y898)</f>
        <v>0</v>
      </c>
      <c r="Z899" s="75">
        <f t="shared" ref="Z899" si="4059">Y899/Y893</f>
        <v>0</v>
      </c>
      <c r="AA899" s="73">
        <f t="shared" ref="AA899" si="4060">SUM(AA895:AA898)</f>
        <v>0</v>
      </c>
      <c r="AB899" s="75">
        <f t="shared" ref="AB899" si="4061">AA899/AA893</f>
        <v>0</v>
      </c>
      <c r="AC899" s="73">
        <f t="shared" ref="AC899" si="4062">SUM(AC895:AC898)</f>
        <v>0</v>
      </c>
      <c r="AD899" s="75">
        <f t="shared" ref="AD899" si="4063">AC899/AC893</f>
        <v>0</v>
      </c>
      <c r="AE899" s="73">
        <f t="shared" ref="AE899" si="4064">SUM(AE895:AE898)</f>
        <v>0</v>
      </c>
      <c r="AF899" s="75">
        <f t="shared" ref="AF899" si="4065">AE899/AE893</f>
        <v>0</v>
      </c>
      <c r="AG899" s="73">
        <f t="shared" ref="AG899" si="4066">SUM(AG895:AG898)</f>
        <v>0</v>
      </c>
      <c r="AH899" s="75">
        <f t="shared" ref="AH899" si="4067">AG899/AG893</f>
        <v>0</v>
      </c>
      <c r="AI899" s="73">
        <f t="shared" ref="AI899" si="4068">SUM(AI895:AI898)</f>
        <v>0</v>
      </c>
      <c r="AJ899" s="75">
        <f t="shared" ref="AJ899" si="4069">AI899/AI893</f>
        <v>0</v>
      </c>
      <c r="AK899" s="73">
        <f t="shared" ref="AK899" si="4070">SUM(AK895:AK898)</f>
        <v>0</v>
      </c>
      <c r="AL899" s="75">
        <f t="shared" ref="AL899" si="4071">AK899/AK893</f>
        <v>0</v>
      </c>
      <c r="AM899" s="73">
        <f t="shared" ref="AM899" si="4072">SUM(AM895:AM898)</f>
        <v>0</v>
      </c>
      <c r="AN899" s="75">
        <f t="shared" ref="AN899" si="4073">AM899/AM893</f>
        <v>0</v>
      </c>
      <c r="AO899" s="73">
        <f t="shared" ref="AO899" si="4074">SUM(AO895:AO898)</f>
        <v>0</v>
      </c>
      <c r="AP899" s="75">
        <f t="shared" ref="AP899" si="4075">AO899/AO893</f>
        <v>0</v>
      </c>
      <c r="AQ899" s="73">
        <f t="shared" ref="AQ899" si="4076">SUM(AQ895:AQ898)</f>
        <v>0</v>
      </c>
      <c r="AR899" s="75">
        <f t="shared" ref="AR899" si="4077">AQ899/AQ893</f>
        <v>0</v>
      </c>
      <c r="AS899" s="73">
        <f t="shared" ref="AS899" si="4078">SUM(AS895:AS898)</f>
        <v>0</v>
      </c>
      <c r="AT899" s="75">
        <f t="shared" ref="AT899" si="4079">AS899/AS893</f>
        <v>0</v>
      </c>
      <c r="AU899" s="71">
        <f>E899+M899+O899+Q899+W899+Y899+AA899+AE899+AG899+AI899+AO899+AS899+G899+K899+I899+AC899+S899+U899+AQ899+AK899+AM899+C899</f>
        <v>0</v>
      </c>
      <c r="AV899" s="155">
        <f t="shared" si="4035"/>
        <v>0</v>
      </c>
      <c r="AW899" s="94"/>
      <c r="AX899" s="94"/>
      <c r="AY899" s="94"/>
      <c r="AZ899" s="94"/>
      <c r="BA899" s="94"/>
      <c r="BB899" s="94"/>
      <c r="BC899" s="94"/>
      <c r="BD899" s="94"/>
      <c r="BE899" s="94"/>
      <c r="BF899" s="94"/>
      <c r="BG899" s="94"/>
      <c r="BH899" s="94"/>
      <c r="BI899" s="94"/>
      <c r="BJ899" s="94"/>
      <c r="BK899" s="94"/>
    </row>
    <row r="900" spans="1:63" ht="16.5" thickTop="1" x14ac:dyDescent="0.25">
      <c r="A900" s="233" t="s">
        <v>481</v>
      </c>
      <c r="B900" s="233"/>
      <c r="C900" s="233"/>
      <c r="D900" s="233"/>
      <c r="E900" s="233"/>
      <c r="F900" s="233"/>
      <c r="G900" s="233"/>
      <c r="H900" s="233"/>
      <c r="I900" s="233"/>
      <c r="J900" s="233"/>
      <c r="K900" s="233"/>
      <c r="L900" s="233"/>
      <c r="M900" s="233"/>
      <c r="N900" s="233"/>
      <c r="O900" s="233"/>
      <c r="P900" s="233"/>
      <c r="Q900" s="233"/>
      <c r="R900" s="233"/>
      <c r="S900" s="233"/>
      <c r="T900" s="233"/>
      <c r="U900" s="233"/>
      <c r="V900" s="233"/>
      <c r="W900" s="233"/>
      <c r="X900" s="233"/>
      <c r="Y900" s="233"/>
      <c r="Z900" s="233"/>
      <c r="AA900" s="233"/>
      <c r="AB900" s="233"/>
      <c r="AC900" s="233"/>
      <c r="AD900" s="233"/>
      <c r="AE900" s="233"/>
      <c r="AF900" s="233"/>
      <c r="AG900" s="233"/>
      <c r="AH900" s="233"/>
      <c r="AI900" s="233"/>
      <c r="AJ900" s="233"/>
      <c r="AK900" s="233"/>
      <c r="AL900" s="233"/>
      <c r="AM900" s="233"/>
      <c r="AN900" s="233"/>
      <c r="AO900" s="233"/>
      <c r="AP900" s="233"/>
      <c r="AQ900" s="233"/>
      <c r="AR900" s="233"/>
      <c r="AS900" s="233"/>
      <c r="AT900" s="233"/>
      <c r="AU900" s="233"/>
      <c r="AV900" s="233"/>
    </row>
    <row r="901" spans="1:63" ht="45" x14ac:dyDescent="0.25">
      <c r="A901" s="76"/>
      <c r="B901" s="66" t="s">
        <v>21</v>
      </c>
      <c r="C901" s="225" t="s">
        <v>442</v>
      </c>
      <c r="D901" s="226"/>
      <c r="E901" s="225" t="s">
        <v>96</v>
      </c>
      <c r="F901" s="226"/>
      <c r="G901" s="232" t="s">
        <v>99</v>
      </c>
      <c r="H901" s="226"/>
      <c r="I901" s="232" t="s">
        <v>100</v>
      </c>
      <c r="J901" s="226"/>
      <c r="K901" s="225" t="s">
        <v>97</v>
      </c>
      <c r="L901" s="226"/>
      <c r="M901" s="225" t="s">
        <v>98</v>
      </c>
      <c r="N901" s="226"/>
      <c r="O901" s="225" t="s">
        <v>22</v>
      </c>
      <c r="P901" s="226"/>
      <c r="Q901" s="225" t="s">
        <v>489</v>
      </c>
      <c r="R901" s="226"/>
      <c r="S901" s="225" t="s">
        <v>488</v>
      </c>
      <c r="T901" s="226"/>
      <c r="U901" s="232" t="s">
        <v>422</v>
      </c>
      <c r="V901" s="226"/>
      <c r="W901" s="232" t="s">
        <v>436</v>
      </c>
      <c r="X901" s="226"/>
      <c r="Y901" s="232" t="s">
        <v>423</v>
      </c>
      <c r="Z901" s="226"/>
      <c r="AA901" s="225" t="s">
        <v>484</v>
      </c>
      <c r="AB901" s="226"/>
      <c r="AC901" s="225" t="s">
        <v>93</v>
      </c>
      <c r="AD901" s="226"/>
      <c r="AE901" s="225" t="s">
        <v>94</v>
      </c>
      <c r="AF901" s="226"/>
      <c r="AG901" s="225" t="s">
        <v>485</v>
      </c>
      <c r="AH901" s="226"/>
      <c r="AI901" s="225" t="s">
        <v>424</v>
      </c>
      <c r="AJ901" s="226"/>
      <c r="AK901" s="225" t="s">
        <v>425</v>
      </c>
      <c r="AL901" s="226"/>
      <c r="AM901" s="225" t="s">
        <v>437</v>
      </c>
      <c r="AN901" s="226"/>
      <c r="AO901" s="225" t="s">
        <v>500</v>
      </c>
      <c r="AP901" s="226"/>
      <c r="AQ901" s="225" t="s">
        <v>426</v>
      </c>
      <c r="AR901" s="226"/>
      <c r="AS901" s="225" t="s">
        <v>447</v>
      </c>
      <c r="AT901" s="226"/>
      <c r="AU901" s="225" t="s">
        <v>23</v>
      </c>
      <c r="AV901" s="226"/>
      <c r="AW901" s="89" t="s">
        <v>442</v>
      </c>
      <c r="AX901" s="89" t="s">
        <v>96</v>
      </c>
      <c r="AY901" s="195" t="s">
        <v>319</v>
      </c>
      <c r="AZ901" s="105" t="s">
        <v>97</v>
      </c>
      <c r="BA901" s="105" t="s">
        <v>443</v>
      </c>
      <c r="BB901" s="90" t="s">
        <v>434</v>
      </c>
      <c r="BC901" s="106" t="s">
        <v>320</v>
      </c>
      <c r="BD901" s="90" t="s">
        <v>435</v>
      </c>
      <c r="BE901" s="90" t="s">
        <v>93</v>
      </c>
      <c r="BF901" s="90" t="s">
        <v>94</v>
      </c>
      <c r="BG901" s="90" t="s">
        <v>31</v>
      </c>
      <c r="BH901" s="90" t="s">
        <v>444</v>
      </c>
      <c r="BI901" s="91" t="s">
        <v>445</v>
      </c>
      <c r="BJ901" s="91" t="s">
        <v>446</v>
      </c>
      <c r="BK901" s="91" t="s">
        <v>448</v>
      </c>
    </row>
    <row r="902" spans="1:63" x14ac:dyDescent="0.25">
      <c r="A902" s="38" t="s">
        <v>107</v>
      </c>
      <c r="B902" s="67"/>
      <c r="C902" s="67"/>
      <c r="D902" s="68"/>
      <c r="E902" s="67"/>
      <c r="F902" s="68"/>
      <c r="G902" s="67"/>
      <c r="H902" s="68"/>
      <c r="I902" s="67"/>
      <c r="J902" s="68"/>
      <c r="K902" s="67"/>
      <c r="L902" s="68"/>
      <c r="M902" s="69"/>
      <c r="N902" s="68"/>
      <c r="O902" s="67"/>
      <c r="P902" s="68"/>
      <c r="Q902" s="67"/>
      <c r="R902" s="68"/>
      <c r="S902" s="67"/>
      <c r="T902" s="68"/>
      <c r="U902" s="67"/>
      <c r="V902" s="68"/>
      <c r="W902" s="67"/>
      <c r="X902" s="68"/>
      <c r="Y902" s="67"/>
      <c r="Z902" s="68"/>
      <c r="AA902" s="67"/>
      <c r="AB902" s="68"/>
      <c r="AC902" s="69"/>
      <c r="AD902" s="69"/>
      <c r="AE902" s="67"/>
      <c r="AF902" s="68"/>
      <c r="AG902" s="67"/>
      <c r="AH902" s="68"/>
      <c r="AI902" s="67"/>
      <c r="AJ902" s="68"/>
      <c r="AK902" s="227"/>
      <c r="AL902" s="228"/>
      <c r="AM902" s="227"/>
      <c r="AN902" s="228"/>
      <c r="AO902" s="112"/>
      <c r="AP902" s="113"/>
      <c r="AQ902" s="112"/>
      <c r="AR902" s="113"/>
      <c r="AS902" s="112"/>
      <c r="AT902" s="113"/>
      <c r="AU902" s="67"/>
      <c r="AV902" s="110"/>
      <c r="AW902" s="89"/>
      <c r="AX902" s="89"/>
      <c r="AY902" s="89"/>
      <c r="AZ902" s="89"/>
      <c r="BA902" s="89"/>
    </row>
    <row r="903" spans="1:63" x14ac:dyDescent="0.25">
      <c r="A903" s="77"/>
      <c r="B903" s="70"/>
      <c r="C903" s="223">
        <f>(VLOOKUP(A902,$BL$2:$CH$5,2,FALSE))*'Attorney Detail'!F903</f>
        <v>15</v>
      </c>
      <c r="D903" s="224"/>
      <c r="E903" s="223">
        <f>(VLOOKUP(A902,$BL$2:$CH$5,3,FALSE))*'Attorney Detail'!F903</f>
        <v>15</v>
      </c>
      <c r="F903" s="224"/>
      <c r="G903" s="223">
        <f>VLOOKUP(A902,$BL$2:$CI$5,4,FALSE)*'Attorney Detail'!F903</f>
        <v>50</v>
      </c>
      <c r="H903" s="224"/>
      <c r="I903" s="223">
        <f>VLOOKUP(A902,$BL$2:$CI$5,5,FALSE)*'Attorney Detail'!F903</f>
        <v>80</v>
      </c>
      <c r="J903" s="224"/>
      <c r="K903" s="223">
        <f>VLOOKUP(A902,$BL$2:$CI$5,6,FALSE)*'Attorney Detail'!F903</f>
        <v>100</v>
      </c>
      <c r="L903" s="224"/>
      <c r="M903" s="234">
        <f>VLOOKUP(A902,$BL$2:$CI$5,7,FALSE)*'Attorney Detail'!F903</f>
        <v>150</v>
      </c>
      <c r="N903" s="224"/>
      <c r="O903" s="223">
        <f>VLOOKUP(A902,$BL$2:$CI$5,8,FALSE)*'Attorney Detail'!F903</f>
        <v>300</v>
      </c>
      <c r="P903" s="224"/>
      <c r="Q903" s="223">
        <f>VLOOKUP(A902,$BL$2:$CI$5,9,FALSE)*'Attorney Detail'!F903</f>
        <v>15</v>
      </c>
      <c r="R903" s="224"/>
      <c r="S903" s="223">
        <f>VLOOKUP(A902,$BL$2:$CI$5,10,FALSE)*'Attorney Detail'!F903</f>
        <v>50</v>
      </c>
      <c r="T903" s="224"/>
      <c r="U903" s="223">
        <f>VLOOKUP(A902,$BL$2:$CI$5,11,FALSE)*'Attorney Detail'!F903</f>
        <v>100</v>
      </c>
      <c r="V903" s="224"/>
      <c r="W903" s="223">
        <f>VLOOKUP(A902,$BL$2:$CI$5,12,FALSE)*'Attorney Detail'!F903</f>
        <v>220</v>
      </c>
      <c r="X903" s="224"/>
      <c r="Y903" s="223">
        <f>VLOOKUP(A902,$BL$2:$CI$5,13,FALSE)*'Attorney Detail'!F903</f>
        <v>300</v>
      </c>
      <c r="Z903" s="224"/>
      <c r="AA903" s="229">
        <f>VLOOKUP(A902,$BL$2:$CI$5,14,FALSE)*'Attorney Detail'!F903</f>
        <v>400</v>
      </c>
      <c r="AB903" s="230"/>
      <c r="AC903" s="229">
        <f>VLOOKUP(A902,$BL$2:$CI$5,15,FALSE)*'Attorney Detail'!F903</f>
        <v>120</v>
      </c>
      <c r="AD903" s="231"/>
      <c r="AE903" s="229">
        <f>VLOOKUP(A902,$BL$2:$CI$5,16,FALSE)*'Attorney Detail'!F903</f>
        <v>120</v>
      </c>
      <c r="AF903" s="230"/>
      <c r="AG903" s="229">
        <f>VLOOKUP(A902,$BL$2:$CI$5,17,FALSE)*'Attorney Detail'!F903</f>
        <v>300</v>
      </c>
      <c r="AH903" s="230"/>
      <c r="AI903" s="223">
        <f>VLOOKUP(A902,$BL$2:$CI$5,18,FALSE)*'Attorney Detail'!F903</f>
        <v>300</v>
      </c>
      <c r="AJ903" s="224"/>
      <c r="AK903" s="223">
        <f>VLOOKUP(A902,$BL$2:$CI$5,19,FALSE)*'Attorney Detail'!F903</f>
        <v>15</v>
      </c>
      <c r="AL903" s="224"/>
      <c r="AM903" s="223">
        <f>VLOOKUP(A902,$BL$2:$CI$5,20,FALSE)*'Attorney Detail'!F903</f>
        <v>40</v>
      </c>
      <c r="AN903" s="224"/>
      <c r="AO903" s="223">
        <f>VLOOKUP(A902,$BL$2:$CI$5,21,FALSE)*'Attorney Detail'!F903</f>
        <v>40</v>
      </c>
      <c r="AP903" s="224"/>
      <c r="AQ903" s="223">
        <f>VLOOKUP(A902,$BL$2:$CI$5,22,FALSE)*'Attorney Detail'!F903</f>
        <v>40</v>
      </c>
      <c r="AR903" s="224"/>
      <c r="AS903" s="235">
        <f>VLOOKUP(A902,$BL$2:$CI$5,23,FALSE)*'Attorney Detail'!F903</f>
        <v>10000000000</v>
      </c>
      <c r="AT903" s="236"/>
      <c r="AU903" s="237"/>
      <c r="AV903" s="238"/>
    </row>
    <row r="904" spans="1:63" ht="15.75" thickBot="1" x14ac:dyDescent="0.3">
      <c r="A904" s="37" t="str">
        <f>'Attorney Detail'!A903&amp;""</f>
        <v/>
      </c>
      <c r="B904" s="78" t="s">
        <v>24</v>
      </c>
      <c r="C904" s="78" t="s">
        <v>24</v>
      </c>
      <c r="D904" s="78" t="s">
        <v>112</v>
      </c>
      <c r="E904" s="78" t="s">
        <v>24</v>
      </c>
      <c r="F904" s="78" t="s">
        <v>112</v>
      </c>
      <c r="G904" s="78" t="s">
        <v>24</v>
      </c>
      <c r="H904" s="78" t="s">
        <v>112</v>
      </c>
      <c r="I904" s="78" t="s">
        <v>24</v>
      </c>
      <c r="J904" s="78" t="s">
        <v>112</v>
      </c>
      <c r="K904" s="78" t="s">
        <v>24</v>
      </c>
      <c r="L904" s="78" t="s">
        <v>112</v>
      </c>
      <c r="M904" s="78" t="s">
        <v>24</v>
      </c>
      <c r="N904" s="78" t="s">
        <v>112</v>
      </c>
      <c r="O904" s="78" t="s">
        <v>24</v>
      </c>
      <c r="P904" s="78" t="s">
        <v>112</v>
      </c>
      <c r="Q904" s="78" t="s">
        <v>24</v>
      </c>
      <c r="R904" s="78" t="s">
        <v>112</v>
      </c>
      <c r="S904" s="78" t="s">
        <v>24</v>
      </c>
      <c r="T904" s="78" t="s">
        <v>112</v>
      </c>
      <c r="U904" s="78" t="s">
        <v>24</v>
      </c>
      <c r="V904" s="78" t="s">
        <v>112</v>
      </c>
      <c r="W904" s="78" t="s">
        <v>24</v>
      </c>
      <c r="X904" s="78" t="s">
        <v>112</v>
      </c>
      <c r="Y904" s="78" t="s">
        <v>24</v>
      </c>
      <c r="Z904" s="78" t="s">
        <v>112</v>
      </c>
      <c r="AA904" s="78" t="s">
        <v>24</v>
      </c>
      <c r="AB904" s="78" t="s">
        <v>112</v>
      </c>
      <c r="AC904" s="78" t="s">
        <v>24</v>
      </c>
      <c r="AD904" s="78" t="s">
        <v>112</v>
      </c>
      <c r="AE904" s="78" t="s">
        <v>24</v>
      </c>
      <c r="AF904" s="78" t="s">
        <v>112</v>
      </c>
      <c r="AG904" s="78" t="s">
        <v>24</v>
      </c>
      <c r="AH904" s="79" t="s">
        <v>112</v>
      </c>
      <c r="AI904" s="78" t="s">
        <v>24</v>
      </c>
      <c r="AJ904" s="78" t="s">
        <v>112</v>
      </c>
      <c r="AK904" s="78" t="s">
        <v>24</v>
      </c>
      <c r="AL904" s="78" t="s">
        <v>112</v>
      </c>
      <c r="AM904" s="78" t="s">
        <v>24</v>
      </c>
      <c r="AN904" s="78" t="s">
        <v>112</v>
      </c>
      <c r="AO904" s="78" t="s">
        <v>24</v>
      </c>
      <c r="AP904" s="78" t="s">
        <v>112</v>
      </c>
      <c r="AQ904" s="78" t="s">
        <v>24</v>
      </c>
      <c r="AR904" s="78" t="s">
        <v>112</v>
      </c>
      <c r="AS904" s="78" t="s">
        <v>24</v>
      </c>
      <c r="AT904" s="78" t="s">
        <v>112</v>
      </c>
      <c r="AU904" s="78" t="s">
        <v>24</v>
      </c>
      <c r="AV904" s="154" t="s">
        <v>112</v>
      </c>
    </row>
    <row r="905" spans="1:63" ht="16.5" thickTop="1" thickBot="1" x14ac:dyDescent="0.3">
      <c r="A905" s="20" t="s">
        <v>25</v>
      </c>
      <c r="B905" s="21"/>
      <c r="C905" s="21"/>
      <c r="D905" s="75">
        <f>C905/C903</f>
        <v>0</v>
      </c>
      <c r="E905" s="21"/>
      <c r="F905" s="75">
        <f>E905/E903</f>
        <v>0</v>
      </c>
      <c r="G905" s="21"/>
      <c r="H905" s="75">
        <f>G905/G903</f>
        <v>0</v>
      </c>
      <c r="I905" s="21"/>
      <c r="J905" s="75">
        <f>I905/I903</f>
        <v>0</v>
      </c>
      <c r="K905" s="21"/>
      <c r="L905" s="75">
        <f>K905/K903</f>
        <v>0</v>
      </c>
      <c r="M905" s="21"/>
      <c r="N905" s="75">
        <f>M905/M903</f>
        <v>0</v>
      </c>
      <c r="O905" s="21"/>
      <c r="P905" s="75">
        <f>O905/O903</f>
        <v>0</v>
      </c>
      <c r="Q905" s="21"/>
      <c r="R905" s="75">
        <f>Q905/Q903</f>
        <v>0</v>
      </c>
      <c r="S905" s="21"/>
      <c r="T905" s="75">
        <f>S905/S903</f>
        <v>0</v>
      </c>
      <c r="U905" s="21"/>
      <c r="V905" s="75">
        <f>U905/U903</f>
        <v>0</v>
      </c>
      <c r="W905" s="21"/>
      <c r="X905" s="75">
        <f>W905/W903</f>
        <v>0</v>
      </c>
      <c r="Y905" s="21"/>
      <c r="Z905" s="75">
        <f>Y905/Y903</f>
        <v>0</v>
      </c>
      <c r="AA905" s="21"/>
      <c r="AB905" s="75">
        <f>AA905/AA903</f>
        <v>0</v>
      </c>
      <c r="AC905" s="21"/>
      <c r="AD905" s="75">
        <f>AC905/AC903</f>
        <v>0</v>
      </c>
      <c r="AE905" s="21"/>
      <c r="AF905" s="75">
        <f>AE905/AE903</f>
        <v>0</v>
      </c>
      <c r="AG905" s="21"/>
      <c r="AH905" s="75">
        <f>AG905/AG903</f>
        <v>0</v>
      </c>
      <c r="AI905" s="21"/>
      <c r="AJ905" s="75">
        <f>AI905/AI903</f>
        <v>0</v>
      </c>
      <c r="AK905" s="21"/>
      <c r="AL905" s="75">
        <f>AK905/AK903</f>
        <v>0</v>
      </c>
      <c r="AM905" s="21">
        <v>0</v>
      </c>
      <c r="AN905" s="75">
        <f>AM905/AM903</f>
        <v>0</v>
      </c>
      <c r="AO905" s="21"/>
      <c r="AP905" s="75">
        <f>AO905/AO903</f>
        <v>0</v>
      </c>
      <c r="AQ905" s="21"/>
      <c r="AR905" s="75">
        <f>AQ905/AQ903</f>
        <v>0</v>
      </c>
      <c r="AS905" s="21"/>
      <c r="AT905" s="75">
        <f>AS905/AS903</f>
        <v>0</v>
      </c>
      <c r="AU905" s="100">
        <f>E905+M905+O905+Q905+W905+Y905+AA905+AE905+AG905+AI905+AO905+AS905+G905+K905+I905+AC905+S905+U905+AQ905+AK905+AM905+C905</f>
        <v>0</v>
      </c>
      <c r="AV905" s="155">
        <f t="shared" ref="AV905:AV909" si="4080">F905+N905+P905+R905+X905+Z905+AB905+AF905+AH905+AJ905+AP905+AT905+AD905+H905+L905+J905+T905+V905+AR905+AL905+AN905+D905</f>
        <v>0</v>
      </c>
      <c r="AW905" s="93">
        <f>IF(D905=0,0,(IF('Attorney Detail'!I903="yes",(D905/AV905)*('Attorney Detail'!G903+'Attorney Detail'!H903),0)))</f>
        <v>0</v>
      </c>
      <c r="AX905" s="93">
        <f>IF(F905=0,0,(IF('Attorney Detail'!J903="yes",(F905/AV905)*('Attorney Detail'!G903+'Attorney Detail'!H903),0)))</f>
        <v>0</v>
      </c>
      <c r="AY905" s="93">
        <f>IF(H905+J905=0,0,(IF('Attorney Detail'!K903="yes",((H905+J905)/AV905)*('Attorney Detail'!G903+'Attorney Detail'!H903),0)))</f>
        <v>0</v>
      </c>
      <c r="AZ905" s="93">
        <f>IF(L905=0,0,(IF('Attorney Detail'!L903="yes",(L905/AV905)*('Attorney Detail'!G903+'Attorney Detail'!H903),0)))</f>
        <v>0</v>
      </c>
      <c r="BA905" s="93">
        <f>IF(N905=0,0,(N905/AV905)*('Attorney Detail'!G903+'Attorney Detail'!H903))</f>
        <v>0</v>
      </c>
      <c r="BB905" s="93">
        <f>IF(R905+T905=0,0,(IF('Attorney Detail'!M903="yes",((R905+T905)/AV905)*('Attorney Detail'!G903+'Attorney Detail'!H903),0)))</f>
        <v>0</v>
      </c>
      <c r="BC905" s="93">
        <f>IF(V905=0,0,(IF('Attorney Detail'!N903="yes",(((V905)/AV905)*('Attorney Detail'!G903+'Attorney Detail'!H903)),0)))</f>
        <v>0</v>
      </c>
      <c r="BD905" s="93">
        <f>IF(X905+Z905+AB905=0,0,(IF('Attorney Detail'!O903="yes",((X905+Z905+AB905)/AV905)*('Attorney Detail'!G903+'Attorney Detail'!H903),0)))</f>
        <v>0</v>
      </c>
      <c r="BE905" s="93">
        <f>IF(AD905=0,0,(IF('Attorney Detail'!P903="yes",(AD905/AV905)*('Attorney Detail'!G903+'Attorney Detail'!H903),0)))</f>
        <v>0</v>
      </c>
      <c r="BF905" s="93">
        <f>IF(AF905=0,0,(IF('Attorney Detail'!Q903="yes",(AF905/AV905)*('Attorney Detail'!G903+'Attorney Detail'!H903),0)))</f>
        <v>0</v>
      </c>
      <c r="BG905" s="93">
        <f>IF(AH905=0,0,(AH905/AV905)*('Attorney Detail'!G903+'Attorney Detail'!H903))</f>
        <v>0</v>
      </c>
      <c r="BH905" s="93">
        <f>IF(AK905+AM905=0,0,(IF('Attorney Detail'!R903="yes",((AL905+AN905)/AV905)*('Attorney Detail'!G903+'Attorney Detail'!H903),0)))</f>
        <v>0</v>
      </c>
      <c r="BI905" s="91">
        <f>IF(AP905=0,0,(IF('Attorney Detail'!S903="yes",(AP905/AV905)*('Attorney Detail'!G903+'Attorney Detail'!H903),0)))</f>
        <v>0</v>
      </c>
      <c r="BJ905" s="91">
        <f>IF(AT905=0,0,(AT905/AV905)*('Attorney Detail'!G903+'Attorney Detail'!H903))</f>
        <v>0</v>
      </c>
      <c r="BK905" s="91">
        <f>IF((AU905)=0,('Attorney Detail'!G903+'Attorney Detail'!H903),SUM(AW905:BJ905))</f>
        <v>0</v>
      </c>
    </row>
    <row r="906" spans="1:63" ht="16.5" thickTop="1" thickBot="1" x14ac:dyDescent="0.3">
      <c r="A906" s="22" t="s">
        <v>26</v>
      </c>
      <c r="B906" s="23"/>
      <c r="C906" s="88"/>
      <c r="D906" s="75">
        <f>C906/C903</f>
        <v>0</v>
      </c>
      <c r="E906" s="88"/>
      <c r="F906" s="75">
        <f>E906/E903</f>
        <v>0</v>
      </c>
      <c r="G906" s="88"/>
      <c r="H906" s="75">
        <f>G906/G903</f>
        <v>0</v>
      </c>
      <c r="I906" s="88"/>
      <c r="J906" s="75">
        <f>I906/I903</f>
        <v>0</v>
      </c>
      <c r="K906" s="88"/>
      <c r="L906" s="75">
        <f>K906/K903</f>
        <v>0</v>
      </c>
      <c r="M906" s="88"/>
      <c r="N906" s="75">
        <f>M906/M903</f>
        <v>0</v>
      </c>
      <c r="O906" s="88"/>
      <c r="P906" s="75">
        <f>O906/O903</f>
        <v>0</v>
      </c>
      <c r="Q906" s="88"/>
      <c r="R906" s="75">
        <f>Q906/Q903</f>
        <v>0</v>
      </c>
      <c r="S906" s="88"/>
      <c r="T906" s="75">
        <f>S906/S903</f>
        <v>0</v>
      </c>
      <c r="U906" s="88"/>
      <c r="V906" s="75">
        <f>U906/U903</f>
        <v>0</v>
      </c>
      <c r="W906" s="88"/>
      <c r="X906" s="75">
        <f>W906/W903</f>
        <v>0</v>
      </c>
      <c r="Y906" s="88"/>
      <c r="Z906" s="75">
        <f>Y906/Y903</f>
        <v>0</v>
      </c>
      <c r="AA906" s="88"/>
      <c r="AB906" s="75">
        <f>AA906/AA903</f>
        <v>0</v>
      </c>
      <c r="AC906" s="88"/>
      <c r="AD906" s="75">
        <f>AC906/AC903</f>
        <v>0</v>
      </c>
      <c r="AE906" s="88"/>
      <c r="AF906" s="75">
        <f>AE906/AE903</f>
        <v>0</v>
      </c>
      <c r="AG906" s="88"/>
      <c r="AH906" s="75">
        <f>AG906/AG903</f>
        <v>0</v>
      </c>
      <c r="AI906" s="88"/>
      <c r="AJ906" s="75">
        <f>AI906/AI903</f>
        <v>0</v>
      </c>
      <c r="AK906" s="88">
        <v>0</v>
      </c>
      <c r="AL906" s="75">
        <f>AK906/AK903</f>
        <v>0</v>
      </c>
      <c r="AM906" s="88">
        <v>0</v>
      </c>
      <c r="AN906" s="75">
        <f>AM906/AM903</f>
        <v>0</v>
      </c>
      <c r="AO906" s="88"/>
      <c r="AP906" s="75">
        <f>AO906/AO903</f>
        <v>0</v>
      </c>
      <c r="AQ906" s="88"/>
      <c r="AR906" s="75">
        <f>AQ906/AQ903</f>
        <v>0</v>
      </c>
      <c r="AS906" s="88"/>
      <c r="AT906" s="75">
        <f>AS906/AS903</f>
        <v>0</v>
      </c>
      <c r="AU906" s="107">
        <f>E906+M906+O906+Q906+W906+Y906+AA906+AE906+AG906+AI906+AO906+AS906+G906+K906+I906+AC906+S906+U906+AQ906+AK906+AM906+C906</f>
        <v>0</v>
      </c>
      <c r="AV906" s="155">
        <f t="shared" si="4080"/>
        <v>0</v>
      </c>
      <c r="AW906" s="93">
        <f>IF(D906=0,0,(IF('Attorney Detail'!I904="yes",(D906/AV906)*('Attorney Detail'!G904+'Attorney Detail'!H904),0)))</f>
        <v>0</v>
      </c>
      <c r="AX906" s="93">
        <f>IF(F906=0,0,(IF('Attorney Detail'!J904="yes",(F906/AV906)*('Attorney Detail'!G904+'Attorney Detail'!H904),0)))</f>
        <v>0</v>
      </c>
      <c r="AY906" s="93">
        <f>IF(H906+J906=0,0,(IF('Attorney Detail'!K904="yes",((H906+J906)/AV906)*('Attorney Detail'!G904+'Attorney Detail'!H904),0)))</f>
        <v>0</v>
      </c>
      <c r="AZ906" s="93">
        <f>IF(L906=0,0,(IF('Attorney Detail'!L904="yes",(L906/AV906)*('Attorney Detail'!G904+'Attorney Detail'!H904),0)))</f>
        <v>0</v>
      </c>
      <c r="BA906" s="93">
        <f>IF(N906=0,0,(N906/AV906)*('Attorney Detail'!G904+'Attorney Detail'!H904))</f>
        <v>0</v>
      </c>
      <c r="BB906" s="93">
        <f>IF(R906+T906=0,0,(IF('Attorney Detail'!M904="yes",((R906+T906)/AV906)*('Attorney Detail'!G904+'Attorney Detail'!H904),0)))</f>
        <v>0</v>
      </c>
      <c r="BC906" s="93">
        <f>IF(V906=0,0,(IF('Attorney Detail'!N904="yes",(((V906)/AV906)*('Attorney Detail'!G904+'Attorney Detail'!H904)),0)))</f>
        <v>0</v>
      </c>
      <c r="BD906" s="93">
        <f>IF(X906+Z906+AB906=0,0,(IF('Attorney Detail'!O904="yes",((X906+Z906+AB906)/AV906)*('Attorney Detail'!G904+'Attorney Detail'!H904),0)))</f>
        <v>0</v>
      </c>
      <c r="BE906" s="93">
        <f>IF(AD906=0,0,(IF('Attorney Detail'!P904="yes",(AD906/AV906)*('Attorney Detail'!G904+'Attorney Detail'!H904),0)))</f>
        <v>0</v>
      </c>
      <c r="BF906" s="93">
        <f>IF(AF906=0,0,(IF('Attorney Detail'!Q904="yes",(AF906/AV906)*('Attorney Detail'!G904+'Attorney Detail'!H904),0)))</f>
        <v>0</v>
      </c>
      <c r="BG906" s="93">
        <f>IF(AH906=0,0,(AH906/AV906)*('Attorney Detail'!G904+'Attorney Detail'!H904))</f>
        <v>0</v>
      </c>
      <c r="BH906" s="93">
        <f>IF(AK906+AM906=0,0,(IF('Attorney Detail'!R904="yes",((AL906+AN906)/AV906)*('Attorney Detail'!G904+'Attorney Detail'!H904),0)))</f>
        <v>0</v>
      </c>
      <c r="BI906" s="91">
        <f>IF(AP906=0,0,(IF('Attorney Detail'!S904="yes",(AP906/AV906)*('Attorney Detail'!G904+'Attorney Detail'!H904),0)))</f>
        <v>0</v>
      </c>
      <c r="BJ906" s="91">
        <f>IF(AT906=0,0,(AT906/AV906)*('Attorney Detail'!G904+'Attorney Detail'!H904))</f>
        <v>0</v>
      </c>
      <c r="BK906" s="91">
        <f>IF((AU906)=0,('Attorney Detail'!G904+'Attorney Detail'!H904),SUM(AW906:BJ906))</f>
        <v>0</v>
      </c>
    </row>
    <row r="907" spans="1:63" ht="16.5" thickTop="1" thickBot="1" x14ac:dyDescent="0.3">
      <c r="A907" s="22" t="s">
        <v>27</v>
      </c>
      <c r="B907" s="23"/>
      <c r="C907" s="88"/>
      <c r="D907" s="75">
        <f>C907/C903</f>
        <v>0</v>
      </c>
      <c r="E907" s="88"/>
      <c r="F907" s="75">
        <f>E907/E903</f>
        <v>0</v>
      </c>
      <c r="G907" s="88"/>
      <c r="H907" s="75">
        <f>G907/G903</f>
        <v>0</v>
      </c>
      <c r="I907" s="88"/>
      <c r="J907" s="75">
        <f>I907/I903</f>
        <v>0</v>
      </c>
      <c r="K907" s="88"/>
      <c r="L907" s="75">
        <f>K907/K903</f>
        <v>0</v>
      </c>
      <c r="M907" s="88"/>
      <c r="N907" s="75">
        <f>M907/M903</f>
        <v>0</v>
      </c>
      <c r="O907" s="88"/>
      <c r="P907" s="75">
        <f>O907/O903</f>
        <v>0</v>
      </c>
      <c r="Q907" s="88"/>
      <c r="R907" s="75">
        <f>Q907/Q903</f>
        <v>0</v>
      </c>
      <c r="S907" s="88"/>
      <c r="T907" s="75">
        <f>S907/S903</f>
        <v>0</v>
      </c>
      <c r="U907" s="88"/>
      <c r="V907" s="75">
        <f>U907/U903</f>
        <v>0</v>
      </c>
      <c r="W907" s="88"/>
      <c r="X907" s="75">
        <f>W907/W903</f>
        <v>0</v>
      </c>
      <c r="Y907" s="88"/>
      <c r="Z907" s="75">
        <f>Y907/Y903</f>
        <v>0</v>
      </c>
      <c r="AA907" s="88"/>
      <c r="AB907" s="75">
        <f>AA907/AA903</f>
        <v>0</v>
      </c>
      <c r="AC907" s="88"/>
      <c r="AD907" s="75">
        <f>AC907/AC903</f>
        <v>0</v>
      </c>
      <c r="AE907" s="88"/>
      <c r="AF907" s="75">
        <f>AE907/AE903</f>
        <v>0</v>
      </c>
      <c r="AG907" s="88"/>
      <c r="AH907" s="75">
        <f>AG907/AG903</f>
        <v>0</v>
      </c>
      <c r="AI907" s="88"/>
      <c r="AJ907" s="75">
        <f>AI907/AI903</f>
        <v>0</v>
      </c>
      <c r="AK907" s="88">
        <v>0</v>
      </c>
      <c r="AL907" s="75">
        <f>AK907/AK903</f>
        <v>0</v>
      </c>
      <c r="AM907" s="88">
        <v>0</v>
      </c>
      <c r="AN907" s="75">
        <f>AM907/AM903</f>
        <v>0</v>
      </c>
      <c r="AO907" s="88"/>
      <c r="AP907" s="75">
        <f>AO907/AO903</f>
        <v>0</v>
      </c>
      <c r="AQ907" s="88"/>
      <c r="AR907" s="75">
        <f>AQ907/AQ903</f>
        <v>0</v>
      </c>
      <c r="AS907" s="88"/>
      <c r="AT907" s="75">
        <f>AS907/AS903</f>
        <v>0</v>
      </c>
      <c r="AU907" s="107">
        <f>E907+M907+O907+Q907+W907+Y907+AA907+AE907+AG907+AI907+AO907+AS907+G907+K907+I907+AC907+S907+U907+AQ907+AK907+AM907+C907</f>
        <v>0</v>
      </c>
      <c r="AV907" s="155">
        <f t="shared" si="4080"/>
        <v>0</v>
      </c>
      <c r="AW907" s="93">
        <f>IF(D907=0,0,(IF('Attorney Detail'!I905="yes",(D907/AV907)*('Attorney Detail'!G905+'Attorney Detail'!H905),0)))</f>
        <v>0</v>
      </c>
      <c r="AX907" s="93">
        <f>IF(F907=0,0,(IF('Attorney Detail'!J905="yes",(F907/AV907)*('Attorney Detail'!G905+'Attorney Detail'!H905),0)))</f>
        <v>0</v>
      </c>
      <c r="AY907" s="93">
        <f>IF(H907+J907=0,0,(IF('Attorney Detail'!K905="yes",((H907+J907)/AV907)*('Attorney Detail'!G905+'Attorney Detail'!H905),0)))</f>
        <v>0</v>
      </c>
      <c r="AZ907" s="93">
        <f>IF(L907=0,0,(IF('Attorney Detail'!L905="yes",(L907/AV907)*('Attorney Detail'!G905+'Attorney Detail'!H905),0)))</f>
        <v>0</v>
      </c>
      <c r="BA907" s="93">
        <f>IF(N907=0,0,(N907/AV907)*('Attorney Detail'!G905+'Attorney Detail'!H905))</f>
        <v>0</v>
      </c>
      <c r="BB907" s="93">
        <f>IF(R907+T907=0,0,(IF('Attorney Detail'!M905="yes",((R907+T907)/AV907)*('Attorney Detail'!G905+'Attorney Detail'!H905),0)))</f>
        <v>0</v>
      </c>
      <c r="BC907" s="93">
        <f>IF(V907=0,0,(IF('Attorney Detail'!N905="yes",(((V907)/AV907)*('Attorney Detail'!G905+'Attorney Detail'!H905)),0)))</f>
        <v>0</v>
      </c>
      <c r="BD907" s="93">
        <f>IF(X907+Z907+AB907=0,0,(IF('Attorney Detail'!O905="yes",((X907+Z907+AB907)/AV907)*('Attorney Detail'!G905+'Attorney Detail'!H905),0)))</f>
        <v>0</v>
      </c>
      <c r="BE907" s="93">
        <f>IF(AD907=0,0,(IF('Attorney Detail'!P905="yes",(AD907/AV907)*('Attorney Detail'!G905+'Attorney Detail'!H905),0)))</f>
        <v>0</v>
      </c>
      <c r="BF907" s="93">
        <f>IF(AF907=0,0,(IF('Attorney Detail'!Q905="yes",(AF907/AV907)*('Attorney Detail'!G905+'Attorney Detail'!H905),0)))</f>
        <v>0</v>
      </c>
      <c r="BG907" s="93">
        <f>IF(AH907=0,0,(AH907/AV907)*('Attorney Detail'!G905+'Attorney Detail'!H905))</f>
        <v>0</v>
      </c>
      <c r="BH907" s="93">
        <f>IF(AK907+AM907=0,0,(IF('Attorney Detail'!R905="yes",((AL907+AN907)/AV907)*('Attorney Detail'!G905+'Attorney Detail'!H905),0)))</f>
        <v>0</v>
      </c>
      <c r="BI907" s="91">
        <f>IF(AP907=0,0,(IF('Attorney Detail'!S905="yes",(AP907/AV907)*('Attorney Detail'!G905+'Attorney Detail'!H905),0)))</f>
        <v>0</v>
      </c>
      <c r="BJ907" s="91">
        <f>IF(AT907=0,0,(AT907/AV907)*('Attorney Detail'!G905+'Attorney Detail'!H905))</f>
        <v>0</v>
      </c>
      <c r="BK907" s="91">
        <f>IF((AU907)=0,('Attorney Detail'!G905+'Attorney Detail'!H905),SUM(AW907:BJ907))</f>
        <v>0</v>
      </c>
    </row>
    <row r="908" spans="1:63" ht="16.5" thickTop="1" thickBot="1" x14ac:dyDescent="0.3">
      <c r="A908" s="24" t="s">
        <v>28</v>
      </c>
      <c r="B908" s="25"/>
      <c r="C908" s="25"/>
      <c r="D908" s="75">
        <f>C908/C903</f>
        <v>0</v>
      </c>
      <c r="E908" s="25"/>
      <c r="F908" s="75">
        <f>E908/E903</f>
        <v>0</v>
      </c>
      <c r="G908" s="25"/>
      <c r="H908" s="75">
        <f>G908/G903</f>
        <v>0</v>
      </c>
      <c r="I908" s="25"/>
      <c r="J908" s="75">
        <f>I908/I903</f>
        <v>0</v>
      </c>
      <c r="K908" s="25"/>
      <c r="L908" s="75">
        <f>K908/K903</f>
        <v>0</v>
      </c>
      <c r="M908" s="25"/>
      <c r="N908" s="75">
        <f>M908/M903</f>
        <v>0</v>
      </c>
      <c r="O908" s="25"/>
      <c r="P908" s="75">
        <f>O908/O903</f>
        <v>0</v>
      </c>
      <c r="Q908" s="25"/>
      <c r="R908" s="75">
        <f>Q908/Q903</f>
        <v>0</v>
      </c>
      <c r="S908" s="25"/>
      <c r="T908" s="75">
        <f>S908/S903</f>
        <v>0</v>
      </c>
      <c r="U908" s="25"/>
      <c r="V908" s="75">
        <f>U908/U903</f>
        <v>0</v>
      </c>
      <c r="W908" s="25"/>
      <c r="X908" s="75">
        <f>W908/W903</f>
        <v>0</v>
      </c>
      <c r="Y908" s="25"/>
      <c r="Z908" s="75">
        <f>Y908/Y903</f>
        <v>0</v>
      </c>
      <c r="AA908" s="25"/>
      <c r="AB908" s="75">
        <f>AA908/AA903</f>
        <v>0</v>
      </c>
      <c r="AC908" s="25"/>
      <c r="AD908" s="75">
        <f>AC908/AC903</f>
        <v>0</v>
      </c>
      <c r="AE908" s="25"/>
      <c r="AF908" s="75">
        <f>AE908/AE903</f>
        <v>0</v>
      </c>
      <c r="AG908" s="25"/>
      <c r="AH908" s="75">
        <f>AG908/AG903</f>
        <v>0</v>
      </c>
      <c r="AI908" s="25"/>
      <c r="AJ908" s="75">
        <f>AI908/AI903</f>
        <v>0</v>
      </c>
      <c r="AK908" s="25">
        <v>0</v>
      </c>
      <c r="AL908" s="75">
        <f>AK908/AK903</f>
        <v>0</v>
      </c>
      <c r="AM908" s="25">
        <v>0</v>
      </c>
      <c r="AN908" s="75">
        <f>AM908/AM903</f>
        <v>0</v>
      </c>
      <c r="AO908" s="25"/>
      <c r="AP908" s="75">
        <f>AO908/AO903</f>
        <v>0</v>
      </c>
      <c r="AQ908" s="25"/>
      <c r="AR908" s="75">
        <f>AQ908/AQ903</f>
        <v>0</v>
      </c>
      <c r="AS908" s="25"/>
      <c r="AT908" s="75">
        <f>AS908/AS903</f>
        <v>0</v>
      </c>
      <c r="AU908" s="108">
        <f>E908+M908+O908+Q908+W908+Y908+AA908+AE908+AG908+AI908+AO908+AS908+G908+K908+I908+AC908+S908+U908+AQ908+AK908+AM908+C908</f>
        <v>0</v>
      </c>
      <c r="AV908" s="155">
        <f t="shared" si="4080"/>
        <v>0</v>
      </c>
      <c r="AW908" s="93">
        <f>IF(D908=0,0,(IF('Attorney Detail'!I906="yes",(D908/AV908)*('Attorney Detail'!G906+'Attorney Detail'!H906),0)))</f>
        <v>0</v>
      </c>
      <c r="AX908" s="93">
        <f>IF(F908=0,0,(IF('Attorney Detail'!J906="yes",(F908/AV908)*('Attorney Detail'!G906+'Attorney Detail'!H906),0)))</f>
        <v>0</v>
      </c>
      <c r="AY908" s="93">
        <f>IF(H908+J908=0,0,(IF('Attorney Detail'!K906="yes",((H908+J908)/AV908)*('Attorney Detail'!G906+'Attorney Detail'!H906),0)))</f>
        <v>0</v>
      </c>
      <c r="AZ908" s="93">
        <f>IF(L908=0,0,(IF('Attorney Detail'!L906="yes",(L908/AV908)*('Attorney Detail'!G906+'Attorney Detail'!H906),0)))</f>
        <v>0</v>
      </c>
      <c r="BA908" s="93">
        <f>IF(N908=0,0,(N908/AV908)*('Attorney Detail'!G906+'Attorney Detail'!H906))</f>
        <v>0</v>
      </c>
      <c r="BB908" s="93">
        <f>IF(R908+T908=0,0,(IF('Attorney Detail'!M906="yes",((R908+T908)/AV908)*('Attorney Detail'!G906+'Attorney Detail'!H906),0)))</f>
        <v>0</v>
      </c>
      <c r="BC908" s="93">
        <f>IF(V908=0,0,(IF('Attorney Detail'!N906="yes",(((V908)/AV908)*('Attorney Detail'!G906+'Attorney Detail'!H906)),0)))</f>
        <v>0</v>
      </c>
      <c r="BD908" s="93">
        <f>IF(X908+Z908+AB908=0,0,(IF('Attorney Detail'!O906="yes",((X908+Z908+AB908)/AV908)*('Attorney Detail'!G906+'Attorney Detail'!H906),0)))</f>
        <v>0</v>
      </c>
      <c r="BE908" s="93">
        <f>IF(AD908=0,0,(IF('Attorney Detail'!P906="yes",(AD908/AV908)*('Attorney Detail'!G906+'Attorney Detail'!H906),0)))</f>
        <v>0</v>
      </c>
      <c r="BF908" s="93">
        <f>IF(AF908=0,0,(IF('Attorney Detail'!Q906="yes",(AF908/AV908)*('Attorney Detail'!G906+'Attorney Detail'!H906),0)))</f>
        <v>0</v>
      </c>
      <c r="BG908" s="93">
        <f>IF(AH908=0,0,(AH908/AV908)*('Attorney Detail'!G906+'Attorney Detail'!H906))</f>
        <v>0</v>
      </c>
      <c r="BH908" s="93">
        <f>IF(AK908+AM908=0,0,(IF('Attorney Detail'!R906="yes",((AL908+AN908)/AV908)*('Attorney Detail'!G906+'Attorney Detail'!H906),0)))</f>
        <v>0</v>
      </c>
      <c r="BI908" s="91">
        <f>IF(AP908=0,0,(IF('Attorney Detail'!S906="yes",(AP908/AV908)*('Attorney Detail'!G906+'Attorney Detail'!H906),0)))</f>
        <v>0</v>
      </c>
      <c r="BJ908" s="91">
        <f>IF(AT908=0,0,(AT908/AV908)*('Attorney Detail'!G906+'Attorney Detail'!H906))</f>
        <v>0</v>
      </c>
      <c r="BK908" s="91">
        <f>IF((AU908)=0,('Attorney Detail'!G906+'Attorney Detail'!H906),SUM(AW908:BJ908))</f>
        <v>0</v>
      </c>
    </row>
    <row r="909" spans="1:63" ht="16.5" thickTop="1" thickBot="1" x14ac:dyDescent="0.3">
      <c r="A909" s="72" t="s">
        <v>29</v>
      </c>
      <c r="B909" s="73"/>
      <c r="C909" s="73">
        <f t="shared" ref="C909" si="4081">SUM(C905:C908)</f>
        <v>0</v>
      </c>
      <c r="D909" s="74">
        <f t="shared" ref="D909" si="4082">C909/C903</f>
        <v>0</v>
      </c>
      <c r="E909" s="73">
        <f t="shared" ref="E909" si="4083">SUM(E905:E908)</f>
        <v>0</v>
      </c>
      <c r="F909" s="74">
        <f t="shared" ref="F909" si="4084">E909/E903</f>
        <v>0</v>
      </c>
      <c r="G909" s="73">
        <f t="shared" ref="G909" si="4085">SUM(G905:G908)</f>
        <v>0</v>
      </c>
      <c r="H909" s="75">
        <f t="shared" ref="H909" si="4086">G909/G903</f>
        <v>0</v>
      </c>
      <c r="I909" s="73">
        <f t="shared" ref="I909" si="4087">SUM(I905:I908)</f>
        <v>0</v>
      </c>
      <c r="J909" s="75">
        <f t="shared" ref="J909" si="4088">I909/I903</f>
        <v>0</v>
      </c>
      <c r="K909" s="73">
        <f t="shared" ref="K909" si="4089">SUM(K905:K908)</f>
        <v>0</v>
      </c>
      <c r="L909" s="75">
        <f t="shared" ref="L909" si="4090">K909/K903</f>
        <v>0</v>
      </c>
      <c r="M909" s="73">
        <f t="shared" ref="M909" si="4091">SUM(M905:M908)</f>
        <v>0</v>
      </c>
      <c r="N909" s="74">
        <f t="shared" ref="N909" si="4092">M909/M903</f>
        <v>0</v>
      </c>
      <c r="O909" s="73">
        <f t="shared" ref="O909" si="4093">SUM(O905:O908)</f>
        <v>0</v>
      </c>
      <c r="P909" s="74">
        <f t="shared" ref="P909" si="4094">O909/O903</f>
        <v>0</v>
      </c>
      <c r="Q909" s="73">
        <f t="shared" ref="Q909" si="4095">SUM(Q905:Q908)</f>
        <v>0</v>
      </c>
      <c r="R909" s="75">
        <f t="shared" ref="R909" si="4096">Q909/Q903</f>
        <v>0</v>
      </c>
      <c r="S909" s="73">
        <f t="shared" ref="S909" si="4097">SUM(S905:S908)</f>
        <v>0</v>
      </c>
      <c r="T909" s="75">
        <f t="shared" ref="T909" si="4098">S909/S903</f>
        <v>0</v>
      </c>
      <c r="U909" s="73">
        <f t="shared" ref="U909" si="4099">SUM(U905:U908)</f>
        <v>0</v>
      </c>
      <c r="V909" s="75">
        <f t="shared" ref="V909" si="4100">U909/U903</f>
        <v>0</v>
      </c>
      <c r="W909" s="73">
        <f t="shared" ref="W909" si="4101">SUM(W905:W908)</f>
        <v>0</v>
      </c>
      <c r="X909" s="75">
        <f t="shared" ref="X909" si="4102">W909/W903</f>
        <v>0</v>
      </c>
      <c r="Y909" s="73">
        <f t="shared" ref="Y909" si="4103">SUM(Y905:Y908)</f>
        <v>0</v>
      </c>
      <c r="Z909" s="75">
        <f t="shared" ref="Z909" si="4104">Y909/Y903</f>
        <v>0</v>
      </c>
      <c r="AA909" s="73">
        <f t="shared" ref="AA909" si="4105">SUM(AA905:AA908)</f>
        <v>0</v>
      </c>
      <c r="AB909" s="75">
        <f t="shared" ref="AB909" si="4106">AA909/AA903</f>
        <v>0</v>
      </c>
      <c r="AC909" s="73">
        <f t="shared" ref="AC909" si="4107">SUM(AC905:AC908)</f>
        <v>0</v>
      </c>
      <c r="AD909" s="75">
        <f t="shared" ref="AD909" si="4108">AC909/AC903</f>
        <v>0</v>
      </c>
      <c r="AE909" s="73">
        <f t="shared" ref="AE909" si="4109">SUM(AE905:AE908)</f>
        <v>0</v>
      </c>
      <c r="AF909" s="75">
        <f t="shared" ref="AF909" si="4110">AE909/AE903</f>
        <v>0</v>
      </c>
      <c r="AG909" s="73">
        <f t="shared" ref="AG909" si="4111">SUM(AG905:AG908)</f>
        <v>0</v>
      </c>
      <c r="AH909" s="75">
        <f t="shared" ref="AH909" si="4112">AG909/AG903</f>
        <v>0</v>
      </c>
      <c r="AI909" s="73">
        <f t="shared" ref="AI909" si="4113">SUM(AI905:AI908)</f>
        <v>0</v>
      </c>
      <c r="AJ909" s="75">
        <f t="shared" ref="AJ909" si="4114">AI909/AI903</f>
        <v>0</v>
      </c>
      <c r="AK909" s="73">
        <f t="shared" ref="AK909" si="4115">SUM(AK905:AK908)</f>
        <v>0</v>
      </c>
      <c r="AL909" s="75">
        <f t="shared" ref="AL909" si="4116">AK909/AK903</f>
        <v>0</v>
      </c>
      <c r="AM909" s="73">
        <f t="shared" ref="AM909" si="4117">SUM(AM905:AM908)</f>
        <v>0</v>
      </c>
      <c r="AN909" s="75">
        <f t="shared" ref="AN909" si="4118">AM909/AM903</f>
        <v>0</v>
      </c>
      <c r="AO909" s="73">
        <f t="shared" ref="AO909" si="4119">SUM(AO905:AO908)</f>
        <v>0</v>
      </c>
      <c r="AP909" s="75">
        <f t="shared" ref="AP909" si="4120">AO909/AO903</f>
        <v>0</v>
      </c>
      <c r="AQ909" s="73">
        <f t="shared" ref="AQ909" si="4121">SUM(AQ905:AQ908)</f>
        <v>0</v>
      </c>
      <c r="AR909" s="75">
        <f t="shared" ref="AR909" si="4122">AQ909/AQ903</f>
        <v>0</v>
      </c>
      <c r="AS909" s="73">
        <f t="shared" ref="AS909" si="4123">SUM(AS905:AS908)</f>
        <v>0</v>
      </c>
      <c r="AT909" s="75">
        <f t="shared" ref="AT909" si="4124">AS909/AS903</f>
        <v>0</v>
      </c>
      <c r="AU909" s="71">
        <f>E909+M909+O909+Q909+W909+Y909+AA909+AE909+AG909+AI909+AO909+AS909+G909+K909+I909+AC909+S909+U909+AQ909+AK909+AM909+C909</f>
        <v>0</v>
      </c>
      <c r="AV909" s="155">
        <f t="shared" si="4080"/>
        <v>0</v>
      </c>
      <c r="AW909" s="94"/>
      <c r="AX909" s="94"/>
      <c r="AY909" s="94"/>
      <c r="AZ909" s="94"/>
      <c r="BA909" s="94"/>
      <c r="BB909" s="94"/>
      <c r="BC909" s="94"/>
      <c r="BD909" s="94"/>
      <c r="BE909" s="94"/>
      <c r="BF909" s="94"/>
      <c r="BG909" s="94"/>
      <c r="BH909" s="94"/>
      <c r="BI909" s="94"/>
      <c r="BJ909" s="94"/>
      <c r="BK909" s="94"/>
    </row>
    <row r="910" spans="1:63" ht="16.5" thickTop="1" x14ac:dyDescent="0.25">
      <c r="A910" s="233" t="s">
        <v>481</v>
      </c>
      <c r="B910" s="233"/>
      <c r="C910" s="233"/>
      <c r="D910" s="233"/>
      <c r="E910" s="233"/>
      <c r="F910" s="233"/>
      <c r="G910" s="233"/>
      <c r="H910" s="233"/>
      <c r="I910" s="233"/>
      <c r="J910" s="233"/>
      <c r="K910" s="233"/>
      <c r="L910" s="233"/>
      <c r="M910" s="233"/>
      <c r="N910" s="233"/>
      <c r="O910" s="233"/>
      <c r="P910" s="233"/>
      <c r="Q910" s="233"/>
      <c r="R910" s="233"/>
      <c r="S910" s="233"/>
      <c r="T910" s="233"/>
      <c r="U910" s="233"/>
      <c r="V910" s="233"/>
      <c r="W910" s="233"/>
      <c r="X910" s="233"/>
      <c r="Y910" s="233"/>
      <c r="Z910" s="233"/>
      <c r="AA910" s="233"/>
      <c r="AB910" s="233"/>
      <c r="AC910" s="233"/>
      <c r="AD910" s="233"/>
      <c r="AE910" s="233"/>
      <c r="AF910" s="233"/>
      <c r="AG910" s="233"/>
      <c r="AH910" s="233"/>
      <c r="AI910" s="233"/>
      <c r="AJ910" s="233"/>
      <c r="AK910" s="233"/>
      <c r="AL910" s="233"/>
      <c r="AM910" s="233"/>
      <c r="AN910" s="233"/>
      <c r="AO910" s="233"/>
      <c r="AP910" s="233"/>
      <c r="AQ910" s="233"/>
      <c r="AR910" s="233"/>
      <c r="AS910" s="233"/>
      <c r="AT910" s="233"/>
      <c r="AU910" s="233"/>
      <c r="AV910" s="233"/>
    </row>
    <row r="911" spans="1:63" ht="45" x14ac:dyDescent="0.25">
      <c r="A911" s="76"/>
      <c r="B911" s="66" t="s">
        <v>21</v>
      </c>
      <c r="C911" s="225" t="s">
        <v>442</v>
      </c>
      <c r="D911" s="226"/>
      <c r="E911" s="225" t="s">
        <v>96</v>
      </c>
      <c r="F911" s="226"/>
      <c r="G911" s="232" t="s">
        <v>99</v>
      </c>
      <c r="H911" s="226"/>
      <c r="I911" s="232" t="s">
        <v>100</v>
      </c>
      <c r="J911" s="226"/>
      <c r="K911" s="225" t="s">
        <v>97</v>
      </c>
      <c r="L911" s="226"/>
      <c r="M911" s="225" t="s">
        <v>98</v>
      </c>
      <c r="N911" s="226"/>
      <c r="O911" s="225" t="s">
        <v>22</v>
      </c>
      <c r="P911" s="226"/>
      <c r="Q911" s="225" t="s">
        <v>489</v>
      </c>
      <c r="R911" s="226"/>
      <c r="S911" s="225" t="s">
        <v>488</v>
      </c>
      <c r="T911" s="226"/>
      <c r="U911" s="232" t="s">
        <v>422</v>
      </c>
      <c r="V911" s="226"/>
      <c r="W911" s="232" t="s">
        <v>436</v>
      </c>
      <c r="X911" s="226"/>
      <c r="Y911" s="232" t="s">
        <v>423</v>
      </c>
      <c r="Z911" s="226"/>
      <c r="AA911" s="225" t="s">
        <v>484</v>
      </c>
      <c r="AB911" s="226"/>
      <c r="AC911" s="225" t="s">
        <v>93</v>
      </c>
      <c r="AD911" s="226"/>
      <c r="AE911" s="225" t="s">
        <v>94</v>
      </c>
      <c r="AF911" s="226"/>
      <c r="AG911" s="225" t="s">
        <v>485</v>
      </c>
      <c r="AH911" s="226"/>
      <c r="AI911" s="225" t="s">
        <v>424</v>
      </c>
      <c r="AJ911" s="226"/>
      <c r="AK911" s="225" t="s">
        <v>425</v>
      </c>
      <c r="AL911" s="226"/>
      <c r="AM911" s="225" t="s">
        <v>437</v>
      </c>
      <c r="AN911" s="226"/>
      <c r="AO911" s="225" t="s">
        <v>500</v>
      </c>
      <c r="AP911" s="226"/>
      <c r="AQ911" s="225" t="s">
        <v>426</v>
      </c>
      <c r="AR911" s="226"/>
      <c r="AS911" s="225" t="s">
        <v>447</v>
      </c>
      <c r="AT911" s="226"/>
      <c r="AU911" s="225" t="s">
        <v>23</v>
      </c>
      <c r="AV911" s="226"/>
      <c r="AW911" s="89" t="s">
        <v>442</v>
      </c>
      <c r="AX911" s="89" t="s">
        <v>96</v>
      </c>
      <c r="AY911" s="195" t="s">
        <v>321</v>
      </c>
      <c r="AZ911" s="105" t="s">
        <v>97</v>
      </c>
      <c r="BA911" s="105" t="s">
        <v>443</v>
      </c>
      <c r="BB911" s="90" t="s">
        <v>434</v>
      </c>
      <c r="BC911" s="106" t="s">
        <v>322</v>
      </c>
      <c r="BD911" s="90" t="s">
        <v>435</v>
      </c>
      <c r="BE911" s="90" t="s">
        <v>93</v>
      </c>
      <c r="BF911" s="90" t="s">
        <v>94</v>
      </c>
      <c r="BG911" s="90" t="s">
        <v>31</v>
      </c>
      <c r="BH911" s="90" t="s">
        <v>444</v>
      </c>
      <c r="BI911" s="91" t="s">
        <v>445</v>
      </c>
      <c r="BJ911" s="91" t="s">
        <v>446</v>
      </c>
      <c r="BK911" s="91" t="s">
        <v>448</v>
      </c>
    </row>
    <row r="912" spans="1:63" x14ac:dyDescent="0.25">
      <c r="A912" s="38" t="s">
        <v>107</v>
      </c>
      <c r="B912" s="67"/>
      <c r="C912" s="67"/>
      <c r="D912" s="68"/>
      <c r="E912" s="67"/>
      <c r="F912" s="68"/>
      <c r="G912" s="67"/>
      <c r="H912" s="68"/>
      <c r="I912" s="67"/>
      <c r="J912" s="68"/>
      <c r="K912" s="67"/>
      <c r="L912" s="68"/>
      <c r="M912" s="69"/>
      <c r="N912" s="68"/>
      <c r="O912" s="67"/>
      <c r="P912" s="68"/>
      <c r="Q912" s="67"/>
      <c r="R912" s="68"/>
      <c r="S912" s="67"/>
      <c r="T912" s="68"/>
      <c r="U912" s="67"/>
      <c r="V912" s="68"/>
      <c r="W912" s="67"/>
      <c r="X912" s="68"/>
      <c r="Y912" s="67"/>
      <c r="Z912" s="68"/>
      <c r="AA912" s="67"/>
      <c r="AB912" s="68"/>
      <c r="AC912" s="69"/>
      <c r="AD912" s="69"/>
      <c r="AE912" s="67"/>
      <c r="AF912" s="68"/>
      <c r="AG912" s="67"/>
      <c r="AH912" s="68"/>
      <c r="AI912" s="67"/>
      <c r="AJ912" s="68"/>
      <c r="AK912" s="227"/>
      <c r="AL912" s="228"/>
      <c r="AM912" s="227"/>
      <c r="AN912" s="228"/>
      <c r="AO912" s="112"/>
      <c r="AP912" s="113"/>
      <c r="AQ912" s="112"/>
      <c r="AR912" s="113"/>
      <c r="AS912" s="112"/>
      <c r="AT912" s="113"/>
      <c r="AU912" s="67"/>
      <c r="AV912" s="110"/>
      <c r="AW912" s="89"/>
      <c r="AX912" s="89"/>
      <c r="AY912" s="89"/>
      <c r="AZ912" s="89"/>
      <c r="BA912" s="89"/>
    </row>
    <row r="913" spans="1:63" x14ac:dyDescent="0.25">
      <c r="A913" s="77"/>
      <c r="B913" s="70"/>
      <c r="C913" s="223">
        <f>(VLOOKUP(A912,$BL$2:$CH$5,2,FALSE))*'Attorney Detail'!F913</f>
        <v>15</v>
      </c>
      <c r="D913" s="224"/>
      <c r="E913" s="223">
        <f>(VLOOKUP(A912,$BL$2:$CH$5,3,FALSE))*'Attorney Detail'!F913</f>
        <v>15</v>
      </c>
      <c r="F913" s="224"/>
      <c r="G913" s="223">
        <f>VLOOKUP(A912,$BL$2:$CI$5,4,FALSE)*'Attorney Detail'!F913</f>
        <v>50</v>
      </c>
      <c r="H913" s="224"/>
      <c r="I913" s="223">
        <f>VLOOKUP(A912,$BL$2:$CI$5,5,FALSE)*'Attorney Detail'!F913</f>
        <v>80</v>
      </c>
      <c r="J913" s="224"/>
      <c r="K913" s="223">
        <f>VLOOKUP(A912,$BL$2:$CI$5,6,FALSE)*'Attorney Detail'!F913</f>
        <v>100</v>
      </c>
      <c r="L913" s="224"/>
      <c r="M913" s="234">
        <f>VLOOKUP(A912,$BL$2:$CI$5,7,FALSE)*'Attorney Detail'!F913</f>
        <v>150</v>
      </c>
      <c r="N913" s="224"/>
      <c r="O913" s="223">
        <f>VLOOKUP(A912,$BL$2:$CI$5,8,FALSE)*'Attorney Detail'!F913</f>
        <v>300</v>
      </c>
      <c r="P913" s="224"/>
      <c r="Q913" s="223">
        <f>VLOOKUP(A912,$BL$2:$CI$5,9,FALSE)*'Attorney Detail'!F913</f>
        <v>15</v>
      </c>
      <c r="R913" s="224"/>
      <c r="S913" s="223">
        <f>VLOOKUP(A912,$BL$2:$CI$5,10,FALSE)*'Attorney Detail'!F913</f>
        <v>50</v>
      </c>
      <c r="T913" s="224"/>
      <c r="U913" s="223">
        <f>VLOOKUP(A912,$BL$2:$CI$5,11,FALSE)*'Attorney Detail'!F913</f>
        <v>100</v>
      </c>
      <c r="V913" s="224"/>
      <c r="W913" s="223">
        <f>VLOOKUP(A912,$BL$2:$CI$5,12,FALSE)*'Attorney Detail'!F913</f>
        <v>220</v>
      </c>
      <c r="X913" s="224"/>
      <c r="Y913" s="223">
        <f>VLOOKUP(A912,$BL$2:$CI$5,13,FALSE)*'Attorney Detail'!F913</f>
        <v>300</v>
      </c>
      <c r="Z913" s="224"/>
      <c r="AA913" s="229">
        <f>VLOOKUP(A912,$BL$2:$CI$5,14,FALSE)*'Attorney Detail'!F913</f>
        <v>400</v>
      </c>
      <c r="AB913" s="230"/>
      <c r="AC913" s="229">
        <f>VLOOKUP(A912,$BL$2:$CI$5,15,FALSE)*'Attorney Detail'!F913</f>
        <v>120</v>
      </c>
      <c r="AD913" s="231"/>
      <c r="AE913" s="229">
        <f>VLOOKUP(A912,$BL$2:$CI$5,16,FALSE)*'Attorney Detail'!F913</f>
        <v>120</v>
      </c>
      <c r="AF913" s="230"/>
      <c r="AG913" s="229">
        <f>VLOOKUP(A912,$BL$2:$CI$5,17,FALSE)*'Attorney Detail'!F913</f>
        <v>300</v>
      </c>
      <c r="AH913" s="230"/>
      <c r="AI913" s="223">
        <f>VLOOKUP(A912,$BL$2:$CI$5,18,FALSE)*'Attorney Detail'!F913</f>
        <v>300</v>
      </c>
      <c r="AJ913" s="224"/>
      <c r="AK913" s="223">
        <f>VLOOKUP(A912,$BL$2:$CI$5,19,FALSE)*'Attorney Detail'!F913</f>
        <v>15</v>
      </c>
      <c r="AL913" s="224"/>
      <c r="AM913" s="223">
        <f>VLOOKUP(A912,$BL$2:$CI$5,20,FALSE)*'Attorney Detail'!F913</f>
        <v>40</v>
      </c>
      <c r="AN913" s="224"/>
      <c r="AO913" s="223">
        <f>VLOOKUP(A912,$BL$2:$CI$5,21,FALSE)*'Attorney Detail'!F913</f>
        <v>40</v>
      </c>
      <c r="AP913" s="224"/>
      <c r="AQ913" s="223">
        <f>VLOOKUP(A912,$BL$2:$CI$5,22,FALSE)*'Attorney Detail'!F913</f>
        <v>40</v>
      </c>
      <c r="AR913" s="224"/>
      <c r="AS913" s="235">
        <f>VLOOKUP(A912,$BL$2:$CI$5,23,FALSE)*'Attorney Detail'!F913</f>
        <v>10000000000</v>
      </c>
      <c r="AT913" s="236"/>
      <c r="AU913" s="237"/>
      <c r="AV913" s="238"/>
    </row>
    <row r="914" spans="1:63" ht="15.75" thickBot="1" x14ac:dyDescent="0.3">
      <c r="A914" s="37" t="str">
        <f>'Attorney Detail'!A913&amp;""</f>
        <v/>
      </c>
      <c r="B914" s="78" t="s">
        <v>24</v>
      </c>
      <c r="C914" s="78" t="s">
        <v>24</v>
      </c>
      <c r="D914" s="78" t="s">
        <v>112</v>
      </c>
      <c r="E914" s="78" t="s">
        <v>24</v>
      </c>
      <c r="F914" s="78" t="s">
        <v>112</v>
      </c>
      <c r="G914" s="78" t="s">
        <v>24</v>
      </c>
      <c r="H914" s="78" t="s">
        <v>112</v>
      </c>
      <c r="I914" s="78" t="s">
        <v>24</v>
      </c>
      <c r="J914" s="78" t="s">
        <v>112</v>
      </c>
      <c r="K914" s="78" t="s">
        <v>24</v>
      </c>
      <c r="L914" s="78" t="s">
        <v>112</v>
      </c>
      <c r="M914" s="78" t="s">
        <v>24</v>
      </c>
      <c r="N914" s="78" t="s">
        <v>112</v>
      </c>
      <c r="O914" s="78" t="s">
        <v>24</v>
      </c>
      <c r="P914" s="78" t="s">
        <v>112</v>
      </c>
      <c r="Q914" s="78" t="s">
        <v>24</v>
      </c>
      <c r="R914" s="78" t="s">
        <v>112</v>
      </c>
      <c r="S914" s="78" t="s">
        <v>24</v>
      </c>
      <c r="T914" s="78" t="s">
        <v>112</v>
      </c>
      <c r="U914" s="78" t="s">
        <v>24</v>
      </c>
      <c r="V914" s="78" t="s">
        <v>112</v>
      </c>
      <c r="W914" s="78" t="s">
        <v>24</v>
      </c>
      <c r="X914" s="78" t="s">
        <v>112</v>
      </c>
      <c r="Y914" s="78" t="s">
        <v>24</v>
      </c>
      <c r="Z914" s="78" t="s">
        <v>112</v>
      </c>
      <c r="AA914" s="78" t="s">
        <v>24</v>
      </c>
      <c r="AB914" s="78" t="s">
        <v>112</v>
      </c>
      <c r="AC914" s="78" t="s">
        <v>24</v>
      </c>
      <c r="AD914" s="78" t="s">
        <v>112</v>
      </c>
      <c r="AE914" s="78" t="s">
        <v>24</v>
      </c>
      <c r="AF914" s="78" t="s">
        <v>112</v>
      </c>
      <c r="AG914" s="78" t="s">
        <v>24</v>
      </c>
      <c r="AH914" s="79" t="s">
        <v>112</v>
      </c>
      <c r="AI914" s="78" t="s">
        <v>24</v>
      </c>
      <c r="AJ914" s="78" t="s">
        <v>112</v>
      </c>
      <c r="AK914" s="78" t="s">
        <v>24</v>
      </c>
      <c r="AL914" s="78" t="s">
        <v>112</v>
      </c>
      <c r="AM914" s="78" t="s">
        <v>24</v>
      </c>
      <c r="AN914" s="78" t="s">
        <v>112</v>
      </c>
      <c r="AO914" s="78" t="s">
        <v>24</v>
      </c>
      <c r="AP914" s="78" t="s">
        <v>112</v>
      </c>
      <c r="AQ914" s="78" t="s">
        <v>24</v>
      </c>
      <c r="AR914" s="78" t="s">
        <v>112</v>
      </c>
      <c r="AS914" s="78" t="s">
        <v>24</v>
      </c>
      <c r="AT914" s="78" t="s">
        <v>112</v>
      </c>
      <c r="AU914" s="78" t="s">
        <v>24</v>
      </c>
      <c r="AV914" s="154" t="s">
        <v>112</v>
      </c>
    </row>
    <row r="915" spans="1:63" ht="16.5" thickTop="1" thickBot="1" x14ac:dyDescent="0.3">
      <c r="A915" s="20" t="s">
        <v>25</v>
      </c>
      <c r="B915" s="21"/>
      <c r="C915" s="21"/>
      <c r="D915" s="75">
        <f>C915/C913</f>
        <v>0</v>
      </c>
      <c r="E915" s="21"/>
      <c r="F915" s="75">
        <f>E915/E913</f>
        <v>0</v>
      </c>
      <c r="G915" s="21"/>
      <c r="H915" s="75">
        <f>G915/G913</f>
        <v>0</v>
      </c>
      <c r="I915" s="21"/>
      <c r="J915" s="75">
        <f>I915/I913</f>
        <v>0</v>
      </c>
      <c r="K915" s="21"/>
      <c r="L915" s="75">
        <f>K915/K913</f>
        <v>0</v>
      </c>
      <c r="M915" s="21"/>
      <c r="N915" s="75">
        <f>M915/M913</f>
        <v>0</v>
      </c>
      <c r="O915" s="21"/>
      <c r="P915" s="75">
        <f>O915/O913</f>
        <v>0</v>
      </c>
      <c r="Q915" s="21"/>
      <c r="R915" s="75">
        <f>Q915/Q913</f>
        <v>0</v>
      </c>
      <c r="S915" s="21"/>
      <c r="T915" s="75">
        <f>S915/S913</f>
        <v>0</v>
      </c>
      <c r="U915" s="21"/>
      <c r="V915" s="75">
        <f>U915/U913</f>
        <v>0</v>
      </c>
      <c r="W915" s="21"/>
      <c r="X915" s="75">
        <f>W915/W913</f>
        <v>0</v>
      </c>
      <c r="Y915" s="21"/>
      <c r="Z915" s="75">
        <f>Y915/Y913</f>
        <v>0</v>
      </c>
      <c r="AA915" s="21"/>
      <c r="AB915" s="75">
        <f>AA915/AA913</f>
        <v>0</v>
      </c>
      <c r="AC915" s="21"/>
      <c r="AD915" s="75">
        <f>AC915/AC913</f>
        <v>0</v>
      </c>
      <c r="AE915" s="21"/>
      <c r="AF915" s="75">
        <f>AE915/AE913</f>
        <v>0</v>
      </c>
      <c r="AG915" s="21"/>
      <c r="AH915" s="75">
        <f>AG915/AG913</f>
        <v>0</v>
      </c>
      <c r="AI915" s="21"/>
      <c r="AJ915" s="75">
        <f>AI915/AI913</f>
        <v>0</v>
      </c>
      <c r="AK915" s="21"/>
      <c r="AL915" s="75">
        <f>AK915/AK913</f>
        <v>0</v>
      </c>
      <c r="AM915" s="21">
        <v>0</v>
      </c>
      <c r="AN915" s="75">
        <f>AM915/AM913</f>
        <v>0</v>
      </c>
      <c r="AO915" s="21"/>
      <c r="AP915" s="75">
        <f>AO915/AO913</f>
        <v>0</v>
      </c>
      <c r="AQ915" s="21"/>
      <c r="AR915" s="75">
        <f>AQ915/AQ913</f>
        <v>0</v>
      </c>
      <c r="AS915" s="21"/>
      <c r="AT915" s="75">
        <f>AS915/AS913</f>
        <v>0</v>
      </c>
      <c r="AU915" s="100">
        <f>E915+M915+O915+Q915+W915+Y915+AA915+AE915+AG915+AI915+AO915+AS915+G915+K915+I915+AC915+S915+U915+AQ915+AK915+AM915+C915</f>
        <v>0</v>
      </c>
      <c r="AV915" s="155">
        <f t="shared" ref="AV915:AV919" si="4125">F915+N915+P915+R915+X915+Z915+AB915+AF915+AH915+AJ915+AP915+AT915+AD915+H915+L915+J915+T915+V915+AR915+AL915+AN915+D915</f>
        <v>0</v>
      </c>
      <c r="AW915" s="93">
        <f>IF(D915=0,0,(IF('Attorney Detail'!I913="yes",(D915/AV915)*('Attorney Detail'!G913+'Attorney Detail'!H913),0)))</f>
        <v>0</v>
      </c>
      <c r="AX915" s="93">
        <f>IF(F915=0,0,(IF('Attorney Detail'!J913="yes",(F915/AV915)*('Attorney Detail'!G913+'Attorney Detail'!H913),0)))</f>
        <v>0</v>
      </c>
      <c r="AY915" s="93">
        <f>IF(H915+J915=0,0,(IF('Attorney Detail'!K913="yes",((H915+J915)/AV915)*('Attorney Detail'!G913+'Attorney Detail'!H913),0)))</f>
        <v>0</v>
      </c>
      <c r="AZ915" s="93">
        <f>IF(L915=0,0,(IF('Attorney Detail'!L913="yes",(L915/AV915)*('Attorney Detail'!G913+'Attorney Detail'!H913),0)))</f>
        <v>0</v>
      </c>
      <c r="BA915" s="93">
        <f>IF(N915=0,0,(N915/AV915)*('Attorney Detail'!G913+'Attorney Detail'!H913))</f>
        <v>0</v>
      </c>
      <c r="BB915" s="93">
        <f>IF(R915+T915=0,0,(IF('Attorney Detail'!M913="yes",((R915+T915)/AV915)*('Attorney Detail'!G913+'Attorney Detail'!H913),0)))</f>
        <v>0</v>
      </c>
      <c r="BC915" s="93">
        <f>IF(V915=0,0,(IF('Attorney Detail'!N913="yes",(((V915)/AV915)*('Attorney Detail'!G913+'Attorney Detail'!H913)),0)))</f>
        <v>0</v>
      </c>
      <c r="BD915" s="93">
        <f>IF(X915+Z915+AB915=0,0,(IF('Attorney Detail'!O913="yes",((X915+Z915+AB915)/AV915)*('Attorney Detail'!G913+'Attorney Detail'!H913),0)))</f>
        <v>0</v>
      </c>
      <c r="BE915" s="93">
        <f>IF(AD915=0,0,(IF('Attorney Detail'!P913="yes",(AD915/AV915)*('Attorney Detail'!G913+'Attorney Detail'!H913),0)))</f>
        <v>0</v>
      </c>
      <c r="BF915" s="93">
        <f>IF(AF915=0,0,(IF('Attorney Detail'!Q913="yes",(AF915/AV915)*('Attorney Detail'!G913+'Attorney Detail'!H913),0)))</f>
        <v>0</v>
      </c>
      <c r="BG915" s="93">
        <f>IF(AH915=0,0,(AH915/AV915)*('Attorney Detail'!G913+'Attorney Detail'!H913))</f>
        <v>0</v>
      </c>
      <c r="BH915" s="93">
        <f>IF(AK915+AM915=0,0,(IF('Attorney Detail'!R913="yes",((AL915+AN915)/AV915)*('Attorney Detail'!G913+'Attorney Detail'!H913),0)))</f>
        <v>0</v>
      </c>
      <c r="BI915" s="91">
        <f>IF(AP915=0,0,(IF('Attorney Detail'!S913="yes",(AP915/AV915)*('Attorney Detail'!G913+'Attorney Detail'!H913),0)))</f>
        <v>0</v>
      </c>
      <c r="BJ915" s="91">
        <f>IF(AT915=0,0,(AT915/AV915)*('Attorney Detail'!G913+'Attorney Detail'!H913))</f>
        <v>0</v>
      </c>
      <c r="BK915" s="91">
        <f>IF((AU915)=0,('Attorney Detail'!G913+'Attorney Detail'!H913),SUM(AW915:BJ915))</f>
        <v>0</v>
      </c>
    </row>
    <row r="916" spans="1:63" ht="16.5" thickTop="1" thickBot="1" x14ac:dyDescent="0.3">
      <c r="A916" s="22" t="s">
        <v>26</v>
      </c>
      <c r="B916" s="23"/>
      <c r="C916" s="88"/>
      <c r="D916" s="75">
        <f>C916/C913</f>
        <v>0</v>
      </c>
      <c r="E916" s="88"/>
      <c r="F916" s="75">
        <f>E916/E913</f>
        <v>0</v>
      </c>
      <c r="G916" s="88"/>
      <c r="H916" s="75">
        <f>G916/G913</f>
        <v>0</v>
      </c>
      <c r="I916" s="88"/>
      <c r="J916" s="75">
        <f>I916/I913</f>
        <v>0</v>
      </c>
      <c r="K916" s="88"/>
      <c r="L916" s="75">
        <f>K916/K913</f>
        <v>0</v>
      </c>
      <c r="M916" s="88"/>
      <c r="N916" s="75">
        <f>M916/M913</f>
        <v>0</v>
      </c>
      <c r="O916" s="88"/>
      <c r="P916" s="75">
        <f>O916/O913</f>
        <v>0</v>
      </c>
      <c r="Q916" s="88"/>
      <c r="R916" s="75">
        <f>Q916/Q913</f>
        <v>0</v>
      </c>
      <c r="S916" s="88"/>
      <c r="T916" s="75">
        <f>S916/S913</f>
        <v>0</v>
      </c>
      <c r="U916" s="88"/>
      <c r="V916" s="75">
        <f>U916/U913</f>
        <v>0</v>
      </c>
      <c r="W916" s="88"/>
      <c r="X916" s="75">
        <f>W916/W913</f>
        <v>0</v>
      </c>
      <c r="Y916" s="88"/>
      <c r="Z916" s="75">
        <f>Y916/Y913</f>
        <v>0</v>
      </c>
      <c r="AA916" s="88"/>
      <c r="AB916" s="75">
        <f>AA916/AA913</f>
        <v>0</v>
      </c>
      <c r="AC916" s="88"/>
      <c r="AD916" s="75">
        <f>AC916/AC913</f>
        <v>0</v>
      </c>
      <c r="AE916" s="88"/>
      <c r="AF916" s="75">
        <f>AE916/AE913</f>
        <v>0</v>
      </c>
      <c r="AG916" s="88"/>
      <c r="AH916" s="75">
        <f>AG916/AG913</f>
        <v>0</v>
      </c>
      <c r="AI916" s="88"/>
      <c r="AJ916" s="75">
        <f>AI916/AI913</f>
        <v>0</v>
      </c>
      <c r="AK916" s="88">
        <v>0</v>
      </c>
      <c r="AL916" s="75">
        <f>AK916/AK913</f>
        <v>0</v>
      </c>
      <c r="AM916" s="88">
        <v>0</v>
      </c>
      <c r="AN916" s="75">
        <f>AM916/AM913</f>
        <v>0</v>
      </c>
      <c r="AO916" s="88"/>
      <c r="AP916" s="75">
        <f>AO916/AO913</f>
        <v>0</v>
      </c>
      <c r="AQ916" s="88"/>
      <c r="AR916" s="75">
        <f>AQ916/AQ913</f>
        <v>0</v>
      </c>
      <c r="AS916" s="88"/>
      <c r="AT916" s="75">
        <f>AS916/AS913</f>
        <v>0</v>
      </c>
      <c r="AU916" s="107">
        <f>E916+M916+O916+Q916+W916+Y916+AA916+AE916+AG916+AI916+AO916+AS916+G916+K916+I916+AC916+S916+U916+AQ916+AK916+AM916+C916</f>
        <v>0</v>
      </c>
      <c r="AV916" s="155">
        <f t="shared" si="4125"/>
        <v>0</v>
      </c>
      <c r="AW916" s="93">
        <f>IF(D916=0,0,(IF('Attorney Detail'!I914="yes",(D916/AV916)*('Attorney Detail'!G914+'Attorney Detail'!H914),0)))</f>
        <v>0</v>
      </c>
      <c r="AX916" s="93">
        <f>IF(F916=0,0,(IF('Attorney Detail'!J914="yes",(F916/AV916)*('Attorney Detail'!G914+'Attorney Detail'!H914),0)))</f>
        <v>0</v>
      </c>
      <c r="AY916" s="93">
        <f>IF(H916+J916=0,0,(IF('Attorney Detail'!K914="yes",((H916+J916)/AV916)*('Attorney Detail'!G914+'Attorney Detail'!H914),0)))</f>
        <v>0</v>
      </c>
      <c r="AZ916" s="93">
        <f>IF(L916=0,0,(IF('Attorney Detail'!L914="yes",(L916/AV916)*('Attorney Detail'!G914+'Attorney Detail'!H914),0)))</f>
        <v>0</v>
      </c>
      <c r="BA916" s="93">
        <f>IF(N916=0,0,(N916/AV916)*('Attorney Detail'!G914+'Attorney Detail'!H914))</f>
        <v>0</v>
      </c>
      <c r="BB916" s="93">
        <f>IF(R916+T916=0,0,(IF('Attorney Detail'!M914="yes",((R916+T916)/AV916)*('Attorney Detail'!G914+'Attorney Detail'!H914),0)))</f>
        <v>0</v>
      </c>
      <c r="BC916" s="93">
        <f>IF(V916=0,0,(IF('Attorney Detail'!N914="yes",(((V916)/AV916)*('Attorney Detail'!G914+'Attorney Detail'!H914)),0)))</f>
        <v>0</v>
      </c>
      <c r="BD916" s="93">
        <f>IF(X916+Z916+AB916=0,0,(IF('Attorney Detail'!O914="yes",((X916+Z916+AB916)/AV916)*('Attorney Detail'!G914+'Attorney Detail'!H914),0)))</f>
        <v>0</v>
      </c>
      <c r="BE916" s="93">
        <f>IF(AD916=0,0,(IF('Attorney Detail'!P914="yes",(AD916/AV916)*('Attorney Detail'!G914+'Attorney Detail'!H914),0)))</f>
        <v>0</v>
      </c>
      <c r="BF916" s="93">
        <f>IF(AF916=0,0,(IF('Attorney Detail'!Q914="yes",(AF916/AV916)*('Attorney Detail'!G914+'Attorney Detail'!H914),0)))</f>
        <v>0</v>
      </c>
      <c r="BG916" s="93">
        <f>IF(AH916=0,0,(AH916/AV916)*('Attorney Detail'!G914+'Attorney Detail'!H914))</f>
        <v>0</v>
      </c>
      <c r="BH916" s="93">
        <f>IF(AK916+AM916=0,0,(IF('Attorney Detail'!R914="yes",((AL916+AN916)/AV916)*('Attorney Detail'!G914+'Attorney Detail'!H914),0)))</f>
        <v>0</v>
      </c>
      <c r="BI916" s="91">
        <f>IF(AP916=0,0,(IF('Attorney Detail'!S914="yes",(AP916/AV916)*('Attorney Detail'!G914+'Attorney Detail'!H914),0)))</f>
        <v>0</v>
      </c>
      <c r="BJ916" s="91">
        <f>IF(AT916=0,0,(AT916/AV916)*('Attorney Detail'!G914+'Attorney Detail'!H914))</f>
        <v>0</v>
      </c>
      <c r="BK916" s="91">
        <f>IF((AU916)=0,('Attorney Detail'!G914+'Attorney Detail'!H914),SUM(AW916:BJ916))</f>
        <v>0</v>
      </c>
    </row>
    <row r="917" spans="1:63" ht="16.5" thickTop="1" thickBot="1" x14ac:dyDescent="0.3">
      <c r="A917" s="22" t="s">
        <v>27</v>
      </c>
      <c r="B917" s="23"/>
      <c r="C917" s="88"/>
      <c r="D917" s="75">
        <f>C917/C913</f>
        <v>0</v>
      </c>
      <c r="E917" s="88"/>
      <c r="F917" s="75">
        <f>E917/E913</f>
        <v>0</v>
      </c>
      <c r="G917" s="88"/>
      <c r="H917" s="75">
        <f>G917/G913</f>
        <v>0</v>
      </c>
      <c r="I917" s="88"/>
      <c r="J917" s="75">
        <f>I917/I913</f>
        <v>0</v>
      </c>
      <c r="K917" s="88"/>
      <c r="L917" s="75">
        <f>K917/K913</f>
        <v>0</v>
      </c>
      <c r="M917" s="88"/>
      <c r="N917" s="75">
        <f>M917/M913</f>
        <v>0</v>
      </c>
      <c r="O917" s="88"/>
      <c r="P917" s="75">
        <f>O917/O913</f>
        <v>0</v>
      </c>
      <c r="Q917" s="88"/>
      <c r="R917" s="75">
        <f>Q917/Q913</f>
        <v>0</v>
      </c>
      <c r="S917" s="88"/>
      <c r="T917" s="75">
        <f>S917/S913</f>
        <v>0</v>
      </c>
      <c r="U917" s="88"/>
      <c r="V917" s="75">
        <f>U917/U913</f>
        <v>0</v>
      </c>
      <c r="W917" s="88"/>
      <c r="X917" s="75">
        <f>W917/W913</f>
        <v>0</v>
      </c>
      <c r="Y917" s="88"/>
      <c r="Z917" s="75">
        <f>Y917/Y913</f>
        <v>0</v>
      </c>
      <c r="AA917" s="88"/>
      <c r="AB917" s="75">
        <f>AA917/AA913</f>
        <v>0</v>
      </c>
      <c r="AC917" s="88"/>
      <c r="AD917" s="75">
        <f>AC917/AC913</f>
        <v>0</v>
      </c>
      <c r="AE917" s="88"/>
      <c r="AF917" s="75">
        <f>AE917/AE913</f>
        <v>0</v>
      </c>
      <c r="AG917" s="88"/>
      <c r="AH917" s="75">
        <f>AG917/AG913</f>
        <v>0</v>
      </c>
      <c r="AI917" s="88"/>
      <c r="AJ917" s="75">
        <f>AI917/AI913</f>
        <v>0</v>
      </c>
      <c r="AK917" s="88">
        <v>0</v>
      </c>
      <c r="AL917" s="75">
        <f>AK917/AK913</f>
        <v>0</v>
      </c>
      <c r="AM917" s="88">
        <v>0</v>
      </c>
      <c r="AN917" s="75">
        <f>AM917/AM913</f>
        <v>0</v>
      </c>
      <c r="AO917" s="88"/>
      <c r="AP917" s="75">
        <f>AO917/AO913</f>
        <v>0</v>
      </c>
      <c r="AQ917" s="88"/>
      <c r="AR917" s="75">
        <f>AQ917/AQ913</f>
        <v>0</v>
      </c>
      <c r="AS917" s="88"/>
      <c r="AT917" s="75">
        <f>AS917/AS913</f>
        <v>0</v>
      </c>
      <c r="AU917" s="107">
        <f>E917+M917+O917+Q917+W917+Y917+AA917+AE917+AG917+AI917+AO917+AS917+G917+K917+I917+AC917+S917+U917+AQ917+AK917+AM917+C917</f>
        <v>0</v>
      </c>
      <c r="AV917" s="155">
        <f t="shared" si="4125"/>
        <v>0</v>
      </c>
      <c r="AW917" s="93">
        <f>IF(D917=0,0,(IF('Attorney Detail'!I915="yes",(D917/AV917)*('Attorney Detail'!G915+'Attorney Detail'!H915),0)))</f>
        <v>0</v>
      </c>
      <c r="AX917" s="93">
        <f>IF(F917=0,0,(IF('Attorney Detail'!J915="yes",(F917/AV917)*('Attorney Detail'!G915+'Attorney Detail'!H915),0)))</f>
        <v>0</v>
      </c>
      <c r="AY917" s="93">
        <f>IF(H917+J917=0,0,(IF('Attorney Detail'!K915="yes",((H917+J917)/AV917)*('Attorney Detail'!G915+'Attorney Detail'!H915),0)))</f>
        <v>0</v>
      </c>
      <c r="AZ917" s="93">
        <f>IF(L917=0,0,(IF('Attorney Detail'!L915="yes",(L917/AV917)*('Attorney Detail'!G915+'Attorney Detail'!H915),0)))</f>
        <v>0</v>
      </c>
      <c r="BA917" s="93">
        <f>IF(N917=0,0,(N917/AV917)*('Attorney Detail'!G915+'Attorney Detail'!H915))</f>
        <v>0</v>
      </c>
      <c r="BB917" s="93">
        <f>IF(R917+T917=0,0,(IF('Attorney Detail'!M915="yes",((R917+T917)/AV917)*('Attorney Detail'!G915+'Attorney Detail'!H915),0)))</f>
        <v>0</v>
      </c>
      <c r="BC917" s="93">
        <f>IF(V917=0,0,(IF('Attorney Detail'!N915="yes",(((V917)/AV917)*('Attorney Detail'!G915+'Attorney Detail'!H915)),0)))</f>
        <v>0</v>
      </c>
      <c r="BD917" s="93">
        <f>IF(X917+Z917+AB917=0,0,(IF('Attorney Detail'!O915="yes",((X917+Z917+AB917)/AV917)*('Attorney Detail'!G915+'Attorney Detail'!H915),0)))</f>
        <v>0</v>
      </c>
      <c r="BE917" s="93">
        <f>IF(AD917=0,0,(IF('Attorney Detail'!P915="yes",(AD917/AV917)*('Attorney Detail'!G915+'Attorney Detail'!H915),0)))</f>
        <v>0</v>
      </c>
      <c r="BF917" s="93">
        <f>IF(AF917=0,0,(IF('Attorney Detail'!Q915="yes",(AF917/AV917)*('Attorney Detail'!G915+'Attorney Detail'!H915),0)))</f>
        <v>0</v>
      </c>
      <c r="BG917" s="93">
        <f>IF(AH917=0,0,(AH917/AV917)*('Attorney Detail'!G915+'Attorney Detail'!H915))</f>
        <v>0</v>
      </c>
      <c r="BH917" s="93">
        <f>IF(AK917+AM917=0,0,(IF('Attorney Detail'!R915="yes",((AL917+AN917)/AV917)*('Attorney Detail'!G915+'Attorney Detail'!H915),0)))</f>
        <v>0</v>
      </c>
      <c r="BI917" s="91">
        <f>IF(AP917=0,0,(IF('Attorney Detail'!S915="yes",(AP917/AV917)*('Attorney Detail'!G915+'Attorney Detail'!H915),0)))</f>
        <v>0</v>
      </c>
      <c r="BJ917" s="91">
        <f>IF(AT917=0,0,(AT917/AV917)*('Attorney Detail'!G915+'Attorney Detail'!H915))</f>
        <v>0</v>
      </c>
      <c r="BK917" s="91">
        <f>IF((AU917)=0,('Attorney Detail'!G915+'Attorney Detail'!H915),SUM(AW917:BJ917))</f>
        <v>0</v>
      </c>
    </row>
    <row r="918" spans="1:63" ht="16.5" thickTop="1" thickBot="1" x14ac:dyDescent="0.3">
      <c r="A918" s="24" t="s">
        <v>28</v>
      </c>
      <c r="B918" s="25"/>
      <c r="C918" s="25"/>
      <c r="D918" s="75">
        <f>C918/C913</f>
        <v>0</v>
      </c>
      <c r="E918" s="25"/>
      <c r="F918" s="75">
        <f>E918/E913</f>
        <v>0</v>
      </c>
      <c r="G918" s="25"/>
      <c r="H918" s="75">
        <f>G918/G913</f>
        <v>0</v>
      </c>
      <c r="I918" s="25"/>
      <c r="J918" s="75">
        <f>I918/I913</f>
        <v>0</v>
      </c>
      <c r="K918" s="25"/>
      <c r="L918" s="75">
        <f>K918/K913</f>
        <v>0</v>
      </c>
      <c r="M918" s="25"/>
      <c r="N918" s="75">
        <f>M918/M913</f>
        <v>0</v>
      </c>
      <c r="O918" s="25"/>
      <c r="P918" s="75">
        <f>O918/O913</f>
        <v>0</v>
      </c>
      <c r="Q918" s="25"/>
      <c r="R918" s="75">
        <f>Q918/Q913</f>
        <v>0</v>
      </c>
      <c r="S918" s="25"/>
      <c r="T918" s="75">
        <f>S918/S913</f>
        <v>0</v>
      </c>
      <c r="U918" s="25"/>
      <c r="V918" s="75">
        <f>U918/U913</f>
        <v>0</v>
      </c>
      <c r="W918" s="25"/>
      <c r="X918" s="75">
        <f>W918/W913</f>
        <v>0</v>
      </c>
      <c r="Y918" s="25"/>
      <c r="Z918" s="75">
        <f>Y918/Y913</f>
        <v>0</v>
      </c>
      <c r="AA918" s="25"/>
      <c r="AB918" s="75">
        <f>AA918/AA913</f>
        <v>0</v>
      </c>
      <c r="AC918" s="25"/>
      <c r="AD918" s="75">
        <f>AC918/AC913</f>
        <v>0</v>
      </c>
      <c r="AE918" s="25"/>
      <c r="AF918" s="75">
        <f>AE918/AE913</f>
        <v>0</v>
      </c>
      <c r="AG918" s="25"/>
      <c r="AH918" s="75">
        <f>AG918/AG913</f>
        <v>0</v>
      </c>
      <c r="AI918" s="25"/>
      <c r="AJ918" s="75">
        <f>AI918/AI913</f>
        <v>0</v>
      </c>
      <c r="AK918" s="25">
        <v>0</v>
      </c>
      <c r="AL918" s="75">
        <f>AK918/AK913</f>
        <v>0</v>
      </c>
      <c r="AM918" s="25">
        <v>0</v>
      </c>
      <c r="AN918" s="75">
        <f>AM918/AM913</f>
        <v>0</v>
      </c>
      <c r="AO918" s="25"/>
      <c r="AP918" s="75">
        <f>AO918/AO913</f>
        <v>0</v>
      </c>
      <c r="AQ918" s="25"/>
      <c r="AR918" s="75">
        <f>AQ918/AQ913</f>
        <v>0</v>
      </c>
      <c r="AS918" s="25"/>
      <c r="AT918" s="75">
        <f>AS918/AS913</f>
        <v>0</v>
      </c>
      <c r="AU918" s="108">
        <f>E918+M918+O918+Q918+W918+Y918+AA918+AE918+AG918+AI918+AO918+AS918+G918+K918+I918+AC918+S918+U918+AQ918+AK918+AM918+C918</f>
        <v>0</v>
      </c>
      <c r="AV918" s="155">
        <f t="shared" si="4125"/>
        <v>0</v>
      </c>
      <c r="AW918" s="93">
        <f>IF(D918=0,0,(IF('Attorney Detail'!I916="yes",(D918/AV918)*('Attorney Detail'!G916+'Attorney Detail'!H916),0)))</f>
        <v>0</v>
      </c>
      <c r="AX918" s="93">
        <f>IF(F918=0,0,(IF('Attorney Detail'!J916="yes",(F918/AV918)*('Attorney Detail'!G916+'Attorney Detail'!H916),0)))</f>
        <v>0</v>
      </c>
      <c r="AY918" s="93">
        <f>IF(H918+J918=0,0,(IF('Attorney Detail'!K916="yes",((H918+J918)/AV918)*('Attorney Detail'!G916+'Attorney Detail'!H916),0)))</f>
        <v>0</v>
      </c>
      <c r="AZ918" s="93">
        <f>IF(L918=0,0,(IF('Attorney Detail'!L916="yes",(L918/AV918)*('Attorney Detail'!G916+'Attorney Detail'!H916),0)))</f>
        <v>0</v>
      </c>
      <c r="BA918" s="93">
        <f>IF(N918=0,0,(N918/AV918)*('Attorney Detail'!G916+'Attorney Detail'!H916))</f>
        <v>0</v>
      </c>
      <c r="BB918" s="93">
        <f>IF(R918+T918=0,0,(IF('Attorney Detail'!M916="yes",((R918+T918)/AV918)*('Attorney Detail'!G916+'Attorney Detail'!H916),0)))</f>
        <v>0</v>
      </c>
      <c r="BC918" s="93">
        <f>IF(V918=0,0,(IF('Attorney Detail'!N916="yes",(((V918)/AV918)*('Attorney Detail'!G916+'Attorney Detail'!H916)),0)))</f>
        <v>0</v>
      </c>
      <c r="BD918" s="93">
        <f>IF(X918+Z918+AB918=0,0,(IF('Attorney Detail'!O916="yes",((X918+Z918+AB918)/AV918)*('Attorney Detail'!G916+'Attorney Detail'!H916),0)))</f>
        <v>0</v>
      </c>
      <c r="BE918" s="93">
        <f>IF(AD918=0,0,(IF('Attorney Detail'!P916="yes",(AD918/AV918)*('Attorney Detail'!G916+'Attorney Detail'!H916),0)))</f>
        <v>0</v>
      </c>
      <c r="BF918" s="93">
        <f>IF(AF918=0,0,(IF('Attorney Detail'!Q916="yes",(AF918/AV918)*('Attorney Detail'!G916+'Attorney Detail'!H916),0)))</f>
        <v>0</v>
      </c>
      <c r="BG918" s="93">
        <f>IF(AH918=0,0,(AH918/AV918)*('Attorney Detail'!G916+'Attorney Detail'!H916))</f>
        <v>0</v>
      </c>
      <c r="BH918" s="93">
        <f>IF(AK918+AM918=0,0,(IF('Attorney Detail'!R916="yes",((AL918+AN918)/AV918)*('Attorney Detail'!G916+'Attorney Detail'!H916),0)))</f>
        <v>0</v>
      </c>
      <c r="BI918" s="91">
        <f>IF(AP918=0,0,(IF('Attorney Detail'!S916="yes",(AP918/AV918)*('Attorney Detail'!G916+'Attorney Detail'!H916),0)))</f>
        <v>0</v>
      </c>
      <c r="BJ918" s="91">
        <f>IF(AT918=0,0,(AT918/AV918)*('Attorney Detail'!G916+'Attorney Detail'!H916))</f>
        <v>0</v>
      </c>
      <c r="BK918" s="91">
        <f>IF((AU918)=0,('Attorney Detail'!G916+'Attorney Detail'!H916),SUM(AW918:BJ918))</f>
        <v>0</v>
      </c>
    </row>
    <row r="919" spans="1:63" ht="16.5" thickTop="1" thickBot="1" x14ac:dyDescent="0.3">
      <c r="A919" s="72" t="s">
        <v>29</v>
      </c>
      <c r="B919" s="73"/>
      <c r="C919" s="73">
        <f t="shared" ref="C919" si="4126">SUM(C915:C918)</f>
        <v>0</v>
      </c>
      <c r="D919" s="74">
        <f t="shared" ref="D919" si="4127">C919/C913</f>
        <v>0</v>
      </c>
      <c r="E919" s="73">
        <f t="shared" ref="E919" si="4128">SUM(E915:E918)</f>
        <v>0</v>
      </c>
      <c r="F919" s="74">
        <f t="shared" ref="F919" si="4129">E919/E913</f>
        <v>0</v>
      </c>
      <c r="G919" s="73">
        <f t="shared" ref="G919" si="4130">SUM(G915:G918)</f>
        <v>0</v>
      </c>
      <c r="H919" s="75">
        <f t="shared" ref="H919" si="4131">G919/G913</f>
        <v>0</v>
      </c>
      <c r="I919" s="73">
        <f t="shared" ref="I919" si="4132">SUM(I915:I918)</f>
        <v>0</v>
      </c>
      <c r="J919" s="75">
        <f t="shared" ref="J919" si="4133">I919/I913</f>
        <v>0</v>
      </c>
      <c r="K919" s="73">
        <f t="shared" ref="K919" si="4134">SUM(K915:K918)</f>
        <v>0</v>
      </c>
      <c r="L919" s="75">
        <f t="shared" ref="L919" si="4135">K919/K913</f>
        <v>0</v>
      </c>
      <c r="M919" s="73">
        <f t="shared" ref="M919" si="4136">SUM(M915:M918)</f>
        <v>0</v>
      </c>
      <c r="N919" s="74">
        <f t="shared" ref="N919" si="4137">M919/M913</f>
        <v>0</v>
      </c>
      <c r="O919" s="73">
        <f t="shared" ref="O919" si="4138">SUM(O915:O918)</f>
        <v>0</v>
      </c>
      <c r="P919" s="74">
        <f t="shared" ref="P919" si="4139">O919/O913</f>
        <v>0</v>
      </c>
      <c r="Q919" s="73">
        <f t="shared" ref="Q919" si="4140">SUM(Q915:Q918)</f>
        <v>0</v>
      </c>
      <c r="R919" s="75">
        <f t="shared" ref="R919" si="4141">Q919/Q913</f>
        <v>0</v>
      </c>
      <c r="S919" s="73">
        <f t="shared" ref="S919" si="4142">SUM(S915:S918)</f>
        <v>0</v>
      </c>
      <c r="T919" s="75">
        <f t="shared" ref="T919" si="4143">S919/S913</f>
        <v>0</v>
      </c>
      <c r="U919" s="73">
        <f t="shared" ref="U919" si="4144">SUM(U915:U918)</f>
        <v>0</v>
      </c>
      <c r="V919" s="75">
        <f t="shared" ref="V919" si="4145">U919/U913</f>
        <v>0</v>
      </c>
      <c r="W919" s="73">
        <f t="shared" ref="W919" si="4146">SUM(W915:W918)</f>
        <v>0</v>
      </c>
      <c r="X919" s="75">
        <f t="shared" ref="X919" si="4147">W919/W913</f>
        <v>0</v>
      </c>
      <c r="Y919" s="73">
        <f t="shared" ref="Y919" si="4148">SUM(Y915:Y918)</f>
        <v>0</v>
      </c>
      <c r="Z919" s="75">
        <f t="shared" ref="Z919" si="4149">Y919/Y913</f>
        <v>0</v>
      </c>
      <c r="AA919" s="73">
        <f t="shared" ref="AA919" si="4150">SUM(AA915:AA918)</f>
        <v>0</v>
      </c>
      <c r="AB919" s="75">
        <f t="shared" ref="AB919" si="4151">AA919/AA913</f>
        <v>0</v>
      </c>
      <c r="AC919" s="73">
        <f t="shared" ref="AC919" si="4152">SUM(AC915:AC918)</f>
        <v>0</v>
      </c>
      <c r="AD919" s="75">
        <f t="shared" ref="AD919" si="4153">AC919/AC913</f>
        <v>0</v>
      </c>
      <c r="AE919" s="73">
        <f t="shared" ref="AE919" si="4154">SUM(AE915:AE918)</f>
        <v>0</v>
      </c>
      <c r="AF919" s="75">
        <f t="shared" ref="AF919" si="4155">AE919/AE913</f>
        <v>0</v>
      </c>
      <c r="AG919" s="73">
        <f t="shared" ref="AG919" si="4156">SUM(AG915:AG918)</f>
        <v>0</v>
      </c>
      <c r="AH919" s="75">
        <f t="shared" ref="AH919" si="4157">AG919/AG913</f>
        <v>0</v>
      </c>
      <c r="AI919" s="73">
        <f t="shared" ref="AI919" si="4158">SUM(AI915:AI918)</f>
        <v>0</v>
      </c>
      <c r="AJ919" s="75">
        <f t="shared" ref="AJ919" si="4159">AI919/AI913</f>
        <v>0</v>
      </c>
      <c r="AK919" s="73">
        <f t="shared" ref="AK919" si="4160">SUM(AK915:AK918)</f>
        <v>0</v>
      </c>
      <c r="AL919" s="75">
        <f t="shared" ref="AL919" si="4161">AK919/AK913</f>
        <v>0</v>
      </c>
      <c r="AM919" s="73">
        <f t="shared" ref="AM919" si="4162">SUM(AM915:AM918)</f>
        <v>0</v>
      </c>
      <c r="AN919" s="75">
        <f t="shared" ref="AN919" si="4163">AM919/AM913</f>
        <v>0</v>
      </c>
      <c r="AO919" s="73">
        <f t="shared" ref="AO919" si="4164">SUM(AO915:AO918)</f>
        <v>0</v>
      </c>
      <c r="AP919" s="75">
        <f t="shared" ref="AP919" si="4165">AO919/AO913</f>
        <v>0</v>
      </c>
      <c r="AQ919" s="73">
        <f t="shared" ref="AQ919" si="4166">SUM(AQ915:AQ918)</f>
        <v>0</v>
      </c>
      <c r="AR919" s="75">
        <f t="shared" ref="AR919" si="4167">AQ919/AQ913</f>
        <v>0</v>
      </c>
      <c r="AS919" s="73">
        <f t="shared" ref="AS919" si="4168">SUM(AS915:AS918)</f>
        <v>0</v>
      </c>
      <c r="AT919" s="75">
        <f t="shared" ref="AT919" si="4169">AS919/AS913</f>
        <v>0</v>
      </c>
      <c r="AU919" s="71">
        <f>E919+M919+O919+Q919+W919+Y919+AA919+AE919+AG919+AI919+AO919+AS919+G919+K919+I919+AC919+S919+U919+AQ919+AK919+AM919+C919</f>
        <v>0</v>
      </c>
      <c r="AV919" s="155">
        <f t="shared" si="4125"/>
        <v>0</v>
      </c>
      <c r="AW919" s="94"/>
      <c r="AX919" s="94"/>
      <c r="AY919" s="94"/>
      <c r="AZ919" s="94"/>
      <c r="BA919" s="94"/>
      <c r="BB919" s="94"/>
      <c r="BC919" s="94"/>
      <c r="BD919" s="94"/>
      <c r="BE919" s="94"/>
      <c r="BF919" s="94"/>
      <c r="BG919" s="94"/>
      <c r="BH919" s="94"/>
      <c r="BI919" s="94"/>
      <c r="BJ919" s="94"/>
      <c r="BK919" s="94"/>
    </row>
    <row r="920" spans="1:63" ht="16.5" thickTop="1" x14ac:dyDescent="0.25">
      <c r="A920" s="233" t="s">
        <v>481</v>
      </c>
      <c r="B920" s="233"/>
      <c r="C920" s="233"/>
      <c r="D920" s="233"/>
      <c r="E920" s="233"/>
      <c r="F920" s="233"/>
      <c r="G920" s="233"/>
      <c r="H920" s="233"/>
      <c r="I920" s="233"/>
      <c r="J920" s="233"/>
      <c r="K920" s="233"/>
      <c r="L920" s="233"/>
      <c r="M920" s="233"/>
      <c r="N920" s="233"/>
      <c r="O920" s="233"/>
      <c r="P920" s="233"/>
      <c r="Q920" s="233"/>
      <c r="R920" s="233"/>
      <c r="S920" s="233"/>
      <c r="T920" s="233"/>
      <c r="U920" s="233"/>
      <c r="V920" s="233"/>
      <c r="W920" s="233"/>
      <c r="X920" s="233"/>
      <c r="Y920" s="233"/>
      <c r="Z920" s="233"/>
      <c r="AA920" s="233"/>
      <c r="AB920" s="233"/>
      <c r="AC920" s="233"/>
      <c r="AD920" s="233"/>
      <c r="AE920" s="233"/>
      <c r="AF920" s="233"/>
      <c r="AG920" s="233"/>
      <c r="AH920" s="233"/>
      <c r="AI920" s="233"/>
      <c r="AJ920" s="233"/>
      <c r="AK920" s="233"/>
      <c r="AL920" s="233"/>
      <c r="AM920" s="233"/>
      <c r="AN920" s="233"/>
      <c r="AO920" s="233"/>
      <c r="AP920" s="233"/>
      <c r="AQ920" s="233"/>
      <c r="AR920" s="233"/>
      <c r="AS920" s="233"/>
      <c r="AT920" s="233"/>
      <c r="AU920" s="233"/>
      <c r="AV920" s="233"/>
    </row>
    <row r="921" spans="1:63" ht="45" x14ac:dyDescent="0.25">
      <c r="A921" s="76"/>
      <c r="B921" s="66" t="s">
        <v>21</v>
      </c>
      <c r="C921" s="225" t="s">
        <v>442</v>
      </c>
      <c r="D921" s="226"/>
      <c r="E921" s="225" t="s">
        <v>96</v>
      </c>
      <c r="F921" s="226"/>
      <c r="G921" s="232" t="s">
        <v>99</v>
      </c>
      <c r="H921" s="226"/>
      <c r="I921" s="232" t="s">
        <v>100</v>
      </c>
      <c r="J921" s="226"/>
      <c r="K921" s="225" t="s">
        <v>97</v>
      </c>
      <c r="L921" s="226"/>
      <c r="M921" s="225" t="s">
        <v>98</v>
      </c>
      <c r="N921" s="226"/>
      <c r="O921" s="225" t="s">
        <v>22</v>
      </c>
      <c r="P921" s="226"/>
      <c r="Q921" s="225" t="s">
        <v>489</v>
      </c>
      <c r="R921" s="226"/>
      <c r="S921" s="225" t="s">
        <v>488</v>
      </c>
      <c r="T921" s="226"/>
      <c r="U921" s="232" t="s">
        <v>422</v>
      </c>
      <c r="V921" s="226"/>
      <c r="W921" s="232" t="s">
        <v>436</v>
      </c>
      <c r="X921" s="226"/>
      <c r="Y921" s="232" t="s">
        <v>423</v>
      </c>
      <c r="Z921" s="226"/>
      <c r="AA921" s="225" t="s">
        <v>484</v>
      </c>
      <c r="AB921" s="226"/>
      <c r="AC921" s="225" t="s">
        <v>93</v>
      </c>
      <c r="AD921" s="226"/>
      <c r="AE921" s="225" t="s">
        <v>94</v>
      </c>
      <c r="AF921" s="226"/>
      <c r="AG921" s="225" t="s">
        <v>485</v>
      </c>
      <c r="AH921" s="226"/>
      <c r="AI921" s="225" t="s">
        <v>424</v>
      </c>
      <c r="AJ921" s="226"/>
      <c r="AK921" s="225" t="s">
        <v>425</v>
      </c>
      <c r="AL921" s="226"/>
      <c r="AM921" s="225" t="s">
        <v>437</v>
      </c>
      <c r="AN921" s="226"/>
      <c r="AO921" s="225" t="s">
        <v>500</v>
      </c>
      <c r="AP921" s="226"/>
      <c r="AQ921" s="225" t="s">
        <v>426</v>
      </c>
      <c r="AR921" s="226"/>
      <c r="AS921" s="225" t="s">
        <v>447</v>
      </c>
      <c r="AT921" s="226"/>
      <c r="AU921" s="225" t="s">
        <v>23</v>
      </c>
      <c r="AV921" s="226"/>
      <c r="AW921" s="89" t="s">
        <v>442</v>
      </c>
      <c r="AX921" s="89" t="s">
        <v>96</v>
      </c>
      <c r="AY921" s="195" t="s">
        <v>323</v>
      </c>
      <c r="AZ921" s="105" t="s">
        <v>97</v>
      </c>
      <c r="BA921" s="105" t="s">
        <v>443</v>
      </c>
      <c r="BB921" s="90" t="s">
        <v>434</v>
      </c>
      <c r="BC921" s="106" t="s">
        <v>324</v>
      </c>
      <c r="BD921" s="90" t="s">
        <v>435</v>
      </c>
      <c r="BE921" s="90" t="s">
        <v>93</v>
      </c>
      <c r="BF921" s="90" t="s">
        <v>94</v>
      </c>
      <c r="BG921" s="90" t="s">
        <v>31</v>
      </c>
      <c r="BH921" s="90" t="s">
        <v>444</v>
      </c>
      <c r="BI921" s="91" t="s">
        <v>445</v>
      </c>
      <c r="BJ921" s="91" t="s">
        <v>446</v>
      </c>
      <c r="BK921" s="91" t="s">
        <v>448</v>
      </c>
    </row>
    <row r="922" spans="1:63" x14ac:dyDescent="0.25">
      <c r="A922" s="38" t="s">
        <v>107</v>
      </c>
      <c r="B922" s="67"/>
      <c r="C922" s="67"/>
      <c r="D922" s="68"/>
      <c r="E922" s="67"/>
      <c r="F922" s="68"/>
      <c r="G922" s="67"/>
      <c r="H922" s="68"/>
      <c r="I922" s="67"/>
      <c r="J922" s="68"/>
      <c r="K922" s="67"/>
      <c r="L922" s="68"/>
      <c r="M922" s="69"/>
      <c r="N922" s="68"/>
      <c r="O922" s="67"/>
      <c r="P922" s="68"/>
      <c r="Q922" s="67"/>
      <c r="R922" s="68"/>
      <c r="S922" s="67"/>
      <c r="T922" s="68"/>
      <c r="U922" s="67"/>
      <c r="V922" s="68"/>
      <c r="W922" s="67"/>
      <c r="X922" s="68"/>
      <c r="Y922" s="67"/>
      <c r="Z922" s="68"/>
      <c r="AA922" s="67"/>
      <c r="AB922" s="68"/>
      <c r="AC922" s="69"/>
      <c r="AD922" s="69"/>
      <c r="AE922" s="67"/>
      <c r="AF922" s="68"/>
      <c r="AG922" s="67"/>
      <c r="AH922" s="68"/>
      <c r="AI922" s="67"/>
      <c r="AJ922" s="68"/>
      <c r="AK922" s="227"/>
      <c r="AL922" s="228"/>
      <c r="AM922" s="227"/>
      <c r="AN922" s="228"/>
      <c r="AO922" s="112"/>
      <c r="AP922" s="113"/>
      <c r="AQ922" s="112"/>
      <c r="AR922" s="113"/>
      <c r="AS922" s="112"/>
      <c r="AT922" s="113"/>
      <c r="AU922" s="67"/>
      <c r="AV922" s="110"/>
      <c r="AW922" s="89"/>
      <c r="AX922" s="89"/>
      <c r="AY922" s="89"/>
      <c r="AZ922" s="89"/>
      <c r="BA922" s="89"/>
    </row>
    <row r="923" spans="1:63" x14ac:dyDescent="0.25">
      <c r="A923" s="77"/>
      <c r="B923" s="70"/>
      <c r="C923" s="223">
        <f>(VLOOKUP(A922,$BL$2:$CH$5,2,FALSE))*'Attorney Detail'!F923</f>
        <v>15</v>
      </c>
      <c r="D923" s="224"/>
      <c r="E923" s="223">
        <f>(VLOOKUP(A922,$BL$2:$CH$5,3,FALSE))*'Attorney Detail'!F923</f>
        <v>15</v>
      </c>
      <c r="F923" s="224"/>
      <c r="G923" s="223">
        <f>VLOOKUP(A922,$BL$2:$CI$5,4,FALSE)*'Attorney Detail'!F923</f>
        <v>50</v>
      </c>
      <c r="H923" s="224"/>
      <c r="I923" s="223">
        <f>VLOOKUP(A922,$BL$2:$CI$5,5,FALSE)*'Attorney Detail'!F923</f>
        <v>80</v>
      </c>
      <c r="J923" s="224"/>
      <c r="K923" s="223">
        <f>VLOOKUP(A922,$BL$2:$CI$5,6,FALSE)*'Attorney Detail'!F923</f>
        <v>100</v>
      </c>
      <c r="L923" s="224"/>
      <c r="M923" s="234">
        <f>VLOOKUP(A922,$BL$2:$CI$5,7,FALSE)*'Attorney Detail'!F923</f>
        <v>150</v>
      </c>
      <c r="N923" s="224"/>
      <c r="O923" s="223">
        <f>VLOOKUP(A922,$BL$2:$CI$5,8,FALSE)*'Attorney Detail'!F923</f>
        <v>300</v>
      </c>
      <c r="P923" s="224"/>
      <c r="Q923" s="223">
        <f>VLOOKUP(A922,$BL$2:$CI$5,9,FALSE)*'Attorney Detail'!F923</f>
        <v>15</v>
      </c>
      <c r="R923" s="224"/>
      <c r="S923" s="223">
        <f>VLOOKUP(A922,$BL$2:$CI$5,10,FALSE)*'Attorney Detail'!F923</f>
        <v>50</v>
      </c>
      <c r="T923" s="224"/>
      <c r="U923" s="223">
        <f>VLOOKUP(A922,$BL$2:$CI$5,11,FALSE)*'Attorney Detail'!F923</f>
        <v>100</v>
      </c>
      <c r="V923" s="224"/>
      <c r="W923" s="223">
        <f>VLOOKUP(A922,$BL$2:$CI$5,12,FALSE)*'Attorney Detail'!F923</f>
        <v>220</v>
      </c>
      <c r="X923" s="224"/>
      <c r="Y923" s="223">
        <f>VLOOKUP(A922,$BL$2:$CI$5,13,FALSE)*'Attorney Detail'!F923</f>
        <v>300</v>
      </c>
      <c r="Z923" s="224"/>
      <c r="AA923" s="229">
        <f>VLOOKUP(A922,$BL$2:$CI$5,14,FALSE)*'Attorney Detail'!F923</f>
        <v>400</v>
      </c>
      <c r="AB923" s="230"/>
      <c r="AC923" s="229">
        <f>VLOOKUP(A922,$BL$2:$CI$5,15,FALSE)*'Attorney Detail'!F923</f>
        <v>120</v>
      </c>
      <c r="AD923" s="231"/>
      <c r="AE923" s="229">
        <f>VLOOKUP(A922,$BL$2:$CI$5,16,FALSE)*'Attorney Detail'!F923</f>
        <v>120</v>
      </c>
      <c r="AF923" s="230"/>
      <c r="AG923" s="229">
        <f>VLOOKUP(A922,$BL$2:$CI$5,17,FALSE)*'Attorney Detail'!F923</f>
        <v>300</v>
      </c>
      <c r="AH923" s="230"/>
      <c r="AI923" s="223">
        <f>VLOOKUP(A922,$BL$2:$CI$5,18,FALSE)*'Attorney Detail'!F923</f>
        <v>300</v>
      </c>
      <c r="AJ923" s="224"/>
      <c r="AK923" s="223">
        <f>VLOOKUP(A922,$BL$2:$CI$5,19,FALSE)*'Attorney Detail'!F923</f>
        <v>15</v>
      </c>
      <c r="AL923" s="224"/>
      <c r="AM923" s="223">
        <f>VLOOKUP(A922,$BL$2:$CI$5,20,FALSE)*'Attorney Detail'!F923</f>
        <v>40</v>
      </c>
      <c r="AN923" s="224"/>
      <c r="AO923" s="223">
        <f>VLOOKUP(A922,$BL$2:$CI$5,21,FALSE)*'Attorney Detail'!F923</f>
        <v>40</v>
      </c>
      <c r="AP923" s="224"/>
      <c r="AQ923" s="223">
        <f>VLOOKUP(A922,$BL$2:$CI$5,22,FALSE)*'Attorney Detail'!F923</f>
        <v>40</v>
      </c>
      <c r="AR923" s="224"/>
      <c r="AS923" s="235">
        <f>VLOOKUP(A922,$BL$2:$CI$5,23,FALSE)*'Attorney Detail'!F923</f>
        <v>10000000000</v>
      </c>
      <c r="AT923" s="236"/>
      <c r="AU923" s="237"/>
      <c r="AV923" s="238"/>
    </row>
    <row r="924" spans="1:63" ht="15.75" thickBot="1" x14ac:dyDescent="0.3">
      <c r="A924" s="37" t="str">
        <f>'Attorney Detail'!A923&amp;""</f>
        <v/>
      </c>
      <c r="B924" s="78" t="s">
        <v>24</v>
      </c>
      <c r="C924" s="78" t="s">
        <v>24</v>
      </c>
      <c r="D924" s="78" t="s">
        <v>112</v>
      </c>
      <c r="E924" s="78" t="s">
        <v>24</v>
      </c>
      <c r="F924" s="78" t="s">
        <v>112</v>
      </c>
      <c r="G924" s="78" t="s">
        <v>24</v>
      </c>
      <c r="H924" s="78" t="s">
        <v>112</v>
      </c>
      <c r="I924" s="78" t="s">
        <v>24</v>
      </c>
      <c r="J924" s="78" t="s">
        <v>112</v>
      </c>
      <c r="K924" s="78" t="s">
        <v>24</v>
      </c>
      <c r="L924" s="78" t="s">
        <v>112</v>
      </c>
      <c r="M924" s="78" t="s">
        <v>24</v>
      </c>
      <c r="N924" s="78" t="s">
        <v>112</v>
      </c>
      <c r="O924" s="78" t="s">
        <v>24</v>
      </c>
      <c r="P924" s="78" t="s">
        <v>112</v>
      </c>
      <c r="Q924" s="78" t="s">
        <v>24</v>
      </c>
      <c r="R924" s="78" t="s">
        <v>112</v>
      </c>
      <c r="S924" s="78" t="s">
        <v>24</v>
      </c>
      <c r="T924" s="78" t="s">
        <v>112</v>
      </c>
      <c r="U924" s="78" t="s">
        <v>24</v>
      </c>
      <c r="V924" s="78" t="s">
        <v>112</v>
      </c>
      <c r="W924" s="78" t="s">
        <v>24</v>
      </c>
      <c r="X924" s="78" t="s">
        <v>112</v>
      </c>
      <c r="Y924" s="78" t="s">
        <v>24</v>
      </c>
      <c r="Z924" s="78" t="s">
        <v>112</v>
      </c>
      <c r="AA924" s="78" t="s">
        <v>24</v>
      </c>
      <c r="AB924" s="78" t="s">
        <v>112</v>
      </c>
      <c r="AC924" s="78" t="s">
        <v>24</v>
      </c>
      <c r="AD924" s="78" t="s">
        <v>112</v>
      </c>
      <c r="AE924" s="78" t="s">
        <v>24</v>
      </c>
      <c r="AF924" s="78" t="s">
        <v>112</v>
      </c>
      <c r="AG924" s="78" t="s">
        <v>24</v>
      </c>
      <c r="AH924" s="79" t="s">
        <v>112</v>
      </c>
      <c r="AI924" s="78" t="s">
        <v>24</v>
      </c>
      <c r="AJ924" s="78" t="s">
        <v>112</v>
      </c>
      <c r="AK924" s="78" t="s">
        <v>24</v>
      </c>
      <c r="AL924" s="78" t="s">
        <v>112</v>
      </c>
      <c r="AM924" s="78" t="s">
        <v>24</v>
      </c>
      <c r="AN924" s="78" t="s">
        <v>112</v>
      </c>
      <c r="AO924" s="78" t="s">
        <v>24</v>
      </c>
      <c r="AP924" s="78" t="s">
        <v>112</v>
      </c>
      <c r="AQ924" s="78" t="s">
        <v>24</v>
      </c>
      <c r="AR924" s="78" t="s">
        <v>112</v>
      </c>
      <c r="AS924" s="78" t="s">
        <v>24</v>
      </c>
      <c r="AT924" s="78" t="s">
        <v>112</v>
      </c>
      <c r="AU924" s="78" t="s">
        <v>24</v>
      </c>
      <c r="AV924" s="154" t="s">
        <v>112</v>
      </c>
    </row>
    <row r="925" spans="1:63" ht="16.5" thickTop="1" thickBot="1" x14ac:dyDescent="0.3">
      <c r="A925" s="20" t="s">
        <v>25</v>
      </c>
      <c r="B925" s="21"/>
      <c r="C925" s="21"/>
      <c r="D925" s="75">
        <f>C925/C923</f>
        <v>0</v>
      </c>
      <c r="E925" s="21"/>
      <c r="F925" s="75">
        <f>E925/E923</f>
        <v>0</v>
      </c>
      <c r="G925" s="21"/>
      <c r="H925" s="75">
        <f>G925/G923</f>
        <v>0</v>
      </c>
      <c r="I925" s="21"/>
      <c r="J925" s="75">
        <f>I925/I923</f>
        <v>0</v>
      </c>
      <c r="K925" s="21"/>
      <c r="L925" s="75">
        <f>K925/K923</f>
        <v>0</v>
      </c>
      <c r="M925" s="21"/>
      <c r="N925" s="75">
        <f>M925/M923</f>
        <v>0</v>
      </c>
      <c r="O925" s="21"/>
      <c r="P925" s="75">
        <f>O925/O923</f>
        <v>0</v>
      </c>
      <c r="Q925" s="21"/>
      <c r="R925" s="75">
        <f>Q925/Q923</f>
        <v>0</v>
      </c>
      <c r="S925" s="21"/>
      <c r="T925" s="75">
        <f>S925/S923</f>
        <v>0</v>
      </c>
      <c r="U925" s="21"/>
      <c r="V925" s="75">
        <f>U925/U923</f>
        <v>0</v>
      </c>
      <c r="W925" s="21"/>
      <c r="X925" s="75">
        <f>W925/W923</f>
        <v>0</v>
      </c>
      <c r="Y925" s="21"/>
      <c r="Z925" s="75">
        <f>Y925/Y923</f>
        <v>0</v>
      </c>
      <c r="AA925" s="21"/>
      <c r="AB925" s="75">
        <f>AA925/AA923</f>
        <v>0</v>
      </c>
      <c r="AC925" s="21"/>
      <c r="AD925" s="75">
        <f>AC925/AC923</f>
        <v>0</v>
      </c>
      <c r="AE925" s="21"/>
      <c r="AF925" s="75">
        <f>AE925/AE923</f>
        <v>0</v>
      </c>
      <c r="AG925" s="21"/>
      <c r="AH925" s="75">
        <f>AG925/AG923</f>
        <v>0</v>
      </c>
      <c r="AI925" s="21"/>
      <c r="AJ925" s="75">
        <f>AI925/AI923</f>
        <v>0</v>
      </c>
      <c r="AK925" s="21"/>
      <c r="AL925" s="75">
        <f>AK925/AK923</f>
        <v>0</v>
      </c>
      <c r="AM925" s="21">
        <v>0</v>
      </c>
      <c r="AN925" s="75">
        <f>AM925/AM923</f>
        <v>0</v>
      </c>
      <c r="AO925" s="21"/>
      <c r="AP925" s="75">
        <f>AO925/AO923</f>
        <v>0</v>
      </c>
      <c r="AQ925" s="21"/>
      <c r="AR925" s="75">
        <f>AQ925/AQ923</f>
        <v>0</v>
      </c>
      <c r="AS925" s="21"/>
      <c r="AT925" s="75">
        <f>AS925/AS923</f>
        <v>0</v>
      </c>
      <c r="AU925" s="100">
        <f>E925+M925+O925+Q925+W925+Y925+AA925+AE925+AG925+AI925+AO925+AS925+G925+K925+I925+AC925+S925+U925+AQ925+AK925+AM925+C925</f>
        <v>0</v>
      </c>
      <c r="AV925" s="155">
        <f t="shared" ref="AV925:AV929" si="4170">F925+N925+P925+R925+X925+Z925+AB925+AF925+AH925+AJ925+AP925+AT925+AD925+H925+L925+J925+T925+V925+AR925+AL925+AN925+D925</f>
        <v>0</v>
      </c>
      <c r="AW925" s="93">
        <f>IF(D925=0,0,(IF('Attorney Detail'!I923="yes",(D925/AV925)*('Attorney Detail'!G923+'Attorney Detail'!H923),0)))</f>
        <v>0</v>
      </c>
      <c r="AX925" s="93">
        <f>IF(F925=0,0,(IF('Attorney Detail'!J923="yes",(F925/AV925)*('Attorney Detail'!G923+'Attorney Detail'!H923),0)))</f>
        <v>0</v>
      </c>
      <c r="AY925" s="93">
        <f>IF(H925+J925=0,0,(IF('Attorney Detail'!K923="yes",((H925+J925)/AV925)*('Attorney Detail'!G923+'Attorney Detail'!H923),0)))</f>
        <v>0</v>
      </c>
      <c r="AZ925" s="93">
        <f>IF(L925=0,0,(IF('Attorney Detail'!L923="yes",(L925/AV925)*('Attorney Detail'!G923+'Attorney Detail'!H923),0)))</f>
        <v>0</v>
      </c>
      <c r="BA925" s="93">
        <f>IF(N925=0,0,(N925/AV925)*('Attorney Detail'!G923+'Attorney Detail'!H923))</f>
        <v>0</v>
      </c>
      <c r="BB925" s="93">
        <f>IF(R925+T925=0,0,(IF('Attorney Detail'!M923="yes",((R925+T925)/AV925)*('Attorney Detail'!G923+'Attorney Detail'!H923),0)))</f>
        <v>0</v>
      </c>
      <c r="BC925" s="93">
        <f>IF(V925=0,0,(IF('Attorney Detail'!N923="yes",(((V925)/AV925)*('Attorney Detail'!G923+'Attorney Detail'!H923)),0)))</f>
        <v>0</v>
      </c>
      <c r="BD925" s="93">
        <f>IF(X925+Z925+AB925=0,0,(IF('Attorney Detail'!O923="yes",((X925+Z925+AB925)/AV925)*('Attorney Detail'!G923+'Attorney Detail'!H923),0)))</f>
        <v>0</v>
      </c>
      <c r="BE925" s="93">
        <f>IF(AD925=0,0,(IF('Attorney Detail'!P923="yes",(AD925/AV925)*('Attorney Detail'!G923+'Attorney Detail'!H923),0)))</f>
        <v>0</v>
      </c>
      <c r="BF925" s="93">
        <f>IF(AF925=0,0,(IF('Attorney Detail'!Q923="yes",(AF925/AV925)*('Attorney Detail'!G923+'Attorney Detail'!H923),0)))</f>
        <v>0</v>
      </c>
      <c r="BG925" s="93">
        <f>IF(AH925=0,0,(AH925/AV925)*('Attorney Detail'!G923+'Attorney Detail'!H923))</f>
        <v>0</v>
      </c>
      <c r="BH925" s="93">
        <f>IF(AK925+AM925=0,0,(IF('Attorney Detail'!R923="yes",((AL925+AN925)/AV925)*('Attorney Detail'!G923+'Attorney Detail'!H923),0)))</f>
        <v>0</v>
      </c>
      <c r="BI925" s="91">
        <f>IF(AP925=0,0,(IF('Attorney Detail'!S923="yes",(AP925/AV925)*('Attorney Detail'!G923+'Attorney Detail'!H923),0)))</f>
        <v>0</v>
      </c>
      <c r="BJ925" s="91">
        <f>IF(AT925=0,0,(AT925/AV925)*('Attorney Detail'!G923+'Attorney Detail'!H923))</f>
        <v>0</v>
      </c>
      <c r="BK925" s="91">
        <f>IF((AU925)=0,('Attorney Detail'!G923+'Attorney Detail'!H923),SUM(AW925:BJ925))</f>
        <v>0</v>
      </c>
    </row>
    <row r="926" spans="1:63" ht="16.5" thickTop="1" thickBot="1" x14ac:dyDescent="0.3">
      <c r="A926" s="22" t="s">
        <v>26</v>
      </c>
      <c r="B926" s="23"/>
      <c r="C926" s="88"/>
      <c r="D926" s="75">
        <f>C926/C923</f>
        <v>0</v>
      </c>
      <c r="E926" s="88"/>
      <c r="F926" s="75">
        <f>E926/E923</f>
        <v>0</v>
      </c>
      <c r="G926" s="88"/>
      <c r="H926" s="75">
        <f>G926/G923</f>
        <v>0</v>
      </c>
      <c r="I926" s="88"/>
      <c r="J926" s="75">
        <f>I926/I923</f>
        <v>0</v>
      </c>
      <c r="K926" s="88"/>
      <c r="L926" s="75">
        <f>K926/K923</f>
        <v>0</v>
      </c>
      <c r="M926" s="88"/>
      <c r="N926" s="75">
        <f>M926/M923</f>
        <v>0</v>
      </c>
      <c r="O926" s="88"/>
      <c r="P926" s="75">
        <f>O926/O923</f>
        <v>0</v>
      </c>
      <c r="Q926" s="88"/>
      <c r="R926" s="75">
        <f>Q926/Q923</f>
        <v>0</v>
      </c>
      <c r="S926" s="88"/>
      <c r="T926" s="75">
        <f>S926/S923</f>
        <v>0</v>
      </c>
      <c r="U926" s="88"/>
      <c r="V926" s="75">
        <f>U926/U923</f>
        <v>0</v>
      </c>
      <c r="W926" s="88"/>
      <c r="X926" s="75">
        <f>W926/W923</f>
        <v>0</v>
      </c>
      <c r="Y926" s="88"/>
      <c r="Z926" s="75">
        <f>Y926/Y923</f>
        <v>0</v>
      </c>
      <c r="AA926" s="88"/>
      <c r="AB926" s="75">
        <f>AA926/AA923</f>
        <v>0</v>
      </c>
      <c r="AC926" s="88"/>
      <c r="AD926" s="75">
        <f>AC926/AC923</f>
        <v>0</v>
      </c>
      <c r="AE926" s="88"/>
      <c r="AF926" s="75">
        <f>AE926/AE923</f>
        <v>0</v>
      </c>
      <c r="AG926" s="88"/>
      <c r="AH926" s="75">
        <f>AG926/AG923</f>
        <v>0</v>
      </c>
      <c r="AI926" s="88"/>
      <c r="AJ926" s="75">
        <f>AI926/AI923</f>
        <v>0</v>
      </c>
      <c r="AK926" s="88">
        <v>0</v>
      </c>
      <c r="AL926" s="75">
        <f>AK926/AK923</f>
        <v>0</v>
      </c>
      <c r="AM926" s="88">
        <v>0</v>
      </c>
      <c r="AN926" s="75">
        <f>AM926/AM923</f>
        <v>0</v>
      </c>
      <c r="AO926" s="88"/>
      <c r="AP926" s="75">
        <f>AO926/AO923</f>
        <v>0</v>
      </c>
      <c r="AQ926" s="88"/>
      <c r="AR926" s="75">
        <f>AQ926/AQ923</f>
        <v>0</v>
      </c>
      <c r="AS926" s="88"/>
      <c r="AT926" s="75">
        <f>AS926/AS923</f>
        <v>0</v>
      </c>
      <c r="AU926" s="107">
        <f>E926+M926+O926+Q926+W926+Y926+AA926+AE926+AG926+AI926+AO926+AS926+G926+K926+I926+AC926+S926+U926+AQ926+AK926+AM926+C926</f>
        <v>0</v>
      </c>
      <c r="AV926" s="155">
        <f t="shared" si="4170"/>
        <v>0</v>
      </c>
      <c r="AW926" s="93">
        <f>IF(D926=0,0,(IF('Attorney Detail'!I924="yes",(D926/AV926)*('Attorney Detail'!G924+'Attorney Detail'!H924),0)))</f>
        <v>0</v>
      </c>
      <c r="AX926" s="93">
        <f>IF(F926=0,0,(IF('Attorney Detail'!J924="yes",(F926/AV926)*('Attorney Detail'!G924+'Attorney Detail'!H924),0)))</f>
        <v>0</v>
      </c>
      <c r="AY926" s="93">
        <f>IF(H926+J926=0,0,(IF('Attorney Detail'!K924="yes",((H926+J926)/AV926)*('Attorney Detail'!G924+'Attorney Detail'!H924),0)))</f>
        <v>0</v>
      </c>
      <c r="AZ926" s="93">
        <f>IF(L926=0,0,(IF('Attorney Detail'!L924="yes",(L926/AV926)*('Attorney Detail'!G924+'Attorney Detail'!H924),0)))</f>
        <v>0</v>
      </c>
      <c r="BA926" s="93">
        <f>IF(N926=0,0,(N926/AV926)*('Attorney Detail'!G924+'Attorney Detail'!H924))</f>
        <v>0</v>
      </c>
      <c r="BB926" s="93">
        <f>IF(R926+T926=0,0,(IF('Attorney Detail'!M924="yes",((R926+T926)/AV926)*('Attorney Detail'!G924+'Attorney Detail'!H924),0)))</f>
        <v>0</v>
      </c>
      <c r="BC926" s="93">
        <f>IF(V926=0,0,(IF('Attorney Detail'!N924="yes",(((V926)/AV926)*('Attorney Detail'!G924+'Attorney Detail'!H924)),0)))</f>
        <v>0</v>
      </c>
      <c r="BD926" s="93">
        <f>IF(X926+Z926+AB926=0,0,(IF('Attorney Detail'!O924="yes",((X926+Z926+AB926)/AV926)*('Attorney Detail'!G924+'Attorney Detail'!H924),0)))</f>
        <v>0</v>
      </c>
      <c r="BE926" s="93">
        <f>IF(AD926=0,0,(IF('Attorney Detail'!P924="yes",(AD926/AV926)*('Attorney Detail'!G924+'Attorney Detail'!H924),0)))</f>
        <v>0</v>
      </c>
      <c r="BF926" s="93">
        <f>IF(AF926=0,0,(IF('Attorney Detail'!Q924="yes",(AF926/AV926)*('Attorney Detail'!G924+'Attorney Detail'!H924),0)))</f>
        <v>0</v>
      </c>
      <c r="BG926" s="93">
        <f>IF(AH926=0,0,(AH926/AV926)*('Attorney Detail'!G924+'Attorney Detail'!H924))</f>
        <v>0</v>
      </c>
      <c r="BH926" s="93">
        <f>IF(AK926+AM926=0,0,(IF('Attorney Detail'!R924="yes",((AL926+AN926)/AV926)*('Attorney Detail'!G924+'Attorney Detail'!H924),0)))</f>
        <v>0</v>
      </c>
      <c r="BI926" s="91">
        <f>IF(AP926=0,0,(IF('Attorney Detail'!S924="yes",(AP926/AV926)*('Attorney Detail'!G924+'Attorney Detail'!H924),0)))</f>
        <v>0</v>
      </c>
      <c r="BJ926" s="91">
        <f>IF(AT926=0,0,(AT926/AV926)*('Attorney Detail'!G924+'Attorney Detail'!H924))</f>
        <v>0</v>
      </c>
      <c r="BK926" s="91">
        <f>IF((AU926)=0,('Attorney Detail'!G924+'Attorney Detail'!H924),SUM(AW926:BJ926))</f>
        <v>0</v>
      </c>
    </row>
    <row r="927" spans="1:63" ht="16.5" thickTop="1" thickBot="1" x14ac:dyDescent="0.3">
      <c r="A927" s="22" t="s">
        <v>27</v>
      </c>
      <c r="B927" s="23"/>
      <c r="C927" s="88"/>
      <c r="D927" s="75">
        <f>C927/C923</f>
        <v>0</v>
      </c>
      <c r="E927" s="88"/>
      <c r="F927" s="75">
        <f>E927/E923</f>
        <v>0</v>
      </c>
      <c r="G927" s="88"/>
      <c r="H927" s="75">
        <f>G927/G923</f>
        <v>0</v>
      </c>
      <c r="I927" s="88"/>
      <c r="J927" s="75">
        <f>I927/I923</f>
        <v>0</v>
      </c>
      <c r="K927" s="88"/>
      <c r="L927" s="75">
        <f>K927/K923</f>
        <v>0</v>
      </c>
      <c r="M927" s="88"/>
      <c r="N927" s="75">
        <f>M927/M923</f>
        <v>0</v>
      </c>
      <c r="O927" s="88"/>
      <c r="P927" s="75">
        <f>O927/O923</f>
        <v>0</v>
      </c>
      <c r="Q927" s="88"/>
      <c r="R927" s="75">
        <f>Q927/Q923</f>
        <v>0</v>
      </c>
      <c r="S927" s="88"/>
      <c r="T927" s="75">
        <f>S927/S923</f>
        <v>0</v>
      </c>
      <c r="U927" s="88"/>
      <c r="V927" s="75">
        <f>U927/U923</f>
        <v>0</v>
      </c>
      <c r="W927" s="88"/>
      <c r="X927" s="75">
        <f>W927/W923</f>
        <v>0</v>
      </c>
      <c r="Y927" s="88"/>
      <c r="Z927" s="75">
        <f>Y927/Y923</f>
        <v>0</v>
      </c>
      <c r="AA927" s="88"/>
      <c r="AB927" s="75">
        <f>AA927/AA923</f>
        <v>0</v>
      </c>
      <c r="AC927" s="88"/>
      <c r="AD927" s="75">
        <f>AC927/AC923</f>
        <v>0</v>
      </c>
      <c r="AE927" s="88"/>
      <c r="AF927" s="75">
        <f>AE927/AE923</f>
        <v>0</v>
      </c>
      <c r="AG927" s="88"/>
      <c r="AH927" s="75">
        <f>AG927/AG923</f>
        <v>0</v>
      </c>
      <c r="AI927" s="88"/>
      <c r="AJ927" s="75">
        <f>AI927/AI923</f>
        <v>0</v>
      </c>
      <c r="AK927" s="88">
        <v>0</v>
      </c>
      <c r="AL927" s="75">
        <f>AK927/AK923</f>
        <v>0</v>
      </c>
      <c r="AM927" s="88">
        <v>0</v>
      </c>
      <c r="AN927" s="75">
        <f>AM927/AM923</f>
        <v>0</v>
      </c>
      <c r="AO927" s="88"/>
      <c r="AP927" s="75">
        <f>AO927/AO923</f>
        <v>0</v>
      </c>
      <c r="AQ927" s="88"/>
      <c r="AR927" s="75">
        <f>AQ927/AQ923</f>
        <v>0</v>
      </c>
      <c r="AS927" s="88"/>
      <c r="AT927" s="75">
        <f>AS927/AS923</f>
        <v>0</v>
      </c>
      <c r="AU927" s="107">
        <f>E927+M927+O927+Q927+W927+Y927+AA927+AE927+AG927+AI927+AO927+AS927+G927+K927+I927+AC927+S927+U927+AQ927+AK927+AM927+C927</f>
        <v>0</v>
      </c>
      <c r="AV927" s="155">
        <f t="shared" si="4170"/>
        <v>0</v>
      </c>
      <c r="AW927" s="93">
        <f>IF(D927=0,0,(IF('Attorney Detail'!I925="yes",(D927/AV927)*('Attorney Detail'!G925+'Attorney Detail'!H925),0)))</f>
        <v>0</v>
      </c>
      <c r="AX927" s="93">
        <f>IF(F927=0,0,(IF('Attorney Detail'!J925="yes",(F927/AV927)*('Attorney Detail'!G925+'Attorney Detail'!H925),0)))</f>
        <v>0</v>
      </c>
      <c r="AY927" s="93">
        <f>IF(H927+J927=0,0,(IF('Attorney Detail'!K925="yes",((H927+J927)/AV927)*('Attorney Detail'!G925+'Attorney Detail'!H925),0)))</f>
        <v>0</v>
      </c>
      <c r="AZ927" s="93">
        <f>IF(L927=0,0,(IF('Attorney Detail'!L925="yes",(L927/AV927)*('Attorney Detail'!G925+'Attorney Detail'!H925),0)))</f>
        <v>0</v>
      </c>
      <c r="BA927" s="93">
        <f>IF(N927=0,0,(N927/AV927)*('Attorney Detail'!G925+'Attorney Detail'!H925))</f>
        <v>0</v>
      </c>
      <c r="BB927" s="93">
        <f>IF(R927+T927=0,0,(IF('Attorney Detail'!M925="yes",((R927+T927)/AV927)*('Attorney Detail'!G925+'Attorney Detail'!H925),0)))</f>
        <v>0</v>
      </c>
      <c r="BC927" s="93">
        <f>IF(V927=0,0,(IF('Attorney Detail'!N925="yes",(((V927)/AV927)*('Attorney Detail'!G925+'Attorney Detail'!H925)),0)))</f>
        <v>0</v>
      </c>
      <c r="BD927" s="93">
        <f>IF(X927+Z927+AB927=0,0,(IF('Attorney Detail'!O925="yes",((X927+Z927+AB927)/AV927)*('Attorney Detail'!G925+'Attorney Detail'!H925),0)))</f>
        <v>0</v>
      </c>
      <c r="BE927" s="93">
        <f>IF(AD927=0,0,(IF('Attorney Detail'!P925="yes",(AD927/AV927)*('Attorney Detail'!G925+'Attorney Detail'!H925),0)))</f>
        <v>0</v>
      </c>
      <c r="BF927" s="93">
        <f>IF(AF927=0,0,(IF('Attorney Detail'!Q925="yes",(AF927/AV927)*('Attorney Detail'!G925+'Attorney Detail'!H925),0)))</f>
        <v>0</v>
      </c>
      <c r="BG927" s="93">
        <f>IF(AH927=0,0,(AH927/AV927)*('Attorney Detail'!G925+'Attorney Detail'!H925))</f>
        <v>0</v>
      </c>
      <c r="BH927" s="93">
        <f>IF(AK927+AM927=0,0,(IF('Attorney Detail'!R925="yes",((AL927+AN927)/AV927)*('Attorney Detail'!G925+'Attorney Detail'!H925),0)))</f>
        <v>0</v>
      </c>
      <c r="BI927" s="91">
        <f>IF(AP927=0,0,(IF('Attorney Detail'!S925="yes",(AP927/AV927)*('Attorney Detail'!G925+'Attorney Detail'!H925),0)))</f>
        <v>0</v>
      </c>
      <c r="BJ927" s="91">
        <f>IF(AT927=0,0,(AT927/AV927)*('Attorney Detail'!G925+'Attorney Detail'!H925))</f>
        <v>0</v>
      </c>
      <c r="BK927" s="91">
        <f>IF((AU927)=0,('Attorney Detail'!G925+'Attorney Detail'!H925),SUM(AW927:BJ927))</f>
        <v>0</v>
      </c>
    </row>
    <row r="928" spans="1:63" ht="16.5" thickTop="1" thickBot="1" x14ac:dyDescent="0.3">
      <c r="A928" s="24" t="s">
        <v>28</v>
      </c>
      <c r="B928" s="25"/>
      <c r="C928" s="25"/>
      <c r="D928" s="75">
        <f>C928/C923</f>
        <v>0</v>
      </c>
      <c r="E928" s="25"/>
      <c r="F928" s="75">
        <f>E928/E923</f>
        <v>0</v>
      </c>
      <c r="G928" s="25"/>
      <c r="H928" s="75">
        <f>G928/G923</f>
        <v>0</v>
      </c>
      <c r="I928" s="25"/>
      <c r="J928" s="75">
        <f>I928/I923</f>
        <v>0</v>
      </c>
      <c r="K928" s="25"/>
      <c r="L928" s="75">
        <f>K928/K923</f>
        <v>0</v>
      </c>
      <c r="M928" s="25"/>
      <c r="N928" s="75">
        <f>M928/M923</f>
        <v>0</v>
      </c>
      <c r="O928" s="25"/>
      <c r="P928" s="75">
        <f>O928/O923</f>
        <v>0</v>
      </c>
      <c r="Q928" s="25"/>
      <c r="R928" s="75">
        <f>Q928/Q923</f>
        <v>0</v>
      </c>
      <c r="S928" s="25"/>
      <c r="T928" s="75">
        <f>S928/S923</f>
        <v>0</v>
      </c>
      <c r="U928" s="25"/>
      <c r="V928" s="75">
        <f>U928/U923</f>
        <v>0</v>
      </c>
      <c r="W928" s="25"/>
      <c r="X928" s="75">
        <f>W928/W923</f>
        <v>0</v>
      </c>
      <c r="Y928" s="25"/>
      <c r="Z928" s="75">
        <f>Y928/Y923</f>
        <v>0</v>
      </c>
      <c r="AA928" s="25"/>
      <c r="AB928" s="75">
        <f>AA928/AA923</f>
        <v>0</v>
      </c>
      <c r="AC928" s="25"/>
      <c r="AD928" s="75">
        <f>AC928/AC923</f>
        <v>0</v>
      </c>
      <c r="AE928" s="25"/>
      <c r="AF928" s="75">
        <f>AE928/AE923</f>
        <v>0</v>
      </c>
      <c r="AG928" s="25"/>
      <c r="AH928" s="75">
        <f>AG928/AG923</f>
        <v>0</v>
      </c>
      <c r="AI928" s="25"/>
      <c r="AJ928" s="75">
        <f>AI928/AI923</f>
        <v>0</v>
      </c>
      <c r="AK928" s="25">
        <v>0</v>
      </c>
      <c r="AL928" s="75">
        <f>AK928/AK923</f>
        <v>0</v>
      </c>
      <c r="AM928" s="25">
        <v>0</v>
      </c>
      <c r="AN928" s="75">
        <f>AM928/AM923</f>
        <v>0</v>
      </c>
      <c r="AO928" s="25"/>
      <c r="AP928" s="75">
        <f>AO928/AO923</f>
        <v>0</v>
      </c>
      <c r="AQ928" s="25"/>
      <c r="AR928" s="75">
        <f>AQ928/AQ923</f>
        <v>0</v>
      </c>
      <c r="AS928" s="25"/>
      <c r="AT928" s="75">
        <f>AS928/AS923</f>
        <v>0</v>
      </c>
      <c r="AU928" s="108">
        <f>E928+M928+O928+Q928+W928+Y928+AA928+AE928+AG928+AI928+AO928+AS928+G928+K928+I928+AC928+S928+U928+AQ928+AK928+AM928+C928</f>
        <v>0</v>
      </c>
      <c r="AV928" s="155">
        <f t="shared" si="4170"/>
        <v>0</v>
      </c>
      <c r="AW928" s="93">
        <f>IF(D928=0,0,(IF('Attorney Detail'!I926="yes",(D928/AV928)*('Attorney Detail'!G926+'Attorney Detail'!H926),0)))</f>
        <v>0</v>
      </c>
      <c r="AX928" s="93">
        <f>IF(F928=0,0,(IF('Attorney Detail'!J926="yes",(F928/AV928)*('Attorney Detail'!G926+'Attorney Detail'!H926),0)))</f>
        <v>0</v>
      </c>
      <c r="AY928" s="93">
        <f>IF(H928+J928=0,0,(IF('Attorney Detail'!K926="yes",((H928+J928)/AV928)*('Attorney Detail'!G926+'Attorney Detail'!H926),0)))</f>
        <v>0</v>
      </c>
      <c r="AZ928" s="93">
        <f>IF(L928=0,0,(IF('Attorney Detail'!L926="yes",(L928/AV928)*('Attorney Detail'!G926+'Attorney Detail'!H926),0)))</f>
        <v>0</v>
      </c>
      <c r="BA928" s="93">
        <f>IF(N928=0,0,(N928/AV928)*('Attorney Detail'!G926+'Attorney Detail'!H926))</f>
        <v>0</v>
      </c>
      <c r="BB928" s="93">
        <f>IF(R928+T928=0,0,(IF('Attorney Detail'!M926="yes",((R928+T928)/AV928)*('Attorney Detail'!G926+'Attorney Detail'!H926),0)))</f>
        <v>0</v>
      </c>
      <c r="BC928" s="93">
        <f>IF(V928=0,0,(IF('Attorney Detail'!N926="yes",(((V928)/AV928)*('Attorney Detail'!G926+'Attorney Detail'!H926)),0)))</f>
        <v>0</v>
      </c>
      <c r="BD928" s="93">
        <f>IF(X928+Z928+AB928=0,0,(IF('Attorney Detail'!O926="yes",((X928+Z928+AB928)/AV928)*('Attorney Detail'!G926+'Attorney Detail'!H926),0)))</f>
        <v>0</v>
      </c>
      <c r="BE928" s="93">
        <f>IF(AD928=0,0,(IF('Attorney Detail'!P926="yes",(AD928/AV928)*('Attorney Detail'!G926+'Attorney Detail'!H926),0)))</f>
        <v>0</v>
      </c>
      <c r="BF928" s="93">
        <f>IF(AF928=0,0,(IF('Attorney Detail'!Q926="yes",(AF928/AV928)*('Attorney Detail'!G926+'Attorney Detail'!H926),0)))</f>
        <v>0</v>
      </c>
      <c r="BG928" s="93">
        <f>IF(AH928=0,0,(AH928/AV928)*('Attorney Detail'!G926+'Attorney Detail'!H926))</f>
        <v>0</v>
      </c>
      <c r="BH928" s="93">
        <f>IF(AK928+AM928=0,0,(IF('Attorney Detail'!R926="yes",((AL928+AN928)/AV928)*('Attorney Detail'!G926+'Attorney Detail'!H926),0)))</f>
        <v>0</v>
      </c>
      <c r="BI928" s="91">
        <f>IF(AP928=0,0,(IF('Attorney Detail'!S926="yes",(AP928/AV928)*('Attorney Detail'!G926+'Attorney Detail'!H926),0)))</f>
        <v>0</v>
      </c>
      <c r="BJ928" s="91">
        <f>IF(AT928=0,0,(AT928/AV928)*('Attorney Detail'!G926+'Attorney Detail'!H926))</f>
        <v>0</v>
      </c>
      <c r="BK928" s="91">
        <f>IF((AU928)=0,('Attorney Detail'!G926+'Attorney Detail'!H926),SUM(AW928:BJ928))</f>
        <v>0</v>
      </c>
    </row>
    <row r="929" spans="1:63" ht="16.5" thickTop="1" thickBot="1" x14ac:dyDescent="0.3">
      <c r="A929" s="72" t="s">
        <v>29</v>
      </c>
      <c r="B929" s="73"/>
      <c r="C929" s="73">
        <f t="shared" ref="C929" si="4171">SUM(C925:C928)</f>
        <v>0</v>
      </c>
      <c r="D929" s="74">
        <f t="shared" ref="D929" si="4172">C929/C923</f>
        <v>0</v>
      </c>
      <c r="E929" s="73">
        <f t="shared" ref="E929" si="4173">SUM(E925:E928)</f>
        <v>0</v>
      </c>
      <c r="F929" s="74">
        <f t="shared" ref="F929" si="4174">E929/E923</f>
        <v>0</v>
      </c>
      <c r="G929" s="73">
        <f t="shared" ref="G929" si="4175">SUM(G925:G928)</f>
        <v>0</v>
      </c>
      <c r="H929" s="75">
        <f t="shared" ref="H929" si="4176">G929/G923</f>
        <v>0</v>
      </c>
      <c r="I929" s="73">
        <f t="shared" ref="I929" si="4177">SUM(I925:I928)</f>
        <v>0</v>
      </c>
      <c r="J929" s="75">
        <f t="shared" ref="J929" si="4178">I929/I923</f>
        <v>0</v>
      </c>
      <c r="K929" s="73">
        <f t="shared" ref="K929" si="4179">SUM(K925:K928)</f>
        <v>0</v>
      </c>
      <c r="L929" s="75">
        <f t="shared" ref="L929" si="4180">K929/K923</f>
        <v>0</v>
      </c>
      <c r="M929" s="73">
        <f t="shared" ref="M929" si="4181">SUM(M925:M928)</f>
        <v>0</v>
      </c>
      <c r="N929" s="74">
        <f t="shared" ref="N929" si="4182">M929/M923</f>
        <v>0</v>
      </c>
      <c r="O929" s="73">
        <f t="shared" ref="O929" si="4183">SUM(O925:O928)</f>
        <v>0</v>
      </c>
      <c r="P929" s="74">
        <f t="shared" ref="P929" si="4184">O929/O923</f>
        <v>0</v>
      </c>
      <c r="Q929" s="73">
        <f t="shared" ref="Q929" si="4185">SUM(Q925:Q928)</f>
        <v>0</v>
      </c>
      <c r="R929" s="75">
        <f t="shared" ref="R929" si="4186">Q929/Q923</f>
        <v>0</v>
      </c>
      <c r="S929" s="73">
        <f t="shared" ref="S929" si="4187">SUM(S925:S928)</f>
        <v>0</v>
      </c>
      <c r="T929" s="75">
        <f t="shared" ref="T929" si="4188">S929/S923</f>
        <v>0</v>
      </c>
      <c r="U929" s="73">
        <f t="shared" ref="U929" si="4189">SUM(U925:U928)</f>
        <v>0</v>
      </c>
      <c r="V929" s="75">
        <f t="shared" ref="V929" si="4190">U929/U923</f>
        <v>0</v>
      </c>
      <c r="W929" s="73">
        <f t="shared" ref="W929" si="4191">SUM(W925:W928)</f>
        <v>0</v>
      </c>
      <c r="X929" s="75">
        <f t="shared" ref="X929" si="4192">W929/W923</f>
        <v>0</v>
      </c>
      <c r="Y929" s="73">
        <f t="shared" ref="Y929" si="4193">SUM(Y925:Y928)</f>
        <v>0</v>
      </c>
      <c r="Z929" s="75">
        <f t="shared" ref="Z929" si="4194">Y929/Y923</f>
        <v>0</v>
      </c>
      <c r="AA929" s="73">
        <f t="shared" ref="AA929" si="4195">SUM(AA925:AA928)</f>
        <v>0</v>
      </c>
      <c r="AB929" s="75">
        <f t="shared" ref="AB929" si="4196">AA929/AA923</f>
        <v>0</v>
      </c>
      <c r="AC929" s="73">
        <f t="shared" ref="AC929" si="4197">SUM(AC925:AC928)</f>
        <v>0</v>
      </c>
      <c r="AD929" s="75">
        <f t="shared" ref="AD929" si="4198">AC929/AC923</f>
        <v>0</v>
      </c>
      <c r="AE929" s="73">
        <f t="shared" ref="AE929" si="4199">SUM(AE925:AE928)</f>
        <v>0</v>
      </c>
      <c r="AF929" s="75">
        <f t="shared" ref="AF929" si="4200">AE929/AE923</f>
        <v>0</v>
      </c>
      <c r="AG929" s="73">
        <f t="shared" ref="AG929" si="4201">SUM(AG925:AG928)</f>
        <v>0</v>
      </c>
      <c r="AH929" s="75">
        <f t="shared" ref="AH929" si="4202">AG929/AG923</f>
        <v>0</v>
      </c>
      <c r="AI929" s="73">
        <f t="shared" ref="AI929" si="4203">SUM(AI925:AI928)</f>
        <v>0</v>
      </c>
      <c r="AJ929" s="75">
        <f t="shared" ref="AJ929" si="4204">AI929/AI923</f>
        <v>0</v>
      </c>
      <c r="AK929" s="73">
        <f t="shared" ref="AK929" si="4205">SUM(AK925:AK928)</f>
        <v>0</v>
      </c>
      <c r="AL929" s="75">
        <f t="shared" ref="AL929" si="4206">AK929/AK923</f>
        <v>0</v>
      </c>
      <c r="AM929" s="73">
        <f t="shared" ref="AM929" si="4207">SUM(AM925:AM928)</f>
        <v>0</v>
      </c>
      <c r="AN929" s="75">
        <f t="shared" ref="AN929" si="4208">AM929/AM923</f>
        <v>0</v>
      </c>
      <c r="AO929" s="73">
        <f t="shared" ref="AO929" si="4209">SUM(AO925:AO928)</f>
        <v>0</v>
      </c>
      <c r="AP929" s="75">
        <f t="shared" ref="AP929" si="4210">AO929/AO923</f>
        <v>0</v>
      </c>
      <c r="AQ929" s="73">
        <f t="shared" ref="AQ929" si="4211">SUM(AQ925:AQ928)</f>
        <v>0</v>
      </c>
      <c r="AR929" s="75">
        <f t="shared" ref="AR929" si="4212">AQ929/AQ923</f>
        <v>0</v>
      </c>
      <c r="AS929" s="73">
        <f t="shared" ref="AS929" si="4213">SUM(AS925:AS928)</f>
        <v>0</v>
      </c>
      <c r="AT929" s="75">
        <f t="shared" ref="AT929" si="4214">AS929/AS923</f>
        <v>0</v>
      </c>
      <c r="AU929" s="71">
        <f>E929+M929+O929+Q929+W929+Y929+AA929+AE929+AG929+AI929+AO929+AS929+G929+K929+I929+AC929+S929+U929+AQ929+AK929+AM929+C929</f>
        <v>0</v>
      </c>
      <c r="AV929" s="155">
        <f t="shared" si="4170"/>
        <v>0</v>
      </c>
      <c r="AW929" s="94"/>
      <c r="AX929" s="94"/>
      <c r="AY929" s="94"/>
      <c r="AZ929" s="94"/>
      <c r="BA929" s="94"/>
      <c r="BB929" s="94"/>
      <c r="BC929" s="94"/>
      <c r="BD929" s="94"/>
      <c r="BE929" s="94"/>
      <c r="BF929" s="94"/>
      <c r="BG929" s="94"/>
      <c r="BH929" s="94"/>
      <c r="BI929" s="94"/>
      <c r="BJ929" s="94"/>
      <c r="BK929" s="94"/>
    </row>
    <row r="930" spans="1:63" ht="16.5" thickTop="1" x14ac:dyDescent="0.25">
      <c r="A930" s="233" t="s">
        <v>481</v>
      </c>
      <c r="B930" s="233"/>
      <c r="C930" s="233"/>
      <c r="D930" s="233"/>
      <c r="E930" s="233"/>
      <c r="F930" s="233"/>
      <c r="G930" s="233"/>
      <c r="H930" s="233"/>
      <c r="I930" s="233"/>
      <c r="J930" s="233"/>
      <c r="K930" s="233"/>
      <c r="L930" s="233"/>
      <c r="M930" s="233"/>
      <c r="N930" s="233"/>
      <c r="O930" s="233"/>
      <c r="P930" s="233"/>
      <c r="Q930" s="233"/>
      <c r="R930" s="233"/>
      <c r="S930" s="233"/>
      <c r="T930" s="233"/>
      <c r="U930" s="233"/>
      <c r="V930" s="233"/>
      <c r="W930" s="233"/>
      <c r="X930" s="233"/>
      <c r="Y930" s="233"/>
      <c r="Z930" s="233"/>
      <c r="AA930" s="233"/>
      <c r="AB930" s="233"/>
      <c r="AC930" s="233"/>
      <c r="AD930" s="233"/>
      <c r="AE930" s="233"/>
      <c r="AF930" s="233"/>
      <c r="AG930" s="233"/>
      <c r="AH930" s="233"/>
      <c r="AI930" s="233"/>
      <c r="AJ930" s="233"/>
      <c r="AK930" s="233"/>
      <c r="AL930" s="233"/>
      <c r="AM930" s="233"/>
      <c r="AN930" s="233"/>
      <c r="AO930" s="233"/>
      <c r="AP930" s="233"/>
      <c r="AQ930" s="233"/>
      <c r="AR930" s="233"/>
      <c r="AS930" s="233"/>
      <c r="AT930" s="233"/>
      <c r="AU930" s="233"/>
      <c r="AV930" s="233"/>
    </row>
    <row r="931" spans="1:63" ht="45" x14ac:dyDescent="0.25">
      <c r="A931" s="76"/>
      <c r="B931" s="66" t="s">
        <v>21</v>
      </c>
      <c r="C931" s="225" t="s">
        <v>442</v>
      </c>
      <c r="D931" s="226"/>
      <c r="E931" s="225" t="s">
        <v>96</v>
      </c>
      <c r="F931" s="226"/>
      <c r="G931" s="232" t="s">
        <v>99</v>
      </c>
      <c r="H931" s="226"/>
      <c r="I931" s="232" t="s">
        <v>100</v>
      </c>
      <c r="J931" s="226"/>
      <c r="K931" s="225" t="s">
        <v>97</v>
      </c>
      <c r="L931" s="226"/>
      <c r="M931" s="225" t="s">
        <v>98</v>
      </c>
      <c r="N931" s="226"/>
      <c r="O931" s="225" t="s">
        <v>22</v>
      </c>
      <c r="P931" s="226"/>
      <c r="Q931" s="225" t="s">
        <v>489</v>
      </c>
      <c r="R931" s="226"/>
      <c r="S931" s="225" t="s">
        <v>488</v>
      </c>
      <c r="T931" s="226"/>
      <c r="U931" s="232" t="s">
        <v>422</v>
      </c>
      <c r="V931" s="226"/>
      <c r="W931" s="232" t="s">
        <v>436</v>
      </c>
      <c r="X931" s="226"/>
      <c r="Y931" s="232" t="s">
        <v>423</v>
      </c>
      <c r="Z931" s="226"/>
      <c r="AA931" s="225" t="s">
        <v>484</v>
      </c>
      <c r="AB931" s="226"/>
      <c r="AC931" s="225" t="s">
        <v>93</v>
      </c>
      <c r="AD931" s="226"/>
      <c r="AE931" s="225" t="s">
        <v>94</v>
      </c>
      <c r="AF931" s="226"/>
      <c r="AG931" s="225" t="s">
        <v>485</v>
      </c>
      <c r="AH931" s="226"/>
      <c r="AI931" s="225" t="s">
        <v>424</v>
      </c>
      <c r="AJ931" s="226"/>
      <c r="AK931" s="225" t="s">
        <v>425</v>
      </c>
      <c r="AL931" s="226"/>
      <c r="AM931" s="225" t="s">
        <v>437</v>
      </c>
      <c r="AN931" s="226"/>
      <c r="AO931" s="225" t="s">
        <v>500</v>
      </c>
      <c r="AP931" s="226"/>
      <c r="AQ931" s="225" t="s">
        <v>426</v>
      </c>
      <c r="AR931" s="226"/>
      <c r="AS931" s="225" t="s">
        <v>447</v>
      </c>
      <c r="AT931" s="226"/>
      <c r="AU931" s="225" t="s">
        <v>23</v>
      </c>
      <c r="AV931" s="226"/>
      <c r="AW931" s="89" t="s">
        <v>442</v>
      </c>
      <c r="AX931" s="89" t="s">
        <v>96</v>
      </c>
      <c r="AY931" s="195" t="s">
        <v>325</v>
      </c>
      <c r="AZ931" s="105" t="s">
        <v>97</v>
      </c>
      <c r="BA931" s="105" t="s">
        <v>443</v>
      </c>
      <c r="BB931" s="90" t="s">
        <v>434</v>
      </c>
      <c r="BC931" s="106" t="s">
        <v>326</v>
      </c>
      <c r="BD931" s="90" t="s">
        <v>435</v>
      </c>
      <c r="BE931" s="90" t="s">
        <v>93</v>
      </c>
      <c r="BF931" s="90" t="s">
        <v>94</v>
      </c>
      <c r="BG931" s="90" t="s">
        <v>31</v>
      </c>
      <c r="BH931" s="90" t="s">
        <v>444</v>
      </c>
      <c r="BI931" s="91" t="s">
        <v>445</v>
      </c>
      <c r="BJ931" s="91" t="s">
        <v>446</v>
      </c>
      <c r="BK931" s="91" t="s">
        <v>448</v>
      </c>
    </row>
    <row r="932" spans="1:63" x14ac:dyDescent="0.25">
      <c r="A932" s="38" t="s">
        <v>107</v>
      </c>
      <c r="B932" s="67"/>
      <c r="C932" s="67"/>
      <c r="D932" s="68"/>
      <c r="E932" s="67"/>
      <c r="F932" s="68"/>
      <c r="G932" s="67"/>
      <c r="H932" s="68"/>
      <c r="I932" s="67"/>
      <c r="J932" s="68"/>
      <c r="K932" s="67"/>
      <c r="L932" s="68"/>
      <c r="M932" s="69"/>
      <c r="N932" s="68"/>
      <c r="O932" s="67"/>
      <c r="P932" s="68"/>
      <c r="Q932" s="67"/>
      <c r="R932" s="68"/>
      <c r="S932" s="67"/>
      <c r="T932" s="68"/>
      <c r="U932" s="67"/>
      <c r="V932" s="68"/>
      <c r="W932" s="67"/>
      <c r="X932" s="68"/>
      <c r="Y932" s="67"/>
      <c r="Z932" s="68"/>
      <c r="AA932" s="67"/>
      <c r="AB932" s="68"/>
      <c r="AC932" s="69"/>
      <c r="AD932" s="69"/>
      <c r="AE932" s="67"/>
      <c r="AF932" s="68"/>
      <c r="AG932" s="67"/>
      <c r="AH932" s="68"/>
      <c r="AI932" s="67"/>
      <c r="AJ932" s="68"/>
      <c r="AK932" s="227"/>
      <c r="AL932" s="228"/>
      <c r="AM932" s="227"/>
      <c r="AN932" s="228"/>
      <c r="AO932" s="112"/>
      <c r="AP932" s="113"/>
      <c r="AQ932" s="112"/>
      <c r="AR932" s="113"/>
      <c r="AS932" s="112"/>
      <c r="AT932" s="113"/>
      <c r="AU932" s="67"/>
      <c r="AV932" s="110"/>
      <c r="AW932" s="89"/>
      <c r="AX932" s="89"/>
      <c r="AY932" s="89"/>
      <c r="AZ932" s="89"/>
      <c r="BA932" s="89"/>
    </row>
    <row r="933" spans="1:63" x14ac:dyDescent="0.25">
      <c r="A933" s="77"/>
      <c r="B933" s="70"/>
      <c r="C933" s="223">
        <f>(VLOOKUP(A932,$BL$2:$CH$5,2,FALSE))*'Attorney Detail'!F933</f>
        <v>15</v>
      </c>
      <c r="D933" s="224"/>
      <c r="E933" s="223">
        <f>(VLOOKUP(A932,$BL$2:$CH$5,3,FALSE))*'Attorney Detail'!F933</f>
        <v>15</v>
      </c>
      <c r="F933" s="224"/>
      <c r="G933" s="223">
        <f>VLOOKUP(A932,$BL$2:$CI$5,4,FALSE)*'Attorney Detail'!F933</f>
        <v>50</v>
      </c>
      <c r="H933" s="224"/>
      <c r="I933" s="223">
        <f>VLOOKUP(A932,$BL$2:$CI$5,5,FALSE)*'Attorney Detail'!F933</f>
        <v>80</v>
      </c>
      <c r="J933" s="224"/>
      <c r="K933" s="223">
        <f>VLOOKUP(A932,$BL$2:$CI$5,6,FALSE)*'Attorney Detail'!F933</f>
        <v>100</v>
      </c>
      <c r="L933" s="224"/>
      <c r="M933" s="234">
        <f>VLOOKUP(A932,$BL$2:$CI$5,7,FALSE)*'Attorney Detail'!F933</f>
        <v>150</v>
      </c>
      <c r="N933" s="224"/>
      <c r="O933" s="223">
        <f>VLOOKUP(A932,$BL$2:$CI$5,8,FALSE)*'Attorney Detail'!F933</f>
        <v>300</v>
      </c>
      <c r="P933" s="224"/>
      <c r="Q933" s="223">
        <f>VLOOKUP(A932,$BL$2:$CI$5,9,FALSE)*'Attorney Detail'!F933</f>
        <v>15</v>
      </c>
      <c r="R933" s="224"/>
      <c r="S933" s="223">
        <f>VLOOKUP(A932,$BL$2:$CI$5,10,FALSE)*'Attorney Detail'!F933</f>
        <v>50</v>
      </c>
      <c r="T933" s="224"/>
      <c r="U933" s="223">
        <f>VLOOKUP(A932,$BL$2:$CI$5,11,FALSE)*'Attorney Detail'!F933</f>
        <v>100</v>
      </c>
      <c r="V933" s="224"/>
      <c r="W933" s="223">
        <f>VLOOKUP(A932,$BL$2:$CI$5,12,FALSE)*'Attorney Detail'!F933</f>
        <v>220</v>
      </c>
      <c r="X933" s="224"/>
      <c r="Y933" s="223">
        <f>VLOOKUP(A932,$BL$2:$CI$5,13,FALSE)*'Attorney Detail'!F933</f>
        <v>300</v>
      </c>
      <c r="Z933" s="224"/>
      <c r="AA933" s="229">
        <f>VLOOKUP(A932,$BL$2:$CI$5,14,FALSE)*'Attorney Detail'!F933</f>
        <v>400</v>
      </c>
      <c r="AB933" s="230"/>
      <c r="AC933" s="229">
        <f>VLOOKUP(A932,$BL$2:$CI$5,15,FALSE)*'Attorney Detail'!F933</f>
        <v>120</v>
      </c>
      <c r="AD933" s="231"/>
      <c r="AE933" s="229">
        <f>VLOOKUP(A932,$BL$2:$CI$5,16,FALSE)*'Attorney Detail'!F933</f>
        <v>120</v>
      </c>
      <c r="AF933" s="230"/>
      <c r="AG933" s="229">
        <f>VLOOKUP(A932,$BL$2:$CI$5,17,FALSE)*'Attorney Detail'!F933</f>
        <v>300</v>
      </c>
      <c r="AH933" s="230"/>
      <c r="AI933" s="223">
        <f>VLOOKUP(A932,$BL$2:$CI$5,18,FALSE)*'Attorney Detail'!F933</f>
        <v>300</v>
      </c>
      <c r="AJ933" s="224"/>
      <c r="AK933" s="223">
        <f>VLOOKUP(A932,$BL$2:$CI$5,19,FALSE)*'Attorney Detail'!F933</f>
        <v>15</v>
      </c>
      <c r="AL933" s="224"/>
      <c r="AM933" s="223">
        <f>VLOOKUP(A932,$BL$2:$CI$5,20,FALSE)*'Attorney Detail'!F933</f>
        <v>40</v>
      </c>
      <c r="AN933" s="224"/>
      <c r="AO933" s="223">
        <f>VLOOKUP(A932,$BL$2:$CI$5,21,FALSE)*'Attorney Detail'!F933</f>
        <v>40</v>
      </c>
      <c r="AP933" s="224"/>
      <c r="AQ933" s="223">
        <f>VLOOKUP(A932,$BL$2:$CI$5,22,FALSE)*'Attorney Detail'!F933</f>
        <v>40</v>
      </c>
      <c r="AR933" s="224"/>
      <c r="AS933" s="235">
        <f>VLOOKUP(A932,$BL$2:$CI$5,23,FALSE)*'Attorney Detail'!F933</f>
        <v>10000000000</v>
      </c>
      <c r="AT933" s="236"/>
      <c r="AU933" s="237"/>
      <c r="AV933" s="238"/>
    </row>
    <row r="934" spans="1:63" ht="15.75" thickBot="1" x14ac:dyDescent="0.3">
      <c r="A934" s="37" t="str">
        <f>'Attorney Detail'!A933&amp;""</f>
        <v/>
      </c>
      <c r="B934" s="78" t="s">
        <v>24</v>
      </c>
      <c r="C934" s="78" t="s">
        <v>24</v>
      </c>
      <c r="D934" s="78" t="s">
        <v>112</v>
      </c>
      <c r="E934" s="78" t="s">
        <v>24</v>
      </c>
      <c r="F934" s="78" t="s">
        <v>112</v>
      </c>
      <c r="G934" s="78" t="s">
        <v>24</v>
      </c>
      <c r="H934" s="78" t="s">
        <v>112</v>
      </c>
      <c r="I934" s="78" t="s">
        <v>24</v>
      </c>
      <c r="J934" s="78" t="s">
        <v>112</v>
      </c>
      <c r="K934" s="78" t="s">
        <v>24</v>
      </c>
      <c r="L934" s="78" t="s">
        <v>112</v>
      </c>
      <c r="M934" s="78" t="s">
        <v>24</v>
      </c>
      <c r="N934" s="78" t="s">
        <v>112</v>
      </c>
      <c r="O934" s="78" t="s">
        <v>24</v>
      </c>
      <c r="P934" s="78" t="s">
        <v>112</v>
      </c>
      <c r="Q934" s="78" t="s">
        <v>24</v>
      </c>
      <c r="R934" s="78" t="s">
        <v>112</v>
      </c>
      <c r="S934" s="78" t="s">
        <v>24</v>
      </c>
      <c r="T934" s="78" t="s">
        <v>112</v>
      </c>
      <c r="U934" s="78" t="s">
        <v>24</v>
      </c>
      <c r="V934" s="78" t="s">
        <v>112</v>
      </c>
      <c r="W934" s="78" t="s">
        <v>24</v>
      </c>
      <c r="X934" s="78" t="s">
        <v>112</v>
      </c>
      <c r="Y934" s="78" t="s">
        <v>24</v>
      </c>
      <c r="Z934" s="78" t="s">
        <v>112</v>
      </c>
      <c r="AA934" s="78" t="s">
        <v>24</v>
      </c>
      <c r="AB934" s="78" t="s">
        <v>112</v>
      </c>
      <c r="AC934" s="78" t="s">
        <v>24</v>
      </c>
      <c r="AD934" s="78" t="s">
        <v>112</v>
      </c>
      <c r="AE934" s="78" t="s">
        <v>24</v>
      </c>
      <c r="AF934" s="78" t="s">
        <v>112</v>
      </c>
      <c r="AG934" s="78" t="s">
        <v>24</v>
      </c>
      <c r="AH934" s="79" t="s">
        <v>112</v>
      </c>
      <c r="AI934" s="78" t="s">
        <v>24</v>
      </c>
      <c r="AJ934" s="78" t="s">
        <v>112</v>
      </c>
      <c r="AK934" s="78" t="s">
        <v>24</v>
      </c>
      <c r="AL934" s="78" t="s">
        <v>112</v>
      </c>
      <c r="AM934" s="78" t="s">
        <v>24</v>
      </c>
      <c r="AN934" s="78" t="s">
        <v>112</v>
      </c>
      <c r="AO934" s="78" t="s">
        <v>24</v>
      </c>
      <c r="AP934" s="78" t="s">
        <v>112</v>
      </c>
      <c r="AQ934" s="78" t="s">
        <v>24</v>
      </c>
      <c r="AR934" s="78" t="s">
        <v>112</v>
      </c>
      <c r="AS934" s="78" t="s">
        <v>24</v>
      </c>
      <c r="AT934" s="78" t="s">
        <v>112</v>
      </c>
      <c r="AU934" s="78" t="s">
        <v>24</v>
      </c>
      <c r="AV934" s="154" t="s">
        <v>112</v>
      </c>
    </row>
    <row r="935" spans="1:63" ht="16.5" thickTop="1" thickBot="1" x14ac:dyDescent="0.3">
      <c r="A935" s="20" t="s">
        <v>25</v>
      </c>
      <c r="B935" s="21"/>
      <c r="C935" s="21"/>
      <c r="D935" s="75">
        <f>C935/C933</f>
        <v>0</v>
      </c>
      <c r="E935" s="21"/>
      <c r="F935" s="75">
        <f>E935/E933</f>
        <v>0</v>
      </c>
      <c r="G935" s="21"/>
      <c r="H935" s="75">
        <f>G935/G933</f>
        <v>0</v>
      </c>
      <c r="I935" s="21"/>
      <c r="J935" s="75">
        <f>I935/I933</f>
        <v>0</v>
      </c>
      <c r="K935" s="21"/>
      <c r="L935" s="75">
        <f>K935/K933</f>
        <v>0</v>
      </c>
      <c r="M935" s="21"/>
      <c r="N935" s="75">
        <f>M935/M933</f>
        <v>0</v>
      </c>
      <c r="O935" s="21"/>
      <c r="P935" s="75">
        <f>O935/O933</f>
        <v>0</v>
      </c>
      <c r="Q935" s="21"/>
      <c r="R935" s="75">
        <f>Q935/Q933</f>
        <v>0</v>
      </c>
      <c r="S935" s="21"/>
      <c r="T935" s="75">
        <f>S935/S933</f>
        <v>0</v>
      </c>
      <c r="U935" s="21"/>
      <c r="V935" s="75">
        <f>U935/U933</f>
        <v>0</v>
      </c>
      <c r="W935" s="21"/>
      <c r="X935" s="75">
        <f>W935/W933</f>
        <v>0</v>
      </c>
      <c r="Y935" s="21"/>
      <c r="Z935" s="75">
        <f>Y935/Y933</f>
        <v>0</v>
      </c>
      <c r="AA935" s="21"/>
      <c r="AB935" s="75">
        <f>AA935/AA933</f>
        <v>0</v>
      </c>
      <c r="AC935" s="21"/>
      <c r="AD935" s="75">
        <f>AC935/AC933</f>
        <v>0</v>
      </c>
      <c r="AE935" s="21"/>
      <c r="AF935" s="75">
        <f>AE935/AE933</f>
        <v>0</v>
      </c>
      <c r="AG935" s="21"/>
      <c r="AH935" s="75">
        <f>AG935/AG933</f>
        <v>0</v>
      </c>
      <c r="AI935" s="21"/>
      <c r="AJ935" s="75">
        <f>AI935/AI933</f>
        <v>0</v>
      </c>
      <c r="AK935" s="21"/>
      <c r="AL935" s="75">
        <f>AK935/AK933</f>
        <v>0</v>
      </c>
      <c r="AM935" s="21">
        <v>0</v>
      </c>
      <c r="AN935" s="75">
        <f>AM935/AM933</f>
        <v>0</v>
      </c>
      <c r="AO935" s="21"/>
      <c r="AP935" s="75">
        <f>AO935/AO933</f>
        <v>0</v>
      </c>
      <c r="AQ935" s="21"/>
      <c r="AR935" s="75">
        <f>AQ935/AQ933</f>
        <v>0</v>
      </c>
      <c r="AS935" s="21"/>
      <c r="AT935" s="75">
        <f>AS935/AS933</f>
        <v>0</v>
      </c>
      <c r="AU935" s="100">
        <f>E935+M935+O935+Q935+W935+Y935+AA935+AE935+AG935+AI935+AO935+AS935+G935+K935+I935+AC935+S935+U935+AQ935+AK935+AM935+C935</f>
        <v>0</v>
      </c>
      <c r="AV935" s="155">
        <f t="shared" ref="AV935:AV939" si="4215">F935+N935+P935+R935+X935+Z935+AB935+AF935+AH935+AJ935+AP935+AT935+AD935+H935+L935+J935+T935+V935+AR935+AL935+AN935+D935</f>
        <v>0</v>
      </c>
      <c r="AW935" s="93">
        <f>IF(D935=0,0,(IF('Attorney Detail'!I933="yes",(D935/AV935)*('Attorney Detail'!G933+'Attorney Detail'!H933),0)))</f>
        <v>0</v>
      </c>
      <c r="AX935" s="93">
        <f>IF(F935=0,0,(IF('Attorney Detail'!J933="yes",(F935/AV935)*('Attorney Detail'!G933+'Attorney Detail'!H933),0)))</f>
        <v>0</v>
      </c>
      <c r="AY935" s="93">
        <f>IF(H935+J935=0,0,(IF('Attorney Detail'!K933="yes",((H935+J935)/AV935)*('Attorney Detail'!G933+'Attorney Detail'!H933),0)))</f>
        <v>0</v>
      </c>
      <c r="AZ935" s="93">
        <f>IF(L935=0,0,(IF('Attorney Detail'!L933="yes",(L935/AV935)*('Attorney Detail'!G933+'Attorney Detail'!H933),0)))</f>
        <v>0</v>
      </c>
      <c r="BA935" s="93">
        <f>IF(N935=0,0,(N935/AV935)*('Attorney Detail'!G933+'Attorney Detail'!H933))</f>
        <v>0</v>
      </c>
      <c r="BB935" s="93">
        <f>IF(R935+T935=0,0,(IF('Attorney Detail'!M933="yes",((R935+T935)/AV935)*('Attorney Detail'!G933+'Attorney Detail'!H933),0)))</f>
        <v>0</v>
      </c>
      <c r="BC935" s="93">
        <f>IF(V935=0,0,(IF('Attorney Detail'!N933="yes",(((V935)/AV935)*('Attorney Detail'!G933+'Attorney Detail'!H933)),0)))</f>
        <v>0</v>
      </c>
      <c r="BD935" s="93">
        <f>IF(X935+Z935+AB935=0,0,(IF('Attorney Detail'!O933="yes",((X935+Z935+AB935)/AV935)*('Attorney Detail'!G933+'Attorney Detail'!H933),0)))</f>
        <v>0</v>
      </c>
      <c r="BE935" s="93">
        <f>IF(AD935=0,0,(IF('Attorney Detail'!P933="yes",(AD935/AV935)*('Attorney Detail'!G933+'Attorney Detail'!H933),0)))</f>
        <v>0</v>
      </c>
      <c r="BF935" s="93">
        <f>IF(AF935=0,0,(IF('Attorney Detail'!Q933="yes",(AF935/AV935)*('Attorney Detail'!G933+'Attorney Detail'!H933),0)))</f>
        <v>0</v>
      </c>
      <c r="BG935" s="93">
        <f>IF(AH935=0,0,(AH935/AV935)*('Attorney Detail'!G933+'Attorney Detail'!H933))</f>
        <v>0</v>
      </c>
      <c r="BH935" s="93">
        <f>IF(AK935+AM935=0,0,(IF('Attorney Detail'!R933="yes",((AL935+AN935)/AV935)*('Attorney Detail'!G933+'Attorney Detail'!H933),0)))</f>
        <v>0</v>
      </c>
      <c r="BI935" s="91">
        <f>IF(AP935=0,0,(IF('Attorney Detail'!S933="yes",(AP935/AV935)*('Attorney Detail'!G933+'Attorney Detail'!H933),0)))</f>
        <v>0</v>
      </c>
      <c r="BJ935" s="91">
        <f>IF(AT935=0,0,(AT935/AV935)*('Attorney Detail'!G933+'Attorney Detail'!H933))</f>
        <v>0</v>
      </c>
      <c r="BK935" s="91">
        <f>IF((AU935)=0,('Attorney Detail'!G933+'Attorney Detail'!H933),SUM(AW935:BJ935))</f>
        <v>0</v>
      </c>
    </row>
    <row r="936" spans="1:63" ht="16.5" thickTop="1" thickBot="1" x14ac:dyDescent="0.3">
      <c r="A936" s="22" t="s">
        <v>26</v>
      </c>
      <c r="B936" s="23"/>
      <c r="C936" s="88"/>
      <c r="D936" s="75">
        <f>C936/C933</f>
        <v>0</v>
      </c>
      <c r="E936" s="88"/>
      <c r="F936" s="75">
        <f>E936/E933</f>
        <v>0</v>
      </c>
      <c r="G936" s="88"/>
      <c r="H936" s="75">
        <f>G936/G933</f>
        <v>0</v>
      </c>
      <c r="I936" s="88"/>
      <c r="J936" s="75">
        <f>I936/I933</f>
        <v>0</v>
      </c>
      <c r="K936" s="88"/>
      <c r="L936" s="75">
        <f>K936/K933</f>
        <v>0</v>
      </c>
      <c r="M936" s="88"/>
      <c r="N936" s="75">
        <f>M936/M933</f>
        <v>0</v>
      </c>
      <c r="O936" s="88"/>
      <c r="P936" s="75">
        <f>O936/O933</f>
        <v>0</v>
      </c>
      <c r="Q936" s="88"/>
      <c r="R936" s="75">
        <f>Q936/Q933</f>
        <v>0</v>
      </c>
      <c r="S936" s="88"/>
      <c r="T936" s="75">
        <f>S936/S933</f>
        <v>0</v>
      </c>
      <c r="U936" s="88"/>
      <c r="V936" s="75">
        <f>U936/U933</f>
        <v>0</v>
      </c>
      <c r="W936" s="88"/>
      <c r="X936" s="75">
        <f>W936/W933</f>
        <v>0</v>
      </c>
      <c r="Y936" s="88"/>
      <c r="Z936" s="75">
        <f>Y936/Y933</f>
        <v>0</v>
      </c>
      <c r="AA936" s="88"/>
      <c r="AB936" s="75">
        <f>AA936/AA933</f>
        <v>0</v>
      </c>
      <c r="AC936" s="88"/>
      <c r="AD936" s="75">
        <f>AC936/AC933</f>
        <v>0</v>
      </c>
      <c r="AE936" s="88"/>
      <c r="AF936" s="75">
        <f>AE936/AE933</f>
        <v>0</v>
      </c>
      <c r="AG936" s="88"/>
      <c r="AH936" s="75">
        <f>AG936/AG933</f>
        <v>0</v>
      </c>
      <c r="AI936" s="88"/>
      <c r="AJ936" s="75">
        <f>AI936/AI933</f>
        <v>0</v>
      </c>
      <c r="AK936" s="88">
        <v>0</v>
      </c>
      <c r="AL936" s="75">
        <f>AK936/AK933</f>
        <v>0</v>
      </c>
      <c r="AM936" s="88">
        <v>0</v>
      </c>
      <c r="AN936" s="75">
        <f>AM936/AM933</f>
        <v>0</v>
      </c>
      <c r="AO936" s="88"/>
      <c r="AP936" s="75">
        <f>AO936/AO933</f>
        <v>0</v>
      </c>
      <c r="AQ936" s="88"/>
      <c r="AR936" s="75">
        <f>AQ936/AQ933</f>
        <v>0</v>
      </c>
      <c r="AS936" s="88"/>
      <c r="AT936" s="75">
        <f>AS936/AS933</f>
        <v>0</v>
      </c>
      <c r="AU936" s="107">
        <f>E936+M936+O936+Q936+W936+Y936+AA936+AE936+AG936+AI936+AO936+AS936+G936+K936+I936+AC936+S936+U936+AQ936+AK936+AM936+C936</f>
        <v>0</v>
      </c>
      <c r="AV936" s="155">
        <f t="shared" si="4215"/>
        <v>0</v>
      </c>
      <c r="AW936" s="93">
        <f>IF(D936=0,0,(IF('Attorney Detail'!I934="yes",(D936/AV936)*('Attorney Detail'!G934+'Attorney Detail'!H934),0)))</f>
        <v>0</v>
      </c>
      <c r="AX936" s="93">
        <f>IF(F936=0,0,(IF('Attorney Detail'!J934="yes",(F936/AV936)*('Attorney Detail'!G934+'Attorney Detail'!H934),0)))</f>
        <v>0</v>
      </c>
      <c r="AY936" s="93">
        <f>IF(H936+J936=0,0,(IF('Attorney Detail'!K934="yes",((H936+J936)/AV936)*('Attorney Detail'!G934+'Attorney Detail'!H934),0)))</f>
        <v>0</v>
      </c>
      <c r="AZ936" s="93">
        <f>IF(L936=0,0,(IF('Attorney Detail'!L934="yes",(L936/AV936)*('Attorney Detail'!G934+'Attorney Detail'!H934),0)))</f>
        <v>0</v>
      </c>
      <c r="BA936" s="93">
        <f>IF(N936=0,0,(N936/AV936)*('Attorney Detail'!G934+'Attorney Detail'!H934))</f>
        <v>0</v>
      </c>
      <c r="BB936" s="93">
        <f>IF(R936+T936=0,0,(IF('Attorney Detail'!M934="yes",((R936+T936)/AV936)*('Attorney Detail'!G934+'Attorney Detail'!H934),0)))</f>
        <v>0</v>
      </c>
      <c r="BC936" s="93">
        <f>IF(V936=0,0,(IF('Attorney Detail'!N934="yes",(((V936)/AV936)*('Attorney Detail'!G934+'Attorney Detail'!H934)),0)))</f>
        <v>0</v>
      </c>
      <c r="BD936" s="93">
        <f>IF(X936+Z936+AB936=0,0,(IF('Attorney Detail'!O934="yes",((X936+Z936+AB936)/AV936)*('Attorney Detail'!G934+'Attorney Detail'!H934),0)))</f>
        <v>0</v>
      </c>
      <c r="BE936" s="93">
        <f>IF(AD936=0,0,(IF('Attorney Detail'!P934="yes",(AD936/AV936)*('Attorney Detail'!G934+'Attorney Detail'!H934),0)))</f>
        <v>0</v>
      </c>
      <c r="BF936" s="93">
        <f>IF(AF936=0,0,(IF('Attorney Detail'!Q934="yes",(AF936/AV936)*('Attorney Detail'!G934+'Attorney Detail'!H934),0)))</f>
        <v>0</v>
      </c>
      <c r="BG936" s="93">
        <f>IF(AH936=0,0,(AH936/AV936)*('Attorney Detail'!G934+'Attorney Detail'!H934))</f>
        <v>0</v>
      </c>
      <c r="BH936" s="93">
        <f>IF(AK936+AM936=0,0,(IF('Attorney Detail'!R934="yes",((AL936+AN936)/AV936)*('Attorney Detail'!G934+'Attorney Detail'!H934),0)))</f>
        <v>0</v>
      </c>
      <c r="BI936" s="91">
        <f>IF(AP936=0,0,(IF('Attorney Detail'!S934="yes",(AP936/AV936)*('Attorney Detail'!G934+'Attorney Detail'!H934),0)))</f>
        <v>0</v>
      </c>
      <c r="BJ936" s="91">
        <f>IF(AT936=0,0,(AT936/AV936)*('Attorney Detail'!G934+'Attorney Detail'!H934))</f>
        <v>0</v>
      </c>
      <c r="BK936" s="91">
        <f>IF((AU936)=0,('Attorney Detail'!G934+'Attorney Detail'!H934),SUM(AW936:BJ936))</f>
        <v>0</v>
      </c>
    </row>
    <row r="937" spans="1:63" ht="16.5" thickTop="1" thickBot="1" x14ac:dyDescent="0.3">
      <c r="A937" s="22" t="s">
        <v>27</v>
      </c>
      <c r="B937" s="23"/>
      <c r="C937" s="88"/>
      <c r="D937" s="75">
        <f>C937/C933</f>
        <v>0</v>
      </c>
      <c r="E937" s="88"/>
      <c r="F937" s="75">
        <f>E937/E933</f>
        <v>0</v>
      </c>
      <c r="G937" s="88"/>
      <c r="H937" s="75">
        <f>G937/G933</f>
        <v>0</v>
      </c>
      <c r="I937" s="88"/>
      <c r="J937" s="75">
        <f>I937/I933</f>
        <v>0</v>
      </c>
      <c r="K937" s="88"/>
      <c r="L937" s="75">
        <f>K937/K933</f>
        <v>0</v>
      </c>
      <c r="M937" s="88"/>
      <c r="N937" s="75">
        <f>M937/M933</f>
        <v>0</v>
      </c>
      <c r="O937" s="88"/>
      <c r="P937" s="75">
        <f>O937/O933</f>
        <v>0</v>
      </c>
      <c r="Q937" s="88"/>
      <c r="R937" s="75">
        <f>Q937/Q933</f>
        <v>0</v>
      </c>
      <c r="S937" s="88"/>
      <c r="T937" s="75">
        <f>S937/S933</f>
        <v>0</v>
      </c>
      <c r="U937" s="88"/>
      <c r="V937" s="75">
        <f>U937/U933</f>
        <v>0</v>
      </c>
      <c r="W937" s="88"/>
      <c r="X937" s="75">
        <f>W937/W933</f>
        <v>0</v>
      </c>
      <c r="Y937" s="88"/>
      <c r="Z937" s="75">
        <f>Y937/Y933</f>
        <v>0</v>
      </c>
      <c r="AA937" s="88"/>
      <c r="AB937" s="75">
        <f>AA937/AA933</f>
        <v>0</v>
      </c>
      <c r="AC937" s="88"/>
      <c r="AD937" s="75">
        <f>AC937/AC933</f>
        <v>0</v>
      </c>
      <c r="AE937" s="88"/>
      <c r="AF937" s="75">
        <f>AE937/AE933</f>
        <v>0</v>
      </c>
      <c r="AG937" s="88"/>
      <c r="AH937" s="75">
        <f>AG937/AG933</f>
        <v>0</v>
      </c>
      <c r="AI937" s="88"/>
      <c r="AJ937" s="75">
        <f>AI937/AI933</f>
        <v>0</v>
      </c>
      <c r="AK937" s="88">
        <v>0</v>
      </c>
      <c r="AL937" s="75">
        <f>AK937/AK933</f>
        <v>0</v>
      </c>
      <c r="AM937" s="88">
        <v>0</v>
      </c>
      <c r="AN937" s="75">
        <f>AM937/AM933</f>
        <v>0</v>
      </c>
      <c r="AO937" s="88"/>
      <c r="AP937" s="75">
        <f>AO937/AO933</f>
        <v>0</v>
      </c>
      <c r="AQ937" s="88"/>
      <c r="AR937" s="75">
        <f>AQ937/AQ933</f>
        <v>0</v>
      </c>
      <c r="AS937" s="88"/>
      <c r="AT937" s="75">
        <f>AS937/AS933</f>
        <v>0</v>
      </c>
      <c r="AU937" s="107">
        <f>E937+M937+O937+Q937+W937+Y937+AA937+AE937+AG937+AI937+AO937+AS937+G937+K937+I937+AC937+S937+U937+AQ937+AK937+AM937+C937</f>
        <v>0</v>
      </c>
      <c r="AV937" s="155">
        <f t="shared" si="4215"/>
        <v>0</v>
      </c>
      <c r="AW937" s="93">
        <f>IF(D937=0,0,(IF('Attorney Detail'!I935="yes",(D937/AV937)*('Attorney Detail'!G935+'Attorney Detail'!H935),0)))</f>
        <v>0</v>
      </c>
      <c r="AX937" s="93">
        <f>IF(F937=0,0,(IF('Attorney Detail'!J935="yes",(F937/AV937)*('Attorney Detail'!G935+'Attorney Detail'!H935),0)))</f>
        <v>0</v>
      </c>
      <c r="AY937" s="93">
        <f>IF(H937+J937=0,0,(IF('Attorney Detail'!K935="yes",((H937+J937)/AV937)*('Attorney Detail'!G935+'Attorney Detail'!H935),0)))</f>
        <v>0</v>
      </c>
      <c r="AZ937" s="93">
        <f>IF(L937=0,0,(IF('Attorney Detail'!L935="yes",(L937/AV937)*('Attorney Detail'!G935+'Attorney Detail'!H935),0)))</f>
        <v>0</v>
      </c>
      <c r="BA937" s="93">
        <f>IF(N937=0,0,(N937/AV937)*('Attorney Detail'!G935+'Attorney Detail'!H935))</f>
        <v>0</v>
      </c>
      <c r="BB937" s="93">
        <f>IF(R937+T937=0,0,(IF('Attorney Detail'!M935="yes",((R937+T937)/AV937)*('Attorney Detail'!G935+'Attorney Detail'!H935),0)))</f>
        <v>0</v>
      </c>
      <c r="BC937" s="93">
        <f>IF(V937=0,0,(IF('Attorney Detail'!N935="yes",(((V937)/AV937)*('Attorney Detail'!G935+'Attorney Detail'!H935)),0)))</f>
        <v>0</v>
      </c>
      <c r="BD937" s="93">
        <f>IF(X937+Z937+AB937=0,0,(IF('Attorney Detail'!O935="yes",((X937+Z937+AB937)/AV937)*('Attorney Detail'!G935+'Attorney Detail'!H935),0)))</f>
        <v>0</v>
      </c>
      <c r="BE937" s="93">
        <f>IF(AD937=0,0,(IF('Attorney Detail'!P935="yes",(AD937/AV937)*('Attorney Detail'!G935+'Attorney Detail'!H935),0)))</f>
        <v>0</v>
      </c>
      <c r="BF937" s="93">
        <f>IF(AF937=0,0,(IF('Attorney Detail'!Q935="yes",(AF937/AV937)*('Attorney Detail'!G935+'Attorney Detail'!H935),0)))</f>
        <v>0</v>
      </c>
      <c r="BG937" s="93">
        <f>IF(AH937=0,0,(AH937/AV937)*('Attorney Detail'!G935+'Attorney Detail'!H935))</f>
        <v>0</v>
      </c>
      <c r="BH937" s="93">
        <f>IF(AK937+AM937=0,0,(IF('Attorney Detail'!R935="yes",((AL937+AN937)/AV937)*('Attorney Detail'!G935+'Attorney Detail'!H935),0)))</f>
        <v>0</v>
      </c>
      <c r="BI937" s="91">
        <f>IF(AP937=0,0,(IF('Attorney Detail'!S935="yes",(AP937/AV937)*('Attorney Detail'!G935+'Attorney Detail'!H935),0)))</f>
        <v>0</v>
      </c>
      <c r="BJ937" s="91">
        <f>IF(AT937=0,0,(AT937/AV937)*('Attorney Detail'!G935+'Attorney Detail'!H935))</f>
        <v>0</v>
      </c>
      <c r="BK937" s="91">
        <f>IF((AU937)=0,('Attorney Detail'!G935+'Attorney Detail'!H935),SUM(AW937:BJ937))</f>
        <v>0</v>
      </c>
    </row>
    <row r="938" spans="1:63" ht="16.5" thickTop="1" thickBot="1" x14ac:dyDescent="0.3">
      <c r="A938" s="24" t="s">
        <v>28</v>
      </c>
      <c r="B938" s="25"/>
      <c r="C938" s="25"/>
      <c r="D938" s="75">
        <f>C938/C933</f>
        <v>0</v>
      </c>
      <c r="E938" s="25"/>
      <c r="F938" s="75">
        <f>E938/E933</f>
        <v>0</v>
      </c>
      <c r="G938" s="25"/>
      <c r="H938" s="75">
        <f>G938/G933</f>
        <v>0</v>
      </c>
      <c r="I938" s="25"/>
      <c r="J938" s="75">
        <f>I938/I933</f>
        <v>0</v>
      </c>
      <c r="K938" s="25"/>
      <c r="L938" s="75">
        <f>K938/K933</f>
        <v>0</v>
      </c>
      <c r="M938" s="25"/>
      <c r="N938" s="75">
        <f>M938/M933</f>
        <v>0</v>
      </c>
      <c r="O938" s="25"/>
      <c r="P938" s="75">
        <f>O938/O933</f>
        <v>0</v>
      </c>
      <c r="Q938" s="25"/>
      <c r="R938" s="75">
        <f>Q938/Q933</f>
        <v>0</v>
      </c>
      <c r="S938" s="25"/>
      <c r="T938" s="75">
        <f>S938/S933</f>
        <v>0</v>
      </c>
      <c r="U938" s="25"/>
      <c r="V938" s="75">
        <f>U938/U933</f>
        <v>0</v>
      </c>
      <c r="W938" s="25"/>
      <c r="X938" s="75">
        <f>W938/W933</f>
        <v>0</v>
      </c>
      <c r="Y938" s="25"/>
      <c r="Z938" s="75">
        <f>Y938/Y933</f>
        <v>0</v>
      </c>
      <c r="AA938" s="25"/>
      <c r="AB938" s="75">
        <f>AA938/AA933</f>
        <v>0</v>
      </c>
      <c r="AC938" s="25"/>
      <c r="AD938" s="75">
        <f>AC938/AC933</f>
        <v>0</v>
      </c>
      <c r="AE938" s="25"/>
      <c r="AF938" s="75">
        <f>AE938/AE933</f>
        <v>0</v>
      </c>
      <c r="AG938" s="25"/>
      <c r="AH938" s="75">
        <f>AG938/AG933</f>
        <v>0</v>
      </c>
      <c r="AI938" s="25"/>
      <c r="AJ938" s="75">
        <f>AI938/AI933</f>
        <v>0</v>
      </c>
      <c r="AK938" s="25">
        <v>0</v>
      </c>
      <c r="AL938" s="75">
        <f>AK938/AK933</f>
        <v>0</v>
      </c>
      <c r="AM938" s="25">
        <v>0</v>
      </c>
      <c r="AN938" s="75">
        <f>AM938/AM933</f>
        <v>0</v>
      </c>
      <c r="AO938" s="25"/>
      <c r="AP938" s="75">
        <f>AO938/AO933</f>
        <v>0</v>
      </c>
      <c r="AQ938" s="25"/>
      <c r="AR938" s="75">
        <f>AQ938/AQ933</f>
        <v>0</v>
      </c>
      <c r="AS938" s="25"/>
      <c r="AT938" s="75">
        <f>AS938/AS933</f>
        <v>0</v>
      </c>
      <c r="AU938" s="108">
        <f>E938+M938+O938+Q938+W938+Y938+AA938+AE938+AG938+AI938+AO938+AS938+G938+K938+I938+AC938+S938+U938+AQ938+AK938+AM938+C938</f>
        <v>0</v>
      </c>
      <c r="AV938" s="155">
        <f t="shared" si="4215"/>
        <v>0</v>
      </c>
      <c r="AW938" s="93">
        <f>IF(D938=0,0,(IF('Attorney Detail'!I936="yes",(D938/AV938)*('Attorney Detail'!G936+'Attorney Detail'!H936),0)))</f>
        <v>0</v>
      </c>
      <c r="AX938" s="93">
        <f>IF(F938=0,0,(IF('Attorney Detail'!J936="yes",(F938/AV938)*('Attorney Detail'!G936+'Attorney Detail'!H936),0)))</f>
        <v>0</v>
      </c>
      <c r="AY938" s="93">
        <f>IF(H938+J938=0,0,(IF('Attorney Detail'!K936="yes",((H938+J938)/AV938)*('Attorney Detail'!G936+'Attorney Detail'!H936),0)))</f>
        <v>0</v>
      </c>
      <c r="AZ938" s="93">
        <f>IF(L938=0,0,(IF('Attorney Detail'!L936="yes",(L938/AV938)*('Attorney Detail'!G936+'Attorney Detail'!H936),0)))</f>
        <v>0</v>
      </c>
      <c r="BA938" s="93">
        <f>IF(N938=0,0,(N938/AV938)*('Attorney Detail'!G936+'Attorney Detail'!H936))</f>
        <v>0</v>
      </c>
      <c r="BB938" s="93">
        <f>IF(R938+T938=0,0,(IF('Attorney Detail'!M936="yes",((R938+T938)/AV938)*('Attorney Detail'!G936+'Attorney Detail'!H936),0)))</f>
        <v>0</v>
      </c>
      <c r="BC938" s="93">
        <f>IF(V938=0,0,(IF('Attorney Detail'!N936="yes",(((V938)/AV938)*('Attorney Detail'!G936+'Attorney Detail'!H936)),0)))</f>
        <v>0</v>
      </c>
      <c r="BD938" s="93">
        <f>IF(X938+Z938+AB938=0,0,(IF('Attorney Detail'!O936="yes",((X938+Z938+AB938)/AV938)*('Attorney Detail'!G936+'Attorney Detail'!H936),0)))</f>
        <v>0</v>
      </c>
      <c r="BE938" s="93">
        <f>IF(AD938=0,0,(IF('Attorney Detail'!P936="yes",(AD938/AV938)*('Attorney Detail'!G936+'Attorney Detail'!H936),0)))</f>
        <v>0</v>
      </c>
      <c r="BF938" s="93">
        <f>IF(AF938=0,0,(IF('Attorney Detail'!Q936="yes",(AF938/AV938)*('Attorney Detail'!G936+'Attorney Detail'!H936),0)))</f>
        <v>0</v>
      </c>
      <c r="BG938" s="93">
        <f>IF(AH938=0,0,(AH938/AV938)*('Attorney Detail'!G936+'Attorney Detail'!H936))</f>
        <v>0</v>
      </c>
      <c r="BH938" s="93">
        <f>IF(AK938+AM938=0,0,(IF('Attorney Detail'!R936="yes",((AL938+AN938)/AV938)*('Attorney Detail'!G936+'Attorney Detail'!H936),0)))</f>
        <v>0</v>
      </c>
      <c r="BI938" s="91">
        <f>IF(AP938=0,0,(IF('Attorney Detail'!S936="yes",(AP938/AV938)*('Attorney Detail'!G936+'Attorney Detail'!H936),0)))</f>
        <v>0</v>
      </c>
      <c r="BJ938" s="91">
        <f>IF(AT938=0,0,(AT938/AV938)*('Attorney Detail'!G936+'Attorney Detail'!H936))</f>
        <v>0</v>
      </c>
      <c r="BK938" s="91">
        <f>IF((AU938)=0,('Attorney Detail'!G936+'Attorney Detail'!H936),SUM(AW938:BJ938))</f>
        <v>0</v>
      </c>
    </row>
    <row r="939" spans="1:63" ht="16.5" thickTop="1" thickBot="1" x14ac:dyDescent="0.3">
      <c r="A939" s="72" t="s">
        <v>29</v>
      </c>
      <c r="B939" s="73"/>
      <c r="C939" s="73">
        <f t="shared" ref="C939" si="4216">SUM(C935:C938)</f>
        <v>0</v>
      </c>
      <c r="D939" s="74">
        <f t="shared" ref="D939" si="4217">C939/C933</f>
        <v>0</v>
      </c>
      <c r="E939" s="73">
        <f t="shared" ref="E939" si="4218">SUM(E935:E938)</f>
        <v>0</v>
      </c>
      <c r="F939" s="74">
        <f t="shared" ref="F939" si="4219">E939/E933</f>
        <v>0</v>
      </c>
      <c r="G939" s="73">
        <f t="shared" ref="G939" si="4220">SUM(G935:G938)</f>
        <v>0</v>
      </c>
      <c r="H939" s="75">
        <f t="shared" ref="H939" si="4221">G939/G933</f>
        <v>0</v>
      </c>
      <c r="I939" s="73">
        <f t="shared" ref="I939" si="4222">SUM(I935:I938)</f>
        <v>0</v>
      </c>
      <c r="J939" s="75">
        <f t="shared" ref="J939" si="4223">I939/I933</f>
        <v>0</v>
      </c>
      <c r="K939" s="73">
        <f t="shared" ref="K939" si="4224">SUM(K935:K938)</f>
        <v>0</v>
      </c>
      <c r="L939" s="75">
        <f t="shared" ref="L939" si="4225">K939/K933</f>
        <v>0</v>
      </c>
      <c r="M939" s="73">
        <f t="shared" ref="M939" si="4226">SUM(M935:M938)</f>
        <v>0</v>
      </c>
      <c r="N939" s="74">
        <f t="shared" ref="N939" si="4227">M939/M933</f>
        <v>0</v>
      </c>
      <c r="O939" s="73">
        <f t="shared" ref="O939" si="4228">SUM(O935:O938)</f>
        <v>0</v>
      </c>
      <c r="P939" s="74">
        <f t="shared" ref="P939" si="4229">O939/O933</f>
        <v>0</v>
      </c>
      <c r="Q939" s="73">
        <f t="shared" ref="Q939" si="4230">SUM(Q935:Q938)</f>
        <v>0</v>
      </c>
      <c r="R939" s="75">
        <f t="shared" ref="R939" si="4231">Q939/Q933</f>
        <v>0</v>
      </c>
      <c r="S939" s="73">
        <f t="shared" ref="S939" si="4232">SUM(S935:S938)</f>
        <v>0</v>
      </c>
      <c r="T939" s="75">
        <f t="shared" ref="T939" si="4233">S939/S933</f>
        <v>0</v>
      </c>
      <c r="U939" s="73">
        <f t="shared" ref="U939" si="4234">SUM(U935:U938)</f>
        <v>0</v>
      </c>
      <c r="V939" s="75">
        <f t="shared" ref="V939" si="4235">U939/U933</f>
        <v>0</v>
      </c>
      <c r="W939" s="73">
        <f t="shared" ref="W939" si="4236">SUM(W935:W938)</f>
        <v>0</v>
      </c>
      <c r="X939" s="75">
        <f t="shared" ref="X939" si="4237">W939/W933</f>
        <v>0</v>
      </c>
      <c r="Y939" s="73">
        <f t="shared" ref="Y939" si="4238">SUM(Y935:Y938)</f>
        <v>0</v>
      </c>
      <c r="Z939" s="75">
        <f t="shared" ref="Z939" si="4239">Y939/Y933</f>
        <v>0</v>
      </c>
      <c r="AA939" s="73">
        <f t="shared" ref="AA939" si="4240">SUM(AA935:AA938)</f>
        <v>0</v>
      </c>
      <c r="AB939" s="75">
        <f t="shared" ref="AB939" si="4241">AA939/AA933</f>
        <v>0</v>
      </c>
      <c r="AC939" s="73">
        <f t="shared" ref="AC939" si="4242">SUM(AC935:AC938)</f>
        <v>0</v>
      </c>
      <c r="AD939" s="75">
        <f t="shared" ref="AD939" si="4243">AC939/AC933</f>
        <v>0</v>
      </c>
      <c r="AE939" s="73">
        <f t="shared" ref="AE939" si="4244">SUM(AE935:AE938)</f>
        <v>0</v>
      </c>
      <c r="AF939" s="75">
        <f t="shared" ref="AF939" si="4245">AE939/AE933</f>
        <v>0</v>
      </c>
      <c r="AG939" s="73">
        <f t="shared" ref="AG939" si="4246">SUM(AG935:AG938)</f>
        <v>0</v>
      </c>
      <c r="AH939" s="75">
        <f t="shared" ref="AH939" si="4247">AG939/AG933</f>
        <v>0</v>
      </c>
      <c r="AI939" s="73">
        <f t="shared" ref="AI939" si="4248">SUM(AI935:AI938)</f>
        <v>0</v>
      </c>
      <c r="AJ939" s="75">
        <f t="shared" ref="AJ939" si="4249">AI939/AI933</f>
        <v>0</v>
      </c>
      <c r="AK939" s="73">
        <f t="shared" ref="AK939" si="4250">SUM(AK935:AK938)</f>
        <v>0</v>
      </c>
      <c r="AL939" s="75">
        <f t="shared" ref="AL939" si="4251">AK939/AK933</f>
        <v>0</v>
      </c>
      <c r="AM939" s="73">
        <f t="shared" ref="AM939" si="4252">SUM(AM935:AM938)</f>
        <v>0</v>
      </c>
      <c r="AN939" s="75">
        <f t="shared" ref="AN939" si="4253">AM939/AM933</f>
        <v>0</v>
      </c>
      <c r="AO939" s="73">
        <f t="shared" ref="AO939" si="4254">SUM(AO935:AO938)</f>
        <v>0</v>
      </c>
      <c r="AP939" s="75">
        <f t="shared" ref="AP939" si="4255">AO939/AO933</f>
        <v>0</v>
      </c>
      <c r="AQ939" s="73">
        <f t="shared" ref="AQ939" si="4256">SUM(AQ935:AQ938)</f>
        <v>0</v>
      </c>
      <c r="AR939" s="75">
        <f t="shared" ref="AR939" si="4257">AQ939/AQ933</f>
        <v>0</v>
      </c>
      <c r="AS939" s="73">
        <f t="shared" ref="AS939" si="4258">SUM(AS935:AS938)</f>
        <v>0</v>
      </c>
      <c r="AT939" s="75">
        <f t="shared" ref="AT939" si="4259">AS939/AS933</f>
        <v>0</v>
      </c>
      <c r="AU939" s="71">
        <f>E939+M939+O939+Q939+W939+Y939+AA939+AE939+AG939+AI939+AO939+AS939+G939+K939+I939+AC939+S939+U939+AQ939+AK939+AM939+C939</f>
        <v>0</v>
      </c>
      <c r="AV939" s="155">
        <f t="shared" si="4215"/>
        <v>0</v>
      </c>
      <c r="AW939" s="94"/>
      <c r="AX939" s="94"/>
      <c r="AY939" s="94"/>
      <c r="AZ939" s="94"/>
      <c r="BA939" s="94"/>
      <c r="BB939" s="94"/>
      <c r="BC939" s="94"/>
      <c r="BD939" s="94"/>
      <c r="BE939" s="94"/>
      <c r="BF939" s="94"/>
      <c r="BG939" s="94"/>
      <c r="BH939" s="94"/>
      <c r="BI939" s="94"/>
      <c r="BJ939" s="94"/>
      <c r="BK939" s="94"/>
    </row>
    <row r="940" spans="1:63" ht="16.5" thickTop="1" x14ac:dyDescent="0.25">
      <c r="A940" s="233" t="s">
        <v>481</v>
      </c>
      <c r="B940" s="233"/>
      <c r="C940" s="233"/>
      <c r="D940" s="233"/>
      <c r="E940" s="233"/>
      <c r="F940" s="233"/>
      <c r="G940" s="233"/>
      <c r="H940" s="233"/>
      <c r="I940" s="233"/>
      <c r="J940" s="233"/>
      <c r="K940" s="233"/>
      <c r="L940" s="233"/>
      <c r="M940" s="233"/>
      <c r="N940" s="233"/>
      <c r="O940" s="233"/>
      <c r="P940" s="233"/>
      <c r="Q940" s="233"/>
      <c r="R940" s="233"/>
      <c r="S940" s="233"/>
      <c r="T940" s="233"/>
      <c r="U940" s="233"/>
      <c r="V940" s="233"/>
      <c r="W940" s="233"/>
      <c r="X940" s="233"/>
      <c r="Y940" s="233"/>
      <c r="Z940" s="233"/>
      <c r="AA940" s="233"/>
      <c r="AB940" s="233"/>
      <c r="AC940" s="233"/>
      <c r="AD940" s="233"/>
      <c r="AE940" s="233"/>
      <c r="AF940" s="233"/>
      <c r="AG940" s="233"/>
      <c r="AH940" s="233"/>
      <c r="AI940" s="233"/>
      <c r="AJ940" s="233"/>
      <c r="AK940" s="233"/>
      <c r="AL940" s="233"/>
      <c r="AM940" s="233"/>
      <c r="AN940" s="233"/>
      <c r="AO940" s="233"/>
      <c r="AP940" s="233"/>
      <c r="AQ940" s="233"/>
      <c r="AR940" s="233"/>
      <c r="AS940" s="233"/>
      <c r="AT940" s="233"/>
      <c r="AU940" s="233"/>
      <c r="AV940" s="233"/>
    </row>
    <row r="941" spans="1:63" ht="45" x14ac:dyDescent="0.25">
      <c r="A941" s="76"/>
      <c r="B941" s="66" t="s">
        <v>21</v>
      </c>
      <c r="C941" s="225" t="s">
        <v>442</v>
      </c>
      <c r="D941" s="226"/>
      <c r="E941" s="225" t="s">
        <v>96</v>
      </c>
      <c r="F941" s="226"/>
      <c r="G941" s="232" t="s">
        <v>99</v>
      </c>
      <c r="H941" s="226"/>
      <c r="I941" s="232" t="s">
        <v>100</v>
      </c>
      <c r="J941" s="226"/>
      <c r="K941" s="225" t="s">
        <v>97</v>
      </c>
      <c r="L941" s="226"/>
      <c r="M941" s="225" t="s">
        <v>98</v>
      </c>
      <c r="N941" s="226"/>
      <c r="O941" s="225" t="s">
        <v>22</v>
      </c>
      <c r="P941" s="226"/>
      <c r="Q941" s="225" t="s">
        <v>489</v>
      </c>
      <c r="R941" s="226"/>
      <c r="S941" s="225" t="s">
        <v>488</v>
      </c>
      <c r="T941" s="226"/>
      <c r="U941" s="232" t="s">
        <v>422</v>
      </c>
      <c r="V941" s="226"/>
      <c r="W941" s="232" t="s">
        <v>436</v>
      </c>
      <c r="X941" s="226"/>
      <c r="Y941" s="232" t="s">
        <v>423</v>
      </c>
      <c r="Z941" s="226"/>
      <c r="AA941" s="225" t="s">
        <v>484</v>
      </c>
      <c r="AB941" s="226"/>
      <c r="AC941" s="225" t="s">
        <v>93</v>
      </c>
      <c r="AD941" s="226"/>
      <c r="AE941" s="225" t="s">
        <v>94</v>
      </c>
      <c r="AF941" s="226"/>
      <c r="AG941" s="225" t="s">
        <v>485</v>
      </c>
      <c r="AH941" s="226"/>
      <c r="AI941" s="225" t="s">
        <v>424</v>
      </c>
      <c r="AJ941" s="226"/>
      <c r="AK941" s="225" t="s">
        <v>425</v>
      </c>
      <c r="AL941" s="226"/>
      <c r="AM941" s="225" t="s">
        <v>437</v>
      </c>
      <c r="AN941" s="226"/>
      <c r="AO941" s="225" t="s">
        <v>500</v>
      </c>
      <c r="AP941" s="226"/>
      <c r="AQ941" s="225" t="s">
        <v>426</v>
      </c>
      <c r="AR941" s="226"/>
      <c r="AS941" s="225" t="s">
        <v>447</v>
      </c>
      <c r="AT941" s="226"/>
      <c r="AU941" s="225" t="s">
        <v>23</v>
      </c>
      <c r="AV941" s="226"/>
      <c r="AW941" s="89" t="s">
        <v>442</v>
      </c>
      <c r="AX941" s="89" t="s">
        <v>96</v>
      </c>
      <c r="AY941" s="195" t="s">
        <v>327</v>
      </c>
      <c r="AZ941" s="105" t="s">
        <v>97</v>
      </c>
      <c r="BA941" s="105" t="s">
        <v>443</v>
      </c>
      <c r="BB941" s="90" t="s">
        <v>434</v>
      </c>
      <c r="BC941" s="106" t="s">
        <v>328</v>
      </c>
      <c r="BD941" s="90" t="s">
        <v>435</v>
      </c>
      <c r="BE941" s="90" t="s">
        <v>93</v>
      </c>
      <c r="BF941" s="90" t="s">
        <v>94</v>
      </c>
      <c r="BG941" s="90" t="s">
        <v>31</v>
      </c>
      <c r="BH941" s="90" t="s">
        <v>444</v>
      </c>
      <c r="BI941" s="91" t="s">
        <v>445</v>
      </c>
      <c r="BJ941" s="91" t="s">
        <v>446</v>
      </c>
      <c r="BK941" s="91" t="s">
        <v>448</v>
      </c>
    </row>
    <row r="942" spans="1:63" x14ac:dyDescent="0.25">
      <c r="A942" s="38" t="s">
        <v>107</v>
      </c>
      <c r="B942" s="67"/>
      <c r="C942" s="67"/>
      <c r="D942" s="68"/>
      <c r="E942" s="67"/>
      <c r="F942" s="68"/>
      <c r="G942" s="67"/>
      <c r="H942" s="68"/>
      <c r="I942" s="67"/>
      <c r="J942" s="68"/>
      <c r="K942" s="67"/>
      <c r="L942" s="68"/>
      <c r="M942" s="69"/>
      <c r="N942" s="68"/>
      <c r="O942" s="67"/>
      <c r="P942" s="68"/>
      <c r="Q942" s="67"/>
      <c r="R942" s="68"/>
      <c r="S942" s="67"/>
      <c r="T942" s="68"/>
      <c r="U942" s="67"/>
      <c r="V942" s="68"/>
      <c r="W942" s="67"/>
      <c r="X942" s="68"/>
      <c r="Y942" s="67"/>
      <c r="Z942" s="68"/>
      <c r="AA942" s="67"/>
      <c r="AB942" s="68"/>
      <c r="AC942" s="69"/>
      <c r="AD942" s="69"/>
      <c r="AE942" s="67"/>
      <c r="AF942" s="68"/>
      <c r="AG942" s="67"/>
      <c r="AH942" s="68"/>
      <c r="AI942" s="67"/>
      <c r="AJ942" s="68"/>
      <c r="AK942" s="227"/>
      <c r="AL942" s="228"/>
      <c r="AM942" s="227"/>
      <c r="AN942" s="228"/>
      <c r="AO942" s="112"/>
      <c r="AP942" s="113"/>
      <c r="AQ942" s="112"/>
      <c r="AR942" s="113"/>
      <c r="AS942" s="112"/>
      <c r="AT942" s="113"/>
      <c r="AU942" s="67"/>
      <c r="AV942" s="110"/>
      <c r="AW942" s="89"/>
      <c r="AX942" s="89"/>
      <c r="AY942" s="89"/>
      <c r="AZ942" s="89"/>
      <c r="BA942" s="89"/>
    </row>
    <row r="943" spans="1:63" x14ac:dyDescent="0.25">
      <c r="A943" s="77"/>
      <c r="B943" s="70"/>
      <c r="C943" s="223">
        <f>(VLOOKUP(A942,$BL$2:$CH$5,2,FALSE))*'Attorney Detail'!F943</f>
        <v>15</v>
      </c>
      <c r="D943" s="224"/>
      <c r="E943" s="223">
        <f>(VLOOKUP(A942,$BL$2:$CH$5,3,FALSE))*'Attorney Detail'!F943</f>
        <v>15</v>
      </c>
      <c r="F943" s="224"/>
      <c r="G943" s="223">
        <f>VLOOKUP(A942,$BL$2:$CI$5,4,FALSE)*'Attorney Detail'!F943</f>
        <v>50</v>
      </c>
      <c r="H943" s="224"/>
      <c r="I943" s="223">
        <f>VLOOKUP(A942,$BL$2:$CI$5,5,FALSE)*'Attorney Detail'!F943</f>
        <v>80</v>
      </c>
      <c r="J943" s="224"/>
      <c r="K943" s="223">
        <f>VLOOKUP(A942,$BL$2:$CI$5,6,FALSE)*'Attorney Detail'!F943</f>
        <v>100</v>
      </c>
      <c r="L943" s="224"/>
      <c r="M943" s="234">
        <f>VLOOKUP(A942,$BL$2:$CI$5,7,FALSE)*'Attorney Detail'!F943</f>
        <v>150</v>
      </c>
      <c r="N943" s="224"/>
      <c r="O943" s="223">
        <f>VLOOKUP(A942,$BL$2:$CI$5,8,FALSE)*'Attorney Detail'!F943</f>
        <v>300</v>
      </c>
      <c r="P943" s="224"/>
      <c r="Q943" s="223">
        <f>VLOOKUP(A942,$BL$2:$CI$5,9,FALSE)*'Attorney Detail'!F943</f>
        <v>15</v>
      </c>
      <c r="R943" s="224"/>
      <c r="S943" s="223">
        <f>VLOOKUP(A942,$BL$2:$CI$5,10,FALSE)*'Attorney Detail'!F943</f>
        <v>50</v>
      </c>
      <c r="T943" s="224"/>
      <c r="U943" s="223">
        <f>VLOOKUP(A942,$BL$2:$CI$5,11,FALSE)*'Attorney Detail'!F943</f>
        <v>100</v>
      </c>
      <c r="V943" s="224"/>
      <c r="W943" s="223">
        <f>VLOOKUP(A942,$BL$2:$CI$5,12,FALSE)*'Attorney Detail'!F943</f>
        <v>220</v>
      </c>
      <c r="X943" s="224"/>
      <c r="Y943" s="223">
        <f>VLOOKUP(A942,$BL$2:$CI$5,13,FALSE)*'Attorney Detail'!F943</f>
        <v>300</v>
      </c>
      <c r="Z943" s="224"/>
      <c r="AA943" s="229">
        <f>VLOOKUP(A942,$BL$2:$CI$5,14,FALSE)*'Attorney Detail'!F943</f>
        <v>400</v>
      </c>
      <c r="AB943" s="230"/>
      <c r="AC943" s="229">
        <f>VLOOKUP(A942,$BL$2:$CI$5,15,FALSE)*'Attorney Detail'!F943</f>
        <v>120</v>
      </c>
      <c r="AD943" s="231"/>
      <c r="AE943" s="229">
        <f>VLOOKUP(A942,$BL$2:$CI$5,16,FALSE)*'Attorney Detail'!F943</f>
        <v>120</v>
      </c>
      <c r="AF943" s="230"/>
      <c r="AG943" s="229">
        <f>VLOOKUP(A942,$BL$2:$CI$5,17,FALSE)*'Attorney Detail'!F943</f>
        <v>300</v>
      </c>
      <c r="AH943" s="230"/>
      <c r="AI943" s="223">
        <f>VLOOKUP(A942,$BL$2:$CI$5,18,FALSE)*'Attorney Detail'!F943</f>
        <v>300</v>
      </c>
      <c r="AJ943" s="224"/>
      <c r="AK943" s="223">
        <f>VLOOKUP(A942,$BL$2:$CI$5,19,FALSE)*'Attorney Detail'!F943</f>
        <v>15</v>
      </c>
      <c r="AL943" s="224"/>
      <c r="AM943" s="223">
        <f>VLOOKUP(A942,$BL$2:$CI$5,20,FALSE)*'Attorney Detail'!F943</f>
        <v>40</v>
      </c>
      <c r="AN943" s="224"/>
      <c r="AO943" s="223">
        <f>VLOOKUP(A942,$BL$2:$CI$5,21,FALSE)*'Attorney Detail'!F943</f>
        <v>40</v>
      </c>
      <c r="AP943" s="224"/>
      <c r="AQ943" s="223">
        <f>VLOOKUP(A942,$BL$2:$CI$5,22,FALSE)*'Attorney Detail'!F943</f>
        <v>40</v>
      </c>
      <c r="AR943" s="224"/>
      <c r="AS943" s="235">
        <f>VLOOKUP(A942,$BL$2:$CI$5,23,FALSE)*'Attorney Detail'!F943</f>
        <v>10000000000</v>
      </c>
      <c r="AT943" s="236"/>
      <c r="AU943" s="237"/>
      <c r="AV943" s="238"/>
    </row>
    <row r="944" spans="1:63" ht="15.75" thickBot="1" x14ac:dyDescent="0.3">
      <c r="A944" s="37" t="str">
        <f>'Attorney Detail'!A943&amp;""</f>
        <v/>
      </c>
      <c r="B944" s="78" t="s">
        <v>24</v>
      </c>
      <c r="C944" s="78" t="s">
        <v>24</v>
      </c>
      <c r="D944" s="78" t="s">
        <v>112</v>
      </c>
      <c r="E944" s="78" t="s">
        <v>24</v>
      </c>
      <c r="F944" s="78" t="s">
        <v>112</v>
      </c>
      <c r="G944" s="78" t="s">
        <v>24</v>
      </c>
      <c r="H944" s="78" t="s">
        <v>112</v>
      </c>
      <c r="I944" s="78" t="s">
        <v>24</v>
      </c>
      <c r="J944" s="78" t="s">
        <v>112</v>
      </c>
      <c r="K944" s="78" t="s">
        <v>24</v>
      </c>
      <c r="L944" s="78" t="s">
        <v>112</v>
      </c>
      <c r="M944" s="78" t="s">
        <v>24</v>
      </c>
      <c r="N944" s="78" t="s">
        <v>112</v>
      </c>
      <c r="O944" s="78" t="s">
        <v>24</v>
      </c>
      <c r="P944" s="78" t="s">
        <v>112</v>
      </c>
      <c r="Q944" s="78" t="s">
        <v>24</v>
      </c>
      <c r="R944" s="78" t="s">
        <v>112</v>
      </c>
      <c r="S944" s="78" t="s">
        <v>24</v>
      </c>
      <c r="T944" s="78" t="s">
        <v>112</v>
      </c>
      <c r="U944" s="78" t="s">
        <v>24</v>
      </c>
      <c r="V944" s="78" t="s">
        <v>112</v>
      </c>
      <c r="W944" s="78" t="s">
        <v>24</v>
      </c>
      <c r="X944" s="78" t="s">
        <v>112</v>
      </c>
      <c r="Y944" s="78" t="s">
        <v>24</v>
      </c>
      <c r="Z944" s="78" t="s">
        <v>112</v>
      </c>
      <c r="AA944" s="78" t="s">
        <v>24</v>
      </c>
      <c r="AB944" s="78" t="s">
        <v>112</v>
      </c>
      <c r="AC944" s="78" t="s">
        <v>24</v>
      </c>
      <c r="AD944" s="78" t="s">
        <v>112</v>
      </c>
      <c r="AE944" s="78" t="s">
        <v>24</v>
      </c>
      <c r="AF944" s="78" t="s">
        <v>112</v>
      </c>
      <c r="AG944" s="78" t="s">
        <v>24</v>
      </c>
      <c r="AH944" s="79" t="s">
        <v>112</v>
      </c>
      <c r="AI944" s="78" t="s">
        <v>24</v>
      </c>
      <c r="AJ944" s="78" t="s">
        <v>112</v>
      </c>
      <c r="AK944" s="78" t="s">
        <v>24</v>
      </c>
      <c r="AL944" s="78" t="s">
        <v>112</v>
      </c>
      <c r="AM944" s="78" t="s">
        <v>24</v>
      </c>
      <c r="AN944" s="78" t="s">
        <v>112</v>
      </c>
      <c r="AO944" s="78" t="s">
        <v>24</v>
      </c>
      <c r="AP944" s="78" t="s">
        <v>112</v>
      </c>
      <c r="AQ944" s="78" t="s">
        <v>24</v>
      </c>
      <c r="AR944" s="78" t="s">
        <v>112</v>
      </c>
      <c r="AS944" s="78" t="s">
        <v>24</v>
      </c>
      <c r="AT944" s="78" t="s">
        <v>112</v>
      </c>
      <c r="AU944" s="78" t="s">
        <v>24</v>
      </c>
      <c r="AV944" s="154" t="s">
        <v>112</v>
      </c>
    </row>
    <row r="945" spans="1:63" ht="16.5" thickTop="1" thickBot="1" x14ac:dyDescent="0.3">
      <c r="A945" s="20" t="s">
        <v>25</v>
      </c>
      <c r="B945" s="21"/>
      <c r="C945" s="21"/>
      <c r="D945" s="75">
        <f>C945/C943</f>
        <v>0</v>
      </c>
      <c r="E945" s="21"/>
      <c r="F945" s="75">
        <f>E945/E943</f>
        <v>0</v>
      </c>
      <c r="G945" s="21"/>
      <c r="H945" s="75">
        <f>G945/G943</f>
        <v>0</v>
      </c>
      <c r="I945" s="21"/>
      <c r="J945" s="75">
        <f>I945/I943</f>
        <v>0</v>
      </c>
      <c r="K945" s="21"/>
      <c r="L945" s="75">
        <f>K945/K943</f>
        <v>0</v>
      </c>
      <c r="M945" s="21"/>
      <c r="N945" s="75">
        <f>M945/M943</f>
        <v>0</v>
      </c>
      <c r="O945" s="21"/>
      <c r="P945" s="75">
        <f>O945/O943</f>
        <v>0</v>
      </c>
      <c r="Q945" s="21"/>
      <c r="R945" s="75">
        <f>Q945/Q943</f>
        <v>0</v>
      </c>
      <c r="S945" s="21"/>
      <c r="T945" s="75">
        <f>S945/S943</f>
        <v>0</v>
      </c>
      <c r="U945" s="21"/>
      <c r="V945" s="75">
        <f>U945/U943</f>
        <v>0</v>
      </c>
      <c r="W945" s="21"/>
      <c r="X945" s="75">
        <f>W945/W943</f>
        <v>0</v>
      </c>
      <c r="Y945" s="21"/>
      <c r="Z945" s="75">
        <f>Y945/Y943</f>
        <v>0</v>
      </c>
      <c r="AA945" s="21"/>
      <c r="AB945" s="75">
        <f>AA945/AA943</f>
        <v>0</v>
      </c>
      <c r="AC945" s="21"/>
      <c r="AD945" s="75">
        <f>AC945/AC943</f>
        <v>0</v>
      </c>
      <c r="AE945" s="21"/>
      <c r="AF945" s="75">
        <f>AE945/AE943</f>
        <v>0</v>
      </c>
      <c r="AG945" s="21"/>
      <c r="AH945" s="75">
        <f>AG945/AG943</f>
        <v>0</v>
      </c>
      <c r="AI945" s="21"/>
      <c r="AJ945" s="75">
        <f>AI945/AI943</f>
        <v>0</v>
      </c>
      <c r="AK945" s="21"/>
      <c r="AL945" s="75">
        <f>AK945/AK943</f>
        <v>0</v>
      </c>
      <c r="AM945" s="21">
        <v>0</v>
      </c>
      <c r="AN945" s="75">
        <f>AM945/AM943</f>
        <v>0</v>
      </c>
      <c r="AO945" s="21"/>
      <c r="AP945" s="75">
        <f>AO945/AO943</f>
        <v>0</v>
      </c>
      <c r="AQ945" s="21"/>
      <c r="AR945" s="75">
        <f>AQ945/AQ943</f>
        <v>0</v>
      </c>
      <c r="AS945" s="21"/>
      <c r="AT945" s="75">
        <f>AS945/AS943</f>
        <v>0</v>
      </c>
      <c r="AU945" s="100">
        <f>E945+M945+O945+Q945+W945+Y945+AA945+AE945+AG945+AI945+AO945+AS945+G945+K945+I945+AC945+S945+U945+AQ945+AK945+AM945+C945</f>
        <v>0</v>
      </c>
      <c r="AV945" s="155">
        <f t="shared" ref="AV945:AV949" si="4260">F945+N945+P945+R945+X945+Z945+AB945+AF945+AH945+AJ945+AP945+AT945+AD945+H945+L945+J945+T945+V945+AR945+AL945+AN945+D945</f>
        <v>0</v>
      </c>
      <c r="AW945" s="93">
        <f>IF(D945=0,0,(IF('Attorney Detail'!I943="yes",(D945/AV945)*('Attorney Detail'!G943+'Attorney Detail'!H943),0)))</f>
        <v>0</v>
      </c>
      <c r="AX945" s="93">
        <f>IF(F945=0,0,(IF('Attorney Detail'!J943="yes",(F945/AV945)*('Attorney Detail'!G943+'Attorney Detail'!H943),0)))</f>
        <v>0</v>
      </c>
      <c r="AY945" s="93">
        <f>IF(H945+J945=0,0,(IF('Attorney Detail'!K943="yes",((H945+J945)/AV945)*('Attorney Detail'!G943+'Attorney Detail'!H943),0)))</f>
        <v>0</v>
      </c>
      <c r="AZ945" s="93">
        <f>IF(L945=0,0,(IF('Attorney Detail'!L943="yes",(L945/AV945)*('Attorney Detail'!G943+'Attorney Detail'!H943),0)))</f>
        <v>0</v>
      </c>
      <c r="BA945" s="93">
        <f>IF(N945=0,0,(N945/AV945)*('Attorney Detail'!G943+'Attorney Detail'!H943))</f>
        <v>0</v>
      </c>
      <c r="BB945" s="93">
        <f>IF(R945+T945=0,0,(IF('Attorney Detail'!M943="yes",((R945+T945)/AV945)*('Attorney Detail'!G943+'Attorney Detail'!H943),0)))</f>
        <v>0</v>
      </c>
      <c r="BC945" s="93">
        <f>IF(V945=0,0,(IF('Attorney Detail'!N943="yes",(((V945)/AV945)*('Attorney Detail'!G943+'Attorney Detail'!H943)),0)))</f>
        <v>0</v>
      </c>
      <c r="BD945" s="93">
        <f>IF(X945+Z945+AB945=0,0,(IF('Attorney Detail'!O943="yes",((X945+Z945+AB945)/AV945)*('Attorney Detail'!G943+'Attorney Detail'!H943),0)))</f>
        <v>0</v>
      </c>
      <c r="BE945" s="93">
        <f>IF(AD945=0,0,(IF('Attorney Detail'!P943="yes",(AD945/AV945)*('Attorney Detail'!G943+'Attorney Detail'!H943),0)))</f>
        <v>0</v>
      </c>
      <c r="BF945" s="93">
        <f>IF(AF945=0,0,(IF('Attorney Detail'!Q943="yes",(AF945/AV945)*('Attorney Detail'!G943+'Attorney Detail'!H943),0)))</f>
        <v>0</v>
      </c>
      <c r="BG945" s="93">
        <f>IF(AH945=0,0,(AH945/AV945)*('Attorney Detail'!G943+'Attorney Detail'!H943))</f>
        <v>0</v>
      </c>
      <c r="BH945" s="93">
        <f>IF(AK945+AM945=0,0,(IF('Attorney Detail'!R943="yes",((AL945+AN945)/AV945)*('Attorney Detail'!G943+'Attorney Detail'!H943),0)))</f>
        <v>0</v>
      </c>
      <c r="BI945" s="91">
        <f>IF(AP945=0,0,(IF('Attorney Detail'!S943="yes",(AP945/AV945)*('Attorney Detail'!G943+'Attorney Detail'!H943),0)))</f>
        <v>0</v>
      </c>
      <c r="BJ945" s="91">
        <f>IF(AT945=0,0,(AT945/AV945)*('Attorney Detail'!G943+'Attorney Detail'!H943))</f>
        <v>0</v>
      </c>
      <c r="BK945" s="91">
        <f>IF((AU945)=0,('Attorney Detail'!G943+'Attorney Detail'!H943),SUM(AW945:BJ945))</f>
        <v>0</v>
      </c>
    </row>
    <row r="946" spans="1:63" ht="16.5" thickTop="1" thickBot="1" x14ac:dyDescent="0.3">
      <c r="A946" s="22" t="s">
        <v>26</v>
      </c>
      <c r="B946" s="23"/>
      <c r="C946" s="88"/>
      <c r="D946" s="75">
        <f>C946/C943</f>
        <v>0</v>
      </c>
      <c r="E946" s="88"/>
      <c r="F946" s="75">
        <f>E946/E943</f>
        <v>0</v>
      </c>
      <c r="G946" s="88"/>
      <c r="H946" s="75">
        <f>G946/G943</f>
        <v>0</v>
      </c>
      <c r="I946" s="88"/>
      <c r="J946" s="75">
        <f>I946/I943</f>
        <v>0</v>
      </c>
      <c r="K946" s="88"/>
      <c r="L946" s="75">
        <f>K946/K943</f>
        <v>0</v>
      </c>
      <c r="M946" s="88"/>
      <c r="N946" s="75">
        <f>M946/M943</f>
        <v>0</v>
      </c>
      <c r="O946" s="88"/>
      <c r="P946" s="75">
        <f>O946/O943</f>
        <v>0</v>
      </c>
      <c r="Q946" s="88"/>
      <c r="R946" s="75">
        <f>Q946/Q943</f>
        <v>0</v>
      </c>
      <c r="S946" s="88"/>
      <c r="T946" s="75">
        <f>S946/S943</f>
        <v>0</v>
      </c>
      <c r="U946" s="88"/>
      <c r="V946" s="75">
        <f>U946/U943</f>
        <v>0</v>
      </c>
      <c r="W946" s="88"/>
      <c r="X946" s="75">
        <f>W946/W943</f>
        <v>0</v>
      </c>
      <c r="Y946" s="88"/>
      <c r="Z946" s="75">
        <f>Y946/Y943</f>
        <v>0</v>
      </c>
      <c r="AA946" s="88"/>
      <c r="AB946" s="75">
        <f>AA946/AA943</f>
        <v>0</v>
      </c>
      <c r="AC946" s="88"/>
      <c r="AD946" s="75">
        <f>AC946/AC943</f>
        <v>0</v>
      </c>
      <c r="AE946" s="88"/>
      <c r="AF946" s="75">
        <f>AE946/AE943</f>
        <v>0</v>
      </c>
      <c r="AG946" s="88"/>
      <c r="AH946" s="75">
        <f>AG946/AG943</f>
        <v>0</v>
      </c>
      <c r="AI946" s="88"/>
      <c r="AJ946" s="75">
        <f>AI946/AI943</f>
        <v>0</v>
      </c>
      <c r="AK946" s="88">
        <v>0</v>
      </c>
      <c r="AL946" s="75">
        <f>AK946/AK943</f>
        <v>0</v>
      </c>
      <c r="AM946" s="88">
        <v>0</v>
      </c>
      <c r="AN946" s="75">
        <f>AM946/AM943</f>
        <v>0</v>
      </c>
      <c r="AO946" s="88"/>
      <c r="AP946" s="75">
        <f>AO946/AO943</f>
        <v>0</v>
      </c>
      <c r="AQ946" s="88"/>
      <c r="AR946" s="75">
        <f>AQ946/AQ943</f>
        <v>0</v>
      </c>
      <c r="AS946" s="88"/>
      <c r="AT946" s="75">
        <f>AS946/AS943</f>
        <v>0</v>
      </c>
      <c r="AU946" s="107">
        <f>E946+M946+O946+Q946+W946+Y946+AA946+AE946+AG946+AI946+AO946+AS946+G946+K946+I946+AC946+S946+U946+AQ946+AK946+AM946+C946</f>
        <v>0</v>
      </c>
      <c r="AV946" s="155">
        <f t="shared" si="4260"/>
        <v>0</v>
      </c>
      <c r="AW946" s="93">
        <f>IF(D946=0,0,(IF('Attorney Detail'!I944="yes",(D946/AV946)*('Attorney Detail'!G944+'Attorney Detail'!H944),0)))</f>
        <v>0</v>
      </c>
      <c r="AX946" s="93">
        <f>IF(F946=0,0,(IF('Attorney Detail'!J944="yes",(F946/AV946)*('Attorney Detail'!G944+'Attorney Detail'!H944),0)))</f>
        <v>0</v>
      </c>
      <c r="AY946" s="93">
        <f>IF(H946+J946=0,0,(IF('Attorney Detail'!K944="yes",((H946+J946)/AV946)*('Attorney Detail'!G944+'Attorney Detail'!H944),0)))</f>
        <v>0</v>
      </c>
      <c r="AZ946" s="93">
        <f>IF(L946=0,0,(IF('Attorney Detail'!L944="yes",(L946/AV946)*('Attorney Detail'!G944+'Attorney Detail'!H944),0)))</f>
        <v>0</v>
      </c>
      <c r="BA946" s="93">
        <f>IF(N946=0,0,(N946/AV946)*('Attorney Detail'!G944+'Attorney Detail'!H944))</f>
        <v>0</v>
      </c>
      <c r="BB946" s="93">
        <f>IF(R946+T946=0,0,(IF('Attorney Detail'!M944="yes",((R946+T946)/AV946)*('Attorney Detail'!G944+'Attorney Detail'!H944),0)))</f>
        <v>0</v>
      </c>
      <c r="BC946" s="93">
        <f>IF(V946=0,0,(IF('Attorney Detail'!N944="yes",(((V946)/AV946)*('Attorney Detail'!G944+'Attorney Detail'!H944)),0)))</f>
        <v>0</v>
      </c>
      <c r="BD946" s="93">
        <f>IF(X946+Z946+AB946=0,0,(IF('Attorney Detail'!O944="yes",((X946+Z946+AB946)/AV946)*('Attorney Detail'!G944+'Attorney Detail'!H944),0)))</f>
        <v>0</v>
      </c>
      <c r="BE946" s="93">
        <f>IF(AD946=0,0,(IF('Attorney Detail'!P944="yes",(AD946/AV946)*('Attorney Detail'!G944+'Attorney Detail'!H944),0)))</f>
        <v>0</v>
      </c>
      <c r="BF946" s="93">
        <f>IF(AF946=0,0,(IF('Attorney Detail'!Q944="yes",(AF946/AV946)*('Attorney Detail'!G944+'Attorney Detail'!H944),0)))</f>
        <v>0</v>
      </c>
      <c r="BG946" s="93">
        <f>IF(AH946=0,0,(AH946/AV946)*('Attorney Detail'!G944+'Attorney Detail'!H944))</f>
        <v>0</v>
      </c>
      <c r="BH946" s="93">
        <f>IF(AK946+AM946=0,0,(IF('Attorney Detail'!R944="yes",((AL946+AN946)/AV946)*('Attorney Detail'!G944+'Attorney Detail'!H944),0)))</f>
        <v>0</v>
      </c>
      <c r="BI946" s="91">
        <f>IF(AP946=0,0,(IF('Attorney Detail'!S944="yes",(AP946/AV946)*('Attorney Detail'!G944+'Attorney Detail'!H944),0)))</f>
        <v>0</v>
      </c>
      <c r="BJ946" s="91">
        <f>IF(AT946=0,0,(AT946/AV946)*('Attorney Detail'!G944+'Attorney Detail'!H944))</f>
        <v>0</v>
      </c>
      <c r="BK946" s="91">
        <f>IF((AU946)=0,('Attorney Detail'!G944+'Attorney Detail'!H944),SUM(AW946:BJ946))</f>
        <v>0</v>
      </c>
    </row>
    <row r="947" spans="1:63" ht="16.5" thickTop="1" thickBot="1" x14ac:dyDescent="0.3">
      <c r="A947" s="22" t="s">
        <v>27</v>
      </c>
      <c r="B947" s="23"/>
      <c r="C947" s="88"/>
      <c r="D947" s="75">
        <f>C947/C943</f>
        <v>0</v>
      </c>
      <c r="E947" s="88"/>
      <c r="F947" s="75">
        <f>E947/E943</f>
        <v>0</v>
      </c>
      <c r="G947" s="88"/>
      <c r="H947" s="75">
        <f>G947/G943</f>
        <v>0</v>
      </c>
      <c r="I947" s="88"/>
      <c r="J947" s="75">
        <f>I947/I943</f>
        <v>0</v>
      </c>
      <c r="K947" s="88"/>
      <c r="L947" s="75">
        <f>K947/K943</f>
        <v>0</v>
      </c>
      <c r="M947" s="88"/>
      <c r="N947" s="75">
        <f>M947/M943</f>
        <v>0</v>
      </c>
      <c r="O947" s="88"/>
      <c r="P947" s="75">
        <f>O947/O943</f>
        <v>0</v>
      </c>
      <c r="Q947" s="88"/>
      <c r="R947" s="75">
        <f>Q947/Q943</f>
        <v>0</v>
      </c>
      <c r="S947" s="88"/>
      <c r="T947" s="75">
        <f>S947/S943</f>
        <v>0</v>
      </c>
      <c r="U947" s="88"/>
      <c r="V947" s="75">
        <f>U947/U943</f>
        <v>0</v>
      </c>
      <c r="W947" s="88"/>
      <c r="X947" s="75">
        <f>W947/W943</f>
        <v>0</v>
      </c>
      <c r="Y947" s="88"/>
      <c r="Z947" s="75">
        <f>Y947/Y943</f>
        <v>0</v>
      </c>
      <c r="AA947" s="88"/>
      <c r="AB947" s="75">
        <f>AA947/AA943</f>
        <v>0</v>
      </c>
      <c r="AC947" s="88"/>
      <c r="AD947" s="75">
        <f>AC947/AC943</f>
        <v>0</v>
      </c>
      <c r="AE947" s="88"/>
      <c r="AF947" s="75">
        <f>AE947/AE943</f>
        <v>0</v>
      </c>
      <c r="AG947" s="88"/>
      <c r="AH947" s="75">
        <f>AG947/AG943</f>
        <v>0</v>
      </c>
      <c r="AI947" s="88"/>
      <c r="AJ947" s="75">
        <f>AI947/AI943</f>
        <v>0</v>
      </c>
      <c r="AK947" s="88">
        <v>0</v>
      </c>
      <c r="AL947" s="75">
        <f>AK947/AK943</f>
        <v>0</v>
      </c>
      <c r="AM947" s="88">
        <v>0</v>
      </c>
      <c r="AN947" s="75">
        <f>AM947/AM943</f>
        <v>0</v>
      </c>
      <c r="AO947" s="88"/>
      <c r="AP947" s="75">
        <f>AO947/AO943</f>
        <v>0</v>
      </c>
      <c r="AQ947" s="88"/>
      <c r="AR947" s="75">
        <f>AQ947/AQ943</f>
        <v>0</v>
      </c>
      <c r="AS947" s="88"/>
      <c r="AT947" s="75">
        <f>AS947/AS943</f>
        <v>0</v>
      </c>
      <c r="AU947" s="107">
        <f>E947+M947+O947+Q947+W947+Y947+AA947+AE947+AG947+AI947+AO947+AS947+G947+K947+I947+AC947+S947+U947+AQ947+AK947+AM947+C947</f>
        <v>0</v>
      </c>
      <c r="AV947" s="155">
        <f t="shared" si="4260"/>
        <v>0</v>
      </c>
      <c r="AW947" s="93">
        <f>IF(D947=0,0,(IF('Attorney Detail'!I945="yes",(D947/AV947)*('Attorney Detail'!G945+'Attorney Detail'!H945),0)))</f>
        <v>0</v>
      </c>
      <c r="AX947" s="93">
        <f>IF(F947=0,0,(IF('Attorney Detail'!J945="yes",(F947/AV947)*('Attorney Detail'!G945+'Attorney Detail'!H945),0)))</f>
        <v>0</v>
      </c>
      <c r="AY947" s="93">
        <f>IF(H947+J947=0,0,(IF('Attorney Detail'!K945="yes",((H947+J947)/AV947)*('Attorney Detail'!G945+'Attorney Detail'!H945),0)))</f>
        <v>0</v>
      </c>
      <c r="AZ947" s="93">
        <f>IF(L947=0,0,(IF('Attorney Detail'!L945="yes",(L947/AV947)*('Attorney Detail'!G945+'Attorney Detail'!H945),0)))</f>
        <v>0</v>
      </c>
      <c r="BA947" s="93">
        <f>IF(N947=0,0,(N947/AV947)*('Attorney Detail'!G945+'Attorney Detail'!H945))</f>
        <v>0</v>
      </c>
      <c r="BB947" s="93">
        <f>IF(R947+T947=0,0,(IF('Attorney Detail'!M945="yes",((R947+T947)/AV947)*('Attorney Detail'!G945+'Attorney Detail'!H945),0)))</f>
        <v>0</v>
      </c>
      <c r="BC947" s="93">
        <f>IF(V947=0,0,(IF('Attorney Detail'!N945="yes",(((V947)/AV947)*('Attorney Detail'!G945+'Attorney Detail'!H945)),0)))</f>
        <v>0</v>
      </c>
      <c r="BD947" s="93">
        <f>IF(X947+Z947+AB947=0,0,(IF('Attorney Detail'!O945="yes",((X947+Z947+AB947)/AV947)*('Attorney Detail'!G945+'Attorney Detail'!H945),0)))</f>
        <v>0</v>
      </c>
      <c r="BE947" s="93">
        <f>IF(AD947=0,0,(IF('Attorney Detail'!P945="yes",(AD947/AV947)*('Attorney Detail'!G945+'Attorney Detail'!H945),0)))</f>
        <v>0</v>
      </c>
      <c r="BF947" s="93">
        <f>IF(AF947=0,0,(IF('Attorney Detail'!Q945="yes",(AF947/AV947)*('Attorney Detail'!G945+'Attorney Detail'!H945),0)))</f>
        <v>0</v>
      </c>
      <c r="BG947" s="93">
        <f>IF(AH947=0,0,(AH947/AV947)*('Attorney Detail'!G945+'Attorney Detail'!H945))</f>
        <v>0</v>
      </c>
      <c r="BH947" s="93">
        <f>IF(AK947+AM947=0,0,(IF('Attorney Detail'!R945="yes",((AL947+AN947)/AV947)*('Attorney Detail'!G945+'Attorney Detail'!H945),0)))</f>
        <v>0</v>
      </c>
      <c r="BI947" s="91">
        <f>IF(AP947=0,0,(IF('Attorney Detail'!S945="yes",(AP947/AV947)*('Attorney Detail'!G945+'Attorney Detail'!H945),0)))</f>
        <v>0</v>
      </c>
      <c r="BJ947" s="91">
        <f>IF(AT947=0,0,(AT947/AV947)*('Attorney Detail'!G945+'Attorney Detail'!H945))</f>
        <v>0</v>
      </c>
      <c r="BK947" s="91">
        <f>IF((AU947)=0,('Attorney Detail'!G945+'Attorney Detail'!H945),SUM(AW947:BJ947))</f>
        <v>0</v>
      </c>
    </row>
    <row r="948" spans="1:63" ht="16.5" thickTop="1" thickBot="1" x14ac:dyDescent="0.3">
      <c r="A948" s="24" t="s">
        <v>28</v>
      </c>
      <c r="B948" s="25"/>
      <c r="C948" s="25"/>
      <c r="D948" s="75">
        <f>C948/C943</f>
        <v>0</v>
      </c>
      <c r="E948" s="25"/>
      <c r="F948" s="75">
        <f>E948/E943</f>
        <v>0</v>
      </c>
      <c r="G948" s="25"/>
      <c r="H948" s="75">
        <f>G948/G943</f>
        <v>0</v>
      </c>
      <c r="I948" s="25"/>
      <c r="J948" s="75">
        <f>I948/I943</f>
        <v>0</v>
      </c>
      <c r="K948" s="25"/>
      <c r="L948" s="75">
        <f>K948/K943</f>
        <v>0</v>
      </c>
      <c r="M948" s="25"/>
      <c r="N948" s="75">
        <f>M948/M943</f>
        <v>0</v>
      </c>
      <c r="O948" s="25"/>
      <c r="P948" s="75">
        <f>O948/O943</f>
        <v>0</v>
      </c>
      <c r="Q948" s="25"/>
      <c r="R948" s="75">
        <f>Q948/Q943</f>
        <v>0</v>
      </c>
      <c r="S948" s="25"/>
      <c r="T948" s="75">
        <f>S948/S943</f>
        <v>0</v>
      </c>
      <c r="U948" s="25"/>
      <c r="V948" s="75">
        <f>U948/U943</f>
        <v>0</v>
      </c>
      <c r="W948" s="25"/>
      <c r="X948" s="75">
        <f>W948/W943</f>
        <v>0</v>
      </c>
      <c r="Y948" s="25"/>
      <c r="Z948" s="75">
        <f>Y948/Y943</f>
        <v>0</v>
      </c>
      <c r="AA948" s="25"/>
      <c r="AB948" s="75">
        <f>AA948/AA943</f>
        <v>0</v>
      </c>
      <c r="AC948" s="25"/>
      <c r="AD948" s="75">
        <f>AC948/AC943</f>
        <v>0</v>
      </c>
      <c r="AE948" s="25"/>
      <c r="AF948" s="75">
        <f>AE948/AE943</f>
        <v>0</v>
      </c>
      <c r="AG948" s="25"/>
      <c r="AH948" s="75">
        <f>AG948/AG943</f>
        <v>0</v>
      </c>
      <c r="AI948" s="25"/>
      <c r="AJ948" s="75">
        <f>AI948/AI943</f>
        <v>0</v>
      </c>
      <c r="AK948" s="25">
        <v>0</v>
      </c>
      <c r="AL948" s="75">
        <f>AK948/AK943</f>
        <v>0</v>
      </c>
      <c r="AM948" s="25">
        <v>0</v>
      </c>
      <c r="AN948" s="75">
        <f>AM948/AM943</f>
        <v>0</v>
      </c>
      <c r="AO948" s="25"/>
      <c r="AP948" s="75">
        <f>AO948/AO943</f>
        <v>0</v>
      </c>
      <c r="AQ948" s="25"/>
      <c r="AR948" s="75">
        <f>AQ948/AQ943</f>
        <v>0</v>
      </c>
      <c r="AS948" s="25"/>
      <c r="AT948" s="75">
        <f>AS948/AS943</f>
        <v>0</v>
      </c>
      <c r="AU948" s="108">
        <f>E948+M948+O948+Q948+W948+Y948+AA948+AE948+AG948+AI948+AO948+AS948+G948+K948+I948+AC948+S948+U948+AQ948+AK948+AM948+C948</f>
        <v>0</v>
      </c>
      <c r="AV948" s="155">
        <f t="shared" si="4260"/>
        <v>0</v>
      </c>
      <c r="AW948" s="93">
        <f>IF(D948=0,0,(IF('Attorney Detail'!I946="yes",(D948/AV948)*('Attorney Detail'!G946+'Attorney Detail'!H946),0)))</f>
        <v>0</v>
      </c>
      <c r="AX948" s="93">
        <f>IF(F948=0,0,(IF('Attorney Detail'!J946="yes",(F948/AV948)*('Attorney Detail'!G946+'Attorney Detail'!H946),0)))</f>
        <v>0</v>
      </c>
      <c r="AY948" s="93">
        <f>IF(H948+J948=0,0,(IF('Attorney Detail'!K946="yes",((H948+J948)/AV948)*('Attorney Detail'!G946+'Attorney Detail'!H946),0)))</f>
        <v>0</v>
      </c>
      <c r="AZ948" s="93">
        <f>IF(L948=0,0,(IF('Attorney Detail'!L946="yes",(L948/AV948)*('Attorney Detail'!G946+'Attorney Detail'!H946),0)))</f>
        <v>0</v>
      </c>
      <c r="BA948" s="93">
        <f>IF(N948=0,0,(N948/AV948)*('Attorney Detail'!G946+'Attorney Detail'!H946))</f>
        <v>0</v>
      </c>
      <c r="BB948" s="93">
        <f>IF(R948+T948=0,0,(IF('Attorney Detail'!M946="yes",((R948+T948)/AV948)*('Attorney Detail'!G946+'Attorney Detail'!H946),0)))</f>
        <v>0</v>
      </c>
      <c r="BC948" s="93">
        <f>IF(V948=0,0,(IF('Attorney Detail'!N946="yes",(((V948)/AV948)*('Attorney Detail'!G946+'Attorney Detail'!H946)),0)))</f>
        <v>0</v>
      </c>
      <c r="BD948" s="93">
        <f>IF(X948+Z948+AB948=0,0,(IF('Attorney Detail'!O946="yes",((X948+Z948+AB948)/AV948)*('Attorney Detail'!G946+'Attorney Detail'!H946),0)))</f>
        <v>0</v>
      </c>
      <c r="BE948" s="93">
        <f>IF(AD948=0,0,(IF('Attorney Detail'!P946="yes",(AD948/AV948)*('Attorney Detail'!G946+'Attorney Detail'!H946),0)))</f>
        <v>0</v>
      </c>
      <c r="BF948" s="93">
        <f>IF(AF948=0,0,(IF('Attorney Detail'!Q946="yes",(AF948/AV948)*('Attorney Detail'!G946+'Attorney Detail'!H946),0)))</f>
        <v>0</v>
      </c>
      <c r="BG948" s="93">
        <f>IF(AH948=0,0,(AH948/AV948)*('Attorney Detail'!G946+'Attorney Detail'!H946))</f>
        <v>0</v>
      </c>
      <c r="BH948" s="93">
        <f>IF(AK948+AM948=0,0,(IF('Attorney Detail'!R946="yes",((AL948+AN948)/AV948)*('Attorney Detail'!G946+'Attorney Detail'!H946),0)))</f>
        <v>0</v>
      </c>
      <c r="BI948" s="91">
        <f>IF(AP948=0,0,(IF('Attorney Detail'!S946="yes",(AP948/AV948)*('Attorney Detail'!G946+'Attorney Detail'!H946),0)))</f>
        <v>0</v>
      </c>
      <c r="BJ948" s="91">
        <f>IF(AT948=0,0,(AT948/AV948)*('Attorney Detail'!G946+'Attorney Detail'!H946))</f>
        <v>0</v>
      </c>
      <c r="BK948" s="91">
        <f>IF((AU948)=0,('Attorney Detail'!G946+'Attorney Detail'!H946),SUM(AW948:BJ948))</f>
        <v>0</v>
      </c>
    </row>
    <row r="949" spans="1:63" ht="16.5" thickTop="1" thickBot="1" x14ac:dyDescent="0.3">
      <c r="A949" s="72" t="s">
        <v>29</v>
      </c>
      <c r="B949" s="73"/>
      <c r="C949" s="73">
        <f t="shared" ref="C949" si="4261">SUM(C945:C948)</f>
        <v>0</v>
      </c>
      <c r="D949" s="74">
        <f t="shared" ref="D949" si="4262">C949/C943</f>
        <v>0</v>
      </c>
      <c r="E949" s="73">
        <f t="shared" ref="E949" si="4263">SUM(E945:E948)</f>
        <v>0</v>
      </c>
      <c r="F949" s="74">
        <f t="shared" ref="F949" si="4264">E949/E943</f>
        <v>0</v>
      </c>
      <c r="G949" s="73">
        <f t="shared" ref="G949" si="4265">SUM(G945:G948)</f>
        <v>0</v>
      </c>
      <c r="H949" s="75">
        <f t="shared" ref="H949" si="4266">G949/G943</f>
        <v>0</v>
      </c>
      <c r="I949" s="73">
        <f t="shared" ref="I949" si="4267">SUM(I945:I948)</f>
        <v>0</v>
      </c>
      <c r="J949" s="75">
        <f t="shared" ref="J949" si="4268">I949/I943</f>
        <v>0</v>
      </c>
      <c r="K949" s="73">
        <f t="shared" ref="K949" si="4269">SUM(K945:K948)</f>
        <v>0</v>
      </c>
      <c r="L949" s="75">
        <f t="shared" ref="L949" si="4270">K949/K943</f>
        <v>0</v>
      </c>
      <c r="M949" s="73">
        <f t="shared" ref="M949" si="4271">SUM(M945:M948)</f>
        <v>0</v>
      </c>
      <c r="N949" s="74">
        <f t="shared" ref="N949" si="4272">M949/M943</f>
        <v>0</v>
      </c>
      <c r="O949" s="73">
        <f t="shared" ref="O949" si="4273">SUM(O945:O948)</f>
        <v>0</v>
      </c>
      <c r="P949" s="74">
        <f t="shared" ref="P949" si="4274">O949/O943</f>
        <v>0</v>
      </c>
      <c r="Q949" s="73">
        <f t="shared" ref="Q949" si="4275">SUM(Q945:Q948)</f>
        <v>0</v>
      </c>
      <c r="R949" s="75">
        <f t="shared" ref="R949" si="4276">Q949/Q943</f>
        <v>0</v>
      </c>
      <c r="S949" s="73">
        <f t="shared" ref="S949" si="4277">SUM(S945:S948)</f>
        <v>0</v>
      </c>
      <c r="T949" s="75">
        <f t="shared" ref="T949" si="4278">S949/S943</f>
        <v>0</v>
      </c>
      <c r="U949" s="73">
        <f t="shared" ref="U949" si="4279">SUM(U945:U948)</f>
        <v>0</v>
      </c>
      <c r="V949" s="75">
        <f t="shared" ref="V949" si="4280">U949/U943</f>
        <v>0</v>
      </c>
      <c r="W949" s="73">
        <f t="shared" ref="W949" si="4281">SUM(W945:W948)</f>
        <v>0</v>
      </c>
      <c r="X949" s="75">
        <f t="shared" ref="X949" si="4282">W949/W943</f>
        <v>0</v>
      </c>
      <c r="Y949" s="73">
        <f t="shared" ref="Y949" si="4283">SUM(Y945:Y948)</f>
        <v>0</v>
      </c>
      <c r="Z949" s="75">
        <f t="shared" ref="Z949" si="4284">Y949/Y943</f>
        <v>0</v>
      </c>
      <c r="AA949" s="73">
        <f t="shared" ref="AA949" si="4285">SUM(AA945:AA948)</f>
        <v>0</v>
      </c>
      <c r="AB949" s="75">
        <f t="shared" ref="AB949" si="4286">AA949/AA943</f>
        <v>0</v>
      </c>
      <c r="AC949" s="73">
        <f t="shared" ref="AC949" si="4287">SUM(AC945:AC948)</f>
        <v>0</v>
      </c>
      <c r="AD949" s="75">
        <f t="shared" ref="AD949" si="4288">AC949/AC943</f>
        <v>0</v>
      </c>
      <c r="AE949" s="73">
        <f t="shared" ref="AE949" si="4289">SUM(AE945:AE948)</f>
        <v>0</v>
      </c>
      <c r="AF949" s="75">
        <f t="shared" ref="AF949" si="4290">AE949/AE943</f>
        <v>0</v>
      </c>
      <c r="AG949" s="73">
        <f t="shared" ref="AG949" si="4291">SUM(AG945:AG948)</f>
        <v>0</v>
      </c>
      <c r="AH949" s="75">
        <f t="shared" ref="AH949" si="4292">AG949/AG943</f>
        <v>0</v>
      </c>
      <c r="AI949" s="73">
        <f t="shared" ref="AI949" si="4293">SUM(AI945:AI948)</f>
        <v>0</v>
      </c>
      <c r="AJ949" s="75">
        <f t="shared" ref="AJ949" si="4294">AI949/AI943</f>
        <v>0</v>
      </c>
      <c r="AK949" s="73">
        <f t="shared" ref="AK949" si="4295">SUM(AK945:AK948)</f>
        <v>0</v>
      </c>
      <c r="AL949" s="75">
        <f t="shared" ref="AL949" si="4296">AK949/AK943</f>
        <v>0</v>
      </c>
      <c r="AM949" s="73">
        <f t="shared" ref="AM949" si="4297">SUM(AM945:AM948)</f>
        <v>0</v>
      </c>
      <c r="AN949" s="75">
        <f t="shared" ref="AN949" si="4298">AM949/AM943</f>
        <v>0</v>
      </c>
      <c r="AO949" s="73">
        <f t="shared" ref="AO949" si="4299">SUM(AO945:AO948)</f>
        <v>0</v>
      </c>
      <c r="AP949" s="75">
        <f t="shared" ref="AP949" si="4300">AO949/AO943</f>
        <v>0</v>
      </c>
      <c r="AQ949" s="73">
        <f t="shared" ref="AQ949" si="4301">SUM(AQ945:AQ948)</f>
        <v>0</v>
      </c>
      <c r="AR949" s="75">
        <f t="shared" ref="AR949" si="4302">AQ949/AQ943</f>
        <v>0</v>
      </c>
      <c r="AS949" s="73">
        <f t="shared" ref="AS949" si="4303">SUM(AS945:AS948)</f>
        <v>0</v>
      </c>
      <c r="AT949" s="75">
        <f t="shared" ref="AT949" si="4304">AS949/AS943</f>
        <v>0</v>
      </c>
      <c r="AU949" s="71">
        <f>E949+M949+O949+Q949+W949+Y949+AA949+AE949+AG949+AI949+AO949+AS949+G949+K949+I949+AC949+S949+U949+AQ949+AK949+AM949+C949</f>
        <v>0</v>
      </c>
      <c r="AV949" s="155">
        <f t="shared" si="4260"/>
        <v>0</v>
      </c>
      <c r="AW949" s="94"/>
      <c r="AX949" s="94"/>
      <c r="AY949" s="94"/>
      <c r="AZ949" s="94"/>
      <c r="BA949" s="94"/>
      <c r="BB949" s="94"/>
      <c r="BC949" s="94"/>
      <c r="BD949" s="94"/>
      <c r="BE949" s="94"/>
      <c r="BF949" s="94"/>
      <c r="BG949" s="94"/>
      <c r="BH949" s="94"/>
      <c r="BI949" s="94"/>
      <c r="BJ949" s="94"/>
      <c r="BK949" s="94"/>
    </row>
    <row r="950" spans="1:63" ht="16.5" thickTop="1" x14ac:dyDescent="0.25">
      <c r="A950" s="233" t="s">
        <v>481</v>
      </c>
      <c r="B950" s="233"/>
      <c r="C950" s="233"/>
      <c r="D950" s="233"/>
      <c r="E950" s="233"/>
      <c r="F950" s="233"/>
      <c r="G950" s="233"/>
      <c r="H950" s="233"/>
      <c r="I950" s="233"/>
      <c r="J950" s="233"/>
      <c r="K950" s="233"/>
      <c r="L950" s="233"/>
      <c r="M950" s="233"/>
      <c r="N950" s="233"/>
      <c r="O950" s="233"/>
      <c r="P950" s="233"/>
      <c r="Q950" s="233"/>
      <c r="R950" s="233"/>
      <c r="S950" s="233"/>
      <c r="T950" s="233"/>
      <c r="U950" s="233"/>
      <c r="V950" s="233"/>
      <c r="W950" s="233"/>
      <c r="X950" s="233"/>
      <c r="Y950" s="233"/>
      <c r="Z950" s="233"/>
      <c r="AA950" s="233"/>
      <c r="AB950" s="233"/>
      <c r="AC950" s="233"/>
      <c r="AD950" s="233"/>
      <c r="AE950" s="233"/>
      <c r="AF950" s="233"/>
      <c r="AG950" s="233"/>
      <c r="AH950" s="233"/>
      <c r="AI950" s="233"/>
      <c r="AJ950" s="233"/>
      <c r="AK950" s="233"/>
      <c r="AL950" s="233"/>
      <c r="AM950" s="233"/>
      <c r="AN950" s="233"/>
      <c r="AO950" s="233"/>
      <c r="AP950" s="233"/>
      <c r="AQ950" s="233"/>
      <c r="AR950" s="233"/>
      <c r="AS950" s="233"/>
      <c r="AT950" s="233"/>
      <c r="AU950" s="233"/>
      <c r="AV950" s="233"/>
    </row>
    <row r="951" spans="1:63" ht="45" x14ac:dyDescent="0.25">
      <c r="A951" s="76"/>
      <c r="B951" s="66" t="s">
        <v>21</v>
      </c>
      <c r="C951" s="225" t="s">
        <v>442</v>
      </c>
      <c r="D951" s="226"/>
      <c r="E951" s="225" t="s">
        <v>96</v>
      </c>
      <c r="F951" s="226"/>
      <c r="G951" s="232" t="s">
        <v>99</v>
      </c>
      <c r="H951" s="226"/>
      <c r="I951" s="232" t="s">
        <v>100</v>
      </c>
      <c r="J951" s="226"/>
      <c r="K951" s="225" t="s">
        <v>97</v>
      </c>
      <c r="L951" s="226"/>
      <c r="M951" s="225" t="s">
        <v>98</v>
      </c>
      <c r="N951" s="226"/>
      <c r="O951" s="225" t="s">
        <v>22</v>
      </c>
      <c r="P951" s="226"/>
      <c r="Q951" s="225" t="s">
        <v>489</v>
      </c>
      <c r="R951" s="226"/>
      <c r="S951" s="225" t="s">
        <v>488</v>
      </c>
      <c r="T951" s="226"/>
      <c r="U951" s="232" t="s">
        <v>422</v>
      </c>
      <c r="V951" s="226"/>
      <c r="W951" s="232" t="s">
        <v>436</v>
      </c>
      <c r="X951" s="226"/>
      <c r="Y951" s="232" t="s">
        <v>423</v>
      </c>
      <c r="Z951" s="226"/>
      <c r="AA951" s="225" t="s">
        <v>484</v>
      </c>
      <c r="AB951" s="226"/>
      <c r="AC951" s="225" t="s">
        <v>93</v>
      </c>
      <c r="AD951" s="226"/>
      <c r="AE951" s="225" t="s">
        <v>94</v>
      </c>
      <c r="AF951" s="226"/>
      <c r="AG951" s="225" t="s">
        <v>485</v>
      </c>
      <c r="AH951" s="226"/>
      <c r="AI951" s="225" t="s">
        <v>424</v>
      </c>
      <c r="AJ951" s="226"/>
      <c r="AK951" s="225" t="s">
        <v>425</v>
      </c>
      <c r="AL951" s="226"/>
      <c r="AM951" s="225" t="s">
        <v>437</v>
      </c>
      <c r="AN951" s="226"/>
      <c r="AO951" s="225" t="s">
        <v>500</v>
      </c>
      <c r="AP951" s="226"/>
      <c r="AQ951" s="225" t="s">
        <v>426</v>
      </c>
      <c r="AR951" s="226"/>
      <c r="AS951" s="225" t="s">
        <v>447</v>
      </c>
      <c r="AT951" s="226"/>
      <c r="AU951" s="225" t="s">
        <v>23</v>
      </c>
      <c r="AV951" s="226"/>
      <c r="AW951" s="89" t="s">
        <v>442</v>
      </c>
      <c r="AX951" s="89" t="s">
        <v>96</v>
      </c>
      <c r="AY951" s="195" t="s">
        <v>329</v>
      </c>
      <c r="AZ951" s="105" t="s">
        <v>97</v>
      </c>
      <c r="BA951" s="105" t="s">
        <v>443</v>
      </c>
      <c r="BB951" s="90" t="s">
        <v>434</v>
      </c>
      <c r="BC951" s="106" t="s">
        <v>330</v>
      </c>
      <c r="BD951" s="90" t="s">
        <v>435</v>
      </c>
      <c r="BE951" s="90" t="s">
        <v>93</v>
      </c>
      <c r="BF951" s="90" t="s">
        <v>94</v>
      </c>
      <c r="BG951" s="90" t="s">
        <v>31</v>
      </c>
      <c r="BH951" s="90" t="s">
        <v>444</v>
      </c>
      <c r="BI951" s="91" t="s">
        <v>445</v>
      </c>
      <c r="BJ951" s="91" t="s">
        <v>446</v>
      </c>
      <c r="BK951" s="91" t="s">
        <v>448</v>
      </c>
    </row>
    <row r="952" spans="1:63" x14ac:dyDescent="0.25">
      <c r="A952" s="38" t="s">
        <v>107</v>
      </c>
      <c r="B952" s="67"/>
      <c r="C952" s="67"/>
      <c r="D952" s="68"/>
      <c r="E952" s="67"/>
      <c r="F952" s="68"/>
      <c r="G952" s="67"/>
      <c r="H952" s="68"/>
      <c r="I952" s="67"/>
      <c r="J952" s="68"/>
      <c r="K952" s="67"/>
      <c r="L952" s="68"/>
      <c r="M952" s="69"/>
      <c r="N952" s="68"/>
      <c r="O952" s="67"/>
      <c r="P952" s="68"/>
      <c r="Q952" s="67"/>
      <c r="R952" s="68"/>
      <c r="S952" s="67"/>
      <c r="T952" s="68"/>
      <c r="U952" s="67"/>
      <c r="V952" s="68"/>
      <c r="W952" s="67"/>
      <c r="X952" s="68"/>
      <c r="Y952" s="67"/>
      <c r="Z952" s="68"/>
      <c r="AA952" s="67"/>
      <c r="AB952" s="68"/>
      <c r="AC952" s="69"/>
      <c r="AD952" s="69"/>
      <c r="AE952" s="67"/>
      <c r="AF952" s="68"/>
      <c r="AG952" s="67"/>
      <c r="AH952" s="68"/>
      <c r="AI952" s="67"/>
      <c r="AJ952" s="68"/>
      <c r="AK952" s="227"/>
      <c r="AL952" s="228"/>
      <c r="AM952" s="227"/>
      <c r="AN952" s="228"/>
      <c r="AO952" s="112"/>
      <c r="AP952" s="113"/>
      <c r="AQ952" s="112"/>
      <c r="AR952" s="113"/>
      <c r="AS952" s="112"/>
      <c r="AT952" s="113"/>
      <c r="AU952" s="67"/>
      <c r="AV952" s="110"/>
      <c r="AW952" s="89"/>
      <c r="AX952" s="89"/>
      <c r="AY952" s="89"/>
      <c r="AZ952" s="89"/>
      <c r="BA952" s="89"/>
    </row>
    <row r="953" spans="1:63" x14ac:dyDescent="0.25">
      <c r="A953" s="77"/>
      <c r="B953" s="70"/>
      <c r="C953" s="223">
        <f>(VLOOKUP(A952,$BL$2:$CH$5,2,FALSE))*'Attorney Detail'!F953</f>
        <v>15</v>
      </c>
      <c r="D953" s="224"/>
      <c r="E953" s="223">
        <f>(VLOOKUP(A952,$BL$2:$CH$5,3,FALSE))*'Attorney Detail'!F953</f>
        <v>15</v>
      </c>
      <c r="F953" s="224"/>
      <c r="G953" s="223">
        <f>VLOOKUP(A952,$BL$2:$CI$5,4,FALSE)*'Attorney Detail'!F953</f>
        <v>50</v>
      </c>
      <c r="H953" s="224"/>
      <c r="I953" s="223">
        <f>VLOOKUP(A952,$BL$2:$CI$5,5,FALSE)*'Attorney Detail'!F953</f>
        <v>80</v>
      </c>
      <c r="J953" s="224"/>
      <c r="K953" s="223">
        <f>VLOOKUP(A952,$BL$2:$CI$5,6,FALSE)*'Attorney Detail'!F953</f>
        <v>100</v>
      </c>
      <c r="L953" s="224"/>
      <c r="M953" s="234">
        <f>VLOOKUP(A952,$BL$2:$CI$5,7,FALSE)*'Attorney Detail'!F953</f>
        <v>150</v>
      </c>
      <c r="N953" s="224"/>
      <c r="O953" s="223">
        <f>VLOOKUP(A952,$BL$2:$CI$5,8,FALSE)*'Attorney Detail'!F953</f>
        <v>300</v>
      </c>
      <c r="P953" s="224"/>
      <c r="Q953" s="223">
        <f>VLOOKUP(A952,$BL$2:$CI$5,9,FALSE)*'Attorney Detail'!F953</f>
        <v>15</v>
      </c>
      <c r="R953" s="224"/>
      <c r="S953" s="223">
        <f>VLOOKUP(A952,$BL$2:$CI$5,10,FALSE)*'Attorney Detail'!F953</f>
        <v>50</v>
      </c>
      <c r="T953" s="224"/>
      <c r="U953" s="223">
        <f>VLOOKUP(A952,$BL$2:$CI$5,11,FALSE)*'Attorney Detail'!F953</f>
        <v>100</v>
      </c>
      <c r="V953" s="224"/>
      <c r="W953" s="223">
        <f>VLOOKUP(A952,$BL$2:$CI$5,12,FALSE)*'Attorney Detail'!F953</f>
        <v>220</v>
      </c>
      <c r="X953" s="224"/>
      <c r="Y953" s="223">
        <f>VLOOKUP(A952,$BL$2:$CI$5,13,FALSE)*'Attorney Detail'!F953</f>
        <v>300</v>
      </c>
      <c r="Z953" s="224"/>
      <c r="AA953" s="229">
        <f>VLOOKUP(A952,$BL$2:$CI$5,14,FALSE)*'Attorney Detail'!F953</f>
        <v>400</v>
      </c>
      <c r="AB953" s="230"/>
      <c r="AC953" s="229">
        <f>VLOOKUP(A952,$BL$2:$CI$5,15,FALSE)*'Attorney Detail'!F953</f>
        <v>120</v>
      </c>
      <c r="AD953" s="231"/>
      <c r="AE953" s="229">
        <f>VLOOKUP(A952,$BL$2:$CI$5,16,FALSE)*'Attorney Detail'!F953</f>
        <v>120</v>
      </c>
      <c r="AF953" s="230"/>
      <c r="AG953" s="229">
        <f>VLOOKUP(A952,$BL$2:$CI$5,17,FALSE)*'Attorney Detail'!F953</f>
        <v>300</v>
      </c>
      <c r="AH953" s="230"/>
      <c r="AI953" s="223">
        <f>VLOOKUP(A952,$BL$2:$CI$5,18,FALSE)*'Attorney Detail'!F953</f>
        <v>300</v>
      </c>
      <c r="AJ953" s="224"/>
      <c r="AK953" s="223">
        <f>VLOOKUP(A952,$BL$2:$CI$5,19,FALSE)*'Attorney Detail'!F953</f>
        <v>15</v>
      </c>
      <c r="AL953" s="224"/>
      <c r="AM953" s="223">
        <f>VLOOKUP(A952,$BL$2:$CI$5,20,FALSE)*'Attorney Detail'!F953</f>
        <v>40</v>
      </c>
      <c r="AN953" s="224"/>
      <c r="AO953" s="223">
        <f>VLOOKUP(A952,$BL$2:$CI$5,21,FALSE)*'Attorney Detail'!F953</f>
        <v>40</v>
      </c>
      <c r="AP953" s="224"/>
      <c r="AQ953" s="223">
        <f>VLOOKUP(A952,$BL$2:$CI$5,22,FALSE)*'Attorney Detail'!F953</f>
        <v>40</v>
      </c>
      <c r="AR953" s="224"/>
      <c r="AS953" s="235">
        <f>VLOOKUP(A952,$BL$2:$CI$5,23,FALSE)*'Attorney Detail'!F953</f>
        <v>10000000000</v>
      </c>
      <c r="AT953" s="236"/>
      <c r="AU953" s="237"/>
      <c r="AV953" s="238"/>
    </row>
    <row r="954" spans="1:63" ht="15.75" thickBot="1" x14ac:dyDescent="0.3">
      <c r="A954" s="37" t="str">
        <f>'Attorney Detail'!A953&amp;""</f>
        <v/>
      </c>
      <c r="B954" s="78" t="s">
        <v>24</v>
      </c>
      <c r="C954" s="78" t="s">
        <v>24</v>
      </c>
      <c r="D954" s="78" t="s">
        <v>112</v>
      </c>
      <c r="E954" s="78" t="s">
        <v>24</v>
      </c>
      <c r="F954" s="78" t="s">
        <v>112</v>
      </c>
      <c r="G954" s="78" t="s">
        <v>24</v>
      </c>
      <c r="H954" s="78" t="s">
        <v>112</v>
      </c>
      <c r="I954" s="78" t="s">
        <v>24</v>
      </c>
      <c r="J954" s="78" t="s">
        <v>112</v>
      </c>
      <c r="K954" s="78" t="s">
        <v>24</v>
      </c>
      <c r="L954" s="78" t="s">
        <v>112</v>
      </c>
      <c r="M954" s="78" t="s">
        <v>24</v>
      </c>
      <c r="N954" s="78" t="s">
        <v>112</v>
      </c>
      <c r="O954" s="78" t="s">
        <v>24</v>
      </c>
      <c r="P954" s="78" t="s">
        <v>112</v>
      </c>
      <c r="Q954" s="78" t="s">
        <v>24</v>
      </c>
      <c r="R954" s="78" t="s">
        <v>112</v>
      </c>
      <c r="S954" s="78" t="s">
        <v>24</v>
      </c>
      <c r="T954" s="78" t="s">
        <v>112</v>
      </c>
      <c r="U954" s="78" t="s">
        <v>24</v>
      </c>
      <c r="V954" s="78" t="s">
        <v>112</v>
      </c>
      <c r="W954" s="78" t="s">
        <v>24</v>
      </c>
      <c r="X954" s="78" t="s">
        <v>112</v>
      </c>
      <c r="Y954" s="78" t="s">
        <v>24</v>
      </c>
      <c r="Z954" s="78" t="s">
        <v>112</v>
      </c>
      <c r="AA954" s="78" t="s">
        <v>24</v>
      </c>
      <c r="AB954" s="78" t="s">
        <v>112</v>
      </c>
      <c r="AC954" s="78" t="s">
        <v>24</v>
      </c>
      <c r="AD954" s="78" t="s">
        <v>112</v>
      </c>
      <c r="AE954" s="78" t="s">
        <v>24</v>
      </c>
      <c r="AF954" s="78" t="s">
        <v>112</v>
      </c>
      <c r="AG954" s="78" t="s">
        <v>24</v>
      </c>
      <c r="AH954" s="79" t="s">
        <v>112</v>
      </c>
      <c r="AI954" s="78" t="s">
        <v>24</v>
      </c>
      <c r="AJ954" s="78" t="s">
        <v>112</v>
      </c>
      <c r="AK954" s="78" t="s">
        <v>24</v>
      </c>
      <c r="AL954" s="78" t="s">
        <v>112</v>
      </c>
      <c r="AM954" s="78" t="s">
        <v>24</v>
      </c>
      <c r="AN954" s="78" t="s">
        <v>112</v>
      </c>
      <c r="AO954" s="78" t="s">
        <v>24</v>
      </c>
      <c r="AP954" s="78" t="s">
        <v>112</v>
      </c>
      <c r="AQ954" s="78" t="s">
        <v>24</v>
      </c>
      <c r="AR954" s="78" t="s">
        <v>112</v>
      </c>
      <c r="AS954" s="78" t="s">
        <v>24</v>
      </c>
      <c r="AT954" s="78" t="s">
        <v>112</v>
      </c>
      <c r="AU954" s="78" t="s">
        <v>24</v>
      </c>
      <c r="AV954" s="154" t="s">
        <v>112</v>
      </c>
    </row>
    <row r="955" spans="1:63" ht="16.5" thickTop="1" thickBot="1" x14ac:dyDescent="0.3">
      <c r="A955" s="20" t="s">
        <v>25</v>
      </c>
      <c r="B955" s="21"/>
      <c r="C955" s="21"/>
      <c r="D955" s="75">
        <f>C955/C953</f>
        <v>0</v>
      </c>
      <c r="E955" s="21"/>
      <c r="F955" s="75">
        <f>E955/E953</f>
        <v>0</v>
      </c>
      <c r="G955" s="21"/>
      <c r="H955" s="75">
        <f>G955/G953</f>
        <v>0</v>
      </c>
      <c r="I955" s="21"/>
      <c r="J955" s="75">
        <f>I955/I953</f>
        <v>0</v>
      </c>
      <c r="K955" s="21"/>
      <c r="L955" s="75">
        <f>K955/K953</f>
        <v>0</v>
      </c>
      <c r="M955" s="21"/>
      <c r="N955" s="75">
        <f>M955/M953</f>
        <v>0</v>
      </c>
      <c r="O955" s="21"/>
      <c r="P955" s="75">
        <f>O955/O953</f>
        <v>0</v>
      </c>
      <c r="Q955" s="21"/>
      <c r="R955" s="75">
        <f>Q955/Q953</f>
        <v>0</v>
      </c>
      <c r="S955" s="21"/>
      <c r="T955" s="75">
        <f>S955/S953</f>
        <v>0</v>
      </c>
      <c r="U955" s="21"/>
      <c r="V955" s="75">
        <f>U955/U953</f>
        <v>0</v>
      </c>
      <c r="W955" s="21"/>
      <c r="X955" s="75">
        <f>W955/W953</f>
        <v>0</v>
      </c>
      <c r="Y955" s="21"/>
      <c r="Z955" s="75">
        <f>Y955/Y953</f>
        <v>0</v>
      </c>
      <c r="AA955" s="21"/>
      <c r="AB955" s="75">
        <f>AA955/AA953</f>
        <v>0</v>
      </c>
      <c r="AC955" s="21"/>
      <c r="AD955" s="75">
        <f>AC955/AC953</f>
        <v>0</v>
      </c>
      <c r="AE955" s="21"/>
      <c r="AF955" s="75">
        <f>AE955/AE953</f>
        <v>0</v>
      </c>
      <c r="AG955" s="21"/>
      <c r="AH955" s="75">
        <f>AG955/AG953</f>
        <v>0</v>
      </c>
      <c r="AI955" s="21"/>
      <c r="AJ955" s="75">
        <f>AI955/AI953</f>
        <v>0</v>
      </c>
      <c r="AK955" s="21"/>
      <c r="AL955" s="75">
        <f>AK955/AK953</f>
        <v>0</v>
      </c>
      <c r="AM955" s="21">
        <v>0</v>
      </c>
      <c r="AN955" s="75">
        <f>AM955/AM953</f>
        <v>0</v>
      </c>
      <c r="AO955" s="21"/>
      <c r="AP955" s="75">
        <f>AO955/AO953</f>
        <v>0</v>
      </c>
      <c r="AQ955" s="21"/>
      <c r="AR955" s="75">
        <f>AQ955/AQ953</f>
        <v>0</v>
      </c>
      <c r="AS955" s="21"/>
      <c r="AT955" s="75">
        <f>AS955/AS953</f>
        <v>0</v>
      </c>
      <c r="AU955" s="100">
        <f>E955+M955+O955+Q955+W955+Y955+AA955+AE955+AG955+AI955+AO955+AS955+G955+K955+I955+AC955+S955+U955+AQ955+AK955+AM955+C955</f>
        <v>0</v>
      </c>
      <c r="AV955" s="155">
        <f t="shared" ref="AV955:AV959" si="4305">F955+N955+P955+R955+X955+Z955+AB955+AF955+AH955+AJ955+AP955+AT955+AD955+H955+L955+J955+T955+V955+AR955+AL955+AN955+D955</f>
        <v>0</v>
      </c>
      <c r="AW955" s="93">
        <f>IF(D955=0,0,(IF('Attorney Detail'!I953="yes",(D955/AV955)*('Attorney Detail'!G953+'Attorney Detail'!H953),0)))</f>
        <v>0</v>
      </c>
      <c r="AX955" s="93">
        <f>IF(F955=0,0,(IF('Attorney Detail'!J953="yes",(F955/AV955)*('Attorney Detail'!G953+'Attorney Detail'!H953),0)))</f>
        <v>0</v>
      </c>
      <c r="AY955" s="93">
        <f>IF(H955+J955=0,0,(IF('Attorney Detail'!K953="yes",((H955+J955)/AV955)*('Attorney Detail'!G953+'Attorney Detail'!H953),0)))</f>
        <v>0</v>
      </c>
      <c r="AZ955" s="93">
        <f>IF(L955=0,0,(IF('Attorney Detail'!L953="yes",(L955/AV955)*('Attorney Detail'!G953+'Attorney Detail'!H953),0)))</f>
        <v>0</v>
      </c>
      <c r="BA955" s="93">
        <f>IF(N955=0,0,(N955/AV955)*('Attorney Detail'!G953+'Attorney Detail'!H953))</f>
        <v>0</v>
      </c>
      <c r="BB955" s="93">
        <f>IF(R955+T955=0,0,(IF('Attorney Detail'!M953="yes",((R955+T955)/AV955)*('Attorney Detail'!G953+'Attorney Detail'!H953),0)))</f>
        <v>0</v>
      </c>
      <c r="BC955" s="93">
        <f>IF(V955=0,0,(IF('Attorney Detail'!N953="yes",(((V955)/AV955)*('Attorney Detail'!G953+'Attorney Detail'!H953)),0)))</f>
        <v>0</v>
      </c>
      <c r="BD955" s="93">
        <f>IF(X955+Z955+AB955=0,0,(IF('Attorney Detail'!O953="yes",((X955+Z955+AB955)/AV955)*('Attorney Detail'!G953+'Attorney Detail'!H953),0)))</f>
        <v>0</v>
      </c>
      <c r="BE955" s="93">
        <f>IF(AD955=0,0,(IF('Attorney Detail'!P953="yes",(AD955/AV955)*('Attorney Detail'!G953+'Attorney Detail'!H953),0)))</f>
        <v>0</v>
      </c>
      <c r="BF955" s="93">
        <f>IF(AF955=0,0,(IF('Attorney Detail'!Q953="yes",(AF955/AV955)*('Attorney Detail'!G953+'Attorney Detail'!H953),0)))</f>
        <v>0</v>
      </c>
      <c r="BG955" s="93">
        <f>IF(AH955=0,0,(AH955/AV955)*('Attorney Detail'!G953+'Attorney Detail'!H953))</f>
        <v>0</v>
      </c>
      <c r="BH955" s="93">
        <f>IF(AK955+AM955=0,0,(IF('Attorney Detail'!R953="yes",((AL955+AN955)/AV955)*('Attorney Detail'!G953+'Attorney Detail'!H953),0)))</f>
        <v>0</v>
      </c>
      <c r="BI955" s="91">
        <f>IF(AP955=0,0,(IF('Attorney Detail'!S953="yes",(AP955/AV955)*('Attorney Detail'!G953+'Attorney Detail'!H953),0)))</f>
        <v>0</v>
      </c>
      <c r="BJ955" s="91">
        <f>IF(AT955=0,0,(AT955/AV955)*('Attorney Detail'!G953+'Attorney Detail'!H953))</f>
        <v>0</v>
      </c>
      <c r="BK955" s="91">
        <f>IF((AU955)=0,('Attorney Detail'!G953+'Attorney Detail'!H953),SUM(AW955:BJ955))</f>
        <v>0</v>
      </c>
    </row>
    <row r="956" spans="1:63" ht="16.5" thickTop="1" thickBot="1" x14ac:dyDescent="0.3">
      <c r="A956" s="22" t="s">
        <v>26</v>
      </c>
      <c r="B956" s="23"/>
      <c r="C956" s="88"/>
      <c r="D956" s="75">
        <f>C956/C953</f>
        <v>0</v>
      </c>
      <c r="E956" s="88"/>
      <c r="F956" s="75">
        <f>E956/E953</f>
        <v>0</v>
      </c>
      <c r="G956" s="88"/>
      <c r="H956" s="75">
        <f>G956/G953</f>
        <v>0</v>
      </c>
      <c r="I956" s="88"/>
      <c r="J956" s="75">
        <f>I956/I953</f>
        <v>0</v>
      </c>
      <c r="K956" s="88"/>
      <c r="L956" s="75">
        <f>K956/K953</f>
        <v>0</v>
      </c>
      <c r="M956" s="88"/>
      <c r="N956" s="75">
        <f>M956/M953</f>
        <v>0</v>
      </c>
      <c r="O956" s="88"/>
      <c r="P956" s="75">
        <f>O956/O953</f>
        <v>0</v>
      </c>
      <c r="Q956" s="88"/>
      <c r="R956" s="75">
        <f>Q956/Q953</f>
        <v>0</v>
      </c>
      <c r="S956" s="88"/>
      <c r="T956" s="75">
        <f>S956/S953</f>
        <v>0</v>
      </c>
      <c r="U956" s="88"/>
      <c r="V956" s="75">
        <f>U956/U953</f>
        <v>0</v>
      </c>
      <c r="W956" s="88"/>
      <c r="X956" s="75">
        <f>W956/W953</f>
        <v>0</v>
      </c>
      <c r="Y956" s="88"/>
      <c r="Z956" s="75">
        <f>Y956/Y953</f>
        <v>0</v>
      </c>
      <c r="AA956" s="88"/>
      <c r="AB956" s="75">
        <f>AA956/AA953</f>
        <v>0</v>
      </c>
      <c r="AC956" s="88"/>
      <c r="AD956" s="75">
        <f>AC956/AC953</f>
        <v>0</v>
      </c>
      <c r="AE956" s="88"/>
      <c r="AF956" s="75">
        <f>AE956/AE953</f>
        <v>0</v>
      </c>
      <c r="AG956" s="88"/>
      <c r="AH956" s="75">
        <f>AG956/AG953</f>
        <v>0</v>
      </c>
      <c r="AI956" s="88"/>
      <c r="AJ956" s="75">
        <f>AI956/AI953</f>
        <v>0</v>
      </c>
      <c r="AK956" s="88">
        <v>0</v>
      </c>
      <c r="AL956" s="75">
        <f>AK956/AK953</f>
        <v>0</v>
      </c>
      <c r="AM956" s="88">
        <v>0</v>
      </c>
      <c r="AN956" s="75">
        <f>AM956/AM953</f>
        <v>0</v>
      </c>
      <c r="AO956" s="88"/>
      <c r="AP956" s="75">
        <f>AO956/AO953</f>
        <v>0</v>
      </c>
      <c r="AQ956" s="88"/>
      <c r="AR956" s="75">
        <f>AQ956/AQ953</f>
        <v>0</v>
      </c>
      <c r="AS956" s="88"/>
      <c r="AT956" s="75">
        <f>AS956/AS953</f>
        <v>0</v>
      </c>
      <c r="AU956" s="107">
        <f>E956+M956+O956+Q956+W956+Y956+AA956+AE956+AG956+AI956+AO956+AS956+G956+K956+I956+AC956+S956+U956+AQ956+AK956+AM956+C956</f>
        <v>0</v>
      </c>
      <c r="AV956" s="155">
        <f t="shared" si="4305"/>
        <v>0</v>
      </c>
      <c r="AW956" s="93">
        <f>IF(D956=0,0,(IF('Attorney Detail'!I954="yes",(D956/AV956)*('Attorney Detail'!G954+'Attorney Detail'!H954),0)))</f>
        <v>0</v>
      </c>
      <c r="AX956" s="93">
        <f>IF(F956=0,0,(IF('Attorney Detail'!J954="yes",(F956/AV956)*('Attorney Detail'!G954+'Attorney Detail'!H954),0)))</f>
        <v>0</v>
      </c>
      <c r="AY956" s="93">
        <f>IF(H956+J956=0,0,(IF('Attorney Detail'!K954="yes",((H956+J956)/AV956)*('Attorney Detail'!G954+'Attorney Detail'!H954),0)))</f>
        <v>0</v>
      </c>
      <c r="AZ956" s="93">
        <f>IF(L956=0,0,(IF('Attorney Detail'!L954="yes",(L956/AV956)*('Attorney Detail'!G954+'Attorney Detail'!H954),0)))</f>
        <v>0</v>
      </c>
      <c r="BA956" s="93">
        <f>IF(N956=0,0,(N956/AV956)*('Attorney Detail'!G954+'Attorney Detail'!H954))</f>
        <v>0</v>
      </c>
      <c r="BB956" s="93">
        <f>IF(R956+T956=0,0,(IF('Attorney Detail'!M954="yes",((R956+T956)/AV956)*('Attorney Detail'!G954+'Attorney Detail'!H954),0)))</f>
        <v>0</v>
      </c>
      <c r="BC956" s="93">
        <f>IF(V956=0,0,(IF('Attorney Detail'!N954="yes",(((V956)/AV956)*('Attorney Detail'!G954+'Attorney Detail'!H954)),0)))</f>
        <v>0</v>
      </c>
      <c r="BD956" s="93">
        <f>IF(X956+Z956+AB956=0,0,(IF('Attorney Detail'!O954="yes",((X956+Z956+AB956)/AV956)*('Attorney Detail'!G954+'Attorney Detail'!H954),0)))</f>
        <v>0</v>
      </c>
      <c r="BE956" s="93">
        <f>IF(AD956=0,0,(IF('Attorney Detail'!P954="yes",(AD956/AV956)*('Attorney Detail'!G954+'Attorney Detail'!H954),0)))</f>
        <v>0</v>
      </c>
      <c r="BF956" s="93">
        <f>IF(AF956=0,0,(IF('Attorney Detail'!Q954="yes",(AF956/AV956)*('Attorney Detail'!G954+'Attorney Detail'!H954),0)))</f>
        <v>0</v>
      </c>
      <c r="BG956" s="93">
        <f>IF(AH956=0,0,(AH956/AV956)*('Attorney Detail'!G954+'Attorney Detail'!H954))</f>
        <v>0</v>
      </c>
      <c r="BH956" s="93">
        <f>IF(AK956+AM956=0,0,(IF('Attorney Detail'!R954="yes",((AL956+AN956)/AV956)*('Attorney Detail'!G954+'Attorney Detail'!H954),0)))</f>
        <v>0</v>
      </c>
      <c r="BI956" s="91">
        <f>IF(AP956=0,0,(IF('Attorney Detail'!S954="yes",(AP956/AV956)*('Attorney Detail'!G954+'Attorney Detail'!H954),0)))</f>
        <v>0</v>
      </c>
      <c r="BJ956" s="91">
        <f>IF(AT956=0,0,(AT956/AV956)*('Attorney Detail'!G954+'Attorney Detail'!H954))</f>
        <v>0</v>
      </c>
      <c r="BK956" s="91">
        <f>IF((AU956)=0,('Attorney Detail'!G954+'Attorney Detail'!H954),SUM(AW956:BJ956))</f>
        <v>0</v>
      </c>
    </row>
    <row r="957" spans="1:63" ht="16.5" thickTop="1" thickBot="1" x14ac:dyDescent="0.3">
      <c r="A957" s="22" t="s">
        <v>27</v>
      </c>
      <c r="B957" s="23"/>
      <c r="C957" s="88"/>
      <c r="D957" s="75">
        <f>C957/C953</f>
        <v>0</v>
      </c>
      <c r="E957" s="88"/>
      <c r="F957" s="75">
        <f>E957/E953</f>
        <v>0</v>
      </c>
      <c r="G957" s="88"/>
      <c r="H957" s="75">
        <f>G957/G953</f>
        <v>0</v>
      </c>
      <c r="I957" s="88"/>
      <c r="J957" s="75">
        <f>I957/I953</f>
        <v>0</v>
      </c>
      <c r="K957" s="88"/>
      <c r="L957" s="75">
        <f>K957/K953</f>
        <v>0</v>
      </c>
      <c r="M957" s="88"/>
      <c r="N957" s="75">
        <f>M957/M953</f>
        <v>0</v>
      </c>
      <c r="O957" s="88"/>
      <c r="P957" s="75">
        <f>O957/O953</f>
        <v>0</v>
      </c>
      <c r="Q957" s="88"/>
      <c r="R957" s="75">
        <f>Q957/Q953</f>
        <v>0</v>
      </c>
      <c r="S957" s="88"/>
      <c r="T957" s="75">
        <f>S957/S953</f>
        <v>0</v>
      </c>
      <c r="U957" s="88"/>
      <c r="V957" s="75">
        <f>U957/U953</f>
        <v>0</v>
      </c>
      <c r="W957" s="88"/>
      <c r="X957" s="75">
        <f>W957/W953</f>
        <v>0</v>
      </c>
      <c r="Y957" s="88"/>
      <c r="Z957" s="75">
        <f>Y957/Y953</f>
        <v>0</v>
      </c>
      <c r="AA957" s="88"/>
      <c r="AB957" s="75">
        <f>AA957/AA953</f>
        <v>0</v>
      </c>
      <c r="AC957" s="88"/>
      <c r="AD957" s="75">
        <f>AC957/AC953</f>
        <v>0</v>
      </c>
      <c r="AE957" s="88"/>
      <c r="AF957" s="75">
        <f>AE957/AE953</f>
        <v>0</v>
      </c>
      <c r="AG957" s="88"/>
      <c r="AH957" s="75">
        <f>AG957/AG953</f>
        <v>0</v>
      </c>
      <c r="AI957" s="88"/>
      <c r="AJ957" s="75">
        <f>AI957/AI953</f>
        <v>0</v>
      </c>
      <c r="AK957" s="88">
        <v>0</v>
      </c>
      <c r="AL957" s="75">
        <f>AK957/AK953</f>
        <v>0</v>
      </c>
      <c r="AM957" s="88">
        <v>0</v>
      </c>
      <c r="AN957" s="75">
        <f>AM957/AM953</f>
        <v>0</v>
      </c>
      <c r="AO957" s="88"/>
      <c r="AP957" s="75">
        <f>AO957/AO953</f>
        <v>0</v>
      </c>
      <c r="AQ957" s="88"/>
      <c r="AR957" s="75">
        <f>AQ957/AQ953</f>
        <v>0</v>
      </c>
      <c r="AS957" s="88"/>
      <c r="AT957" s="75">
        <f>AS957/AS953</f>
        <v>0</v>
      </c>
      <c r="AU957" s="107">
        <f>E957+M957+O957+Q957+W957+Y957+AA957+AE957+AG957+AI957+AO957+AS957+G957+K957+I957+AC957+S957+U957+AQ957+AK957+AM957+C957</f>
        <v>0</v>
      </c>
      <c r="AV957" s="155">
        <f t="shared" si="4305"/>
        <v>0</v>
      </c>
      <c r="AW957" s="93">
        <f>IF(D957=0,0,(IF('Attorney Detail'!I955="yes",(D957/AV957)*('Attorney Detail'!G955+'Attorney Detail'!H955),0)))</f>
        <v>0</v>
      </c>
      <c r="AX957" s="93">
        <f>IF(F957=0,0,(IF('Attorney Detail'!J955="yes",(F957/AV957)*('Attorney Detail'!G955+'Attorney Detail'!H955),0)))</f>
        <v>0</v>
      </c>
      <c r="AY957" s="93">
        <f>IF(H957+J957=0,0,(IF('Attorney Detail'!K955="yes",((H957+J957)/AV957)*('Attorney Detail'!G955+'Attorney Detail'!H955),0)))</f>
        <v>0</v>
      </c>
      <c r="AZ957" s="93">
        <f>IF(L957=0,0,(IF('Attorney Detail'!L955="yes",(L957/AV957)*('Attorney Detail'!G955+'Attorney Detail'!H955),0)))</f>
        <v>0</v>
      </c>
      <c r="BA957" s="93">
        <f>IF(N957=0,0,(N957/AV957)*('Attorney Detail'!G955+'Attorney Detail'!H955))</f>
        <v>0</v>
      </c>
      <c r="BB957" s="93">
        <f>IF(R957+T957=0,0,(IF('Attorney Detail'!M955="yes",((R957+T957)/AV957)*('Attorney Detail'!G955+'Attorney Detail'!H955),0)))</f>
        <v>0</v>
      </c>
      <c r="BC957" s="93">
        <f>IF(V957=0,0,(IF('Attorney Detail'!N955="yes",(((V957)/AV957)*('Attorney Detail'!G955+'Attorney Detail'!H955)),0)))</f>
        <v>0</v>
      </c>
      <c r="BD957" s="93">
        <f>IF(X957+Z957+AB957=0,0,(IF('Attorney Detail'!O955="yes",((X957+Z957+AB957)/AV957)*('Attorney Detail'!G955+'Attorney Detail'!H955),0)))</f>
        <v>0</v>
      </c>
      <c r="BE957" s="93">
        <f>IF(AD957=0,0,(IF('Attorney Detail'!P955="yes",(AD957/AV957)*('Attorney Detail'!G955+'Attorney Detail'!H955),0)))</f>
        <v>0</v>
      </c>
      <c r="BF957" s="93">
        <f>IF(AF957=0,0,(IF('Attorney Detail'!Q955="yes",(AF957/AV957)*('Attorney Detail'!G955+'Attorney Detail'!H955),0)))</f>
        <v>0</v>
      </c>
      <c r="BG957" s="93">
        <f>IF(AH957=0,0,(AH957/AV957)*('Attorney Detail'!G955+'Attorney Detail'!H955))</f>
        <v>0</v>
      </c>
      <c r="BH957" s="93">
        <f>IF(AK957+AM957=0,0,(IF('Attorney Detail'!R955="yes",((AL957+AN957)/AV957)*('Attorney Detail'!G955+'Attorney Detail'!H955),0)))</f>
        <v>0</v>
      </c>
      <c r="BI957" s="91">
        <f>IF(AP957=0,0,(IF('Attorney Detail'!S955="yes",(AP957/AV957)*('Attorney Detail'!G955+'Attorney Detail'!H955),0)))</f>
        <v>0</v>
      </c>
      <c r="BJ957" s="91">
        <f>IF(AT957=0,0,(AT957/AV957)*('Attorney Detail'!G955+'Attorney Detail'!H955))</f>
        <v>0</v>
      </c>
      <c r="BK957" s="91">
        <f>IF((AU957)=0,('Attorney Detail'!G955+'Attorney Detail'!H955),SUM(AW957:BJ957))</f>
        <v>0</v>
      </c>
    </row>
    <row r="958" spans="1:63" ht="16.5" thickTop="1" thickBot="1" x14ac:dyDescent="0.3">
      <c r="A958" s="24" t="s">
        <v>28</v>
      </c>
      <c r="B958" s="25"/>
      <c r="C958" s="25"/>
      <c r="D958" s="75">
        <f>C958/C953</f>
        <v>0</v>
      </c>
      <c r="E958" s="25"/>
      <c r="F958" s="75">
        <f>E958/E953</f>
        <v>0</v>
      </c>
      <c r="G958" s="25"/>
      <c r="H958" s="75">
        <f>G958/G953</f>
        <v>0</v>
      </c>
      <c r="I958" s="25"/>
      <c r="J958" s="75">
        <f>I958/I953</f>
        <v>0</v>
      </c>
      <c r="K958" s="25"/>
      <c r="L958" s="75">
        <f>K958/K953</f>
        <v>0</v>
      </c>
      <c r="M958" s="25"/>
      <c r="N958" s="75">
        <f>M958/M953</f>
        <v>0</v>
      </c>
      <c r="O958" s="25"/>
      <c r="P958" s="75">
        <f>O958/O953</f>
        <v>0</v>
      </c>
      <c r="Q958" s="25"/>
      <c r="R958" s="75">
        <f>Q958/Q953</f>
        <v>0</v>
      </c>
      <c r="S958" s="25"/>
      <c r="T958" s="75">
        <f>S958/S953</f>
        <v>0</v>
      </c>
      <c r="U958" s="25"/>
      <c r="V958" s="75">
        <f>U958/U953</f>
        <v>0</v>
      </c>
      <c r="W958" s="25"/>
      <c r="X958" s="75">
        <f>W958/W953</f>
        <v>0</v>
      </c>
      <c r="Y958" s="25"/>
      <c r="Z958" s="75">
        <f>Y958/Y953</f>
        <v>0</v>
      </c>
      <c r="AA958" s="25"/>
      <c r="AB958" s="75">
        <f>AA958/AA953</f>
        <v>0</v>
      </c>
      <c r="AC958" s="25"/>
      <c r="AD958" s="75">
        <f>AC958/AC953</f>
        <v>0</v>
      </c>
      <c r="AE958" s="25"/>
      <c r="AF958" s="75">
        <f>AE958/AE953</f>
        <v>0</v>
      </c>
      <c r="AG958" s="25"/>
      <c r="AH958" s="75">
        <f>AG958/AG953</f>
        <v>0</v>
      </c>
      <c r="AI958" s="25"/>
      <c r="AJ958" s="75">
        <f>AI958/AI953</f>
        <v>0</v>
      </c>
      <c r="AK958" s="25">
        <v>0</v>
      </c>
      <c r="AL958" s="75">
        <f>AK958/AK953</f>
        <v>0</v>
      </c>
      <c r="AM958" s="25">
        <v>0</v>
      </c>
      <c r="AN958" s="75">
        <f>AM958/AM953</f>
        <v>0</v>
      </c>
      <c r="AO958" s="25"/>
      <c r="AP958" s="75">
        <f>AO958/AO953</f>
        <v>0</v>
      </c>
      <c r="AQ958" s="25"/>
      <c r="AR958" s="75">
        <f>AQ958/AQ953</f>
        <v>0</v>
      </c>
      <c r="AS958" s="25"/>
      <c r="AT958" s="75">
        <f>AS958/AS953</f>
        <v>0</v>
      </c>
      <c r="AU958" s="108">
        <f>E958+M958+O958+Q958+W958+Y958+AA958+AE958+AG958+AI958+AO958+AS958+G958+K958+I958+AC958+S958+U958+AQ958+AK958+AM958+C958</f>
        <v>0</v>
      </c>
      <c r="AV958" s="155">
        <f t="shared" si="4305"/>
        <v>0</v>
      </c>
      <c r="AW958" s="93">
        <f>IF(D958=0,0,(IF('Attorney Detail'!I956="yes",(D958/AV958)*('Attorney Detail'!G956+'Attorney Detail'!H956),0)))</f>
        <v>0</v>
      </c>
      <c r="AX958" s="93">
        <f>IF(F958=0,0,(IF('Attorney Detail'!J956="yes",(F958/AV958)*('Attorney Detail'!G956+'Attorney Detail'!H956),0)))</f>
        <v>0</v>
      </c>
      <c r="AY958" s="93">
        <f>IF(H958+J958=0,0,(IF('Attorney Detail'!K956="yes",((H958+J958)/AV958)*('Attorney Detail'!G956+'Attorney Detail'!H956),0)))</f>
        <v>0</v>
      </c>
      <c r="AZ958" s="93">
        <f>IF(L958=0,0,(IF('Attorney Detail'!L956="yes",(L958/AV958)*('Attorney Detail'!G956+'Attorney Detail'!H956),0)))</f>
        <v>0</v>
      </c>
      <c r="BA958" s="93">
        <f>IF(N958=0,0,(N958/AV958)*('Attorney Detail'!G956+'Attorney Detail'!H956))</f>
        <v>0</v>
      </c>
      <c r="BB958" s="93">
        <f>IF(R958+T958=0,0,(IF('Attorney Detail'!M956="yes",((R958+T958)/AV958)*('Attorney Detail'!G956+'Attorney Detail'!H956),0)))</f>
        <v>0</v>
      </c>
      <c r="BC958" s="93">
        <f>IF(V958=0,0,(IF('Attorney Detail'!N956="yes",(((V958)/AV958)*('Attorney Detail'!G956+'Attorney Detail'!H956)),0)))</f>
        <v>0</v>
      </c>
      <c r="BD958" s="93">
        <f>IF(X958+Z958+AB958=0,0,(IF('Attorney Detail'!O956="yes",((X958+Z958+AB958)/AV958)*('Attorney Detail'!G956+'Attorney Detail'!H956),0)))</f>
        <v>0</v>
      </c>
      <c r="BE958" s="93">
        <f>IF(AD958=0,0,(IF('Attorney Detail'!P956="yes",(AD958/AV958)*('Attorney Detail'!G956+'Attorney Detail'!H956),0)))</f>
        <v>0</v>
      </c>
      <c r="BF958" s="93">
        <f>IF(AF958=0,0,(IF('Attorney Detail'!Q956="yes",(AF958/AV958)*('Attorney Detail'!G956+'Attorney Detail'!H956),0)))</f>
        <v>0</v>
      </c>
      <c r="BG958" s="93">
        <f>IF(AH958=0,0,(AH958/AV958)*('Attorney Detail'!G956+'Attorney Detail'!H956))</f>
        <v>0</v>
      </c>
      <c r="BH958" s="93">
        <f>IF(AK958+AM958=0,0,(IF('Attorney Detail'!R956="yes",((AL958+AN958)/AV958)*('Attorney Detail'!G956+'Attorney Detail'!H956),0)))</f>
        <v>0</v>
      </c>
      <c r="BI958" s="91">
        <f>IF(AP958=0,0,(IF('Attorney Detail'!S956="yes",(AP958/AV958)*('Attorney Detail'!G956+'Attorney Detail'!H956),0)))</f>
        <v>0</v>
      </c>
      <c r="BJ958" s="91">
        <f>IF(AT958=0,0,(AT958/AV958)*('Attorney Detail'!G956+'Attorney Detail'!H956))</f>
        <v>0</v>
      </c>
      <c r="BK958" s="91">
        <f>IF((AU958)=0,('Attorney Detail'!G956+'Attorney Detail'!H956),SUM(AW958:BJ958))</f>
        <v>0</v>
      </c>
    </row>
    <row r="959" spans="1:63" ht="16.5" thickTop="1" thickBot="1" x14ac:dyDescent="0.3">
      <c r="A959" s="72" t="s">
        <v>29</v>
      </c>
      <c r="B959" s="73"/>
      <c r="C959" s="73">
        <f t="shared" ref="C959" si="4306">SUM(C955:C958)</f>
        <v>0</v>
      </c>
      <c r="D959" s="74">
        <f t="shared" ref="D959" si="4307">C959/C953</f>
        <v>0</v>
      </c>
      <c r="E959" s="73">
        <f t="shared" ref="E959" si="4308">SUM(E955:E958)</f>
        <v>0</v>
      </c>
      <c r="F959" s="74">
        <f t="shared" ref="F959" si="4309">E959/E953</f>
        <v>0</v>
      </c>
      <c r="G959" s="73">
        <f t="shared" ref="G959" si="4310">SUM(G955:G958)</f>
        <v>0</v>
      </c>
      <c r="H959" s="75">
        <f t="shared" ref="H959" si="4311">G959/G953</f>
        <v>0</v>
      </c>
      <c r="I959" s="73">
        <f t="shared" ref="I959" si="4312">SUM(I955:I958)</f>
        <v>0</v>
      </c>
      <c r="J959" s="75">
        <f t="shared" ref="J959" si="4313">I959/I953</f>
        <v>0</v>
      </c>
      <c r="K959" s="73">
        <f t="shared" ref="K959" si="4314">SUM(K955:K958)</f>
        <v>0</v>
      </c>
      <c r="L959" s="75">
        <f t="shared" ref="L959" si="4315">K959/K953</f>
        <v>0</v>
      </c>
      <c r="M959" s="73">
        <f t="shared" ref="M959" si="4316">SUM(M955:M958)</f>
        <v>0</v>
      </c>
      <c r="N959" s="74">
        <f t="shared" ref="N959" si="4317">M959/M953</f>
        <v>0</v>
      </c>
      <c r="O959" s="73">
        <f t="shared" ref="O959" si="4318">SUM(O955:O958)</f>
        <v>0</v>
      </c>
      <c r="P959" s="74">
        <f t="shared" ref="P959" si="4319">O959/O953</f>
        <v>0</v>
      </c>
      <c r="Q959" s="73">
        <f t="shared" ref="Q959" si="4320">SUM(Q955:Q958)</f>
        <v>0</v>
      </c>
      <c r="R959" s="75">
        <f t="shared" ref="R959" si="4321">Q959/Q953</f>
        <v>0</v>
      </c>
      <c r="S959" s="73">
        <f t="shared" ref="S959" si="4322">SUM(S955:S958)</f>
        <v>0</v>
      </c>
      <c r="T959" s="75">
        <f t="shared" ref="T959" si="4323">S959/S953</f>
        <v>0</v>
      </c>
      <c r="U959" s="73">
        <f t="shared" ref="U959" si="4324">SUM(U955:U958)</f>
        <v>0</v>
      </c>
      <c r="V959" s="75">
        <f t="shared" ref="V959" si="4325">U959/U953</f>
        <v>0</v>
      </c>
      <c r="W959" s="73">
        <f t="shared" ref="W959" si="4326">SUM(W955:W958)</f>
        <v>0</v>
      </c>
      <c r="X959" s="75">
        <f t="shared" ref="X959" si="4327">W959/W953</f>
        <v>0</v>
      </c>
      <c r="Y959" s="73">
        <f t="shared" ref="Y959" si="4328">SUM(Y955:Y958)</f>
        <v>0</v>
      </c>
      <c r="Z959" s="75">
        <f t="shared" ref="Z959" si="4329">Y959/Y953</f>
        <v>0</v>
      </c>
      <c r="AA959" s="73">
        <f t="shared" ref="AA959" si="4330">SUM(AA955:AA958)</f>
        <v>0</v>
      </c>
      <c r="AB959" s="75">
        <f t="shared" ref="AB959" si="4331">AA959/AA953</f>
        <v>0</v>
      </c>
      <c r="AC959" s="73">
        <f t="shared" ref="AC959" si="4332">SUM(AC955:AC958)</f>
        <v>0</v>
      </c>
      <c r="AD959" s="75">
        <f t="shared" ref="AD959" si="4333">AC959/AC953</f>
        <v>0</v>
      </c>
      <c r="AE959" s="73">
        <f t="shared" ref="AE959" si="4334">SUM(AE955:AE958)</f>
        <v>0</v>
      </c>
      <c r="AF959" s="75">
        <f t="shared" ref="AF959" si="4335">AE959/AE953</f>
        <v>0</v>
      </c>
      <c r="AG959" s="73">
        <f t="shared" ref="AG959" si="4336">SUM(AG955:AG958)</f>
        <v>0</v>
      </c>
      <c r="AH959" s="75">
        <f t="shared" ref="AH959" si="4337">AG959/AG953</f>
        <v>0</v>
      </c>
      <c r="AI959" s="73">
        <f t="shared" ref="AI959" si="4338">SUM(AI955:AI958)</f>
        <v>0</v>
      </c>
      <c r="AJ959" s="75">
        <f t="shared" ref="AJ959" si="4339">AI959/AI953</f>
        <v>0</v>
      </c>
      <c r="AK959" s="73">
        <f t="shared" ref="AK959" si="4340">SUM(AK955:AK958)</f>
        <v>0</v>
      </c>
      <c r="AL959" s="75">
        <f t="shared" ref="AL959" si="4341">AK959/AK953</f>
        <v>0</v>
      </c>
      <c r="AM959" s="73">
        <f t="shared" ref="AM959" si="4342">SUM(AM955:AM958)</f>
        <v>0</v>
      </c>
      <c r="AN959" s="75">
        <f t="shared" ref="AN959" si="4343">AM959/AM953</f>
        <v>0</v>
      </c>
      <c r="AO959" s="73">
        <f t="shared" ref="AO959" si="4344">SUM(AO955:AO958)</f>
        <v>0</v>
      </c>
      <c r="AP959" s="75">
        <f t="shared" ref="AP959" si="4345">AO959/AO953</f>
        <v>0</v>
      </c>
      <c r="AQ959" s="73">
        <f t="shared" ref="AQ959" si="4346">SUM(AQ955:AQ958)</f>
        <v>0</v>
      </c>
      <c r="AR959" s="75">
        <f t="shared" ref="AR959" si="4347">AQ959/AQ953</f>
        <v>0</v>
      </c>
      <c r="AS959" s="73">
        <f t="shared" ref="AS959" si="4348">SUM(AS955:AS958)</f>
        <v>0</v>
      </c>
      <c r="AT959" s="75">
        <f t="shared" ref="AT959" si="4349">AS959/AS953</f>
        <v>0</v>
      </c>
      <c r="AU959" s="71">
        <f>E959+M959+O959+Q959+W959+Y959+AA959+AE959+AG959+AI959+AO959+AS959+G959+K959+I959+AC959+S959+U959+AQ959+AK959+AM959+C959</f>
        <v>0</v>
      </c>
      <c r="AV959" s="155">
        <f t="shared" si="4305"/>
        <v>0</v>
      </c>
      <c r="AW959" s="94"/>
      <c r="AX959" s="94"/>
      <c r="AY959" s="94"/>
      <c r="AZ959" s="94"/>
      <c r="BA959" s="94"/>
      <c r="BB959" s="94"/>
      <c r="BC959" s="94"/>
      <c r="BD959" s="94"/>
      <c r="BE959" s="94"/>
      <c r="BF959" s="94"/>
      <c r="BG959" s="94"/>
      <c r="BH959" s="94"/>
      <c r="BI959" s="94"/>
      <c r="BJ959" s="94"/>
      <c r="BK959" s="94"/>
    </row>
    <row r="960" spans="1:63" ht="16.5" thickTop="1" x14ac:dyDescent="0.25">
      <c r="A960" s="233" t="s">
        <v>481</v>
      </c>
      <c r="B960" s="233"/>
      <c r="C960" s="233"/>
      <c r="D960" s="233"/>
      <c r="E960" s="233"/>
      <c r="F960" s="233"/>
      <c r="G960" s="233"/>
      <c r="H960" s="233"/>
      <c r="I960" s="233"/>
      <c r="J960" s="233"/>
      <c r="K960" s="233"/>
      <c r="L960" s="233"/>
      <c r="M960" s="233"/>
      <c r="N960" s="233"/>
      <c r="O960" s="233"/>
      <c r="P960" s="233"/>
      <c r="Q960" s="233"/>
      <c r="R960" s="233"/>
      <c r="S960" s="233"/>
      <c r="T960" s="233"/>
      <c r="U960" s="233"/>
      <c r="V960" s="233"/>
      <c r="W960" s="233"/>
      <c r="X960" s="233"/>
      <c r="Y960" s="233"/>
      <c r="Z960" s="233"/>
      <c r="AA960" s="233"/>
      <c r="AB960" s="233"/>
      <c r="AC960" s="233"/>
      <c r="AD960" s="233"/>
      <c r="AE960" s="233"/>
      <c r="AF960" s="233"/>
      <c r="AG960" s="233"/>
      <c r="AH960" s="233"/>
      <c r="AI960" s="233"/>
      <c r="AJ960" s="233"/>
      <c r="AK960" s="233"/>
      <c r="AL960" s="233"/>
      <c r="AM960" s="233"/>
      <c r="AN960" s="233"/>
      <c r="AO960" s="233"/>
      <c r="AP960" s="233"/>
      <c r="AQ960" s="233"/>
      <c r="AR960" s="233"/>
      <c r="AS960" s="233"/>
      <c r="AT960" s="233"/>
      <c r="AU960" s="233"/>
      <c r="AV960" s="233"/>
    </row>
    <row r="961" spans="1:63" ht="45" x14ac:dyDescent="0.25">
      <c r="A961" s="76"/>
      <c r="B961" s="66" t="s">
        <v>21</v>
      </c>
      <c r="C961" s="225" t="s">
        <v>442</v>
      </c>
      <c r="D961" s="226"/>
      <c r="E961" s="225" t="s">
        <v>96</v>
      </c>
      <c r="F961" s="226"/>
      <c r="G961" s="232" t="s">
        <v>99</v>
      </c>
      <c r="H961" s="226"/>
      <c r="I961" s="232" t="s">
        <v>100</v>
      </c>
      <c r="J961" s="226"/>
      <c r="K961" s="225" t="s">
        <v>97</v>
      </c>
      <c r="L961" s="226"/>
      <c r="M961" s="225" t="s">
        <v>98</v>
      </c>
      <c r="N961" s="226"/>
      <c r="O961" s="225" t="s">
        <v>22</v>
      </c>
      <c r="P961" s="226"/>
      <c r="Q961" s="225" t="s">
        <v>489</v>
      </c>
      <c r="R961" s="226"/>
      <c r="S961" s="225" t="s">
        <v>488</v>
      </c>
      <c r="T961" s="226"/>
      <c r="U961" s="232" t="s">
        <v>422</v>
      </c>
      <c r="V961" s="226"/>
      <c r="W961" s="232" t="s">
        <v>436</v>
      </c>
      <c r="X961" s="226"/>
      <c r="Y961" s="232" t="s">
        <v>423</v>
      </c>
      <c r="Z961" s="226"/>
      <c r="AA961" s="225" t="s">
        <v>484</v>
      </c>
      <c r="AB961" s="226"/>
      <c r="AC961" s="225" t="s">
        <v>93</v>
      </c>
      <c r="AD961" s="226"/>
      <c r="AE961" s="225" t="s">
        <v>94</v>
      </c>
      <c r="AF961" s="226"/>
      <c r="AG961" s="225" t="s">
        <v>485</v>
      </c>
      <c r="AH961" s="226"/>
      <c r="AI961" s="225" t="s">
        <v>424</v>
      </c>
      <c r="AJ961" s="226"/>
      <c r="AK961" s="225" t="s">
        <v>425</v>
      </c>
      <c r="AL961" s="226"/>
      <c r="AM961" s="225" t="s">
        <v>437</v>
      </c>
      <c r="AN961" s="226"/>
      <c r="AO961" s="225" t="s">
        <v>500</v>
      </c>
      <c r="AP961" s="226"/>
      <c r="AQ961" s="225" t="s">
        <v>426</v>
      </c>
      <c r="AR961" s="226"/>
      <c r="AS961" s="225" t="s">
        <v>447</v>
      </c>
      <c r="AT961" s="226"/>
      <c r="AU961" s="225" t="s">
        <v>23</v>
      </c>
      <c r="AV961" s="226"/>
      <c r="AW961" s="89" t="s">
        <v>442</v>
      </c>
      <c r="AX961" s="89" t="s">
        <v>96</v>
      </c>
      <c r="AY961" s="195" t="s">
        <v>331</v>
      </c>
      <c r="AZ961" s="105" t="s">
        <v>97</v>
      </c>
      <c r="BA961" s="105" t="s">
        <v>443</v>
      </c>
      <c r="BB961" s="90" t="s">
        <v>434</v>
      </c>
      <c r="BC961" s="106" t="s">
        <v>332</v>
      </c>
      <c r="BD961" s="90" t="s">
        <v>435</v>
      </c>
      <c r="BE961" s="90" t="s">
        <v>93</v>
      </c>
      <c r="BF961" s="90" t="s">
        <v>94</v>
      </c>
      <c r="BG961" s="90" t="s">
        <v>31</v>
      </c>
      <c r="BH961" s="90" t="s">
        <v>444</v>
      </c>
      <c r="BI961" s="91" t="s">
        <v>445</v>
      </c>
      <c r="BJ961" s="91" t="s">
        <v>446</v>
      </c>
      <c r="BK961" s="91" t="s">
        <v>448</v>
      </c>
    </row>
    <row r="962" spans="1:63" x14ac:dyDescent="0.25">
      <c r="A962" s="38" t="s">
        <v>107</v>
      </c>
      <c r="B962" s="67"/>
      <c r="C962" s="67"/>
      <c r="D962" s="68"/>
      <c r="E962" s="67"/>
      <c r="F962" s="68"/>
      <c r="G962" s="67"/>
      <c r="H962" s="68"/>
      <c r="I962" s="67"/>
      <c r="J962" s="68"/>
      <c r="K962" s="67"/>
      <c r="L962" s="68"/>
      <c r="M962" s="69"/>
      <c r="N962" s="68"/>
      <c r="O962" s="67"/>
      <c r="P962" s="68"/>
      <c r="Q962" s="67"/>
      <c r="R962" s="68"/>
      <c r="S962" s="67"/>
      <c r="T962" s="68"/>
      <c r="U962" s="67"/>
      <c r="V962" s="68"/>
      <c r="W962" s="67"/>
      <c r="X962" s="68"/>
      <c r="Y962" s="67"/>
      <c r="Z962" s="68"/>
      <c r="AA962" s="67"/>
      <c r="AB962" s="68"/>
      <c r="AC962" s="69"/>
      <c r="AD962" s="69"/>
      <c r="AE962" s="67"/>
      <c r="AF962" s="68"/>
      <c r="AG962" s="67"/>
      <c r="AH962" s="68"/>
      <c r="AI962" s="67"/>
      <c r="AJ962" s="68"/>
      <c r="AK962" s="227"/>
      <c r="AL962" s="228"/>
      <c r="AM962" s="227"/>
      <c r="AN962" s="228"/>
      <c r="AO962" s="112"/>
      <c r="AP962" s="113"/>
      <c r="AQ962" s="112"/>
      <c r="AR962" s="113"/>
      <c r="AS962" s="112"/>
      <c r="AT962" s="113"/>
      <c r="AU962" s="67"/>
      <c r="AV962" s="110"/>
      <c r="AW962" s="89"/>
      <c r="AX962" s="89"/>
      <c r="AY962" s="89"/>
      <c r="AZ962" s="89"/>
      <c r="BA962" s="89"/>
    </row>
    <row r="963" spans="1:63" x14ac:dyDescent="0.25">
      <c r="A963" s="77"/>
      <c r="B963" s="70"/>
      <c r="C963" s="223">
        <f>(VLOOKUP(A962,$BL$2:$CH$5,2,FALSE))*'Attorney Detail'!F963</f>
        <v>15</v>
      </c>
      <c r="D963" s="224"/>
      <c r="E963" s="223">
        <f>(VLOOKUP(A962,$BL$2:$CH$5,3,FALSE))*'Attorney Detail'!F963</f>
        <v>15</v>
      </c>
      <c r="F963" s="224"/>
      <c r="G963" s="223">
        <f>VLOOKUP(A962,$BL$2:$CI$5,4,FALSE)*'Attorney Detail'!F963</f>
        <v>50</v>
      </c>
      <c r="H963" s="224"/>
      <c r="I963" s="223">
        <f>VLOOKUP(A962,$BL$2:$CI$5,5,FALSE)*'Attorney Detail'!F963</f>
        <v>80</v>
      </c>
      <c r="J963" s="224"/>
      <c r="K963" s="223">
        <f>VLOOKUP(A962,$BL$2:$CI$5,6,FALSE)*'Attorney Detail'!F963</f>
        <v>100</v>
      </c>
      <c r="L963" s="224"/>
      <c r="M963" s="234">
        <f>VLOOKUP(A962,$BL$2:$CI$5,7,FALSE)*'Attorney Detail'!F963</f>
        <v>150</v>
      </c>
      <c r="N963" s="224"/>
      <c r="O963" s="223">
        <f>VLOOKUP(A962,$BL$2:$CI$5,8,FALSE)*'Attorney Detail'!F963</f>
        <v>300</v>
      </c>
      <c r="P963" s="224"/>
      <c r="Q963" s="223">
        <f>VLOOKUP(A962,$BL$2:$CI$5,9,FALSE)*'Attorney Detail'!F963</f>
        <v>15</v>
      </c>
      <c r="R963" s="224"/>
      <c r="S963" s="223">
        <f>VLOOKUP(A962,$BL$2:$CI$5,10,FALSE)*'Attorney Detail'!F963</f>
        <v>50</v>
      </c>
      <c r="T963" s="224"/>
      <c r="U963" s="223">
        <f>VLOOKUP(A962,$BL$2:$CI$5,11,FALSE)*'Attorney Detail'!F963</f>
        <v>100</v>
      </c>
      <c r="V963" s="224"/>
      <c r="W963" s="223">
        <f>VLOOKUP(A962,$BL$2:$CI$5,12,FALSE)*'Attorney Detail'!F963</f>
        <v>220</v>
      </c>
      <c r="X963" s="224"/>
      <c r="Y963" s="223">
        <f>VLOOKUP(A962,$BL$2:$CI$5,13,FALSE)*'Attorney Detail'!F963</f>
        <v>300</v>
      </c>
      <c r="Z963" s="224"/>
      <c r="AA963" s="229">
        <f>VLOOKUP(A962,$BL$2:$CI$5,14,FALSE)*'Attorney Detail'!F963</f>
        <v>400</v>
      </c>
      <c r="AB963" s="230"/>
      <c r="AC963" s="229">
        <f>VLOOKUP(A962,$BL$2:$CI$5,15,FALSE)*'Attorney Detail'!F963</f>
        <v>120</v>
      </c>
      <c r="AD963" s="231"/>
      <c r="AE963" s="229">
        <f>VLOOKUP(A962,$BL$2:$CI$5,16,FALSE)*'Attorney Detail'!F963</f>
        <v>120</v>
      </c>
      <c r="AF963" s="230"/>
      <c r="AG963" s="229">
        <f>VLOOKUP(A962,$BL$2:$CI$5,17,FALSE)*'Attorney Detail'!F963</f>
        <v>300</v>
      </c>
      <c r="AH963" s="230"/>
      <c r="AI963" s="223">
        <f>VLOOKUP(A962,$BL$2:$CI$5,18,FALSE)*'Attorney Detail'!F963</f>
        <v>300</v>
      </c>
      <c r="AJ963" s="224"/>
      <c r="AK963" s="223">
        <f>VLOOKUP(A962,$BL$2:$CI$5,19,FALSE)*'Attorney Detail'!F963</f>
        <v>15</v>
      </c>
      <c r="AL963" s="224"/>
      <c r="AM963" s="223">
        <f>VLOOKUP(A962,$BL$2:$CI$5,20,FALSE)*'Attorney Detail'!F963</f>
        <v>40</v>
      </c>
      <c r="AN963" s="224"/>
      <c r="AO963" s="223">
        <f>VLOOKUP(A962,$BL$2:$CI$5,21,FALSE)*'Attorney Detail'!F963</f>
        <v>40</v>
      </c>
      <c r="AP963" s="224"/>
      <c r="AQ963" s="223">
        <f>VLOOKUP(A962,$BL$2:$CI$5,22,FALSE)*'Attorney Detail'!F963</f>
        <v>40</v>
      </c>
      <c r="AR963" s="224"/>
      <c r="AS963" s="235">
        <f>VLOOKUP(A962,$BL$2:$CI$5,23,FALSE)*'Attorney Detail'!F963</f>
        <v>10000000000</v>
      </c>
      <c r="AT963" s="236"/>
      <c r="AU963" s="237"/>
      <c r="AV963" s="238"/>
    </row>
    <row r="964" spans="1:63" ht="15.75" thickBot="1" x14ac:dyDescent="0.3">
      <c r="A964" s="37" t="str">
        <f>'Attorney Detail'!A963&amp;""</f>
        <v/>
      </c>
      <c r="B964" s="78" t="s">
        <v>24</v>
      </c>
      <c r="C964" s="78" t="s">
        <v>24</v>
      </c>
      <c r="D964" s="78" t="s">
        <v>112</v>
      </c>
      <c r="E964" s="78" t="s">
        <v>24</v>
      </c>
      <c r="F964" s="78" t="s">
        <v>112</v>
      </c>
      <c r="G964" s="78" t="s">
        <v>24</v>
      </c>
      <c r="H964" s="78" t="s">
        <v>112</v>
      </c>
      <c r="I964" s="78" t="s">
        <v>24</v>
      </c>
      <c r="J964" s="78" t="s">
        <v>112</v>
      </c>
      <c r="K964" s="78" t="s">
        <v>24</v>
      </c>
      <c r="L964" s="78" t="s">
        <v>112</v>
      </c>
      <c r="M964" s="78" t="s">
        <v>24</v>
      </c>
      <c r="N964" s="78" t="s">
        <v>112</v>
      </c>
      <c r="O964" s="78" t="s">
        <v>24</v>
      </c>
      <c r="P964" s="78" t="s">
        <v>112</v>
      </c>
      <c r="Q964" s="78" t="s">
        <v>24</v>
      </c>
      <c r="R964" s="78" t="s">
        <v>112</v>
      </c>
      <c r="S964" s="78" t="s">
        <v>24</v>
      </c>
      <c r="T964" s="78" t="s">
        <v>112</v>
      </c>
      <c r="U964" s="78" t="s">
        <v>24</v>
      </c>
      <c r="V964" s="78" t="s">
        <v>112</v>
      </c>
      <c r="W964" s="78" t="s">
        <v>24</v>
      </c>
      <c r="X964" s="78" t="s">
        <v>112</v>
      </c>
      <c r="Y964" s="78" t="s">
        <v>24</v>
      </c>
      <c r="Z964" s="78" t="s">
        <v>112</v>
      </c>
      <c r="AA964" s="78" t="s">
        <v>24</v>
      </c>
      <c r="AB964" s="78" t="s">
        <v>112</v>
      </c>
      <c r="AC964" s="78" t="s">
        <v>24</v>
      </c>
      <c r="AD964" s="78" t="s">
        <v>112</v>
      </c>
      <c r="AE964" s="78" t="s">
        <v>24</v>
      </c>
      <c r="AF964" s="78" t="s">
        <v>112</v>
      </c>
      <c r="AG964" s="78" t="s">
        <v>24</v>
      </c>
      <c r="AH964" s="79" t="s">
        <v>112</v>
      </c>
      <c r="AI964" s="78" t="s">
        <v>24</v>
      </c>
      <c r="AJ964" s="78" t="s">
        <v>112</v>
      </c>
      <c r="AK964" s="78" t="s">
        <v>24</v>
      </c>
      <c r="AL964" s="78" t="s">
        <v>112</v>
      </c>
      <c r="AM964" s="78" t="s">
        <v>24</v>
      </c>
      <c r="AN964" s="78" t="s">
        <v>112</v>
      </c>
      <c r="AO964" s="78" t="s">
        <v>24</v>
      </c>
      <c r="AP964" s="78" t="s">
        <v>112</v>
      </c>
      <c r="AQ964" s="78" t="s">
        <v>24</v>
      </c>
      <c r="AR964" s="78" t="s">
        <v>112</v>
      </c>
      <c r="AS964" s="78" t="s">
        <v>24</v>
      </c>
      <c r="AT964" s="78" t="s">
        <v>112</v>
      </c>
      <c r="AU964" s="78" t="s">
        <v>24</v>
      </c>
      <c r="AV964" s="154" t="s">
        <v>112</v>
      </c>
    </row>
    <row r="965" spans="1:63" ht="16.5" thickTop="1" thickBot="1" x14ac:dyDescent="0.3">
      <c r="A965" s="20" t="s">
        <v>25</v>
      </c>
      <c r="B965" s="21"/>
      <c r="C965" s="21"/>
      <c r="D965" s="75">
        <f>C965/C963</f>
        <v>0</v>
      </c>
      <c r="E965" s="21"/>
      <c r="F965" s="75">
        <f>E965/E963</f>
        <v>0</v>
      </c>
      <c r="G965" s="21"/>
      <c r="H965" s="75">
        <f>G965/G963</f>
        <v>0</v>
      </c>
      <c r="I965" s="21"/>
      <c r="J965" s="75">
        <f>I965/I963</f>
        <v>0</v>
      </c>
      <c r="K965" s="21"/>
      <c r="L965" s="75">
        <f>K965/K963</f>
        <v>0</v>
      </c>
      <c r="M965" s="21"/>
      <c r="N965" s="75">
        <f>M965/M963</f>
        <v>0</v>
      </c>
      <c r="O965" s="21"/>
      <c r="P965" s="75">
        <f>O965/O963</f>
        <v>0</v>
      </c>
      <c r="Q965" s="21"/>
      <c r="R965" s="75">
        <f>Q965/Q963</f>
        <v>0</v>
      </c>
      <c r="S965" s="21"/>
      <c r="T965" s="75">
        <f>S965/S963</f>
        <v>0</v>
      </c>
      <c r="U965" s="21"/>
      <c r="V965" s="75">
        <f>U965/U963</f>
        <v>0</v>
      </c>
      <c r="W965" s="21"/>
      <c r="X965" s="75">
        <f>W965/W963</f>
        <v>0</v>
      </c>
      <c r="Y965" s="21"/>
      <c r="Z965" s="75">
        <f>Y965/Y963</f>
        <v>0</v>
      </c>
      <c r="AA965" s="21"/>
      <c r="AB965" s="75">
        <f>AA965/AA963</f>
        <v>0</v>
      </c>
      <c r="AC965" s="21"/>
      <c r="AD965" s="75">
        <f>AC965/AC963</f>
        <v>0</v>
      </c>
      <c r="AE965" s="21"/>
      <c r="AF965" s="75">
        <f>AE965/AE963</f>
        <v>0</v>
      </c>
      <c r="AG965" s="21"/>
      <c r="AH965" s="75">
        <f>AG965/AG963</f>
        <v>0</v>
      </c>
      <c r="AI965" s="21"/>
      <c r="AJ965" s="75">
        <f>AI965/AI963</f>
        <v>0</v>
      </c>
      <c r="AK965" s="21"/>
      <c r="AL965" s="75">
        <f>AK965/AK963</f>
        <v>0</v>
      </c>
      <c r="AM965" s="21">
        <v>0</v>
      </c>
      <c r="AN965" s="75">
        <f>AM965/AM963</f>
        <v>0</v>
      </c>
      <c r="AO965" s="21"/>
      <c r="AP965" s="75">
        <f>AO965/AO963</f>
        <v>0</v>
      </c>
      <c r="AQ965" s="21"/>
      <c r="AR965" s="75">
        <f>AQ965/AQ963</f>
        <v>0</v>
      </c>
      <c r="AS965" s="21"/>
      <c r="AT965" s="75">
        <f>AS965/AS963</f>
        <v>0</v>
      </c>
      <c r="AU965" s="100">
        <f>E965+M965+O965+Q965+W965+Y965+AA965+AE965+AG965+AI965+AO965+AS965+G965+K965+I965+AC965+S965+U965+AQ965+AK965+AM965+C965</f>
        <v>0</v>
      </c>
      <c r="AV965" s="155">
        <f t="shared" ref="AV965:AV969" si="4350">F965+N965+P965+R965+X965+Z965+AB965+AF965+AH965+AJ965+AP965+AT965+AD965+H965+L965+J965+T965+V965+AR965+AL965+AN965+D965</f>
        <v>0</v>
      </c>
      <c r="AW965" s="93">
        <f>IF(D965=0,0,(IF('Attorney Detail'!I963="yes",(D965/AV965)*('Attorney Detail'!G963+'Attorney Detail'!H963),0)))</f>
        <v>0</v>
      </c>
      <c r="AX965" s="93">
        <f>IF(F965=0,0,(IF('Attorney Detail'!J963="yes",(F965/AV965)*('Attorney Detail'!G963+'Attorney Detail'!H963),0)))</f>
        <v>0</v>
      </c>
      <c r="AY965" s="93">
        <f>IF(H965+J965=0,0,(IF('Attorney Detail'!K963="yes",((H965+J965)/AV965)*('Attorney Detail'!G963+'Attorney Detail'!H963),0)))</f>
        <v>0</v>
      </c>
      <c r="AZ965" s="93">
        <f>IF(L965=0,0,(IF('Attorney Detail'!L963="yes",(L965/AV965)*('Attorney Detail'!G963+'Attorney Detail'!H963),0)))</f>
        <v>0</v>
      </c>
      <c r="BA965" s="93">
        <f>IF(N965=0,0,(N965/AV965)*('Attorney Detail'!G963+'Attorney Detail'!H963))</f>
        <v>0</v>
      </c>
      <c r="BB965" s="93">
        <f>IF(R965+T965=0,0,(IF('Attorney Detail'!M963="yes",((R965+T965)/AV965)*('Attorney Detail'!G963+'Attorney Detail'!H963),0)))</f>
        <v>0</v>
      </c>
      <c r="BC965" s="93">
        <f>IF(V965=0,0,(IF('Attorney Detail'!N963="yes",(((V965)/AV965)*('Attorney Detail'!G963+'Attorney Detail'!H963)),0)))</f>
        <v>0</v>
      </c>
      <c r="BD965" s="93">
        <f>IF(X965+Z965+AB965=0,0,(IF('Attorney Detail'!O963="yes",((X965+Z965+AB965)/AV965)*('Attorney Detail'!G963+'Attorney Detail'!H963),0)))</f>
        <v>0</v>
      </c>
      <c r="BE965" s="93">
        <f>IF(AD965=0,0,(IF('Attorney Detail'!P963="yes",(AD965/AV965)*('Attorney Detail'!G963+'Attorney Detail'!H963),0)))</f>
        <v>0</v>
      </c>
      <c r="BF965" s="93">
        <f>IF(AF965=0,0,(IF('Attorney Detail'!Q963="yes",(AF965/AV965)*('Attorney Detail'!G963+'Attorney Detail'!H963),0)))</f>
        <v>0</v>
      </c>
      <c r="BG965" s="93">
        <f>IF(AH965=0,0,(AH965/AV965)*('Attorney Detail'!G963+'Attorney Detail'!H963))</f>
        <v>0</v>
      </c>
      <c r="BH965" s="93">
        <f>IF(AK965+AM965=0,0,(IF('Attorney Detail'!R963="yes",((AL965+AN965)/AV965)*('Attorney Detail'!G963+'Attorney Detail'!H963),0)))</f>
        <v>0</v>
      </c>
      <c r="BI965" s="91">
        <f>IF(AP965=0,0,(IF('Attorney Detail'!S963="yes",(AP965/AV965)*('Attorney Detail'!G963+'Attorney Detail'!H963),0)))</f>
        <v>0</v>
      </c>
      <c r="BJ965" s="91">
        <f>IF(AT965=0,0,(AT965/AV965)*('Attorney Detail'!G963+'Attorney Detail'!H963))</f>
        <v>0</v>
      </c>
      <c r="BK965" s="91">
        <f>IF((AU965)=0,('Attorney Detail'!G963+'Attorney Detail'!H963),SUM(AW965:BJ965))</f>
        <v>0</v>
      </c>
    </row>
    <row r="966" spans="1:63" ht="16.5" thickTop="1" thickBot="1" x14ac:dyDescent="0.3">
      <c r="A966" s="22" t="s">
        <v>26</v>
      </c>
      <c r="B966" s="23"/>
      <c r="C966" s="88"/>
      <c r="D966" s="75">
        <f>C966/C963</f>
        <v>0</v>
      </c>
      <c r="E966" s="88"/>
      <c r="F966" s="75">
        <f>E966/E963</f>
        <v>0</v>
      </c>
      <c r="G966" s="88"/>
      <c r="H966" s="75">
        <f>G966/G963</f>
        <v>0</v>
      </c>
      <c r="I966" s="88"/>
      <c r="J966" s="75">
        <f>I966/I963</f>
        <v>0</v>
      </c>
      <c r="K966" s="88"/>
      <c r="L966" s="75">
        <f>K966/K963</f>
        <v>0</v>
      </c>
      <c r="M966" s="88"/>
      <c r="N966" s="75">
        <f>M966/M963</f>
        <v>0</v>
      </c>
      <c r="O966" s="88"/>
      <c r="P966" s="75">
        <f>O966/O963</f>
        <v>0</v>
      </c>
      <c r="Q966" s="88"/>
      <c r="R966" s="75">
        <f>Q966/Q963</f>
        <v>0</v>
      </c>
      <c r="S966" s="88"/>
      <c r="T966" s="75">
        <f>S966/S963</f>
        <v>0</v>
      </c>
      <c r="U966" s="88"/>
      <c r="V966" s="75">
        <f>U966/U963</f>
        <v>0</v>
      </c>
      <c r="W966" s="88"/>
      <c r="X966" s="75">
        <f>W966/W963</f>
        <v>0</v>
      </c>
      <c r="Y966" s="88"/>
      <c r="Z966" s="75">
        <f>Y966/Y963</f>
        <v>0</v>
      </c>
      <c r="AA966" s="88"/>
      <c r="AB966" s="75">
        <f>AA966/AA963</f>
        <v>0</v>
      </c>
      <c r="AC966" s="88"/>
      <c r="AD966" s="75">
        <f>AC966/AC963</f>
        <v>0</v>
      </c>
      <c r="AE966" s="88"/>
      <c r="AF966" s="75">
        <f>AE966/AE963</f>
        <v>0</v>
      </c>
      <c r="AG966" s="88"/>
      <c r="AH966" s="75">
        <f>AG966/AG963</f>
        <v>0</v>
      </c>
      <c r="AI966" s="88"/>
      <c r="AJ966" s="75">
        <f>AI966/AI963</f>
        <v>0</v>
      </c>
      <c r="AK966" s="88">
        <v>0</v>
      </c>
      <c r="AL966" s="75">
        <f>AK966/AK963</f>
        <v>0</v>
      </c>
      <c r="AM966" s="88">
        <v>0</v>
      </c>
      <c r="AN966" s="75">
        <f>AM966/AM963</f>
        <v>0</v>
      </c>
      <c r="AO966" s="88"/>
      <c r="AP966" s="75">
        <f>AO966/AO963</f>
        <v>0</v>
      </c>
      <c r="AQ966" s="88"/>
      <c r="AR966" s="75">
        <f>AQ966/AQ963</f>
        <v>0</v>
      </c>
      <c r="AS966" s="88"/>
      <c r="AT966" s="75">
        <f>AS966/AS963</f>
        <v>0</v>
      </c>
      <c r="AU966" s="107">
        <f>E966+M966+O966+Q966+W966+Y966+AA966+AE966+AG966+AI966+AO966+AS966+G966+K966+I966+AC966+S966+U966+AQ966+AK966+AM966+C966</f>
        <v>0</v>
      </c>
      <c r="AV966" s="155">
        <f t="shared" si="4350"/>
        <v>0</v>
      </c>
      <c r="AW966" s="93">
        <f>IF(D966=0,0,(IF('Attorney Detail'!I964="yes",(D966/AV966)*('Attorney Detail'!G964+'Attorney Detail'!H964),0)))</f>
        <v>0</v>
      </c>
      <c r="AX966" s="93">
        <f>IF(F966=0,0,(IF('Attorney Detail'!J964="yes",(F966/AV966)*('Attorney Detail'!G964+'Attorney Detail'!H964),0)))</f>
        <v>0</v>
      </c>
      <c r="AY966" s="93">
        <f>IF(H966+J966=0,0,(IF('Attorney Detail'!K964="yes",((H966+J966)/AV966)*('Attorney Detail'!G964+'Attorney Detail'!H964),0)))</f>
        <v>0</v>
      </c>
      <c r="AZ966" s="93">
        <f>IF(L966=0,0,(IF('Attorney Detail'!L964="yes",(L966/AV966)*('Attorney Detail'!G964+'Attorney Detail'!H964),0)))</f>
        <v>0</v>
      </c>
      <c r="BA966" s="93">
        <f>IF(N966=0,0,(N966/AV966)*('Attorney Detail'!G964+'Attorney Detail'!H964))</f>
        <v>0</v>
      </c>
      <c r="BB966" s="93">
        <f>IF(R966+T966=0,0,(IF('Attorney Detail'!M964="yes",((R966+T966)/AV966)*('Attorney Detail'!G964+'Attorney Detail'!H964),0)))</f>
        <v>0</v>
      </c>
      <c r="BC966" s="93">
        <f>IF(V966=0,0,(IF('Attorney Detail'!N964="yes",(((V966)/AV966)*('Attorney Detail'!G964+'Attorney Detail'!H964)),0)))</f>
        <v>0</v>
      </c>
      <c r="BD966" s="93">
        <f>IF(X966+Z966+AB966=0,0,(IF('Attorney Detail'!O964="yes",((X966+Z966+AB966)/AV966)*('Attorney Detail'!G964+'Attorney Detail'!H964),0)))</f>
        <v>0</v>
      </c>
      <c r="BE966" s="93">
        <f>IF(AD966=0,0,(IF('Attorney Detail'!P964="yes",(AD966/AV966)*('Attorney Detail'!G964+'Attorney Detail'!H964),0)))</f>
        <v>0</v>
      </c>
      <c r="BF966" s="93">
        <f>IF(AF966=0,0,(IF('Attorney Detail'!Q964="yes",(AF966/AV966)*('Attorney Detail'!G964+'Attorney Detail'!H964),0)))</f>
        <v>0</v>
      </c>
      <c r="BG966" s="93">
        <f>IF(AH966=0,0,(AH966/AV966)*('Attorney Detail'!G964+'Attorney Detail'!H964))</f>
        <v>0</v>
      </c>
      <c r="BH966" s="93">
        <f>IF(AK966+AM966=0,0,(IF('Attorney Detail'!R964="yes",((AL966+AN966)/AV966)*('Attorney Detail'!G964+'Attorney Detail'!H964),0)))</f>
        <v>0</v>
      </c>
      <c r="BI966" s="91">
        <f>IF(AP966=0,0,(IF('Attorney Detail'!S964="yes",(AP966/AV966)*('Attorney Detail'!G964+'Attorney Detail'!H964),0)))</f>
        <v>0</v>
      </c>
      <c r="BJ966" s="91">
        <f>IF(AT966=0,0,(AT966/AV966)*('Attorney Detail'!G964+'Attorney Detail'!H964))</f>
        <v>0</v>
      </c>
      <c r="BK966" s="91">
        <f>IF((AU966)=0,('Attorney Detail'!G964+'Attorney Detail'!H964),SUM(AW966:BJ966))</f>
        <v>0</v>
      </c>
    </row>
    <row r="967" spans="1:63" ht="16.5" thickTop="1" thickBot="1" x14ac:dyDescent="0.3">
      <c r="A967" s="22" t="s">
        <v>27</v>
      </c>
      <c r="B967" s="23"/>
      <c r="C967" s="88"/>
      <c r="D967" s="75">
        <f>C967/C963</f>
        <v>0</v>
      </c>
      <c r="E967" s="88"/>
      <c r="F967" s="75">
        <f>E967/E963</f>
        <v>0</v>
      </c>
      <c r="G967" s="88"/>
      <c r="H967" s="75">
        <f>G967/G963</f>
        <v>0</v>
      </c>
      <c r="I967" s="88"/>
      <c r="J967" s="75">
        <f>I967/I963</f>
        <v>0</v>
      </c>
      <c r="K967" s="88"/>
      <c r="L967" s="75">
        <f>K967/K963</f>
        <v>0</v>
      </c>
      <c r="M967" s="88"/>
      <c r="N967" s="75">
        <f>M967/M963</f>
        <v>0</v>
      </c>
      <c r="O967" s="88"/>
      <c r="P967" s="75">
        <f>O967/O963</f>
        <v>0</v>
      </c>
      <c r="Q967" s="88"/>
      <c r="R967" s="75">
        <f>Q967/Q963</f>
        <v>0</v>
      </c>
      <c r="S967" s="88"/>
      <c r="T967" s="75">
        <f>S967/S963</f>
        <v>0</v>
      </c>
      <c r="U967" s="88"/>
      <c r="V967" s="75">
        <f>U967/U963</f>
        <v>0</v>
      </c>
      <c r="W967" s="88"/>
      <c r="X967" s="75">
        <f>W967/W963</f>
        <v>0</v>
      </c>
      <c r="Y967" s="88"/>
      <c r="Z967" s="75">
        <f>Y967/Y963</f>
        <v>0</v>
      </c>
      <c r="AA967" s="88"/>
      <c r="AB967" s="75">
        <f>AA967/AA963</f>
        <v>0</v>
      </c>
      <c r="AC967" s="88"/>
      <c r="AD967" s="75">
        <f>AC967/AC963</f>
        <v>0</v>
      </c>
      <c r="AE967" s="88"/>
      <c r="AF967" s="75">
        <f>AE967/AE963</f>
        <v>0</v>
      </c>
      <c r="AG967" s="88"/>
      <c r="AH967" s="75">
        <f>AG967/AG963</f>
        <v>0</v>
      </c>
      <c r="AI967" s="88"/>
      <c r="AJ967" s="75">
        <f>AI967/AI963</f>
        <v>0</v>
      </c>
      <c r="AK967" s="88">
        <v>0</v>
      </c>
      <c r="AL967" s="75">
        <f>AK967/AK963</f>
        <v>0</v>
      </c>
      <c r="AM967" s="88">
        <v>0</v>
      </c>
      <c r="AN967" s="75">
        <f>AM967/AM963</f>
        <v>0</v>
      </c>
      <c r="AO967" s="88"/>
      <c r="AP967" s="75">
        <f>AO967/AO963</f>
        <v>0</v>
      </c>
      <c r="AQ967" s="88"/>
      <c r="AR967" s="75">
        <f>AQ967/AQ963</f>
        <v>0</v>
      </c>
      <c r="AS967" s="88"/>
      <c r="AT967" s="75">
        <f>AS967/AS963</f>
        <v>0</v>
      </c>
      <c r="AU967" s="107">
        <f>E967+M967+O967+Q967+W967+Y967+AA967+AE967+AG967+AI967+AO967+AS967+G967+K967+I967+AC967+S967+U967+AQ967+AK967+AM967+C967</f>
        <v>0</v>
      </c>
      <c r="AV967" s="155">
        <f t="shared" si="4350"/>
        <v>0</v>
      </c>
      <c r="AW967" s="93">
        <f>IF(D967=0,0,(IF('Attorney Detail'!I965="yes",(D967/AV967)*('Attorney Detail'!G965+'Attorney Detail'!H965),0)))</f>
        <v>0</v>
      </c>
      <c r="AX967" s="93">
        <f>IF(F967=0,0,(IF('Attorney Detail'!J965="yes",(F967/AV967)*('Attorney Detail'!G965+'Attorney Detail'!H965),0)))</f>
        <v>0</v>
      </c>
      <c r="AY967" s="93">
        <f>IF(H967+J967=0,0,(IF('Attorney Detail'!K965="yes",((H967+J967)/AV967)*('Attorney Detail'!G965+'Attorney Detail'!H965),0)))</f>
        <v>0</v>
      </c>
      <c r="AZ967" s="93">
        <f>IF(L967=0,0,(IF('Attorney Detail'!L965="yes",(L967/AV967)*('Attorney Detail'!G965+'Attorney Detail'!H965),0)))</f>
        <v>0</v>
      </c>
      <c r="BA967" s="93">
        <f>IF(N967=0,0,(N967/AV967)*('Attorney Detail'!G965+'Attorney Detail'!H965))</f>
        <v>0</v>
      </c>
      <c r="BB967" s="93">
        <f>IF(R967+T967=0,0,(IF('Attorney Detail'!M965="yes",((R967+T967)/AV967)*('Attorney Detail'!G965+'Attorney Detail'!H965),0)))</f>
        <v>0</v>
      </c>
      <c r="BC967" s="93">
        <f>IF(V967=0,0,(IF('Attorney Detail'!N965="yes",(((V967)/AV967)*('Attorney Detail'!G965+'Attorney Detail'!H965)),0)))</f>
        <v>0</v>
      </c>
      <c r="BD967" s="93">
        <f>IF(X967+Z967+AB967=0,0,(IF('Attorney Detail'!O965="yes",((X967+Z967+AB967)/AV967)*('Attorney Detail'!G965+'Attorney Detail'!H965),0)))</f>
        <v>0</v>
      </c>
      <c r="BE967" s="93">
        <f>IF(AD967=0,0,(IF('Attorney Detail'!P965="yes",(AD967/AV967)*('Attorney Detail'!G965+'Attorney Detail'!H965),0)))</f>
        <v>0</v>
      </c>
      <c r="BF967" s="93">
        <f>IF(AF967=0,0,(IF('Attorney Detail'!Q965="yes",(AF967/AV967)*('Attorney Detail'!G965+'Attorney Detail'!H965),0)))</f>
        <v>0</v>
      </c>
      <c r="BG967" s="93">
        <f>IF(AH967=0,0,(AH967/AV967)*('Attorney Detail'!G965+'Attorney Detail'!H965))</f>
        <v>0</v>
      </c>
      <c r="BH967" s="93">
        <f>IF(AK967+AM967=0,0,(IF('Attorney Detail'!R965="yes",((AL967+AN967)/AV967)*('Attorney Detail'!G965+'Attorney Detail'!H965),0)))</f>
        <v>0</v>
      </c>
      <c r="BI967" s="91">
        <f>IF(AP967=0,0,(IF('Attorney Detail'!S965="yes",(AP967/AV967)*('Attorney Detail'!G965+'Attorney Detail'!H965),0)))</f>
        <v>0</v>
      </c>
      <c r="BJ967" s="91">
        <f>IF(AT967=0,0,(AT967/AV967)*('Attorney Detail'!G965+'Attorney Detail'!H965))</f>
        <v>0</v>
      </c>
      <c r="BK967" s="91">
        <f>IF((AU967)=0,('Attorney Detail'!G965+'Attorney Detail'!H965),SUM(AW967:BJ967))</f>
        <v>0</v>
      </c>
    </row>
    <row r="968" spans="1:63" ht="16.5" thickTop="1" thickBot="1" x14ac:dyDescent="0.3">
      <c r="A968" s="24" t="s">
        <v>28</v>
      </c>
      <c r="B968" s="25"/>
      <c r="C968" s="25"/>
      <c r="D968" s="75">
        <f>C968/C963</f>
        <v>0</v>
      </c>
      <c r="E968" s="25"/>
      <c r="F968" s="75">
        <f>E968/E963</f>
        <v>0</v>
      </c>
      <c r="G968" s="25"/>
      <c r="H968" s="75">
        <f>G968/G963</f>
        <v>0</v>
      </c>
      <c r="I968" s="25"/>
      <c r="J968" s="75">
        <f>I968/I963</f>
        <v>0</v>
      </c>
      <c r="K968" s="25"/>
      <c r="L968" s="75">
        <f>K968/K963</f>
        <v>0</v>
      </c>
      <c r="M968" s="25"/>
      <c r="N968" s="75">
        <f>M968/M963</f>
        <v>0</v>
      </c>
      <c r="O968" s="25"/>
      <c r="P968" s="75">
        <f>O968/O963</f>
        <v>0</v>
      </c>
      <c r="Q968" s="25"/>
      <c r="R968" s="75">
        <f>Q968/Q963</f>
        <v>0</v>
      </c>
      <c r="S968" s="25"/>
      <c r="T968" s="75">
        <f>S968/S963</f>
        <v>0</v>
      </c>
      <c r="U968" s="25"/>
      <c r="V968" s="75">
        <f>U968/U963</f>
        <v>0</v>
      </c>
      <c r="W968" s="25"/>
      <c r="X968" s="75">
        <f>W968/W963</f>
        <v>0</v>
      </c>
      <c r="Y968" s="25"/>
      <c r="Z968" s="75">
        <f>Y968/Y963</f>
        <v>0</v>
      </c>
      <c r="AA968" s="25"/>
      <c r="AB968" s="75">
        <f>AA968/AA963</f>
        <v>0</v>
      </c>
      <c r="AC968" s="25"/>
      <c r="AD968" s="75">
        <f>AC968/AC963</f>
        <v>0</v>
      </c>
      <c r="AE968" s="25"/>
      <c r="AF968" s="75">
        <f>AE968/AE963</f>
        <v>0</v>
      </c>
      <c r="AG968" s="25"/>
      <c r="AH968" s="75">
        <f>AG968/AG963</f>
        <v>0</v>
      </c>
      <c r="AI968" s="25"/>
      <c r="AJ968" s="75">
        <f>AI968/AI963</f>
        <v>0</v>
      </c>
      <c r="AK968" s="25">
        <v>0</v>
      </c>
      <c r="AL968" s="75">
        <f>AK968/AK963</f>
        <v>0</v>
      </c>
      <c r="AM968" s="25">
        <v>0</v>
      </c>
      <c r="AN968" s="75">
        <f>AM968/AM963</f>
        <v>0</v>
      </c>
      <c r="AO968" s="25"/>
      <c r="AP968" s="75">
        <f>AO968/AO963</f>
        <v>0</v>
      </c>
      <c r="AQ968" s="25"/>
      <c r="AR968" s="75">
        <f>AQ968/AQ963</f>
        <v>0</v>
      </c>
      <c r="AS968" s="25"/>
      <c r="AT968" s="75">
        <f>AS968/AS963</f>
        <v>0</v>
      </c>
      <c r="AU968" s="108">
        <f>E968+M968+O968+Q968+W968+Y968+AA968+AE968+AG968+AI968+AO968+AS968+G968+K968+I968+AC968+S968+U968+AQ968+AK968+AM968+C968</f>
        <v>0</v>
      </c>
      <c r="AV968" s="155">
        <f t="shared" si="4350"/>
        <v>0</v>
      </c>
      <c r="AW968" s="93">
        <f>IF(D968=0,0,(IF('Attorney Detail'!I966="yes",(D968/AV968)*('Attorney Detail'!G966+'Attorney Detail'!H966),0)))</f>
        <v>0</v>
      </c>
      <c r="AX968" s="93">
        <f>IF(F968=0,0,(IF('Attorney Detail'!J966="yes",(F968/AV968)*('Attorney Detail'!G966+'Attorney Detail'!H966),0)))</f>
        <v>0</v>
      </c>
      <c r="AY968" s="93">
        <f>IF(H968+J968=0,0,(IF('Attorney Detail'!K966="yes",((H968+J968)/AV968)*('Attorney Detail'!G966+'Attorney Detail'!H966),0)))</f>
        <v>0</v>
      </c>
      <c r="AZ968" s="93">
        <f>IF(L968=0,0,(IF('Attorney Detail'!L966="yes",(L968/AV968)*('Attorney Detail'!G966+'Attorney Detail'!H966),0)))</f>
        <v>0</v>
      </c>
      <c r="BA968" s="93">
        <f>IF(N968=0,0,(N968/AV968)*('Attorney Detail'!G966+'Attorney Detail'!H966))</f>
        <v>0</v>
      </c>
      <c r="BB968" s="93">
        <f>IF(R968+T968=0,0,(IF('Attorney Detail'!M966="yes",((R968+T968)/AV968)*('Attorney Detail'!G966+'Attorney Detail'!H966),0)))</f>
        <v>0</v>
      </c>
      <c r="BC968" s="93">
        <f>IF(V968=0,0,(IF('Attorney Detail'!N966="yes",(((V968)/AV968)*('Attorney Detail'!G966+'Attorney Detail'!H966)),0)))</f>
        <v>0</v>
      </c>
      <c r="BD968" s="93">
        <f>IF(X968+Z968+AB968=0,0,(IF('Attorney Detail'!O966="yes",((X968+Z968+AB968)/AV968)*('Attorney Detail'!G966+'Attorney Detail'!H966),0)))</f>
        <v>0</v>
      </c>
      <c r="BE968" s="93">
        <f>IF(AD968=0,0,(IF('Attorney Detail'!P966="yes",(AD968/AV968)*('Attorney Detail'!G966+'Attorney Detail'!H966),0)))</f>
        <v>0</v>
      </c>
      <c r="BF968" s="93">
        <f>IF(AF968=0,0,(IF('Attorney Detail'!Q966="yes",(AF968/AV968)*('Attorney Detail'!G966+'Attorney Detail'!H966),0)))</f>
        <v>0</v>
      </c>
      <c r="BG968" s="93">
        <f>IF(AH968=0,0,(AH968/AV968)*('Attorney Detail'!G966+'Attorney Detail'!H966))</f>
        <v>0</v>
      </c>
      <c r="BH968" s="93">
        <f>IF(AK968+AM968=0,0,(IF('Attorney Detail'!R966="yes",((AL968+AN968)/AV968)*('Attorney Detail'!G966+'Attorney Detail'!H966),0)))</f>
        <v>0</v>
      </c>
      <c r="BI968" s="91">
        <f>IF(AP968=0,0,(IF('Attorney Detail'!S966="yes",(AP968/AV968)*('Attorney Detail'!G966+'Attorney Detail'!H966),0)))</f>
        <v>0</v>
      </c>
      <c r="BJ968" s="91">
        <f>IF(AT968=0,0,(AT968/AV968)*('Attorney Detail'!G966+'Attorney Detail'!H966))</f>
        <v>0</v>
      </c>
      <c r="BK968" s="91">
        <f>IF((AU968)=0,('Attorney Detail'!G966+'Attorney Detail'!H966),SUM(AW968:BJ968))</f>
        <v>0</v>
      </c>
    </row>
    <row r="969" spans="1:63" ht="16.5" thickTop="1" thickBot="1" x14ac:dyDescent="0.3">
      <c r="A969" s="72" t="s">
        <v>29</v>
      </c>
      <c r="B969" s="73"/>
      <c r="C969" s="73">
        <f t="shared" ref="C969" si="4351">SUM(C965:C968)</f>
        <v>0</v>
      </c>
      <c r="D969" s="74">
        <f t="shared" ref="D969" si="4352">C969/C963</f>
        <v>0</v>
      </c>
      <c r="E969" s="73">
        <f t="shared" ref="E969" si="4353">SUM(E965:E968)</f>
        <v>0</v>
      </c>
      <c r="F969" s="74">
        <f t="shared" ref="F969" si="4354">E969/E963</f>
        <v>0</v>
      </c>
      <c r="G969" s="73">
        <f t="shared" ref="G969" si="4355">SUM(G965:G968)</f>
        <v>0</v>
      </c>
      <c r="H969" s="75">
        <f t="shared" ref="H969" si="4356">G969/G963</f>
        <v>0</v>
      </c>
      <c r="I969" s="73">
        <f t="shared" ref="I969" si="4357">SUM(I965:I968)</f>
        <v>0</v>
      </c>
      <c r="J969" s="75">
        <f t="shared" ref="J969" si="4358">I969/I963</f>
        <v>0</v>
      </c>
      <c r="K969" s="73">
        <f t="shared" ref="K969" si="4359">SUM(K965:K968)</f>
        <v>0</v>
      </c>
      <c r="L969" s="75">
        <f t="shared" ref="L969" si="4360">K969/K963</f>
        <v>0</v>
      </c>
      <c r="M969" s="73">
        <f t="shared" ref="M969" si="4361">SUM(M965:M968)</f>
        <v>0</v>
      </c>
      <c r="N969" s="74">
        <f t="shared" ref="N969" si="4362">M969/M963</f>
        <v>0</v>
      </c>
      <c r="O969" s="73">
        <f t="shared" ref="O969" si="4363">SUM(O965:O968)</f>
        <v>0</v>
      </c>
      <c r="P969" s="74">
        <f t="shared" ref="P969" si="4364">O969/O963</f>
        <v>0</v>
      </c>
      <c r="Q969" s="73">
        <f t="shared" ref="Q969" si="4365">SUM(Q965:Q968)</f>
        <v>0</v>
      </c>
      <c r="R969" s="75">
        <f t="shared" ref="R969" si="4366">Q969/Q963</f>
        <v>0</v>
      </c>
      <c r="S969" s="73">
        <f t="shared" ref="S969" si="4367">SUM(S965:S968)</f>
        <v>0</v>
      </c>
      <c r="T969" s="75">
        <f t="shared" ref="T969" si="4368">S969/S963</f>
        <v>0</v>
      </c>
      <c r="U969" s="73">
        <f t="shared" ref="U969" si="4369">SUM(U965:U968)</f>
        <v>0</v>
      </c>
      <c r="V969" s="75">
        <f t="shared" ref="V969" si="4370">U969/U963</f>
        <v>0</v>
      </c>
      <c r="W969" s="73">
        <f t="shared" ref="W969" si="4371">SUM(W965:W968)</f>
        <v>0</v>
      </c>
      <c r="X969" s="75">
        <f t="shared" ref="X969" si="4372">W969/W963</f>
        <v>0</v>
      </c>
      <c r="Y969" s="73">
        <f t="shared" ref="Y969" si="4373">SUM(Y965:Y968)</f>
        <v>0</v>
      </c>
      <c r="Z969" s="75">
        <f t="shared" ref="Z969" si="4374">Y969/Y963</f>
        <v>0</v>
      </c>
      <c r="AA969" s="73">
        <f t="shared" ref="AA969" si="4375">SUM(AA965:AA968)</f>
        <v>0</v>
      </c>
      <c r="AB969" s="75">
        <f t="shared" ref="AB969" si="4376">AA969/AA963</f>
        <v>0</v>
      </c>
      <c r="AC969" s="73">
        <f t="shared" ref="AC969" si="4377">SUM(AC965:AC968)</f>
        <v>0</v>
      </c>
      <c r="AD969" s="75">
        <f t="shared" ref="AD969" si="4378">AC969/AC963</f>
        <v>0</v>
      </c>
      <c r="AE969" s="73">
        <f t="shared" ref="AE969" si="4379">SUM(AE965:AE968)</f>
        <v>0</v>
      </c>
      <c r="AF969" s="75">
        <f t="shared" ref="AF969" si="4380">AE969/AE963</f>
        <v>0</v>
      </c>
      <c r="AG969" s="73">
        <f t="shared" ref="AG969" si="4381">SUM(AG965:AG968)</f>
        <v>0</v>
      </c>
      <c r="AH969" s="75">
        <f t="shared" ref="AH969" si="4382">AG969/AG963</f>
        <v>0</v>
      </c>
      <c r="AI969" s="73">
        <f t="shared" ref="AI969" si="4383">SUM(AI965:AI968)</f>
        <v>0</v>
      </c>
      <c r="AJ969" s="75">
        <f t="shared" ref="AJ969" si="4384">AI969/AI963</f>
        <v>0</v>
      </c>
      <c r="AK969" s="73">
        <f t="shared" ref="AK969" si="4385">SUM(AK965:AK968)</f>
        <v>0</v>
      </c>
      <c r="AL969" s="75">
        <f t="shared" ref="AL969" si="4386">AK969/AK963</f>
        <v>0</v>
      </c>
      <c r="AM969" s="73">
        <f t="shared" ref="AM969" si="4387">SUM(AM965:AM968)</f>
        <v>0</v>
      </c>
      <c r="AN969" s="75">
        <f t="shared" ref="AN969" si="4388">AM969/AM963</f>
        <v>0</v>
      </c>
      <c r="AO969" s="73">
        <f t="shared" ref="AO969" si="4389">SUM(AO965:AO968)</f>
        <v>0</v>
      </c>
      <c r="AP969" s="75">
        <f t="shared" ref="AP969" si="4390">AO969/AO963</f>
        <v>0</v>
      </c>
      <c r="AQ969" s="73">
        <f t="shared" ref="AQ969" si="4391">SUM(AQ965:AQ968)</f>
        <v>0</v>
      </c>
      <c r="AR969" s="75">
        <f t="shared" ref="AR969" si="4392">AQ969/AQ963</f>
        <v>0</v>
      </c>
      <c r="AS969" s="73">
        <f t="shared" ref="AS969" si="4393">SUM(AS965:AS968)</f>
        <v>0</v>
      </c>
      <c r="AT969" s="75">
        <f t="shared" ref="AT969" si="4394">AS969/AS963</f>
        <v>0</v>
      </c>
      <c r="AU969" s="71">
        <f>E969+M969+O969+Q969+W969+Y969+AA969+AE969+AG969+AI969+AO969+AS969+G969+K969+I969+AC969+S969+U969+AQ969+AK969+AM969+C969</f>
        <v>0</v>
      </c>
      <c r="AV969" s="155">
        <f t="shared" si="4350"/>
        <v>0</v>
      </c>
      <c r="AW969" s="94"/>
      <c r="AX969" s="94"/>
      <c r="AY969" s="94"/>
      <c r="AZ969" s="94"/>
      <c r="BA969" s="94"/>
      <c r="BB969" s="94"/>
      <c r="BC969" s="94"/>
      <c r="BD969" s="94"/>
      <c r="BE969" s="94"/>
      <c r="BF969" s="94"/>
      <c r="BG969" s="94"/>
      <c r="BH969" s="94"/>
      <c r="BI969" s="94"/>
      <c r="BJ969" s="94"/>
      <c r="BK969" s="94"/>
    </row>
    <row r="970" spans="1:63" ht="16.5" thickTop="1" x14ac:dyDescent="0.25">
      <c r="A970" s="233" t="s">
        <v>481</v>
      </c>
      <c r="B970" s="233"/>
      <c r="C970" s="233"/>
      <c r="D970" s="233"/>
      <c r="E970" s="233"/>
      <c r="F970" s="233"/>
      <c r="G970" s="233"/>
      <c r="H970" s="233"/>
      <c r="I970" s="233"/>
      <c r="J970" s="233"/>
      <c r="K970" s="233"/>
      <c r="L970" s="233"/>
      <c r="M970" s="233"/>
      <c r="N970" s="233"/>
      <c r="O970" s="233"/>
      <c r="P970" s="233"/>
      <c r="Q970" s="233"/>
      <c r="R970" s="233"/>
      <c r="S970" s="233"/>
      <c r="T970" s="233"/>
      <c r="U970" s="233"/>
      <c r="V970" s="233"/>
      <c r="W970" s="233"/>
      <c r="X970" s="233"/>
      <c r="Y970" s="233"/>
      <c r="Z970" s="233"/>
      <c r="AA970" s="233"/>
      <c r="AB970" s="233"/>
      <c r="AC970" s="233"/>
      <c r="AD970" s="233"/>
      <c r="AE970" s="233"/>
      <c r="AF970" s="233"/>
      <c r="AG970" s="233"/>
      <c r="AH970" s="233"/>
      <c r="AI970" s="233"/>
      <c r="AJ970" s="233"/>
      <c r="AK970" s="233"/>
      <c r="AL970" s="233"/>
      <c r="AM970" s="233"/>
      <c r="AN970" s="233"/>
      <c r="AO970" s="233"/>
      <c r="AP970" s="233"/>
      <c r="AQ970" s="233"/>
      <c r="AR970" s="233"/>
      <c r="AS970" s="233"/>
      <c r="AT970" s="233"/>
      <c r="AU970" s="233"/>
      <c r="AV970" s="233"/>
    </row>
    <row r="971" spans="1:63" ht="45" x14ac:dyDescent="0.25">
      <c r="A971" s="76"/>
      <c r="B971" s="66" t="s">
        <v>21</v>
      </c>
      <c r="C971" s="225" t="s">
        <v>442</v>
      </c>
      <c r="D971" s="226"/>
      <c r="E971" s="225" t="s">
        <v>96</v>
      </c>
      <c r="F971" s="226"/>
      <c r="G971" s="232" t="s">
        <v>99</v>
      </c>
      <c r="H971" s="226"/>
      <c r="I971" s="232" t="s">
        <v>100</v>
      </c>
      <c r="J971" s="226"/>
      <c r="K971" s="225" t="s">
        <v>97</v>
      </c>
      <c r="L971" s="226"/>
      <c r="M971" s="225" t="s">
        <v>98</v>
      </c>
      <c r="N971" s="226"/>
      <c r="O971" s="225" t="s">
        <v>22</v>
      </c>
      <c r="P971" s="226"/>
      <c r="Q971" s="225" t="s">
        <v>489</v>
      </c>
      <c r="R971" s="226"/>
      <c r="S971" s="225" t="s">
        <v>488</v>
      </c>
      <c r="T971" s="226"/>
      <c r="U971" s="232" t="s">
        <v>422</v>
      </c>
      <c r="V971" s="226"/>
      <c r="W971" s="232" t="s">
        <v>436</v>
      </c>
      <c r="X971" s="226"/>
      <c r="Y971" s="232" t="s">
        <v>423</v>
      </c>
      <c r="Z971" s="226"/>
      <c r="AA971" s="225" t="s">
        <v>484</v>
      </c>
      <c r="AB971" s="226"/>
      <c r="AC971" s="225" t="s">
        <v>93</v>
      </c>
      <c r="AD971" s="226"/>
      <c r="AE971" s="225" t="s">
        <v>94</v>
      </c>
      <c r="AF971" s="226"/>
      <c r="AG971" s="225" t="s">
        <v>485</v>
      </c>
      <c r="AH971" s="226"/>
      <c r="AI971" s="225" t="s">
        <v>424</v>
      </c>
      <c r="AJ971" s="226"/>
      <c r="AK971" s="225" t="s">
        <v>425</v>
      </c>
      <c r="AL971" s="226"/>
      <c r="AM971" s="225" t="s">
        <v>437</v>
      </c>
      <c r="AN971" s="226"/>
      <c r="AO971" s="225" t="s">
        <v>500</v>
      </c>
      <c r="AP971" s="226"/>
      <c r="AQ971" s="225" t="s">
        <v>426</v>
      </c>
      <c r="AR971" s="226"/>
      <c r="AS971" s="225" t="s">
        <v>447</v>
      </c>
      <c r="AT971" s="226"/>
      <c r="AU971" s="225" t="s">
        <v>23</v>
      </c>
      <c r="AV971" s="226"/>
      <c r="AW971" s="89" t="s">
        <v>442</v>
      </c>
      <c r="AX971" s="89" t="s">
        <v>96</v>
      </c>
      <c r="AY971" s="195" t="s">
        <v>333</v>
      </c>
      <c r="AZ971" s="105" t="s">
        <v>97</v>
      </c>
      <c r="BA971" s="105" t="s">
        <v>443</v>
      </c>
      <c r="BB971" s="90" t="s">
        <v>434</v>
      </c>
      <c r="BC971" s="106" t="s">
        <v>334</v>
      </c>
      <c r="BD971" s="90" t="s">
        <v>435</v>
      </c>
      <c r="BE971" s="90" t="s">
        <v>93</v>
      </c>
      <c r="BF971" s="90" t="s">
        <v>94</v>
      </c>
      <c r="BG971" s="90" t="s">
        <v>31</v>
      </c>
      <c r="BH971" s="90" t="s">
        <v>444</v>
      </c>
      <c r="BI971" s="91" t="s">
        <v>445</v>
      </c>
      <c r="BJ971" s="91" t="s">
        <v>446</v>
      </c>
      <c r="BK971" s="91" t="s">
        <v>448</v>
      </c>
    </row>
    <row r="972" spans="1:63" x14ac:dyDescent="0.25">
      <c r="A972" s="38" t="s">
        <v>107</v>
      </c>
      <c r="B972" s="67"/>
      <c r="C972" s="67"/>
      <c r="D972" s="68"/>
      <c r="E972" s="67"/>
      <c r="F972" s="68"/>
      <c r="G972" s="67"/>
      <c r="H972" s="68"/>
      <c r="I972" s="67"/>
      <c r="J972" s="68"/>
      <c r="K972" s="67"/>
      <c r="L972" s="68"/>
      <c r="M972" s="69"/>
      <c r="N972" s="68"/>
      <c r="O972" s="67"/>
      <c r="P972" s="68"/>
      <c r="Q972" s="67"/>
      <c r="R972" s="68"/>
      <c r="S972" s="67"/>
      <c r="T972" s="68"/>
      <c r="U972" s="67"/>
      <c r="V972" s="68"/>
      <c r="W972" s="67"/>
      <c r="X972" s="68"/>
      <c r="Y972" s="67"/>
      <c r="Z972" s="68"/>
      <c r="AA972" s="67"/>
      <c r="AB972" s="68"/>
      <c r="AC972" s="69"/>
      <c r="AD972" s="69"/>
      <c r="AE972" s="67"/>
      <c r="AF972" s="68"/>
      <c r="AG972" s="67"/>
      <c r="AH972" s="68"/>
      <c r="AI972" s="67"/>
      <c r="AJ972" s="68"/>
      <c r="AK972" s="227"/>
      <c r="AL972" s="228"/>
      <c r="AM972" s="227"/>
      <c r="AN972" s="228"/>
      <c r="AO972" s="112"/>
      <c r="AP972" s="113"/>
      <c r="AQ972" s="112"/>
      <c r="AR972" s="113"/>
      <c r="AS972" s="112"/>
      <c r="AT972" s="113"/>
      <c r="AU972" s="67"/>
      <c r="AV972" s="110"/>
      <c r="AW972" s="89"/>
      <c r="AX972" s="89"/>
      <c r="AY972" s="89"/>
      <c r="AZ972" s="89"/>
      <c r="BA972" s="89"/>
    </row>
    <row r="973" spans="1:63" x14ac:dyDescent="0.25">
      <c r="A973" s="77"/>
      <c r="B973" s="70"/>
      <c r="C973" s="223">
        <f>(VLOOKUP(A972,$BL$2:$CH$5,2,FALSE))*'Attorney Detail'!F973</f>
        <v>15</v>
      </c>
      <c r="D973" s="224"/>
      <c r="E973" s="223">
        <f>(VLOOKUP(A972,$BL$2:$CH$5,3,FALSE))*'Attorney Detail'!F973</f>
        <v>15</v>
      </c>
      <c r="F973" s="224"/>
      <c r="G973" s="223">
        <f>VLOOKUP(A972,$BL$2:$CI$5,4,FALSE)*'Attorney Detail'!F973</f>
        <v>50</v>
      </c>
      <c r="H973" s="224"/>
      <c r="I973" s="223">
        <f>VLOOKUP(A972,$BL$2:$CI$5,5,FALSE)*'Attorney Detail'!F973</f>
        <v>80</v>
      </c>
      <c r="J973" s="224"/>
      <c r="K973" s="223">
        <f>VLOOKUP(A972,$BL$2:$CI$5,6,FALSE)*'Attorney Detail'!F973</f>
        <v>100</v>
      </c>
      <c r="L973" s="224"/>
      <c r="M973" s="234">
        <f>VLOOKUP(A972,$BL$2:$CI$5,7,FALSE)*'Attorney Detail'!F973</f>
        <v>150</v>
      </c>
      <c r="N973" s="224"/>
      <c r="O973" s="223">
        <f>VLOOKUP(A972,$BL$2:$CI$5,8,FALSE)*'Attorney Detail'!F973</f>
        <v>300</v>
      </c>
      <c r="P973" s="224"/>
      <c r="Q973" s="223">
        <f>VLOOKUP(A972,$BL$2:$CI$5,9,FALSE)*'Attorney Detail'!F973</f>
        <v>15</v>
      </c>
      <c r="R973" s="224"/>
      <c r="S973" s="223">
        <f>VLOOKUP(A972,$BL$2:$CI$5,10,FALSE)*'Attorney Detail'!F973</f>
        <v>50</v>
      </c>
      <c r="T973" s="224"/>
      <c r="U973" s="223">
        <f>VLOOKUP(A972,$BL$2:$CI$5,11,FALSE)*'Attorney Detail'!F973</f>
        <v>100</v>
      </c>
      <c r="V973" s="224"/>
      <c r="W973" s="223">
        <f>VLOOKUP(A972,$BL$2:$CI$5,12,FALSE)*'Attorney Detail'!F973</f>
        <v>220</v>
      </c>
      <c r="X973" s="224"/>
      <c r="Y973" s="223">
        <f>VLOOKUP(A972,$BL$2:$CI$5,13,FALSE)*'Attorney Detail'!F973</f>
        <v>300</v>
      </c>
      <c r="Z973" s="224"/>
      <c r="AA973" s="229">
        <f>VLOOKUP(A972,$BL$2:$CI$5,14,FALSE)*'Attorney Detail'!F973</f>
        <v>400</v>
      </c>
      <c r="AB973" s="230"/>
      <c r="AC973" s="229">
        <f>VLOOKUP(A972,$BL$2:$CI$5,15,FALSE)*'Attorney Detail'!F973</f>
        <v>120</v>
      </c>
      <c r="AD973" s="231"/>
      <c r="AE973" s="229">
        <f>VLOOKUP(A972,$BL$2:$CI$5,16,FALSE)*'Attorney Detail'!F973</f>
        <v>120</v>
      </c>
      <c r="AF973" s="230"/>
      <c r="AG973" s="229">
        <f>VLOOKUP(A972,$BL$2:$CI$5,17,FALSE)*'Attorney Detail'!F973</f>
        <v>300</v>
      </c>
      <c r="AH973" s="230"/>
      <c r="AI973" s="223">
        <f>VLOOKUP(A972,$BL$2:$CI$5,18,FALSE)*'Attorney Detail'!F973</f>
        <v>300</v>
      </c>
      <c r="AJ973" s="224"/>
      <c r="AK973" s="223">
        <f>VLOOKUP(A972,$BL$2:$CI$5,19,FALSE)*'Attorney Detail'!F973</f>
        <v>15</v>
      </c>
      <c r="AL973" s="224"/>
      <c r="AM973" s="223">
        <f>VLOOKUP(A972,$BL$2:$CI$5,20,FALSE)*'Attorney Detail'!F973</f>
        <v>40</v>
      </c>
      <c r="AN973" s="224"/>
      <c r="AO973" s="223">
        <f>VLOOKUP(A972,$BL$2:$CI$5,21,FALSE)*'Attorney Detail'!F973</f>
        <v>40</v>
      </c>
      <c r="AP973" s="224"/>
      <c r="AQ973" s="223">
        <f>VLOOKUP(A972,$BL$2:$CI$5,22,FALSE)*'Attorney Detail'!F973</f>
        <v>40</v>
      </c>
      <c r="AR973" s="224"/>
      <c r="AS973" s="235">
        <f>VLOOKUP(A972,$BL$2:$CI$5,23,FALSE)*'Attorney Detail'!F973</f>
        <v>10000000000</v>
      </c>
      <c r="AT973" s="236"/>
      <c r="AU973" s="237"/>
      <c r="AV973" s="238"/>
    </row>
    <row r="974" spans="1:63" ht="15.75" thickBot="1" x14ac:dyDescent="0.3">
      <c r="A974" s="37" t="str">
        <f>'Attorney Detail'!A973&amp;""</f>
        <v/>
      </c>
      <c r="B974" s="78" t="s">
        <v>24</v>
      </c>
      <c r="C974" s="78" t="s">
        <v>24</v>
      </c>
      <c r="D974" s="78" t="s">
        <v>112</v>
      </c>
      <c r="E974" s="78" t="s">
        <v>24</v>
      </c>
      <c r="F974" s="78" t="s">
        <v>112</v>
      </c>
      <c r="G974" s="78" t="s">
        <v>24</v>
      </c>
      <c r="H974" s="78" t="s">
        <v>112</v>
      </c>
      <c r="I974" s="78" t="s">
        <v>24</v>
      </c>
      <c r="J974" s="78" t="s">
        <v>112</v>
      </c>
      <c r="K974" s="78" t="s">
        <v>24</v>
      </c>
      <c r="L974" s="78" t="s">
        <v>112</v>
      </c>
      <c r="M974" s="78" t="s">
        <v>24</v>
      </c>
      <c r="N974" s="78" t="s">
        <v>112</v>
      </c>
      <c r="O974" s="78" t="s">
        <v>24</v>
      </c>
      <c r="P974" s="78" t="s">
        <v>112</v>
      </c>
      <c r="Q974" s="78" t="s">
        <v>24</v>
      </c>
      <c r="R974" s="78" t="s">
        <v>112</v>
      </c>
      <c r="S974" s="78" t="s">
        <v>24</v>
      </c>
      <c r="T974" s="78" t="s">
        <v>112</v>
      </c>
      <c r="U974" s="78" t="s">
        <v>24</v>
      </c>
      <c r="V974" s="78" t="s">
        <v>112</v>
      </c>
      <c r="W974" s="78" t="s">
        <v>24</v>
      </c>
      <c r="X974" s="78" t="s">
        <v>112</v>
      </c>
      <c r="Y974" s="78" t="s">
        <v>24</v>
      </c>
      <c r="Z974" s="78" t="s">
        <v>112</v>
      </c>
      <c r="AA974" s="78" t="s">
        <v>24</v>
      </c>
      <c r="AB974" s="78" t="s">
        <v>112</v>
      </c>
      <c r="AC974" s="78" t="s">
        <v>24</v>
      </c>
      <c r="AD974" s="78" t="s">
        <v>112</v>
      </c>
      <c r="AE974" s="78" t="s">
        <v>24</v>
      </c>
      <c r="AF974" s="78" t="s">
        <v>112</v>
      </c>
      <c r="AG974" s="78" t="s">
        <v>24</v>
      </c>
      <c r="AH974" s="79" t="s">
        <v>112</v>
      </c>
      <c r="AI974" s="78" t="s">
        <v>24</v>
      </c>
      <c r="AJ974" s="78" t="s">
        <v>112</v>
      </c>
      <c r="AK974" s="78" t="s">
        <v>24</v>
      </c>
      <c r="AL974" s="78" t="s">
        <v>112</v>
      </c>
      <c r="AM974" s="78" t="s">
        <v>24</v>
      </c>
      <c r="AN974" s="78" t="s">
        <v>112</v>
      </c>
      <c r="AO974" s="78" t="s">
        <v>24</v>
      </c>
      <c r="AP974" s="78" t="s">
        <v>112</v>
      </c>
      <c r="AQ974" s="78" t="s">
        <v>24</v>
      </c>
      <c r="AR974" s="78" t="s">
        <v>112</v>
      </c>
      <c r="AS974" s="78" t="s">
        <v>24</v>
      </c>
      <c r="AT974" s="78" t="s">
        <v>112</v>
      </c>
      <c r="AU974" s="78" t="s">
        <v>24</v>
      </c>
      <c r="AV974" s="154" t="s">
        <v>112</v>
      </c>
    </row>
    <row r="975" spans="1:63" ht="16.5" thickTop="1" thickBot="1" x14ac:dyDescent="0.3">
      <c r="A975" s="20" t="s">
        <v>25</v>
      </c>
      <c r="B975" s="21"/>
      <c r="C975" s="21"/>
      <c r="D975" s="75">
        <f>C975/C973</f>
        <v>0</v>
      </c>
      <c r="E975" s="21"/>
      <c r="F975" s="75">
        <f>E975/E973</f>
        <v>0</v>
      </c>
      <c r="G975" s="21"/>
      <c r="H975" s="75">
        <f>G975/G973</f>
        <v>0</v>
      </c>
      <c r="I975" s="21"/>
      <c r="J975" s="75">
        <f>I975/I973</f>
        <v>0</v>
      </c>
      <c r="K975" s="21"/>
      <c r="L975" s="75">
        <f>K975/K973</f>
        <v>0</v>
      </c>
      <c r="M975" s="21"/>
      <c r="N975" s="75">
        <f>M975/M973</f>
        <v>0</v>
      </c>
      <c r="O975" s="21"/>
      <c r="P975" s="75">
        <f>O975/O973</f>
        <v>0</v>
      </c>
      <c r="Q975" s="21"/>
      <c r="R975" s="75">
        <f>Q975/Q973</f>
        <v>0</v>
      </c>
      <c r="S975" s="21"/>
      <c r="T975" s="75">
        <f>S975/S973</f>
        <v>0</v>
      </c>
      <c r="U975" s="21"/>
      <c r="V975" s="75">
        <f>U975/U973</f>
        <v>0</v>
      </c>
      <c r="W975" s="21"/>
      <c r="X975" s="75">
        <f>W975/W973</f>
        <v>0</v>
      </c>
      <c r="Y975" s="21"/>
      <c r="Z975" s="75">
        <f>Y975/Y973</f>
        <v>0</v>
      </c>
      <c r="AA975" s="21"/>
      <c r="AB975" s="75">
        <f>AA975/AA973</f>
        <v>0</v>
      </c>
      <c r="AC975" s="21"/>
      <c r="AD975" s="75">
        <f>AC975/AC973</f>
        <v>0</v>
      </c>
      <c r="AE975" s="21"/>
      <c r="AF975" s="75">
        <f>AE975/AE973</f>
        <v>0</v>
      </c>
      <c r="AG975" s="21"/>
      <c r="AH975" s="75">
        <f>AG975/AG973</f>
        <v>0</v>
      </c>
      <c r="AI975" s="21"/>
      <c r="AJ975" s="75">
        <f>AI975/AI973</f>
        <v>0</v>
      </c>
      <c r="AK975" s="21"/>
      <c r="AL975" s="75">
        <f>AK975/AK973</f>
        <v>0</v>
      </c>
      <c r="AM975" s="21">
        <v>0</v>
      </c>
      <c r="AN975" s="75">
        <f>AM975/AM973</f>
        <v>0</v>
      </c>
      <c r="AO975" s="21"/>
      <c r="AP975" s="75">
        <f>AO975/AO973</f>
        <v>0</v>
      </c>
      <c r="AQ975" s="21"/>
      <c r="AR975" s="75">
        <f>AQ975/AQ973</f>
        <v>0</v>
      </c>
      <c r="AS975" s="21"/>
      <c r="AT975" s="75">
        <f>AS975/AS973</f>
        <v>0</v>
      </c>
      <c r="AU975" s="100">
        <f>E975+M975+O975+Q975+W975+Y975+AA975+AE975+AG975+AI975+AO975+AS975+G975+K975+I975+AC975+S975+U975+AQ975+AK975+AM975+C975</f>
        <v>0</v>
      </c>
      <c r="AV975" s="155">
        <f t="shared" ref="AV975:AV979" si="4395">F975+N975+P975+R975+X975+Z975+AB975+AF975+AH975+AJ975+AP975+AT975+AD975+H975+L975+J975+T975+V975+AR975+AL975+AN975+D975</f>
        <v>0</v>
      </c>
      <c r="AW975" s="93">
        <f>IF(D975=0,0,(IF('Attorney Detail'!I973="yes",(D975/AV975)*('Attorney Detail'!G973+'Attorney Detail'!H973),0)))</f>
        <v>0</v>
      </c>
      <c r="AX975" s="93">
        <f>IF(F975=0,0,(IF('Attorney Detail'!J973="yes",(F975/AV975)*('Attorney Detail'!G973+'Attorney Detail'!H973),0)))</f>
        <v>0</v>
      </c>
      <c r="AY975" s="93">
        <f>IF(H975+J975=0,0,(IF('Attorney Detail'!K973="yes",((H975+J975)/AV975)*('Attorney Detail'!G973+'Attorney Detail'!H973),0)))</f>
        <v>0</v>
      </c>
      <c r="AZ975" s="93">
        <f>IF(L975=0,0,(IF('Attorney Detail'!L973="yes",(L975/AV975)*('Attorney Detail'!G973+'Attorney Detail'!H973),0)))</f>
        <v>0</v>
      </c>
      <c r="BA975" s="93">
        <f>IF(N975=0,0,(N975/AV975)*('Attorney Detail'!G973+'Attorney Detail'!H973))</f>
        <v>0</v>
      </c>
      <c r="BB975" s="93">
        <f>IF(R975+T975=0,0,(IF('Attorney Detail'!M973="yes",((R975+T975)/AV975)*('Attorney Detail'!G973+'Attorney Detail'!H973),0)))</f>
        <v>0</v>
      </c>
      <c r="BC975" s="93">
        <f>IF(V975=0,0,(IF('Attorney Detail'!N973="yes",(((V975)/AV975)*('Attorney Detail'!G973+'Attorney Detail'!H973)),0)))</f>
        <v>0</v>
      </c>
      <c r="BD975" s="93">
        <f>IF(X975+Z975+AB975=0,0,(IF('Attorney Detail'!O973="yes",((X975+Z975+AB975)/AV975)*('Attorney Detail'!G973+'Attorney Detail'!H973),0)))</f>
        <v>0</v>
      </c>
      <c r="BE975" s="93">
        <f>IF(AD975=0,0,(IF('Attorney Detail'!P973="yes",(AD975/AV975)*('Attorney Detail'!G973+'Attorney Detail'!H973),0)))</f>
        <v>0</v>
      </c>
      <c r="BF975" s="93">
        <f>IF(AF975=0,0,(IF('Attorney Detail'!Q973="yes",(AF975/AV975)*('Attorney Detail'!G973+'Attorney Detail'!H973),0)))</f>
        <v>0</v>
      </c>
      <c r="BG975" s="93">
        <f>IF(AH975=0,0,(AH975/AV975)*('Attorney Detail'!G973+'Attorney Detail'!H973))</f>
        <v>0</v>
      </c>
      <c r="BH975" s="93">
        <f>IF(AK975+AM975=0,0,(IF('Attorney Detail'!R973="yes",((AL975+AN975)/AV975)*('Attorney Detail'!G973+'Attorney Detail'!H973),0)))</f>
        <v>0</v>
      </c>
      <c r="BI975" s="91">
        <f>IF(AP975=0,0,(IF('Attorney Detail'!S973="yes",(AP975/AV975)*('Attorney Detail'!G973+'Attorney Detail'!H973),0)))</f>
        <v>0</v>
      </c>
      <c r="BJ975" s="91">
        <f>IF(AT975=0,0,(AT975/AV975)*('Attorney Detail'!G973+'Attorney Detail'!H973))</f>
        <v>0</v>
      </c>
      <c r="BK975" s="91">
        <f>IF((AU975)=0,('Attorney Detail'!G973+'Attorney Detail'!H973),SUM(AW975:BJ975))</f>
        <v>0</v>
      </c>
    </row>
    <row r="976" spans="1:63" ht="16.5" thickTop="1" thickBot="1" x14ac:dyDescent="0.3">
      <c r="A976" s="22" t="s">
        <v>26</v>
      </c>
      <c r="B976" s="23"/>
      <c r="C976" s="88"/>
      <c r="D976" s="75">
        <f>C976/C973</f>
        <v>0</v>
      </c>
      <c r="E976" s="88"/>
      <c r="F976" s="75">
        <f>E976/E973</f>
        <v>0</v>
      </c>
      <c r="G976" s="88"/>
      <c r="H976" s="75">
        <f>G976/G973</f>
        <v>0</v>
      </c>
      <c r="I976" s="88"/>
      <c r="J976" s="75">
        <f>I976/I973</f>
        <v>0</v>
      </c>
      <c r="K976" s="88"/>
      <c r="L976" s="75">
        <f>K976/K973</f>
        <v>0</v>
      </c>
      <c r="M976" s="88"/>
      <c r="N976" s="75">
        <f>M976/M973</f>
        <v>0</v>
      </c>
      <c r="O976" s="88"/>
      <c r="P976" s="75">
        <f>O976/O973</f>
        <v>0</v>
      </c>
      <c r="Q976" s="88"/>
      <c r="R976" s="75">
        <f>Q976/Q973</f>
        <v>0</v>
      </c>
      <c r="S976" s="88"/>
      <c r="T976" s="75">
        <f>S976/S973</f>
        <v>0</v>
      </c>
      <c r="U976" s="88"/>
      <c r="V976" s="75">
        <f>U976/U973</f>
        <v>0</v>
      </c>
      <c r="W976" s="88"/>
      <c r="X976" s="75">
        <f>W976/W973</f>
        <v>0</v>
      </c>
      <c r="Y976" s="88"/>
      <c r="Z976" s="75">
        <f>Y976/Y973</f>
        <v>0</v>
      </c>
      <c r="AA976" s="88"/>
      <c r="AB976" s="75">
        <f>AA976/AA973</f>
        <v>0</v>
      </c>
      <c r="AC976" s="88"/>
      <c r="AD976" s="75">
        <f>AC976/AC973</f>
        <v>0</v>
      </c>
      <c r="AE976" s="88"/>
      <c r="AF976" s="75">
        <f>AE976/AE973</f>
        <v>0</v>
      </c>
      <c r="AG976" s="88"/>
      <c r="AH976" s="75">
        <f>AG976/AG973</f>
        <v>0</v>
      </c>
      <c r="AI976" s="88"/>
      <c r="AJ976" s="75">
        <f>AI976/AI973</f>
        <v>0</v>
      </c>
      <c r="AK976" s="88">
        <v>0</v>
      </c>
      <c r="AL976" s="75">
        <f>AK976/AK973</f>
        <v>0</v>
      </c>
      <c r="AM976" s="88">
        <v>0</v>
      </c>
      <c r="AN976" s="75">
        <f>AM976/AM973</f>
        <v>0</v>
      </c>
      <c r="AO976" s="88"/>
      <c r="AP976" s="75">
        <f>AO976/AO973</f>
        <v>0</v>
      </c>
      <c r="AQ976" s="88"/>
      <c r="AR976" s="75">
        <f>AQ976/AQ973</f>
        <v>0</v>
      </c>
      <c r="AS976" s="88"/>
      <c r="AT976" s="75">
        <f>AS976/AS973</f>
        <v>0</v>
      </c>
      <c r="AU976" s="107">
        <f>E976+M976+O976+Q976+W976+Y976+AA976+AE976+AG976+AI976+AO976+AS976+G976+K976+I976+AC976+S976+U976+AQ976+AK976+AM976+C976</f>
        <v>0</v>
      </c>
      <c r="AV976" s="155">
        <f t="shared" si="4395"/>
        <v>0</v>
      </c>
      <c r="AW976" s="93">
        <f>IF(D976=0,0,(IF('Attorney Detail'!I974="yes",(D976/AV976)*('Attorney Detail'!G974+'Attorney Detail'!H974),0)))</f>
        <v>0</v>
      </c>
      <c r="AX976" s="93">
        <f>IF(F976=0,0,(IF('Attorney Detail'!J974="yes",(F976/AV976)*('Attorney Detail'!G974+'Attorney Detail'!H974),0)))</f>
        <v>0</v>
      </c>
      <c r="AY976" s="93">
        <f>IF(H976+J976=0,0,(IF('Attorney Detail'!K974="yes",((H976+J976)/AV976)*('Attorney Detail'!G974+'Attorney Detail'!H974),0)))</f>
        <v>0</v>
      </c>
      <c r="AZ976" s="93">
        <f>IF(L976=0,0,(IF('Attorney Detail'!L974="yes",(L976/AV976)*('Attorney Detail'!G974+'Attorney Detail'!H974),0)))</f>
        <v>0</v>
      </c>
      <c r="BA976" s="93">
        <f>IF(N976=0,0,(N976/AV976)*('Attorney Detail'!G974+'Attorney Detail'!H974))</f>
        <v>0</v>
      </c>
      <c r="BB976" s="93">
        <f>IF(R976+T976=0,0,(IF('Attorney Detail'!M974="yes",((R976+T976)/AV976)*('Attorney Detail'!G974+'Attorney Detail'!H974),0)))</f>
        <v>0</v>
      </c>
      <c r="BC976" s="93">
        <f>IF(V976=0,0,(IF('Attorney Detail'!N974="yes",(((V976)/AV976)*('Attorney Detail'!G974+'Attorney Detail'!H974)),0)))</f>
        <v>0</v>
      </c>
      <c r="BD976" s="93">
        <f>IF(X976+Z976+AB976=0,0,(IF('Attorney Detail'!O974="yes",((X976+Z976+AB976)/AV976)*('Attorney Detail'!G974+'Attorney Detail'!H974),0)))</f>
        <v>0</v>
      </c>
      <c r="BE976" s="93">
        <f>IF(AD976=0,0,(IF('Attorney Detail'!P974="yes",(AD976/AV976)*('Attorney Detail'!G974+'Attorney Detail'!H974),0)))</f>
        <v>0</v>
      </c>
      <c r="BF976" s="93">
        <f>IF(AF976=0,0,(IF('Attorney Detail'!Q974="yes",(AF976/AV976)*('Attorney Detail'!G974+'Attorney Detail'!H974),0)))</f>
        <v>0</v>
      </c>
      <c r="BG976" s="93">
        <f>IF(AH976=0,0,(AH976/AV976)*('Attorney Detail'!G974+'Attorney Detail'!H974))</f>
        <v>0</v>
      </c>
      <c r="BH976" s="93">
        <f>IF(AK976+AM976=0,0,(IF('Attorney Detail'!R974="yes",((AL976+AN976)/AV976)*('Attorney Detail'!G974+'Attorney Detail'!H974),0)))</f>
        <v>0</v>
      </c>
      <c r="BI976" s="91">
        <f>IF(AP976=0,0,(IF('Attorney Detail'!S974="yes",(AP976/AV976)*('Attorney Detail'!G974+'Attorney Detail'!H974),0)))</f>
        <v>0</v>
      </c>
      <c r="BJ976" s="91">
        <f>IF(AT976=0,0,(AT976/AV976)*('Attorney Detail'!G974+'Attorney Detail'!H974))</f>
        <v>0</v>
      </c>
      <c r="BK976" s="91">
        <f>IF((AU976)=0,('Attorney Detail'!G974+'Attorney Detail'!H974),SUM(AW976:BJ976))</f>
        <v>0</v>
      </c>
    </row>
    <row r="977" spans="1:63" ht="16.5" thickTop="1" thickBot="1" x14ac:dyDescent="0.3">
      <c r="A977" s="22" t="s">
        <v>27</v>
      </c>
      <c r="B977" s="23"/>
      <c r="C977" s="88"/>
      <c r="D977" s="75">
        <f>C977/C973</f>
        <v>0</v>
      </c>
      <c r="E977" s="88"/>
      <c r="F977" s="75">
        <f>E977/E973</f>
        <v>0</v>
      </c>
      <c r="G977" s="88"/>
      <c r="H977" s="75">
        <f>G977/G973</f>
        <v>0</v>
      </c>
      <c r="I977" s="88"/>
      <c r="J977" s="75">
        <f>I977/I973</f>
        <v>0</v>
      </c>
      <c r="K977" s="88"/>
      <c r="L977" s="75">
        <f>K977/K973</f>
        <v>0</v>
      </c>
      <c r="M977" s="88"/>
      <c r="N977" s="75">
        <f>M977/M973</f>
        <v>0</v>
      </c>
      <c r="O977" s="88"/>
      <c r="P977" s="75">
        <f>O977/O973</f>
        <v>0</v>
      </c>
      <c r="Q977" s="88"/>
      <c r="R977" s="75">
        <f>Q977/Q973</f>
        <v>0</v>
      </c>
      <c r="S977" s="88"/>
      <c r="T977" s="75">
        <f>S977/S973</f>
        <v>0</v>
      </c>
      <c r="U977" s="88"/>
      <c r="V977" s="75">
        <f>U977/U973</f>
        <v>0</v>
      </c>
      <c r="W977" s="88"/>
      <c r="X977" s="75">
        <f>W977/W973</f>
        <v>0</v>
      </c>
      <c r="Y977" s="88"/>
      <c r="Z977" s="75">
        <f>Y977/Y973</f>
        <v>0</v>
      </c>
      <c r="AA977" s="88"/>
      <c r="AB977" s="75">
        <f>AA977/AA973</f>
        <v>0</v>
      </c>
      <c r="AC977" s="88"/>
      <c r="AD977" s="75">
        <f>AC977/AC973</f>
        <v>0</v>
      </c>
      <c r="AE977" s="88"/>
      <c r="AF977" s="75">
        <f>AE977/AE973</f>
        <v>0</v>
      </c>
      <c r="AG977" s="88"/>
      <c r="AH977" s="75">
        <f>AG977/AG973</f>
        <v>0</v>
      </c>
      <c r="AI977" s="88"/>
      <c r="AJ977" s="75">
        <f>AI977/AI973</f>
        <v>0</v>
      </c>
      <c r="AK977" s="88">
        <v>0</v>
      </c>
      <c r="AL977" s="75">
        <f>AK977/AK973</f>
        <v>0</v>
      </c>
      <c r="AM977" s="88">
        <v>0</v>
      </c>
      <c r="AN977" s="75">
        <f>AM977/AM973</f>
        <v>0</v>
      </c>
      <c r="AO977" s="88"/>
      <c r="AP977" s="75">
        <f>AO977/AO973</f>
        <v>0</v>
      </c>
      <c r="AQ977" s="88"/>
      <c r="AR977" s="75">
        <f>AQ977/AQ973</f>
        <v>0</v>
      </c>
      <c r="AS977" s="88"/>
      <c r="AT977" s="75">
        <f>AS977/AS973</f>
        <v>0</v>
      </c>
      <c r="AU977" s="107">
        <f>E977+M977+O977+Q977+W977+Y977+AA977+AE977+AG977+AI977+AO977+AS977+G977+K977+I977+AC977+S977+U977+AQ977+AK977+AM977+C977</f>
        <v>0</v>
      </c>
      <c r="AV977" s="155">
        <f t="shared" si="4395"/>
        <v>0</v>
      </c>
      <c r="AW977" s="93">
        <f>IF(D977=0,0,(IF('Attorney Detail'!I975="yes",(D977/AV977)*('Attorney Detail'!G975+'Attorney Detail'!H975),0)))</f>
        <v>0</v>
      </c>
      <c r="AX977" s="93">
        <f>IF(F977=0,0,(IF('Attorney Detail'!J975="yes",(F977/AV977)*('Attorney Detail'!G975+'Attorney Detail'!H975),0)))</f>
        <v>0</v>
      </c>
      <c r="AY977" s="93">
        <f>IF(H977+J977=0,0,(IF('Attorney Detail'!K975="yes",((H977+J977)/AV977)*('Attorney Detail'!G975+'Attorney Detail'!H975),0)))</f>
        <v>0</v>
      </c>
      <c r="AZ977" s="93">
        <f>IF(L977=0,0,(IF('Attorney Detail'!L975="yes",(L977/AV977)*('Attorney Detail'!G975+'Attorney Detail'!H975),0)))</f>
        <v>0</v>
      </c>
      <c r="BA977" s="93">
        <f>IF(N977=0,0,(N977/AV977)*('Attorney Detail'!G975+'Attorney Detail'!H975))</f>
        <v>0</v>
      </c>
      <c r="BB977" s="93">
        <f>IF(R977+T977=0,0,(IF('Attorney Detail'!M975="yes",((R977+T977)/AV977)*('Attorney Detail'!G975+'Attorney Detail'!H975),0)))</f>
        <v>0</v>
      </c>
      <c r="BC977" s="93">
        <f>IF(V977=0,0,(IF('Attorney Detail'!N975="yes",(((V977)/AV977)*('Attorney Detail'!G975+'Attorney Detail'!H975)),0)))</f>
        <v>0</v>
      </c>
      <c r="BD977" s="93">
        <f>IF(X977+Z977+AB977=0,0,(IF('Attorney Detail'!O975="yes",((X977+Z977+AB977)/AV977)*('Attorney Detail'!G975+'Attorney Detail'!H975),0)))</f>
        <v>0</v>
      </c>
      <c r="BE977" s="93">
        <f>IF(AD977=0,0,(IF('Attorney Detail'!P975="yes",(AD977/AV977)*('Attorney Detail'!G975+'Attorney Detail'!H975),0)))</f>
        <v>0</v>
      </c>
      <c r="BF977" s="93">
        <f>IF(AF977=0,0,(IF('Attorney Detail'!Q975="yes",(AF977/AV977)*('Attorney Detail'!G975+'Attorney Detail'!H975),0)))</f>
        <v>0</v>
      </c>
      <c r="BG977" s="93">
        <f>IF(AH977=0,0,(AH977/AV977)*('Attorney Detail'!G975+'Attorney Detail'!H975))</f>
        <v>0</v>
      </c>
      <c r="BH977" s="93">
        <f>IF(AK977+AM977=0,0,(IF('Attorney Detail'!R975="yes",((AL977+AN977)/AV977)*('Attorney Detail'!G975+'Attorney Detail'!H975),0)))</f>
        <v>0</v>
      </c>
      <c r="BI977" s="91">
        <f>IF(AP977=0,0,(IF('Attorney Detail'!S975="yes",(AP977/AV977)*('Attorney Detail'!G975+'Attorney Detail'!H975),0)))</f>
        <v>0</v>
      </c>
      <c r="BJ977" s="91">
        <f>IF(AT977=0,0,(AT977/AV977)*('Attorney Detail'!G975+'Attorney Detail'!H975))</f>
        <v>0</v>
      </c>
      <c r="BK977" s="91">
        <f>IF((AU977)=0,('Attorney Detail'!G975+'Attorney Detail'!H975),SUM(AW977:BJ977))</f>
        <v>0</v>
      </c>
    </row>
    <row r="978" spans="1:63" ht="16.5" thickTop="1" thickBot="1" x14ac:dyDescent="0.3">
      <c r="A978" s="24" t="s">
        <v>28</v>
      </c>
      <c r="B978" s="25"/>
      <c r="C978" s="25"/>
      <c r="D978" s="75">
        <f>C978/C973</f>
        <v>0</v>
      </c>
      <c r="E978" s="25"/>
      <c r="F978" s="75">
        <f>E978/E973</f>
        <v>0</v>
      </c>
      <c r="G978" s="25"/>
      <c r="H978" s="75">
        <f>G978/G973</f>
        <v>0</v>
      </c>
      <c r="I978" s="25"/>
      <c r="J978" s="75">
        <f>I978/I973</f>
        <v>0</v>
      </c>
      <c r="K978" s="25"/>
      <c r="L978" s="75">
        <f>K978/K973</f>
        <v>0</v>
      </c>
      <c r="M978" s="25"/>
      <c r="N978" s="75">
        <f>M978/M973</f>
        <v>0</v>
      </c>
      <c r="O978" s="25"/>
      <c r="P978" s="75">
        <f>O978/O973</f>
        <v>0</v>
      </c>
      <c r="Q978" s="25"/>
      <c r="R978" s="75">
        <f>Q978/Q973</f>
        <v>0</v>
      </c>
      <c r="S978" s="25"/>
      <c r="T978" s="75">
        <f>S978/S973</f>
        <v>0</v>
      </c>
      <c r="U978" s="25"/>
      <c r="V978" s="75">
        <f>U978/U973</f>
        <v>0</v>
      </c>
      <c r="W978" s="25"/>
      <c r="X978" s="75">
        <f>W978/W973</f>
        <v>0</v>
      </c>
      <c r="Y978" s="25"/>
      <c r="Z978" s="75">
        <f>Y978/Y973</f>
        <v>0</v>
      </c>
      <c r="AA978" s="25"/>
      <c r="AB978" s="75">
        <f>AA978/AA973</f>
        <v>0</v>
      </c>
      <c r="AC978" s="25"/>
      <c r="AD978" s="75">
        <f>AC978/AC973</f>
        <v>0</v>
      </c>
      <c r="AE978" s="25"/>
      <c r="AF978" s="75">
        <f>AE978/AE973</f>
        <v>0</v>
      </c>
      <c r="AG978" s="25"/>
      <c r="AH978" s="75">
        <f>AG978/AG973</f>
        <v>0</v>
      </c>
      <c r="AI978" s="25"/>
      <c r="AJ978" s="75">
        <f>AI978/AI973</f>
        <v>0</v>
      </c>
      <c r="AK978" s="25">
        <v>0</v>
      </c>
      <c r="AL978" s="75">
        <f>AK978/AK973</f>
        <v>0</v>
      </c>
      <c r="AM978" s="25">
        <v>0</v>
      </c>
      <c r="AN978" s="75">
        <f>AM978/AM973</f>
        <v>0</v>
      </c>
      <c r="AO978" s="25"/>
      <c r="AP978" s="75">
        <f>AO978/AO973</f>
        <v>0</v>
      </c>
      <c r="AQ978" s="25"/>
      <c r="AR978" s="75">
        <f>AQ978/AQ973</f>
        <v>0</v>
      </c>
      <c r="AS978" s="25"/>
      <c r="AT978" s="75">
        <f>AS978/AS973</f>
        <v>0</v>
      </c>
      <c r="AU978" s="108">
        <f>E978+M978+O978+Q978+W978+Y978+AA978+AE978+AG978+AI978+AO978+AS978+G978+K978+I978+AC978+S978+U978+AQ978+AK978+AM978+C978</f>
        <v>0</v>
      </c>
      <c r="AV978" s="155">
        <f t="shared" si="4395"/>
        <v>0</v>
      </c>
      <c r="AW978" s="93">
        <f>IF(D978=0,0,(IF('Attorney Detail'!I976="yes",(D978/AV978)*('Attorney Detail'!G976+'Attorney Detail'!H976),0)))</f>
        <v>0</v>
      </c>
      <c r="AX978" s="93">
        <f>IF(F978=0,0,(IF('Attorney Detail'!J976="yes",(F978/AV978)*('Attorney Detail'!G976+'Attorney Detail'!H976),0)))</f>
        <v>0</v>
      </c>
      <c r="AY978" s="93">
        <f>IF(H978+J978=0,0,(IF('Attorney Detail'!K976="yes",((H978+J978)/AV978)*('Attorney Detail'!G976+'Attorney Detail'!H976),0)))</f>
        <v>0</v>
      </c>
      <c r="AZ978" s="93">
        <f>IF(L978=0,0,(IF('Attorney Detail'!L976="yes",(L978/AV978)*('Attorney Detail'!G976+'Attorney Detail'!H976),0)))</f>
        <v>0</v>
      </c>
      <c r="BA978" s="93">
        <f>IF(N978=0,0,(N978/AV978)*('Attorney Detail'!G976+'Attorney Detail'!H976))</f>
        <v>0</v>
      </c>
      <c r="BB978" s="93">
        <f>IF(R978+T978=0,0,(IF('Attorney Detail'!M976="yes",((R978+T978)/AV978)*('Attorney Detail'!G976+'Attorney Detail'!H976),0)))</f>
        <v>0</v>
      </c>
      <c r="BC978" s="93">
        <f>IF(V978=0,0,(IF('Attorney Detail'!N976="yes",(((V978)/AV978)*('Attorney Detail'!G976+'Attorney Detail'!H976)),0)))</f>
        <v>0</v>
      </c>
      <c r="BD978" s="93">
        <f>IF(X978+Z978+AB978=0,0,(IF('Attorney Detail'!O976="yes",((X978+Z978+AB978)/AV978)*('Attorney Detail'!G976+'Attorney Detail'!H976),0)))</f>
        <v>0</v>
      </c>
      <c r="BE978" s="93">
        <f>IF(AD978=0,0,(IF('Attorney Detail'!P976="yes",(AD978/AV978)*('Attorney Detail'!G976+'Attorney Detail'!H976),0)))</f>
        <v>0</v>
      </c>
      <c r="BF978" s="93">
        <f>IF(AF978=0,0,(IF('Attorney Detail'!Q976="yes",(AF978/AV978)*('Attorney Detail'!G976+'Attorney Detail'!H976),0)))</f>
        <v>0</v>
      </c>
      <c r="BG978" s="93">
        <f>IF(AH978=0,0,(AH978/AV978)*('Attorney Detail'!G976+'Attorney Detail'!H976))</f>
        <v>0</v>
      </c>
      <c r="BH978" s="93">
        <f>IF(AK978+AM978=0,0,(IF('Attorney Detail'!R976="yes",((AL978+AN978)/AV978)*('Attorney Detail'!G976+'Attorney Detail'!H976),0)))</f>
        <v>0</v>
      </c>
      <c r="BI978" s="91">
        <f>IF(AP978=0,0,(IF('Attorney Detail'!S976="yes",(AP978/AV978)*('Attorney Detail'!G976+'Attorney Detail'!H976),0)))</f>
        <v>0</v>
      </c>
      <c r="BJ978" s="91">
        <f>IF(AT978=0,0,(AT978/AV978)*('Attorney Detail'!G976+'Attorney Detail'!H976))</f>
        <v>0</v>
      </c>
      <c r="BK978" s="91">
        <f>IF((AU978)=0,('Attorney Detail'!G976+'Attorney Detail'!H976),SUM(AW978:BJ978))</f>
        <v>0</v>
      </c>
    </row>
    <row r="979" spans="1:63" ht="16.5" thickTop="1" thickBot="1" x14ac:dyDescent="0.3">
      <c r="A979" s="72" t="s">
        <v>29</v>
      </c>
      <c r="B979" s="73"/>
      <c r="C979" s="73">
        <f t="shared" ref="C979" si="4396">SUM(C975:C978)</f>
        <v>0</v>
      </c>
      <c r="D979" s="74">
        <f t="shared" ref="D979" si="4397">C979/C973</f>
        <v>0</v>
      </c>
      <c r="E979" s="73">
        <f t="shared" ref="E979" si="4398">SUM(E975:E978)</f>
        <v>0</v>
      </c>
      <c r="F979" s="74">
        <f t="shared" ref="F979" si="4399">E979/E973</f>
        <v>0</v>
      </c>
      <c r="G979" s="73">
        <f t="shared" ref="G979" si="4400">SUM(G975:G978)</f>
        <v>0</v>
      </c>
      <c r="H979" s="75">
        <f t="shared" ref="H979" si="4401">G979/G973</f>
        <v>0</v>
      </c>
      <c r="I979" s="73">
        <f t="shared" ref="I979" si="4402">SUM(I975:I978)</f>
        <v>0</v>
      </c>
      <c r="J979" s="75">
        <f t="shared" ref="J979" si="4403">I979/I973</f>
        <v>0</v>
      </c>
      <c r="K979" s="73">
        <f t="shared" ref="K979" si="4404">SUM(K975:K978)</f>
        <v>0</v>
      </c>
      <c r="L979" s="75">
        <f t="shared" ref="L979" si="4405">K979/K973</f>
        <v>0</v>
      </c>
      <c r="M979" s="73">
        <f t="shared" ref="M979" si="4406">SUM(M975:M978)</f>
        <v>0</v>
      </c>
      <c r="N979" s="74">
        <f t="shared" ref="N979" si="4407">M979/M973</f>
        <v>0</v>
      </c>
      <c r="O979" s="73">
        <f t="shared" ref="O979" si="4408">SUM(O975:O978)</f>
        <v>0</v>
      </c>
      <c r="P979" s="74">
        <f t="shared" ref="P979" si="4409">O979/O973</f>
        <v>0</v>
      </c>
      <c r="Q979" s="73">
        <f t="shared" ref="Q979" si="4410">SUM(Q975:Q978)</f>
        <v>0</v>
      </c>
      <c r="R979" s="75">
        <f t="shared" ref="R979" si="4411">Q979/Q973</f>
        <v>0</v>
      </c>
      <c r="S979" s="73">
        <f t="shared" ref="S979" si="4412">SUM(S975:S978)</f>
        <v>0</v>
      </c>
      <c r="T979" s="75">
        <f t="shared" ref="T979" si="4413">S979/S973</f>
        <v>0</v>
      </c>
      <c r="U979" s="73">
        <f t="shared" ref="U979" si="4414">SUM(U975:U978)</f>
        <v>0</v>
      </c>
      <c r="V979" s="75">
        <f t="shared" ref="V979" si="4415">U979/U973</f>
        <v>0</v>
      </c>
      <c r="W979" s="73">
        <f t="shared" ref="W979" si="4416">SUM(W975:W978)</f>
        <v>0</v>
      </c>
      <c r="X979" s="75">
        <f t="shared" ref="X979" si="4417">W979/W973</f>
        <v>0</v>
      </c>
      <c r="Y979" s="73">
        <f t="shared" ref="Y979" si="4418">SUM(Y975:Y978)</f>
        <v>0</v>
      </c>
      <c r="Z979" s="75">
        <f t="shared" ref="Z979" si="4419">Y979/Y973</f>
        <v>0</v>
      </c>
      <c r="AA979" s="73">
        <f t="shared" ref="AA979" si="4420">SUM(AA975:AA978)</f>
        <v>0</v>
      </c>
      <c r="AB979" s="75">
        <f t="shared" ref="AB979" si="4421">AA979/AA973</f>
        <v>0</v>
      </c>
      <c r="AC979" s="73">
        <f t="shared" ref="AC979" si="4422">SUM(AC975:AC978)</f>
        <v>0</v>
      </c>
      <c r="AD979" s="75">
        <f t="shared" ref="AD979" si="4423">AC979/AC973</f>
        <v>0</v>
      </c>
      <c r="AE979" s="73">
        <f t="shared" ref="AE979" si="4424">SUM(AE975:AE978)</f>
        <v>0</v>
      </c>
      <c r="AF979" s="75">
        <f t="shared" ref="AF979" si="4425">AE979/AE973</f>
        <v>0</v>
      </c>
      <c r="AG979" s="73">
        <f t="shared" ref="AG979" si="4426">SUM(AG975:AG978)</f>
        <v>0</v>
      </c>
      <c r="AH979" s="75">
        <f t="shared" ref="AH979" si="4427">AG979/AG973</f>
        <v>0</v>
      </c>
      <c r="AI979" s="73">
        <f t="shared" ref="AI979" si="4428">SUM(AI975:AI978)</f>
        <v>0</v>
      </c>
      <c r="AJ979" s="75">
        <f t="shared" ref="AJ979" si="4429">AI979/AI973</f>
        <v>0</v>
      </c>
      <c r="AK979" s="73">
        <f t="shared" ref="AK979" si="4430">SUM(AK975:AK978)</f>
        <v>0</v>
      </c>
      <c r="AL979" s="75">
        <f t="shared" ref="AL979" si="4431">AK979/AK973</f>
        <v>0</v>
      </c>
      <c r="AM979" s="73">
        <f t="shared" ref="AM979" si="4432">SUM(AM975:AM978)</f>
        <v>0</v>
      </c>
      <c r="AN979" s="75">
        <f t="shared" ref="AN979" si="4433">AM979/AM973</f>
        <v>0</v>
      </c>
      <c r="AO979" s="73">
        <f t="shared" ref="AO979" si="4434">SUM(AO975:AO978)</f>
        <v>0</v>
      </c>
      <c r="AP979" s="75">
        <f t="shared" ref="AP979" si="4435">AO979/AO973</f>
        <v>0</v>
      </c>
      <c r="AQ979" s="73">
        <f t="shared" ref="AQ979" si="4436">SUM(AQ975:AQ978)</f>
        <v>0</v>
      </c>
      <c r="AR979" s="75">
        <f t="shared" ref="AR979" si="4437">AQ979/AQ973</f>
        <v>0</v>
      </c>
      <c r="AS979" s="73">
        <f t="shared" ref="AS979" si="4438">SUM(AS975:AS978)</f>
        <v>0</v>
      </c>
      <c r="AT979" s="75">
        <f t="shared" ref="AT979" si="4439">AS979/AS973</f>
        <v>0</v>
      </c>
      <c r="AU979" s="71">
        <f>E979+M979+O979+Q979+W979+Y979+AA979+AE979+AG979+AI979+AO979+AS979+G979+K979+I979+AC979+S979+U979+AQ979+AK979+AM979+C979</f>
        <v>0</v>
      </c>
      <c r="AV979" s="155">
        <f t="shared" si="4395"/>
        <v>0</v>
      </c>
      <c r="AW979" s="94"/>
      <c r="AX979" s="94"/>
      <c r="AY979" s="94"/>
      <c r="AZ979" s="94"/>
      <c r="BA979" s="94"/>
      <c r="BB979" s="94"/>
      <c r="BC979" s="94"/>
      <c r="BD979" s="94"/>
      <c r="BE979" s="94"/>
      <c r="BF979" s="94"/>
      <c r="BG979" s="94"/>
      <c r="BH979" s="94"/>
      <c r="BI979" s="94"/>
      <c r="BJ979" s="94"/>
      <c r="BK979" s="94"/>
    </row>
    <row r="980" spans="1:63" ht="16.5" thickTop="1" x14ac:dyDescent="0.25">
      <c r="A980" s="233" t="s">
        <v>481</v>
      </c>
      <c r="B980" s="233"/>
      <c r="C980" s="233"/>
      <c r="D980" s="233"/>
      <c r="E980" s="233"/>
      <c r="F980" s="233"/>
      <c r="G980" s="233"/>
      <c r="H980" s="233"/>
      <c r="I980" s="233"/>
      <c r="J980" s="233"/>
      <c r="K980" s="233"/>
      <c r="L980" s="233"/>
      <c r="M980" s="233"/>
      <c r="N980" s="233"/>
      <c r="O980" s="233"/>
      <c r="P980" s="233"/>
      <c r="Q980" s="233"/>
      <c r="R980" s="233"/>
      <c r="S980" s="233"/>
      <c r="T980" s="233"/>
      <c r="U980" s="233"/>
      <c r="V980" s="233"/>
      <c r="W980" s="233"/>
      <c r="X980" s="233"/>
      <c r="Y980" s="233"/>
      <c r="Z980" s="233"/>
      <c r="AA980" s="233"/>
      <c r="AB980" s="233"/>
      <c r="AC980" s="233"/>
      <c r="AD980" s="233"/>
      <c r="AE980" s="233"/>
      <c r="AF980" s="233"/>
      <c r="AG980" s="233"/>
      <c r="AH980" s="233"/>
      <c r="AI980" s="233"/>
      <c r="AJ980" s="233"/>
      <c r="AK980" s="233"/>
      <c r="AL980" s="233"/>
      <c r="AM980" s="233"/>
      <c r="AN980" s="233"/>
      <c r="AO980" s="233"/>
      <c r="AP980" s="233"/>
      <c r="AQ980" s="233"/>
      <c r="AR980" s="233"/>
      <c r="AS980" s="233"/>
      <c r="AT980" s="233"/>
      <c r="AU980" s="233"/>
      <c r="AV980" s="233"/>
    </row>
    <row r="981" spans="1:63" ht="45" x14ac:dyDescent="0.25">
      <c r="A981" s="76"/>
      <c r="B981" s="66" t="s">
        <v>21</v>
      </c>
      <c r="C981" s="225" t="s">
        <v>442</v>
      </c>
      <c r="D981" s="226"/>
      <c r="E981" s="225" t="s">
        <v>96</v>
      </c>
      <c r="F981" s="226"/>
      <c r="G981" s="232" t="s">
        <v>99</v>
      </c>
      <c r="H981" s="226"/>
      <c r="I981" s="232" t="s">
        <v>100</v>
      </c>
      <c r="J981" s="226"/>
      <c r="K981" s="225" t="s">
        <v>97</v>
      </c>
      <c r="L981" s="226"/>
      <c r="M981" s="225" t="s">
        <v>98</v>
      </c>
      <c r="N981" s="226"/>
      <c r="O981" s="225" t="s">
        <v>22</v>
      </c>
      <c r="P981" s="226"/>
      <c r="Q981" s="225" t="s">
        <v>489</v>
      </c>
      <c r="R981" s="226"/>
      <c r="S981" s="225" t="s">
        <v>488</v>
      </c>
      <c r="T981" s="226"/>
      <c r="U981" s="232" t="s">
        <v>422</v>
      </c>
      <c r="V981" s="226"/>
      <c r="W981" s="232" t="s">
        <v>436</v>
      </c>
      <c r="X981" s="226"/>
      <c r="Y981" s="232" t="s">
        <v>423</v>
      </c>
      <c r="Z981" s="226"/>
      <c r="AA981" s="225" t="s">
        <v>484</v>
      </c>
      <c r="AB981" s="226"/>
      <c r="AC981" s="225" t="s">
        <v>93</v>
      </c>
      <c r="AD981" s="226"/>
      <c r="AE981" s="225" t="s">
        <v>94</v>
      </c>
      <c r="AF981" s="226"/>
      <c r="AG981" s="225" t="s">
        <v>485</v>
      </c>
      <c r="AH981" s="226"/>
      <c r="AI981" s="225" t="s">
        <v>424</v>
      </c>
      <c r="AJ981" s="226"/>
      <c r="AK981" s="225" t="s">
        <v>425</v>
      </c>
      <c r="AL981" s="226"/>
      <c r="AM981" s="225" t="s">
        <v>437</v>
      </c>
      <c r="AN981" s="226"/>
      <c r="AO981" s="225" t="s">
        <v>500</v>
      </c>
      <c r="AP981" s="226"/>
      <c r="AQ981" s="225" t="s">
        <v>426</v>
      </c>
      <c r="AR981" s="226"/>
      <c r="AS981" s="225" t="s">
        <v>447</v>
      </c>
      <c r="AT981" s="226"/>
      <c r="AU981" s="225" t="s">
        <v>23</v>
      </c>
      <c r="AV981" s="226"/>
      <c r="AW981" s="89" t="s">
        <v>442</v>
      </c>
      <c r="AX981" s="89" t="s">
        <v>96</v>
      </c>
      <c r="AY981" s="195" t="s">
        <v>335</v>
      </c>
      <c r="AZ981" s="105" t="s">
        <v>97</v>
      </c>
      <c r="BA981" s="105" t="s">
        <v>443</v>
      </c>
      <c r="BB981" s="90" t="s">
        <v>434</v>
      </c>
      <c r="BC981" s="106" t="s">
        <v>336</v>
      </c>
      <c r="BD981" s="90" t="s">
        <v>435</v>
      </c>
      <c r="BE981" s="90" t="s">
        <v>93</v>
      </c>
      <c r="BF981" s="90" t="s">
        <v>94</v>
      </c>
      <c r="BG981" s="90" t="s">
        <v>31</v>
      </c>
      <c r="BH981" s="90" t="s">
        <v>444</v>
      </c>
      <c r="BI981" s="91" t="s">
        <v>445</v>
      </c>
      <c r="BJ981" s="91" t="s">
        <v>446</v>
      </c>
      <c r="BK981" s="91" t="s">
        <v>448</v>
      </c>
    </row>
    <row r="982" spans="1:63" x14ac:dyDescent="0.25">
      <c r="A982" s="38" t="s">
        <v>107</v>
      </c>
      <c r="B982" s="67"/>
      <c r="C982" s="67"/>
      <c r="D982" s="68"/>
      <c r="E982" s="67"/>
      <c r="F982" s="68"/>
      <c r="G982" s="67"/>
      <c r="H982" s="68"/>
      <c r="I982" s="67"/>
      <c r="J982" s="68"/>
      <c r="K982" s="67"/>
      <c r="L982" s="68"/>
      <c r="M982" s="69"/>
      <c r="N982" s="68"/>
      <c r="O982" s="67"/>
      <c r="P982" s="68"/>
      <c r="Q982" s="67"/>
      <c r="R982" s="68"/>
      <c r="S982" s="67"/>
      <c r="T982" s="68"/>
      <c r="U982" s="67"/>
      <c r="V982" s="68"/>
      <c r="W982" s="67"/>
      <c r="X982" s="68"/>
      <c r="Y982" s="67"/>
      <c r="Z982" s="68"/>
      <c r="AA982" s="67"/>
      <c r="AB982" s="68"/>
      <c r="AC982" s="69"/>
      <c r="AD982" s="69"/>
      <c r="AE982" s="67"/>
      <c r="AF982" s="68"/>
      <c r="AG982" s="67"/>
      <c r="AH982" s="68"/>
      <c r="AI982" s="67"/>
      <c r="AJ982" s="68"/>
      <c r="AK982" s="227"/>
      <c r="AL982" s="228"/>
      <c r="AM982" s="227"/>
      <c r="AN982" s="228"/>
      <c r="AO982" s="112"/>
      <c r="AP982" s="113"/>
      <c r="AQ982" s="112"/>
      <c r="AR982" s="113"/>
      <c r="AS982" s="112"/>
      <c r="AT982" s="113"/>
      <c r="AU982" s="67"/>
      <c r="AV982" s="110"/>
      <c r="AW982" s="89"/>
      <c r="AX982" s="89"/>
      <c r="AY982" s="89"/>
      <c r="AZ982" s="89"/>
      <c r="BA982" s="89"/>
    </row>
    <row r="983" spans="1:63" x14ac:dyDescent="0.25">
      <c r="A983" s="77"/>
      <c r="B983" s="70"/>
      <c r="C983" s="223">
        <f>(VLOOKUP(A982,$BL$2:$CH$5,2,FALSE))*'Attorney Detail'!F983</f>
        <v>15</v>
      </c>
      <c r="D983" s="224"/>
      <c r="E983" s="223">
        <f>(VLOOKUP(A982,$BL$2:$CH$5,3,FALSE))*'Attorney Detail'!F983</f>
        <v>15</v>
      </c>
      <c r="F983" s="224"/>
      <c r="G983" s="223">
        <f>VLOOKUP(A982,$BL$2:$CI$5,4,FALSE)*'Attorney Detail'!F983</f>
        <v>50</v>
      </c>
      <c r="H983" s="224"/>
      <c r="I983" s="223">
        <f>VLOOKUP(A982,$BL$2:$CI$5,5,FALSE)*'Attorney Detail'!F983</f>
        <v>80</v>
      </c>
      <c r="J983" s="224"/>
      <c r="K983" s="223">
        <f>VLOOKUP(A982,$BL$2:$CI$5,6,FALSE)*'Attorney Detail'!F983</f>
        <v>100</v>
      </c>
      <c r="L983" s="224"/>
      <c r="M983" s="234">
        <f>VLOOKUP(A982,$BL$2:$CI$5,7,FALSE)*'Attorney Detail'!F983</f>
        <v>150</v>
      </c>
      <c r="N983" s="224"/>
      <c r="O983" s="223">
        <f>VLOOKUP(A982,$BL$2:$CI$5,8,FALSE)*'Attorney Detail'!F983</f>
        <v>300</v>
      </c>
      <c r="P983" s="224"/>
      <c r="Q983" s="223">
        <f>VLOOKUP(A982,$BL$2:$CI$5,9,FALSE)*'Attorney Detail'!F983</f>
        <v>15</v>
      </c>
      <c r="R983" s="224"/>
      <c r="S983" s="223">
        <f>VLOOKUP(A982,$BL$2:$CI$5,10,FALSE)*'Attorney Detail'!F983</f>
        <v>50</v>
      </c>
      <c r="T983" s="224"/>
      <c r="U983" s="223">
        <f>VLOOKUP(A982,$BL$2:$CI$5,11,FALSE)*'Attorney Detail'!F983</f>
        <v>100</v>
      </c>
      <c r="V983" s="224"/>
      <c r="W983" s="223">
        <f>VLOOKUP(A982,$BL$2:$CI$5,12,FALSE)*'Attorney Detail'!F983</f>
        <v>220</v>
      </c>
      <c r="X983" s="224"/>
      <c r="Y983" s="223">
        <f>VLOOKUP(A982,$BL$2:$CI$5,13,FALSE)*'Attorney Detail'!F983</f>
        <v>300</v>
      </c>
      <c r="Z983" s="224"/>
      <c r="AA983" s="229">
        <f>VLOOKUP(A982,$BL$2:$CI$5,14,FALSE)*'Attorney Detail'!F983</f>
        <v>400</v>
      </c>
      <c r="AB983" s="230"/>
      <c r="AC983" s="229">
        <f>VLOOKUP(A982,$BL$2:$CI$5,15,FALSE)*'Attorney Detail'!F983</f>
        <v>120</v>
      </c>
      <c r="AD983" s="231"/>
      <c r="AE983" s="229">
        <f>VLOOKUP(A982,$BL$2:$CI$5,16,FALSE)*'Attorney Detail'!F983</f>
        <v>120</v>
      </c>
      <c r="AF983" s="230"/>
      <c r="AG983" s="229">
        <f>VLOOKUP(A982,$BL$2:$CI$5,17,FALSE)*'Attorney Detail'!F983</f>
        <v>300</v>
      </c>
      <c r="AH983" s="230"/>
      <c r="AI983" s="223">
        <f>VLOOKUP(A982,$BL$2:$CI$5,18,FALSE)*'Attorney Detail'!F983</f>
        <v>300</v>
      </c>
      <c r="AJ983" s="224"/>
      <c r="AK983" s="223">
        <f>VLOOKUP(A982,$BL$2:$CI$5,19,FALSE)*'Attorney Detail'!F983</f>
        <v>15</v>
      </c>
      <c r="AL983" s="224"/>
      <c r="AM983" s="223">
        <f>VLOOKUP(A982,$BL$2:$CI$5,20,FALSE)*'Attorney Detail'!F983</f>
        <v>40</v>
      </c>
      <c r="AN983" s="224"/>
      <c r="AO983" s="223">
        <f>VLOOKUP(A982,$BL$2:$CI$5,21,FALSE)*'Attorney Detail'!F983</f>
        <v>40</v>
      </c>
      <c r="AP983" s="224"/>
      <c r="AQ983" s="223">
        <f>VLOOKUP(A982,$BL$2:$CI$5,22,FALSE)*'Attorney Detail'!F983</f>
        <v>40</v>
      </c>
      <c r="AR983" s="224"/>
      <c r="AS983" s="235">
        <f>VLOOKUP(A982,$BL$2:$CI$5,23,FALSE)*'Attorney Detail'!F983</f>
        <v>10000000000</v>
      </c>
      <c r="AT983" s="236"/>
      <c r="AU983" s="237"/>
      <c r="AV983" s="238"/>
    </row>
    <row r="984" spans="1:63" ht="15.75" thickBot="1" x14ac:dyDescent="0.3">
      <c r="A984" s="37" t="str">
        <f>'Attorney Detail'!A983&amp;""</f>
        <v/>
      </c>
      <c r="B984" s="78" t="s">
        <v>24</v>
      </c>
      <c r="C984" s="78" t="s">
        <v>24</v>
      </c>
      <c r="D984" s="78" t="s">
        <v>112</v>
      </c>
      <c r="E984" s="78" t="s">
        <v>24</v>
      </c>
      <c r="F984" s="78" t="s">
        <v>112</v>
      </c>
      <c r="G984" s="78" t="s">
        <v>24</v>
      </c>
      <c r="H984" s="78" t="s">
        <v>112</v>
      </c>
      <c r="I984" s="78" t="s">
        <v>24</v>
      </c>
      <c r="J984" s="78" t="s">
        <v>112</v>
      </c>
      <c r="K984" s="78" t="s">
        <v>24</v>
      </c>
      <c r="L984" s="78" t="s">
        <v>112</v>
      </c>
      <c r="M984" s="78" t="s">
        <v>24</v>
      </c>
      <c r="N984" s="78" t="s">
        <v>112</v>
      </c>
      <c r="O984" s="78" t="s">
        <v>24</v>
      </c>
      <c r="P984" s="78" t="s">
        <v>112</v>
      </c>
      <c r="Q984" s="78" t="s">
        <v>24</v>
      </c>
      <c r="R984" s="78" t="s">
        <v>112</v>
      </c>
      <c r="S984" s="78" t="s">
        <v>24</v>
      </c>
      <c r="T984" s="78" t="s">
        <v>112</v>
      </c>
      <c r="U984" s="78" t="s">
        <v>24</v>
      </c>
      <c r="V984" s="78" t="s">
        <v>112</v>
      </c>
      <c r="W984" s="78" t="s">
        <v>24</v>
      </c>
      <c r="X984" s="78" t="s">
        <v>112</v>
      </c>
      <c r="Y984" s="78" t="s">
        <v>24</v>
      </c>
      <c r="Z984" s="78" t="s">
        <v>112</v>
      </c>
      <c r="AA984" s="78" t="s">
        <v>24</v>
      </c>
      <c r="AB984" s="78" t="s">
        <v>112</v>
      </c>
      <c r="AC984" s="78" t="s">
        <v>24</v>
      </c>
      <c r="AD984" s="78" t="s">
        <v>112</v>
      </c>
      <c r="AE984" s="78" t="s">
        <v>24</v>
      </c>
      <c r="AF984" s="78" t="s">
        <v>112</v>
      </c>
      <c r="AG984" s="78" t="s">
        <v>24</v>
      </c>
      <c r="AH984" s="79" t="s">
        <v>112</v>
      </c>
      <c r="AI984" s="78" t="s">
        <v>24</v>
      </c>
      <c r="AJ984" s="78" t="s">
        <v>112</v>
      </c>
      <c r="AK984" s="78" t="s">
        <v>24</v>
      </c>
      <c r="AL984" s="78" t="s">
        <v>112</v>
      </c>
      <c r="AM984" s="78" t="s">
        <v>24</v>
      </c>
      <c r="AN984" s="78" t="s">
        <v>112</v>
      </c>
      <c r="AO984" s="78" t="s">
        <v>24</v>
      </c>
      <c r="AP984" s="78" t="s">
        <v>112</v>
      </c>
      <c r="AQ984" s="78" t="s">
        <v>24</v>
      </c>
      <c r="AR984" s="78" t="s">
        <v>112</v>
      </c>
      <c r="AS984" s="78" t="s">
        <v>24</v>
      </c>
      <c r="AT984" s="78" t="s">
        <v>112</v>
      </c>
      <c r="AU984" s="78" t="s">
        <v>24</v>
      </c>
      <c r="AV984" s="154" t="s">
        <v>112</v>
      </c>
    </row>
    <row r="985" spans="1:63" ht="16.5" thickTop="1" thickBot="1" x14ac:dyDescent="0.3">
      <c r="A985" s="20" t="s">
        <v>25</v>
      </c>
      <c r="B985" s="21"/>
      <c r="C985" s="21"/>
      <c r="D985" s="75">
        <f>C985/C983</f>
        <v>0</v>
      </c>
      <c r="E985" s="21"/>
      <c r="F985" s="75">
        <f>E985/E983</f>
        <v>0</v>
      </c>
      <c r="G985" s="21"/>
      <c r="H985" s="75">
        <f>G985/G983</f>
        <v>0</v>
      </c>
      <c r="I985" s="21"/>
      <c r="J985" s="75">
        <f>I985/I983</f>
        <v>0</v>
      </c>
      <c r="K985" s="21"/>
      <c r="L985" s="75">
        <f>K985/K983</f>
        <v>0</v>
      </c>
      <c r="M985" s="21"/>
      <c r="N985" s="75">
        <f>M985/M983</f>
        <v>0</v>
      </c>
      <c r="O985" s="21"/>
      <c r="P985" s="75">
        <f>O985/O983</f>
        <v>0</v>
      </c>
      <c r="Q985" s="21"/>
      <c r="R985" s="75">
        <f>Q985/Q983</f>
        <v>0</v>
      </c>
      <c r="S985" s="21"/>
      <c r="T985" s="75">
        <f>S985/S983</f>
        <v>0</v>
      </c>
      <c r="U985" s="21"/>
      <c r="V985" s="75">
        <f>U985/U983</f>
        <v>0</v>
      </c>
      <c r="W985" s="21"/>
      <c r="X985" s="75">
        <f>W985/W983</f>
        <v>0</v>
      </c>
      <c r="Y985" s="21"/>
      <c r="Z985" s="75">
        <f>Y985/Y983</f>
        <v>0</v>
      </c>
      <c r="AA985" s="21"/>
      <c r="AB985" s="75">
        <f>AA985/AA983</f>
        <v>0</v>
      </c>
      <c r="AC985" s="21"/>
      <c r="AD985" s="75">
        <f>AC985/AC983</f>
        <v>0</v>
      </c>
      <c r="AE985" s="21"/>
      <c r="AF985" s="75">
        <f>AE985/AE983</f>
        <v>0</v>
      </c>
      <c r="AG985" s="21"/>
      <c r="AH985" s="75">
        <f>AG985/AG983</f>
        <v>0</v>
      </c>
      <c r="AI985" s="21"/>
      <c r="AJ985" s="75">
        <f>AI985/AI983</f>
        <v>0</v>
      </c>
      <c r="AK985" s="21"/>
      <c r="AL985" s="75">
        <f>AK985/AK983</f>
        <v>0</v>
      </c>
      <c r="AM985" s="21">
        <v>0</v>
      </c>
      <c r="AN985" s="75">
        <f>AM985/AM983</f>
        <v>0</v>
      </c>
      <c r="AO985" s="21"/>
      <c r="AP985" s="75">
        <f>AO985/AO983</f>
        <v>0</v>
      </c>
      <c r="AQ985" s="21"/>
      <c r="AR985" s="75">
        <f>AQ985/AQ983</f>
        <v>0</v>
      </c>
      <c r="AS985" s="21"/>
      <c r="AT985" s="75">
        <f>AS985/AS983</f>
        <v>0</v>
      </c>
      <c r="AU985" s="100">
        <f>E985+M985+O985+Q985+W985+Y985+AA985+AE985+AG985+AI985+AO985+AS985+G985+K985+I985+AC985+S985+U985+AQ985+AK985+AM985+C985</f>
        <v>0</v>
      </c>
      <c r="AV985" s="155">
        <f t="shared" ref="AV985:AV989" si="4440">F985+N985+P985+R985+X985+Z985+AB985+AF985+AH985+AJ985+AP985+AT985+AD985+H985+L985+J985+T985+V985+AR985+AL985+AN985+D985</f>
        <v>0</v>
      </c>
      <c r="AW985" s="93">
        <f>IF(D985=0,0,(IF('Attorney Detail'!I983="yes",(D985/AV985)*('Attorney Detail'!G983+'Attorney Detail'!H983),0)))</f>
        <v>0</v>
      </c>
      <c r="AX985" s="93">
        <f>IF(F985=0,0,(IF('Attorney Detail'!J983="yes",(F985/AV985)*('Attorney Detail'!G983+'Attorney Detail'!H983),0)))</f>
        <v>0</v>
      </c>
      <c r="AY985" s="93">
        <f>IF(H985+J985=0,0,(IF('Attorney Detail'!K983="yes",((H985+J985)/AV985)*('Attorney Detail'!G983+'Attorney Detail'!H983),0)))</f>
        <v>0</v>
      </c>
      <c r="AZ985" s="93">
        <f>IF(L985=0,0,(IF('Attorney Detail'!L983="yes",(L985/AV985)*('Attorney Detail'!G983+'Attorney Detail'!H983),0)))</f>
        <v>0</v>
      </c>
      <c r="BA985" s="93">
        <f>IF(N985=0,0,(N985/AV985)*('Attorney Detail'!G983+'Attorney Detail'!H983))</f>
        <v>0</v>
      </c>
      <c r="BB985" s="93">
        <f>IF(R985+T985=0,0,(IF('Attorney Detail'!M983="yes",((R985+T985)/AV985)*('Attorney Detail'!G983+'Attorney Detail'!H983),0)))</f>
        <v>0</v>
      </c>
      <c r="BC985" s="93">
        <f>IF(V985=0,0,(IF('Attorney Detail'!N983="yes",(((V985)/AV985)*('Attorney Detail'!G983+'Attorney Detail'!H983)),0)))</f>
        <v>0</v>
      </c>
      <c r="BD985" s="93">
        <f>IF(X985+Z985+AB985=0,0,(IF('Attorney Detail'!O983="yes",((X985+Z985+AB985)/AV985)*('Attorney Detail'!G983+'Attorney Detail'!H983),0)))</f>
        <v>0</v>
      </c>
      <c r="BE985" s="93">
        <f>IF(AD985=0,0,(IF('Attorney Detail'!P983="yes",(AD985/AV985)*('Attorney Detail'!G983+'Attorney Detail'!H983),0)))</f>
        <v>0</v>
      </c>
      <c r="BF985" s="93">
        <f>IF(AF985=0,0,(IF('Attorney Detail'!Q983="yes",(AF985/AV985)*('Attorney Detail'!G983+'Attorney Detail'!H983),0)))</f>
        <v>0</v>
      </c>
      <c r="BG985" s="93">
        <f>IF(AH985=0,0,(AH985/AV985)*('Attorney Detail'!G983+'Attorney Detail'!H983))</f>
        <v>0</v>
      </c>
      <c r="BH985" s="93">
        <f>IF(AK985+AM985=0,0,(IF('Attorney Detail'!R983="yes",((AL985+AN985)/AV985)*('Attorney Detail'!G983+'Attorney Detail'!H983),0)))</f>
        <v>0</v>
      </c>
      <c r="BI985" s="91">
        <f>IF(AP985=0,0,(IF('Attorney Detail'!S983="yes",(AP985/AV985)*('Attorney Detail'!G983+'Attorney Detail'!H983),0)))</f>
        <v>0</v>
      </c>
      <c r="BJ985" s="91">
        <f>IF(AT985=0,0,(AT985/AV985)*('Attorney Detail'!G983+'Attorney Detail'!H983))</f>
        <v>0</v>
      </c>
      <c r="BK985" s="91">
        <f>IF((AU985)=0,('Attorney Detail'!G983+'Attorney Detail'!H983),SUM(AW985:BJ985))</f>
        <v>0</v>
      </c>
    </row>
    <row r="986" spans="1:63" ht="16.5" thickTop="1" thickBot="1" x14ac:dyDescent="0.3">
      <c r="A986" s="22" t="s">
        <v>26</v>
      </c>
      <c r="B986" s="23"/>
      <c r="C986" s="88"/>
      <c r="D986" s="75">
        <f>C986/C983</f>
        <v>0</v>
      </c>
      <c r="E986" s="88"/>
      <c r="F986" s="75">
        <f>E986/E983</f>
        <v>0</v>
      </c>
      <c r="G986" s="88"/>
      <c r="H986" s="75">
        <f>G986/G983</f>
        <v>0</v>
      </c>
      <c r="I986" s="88"/>
      <c r="J986" s="75">
        <f>I986/I983</f>
        <v>0</v>
      </c>
      <c r="K986" s="88"/>
      <c r="L986" s="75">
        <f>K986/K983</f>
        <v>0</v>
      </c>
      <c r="M986" s="88"/>
      <c r="N986" s="75">
        <f>M986/M983</f>
        <v>0</v>
      </c>
      <c r="O986" s="88"/>
      <c r="P986" s="75">
        <f>O986/O983</f>
        <v>0</v>
      </c>
      <c r="Q986" s="88"/>
      <c r="R986" s="75">
        <f>Q986/Q983</f>
        <v>0</v>
      </c>
      <c r="S986" s="88"/>
      <c r="T986" s="75">
        <f>S986/S983</f>
        <v>0</v>
      </c>
      <c r="U986" s="88"/>
      <c r="V986" s="75">
        <f>U986/U983</f>
        <v>0</v>
      </c>
      <c r="W986" s="88"/>
      <c r="X986" s="75">
        <f>W986/W983</f>
        <v>0</v>
      </c>
      <c r="Y986" s="88"/>
      <c r="Z986" s="75">
        <f>Y986/Y983</f>
        <v>0</v>
      </c>
      <c r="AA986" s="88"/>
      <c r="AB986" s="75">
        <f>AA986/AA983</f>
        <v>0</v>
      </c>
      <c r="AC986" s="88"/>
      <c r="AD986" s="75">
        <f>AC986/AC983</f>
        <v>0</v>
      </c>
      <c r="AE986" s="88"/>
      <c r="AF986" s="75">
        <f>AE986/AE983</f>
        <v>0</v>
      </c>
      <c r="AG986" s="88"/>
      <c r="AH986" s="75">
        <f>AG986/AG983</f>
        <v>0</v>
      </c>
      <c r="AI986" s="88"/>
      <c r="AJ986" s="75">
        <f>AI986/AI983</f>
        <v>0</v>
      </c>
      <c r="AK986" s="88">
        <v>0</v>
      </c>
      <c r="AL986" s="75">
        <f>AK986/AK983</f>
        <v>0</v>
      </c>
      <c r="AM986" s="88">
        <v>0</v>
      </c>
      <c r="AN986" s="75">
        <f>AM986/AM983</f>
        <v>0</v>
      </c>
      <c r="AO986" s="88"/>
      <c r="AP986" s="75">
        <f>AO986/AO983</f>
        <v>0</v>
      </c>
      <c r="AQ986" s="88"/>
      <c r="AR986" s="75">
        <f>AQ986/AQ983</f>
        <v>0</v>
      </c>
      <c r="AS986" s="88"/>
      <c r="AT986" s="75">
        <f>AS986/AS983</f>
        <v>0</v>
      </c>
      <c r="AU986" s="107">
        <f>E986+M986+O986+Q986+W986+Y986+AA986+AE986+AG986+AI986+AO986+AS986+G986+K986+I986+AC986+S986+U986+AQ986+AK986+AM986+C986</f>
        <v>0</v>
      </c>
      <c r="AV986" s="155">
        <f t="shared" si="4440"/>
        <v>0</v>
      </c>
      <c r="AW986" s="93">
        <f>IF(D986=0,0,(IF('Attorney Detail'!I984="yes",(D986/AV986)*('Attorney Detail'!G984+'Attorney Detail'!H984),0)))</f>
        <v>0</v>
      </c>
      <c r="AX986" s="93">
        <f>IF(F986=0,0,(IF('Attorney Detail'!J984="yes",(F986/AV986)*('Attorney Detail'!G984+'Attorney Detail'!H984),0)))</f>
        <v>0</v>
      </c>
      <c r="AY986" s="93">
        <f>IF(H986+J986=0,0,(IF('Attorney Detail'!K984="yes",((H986+J986)/AV986)*('Attorney Detail'!G984+'Attorney Detail'!H984),0)))</f>
        <v>0</v>
      </c>
      <c r="AZ986" s="93">
        <f>IF(L986=0,0,(IF('Attorney Detail'!L984="yes",(L986/AV986)*('Attorney Detail'!G984+'Attorney Detail'!H984),0)))</f>
        <v>0</v>
      </c>
      <c r="BA986" s="93">
        <f>IF(N986=0,0,(N986/AV986)*('Attorney Detail'!G984+'Attorney Detail'!H984))</f>
        <v>0</v>
      </c>
      <c r="BB986" s="93">
        <f>IF(R986+T986=0,0,(IF('Attorney Detail'!M984="yes",((R986+T986)/AV986)*('Attorney Detail'!G984+'Attorney Detail'!H984),0)))</f>
        <v>0</v>
      </c>
      <c r="BC986" s="93">
        <f>IF(V986=0,0,(IF('Attorney Detail'!N984="yes",(((V986)/AV986)*('Attorney Detail'!G984+'Attorney Detail'!H984)),0)))</f>
        <v>0</v>
      </c>
      <c r="BD986" s="93">
        <f>IF(X986+Z986+AB986=0,0,(IF('Attorney Detail'!O984="yes",((X986+Z986+AB986)/AV986)*('Attorney Detail'!G984+'Attorney Detail'!H984),0)))</f>
        <v>0</v>
      </c>
      <c r="BE986" s="93">
        <f>IF(AD986=0,0,(IF('Attorney Detail'!P984="yes",(AD986/AV986)*('Attorney Detail'!G984+'Attorney Detail'!H984),0)))</f>
        <v>0</v>
      </c>
      <c r="BF986" s="93">
        <f>IF(AF986=0,0,(IF('Attorney Detail'!Q984="yes",(AF986/AV986)*('Attorney Detail'!G984+'Attorney Detail'!H984),0)))</f>
        <v>0</v>
      </c>
      <c r="BG986" s="93">
        <f>IF(AH986=0,0,(AH986/AV986)*('Attorney Detail'!G984+'Attorney Detail'!H984))</f>
        <v>0</v>
      </c>
      <c r="BH986" s="93">
        <f>IF(AK986+AM986=0,0,(IF('Attorney Detail'!R984="yes",((AL986+AN986)/AV986)*('Attorney Detail'!G984+'Attorney Detail'!H984),0)))</f>
        <v>0</v>
      </c>
      <c r="BI986" s="91">
        <f>IF(AP986=0,0,(IF('Attorney Detail'!S984="yes",(AP986/AV986)*('Attorney Detail'!G984+'Attorney Detail'!H984),0)))</f>
        <v>0</v>
      </c>
      <c r="BJ986" s="91">
        <f>IF(AT986=0,0,(AT986/AV986)*('Attorney Detail'!G984+'Attorney Detail'!H984))</f>
        <v>0</v>
      </c>
      <c r="BK986" s="91">
        <f>IF((AU986)=0,('Attorney Detail'!G984+'Attorney Detail'!H984),SUM(AW986:BJ986))</f>
        <v>0</v>
      </c>
    </row>
    <row r="987" spans="1:63" ht="16.5" thickTop="1" thickBot="1" x14ac:dyDescent="0.3">
      <c r="A987" s="22" t="s">
        <v>27</v>
      </c>
      <c r="B987" s="23"/>
      <c r="C987" s="88"/>
      <c r="D987" s="75">
        <f>C987/C983</f>
        <v>0</v>
      </c>
      <c r="E987" s="88"/>
      <c r="F987" s="75">
        <f>E987/E983</f>
        <v>0</v>
      </c>
      <c r="G987" s="88"/>
      <c r="H987" s="75">
        <f>G987/G983</f>
        <v>0</v>
      </c>
      <c r="I987" s="88"/>
      <c r="J987" s="75">
        <f>I987/I983</f>
        <v>0</v>
      </c>
      <c r="K987" s="88"/>
      <c r="L987" s="75">
        <f>K987/K983</f>
        <v>0</v>
      </c>
      <c r="M987" s="88"/>
      <c r="N987" s="75">
        <f>M987/M983</f>
        <v>0</v>
      </c>
      <c r="O987" s="88"/>
      <c r="P987" s="75">
        <f>O987/O983</f>
        <v>0</v>
      </c>
      <c r="Q987" s="88"/>
      <c r="R987" s="75">
        <f>Q987/Q983</f>
        <v>0</v>
      </c>
      <c r="S987" s="88"/>
      <c r="T987" s="75">
        <f>S987/S983</f>
        <v>0</v>
      </c>
      <c r="U987" s="88"/>
      <c r="V987" s="75">
        <f>U987/U983</f>
        <v>0</v>
      </c>
      <c r="W987" s="88"/>
      <c r="X987" s="75">
        <f>W987/W983</f>
        <v>0</v>
      </c>
      <c r="Y987" s="88"/>
      <c r="Z987" s="75">
        <f>Y987/Y983</f>
        <v>0</v>
      </c>
      <c r="AA987" s="88"/>
      <c r="AB987" s="75">
        <f>AA987/AA983</f>
        <v>0</v>
      </c>
      <c r="AC987" s="88"/>
      <c r="AD987" s="75">
        <f>AC987/AC983</f>
        <v>0</v>
      </c>
      <c r="AE987" s="88"/>
      <c r="AF987" s="75">
        <f>AE987/AE983</f>
        <v>0</v>
      </c>
      <c r="AG987" s="88"/>
      <c r="AH987" s="75">
        <f>AG987/AG983</f>
        <v>0</v>
      </c>
      <c r="AI987" s="88"/>
      <c r="AJ987" s="75">
        <f>AI987/AI983</f>
        <v>0</v>
      </c>
      <c r="AK987" s="88">
        <v>0</v>
      </c>
      <c r="AL987" s="75">
        <f>AK987/AK983</f>
        <v>0</v>
      </c>
      <c r="AM987" s="88">
        <v>0</v>
      </c>
      <c r="AN987" s="75">
        <f>AM987/AM983</f>
        <v>0</v>
      </c>
      <c r="AO987" s="88"/>
      <c r="AP987" s="75">
        <f>AO987/AO983</f>
        <v>0</v>
      </c>
      <c r="AQ987" s="88"/>
      <c r="AR987" s="75">
        <f>AQ987/AQ983</f>
        <v>0</v>
      </c>
      <c r="AS987" s="88"/>
      <c r="AT987" s="75">
        <f>AS987/AS983</f>
        <v>0</v>
      </c>
      <c r="AU987" s="107">
        <f>E987+M987+O987+Q987+W987+Y987+AA987+AE987+AG987+AI987+AO987+AS987+G987+K987+I987+AC987+S987+U987+AQ987+AK987+AM987+C987</f>
        <v>0</v>
      </c>
      <c r="AV987" s="155">
        <f t="shared" si="4440"/>
        <v>0</v>
      </c>
      <c r="AW987" s="93">
        <f>IF(D987=0,0,(IF('Attorney Detail'!I985="yes",(D987/AV987)*('Attorney Detail'!G985+'Attorney Detail'!H985),0)))</f>
        <v>0</v>
      </c>
      <c r="AX987" s="93">
        <f>IF(F987=0,0,(IF('Attorney Detail'!J985="yes",(F987/AV987)*('Attorney Detail'!G985+'Attorney Detail'!H985),0)))</f>
        <v>0</v>
      </c>
      <c r="AY987" s="93">
        <f>IF(H987+J987=0,0,(IF('Attorney Detail'!K985="yes",((H987+J987)/AV987)*('Attorney Detail'!G985+'Attorney Detail'!H985),0)))</f>
        <v>0</v>
      </c>
      <c r="AZ987" s="93">
        <f>IF(L987=0,0,(IF('Attorney Detail'!L985="yes",(L987/AV987)*('Attorney Detail'!G985+'Attorney Detail'!H985),0)))</f>
        <v>0</v>
      </c>
      <c r="BA987" s="93">
        <f>IF(N987=0,0,(N987/AV987)*('Attorney Detail'!G985+'Attorney Detail'!H985))</f>
        <v>0</v>
      </c>
      <c r="BB987" s="93">
        <f>IF(R987+T987=0,0,(IF('Attorney Detail'!M985="yes",((R987+T987)/AV987)*('Attorney Detail'!G985+'Attorney Detail'!H985),0)))</f>
        <v>0</v>
      </c>
      <c r="BC987" s="93">
        <f>IF(V987=0,0,(IF('Attorney Detail'!N985="yes",(((V987)/AV987)*('Attorney Detail'!G985+'Attorney Detail'!H985)),0)))</f>
        <v>0</v>
      </c>
      <c r="BD987" s="93">
        <f>IF(X987+Z987+AB987=0,0,(IF('Attorney Detail'!O985="yes",((X987+Z987+AB987)/AV987)*('Attorney Detail'!G985+'Attorney Detail'!H985),0)))</f>
        <v>0</v>
      </c>
      <c r="BE987" s="93">
        <f>IF(AD987=0,0,(IF('Attorney Detail'!P985="yes",(AD987/AV987)*('Attorney Detail'!G985+'Attorney Detail'!H985),0)))</f>
        <v>0</v>
      </c>
      <c r="BF987" s="93">
        <f>IF(AF987=0,0,(IF('Attorney Detail'!Q985="yes",(AF987/AV987)*('Attorney Detail'!G985+'Attorney Detail'!H985),0)))</f>
        <v>0</v>
      </c>
      <c r="BG987" s="93">
        <f>IF(AH987=0,0,(AH987/AV987)*('Attorney Detail'!G985+'Attorney Detail'!H985))</f>
        <v>0</v>
      </c>
      <c r="BH987" s="93">
        <f>IF(AK987+AM987=0,0,(IF('Attorney Detail'!R985="yes",((AL987+AN987)/AV987)*('Attorney Detail'!G985+'Attorney Detail'!H985),0)))</f>
        <v>0</v>
      </c>
      <c r="BI987" s="91">
        <f>IF(AP987=0,0,(IF('Attorney Detail'!S985="yes",(AP987/AV987)*('Attorney Detail'!G985+'Attorney Detail'!H985),0)))</f>
        <v>0</v>
      </c>
      <c r="BJ987" s="91">
        <f>IF(AT987=0,0,(AT987/AV987)*('Attorney Detail'!G985+'Attorney Detail'!H985))</f>
        <v>0</v>
      </c>
      <c r="BK987" s="91">
        <f>IF((AU987)=0,('Attorney Detail'!G985+'Attorney Detail'!H985),SUM(AW987:BJ987))</f>
        <v>0</v>
      </c>
    </row>
    <row r="988" spans="1:63" ht="16.5" thickTop="1" thickBot="1" x14ac:dyDescent="0.3">
      <c r="A988" s="24" t="s">
        <v>28</v>
      </c>
      <c r="B988" s="25"/>
      <c r="C988" s="25"/>
      <c r="D988" s="75">
        <f>C988/C983</f>
        <v>0</v>
      </c>
      <c r="E988" s="25"/>
      <c r="F988" s="75">
        <f>E988/E983</f>
        <v>0</v>
      </c>
      <c r="G988" s="25"/>
      <c r="H988" s="75">
        <f>G988/G983</f>
        <v>0</v>
      </c>
      <c r="I988" s="25"/>
      <c r="J988" s="75">
        <f>I988/I983</f>
        <v>0</v>
      </c>
      <c r="K988" s="25"/>
      <c r="L988" s="75">
        <f>K988/K983</f>
        <v>0</v>
      </c>
      <c r="M988" s="25"/>
      <c r="N988" s="75">
        <f>M988/M983</f>
        <v>0</v>
      </c>
      <c r="O988" s="25"/>
      <c r="P988" s="75">
        <f>O988/O983</f>
        <v>0</v>
      </c>
      <c r="Q988" s="25"/>
      <c r="R988" s="75">
        <f>Q988/Q983</f>
        <v>0</v>
      </c>
      <c r="S988" s="25"/>
      <c r="T988" s="75">
        <f>S988/S983</f>
        <v>0</v>
      </c>
      <c r="U988" s="25"/>
      <c r="V988" s="75">
        <f>U988/U983</f>
        <v>0</v>
      </c>
      <c r="W988" s="25"/>
      <c r="X988" s="75">
        <f>W988/W983</f>
        <v>0</v>
      </c>
      <c r="Y988" s="25"/>
      <c r="Z988" s="75">
        <f>Y988/Y983</f>
        <v>0</v>
      </c>
      <c r="AA988" s="25"/>
      <c r="AB988" s="75">
        <f>AA988/AA983</f>
        <v>0</v>
      </c>
      <c r="AC988" s="25"/>
      <c r="AD988" s="75">
        <f>AC988/AC983</f>
        <v>0</v>
      </c>
      <c r="AE988" s="25"/>
      <c r="AF988" s="75">
        <f>AE988/AE983</f>
        <v>0</v>
      </c>
      <c r="AG988" s="25"/>
      <c r="AH988" s="75">
        <f>AG988/AG983</f>
        <v>0</v>
      </c>
      <c r="AI988" s="25"/>
      <c r="AJ988" s="75">
        <f>AI988/AI983</f>
        <v>0</v>
      </c>
      <c r="AK988" s="25">
        <v>0</v>
      </c>
      <c r="AL988" s="75">
        <f>AK988/AK983</f>
        <v>0</v>
      </c>
      <c r="AM988" s="25">
        <v>0</v>
      </c>
      <c r="AN988" s="75">
        <f>AM988/AM983</f>
        <v>0</v>
      </c>
      <c r="AO988" s="25"/>
      <c r="AP988" s="75">
        <f>AO988/AO983</f>
        <v>0</v>
      </c>
      <c r="AQ988" s="25"/>
      <c r="AR988" s="75">
        <f>AQ988/AQ983</f>
        <v>0</v>
      </c>
      <c r="AS988" s="25"/>
      <c r="AT988" s="75">
        <f>AS988/AS983</f>
        <v>0</v>
      </c>
      <c r="AU988" s="108">
        <f>E988+M988+O988+Q988+W988+Y988+AA988+AE988+AG988+AI988+AO988+AS988+G988+K988+I988+AC988+S988+U988+AQ988+AK988+AM988+C988</f>
        <v>0</v>
      </c>
      <c r="AV988" s="155">
        <f t="shared" si="4440"/>
        <v>0</v>
      </c>
      <c r="AW988" s="93">
        <f>IF(D988=0,0,(IF('Attorney Detail'!I986="yes",(D988/AV988)*('Attorney Detail'!G986+'Attorney Detail'!H986),0)))</f>
        <v>0</v>
      </c>
      <c r="AX988" s="93">
        <f>IF(F988=0,0,(IF('Attorney Detail'!J986="yes",(F988/AV988)*('Attorney Detail'!G986+'Attorney Detail'!H986),0)))</f>
        <v>0</v>
      </c>
      <c r="AY988" s="93">
        <f>IF(H988+J988=0,0,(IF('Attorney Detail'!K986="yes",((H988+J988)/AV988)*('Attorney Detail'!G986+'Attorney Detail'!H986),0)))</f>
        <v>0</v>
      </c>
      <c r="AZ988" s="93">
        <f>IF(L988=0,0,(IF('Attorney Detail'!L986="yes",(L988/AV988)*('Attorney Detail'!G986+'Attorney Detail'!H986),0)))</f>
        <v>0</v>
      </c>
      <c r="BA988" s="93">
        <f>IF(N988=0,0,(N988/AV988)*('Attorney Detail'!G986+'Attorney Detail'!H986))</f>
        <v>0</v>
      </c>
      <c r="BB988" s="93">
        <f>IF(R988+T988=0,0,(IF('Attorney Detail'!M986="yes",((R988+T988)/AV988)*('Attorney Detail'!G986+'Attorney Detail'!H986),0)))</f>
        <v>0</v>
      </c>
      <c r="BC988" s="93">
        <f>IF(V988=0,0,(IF('Attorney Detail'!N986="yes",(((V988)/AV988)*('Attorney Detail'!G986+'Attorney Detail'!H986)),0)))</f>
        <v>0</v>
      </c>
      <c r="BD988" s="93">
        <f>IF(X988+Z988+AB988=0,0,(IF('Attorney Detail'!O986="yes",((X988+Z988+AB988)/AV988)*('Attorney Detail'!G986+'Attorney Detail'!H986),0)))</f>
        <v>0</v>
      </c>
      <c r="BE988" s="93">
        <f>IF(AD988=0,0,(IF('Attorney Detail'!P986="yes",(AD988/AV988)*('Attorney Detail'!G986+'Attorney Detail'!H986),0)))</f>
        <v>0</v>
      </c>
      <c r="BF988" s="93">
        <f>IF(AF988=0,0,(IF('Attorney Detail'!Q986="yes",(AF988/AV988)*('Attorney Detail'!G986+'Attorney Detail'!H986),0)))</f>
        <v>0</v>
      </c>
      <c r="BG988" s="93">
        <f>IF(AH988=0,0,(AH988/AV988)*('Attorney Detail'!G986+'Attorney Detail'!H986))</f>
        <v>0</v>
      </c>
      <c r="BH988" s="93">
        <f>IF(AK988+AM988=0,0,(IF('Attorney Detail'!R986="yes",((AL988+AN988)/AV988)*('Attorney Detail'!G986+'Attorney Detail'!H986),0)))</f>
        <v>0</v>
      </c>
      <c r="BI988" s="91">
        <f>IF(AP988=0,0,(IF('Attorney Detail'!S986="yes",(AP988/AV988)*('Attorney Detail'!G986+'Attorney Detail'!H986),0)))</f>
        <v>0</v>
      </c>
      <c r="BJ988" s="91">
        <f>IF(AT988=0,0,(AT988/AV988)*('Attorney Detail'!G986+'Attorney Detail'!H986))</f>
        <v>0</v>
      </c>
      <c r="BK988" s="91">
        <f>IF((AU988)=0,('Attorney Detail'!G986+'Attorney Detail'!H986),SUM(AW988:BJ988))</f>
        <v>0</v>
      </c>
    </row>
    <row r="989" spans="1:63" ht="16.5" thickTop="1" thickBot="1" x14ac:dyDescent="0.3">
      <c r="A989" s="72" t="s">
        <v>29</v>
      </c>
      <c r="B989" s="73"/>
      <c r="C989" s="73">
        <f t="shared" ref="C989" si="4441">SUM(C985:C988)</f>
        <v>0</v>
      </c>
      <c r="D989" s="74">
        <f t="shared" ref="D989" si="4442">C989/C983</f>
        <v>0</v>
      </c>
      <c r="E989" s="73">
        <f t="shared" ref="E989" si="4443">SUM(E985:E988)</f>
        <v>0</v>
      </c>
      <c r="F989" s="74">
        <f t="shared" ref="F989" si="4444">E989/E983</f>
        <v>0</v>
      </c>
      <c r="G989" s="73">
        <f t="shared" ref="G989" si="4445">SUM(G985:G988)</f>
        <v>0</v>
      </c>
      <c r="H989" s="75">
        <f t="shared" ref="H989" si="4446">G989/G983</f>
        <v>0</v>
      </c>
      <c r="I989" s="73">
        <f t="shared" ref="I989" si="4447">SUM(I985:I988)</f>
        <v>0</v>
      </c>
      <c r="J989" s="75">
        <f t="shared" ref="J989" si="4448">I989/I983</f>
        <v>0</v>
      </c>
      <c r="K989" s="73">
        <f t="shared" ref="K989" si="4449">SUM(K985:K988)</f>
        <v>0</v>
      </c>
      <c r="L989" s="75">
        <f t="shared" ref="L989" si="4450">K989/K983</f>
        <v>0</v>
      </c>
      <c r="M989" s="73">
        <f t="shared" ref="M989" si="4451">SUM(M985:M988)</f>
        <v>0</v>
      </c>
      <c r="N989" s="74">
        <f t="shared" ref="N989" si="4452">M989/M983</f>
        <v>0</v>
      </c>
      <c r="O989" s="73">
        <f t="shared" ref="O989" si="4453">SUM(O985:O988)</f>
        <v>0</v>
      </c>
      <c r="P989" s="74">
        <f t="shared" ref="P989" si="4454">O989/O983</f>
        <v>0</v>
      </c>
      <c r="Q989" s="73">
        <f t="shared" ref="Q989" si="4455">SUM(Q985:Q988)</f>
        <v>0</v>
      </c>
      <c r="R989" s="75">
        <f t="shared" ref="R989" si="4456">Q989/Q983</f>
        <v>0</v>
      </c>
      <c r="S989" s="73">
        <f t="shared" ref="S989" si="4457">SUM(S985:S988)</f>
        <v>0</v>
      </c>
      <c r="T989" s="75">
        <f t="shared" ref="T989" si="4458">S989/S983</f>
        <v>0</v>
      </c>
      <c r="U989" s="73">
        <f t="shared" ref="U989" si="4459">SUM(U985:U988)</f>
        <v>0</v>
      </c>
      <c r="V989" s="75">
        <f t="shared" ref="V989" si="4460">U989/U983</f>
        <v>0</v>
      </c>
      <c r="W989" s="73">
        <f t="shared" ref="W989" si="4461">SUM(W985:W988)</f>
        <v>0</v>
      </c>
      <c r="X989" s="75">
        <f t="shared" ref="X989" si="4462">W989/W983</f>
        <v>0</v>
      </c>
      <c r="Y989" s="73">
        <f t="shared" ref="Y989" si="4463">SUM(Y985:Y988)</f>
        <v>0</v>
      </c>
      <c r="Z989" s="75">
        <f t="shared" ref="Z989" si="4464">Y989/Y983</f>
        <v>0</v>
      </c>
      <c r="AA989" s="73">
        <f t="shared" ref="AA989" si="4465">SUM(AA985:AA988)</f>
        <v>0</v>
      </c>
      <c r="AB989" s="75">
        <f t="shared" ref="AB989" si="4466">AA989/AA983</f>
        <v>0</v>
      </c>
      <c r="AC989" s="73">
        <f t="shared" ref="AC989" si="4467">SUM(AC985:AC988)</f>
        <v>0</v>
      </c>
      <c r="AD989" s="75">
        <f t="shared" ref="AD989" si="4468">AC989/AC983</f>
        <v>0</v>
      </c>
      <c r="AE989" s="73">
        <f t="shared" ref="AE989" si="4469">SUM(AE985:AE988)</f>
        <v>0</v>
      </c>
      <c r="AF989" s="75">
        <f t="shared" ref="AF989" si="4470">AE989/AE983</f>
        <v>0</v>
      </c>
      <c r="AG989" s="73">
        <f t="shared" ref="AG989" si="4471">SUM(AG985:AG988)</f>
        <v>0</v>
      </c>
      <c r="AH989" s="75">
        <f t="shared" ref="AH989" si="4472">AG989/AG983</f>
        <v>0</v>
      </c>
      <c r="AI989" s="73">
        <f t="shared" ref="AI989" si="4473">SUM(AI985:AI988)</f>
        <v>0</v>
      </c>
      <c r="AJ989" s="75">
        <f t="shared" ref="AJ989" si="4474">AI989/AI983</f>
        <v>0</v>
      </c>
      <c r="AK989" s="73">
        <f t="shared" ref="AK989" si="4475">SUM(AK985:AK988)</f>
        <v>0</v>
      </c>
      <c r="AL989" s="75">
        <f t="shared" ref="AL989" si="4476">AK989/AK983</f>
        <v>0</v>
      </c>
      <c r="AM989" s="73">
        <f t="shared" ref="AM989" si="4477">SUM(AM985:AM988)</f>
        <v>0</v>
      </c>
      <c r="AN989" s="75">
        <f t="shared" ref="AN989" si="4478">AM989/AM983</f>
        <v>0</v>
      </c>
      <c r="AO989" s="73">
        <f t="shared" ref="AO989" si="4479">SUM(AO985:AO988)</f>
        <v>0</v>
      </c>
      <c r="AP989" s="75">
        <f t="shared" ref="AP989" si="4480">AO989/AO983</f>
        <v>0</v>
      </c>
      <c r="AQ989" s="73">
        <f t="shared" ref="AQ989" si="4481">SUM(AQ985:AQ988)</f>
        <v>0</v>
      </c>
      <c r="AR989" s="75">
        <f t="shared" ref="AR989" si="4482">AQ989/AQ983</f>
        <v>0</v>
      </c>
      <c r="AS989" s="73">
        <f t="shared" ref="AS989" si="4483">SUM(AS985:AS988)</f>
        <v>0</v>
      </c>
      <c r="AT989" s="75">
        <f t="shared" ref="AT989" si="4484">AS989/AS983</f>
        <v>0</v>
      </c>
      <c r="AU989" s="71">
        <f>E989+M989+O989+Q989+W989+Y989+AA989+AE989+AG989+AI989+AO989+AS989+G989+K989+I989+AC989+S989+U989+AQ989+AK989+AM989+C989</f>
        <v>0</v>
      </c>
      <c r="AV989" s="155">
        <f t="shared" si="4440"/>
        <v>0</v>
      </c>
      <c r="AW989" s="94"/>
      <c r="AX989" s="94"/>
      <c r="AY989" s="94"/>
      <c r="AZ989" s="94"/>
      <c r="BA989" s="94"/>
      <c r="BB989" s="94"/>
      <c r="BC989" s="94"/>
      <c r="BD989" s="94"/>
      <c r="BE989" s="94"/>
      <c r="BF989" s="94"/>
      <c r="BG989" s="94"/>
      <c r="BH989" s="94"/>
      <c r="BI989" s="94"/>
      <c r="BJ989" s="94"/>
      <c r="BK989" s="94"/>
    </row>
    <row r="990" spans="1:63" ht="16.5" thickTop="1" x14ac:dyDescent="0.25">
      <c r="A990" s="233" t="s">
        <v>481</v>
      </c>
      <c r="B990" s="233"/>
      <c r="C990" s="233"/>
      <c r="D990" s="233"/>
      <c r="E990" s="233"/>
      <c r="F990" s="233"/>
      <c r="G990" s="233"/>
      <c r="H990" s="233"/>
      <c r="I990" s="233"/>
      <c r="J990" s="233"/>
      <c r="K990" s="233"/>
      <c r="L990" s="233"/>
      <c r="M990" s="233"/>
      <c r="N990" s="233"/>
      <c r="O990" s="233"/>
      <c r="P990" s="233"/>
      <c r="Q990" s="233"/>
      <c r="R990" s="233"/>
      <c r="S990" s="233"/>
      <c r="T990" s="233"/>
      <c r="U990" s="233"/>
      <c r="V990" s="233"/>
      <c r="W990" s="233"/>
      <c r="X990" s="233"/>
      <c r="Y990" s="233"/>
      <c r="Z990" s="233"/>
      <c r="AA990" s="233"/>
      <c r="AB990" s="233"/>
      <c r="AC990" s="233"/>
      <c r="AD990" s="233"/>
      <c r="AE990" s="233"/>
      <c r="AF990" s="233"/>
      <c r="AG990" s="233"/>
      <c r="AH990" s="233"/>
      <c r="AI990" s="233"/>
      <c r="AJ990" s="233"/>
      <c r="AK990" s="233"/>
      <c r="AL990" s="233"/>
      <c r="AM990" s="233"/>
      <c r="AN990" s="233"/>
      <c r="AO990" s="233"/>
      <c r="AP990" s="233"/>
      <c r="AQ990" s="233"/>
      <c r="AR990" s="233"/>
      <c r="AS990" s="233"/>
      <c r="AT990" s="233"/>
      <c r="AU990" s="233"/>
      <c r="AV990" s="233"/>
    </row>
    <row r="991" spans="1:63" ht="45" x14ac:dyDescent="0.25">
      <c r="A991" s="76"/>
      <c r="B991" s="66" t="s">
        <v>21</v>
      </c>
      <c r="C991" s="225" t="s">
        <v>442</v>
      </c>
      <c r="D991" s="226"/>
      <c r="E991" s="225" t="s">
        <v>96</v>
      </c>
      <c r="F991" s="226"/>
      <c r="G991" s="232" t="s">
        <v>99</v>
      </c>
      <c r="H991" s="226"/>
      <c r="I991" s="232" t="s">
        <v>100</v>
      </c>
      <c r="J991" s="226"/>
      <c r="K991" s="225" t="s">
        <v>97</v>
      </c>
      <c r="L991" s="226"/>
      <c r="M991" s="225" t="s">
        <v>98</v>
      </c>
      <c r="N991" s="226"/>
      <c r="O991" s="225" t="s">
        <v>22</v>
      </c>
      <c r="P991" s="226"/>
      <c r="Q991" s="225" t="s">
        <v>489</v>
      </c>
      <c r="R991" s="226"/>
      <c r="S991" s="225" t="s">
        <v>488</v>
      </c>
      <c r="T991" s="226"/>
      <c r="U991" s="232" t="s">
        <v>422</v>
      </c>
      <c r="V991" s="226"/>
      <c r="W991" s="232" t="s">
        <v>436</v>
      </c>
      <c r="X991" s="226"/>
      <c r="Y991" s="232" t="s">
        <v>423</v>
      </c>
      <c r="Z991" s="226"/>
      <c r="AA991" s="225" t="s">
        <v>484</v>
      </c>
      <c r="AB991" s="226"/>
      <c r="AC991" s="225" t="s">
        <v>93</v>
      </c>
      <c r="AD991" s="226"/>
      <c r="AE991" s="225" t="s">
        <v>94</v>
      </c>
      <c r="AF991" s="226"/>
      <c r="AG991" s="225" t="s">
        <v>485</v>
      </c>
      <c r="AH991" s="226"/>
      <c r="AI991" s="225" t="s">
        <v>424</v>
      </c>
      <c r="AJ991" s="226"/>
      <c r="AK991" s="225" t="s">
        <v>425</v>
      </c>
      <c r="AL991" s="226"/>
      <c r="AM991" s="225" t="s">
        <v>437</v>
      </c>
      <c r="AN991" s="226"/>
      <c r="AO991" s="225" t="s">
        <v>500</v>
      </c>
      <c r="AP991" s="226"/>
      <c r="AQ991" s="225" t="s">
        <v>426</v>
      </c>
      <c r="AR991" s="226"/>
      <c r="AS991" s="225" t="s">
        <v>447</v>
      </c>
      <c r="AT991" s="226"/>
      <c r="AU991" s="225" t="s">
        <v>23</v>
      </c>
      <c r="AV991" s="226"/>
      <c r="AW991" s="89" t="s">
        <v>442</v>
      </c>
      <c r="AX991" s="89" t="s">
        <v>96</v>
      </c>
      <c r="AY991" s="195" t="s">
        <v>337</v>
      </c>
      <c r="AZ991" s="105" t="s">
        <v>97</v>
      </c>
      <c r="BA991" s="105" t="s">
        <v>443</v>
      </c>
      <c r="BB991" s="90" t="s">
        <v>434</v>
      </c>
      <c r="BC991" s="106" t="s">
        <v>338</v>
      </c>
      <c r="BD991" s="90" t="s">
        <v>435</v>
      </c>
      <c r="BE991" s="90" t="s">
        <v>93</v>
      </c>
      <c r="BF991" s="90" t="s">
        <v>94</v>
      </c>
      <c r="BG991" s="90" t="s">
        <v>31</v>
      </c>
      <c r="BH991" s="90" t="s">
        <v>444</v>
      </c>
      <c r="BI991" s="91" t="s">
        <v>445</v>
      </c>
      <c r="BJ991" s="91" t="s">
        <v>446</v>
      </c>
      <c r="BK991" s="91" t="s">
        <v>448</v>
      </c>
    </row>
    <row r="992" spans="1:63" x14ac:dyDescent="0.25">
      <c r="A992" s="38" t="s">
        <v>107</v>
      </c>
      <c r="B992" s="67"/>
      <c r="C992" s="67"/>
      <c r="D992" s="68"/>
      <c r="E992" s="67"/>
      <c r="F992" s="68"/>
      <c r="G992" s="67"/>
      <c r="H992" s="68"/>
      <c r="I992" s="67"/>
      <c r="J992" s="68"/>
      <c r="K992" s="67"/>
      <c r="L992" s="68"/>
      <c r="M992" s="69"/>
      <c r="N992" s="68"/>
      <c r="O992" s="67"/>
      <c r="P992" s="68"/>
      <c r="Q992" s="67"/>
      <c r="R992" s="68"/>
      <c r="S992" s="67"/>
      <c r="T992" s="68"/>
      <c r="U992" s="67"/>
      <c r="V992" s="68"/>
      <c r="W992" s="67"/>
      <c r="X992" s="68"/>
      <c r="Y992" s="67"/>
      <c r="Z992" s="68"/>
      <c r="AA992" s="67"/>
      <c r="AB992" s="68"/>
      <c r="AC992" s="69"/>
      <c r="AD992" s="69"/>
      <c r="AE992" s="67"/>
      <c r="AF992" s="68"/>
      <c r="AG992" s="67"/>
      <c r="AH992" s="68"/>
      <c r="AI992" s="67"/>
      <c r="AJ992" s="68"/>
      <c r="AK992" s="227"/>
      <c r="AL992" s="228"/>
      <c r="AM992" s="227"/>
      <c r="AN992" s="228"/>
      <c r="AO992" s="112"/>
      <c r="AP992" s="113"/>
      <c r="AQ992" s="112"/>
      <c r="AR992" s="113"/>
      <c r="AS992" s="112"/>
      <c r="AT992" s="113"/>
      <c r="AU992" s="67"/>
      <c r="AV992" s="110"/>
      <c r="AW992" s="89"/>
      <c r="AX992" s="89"/>
      <c r="AY992" s="89"/>
      <c r="AZ992" s="89"/>
      <c r="BA992" s="89"/>
    </row>
    <row r="993" spans="1:63" x14ac:dyDescent="0.25">
      <c r="A993" s="77"/>
      <c r="B993" s="70"/>
      <c r="C993" s="223">
        <f>(VLOOKUP(A992,$BL$2:$CH$5,2,FALSE))*'Attorney Detail'!F993</f>
        <v>15</v>
      </c>
      <c r="D993" s="224"/>
      <c r="E993" s="223">
        <f>(VLOOKUP(A992,$BL$2:$CH$5,3,FALSE))*'Attorney Detail'!F993</f>
        <v>15</v>
      </c>
      <c r="F993" s="224"/>
      <c r="G993" s="223">
        <f>VLOOKUP(A992,$BL$2:$CI$5,4,FALSE)*'Attorney Detail'!F993</f>
        <v>50</v>
      </c>
      <c r="H993" s="224"/>
      <c r="I993" s="223">
        <f>VLOOKUP(A992,$BL$2:$CI$5,5,FALSE)*'Attorney Detail'!F993</f>
        <v>80</v>
      </c>
      <c r="J993" s="224"/>
      <c r="K993" s="223">
        <f>VLOOKUP(A992,$BL$2:$CI$5,6,FALSE)*'Attorney Detail'!F993</f>
        <v>100</v>
      </c>
      <c r="L993" s="224"/>
      <c r="M993" s="234">
        <f>VLOOKUP(A992,$BL$2:$CI$5,7,FALSE)*'Attorney Detail'!F993</f>
        <v>150</v>
      </c>
      <c r="N993" s="224"/>
      <c r="O993" s="223">
        <f>VLOOKUP(A992,$BL$2:$CI$5,8,FALSE)*'Attorney Detail'!F993</f>
        <v>300</v>
      </c>
      <c r="P993" s="224"/>
      <c r="Q993" s="223">
        <f>VLOOKUP(A992,$BL$2:$CI$5,9,FALSE)*'Attorney Detail'!F993</f>
        <v>15</v>
      </c>
      <c r="R993" s="224"/>
      <c r="S993" s="223">
        <f>VLOOKUP(A992,$BL$2:$CI$5,10,FALSE)*'Attorney Detail'!F993</f>
        <v>50</v>
      </c>
      <c r="T993" s="224"/>
      <c r="U993" s="223">
        <f>VLOOKUP(A992,$BL$2:$CI$5,11,FALSE)*'Attorney Detail'!F993</f>
        <v>100</v>
      </c>
      <c r="V993" s="224"/>
      <c r="W993" s="223">
        <f>VLOOKUP(A992,$BL$2:$CI$5,12,FALSE)*'Attorney Detail'!F993</f>
        <v>220</v>
      </c>
      <c r="X993" s="224"/>
      <c r="Y993" s="223">
        <f>VLOOKUP(A992,$BL$2:$CI$5,13,FALSE)*'Attorney Detail'!F993</f>
        <v>300</v>
      </c>
      <c r="Z993" s="224"/>
      <c r="AA993" s="229">
        <f>VLOOKUP(A992,$BL$2:$CI$5,14,FALSE)*'Attorney Detail'!F993</f>
        <v>400</v>
      </c>
      <c r="AB993" s="230"/>
      <c r="AC993" s="229">
        <f>VLOOKUP(A992,$BL$2:$CI$5,15,FALSE)*'Attorney Detail'!F993</f>
        <v>120</v>
      </c>
      <c r="AD993" s="231"/>
      <c r="AE993" s="229">
        <f>VLOOKUP(A992,$BL$2:$CI$5,16,FALSE)*'Attorney Detail'!F993</f>
        <v>120</v>
      </c>
      <c r="AF993" s="230"/>
      <c r="AG993" s="229">
        <f>VLOOKUP(A992,$BL$2:$CI$5,17,FALSE)*'Attorney Detail'!F993</f>
        <v>300</v>
      </c>
      <c r="AH993" s="230"/>
      <c r="AI993" s="223">
        <f>VLOOKUP(A992,$BL$2:$CI$5,18,FALSE)*'Attorney Detail'!F993</f>
        <v>300</v>
      </c>
      <c r="AJ993" s="224"/>
      <c r="AK993" s="223">
        <f>VLOOKUP(A992,$BL$2:$CI$5,19,FALSE)*'Attorney Detail'!F993</f>
        <v>15</v>
      </c>
      <c r="AL993" s="224"/>
      <c r="AM993" s="223">
        <f>VLOOKUP(A992,$BL$2:$CI$5,20,FALSE)*'Attorney Detail'!F993</f>
        <v>40</v>
      </c>
      <c r="AN993" s="224"/>
      <c r="AO993" s="223">
        <f>VLOOKUP(A992,$BL$2:$CI$5,21,FALSE)*'Attorney Detail'!F993</f>
        <v>40</v>
      </c>
      <c r="AP993" s="224"/>
      <c r="AQ993" s="223">
        <f>VLOOKUP(A992,$BL$2:$CI$5,22,FALSE)*'Attorney Detail'!F993</f>
        <v>40</v>
      </c>
      <c r="AR993" s="224"/>
      <c r="AS993" s="235">
        <f>VLOOKUP(A992,$BL$2:$CI$5,23,FALSE)*'Attorney Detail'!F993</f>
        <v>10000000000</v>
      </c>
      <c r="AT993" s="236"/>
      <c r="AU993" s="237"/>
      <c r="AV993" s="238"/>
    </row>
    <row r="994" spans="1:63" ht="15.75" thickBot="1" x14ac:dyDescent="0.3">
      <c r="A994" s="37" t="str">
        <f>'Attorney Detail'!A993&amp;""</f>
        <v/>
      </c>
      <c r="B994" s="78" t="s">
        <v>24</v>
      </c>
      <c r="C994" s="78" t="s">
        <v>24</v>
      </c>
      <c r="D994" s="78" t="s">
        <v>112</v>
      </c>
      <c r="E994" s="78" t="s">
        <v>24</v>
      </c>
      <c r="F994" s="78" t="s">
        <v>112</v>
      </c>
      <c r="G994" s="78" t="s">
        <v>24</v>
      </c>
      <c r="H994" s="78" t="s">
        <v>112</v>
      </c>
      <c r="I994" s="78" t="s">
        <v>24</v>
      </c>
      <c r="J994" s="78" t="s">
        <v>112</v>
      </c>
      <c r="K994" s="78" t="s">
        <v>24</v>
      </c>
      <c r="L994" s="78" t="s">
        <v>112</v>
      </c>
      <c r="M994" s="78" t="s">
        <v>24</v>
      </c>
      <c r="N994" s="78" t="s">
        <v>112</v>
      </c>
      <c r="O994" s="78" t="s">
        <v>24</v>
      </c>
      <c r="P994" s="78" t="s">
        <v>112</v>
      </c>
      <c r="Q994" s="78" t="s">
        <v>24</v>
      </c>
      <c r="R994" s="78" t="s">
        <v>112</v>
      </c>
      <c r="S994" s="78" t="s">
        <v>24</v>
      </c>
      <c r="T994" s="78" t="s">
        <v>112</v>
      </c>
      <c r="U994" s="78" t="s">
        <v>24</v>
      </c>
      <c r="V994" s="78" t="s">
        <v>112</v>
      </c>
      <c r="W994" s="78" t="s">
        <v>24</v>
      </c>
      <c r="X994" s="78" t="s">
        <v>112</v>
      </c>
      <c r="Y994" s="78" t="s">
        <v>24</v>
      </c>
      <c r="Z994" s="78" t="s">
        <v>112</v>
      </c>
      <c r="AA994" s="78" t="s">
        <v>24</v>
      </c>
      <c r="AB994" s="78" t="s">
        <v>112</v>
      </c>
      <c r="AC994" s="78" t="s">
        <v>24</v>
      </c>
      <c r="AD994" s="78" t="s">
        <v>112</v>
      </c>
      <c r="AE994" s="78" t="s">
        <v>24</v>
      </c>
      <c r="AF994" s="78" t="s">
        <v>112</v>
      </c>
      <c r="AG994" s="78" t="s">
        <v>24</v>
      </c>
      <c r="AH994" s="79" t="s">
        <v>112</v>
      </c>
      <c r="AI994" s="78" t="s">
        <v>24</v>
      </c>
      <c r="AJ994" s="78" t="s">
        <v>112</v>
      </c>
      <c r="AK994" s="78" t="s">
        <v>24</v>
      </c>
      <c r="AL994" s="78" t="s">
        <v>112</v>
      </c>
      <c r="AM994" s="78" t="s">
        <v>24</v>
      </c>
      <c r="AN994" s="78" t="s">
        <v>112</v>
      </c>
      <c r="AO994" s="78" t="s">
        <v>24</v>
      </c>
      <c r="AP994" s="78" t="s">
        <v>112</v>
      </c>
      <c r="AQ994" s="78" t="s">
        <v>24</v>
      </c>
      <c r="AR994" s="78" t="s">
        <v>112</v>
      </c>
      <c r="AS994" s="78" t="s">
        <v>24</v>
      </c>
      <c r="AT994" s="78" t="s">
        <v>112</v>
      </c>
      <c r="AU994" s="78" t="s">
        <v>24</v>
      </c>
      <c r="AV994" s="154" t="s">
        <v>112</v>
      </c>
    </row>
    <row r="995" spans="1:63" ht="16.5" thickTop="1" thickBot="1" x14ac:dyDescent="0.3">
      <c r="A995" s="20" t="s">
        <v>25</v>
      </c>
      <c r="B995" s="21"/>
      <c r="C995" s="21"/>
      <c r="D995" s="75">
        <f>C995/C993</f>
        <v>0</v>
      </c>
      <c r="E995" s="21"/>
      <c r="F995" s="75">
        <f>E995/E993</f>
        <v>0</v>
      </c>
      <c r="G995" s="21"/>
      <c r="H995" s="75">
        <f>G995/G993</f>
        <v>0</v>
      </c>
      <c r="I995" s="21"/>
      <c r="J995" s="75">
        <f>I995/I993</f>
        <v>0</v>
      </c>
      <c r="K995" s="21"/>
      <c r="L995" s="75">
        <f>K995/K993</f>
        <v>0</v>
      </c>
      <c r="M995" s="21"/>
      <c r="N995" s="75">
        <f>M995/M993</f>
        <v>0</v>
      </c>
      <c r="O995" s="21"/>
      <c r="P995" s="75">
        <f>O995/O993</f>
        <v>0</v>
      </c>
      <c r="Q995" s="21"/>
      <c r="R995" s="75">
        <f>Q995/Q993</f>
        <v>0</v>
      </c>
      <c r="S995" s="21"/>
      <c r="T995" s="75">
        <f>S995/S993</f>
        <v>0</v>
      </c>
      <c r="U995" s="21"/>
      <c r="V995" s="75">
        <f>U995/U993</f>
        <v>0</v>
      </c>
      <c r="W995" s="21"/>
      <c r="X995" s="75">
        <f>W995/W993</f>
        <v>0</v>
      </c>
      <c r="Y995" s="21"/>
      <c r="Z995" s="75">
        <f>Y995/Y993</f>
        <v>0</v>
      </c>
      <c r="AA995" s="21"/>
      <c r="AB995" s="75">
        <f>AA995/AA993</f>
        <v>0</v>
      </c>
      <c r="AC995" s="21"/>
      <c r="AD995" s="75">
        <f>AC995/AC993</f>
        <v>0</v>
      </c>
      <c r="AE995" s="21"/>
      <c r="AF995" s="75">
        <f>AE995/AE993</f>
        <v>0</v>
      </c>
      <c r="AG995" s="21"/>
      <c r="AH995" s="75">
        <f>AG995/AG993</f>
        <v>0</v>
      </c>
      <c r="AI995" s="21"/>
      <c r="AJ995" s="75">
        <f>AI995/AI993</f>
        <v>0</v>
      </c>
      <c r="AK995" s="21"/>
      <c r="AL995" s="75">
        <f>AK995/AK993</f>
        <v>0</v>
      </c>
      <c r="AM995" s="21">
        <v>0</v>
      </c>
      <c r="AN995" s="75">
        <f>AM995/AM993</f>
        <v>0</v>
      </c>
      <c r="AO995" s="21"/>
      <c r="AP995" s="75">
        <f>AO995/AO993</f>
        <v>0</v>
      </c>
      <c r="AQ995" s="21"/>
      <c r="AR995" s="75">
        <f>AQ995/AQ993</f>
        <v>0</v>
      </c>
      <c r="AS995" s="21"/>
      <c r="AT995" s="75">
        <f>AS995/AS993</f>
        <v>0</v>
      </c>
      <c r="AU995" s="100">
        <f>E995+M995+O995+Q995+W995+Y995+AA995+AE995+AG995+AI995+AO995+AS995+G995+K995+I995+AC995+S995+U995+AQ995+AK995+AM995+C995</f>
        <v>0</v>
      </c>
      <c r="AV995" s="155">
        <f t="shared" ref="AV995:AV999" si="4485">F995+N995+P995+R995+X995+Z995+AB995+AF995+AH995+AJ995+AP995+AT995+AD995+H995+L995+J995+T995+V995+AR995+AL995+AN995+D995</f>
        <v>0</v>
      </c>
      <c r="AW995" s="93">
        <f>IF(D995=0,0,(IF('Attorney Detail'!I993="yes",(D995/AV995)*('Attorney Detail'!G993+'Attorney Detail'!H993),0)))</f>
        <v>0</v>
      </c>
      <c r="AX995" s="93">
        <f>IF(F995=0,0,(IF('Attorney Detail'!J993="yes",(F995/AV995)*('Attorney Detail'!G993+'Attorney Detail'!H993),0)))</f>
        <v>0</v>
      </c>
      <c r="AY995" s="93">
        <f>IF(H995+J995=0,0,(IF('Attorney Detail'!K993="yes",((H995+J995)/AV995)*('Attorney Detail'!G993+'Attorney Detail'!H993),0)))</f>
        <v>0</v>
      </c>
      <c r="AZ995" s="93">
        <f>IF(L995=0,0,(IF('Attorney Detail'!L993="yes",(L995/AV995)*('Attorney Detail'!G993+'Attorney Detail'!H993),0)))</f>
        <v>0</v>
      </c>
      <c r="BA995" s="93">
        <f>IF(N995=0,0,(N995/AV995)*('Attorney Detail'!G993+'Attorney Detail'!H993))</f>
        <v>0</v>
      </c>
      <c r="BB995" s="93">
        <f>IF(R995+T995=0,0,(IF('Attorney Detail'!M993="yes",((R995+T995)/AV995)*('Attorney Detail'!G993+'Attorney Detail'!H993),0)))</f>
        <v>0</v>
      </c>
      <c r="BC995" s="93">
        <f>IF(V995=0,0,(IF('Attorney Detail'!N993="yes",(((V995)/AV995)*('Attorney Detail'!G993+'Attorney Detail'!H993)),0)))</f>
        <v>0</v>
      </c>
      <c r="BD995" s="93">
        <f>IF(X995+Z995+AB995=0,0,(IF('Attorney Detail'!O993="yes",((X995+Z995+AB995)/AV995)*('Attorney Detail'!G993+'Attorney Detail'!H993),0)))</f>
        <v>0</v>
      </c>
      <c r="BE995" s="93">
        <f>IF(AD995=0,0,(IF('Attorney Detail'!P993="yes",(AD995/AV995)*('Attorney Detail'!G993+'Attorney Detail'!H993),0)))</f>
        <v>0</v>
      </c>
      <c r="BF995" s="93">
        <f>IF(AF995=0,0,(IF('Attorney Detail'!Q993="yes",(AF995/AV995)*('Attorney Detail'!G993+'Attorney Detail'!H993),0)))</f>
        <v>0</v>
      </c>
      <c r="BG995" s="93">
        <f>IF(AH995=0,0,(AH995/AV995)*('Attorney Detail'!G993+'Attorney Detail'!H993))</f>
        <v>0</v>
      </c>
      <c r="BH995" s="93">
        <f>IF(AK995+AM995=0,0,(IF('Attorney Detail'!R993="yes",((AL995+AN995)/AV995)*('Attorney Detail'!G993+'Attorney Detail'!H993),0)))</f>
        <v>0</v>
      </c>
      <c r="BI995" s="91">
        <f>IF(AP995=0,0,(IF('Attorney Detail'!S993="yes",(AP995/AV995)*('Attorney Detail'!G993+'Attorney Detail'!H993),0)))</f>
        <v>0</v>
      </c>
      <c r="BJ995" s="91">
        <f>IF(AT995=0,0,(AT995/AV995)*('Attorney Detail'!G993+'Attorney Detail'!H993))</f>
        <v>0</v>
      </c>
      <c r="BK995" s="91">
        <f>IF((AU995)=0,('Attorney Detail'!G993+'Attorney Detail'!H993),SUM(AW995:BJ995))</f>
        <v>0</v>
      </c>
    </row>
    <row r="996" spans="1:63" ht="16.5" thickTop="1" thickBot="1" x14ac:dyDescent="0.3">
      <c r="A996" s="22" t="s">
        <v>26</v>
      </c>
      <c r="B996" s="23"/>
      <c r="C996" s="88"/>
      <c r="D996" s="75">
        <f>C996/C993</f>
        <v>0</v>
      </c>
      <c r="E996" s="88"/>
      <c r="F996" s="75">
        <f>E996/E993</f>
        <v>0</v>
      </c>
      <c r="G996" s="88"/>
      <c r="H996" s="75">
        <f>G996/G993</f>
        <v>0</v>
      </c>
      <c r="I996" s="88"/>
      <c r="J996" s="75">
        <f>I996/I993</f>
        <v>0</v>
      </c>
      <c r="K996" s="88"/>
      <c r="L996" s="75">
        <f>K996/K993</f>
        <v>0</v>
      </c>
      <c r="M996" s="88"/>
      <c r="N996" s="75">
        <f>M996/M993</f>
        <v>0</v>
      </c>
      <c r="O996" s="88"/>
      <c r="P996" s="75">
        <f>O996/O993</f>
        <v>0</v>
      </c>
      <c r="Q996" s="88"/>
      <c r="R996" s="75">
        <f>Q996/Q993</f>
        <v>0</v>
      </c>
      <c r="S996" s="88"/>
      <c r="T996" s="75">
        <f>S996/S993</f>
        <v>0</v>
      </c>
      <c r="U996" s="88"/>
      <c r="V996" s="75">
        <f>U996/U993</f>
        <v>0</v>
      </c>
      <c r="W996" s="88"/>
      <c r="X996" s="75">
        <f>W996/W993</f>
        <v>0</v>
      </c>
      <c r="Y996" s="88"/>
      <c r="Z996" s="75">
        <f>Y996/Y993</f>
        <v>0</v>
      </c>
      <c r="AA996" s="88"/>
      <c r="AB996" s="75">
        <f>AA996/AA993</f>
        <v>0</v>
      </c>
      <c r="AC996" s="88"/>
      <c r="AD996" s="75">
        <f>AC996/AC993</f>
        <v>0</v>
      </c>
      <c r="AE996" s="88"/>
      <c r="AF996" s="75">
        <f>AE996/AE993</f>
        <v>0</v>
      </c>
      <c r="AG996" s="88"/>
      <c r="AH996" s="75">
        <f>AG996/AG993</f>
        <v>0</v>
      </c>
      <c r="AI996" s="88"/>
      <c r="AJ996" s="75">
        <f>AI996/AI993</f>
        <v>0</v>
      </c>
      <c r="AK996" s="88">
        <v>0</v>
      </c>
      <c r="AL996" s="75">
        <f>AK996/AK993</f>
        <v>0</v>
      </c>
      <c r="AM996" s="88">
        <v>0</v>
      </c>
      <c r="AN996" s="75">
        <f>AM996/AM993</f>
        <v>0</v>
      </c>
      <c r="AO996" s="88"/>
      <c r="AP996" s="75">
        <f>AO996/AO993</f>
        <v>0</v>
      </c>
      <c r="AQ996" s="88"/>
      <c r="AR996" s="75">
        <f>AQ996/AQ993</f>
        <v>0</v>
      </c>
      <c r="AS996" s="88"/>
      <c r="AT996" s="75">
        <f>AS996/AS993</f>
        <v>0</v>
      </c>
      <c r="AU996" s="107">
        <f>E996+M996+O996+Q996+W996+Y996+AA996+AE996+AG996+AI996+AO996+AS996+G996+K996+I996+AC996+S996+U996+AQ996+AK996+AM996+C996</f>
        <v>0</v>
      </c>
      <c r="AV996" s="155">
        <f t="shared" si="4485"/>
        <v>0</v>
      </c>
      <c r="AW996" s="93">
        <f>IF(D996=0,0,(IF('Attorney Detail'!I994="yes",(D996/AV996)*('Attorney Detail'!G994+'Attorney Detail'!H994),0)))</f>
        <v>0</v>
      </c>
      <c r="AX996" s="93">
        <f>IF(F996=0,0,(IF('Attorney Detail'!J994="yes",(F996/AV996)*('Attorney Detail'!G994+'Attorney Detail'!H994),0)))</f>
        <v>0</v>
      </c>
      <c r="AY996" s="93">
        <f>IF(H996+J996=0,0,(IF('Attorney Detail'!K994="yes",((H996+J996)/AV996)*('Attorney Detail'!G994+'Attorney Detail'!H994),0)))</f>
        <v>0</v>
      </c>
      <c r="AZ996" s="93">
        <f>IF(L996=0,0,(IF('Attorney Detail'!L994="yes",(L996/AV996)*('Attorney Detail'!G994+'Attorney Detail'!H994),0)))</f>
        <v>0</v>
      </c>
      <c r="BA996" s="93">
        <f>IF(N996=0,0,(N996/AV996)*('Attorney Detail'!G994+'Attorney Detail'!H994))</f>
        <v>0</v>
      </c>
      <c r="BB996" s="93">
        <f>IF(R996+T996=0,0,(IF('Attorney Detail'!M994="yes",((R996+T996)/AV996)*('Attorney Detail'!G994+'Attorney Detail'!H994),0)))</f>
        <v>0</v>
      </c>
      <c r="BC996" s="93">
        <f>IF(V996=0,0,(IF('Attorney Detail'!N994="yes",(((V996)/AV996)*('Attorney Detail'!G994+'Attorney Detail'!H994)),0)))</f>
        <v>0</v>
      </c>
      <c r="BD996" s="93">
        <f>IF(X996+Z996+AB996=0,0,(IF('Attorney Detail'!O994="yes",((X996+Z996+AB996)/AV996)*('Attorney Detail'!G994+'Attorney Detail'!H994),0)))</f>
        <v>0</v>
      </c>
      <c r="BE996" s="93">
        <f>IF(AD996=0,0,(IF('Attorney Detail'!P994="yes",(AD996/AV996)*('Attorney Detail'!G994+'Attorney Detail'!H994),0)))</f>
        <v>0</v>
      </c>
      <c r="BF996" s="93">
        <f>IF(AF996=0,0,(IF('Attorney Detail'!Q994="yes",(AF996/AV996)*('Attorney Detail'!G994+'Attorney Detail'!H994),0)))</f>
        <v>0</v>
      </c>
      <c r="BG996" s="93">
        <f>IF(AH996=0,0,(AH996/AV996)*('Attorney Detail'!G994+'Attorney Detail'!H994))</f>
        <v>0</v>
      </c>
      <c r="BH996" s="93">
        <f>IF(AK996+AM996=0,0,(IF('Attorney Detail'!R994="yes",((AL996+AN996)/AV996)*('Attorney Detail'!G994+'Attorney Detail'!H994),0)))</f>
        <v>0</v>
      </c>
      <c r="BI996" s="91">
        <f>IF(AP996=0,0,(IF('Attorney Detail'!S994="yes",(AP996/AV996)*('Attorney Detail'!G994+'Attorney Detail'!H994),0)))</f>
        <v>0</v>
      </c>
      <c r="BJ996" s="91">
        <f>IF(AT996=0,0,(AT996/AV996)*('Attorney Detail'!G994+'Attorney Detail'!H994))</f>
        <v>0</v>
      </c>
      <c r="BK996" s="91">
        <f>IF((AU996)=0,('Attorney Detail'!G994+'Attorney Detail'!H994),SUM(AW996:BJ996))</f>
        <v>0</v>
      </c>
    </row>
    <row r="997" spans="1:63" ht="16.5" thickTop="1" thickBot="1" x14ac:dyDescent="0.3">
      <c r="A997" s="22" t="s">
        <v>27</v>
      </c>
      <c r="B997" s="23"/>
      <c r="C997" s="88"/>
      <c r="D997" s="75">
        <f>C997/C993</f>
        <v>0</v>
      </c>
      <c r="E997" s="88"/>
      <c r="F997" s="75">
        <f>E997/E993</f>
        <v>0</v>
      </c>
      <c r="G997" s="88"/>
      <c r="H997" s="75">
        <f>G997/G993</f>
        <v>0</v>
      </c>
      <c r="I997" s="88"/>
      <c r="J997" s="75">
        <f>I997/I993</f>
        <v>0</v>
      </c>
      <c r="K997" s="88"/>
      <c r="L997" s="75">
        <f>K997/K993</f>
        <v>0</v>
      </c>
      <c r="M997" s="88"/>
      <c r="N997" s="75">
        <f>M997/M993</f>
        <v>0</v>
      </c>
      <c r="O997" s="88"/>
      <c r="P997" s="75">
        <f>O997/O993</f>
        <v>0</v>
      </c>
      <c r="Q997" s="88"/>
      <c r="R997" s="75">
        <f>Q997/Q993</f>
        <v>0</v>
      </c>
      <c r="S997" s="88"/>
      <c r="T997" s="75">
        <f>S997/S993</f>
        <v>0</v>
      </c>
      <c r="U997" s="88"/>
      <c r="V997" s="75">
        <f>U997/U993</f>
        <v>0</v>
      </c>
      <c r="W997" s="88"/>
      <c r="X997" s="75">
        <f>W997/W993</f>
        <v>0</v>
      </c>
      <c r="Y997" s="88"/>
      <c r="Z997" s="75">
        <f>Y997/Y993</f>
        <v>0</v>
      </c>
      <c r="AA997" s="88"/>
      <c r="AB997" s="75">
        <f>AA997/AA993</f>
        <v>0</v>
      </c>
      <c r="AC997" s="88"/>
      <c r="AD997" s="75">
        <f>AC997/AC993</f>
        <v>0</v>
      </c>
      <c r="AE997" s="88"/>
      <c r="AF997" s="75">
        <f>AE997/AE993</f>
        <v>0</v>
      </c>
      <c r="AG997" s="88"/>
      <c r="AH997" s="75">
        <f>AG997/AG993</f>
        <v>0</v>
      </c>
      <c r="AI997" s="88"/>
      <c r="AJ997" s="75">
        <f>AI997/AI993</f>
        <v>0</v>
      </c>
      <c r="AK997" s="88">
        <v>0</v>
      </c>
      <c r="AL997" s="75">
        <f>AK997/AK993</f>
        <v>0</v>
      </c>
      <c r="AM997" s="88">
        <v>0</v>
      </c>
      <c r="AN997" s="75">
        <f>AM997/AM993</f>
        <v>0</v>
      </c>
      <c r="AO997" s="88"/>
      <c r="AP997" s="75">
        <f>AO997/AO993</f>
        <v>0</v>
      </c>
      <c r="AQ997" s="88"/>
      <c r="AR997" s="75">
        <f>AQ997/AQ993</f>
        <v>0</v>
      </c>
      <c r="AS997" s="88"/>
      <c r="AT997" s="75">
        <f>AS997/AS993</f>
        <v>0</v>
      </c>
      <c r="AU997" s="107">
        <f>E997+M997+O997+Q997+W997+Y997+AA997+AE997+AG997+AI997+AO997+AS997+G997+K997+I997+AC997+S997+U997+AQ997+AK997+AM997+C997</f>
        <v>0</v>
      </c>
      <c r="AV997" s="155">
        <f t="shared" si="4485"/>
        <v>0</v>
      </c>
      <c r="AW997" s="93">
        <f>IF(D997=0,0,(IF('Attorney Detail'!I995="yes",(D997/AV997)*('Attorney Detail'!G995+'Attorney Detail'!H995),0)))</f>
        <v>0</v>
      </c>
      <c r="AX997" s="93">
        <f>IF(F997=0,0,(IF('Attorney Detail'!J995="yes",(F997/AV997)*('Attorney Detail'!G995+'Attorney Detail'!H995),0)))</f>
        <v>0</v>
      </c>
      <c r="AY997" s="93">
        <f>IF(H997+J997=0,0,(IF('Attorney Detail'!K995="yes",((H997+J997)/AV997)*('Attorney Detail'!G995+'Attorney Detail'!H995),0)))</f>
        <v>0</v>
      </c>
      <c r="AZ997" s="93">
        <f>IF(L997=0,0,(IF('Attorney Detail'!L995="yes",(L997/AV997)*('Attorney Detail'!G995+'Attorney Detail'!H995),0)))</f>
        <v>0</v>
      </c>
      <c r="BA997" s="93">
        <f>IF(N997=0,0,(N997/AV997)*('Attorney Detail'!G995+'Attorney Detail'!H995))</f>
        <v>0</v>
      </c>
      <c r="BB997" s="93">
        <f>IF(R997+T997=0,0,(IF('Attorney Detail'!M995="yes",((R997+T997)/AV997)*('Attorney Detail'!G995+'Attorney Detail'!H995),0)))</f>
        <v>0</v>
      </c>
      <c r="BC997" s="93">
        <f>IF(V997=0,0,(IF('Attorney Detail'!N995="yes",(((V997)/AV997)*('Attorney Detail'!G995+'Attorney Detail'!H995)),0)))</f>
        <v>0</v>
      </c>
      <c r="BD997" s="93">
        <f>IF(X997+Z997+AB997=0,0,(IF('Attorney Detail'!O995="yes",((X997+Z997+AB997)/AV997)*('Attorney Detail'!G995+'Attorney Detail'!H995),0)))</f>
        <v>0</v>
      </c>
      <c r="BE997" s="93">
        <f>IF(AD997=0,0,(IF('Attorney Detail'!P995="yes",(AD997/AV997)*('Attorney Detail'!G995+'Attorney Detail'!H995),0)))</f>
        <v>0</v>
      </c>
      <c r="BF997" s="93">
        <f>IF(AF997=0,0,(IF('Attorney Detail'!Q995="yes",(AF997/AV997)*('Attorney Detail'!G995+'Attorney Detail'!H995),0)))</f>
        <v>0</v>
      </c>
      <c r="BG997" s="93">
        <f>IF(AH997=0,0,(AH997/AV997)*('Attorney Detail'!G995+'Attorney Detail'!H995))</f>
        <v>0</v>
      </c>
      <c r="BH997" s="93">
        <f>IF(AK997+AM997=0,0,(IF('Attorney Detail'!R995="yes",((AL997+AN997)/AV997)*('Attorney Detail'!G995+'Attorney Detail'!H995),0)))</f>
        <v>0</v>
      </c>
      <c r="BI997" s="91">
        <f>IF(AP997=0,0,(IF('Attorney Detail'!S995="yes",(AP997/AV997)*('Attorney Detail'!G995+'Attorney Detail'!H995),0)))</f>
        <v>0</v>
      </c>
      <c r="BJ997" s="91">
        <f>IF(AT997=0,0,(AT997/AV997)*('Attorney Detail'!G995+'Attorney Detail'!H995))</f>
        <v>0</v>
      </c>
      <c r="BK997" s="91">
        <f>IF((AU997)=0,('Attorney Detail'!G995+'Attorney Detail'!H995),SUM(AW997:BJ997))</f>
        <v>0</v>
      </c>
    </row>
    <row r="998" spans="1:63" ht="16.5" thickTop="1" thickBot="1" x14ac:dyDescent="0.3">
      <c r="A998" s="24" t="s">
        <v>28</v>
      </c>
      <c r="B998" s="25"/>
      <c r="C998" s="25"/>
      <c r="D998" s="75">
        <f>C998/C993</f>
        <v>0</v>
      </c>
      <c r="E998" s="25"/>
      <c r="F998" s="75">
        <f>E998/E993</f>
        <v>0</v>
      </c>
      <c r="G998" s="25"/>
      <c r="H998" s="75">
        <f>G998/G993</f>
        <v>0</v>
      </c>
      <c r="I998" s="25"/>
      <c r="J998" s="75">
        <f>I998/I993</f>
        <v>0</v>
      </c>
      <c r="K998" s="25"/>
      <c r="L998" s="75">
        <f>K998/K993</f>
        <v>0</v>
      </c>
      <c r="M998" s="25"/>
      <c r="N998" s="75">
        <f>M998/M993</f>
        <v>0</v>
      </c>
      <c r="O998" s="25"/>
      <c r="P998" s="75">
        <f>O998/O993</f>
        <v>0</v>
      </c>
      <c r="Q998" s="25"/>
      <c r="R998" s="75">
        <f>Q998/Q993</f>
        <v>0</v>
      </c>
      <c r="S998" s="25"/>
      <c r="T998" s="75">
        <f>S998/S993</f>
        <v>0</v>
      </c>
      <c r="U998" s="25"/>
      <c r="V998" s="75">
        <f>U998/U993</f>
        <v>0</v>
      </c>
      <c r="W998" s="25"/>
      <c r="X998" s="75">
        <f>W998/W993</f>
        <v>0</v>
      </c>
      <c r="Y998" s="25"/>
      <c r="Z998" s="75">
        <f>Y998/Y993</f>
        <v>0</v>
      </c>
      <c r="AA998" s="25"/>
      <c r="AB998" s="75">
        <f>AA998/AA993</f>
        <v>0</v>
      </c>
      <c r="AC998" s="25"/>
      <c r="AD998" s="75">
        <f>AC998/AC993</f>
        <v>0</v>
      </c>
      <c r="AE998" s="25"/>
      <c r="AF998" s="75">
        <f>AE998/AE993</f>
        <v>0</v>
      </c>
      <c r="AG998" s="25"/>
      <c r="AH998" s="75">
        <f>AG998/AG993</f>
        <v>0</v>
      </c>
      <c r="AI998" s="25"/>
      <c r="AJ998" s="75">
        <f>AI998/AI993</f>
        <v>0</v>
      </c>
      <c r="AK998" s="25">
        <v>0</v>
      </c>
      <c r="AL998" s="75">
        <f>AK998/AK993</f>
        <v>0</v>
      </c>
      <c r="AM998" s="25">
        <v>0</v>
      </c>
      <c r="AN998" s="75">
        <f>AM998/AM993</f>
        <v>0</v>
      </c>
      <c r="AO998" s="25"/>
      <c r="AP998" s="75">
        <f>AO998/AO993</f>
        <v>0</v>
      </c>
      <c r="AQ998" s="25"/>
      <c r="AR998" s="75">
        <f>AQ998/AQ993</f>
        <v>0</v>
      </c>
      <c r="AS998" s="25"/>
      <c r="AT998" s="75">
        <f>AS998/AS993</f>
        <v>0</v>
      </c>
      <c r="AU998" s="108">
        <f>E998+M998+O998+Q998+W998+Y998+AA998+AE998+AG998+AI998+AO998+AS998+G998+K998+I998+AC998+S998+U998+AQ998+AK998+AM998+C998</f>
        <v>0</v>
      </c>
      <c r="AV998" s="155">
        <f t="shared" si="4485"/>
        <v>0</v>
      </c>
      <c r="AW998" s="93">
        <f>IF(D998=0,0,(IF('Attorney Detail'!I996="yes",(D998/AV998)*('Attorney Detail'!G996+'Attorney Detail'!H996),0)))</f>
        <v>0</v>
      </c>
      <c r="AX998" s="93">
        <f>IF(F998=0,0,(IF('Attorney Detail'!J996="yes",(F998/AV998)*('Attorney Detail'!G996+'Attorney Detail'!H996),0)))</f>
        <v>0</v>
      </c>
      <c r="AY998" s="93">
        <f>IF(H998+J998=0,0,(IF('Attorney Detail'!K996="yes",((H998+J998)/AV998)*('Attorney Detail'!G996+'Attorney Detail'!H996),0)))</f>
        <v>0</v>
      </c>
      <c r="AZ998" s="93">
        <f>IF(L998=0,0,(IF('Attorney Detail'!L996="yes",(L998/AV998)*('Attorney Detail'!G996+'Attorney Detail'!H996),0)))</f>
        <v>0</v>
      </c>
      <c r="BA998" s="93">
        <f>IF(N998=0,0,(N998/AV998)*('Attorney Detail'!G996+'Attorney Detail'!H996))</f>
        <v>0</v>
      </c>
      <c r="BB998" s="93">
        <f>IF(R998+T998=0,0,(IF('Attorney Detail'!M996="yes",((R998+T998)/AV998)*('Attorney Detail'!G996+'Attorney Detail'!H996),0)))</f>
        <v>0</v>
      </c>
      <c r="BC998" s="93">
        <f>IF(V998=0,0,(IF('Attorney Detail'!N996="yes",(((V998)/AV998)*('Attorney Detail'!G996+'Attorney Detail'!H996)),0)))</f>
        <v>0</v>
      </c>
      <c r="BD998" s="93">
        <f>IF(X998+Z998+AB998=0,0,(IF('Attorney Detail'!O996="yes",((X998+Z998+AB998)/AV998)*('Attorney Detail'!G996+'Attorney Detail'!H996),0)))</f>
        <v>0</v>
      </c>
      <c r="BE998" s="93">
        <f>IF(AD998=0,0,(IF('Attorney Detail'!P996="yes",(AD998/AV998)*('Attorney Detail'!G996+'Attorney Detail'!H996),0)))</f>
        <v>0</v>
      </c>
      <c r="BF998" s="93">
        <f>IF(AF998=0,0,(IF('Attorney Detail'!Q996="yes",(AF998/AV998)*('Attorney Detail'!G996+'Attorney Detail'!H996),0)))</f>
        <v>0</v>
      </c>
      <c r="BG998" s="93">
        <f>IF(AH998=0,0,(AH998/AV998)*('Attorney Detail'!G996+'Attorney Detail'!H996))</f>
        <v>0</v>
      </c>
      <c r="BH998" s="93">
        <f>IF(AK998+AM998=0,0,(IF('Attorney Detail'!R996="yes",((AL998+AN998)/AV998)*('Attorney Detail'!G996+'Attorney Detail'!H996),0)))</f>
        <v>0</v>
      </c>
      <c r="BI998" s="91">
        <f>IF(AP998=0,0,(IF('Attorney Detail'!S996="yes",(AP998/AV998)*('Attorney Detail'!G996+'Attorney Detail'!H996),0)))</f>
        <v>0</v>
      </c>
      <c r="BJ998" s="91">
        <f>IF(AT998=0,0,(AT998/AV998)*('Attorney Detail'!G996+'Attorney Detail'!H996))</f>
        <v>0</v>
      </c>
      <c r="BK998" s="91">
        <f>IF((AU998)=0,('Attorney Detail'!G996+'Attorney Detail'!H996),SUM(AW998:BJ998))</f>
        <v>0</v>
      </c>
    </row>
    <row r="999" spans="1:63" ht="16.5" thickTop="1" thickBot="1" x14ac:dyDescent="0.3">
      <c r="A999" s="72" t="s">
        <v>29</v>
      </c>
      <c r="B999" s="73"/>
      <c r="C999" s="73">
        <f t="shared" ref="C999" si="4486">SUM(C995:C998)</f>
        <v>0</v>
      </c>
      <c r="D999" s="74">
        <f t="shared" ref="D999" si="4487">C999/C993</f>
        <v>0</v>
      </c>
      <c r="E999" s="73">
        <f t="shared" ref="E999" si="4488">SUM(E995:E998)</f>
        <v>0</v>
      </c>
      <c r="F999" s="74">
        <f t="shared" ref="F999" si="4489">E999/E993</f>
        <v>0</v>
      </c>
      <c r="G999" s="73">
        <f t="shared" ref="G999" si="4490">SUM(G995:G998)</f>
        <v>0</v>
      </c>
      <c r="H999" s="75">
        <f t="shared" ref="H999" si="4491">G999/G993</f>
        <v>0</v>
      </c>
      <c r="I999" s="73">
        <f t="shared" ref="I999" si="4492">SUM(I995:I998)</f>
        <v>0</v>
      </c>
      <c r="J999" s="75">
        <f t="shared" ref="J999" si="4493">I999/I993</f>
        <v>0</v>
      </c>
      <c r="K999" s="73">
        <f t="shared" ref="K999" si="4494">SUM(K995:K998)</f>
        <v>0</v>
      </c>
      <c r="L999" s="75">
        <f t="shared" ref="L999" si="4495">K999/K993</f>
        <v>0</v>
      </c>
      <c r="M999" s="73">
        <f t="shared" ref="M999" si="4496">SUM(M995:M998)</f>
        <v>0</v>
      </c>
      <c r="N999" s="74">
        <f t="shared" ref="N999" si="4497">M999/M993</f>
        <v>0</v>
      </c>
      <c r="O999" s="73">
        <f t="shared" ref="O999" si="4498">SUM(O995:O998)</f>
        <v>0</v>
      </c>
      <c r="P999" s="74">
        <f t="shared" ref="P999" si="4499">O999/O993</f>
        <v>0</v>
      </c>
      <c r="Q999" s="73">
        <f t="shared" ref="Q999" si="4500">SUM(Q995:Q998)</f>
        <v>0</v>
      </c>
      <c r="R999" s="75">
        <f t="shared" ref="R999" si="4501">Q999/Q993</f>
        <v>0</v>
      </c>
      <c r="S999" s="73">
        <f t="shared" ref="S999" si="4502">SUM(S995:S998)</f>
        <v>0</v>
      </c>
      <c r="T999" s="75">
        <f t="shared" ref="T999" si="4503">S999/S993</f>
        <v>0</v>
      </c>
      <c r="U999" s="73">
        <f t="shared" ref="U999" si="4504">SUM(U995:U998)</f>
        <v>0</v>
      </c>
      <c r="V999" s="75">
        <f t="shared" ref="V999" si="4505">U999/U993</f>
        <v>0</v>
      </c>
      <c r="W999" s="73">
        <f t="shared" ref="W999" si="4506">SUM(W995:W998)</f>
        <v>0</v>
      </c>
      <c r="X999" s="75">
        <f t="shared" ref="X999" si="4507">W999/W993</f>
        <v>0</v>
      </c>
      <c r="Y999" s="73">
        <f t="shared" ref="Y999" si="4508">SUM(Y995:Y998)</f>
        <v>0</v>
      </c>
      <c r="Z999" s="75">
        <f t="shared" ref="Z999" si="4509">Y999/Y993</f>
        <v>0</v>
      </c>
      <c r="AA999" s="73">
        <f t="shared" ref="AA999" si="4510">SUM(AA995:AA998)</f>
        <v>0</v>
      </c>
      <c r="AB999" s="75">
        <f t="shared" ref="AB999" si="4511">AA999/AA993</f>
        <v>0</v>
      </c>
      <c r="AC999" s="73">
        <f t="shared" ref="AC999" si="4512">SUM(AC995:AC998)</f>
        <v>0</v>
      </c>
      <c r="AD999" s="75">
        <f t="shared" ref="AD999" si="4513">AC999/AC993</f>
        <v>0</v>
      </c>
      <c r="AE999" s="73">
        <f t="shared" ref="AE999" si="4514">SUM(AE995:AE998)</f>
        <v>0</v>
      </c>
      <c r="AF999" s="75">
        <f t="shared" ref="AF999" si="4515">AE999/AE993</f>
        <v>0</v>
      </c>
      <c r="AG999" s="73">
        <f t="shared" ref="AG999" si="4516">SUM(AG995:AG998)</f>
        <v>0</v>
      </c>
      <c r="AH999" s="75">
        <f t="shared" ref="AH999" si="4517">AG999/AG993</f>
        <v>0</v>
      </c>
      <c r="AI999" s="73">
        <f t="shared" ref="AI999" si="4518">SUM(AI995:AI998)</f>
        <v>0</v>
      </c>
      <c r="AJ999" s="75">
        <f t="shared" ref="AJ999" si="4519">AI999/AI993</f>
        <v>0</v>
      </c>
      <c r="AK999" s="73">
        <f t="shared" ref="AK999" si="4520">SUM(AK995:AK998)</f>
        <v>0</v>
      </c>
      <c r="AL999" s="75">
        <f t="shared" ref="AL999" si="4521">AK999/AK993</f>
        <v>0</v>
      </c>
      <c r="AM999" s="73">
        <f t="shared" ref="AM999" si="4522">SUM(AM995:AM998)</f>
        <v>0</v>
      </c>
      <c r="AN999" s="75">
        <f t="shared" ref="AN999" si="4523">AM999/AM993</f>
        <v>0</v>
      </c>
      <c r="AO999" s="73">
        <f t="shared" ref="AO999" si="4524">SUM(AO995:AO998)</f>
        <v>0</v>
      </c>
      <c r="AP999" s="75">
        <f t="shared" ref="AP999" si="4525">AO999/AO993</f>
        <v>0</v>
      </c>
      <c r="AQ999" s="73">
        <f t="shared" ref="AQ999" si="4526">SUM(AQ995:AQ998)</f>
        <v>0</v>
      </c>
      <c r="AR999" s="75">
        <f t="shared" ref="AR999" si="4527">AQ999/AQ993</f>
        <v>0</v>
      </c>
      <c r="AS999" s="73">
        <f t="shared" ref="AS999" si="4528">SUM(AS995:AS998)</f>
        <v>0</v>
      </c>
      <c r="AT999" s="75">
        <f t="shared" ref="AT999" si="4529">AS999/AS993</f>
        <v>0</v>
      </c>
      <c r="AU999" s="71">
        <f>E999+M999+O999+Q999+W999+Y999+AA999+AE999+AG999+AI999+AO999+AS999+G999+K999+I999+AC999+S999+U999+AQ999+AK999+AM999+C999</f>
        <v>0</v>
      </c>
      <c r="AV999" s="155">
        <f t="shared" si="4485"/>
        <v>0</v>
      </c>
      <c r="AW999" s="94"/>
      <c r="AX999" s="94"/>
      <c r="AY999" s="94"/>
      <c r="AZ999" s="94"/>
      <c r="BA999" s="94"/>
      <c r="BB999" s="94"/>
      <c r="BC999" s="94"/>
      <c r="BD999" s="94"/>
      <c r="BE999" s="94"/>
      <c r="BF999" s="94"/>
      <c r="BG999" s="94"/>
      <c r="BH999" s="94"/>
      <c r="BI999" s="94"/>
      <c r="BJ999" s="94"/>
      <c r="BK999" s="94"/>
    </row>
    <row r="1000" spans="1:63" ht="16.5" thickTop="1" x14ac:dyDescent="0.25">
      <c r="A1000" s="233" t="s">
        <v>481</v>
      </c>
      <c r="B1000" s="233"/>
      <c r="C1000" s="233"/>
      <c r="D1000" s="233"/>
      <c r="E1000" s="233"/>
      <c r="F1000" s="233"/>
      <c r="G1000" s="233"/>
      <c r="H1000" s="233"/>
      <c r="I1000" s="233"/>
      <c r="J1000" s="233"/>
      <c r="K1000" s="233"/>
      <c r="L1000" s="233"/>
      <c r="M1000" s="233"/>
      <c r="N1000" s="233"/>
      <c r="O1000" s="233"/>
      <c r="P1000" s="233"/>
      <c r="Q1000" s="233"/>
      <c r="R1000" s="233"/>
      <c r="S1000" s="233"/>
      <c r="T1000" s="233"/>
      <c r="U1000" s="233"/>
      <c r="V1000" s="233"/>
      <c r="W1000" s="233"/>
      <c r="X1000" s="233"/>
      <c r="Y1000" s="233"/>
      <c r="Z1000" s="233"/>
      <c r="AA1000" s="233"/>
      <c r="AB1000" s="233"/>
      <c r="AC1000" s="233"/>
      <c r="AD1000" s="233"/>
      <c r="AE1000" s="233"/>
      <c r="AF1000" s="233"/>
      <c r="AG1000" s="233"/>
      <c r="AH1000" s="233"/>
      <c r="AI1000" s="233"/>
      <c r="AJ1000" s="233"/>
      <c r="AK1000" s="233"/>
      <c r="AL1000" s="233"/>
      <c r="AM1000" s="233"/>
      <c r="AN1000" s="233"/>
      <c r="AO1000" s="233"/>
      <c r="AP1000" s="233"/>
      <c r="AQ1000" s="233"/>
      <c r="AR1000" s="233"/>
      <c r="AS1000" s="233"/>
      <c r="AT1000" s="233"/>
      <c r="AU1000" s="233"/>
      <c r="AV1000" s="233"/>
    </row>
    <row r="1001" spans="1:63" ht="45" x14ac:dyDescent="0.25">
      <c r="A1001" s="76"/>
      <c r="B1001" s="66" t="s">
        <v>21</v>
      </c>
      <c r="C1001" s="225" t="s">
        <v>442</v>
      </c>
      <c r="D1001" s="226"/>
      <c r="E1001" s="225" t="s">
        <v>96</v>
      </c>
      <c r="F1001" s="226"/>
      <c r="G1001" s="232" t="s">
        <v>99</v>
      </c>
      <c r="H1001" s="226"/>
      <c r="I1001" s="232" t="s">
        <v>100</v>
      </c>
      <c r="J1001" s="226"/>
      <c r="K1001" s="225" t="s">
        <v>97</v>
      </c>
      <c r="L1001" s="226"/>
      <c r="M1001" s="225" t="s">
        <v>98</v>
      </c>
      <c r="N1001" s="226"/>
      <c r="O1001" s="225" t="s">
        <v>22</v>
      </c>
      <c r="P1001" s="226"/>
      <c r="Q1001" s="225" t="s">
        <v>489</v>
      </c>
      <c r="R1001" s="226"/>
      <c r="S1001" s="225" t="s">
        <v>488</v>
      </c>
      <c r="T1001" s="226"/>
      <c r="U1001" s="232" t="s">
        <v>422</v>
      </c>
      <c r="V1001" s="226"/>
      <c r="W1001" s="232" t="s">
        <v>436</v>
      </c>
      <c r="X1001" s="226"/>
      <c r="Y1001" s="232" t="s">
        <v>423</v>
      </c>
      <c r="Z1001" s="226"/>
      <c r="AA1001" s="225" t="s">
        <v>484</v>
      </c>
      <c r="AB1001" s="226"/>
      <c r="AC1001" s="225" t="s">
        <v>93</v>
      </c>
      <c r="AD1001" s="226"/>
      <c r="AE1001" s="225" t="s">
        <v>94</v>
      </c>
      <c r="AF1001" s="226"/>
      <c r="AG1001" s="225" t="s">
        <v>485</v>
      </c>
      <c r="AH1001" s="226"/>
      <c r="AI1001" s="225" t="s">
        <v>424</v>
      </c>
      <c r="AJ1001" s="226"/>
      <c r="AK1001" s="225" t="s">
        <v>425</v>
      </c>
      <c r="AL1001" s="226"/>
      <c r="AM1001" s="225" t="s">
        <v>437</v>
      </c>
      <c r="AN1001" s="226"/>
      <c r="AO1001" s="225" t="s">
        <v>500</v>
      </c>
      <c r="AP1001" s="226"/>
      <c r="AQ1001" s="225" t="s">
        <v>426</v>
      </c>
      <c r="AR1001" s="226"/>
      <c r="AS1001" s="225" t="s">
        <v>447</v>
      </c>
      <c r="AT1001" s="226"/>
      <c r="AU1001" s="225" t="s">
        <v>23</v>
      </c>
      <c r="AV1001" s="226"/>
      <c r="AW1001" s="89" t="s">
        <v>442</v>
      </c>
      <c r="AX1001" s="89" t="s">
        <v>96</v>
      </c>
      <c r="AY1001" s="195" t="s">
        <v>339</v>
      </c>
      <c r="AZ1001" s="105" t="s">
        <v>97</v>
      </c>
      <c r="BA1001" s="105" t="s">
        <v>443</v>
      </c>
      <c r="BB1001" s="90" t="s">
        <v>434</v>
      </c>
      <c r="BC1001" s="106" t="s">
        <v>340</v>
      </c>
      <c r="BD1001" s="90" t="s">
        <v>435</v>
      </c>
      <c r="BE1001" s="90" t="s">
        <v>93</v>
      </c>
      <c r="BF1001" s="90" t="s">
        <v>94</v>
      </c>
      <c r="BG1001" s="90" t="s">
        <v>31</v>
      </c>
      <c r="BH1001" s="90" t="s">
        <v>444</v>
      </c>
      <c r="BI1001" s="91" t="s">
        <v>445</v>
      </c>
      <c r="BJ1001" s="91" t="s">
        <v>446</v>
      </c>
      <c r="BK1001" s="91" t="s">
        <v>448</v>
      </c>
    </row>
    <row r="1002" spans="1:63" x14ac:dyDescent="0.25">
      <c r="A1002" s="38" t="s">
        <v>107</v>
      </c>
      <c r="B1002" s="67"/>
      <c r="C1002" s="67"/>
      <c r="D1002" s="68"/>
      <c r="E1002" s="67"/>
      <c r="F1002" s="68"/>
      <c r="G1002" s="67"/>
      <c r="H1002" s="68"/>
      <c r="I1002" s="67"/>
      <c r="J1002" s="68"/>
      <c r="K1002" s="67"/>
      <c r="L1002" s="68"/>
      <c r="M1002" s="69"/>
      <c r="N1002" s="68"/>
      <c r="O1002" s="67"/>
      <c r="P1002" s="68"/>
      <c r="Q1002" s="67"/>
      <c r="R1002" s="68"/>
      <c r="S1002" s="67"/>
      <c r="T1002" s="68"/>
      <c r="U1002" s="67"/>
      <c r="V1002" s="68"/>
      <c r="W1002" s="67"/>
      <c r="X1002" s="68"/>
      <c r="Y1002" s="67"/>
      <c r="Z1002" s="68"/>
      <c r="AA1002" s="67"/>
      <c r="AB1002" s="68"/>
      <c r="AC1002" s="69"/>
      <c r="AD1002" s="69"/>
      <c r="AE1002" s="67"/>
      <c r="AF1002" s="68"/>
      <c r="AG1002" s="67"/>
      <c r="AH1002" s="68"/>
      <c r="AI1002" s="67"/>
      <c r="AJ1002" s="68"/>
      <c r="AK1002" s="227"/>
      <c r="AL1002" s="228"/>
      <c r="AM1002" s="227"/>
      <c r="AN1002" s="228"/>
      <c r="AO1002" s="112"/>
      <c r="AP1002" s="113"/>
      <c r="AQ1002" s="112"/>
      <c r="AR1002" s="113"/>
      <c r="AS1002" s="112"/>
      <c r="AT1002" s="113"/>
      <c r="AU1002" s="67"/>
      <c r="AV1002" s="110"/>
      <c r="AW1002" s="89"/>
      <c r="AX1002" s="89"/>
      <c r="AY1002" s="89"/>
      <c r="AZ1002" s="89"/>
      <c r="BA1002" s="89"/>
    </row>
    <row r="1003" spans="1:63" x14ac:dyDescent="0.25">
      <c r="A1003" s="77"/>
      <c r="B1003" s="70"/>
      <c r="C1003" s="223">
        <f>(VLOOKUP(A1002,$BL$2:$CH$5,2,FALSE))*'Attorney Detail'!F1003</f>
        <v>15</v>
      </c>
      <c r="D1003" s="224"/>
      <c r="E1003" s="223">
        <f>(VLOOKUP(A1002,$BL$2:$CH$5,3,FALSE))*'Attorney Detail'!F1003</f>
        <v>15</v>
      </c>
      <c r="F1003" s="224"/>
      <c r="G1003" s="223">
        <f>VLOOKUP(A1002,$BL$2:$CI$5,4,FALSE)*'Attorney Detail'!F1003</f>
        <v>50</v>
      </c>
      <c r="H1003" s="224"/>
      <c r="I1003" s="223">
        <f>VLOOKUP(A1002,$BL$2:$CI$5,5,FALSE)*'Attorney Detail'!F1003</f>
        <v>80</v>
      </c>
      <c r="J1003" s="224"/>
      <c r="K1003" s="223">
        <f>VLOOKUP(A1002,$BL$2:$CI$5,6,FALSE)*'Attorney Detail'!F1003</f>
        <v>100</v>
      </c>
      <c r="L1003" s="224"/>
      <c r="M1003" s="234">
        <f>VLOOKUP(A1002,$BL$2:$CI$5,7,FALSE)*'Attorney Detail'!F1003</f>
        <v>150</v>
      </c>
      <c r="N1003" s="224"/>
      <c r="O1003" s="223">
        <f>VLOOKUP(A1002,$BL$2:$CI$5,8,FALSE)*'Attorney Detail'!F1003</f>
        <v>300</v>
      </c>
      <c r="P1003" s="224"/>
      <c r="Q1003" s="223">
        <f>VLOOKUP(A1002,$BL$2:$CI$5,9,FALSE)*'Attorney Detail'!F1003</f>
        <v>15</v>
      </c>
      <c r="R1003" s="224"/>
      <c r="S1003" s="223">
        <f>VLOOKUP(A1002,$BL$2:$CI$5,10,FALSE)*'Attorney Detail'!F1003</f>
        <v>50</v>
      </c>
      <c r="T1003" s="224"/>
      <c r="U1003" s="223">
        <f>VLOOKUP(A1002,$BL$2:$CI$5,11,FALSE)*'Attorney Detail'!F1003</f>
        <v>100</v>
      </c>
      <c r="V1003" s="224"/>
      <c r="W1003" s="223">
        <f>VLOOKUP(A1002,$BL$2:$CI$5,12,FALSE)*'Attorney Detail'!F1003</f>
        <v>220</v>
      </c>
      <c r="X1003" s="224"/>
      <c r="Y1003" s="223">
        <f>VLOOKUP(A1002,$BL$2:$CI$5,13,FALSE)*'Attorney Detail'!F1003</f>
        <v>300</v>
      </c>
      <c r="Z1003" s="224"/>
      <c r="AA1003" s="229">
        <f>VLOOKUP(A1002,$BL$2:$CI$5,14,FALSE)*'Attorney Detail'!F1003</f>
        <v>400</v>
      </c>
      <c r="AB1003" s="230"/>
      <c r="AC1003" s="229">
        <f>VLOOKUP(A1002,$BL$2:$CI$5,15,FALSE)*'Attorney Detail'!F1003</f>
        <v>120</v>
      </c>
      <c r="AD1003" s="231"/>
      <c r="AE1003" s="229">
        <f>VLOOKUP(A1002,$BL$2:$CI$5,16,FALSE)*'Attorney Detail'!F1003</f>
        <v>120</v>
      </c>
      <c r="AF1003" s="230"/>
      <c r="AG1003" s="229">
        <f>VLOOKUP(A1002,$BL$2:$CI$5,17,FALSE)*'Attorney Detail'!F1003</f>
        <v>300</v>
      </c>
      <c r="AH1003" s="230"/>
      <c r="AI1003" s="223">
        <f>VLOOKUP(A1002,$BL$2:$CI$5,18,FALSE)*'Attorney Detail'!F1003</f>
        <v>300</v>
      </c>
      <c r="AJ1003" s="224"/>
      <c r="AK1003" s="223">
        <f>VLOOKUP(A1002,$BL$2:$CI$5,19,FALSE)*'Attorney Detail'!F1003</f>
        <v>15</v>
      </c>
      <c r="AL1003" s="224"/>
      <c r="AM1003" s="223">
        <f>VLOOKUP(A1002,$BL$2:$CI$5,20,FALSE)*'Attorney Detail'!F1003</f>
        <v>40</v>
      </c>
      <c r="AN1003" s="224"/>
      <c r="AO1003" s="223">
        <f>VLOOKUP(A1002,$BL$2:$CI$5,21,FALSE)*'Attorney Detail'!F1003</f>
        <v>40</v>
      </c>
      <c r="AP1003" s="224"/>
      <c r="AQ1003" s="223">
        <f>VLOOKUP(A1002,$BL$2:$CI$5,22,FALSE)*'Attorney Detail'!F1003</f>
        <v>40</v>
      </c>
      <c r="AR1003" s="224"/>
      <c r="AS1003" s="235">
        <f>VLOOKUP(A1002,$BL$2:$CI$5,23,FALSE)*'Attorney Detail'!F1003</f>
        <v>10000000000</v>
      </c>
      <c r="AT1003" s="236"/>
      <c r="AU1003" s="237"/>
      <c r="AV1003" s="238"/>
    </row>
    <row r="1004" spans="1:63" ht="15.75" thickBot="1" x14ac:dyDescent="0.3">
      <c r="A1004" s="37" t="str">
        <f>'Attorney Detail'!A1003&amp;""</f>
        <v/>
      </c>
      <c r="B1004" s="78" t="s">
        <v>24</v>
      </c>
      <c r="C1004" s="78" t="s">
        <v>24</v>
      </c>
      <c r="D1004" s="78" t="s">
        <v>112</v>
      </c>
      <c r="E1004" s="78" t="s">
        <v>24</v>
      </c>
      <c r="F1004" s="78" t="s">
        <v>112</v>
      </c>
      <c r="G1004" s="78" t="s">
        <v>24</v>
      </c>
      <c r="H1004" s="78" t="s">
        <v>112</v>
      </c>
      <c r="I1004" s="78" t="s">
        <v>24</v>
      </c>
      <c r="J1004" s="78" t="s">
        <v>112</v>
      </c>
      <c r="K1004" s="78" t="s">
        <v>24</v>
      </c>
      <c r="L1004" s="78" t="s">
        <v>112</v>
      </c>
      <c r="M1004" s="78" t="s">
        <v>24</v>
      </c>
      <c r="N1004" s="78" t="s">
        <v>112</v>
      </c>
      <c r="O1004" s="78" t="s">
        <v>24</v>
      </c>
      <c r="P1004" s="78" t="s">
        <v>112</v>
      </c>
      <c r="Q1004" s="78" t="s">
        <v>24</v>
      </c>
      <c r="R1004" s="78" t="s">
        <v>112</v>
      </c>
      <c r="S1004" s="78" t="s">
        <v>24</v>
      </c>
      <c r="T1004" s="78" t="s">
        <v>112</v>
      </c>
      <c r="U1004" s="78" t="s">
        <v>24</v>
      </c>
      <c r="V1004" s="78" t="s">
        <v>112</v>
      </c>
      <c r="W1004" s="78" t="s">
        <v>24</v>
      </c>
      <c r="X1004" s="78" t="s">
        <v>112</v>
      </c>
      <c r="Y1004" s="78" t="s">
        <v>24</v>
      </c>
      <c r="Z1004" s="78" t="s">
        <v>112</v>
      </c>
      <c r="AA1004" s="78" t="s">
        <v>24</v>
      </c>
      <c r="AB1004" s="78" t="s">
        <v>112</v>
      </c>
      <c r="AC1004" s="78" t="s">
        <v>24</v>
      </c>
      <c r="AD1004" s="78" t="s">
        <v>112</v>
      </c>
      <c r="AE1004" s="78" t="s">
        <v>24</v>
      </c>
      <c r="AF1004" s="78" t="s">
        <v>112</v>
      </c>
      <c r="AG1004" s="78" t="s">
        <v>24</v>
      </c>
      <c r="AH1004" s="79" t="s">
        <v>112</v>
      </c>
      <c r="AI1004" s="78" t="s">
        <v>24</v>
      </c>
      <c r="AJ1004" s="78" t="s">
        <v>112</v>
      </c>
      <c r="AK1004" s="78" t="s">
        <v>24</v>
      </c>
      <c r="AL1004" s="78" t="s">
        <v>112</v>
      </c>
      <c r="AM1004" s="78" t="s">
        <v>24</v>
      </c>
      <c r="AN1004" s="78" t="s">
        <v>112</v>
      </c>
      <c r="AO1004" s="78" t="s">
        <v>24</v>
      </c>
      <c r="AP1004" s="78" t="s">
        <v>112</v>
      </c>
      <c r="AQ1004" s="78" t="s">
        <v>24</v>
      </c>
      <c r="AR1004" s="78" t="s">
        <v>112</v>
      </c>
      <c r="AS1004" s="78" t="s">
        <v>24</v>
      </c>
      <c r="AT1004" s="78" t="s">
        <v>112</v>
      </c>
      <c r="AU1004" s="78" t="s">
        <v>24</v>
      </c>
      <c r="AV1004" s="154" t="s">
        <v>112</v>
      </c>
    </row>
    <row r="1005" spans="1:63" ht="16.5" thickTop="1" thickBot="1" x14ac:dyDescent="0.3">
      <c r="A1005" s="20" t="s">
        <v>25</v>
      </c>
      <c r="B1005" s="21"/>
      <c r="C1005" s="21"/>
      <c r="D1005" s="75">
        <f>C1005/C1003</f>
        <v>0</v>
      </c>
      <c r="E1005" s="21"/>
      <c r="F1005" s="75">
        <f>E1005/E1003</f>
        <v>0</v>
      </c>
      <c r="G1005" s="21"/>
      <c r="H1005" s="75">
        <f>G1005/G1003</f>
        <v>0</v>
      </c>
      <c r="I1005" s="21"/>
      <c r="J1005" s="75">
        <f>I1005/I1003</f>
        <v>0</v>
      </c>
      <c r="K1005" s="21"/>
      <c r="L1005" s="75">
        <f>K1005/K1003</f>
        <v>0</v>
      </c>
      <c r="M1005" s="21"/>
      <c r="N1005" s="75">
        <f>M1005/M1003</f>
        <v>0</v>
      </c>
      <c r="O1005" s="21"/>
      <c r="P1005" s="75">
        <f>O1005/O1003</f>
        <v>0</v>
      </c>
      <c r="Q1005" s="21"/>
      <c r="R1005" s="75">
        <f>Q1005/Q1003</f>
        <v>0</v>
      </c>
      <c r="S1005" s="21"/>
      <c r="T1005" s="75">
        <f>S1005/S1003</f>
        <v>0</v>
      </c>
      <c r="U1005" s="21"/>
      <c r="V1005" s="75">
        <f>U1005/U1003</f>
        <v>0</v>
      </c>
      <c r="W1005" s="21"/>
      <c r="X1005" s="75">
        <f>W1005/W1003</f>
        <v>0</v>
      </c>
      <c r="Y1005" s="21"/>
      <c r="Z1005" s="75">
        <f>Y1005/Y1003</f>
        <v>0</v>
      </c>
      <c r="AA1005" s="21"/>
      <c r="AB1005" s="75">
        <f>AA1005/AA1003</f>
        <v>0</v>
      </c>
      <c r="AC1005" s="21"/>
      <c r="AD1005" s="75">
        <f>AC1005/AC1003</f>
        <v>0</v>
      </c>
      <c r="AE1005" s="21"/>
      <c r="AF1005" s="75">
        <f>AE1005/AE1003</f>
        <v>0</v>
      </c>
      <c r="AG1005" s="21"/>
      <c r="AH1005" s="75">
        <f>AG1005/AG1003</f>
        <v>0</v>
      </c>
      <c r="AI1005" s="21"/>
      <c r="AJ1005" s="75">
        <f>AI1005/AI1003</f>
        <v>0</v>
      </c>
      <c r="AK1005" s="21"/>
      <c r="AL1005" s="75">
        <f>AK1005/AK1003</f>
        <v>0</v>
      </c>
      <c r="AM1005" s="21">
        <v>0</v>
      </c>
      <c r="AN1005" s="75">
        <f>AM1005/AM1003</f>
        <v>0</v>
      </c>
      <c r="AO1005" s="21"/>
      <c r="AP1005" s="75">
        <f>AO1005/AO1003</f>
        <v>0</v>
      </c>
      <c r="AQ1005" s="21"/>
      <c r="AR1005" s="75">
        <f>AQ1005/AQ1003</f>
        <v>0</v>
      </c>
      <c r="AS1005" s="21"/>
      <c r="AT1005" s="75">
        <f>AS1005/AS1003</f>
        <v>0</v>
      </c>
      <c r="AU1005" s="100">
        <f>E1005+M1005+O1005+Q1005+W1005+Y1005+AA1005+AE1005+AG1005+AI1005+AO1005+AS1005+G1005+K1005+I1005+AC1005+S1005+U1005+AQ1005+AK1005+AM1005+C1005</f>
        <v>0</v>
      </c>
      <c r="AV1005" s="155">
        <f t="shared" ref="AV1005:AV1009" si="4530">F1005+N1005+P1005+R1005+X1005+Z1005+AB1005+AF1005+AH1005+AJ1005+AP1005+AT1005+AD1005+H1005+L1005+J1005+T1005+V1005+AR1005+AL1005+AN1005+D1005</f>
        <v>0</v>
      </c>
      <c r="AW1005" s="93">
        <f>IF(D1005=0,0,(IF('Attorney Detail'!I1003="yes",(D1005/AV1005)*('Attorney Detail'!G1003+'Attorney Detail'!H1003),0)))</f>
        <v>0</v>
      </c>
      <c r="AX1005" s="93">
        <f>IF(F1005=0,0,(IF('Attorney Detail'!J1003="yes",(F1005/AV1005)*('Attorney Detail'!G1003+'Attorney Detail'!H1003),0)))</f>
        <v>0</v>
      </c>
      <c r="AY1005" s="93">
        <f>IF(H1005+J1005=0,0,(IF('Attorney Detail'!K1003="yes",((H1005+J1005)/AV1005)*('Attorney Detail'!G1003+'Attorney Detail'!H1003),0)))</f>
        <v>0</v>
      </c>
      <c r="AZ1005" s="93">
        <f>IF(L1005=0,0,(IF('Attorney Detail'!L1003="yes",(L1005/AV1005)*('Attorney Detail'!G1003+'Attorney Detail'!H1003),0)))</f>
        <v>0</v>
      </c>
      <c r="BA1005" s="93">
        <f>IF(N1005=0,0,(N1005/AV1005)*('Attorney Detail'!G1003+'Attorney Detail'!H1003))</f>
        <v>0</v>
      </c>
      <c r="BB1005" s="93">
        <f>IF(R1005+T1005=0,0,(IF('Attorney Detail'!M1003="yes",((R1005+T1005)/AV1005)*('Attorney Detail'!G1003+'Attorney Detail'!H1003),0)))</f>
        <v>0</v>
      </c>
      <c r="BC1005" s="93">
        <f>IF(V1005=0,0,(IF('Attorney Detail'!N1003="yes",(((V1005)/AV1005)*('Attorney Detail'!G1003+'Attorney Detail'!H1003)),0)))</f>
        <v>0</v>
      </c>
      <c r="BD1005" s="93">
        <f>IF(X1005+Z1005+AB1005=0,0,(IF('Attorney Detail'!O1003="yes",((X1005+Z1005+AB1005)/AV1005)*('Attorney Detail'!G1003+'Attorney Detail'!H1003),0)))</f>
        <v>0</v>
      </c>
      <c r="BE1005" s="93">
        <f>IF(AD1005=0,0,(IF('Attorney Detail'!P1003="yes",(AD1005/AV1005)*('Attorney Detail'!G1003+'Attorney Detail'!H1003),0)))</f>
        <v>0</v>
      </c>
      <c r="BF1005" s="93">
        <f>IF(AF1005=0,0,(IF('Attorney Detail'!Q1003="yes",(AF1005/AV1005)*('Attorney Detail'!G1003+'Attorney Detail'!H1003),0)))</f>
        <v>0</v>
      </c>
      <c r="BG1005" s="93">
        <f>IF(AH1005=0,0,(AH1005/AV1005)*('Attorney Detail'!G1003+'Attorney Detail'!H1003))</f>
        <v>0</v>
      </c>
      <c r="BH1005" s="93">
        <f>IF(AK1005+AM1005=0,0,(IF('Attorney Detail'!R1003="yes",((AL1005+AN1005)/AV1005)*('Attorney Detail'!G1003+'Attorney Detail'!H1003),0)))</f>
        <v>0</v>
      </c>
      <c r="BI1005" s="91">
        <f>IF(AP1005=0,0,(IF('Attorney Detail'!S1003="yes",(AP1005/AV1005)*('Attorney Detail'!G1003+'Attorney Detail'!H1003),0)))</f>
        <v>0</v>
      </c>
      <c r="BJ1005" s="91">
        <f>IF(AT1005=0,0,(AT1005/AV1005)*('Attorney Detail'!G1003+'Attorney Detail'!H1003))</f>
        <v>0</v>
      </c>
      <c r="BK1005" s="91">
        <f>IF((AU1005)=0,('Attorney Detail'!G1003+'Attorney Detail'!H1003),SUM(AW1005:BJ1005))</f>
        <v>0</v>
      </c>
    </row>
    <row r="1006" spans="1:63" ht="16.5" thickTop="1" thickBot="1" x14ac:dyDescent="0.3">
      <c r="A1006" s="22" t="s">
        <v>26</v>
      </c>
      <c r="B1006" s="23"/>
      <c r="C1006" s="88"/>
      <c r="D1006" s="75">
        <f>C1006/C1003</f>
        <v>0</v>
      </c>
      <c r="E1006" s="88"/>
      <c r="F1006" s="75">
        <f>E1006/E1003</f>
        <v>0</v>
      </c>
      <c r="G1006" s="88"/>
      <c r="H1006" s="75">
        <f>G1006/G1003</f>
        <v>0</v>
      </c>
      <c r="I1006" s="88"/>
      <c r="J1006" s="75">
        <f>I1006/I1003</f>
        <v>0</v>
      </c>
      <c r="K1006" s="88"/>
      <c r="L1006" s="75">
        <f>K1006/K1003</f>
        <v>0</v>
      </c>
      <c r="M1006" s="88"/>
      <c r="N1006" s="75">
        <f>M1006/M1003</f>
        <v>0</v>
      </c>
      <c r="O1006" s="88"/>
      <c r="P1006" s="75">
        <f>O1006/O1003</f>
        <v>0</v>
      </c>
      <c r="Q1006" s="88"/>
      <c r="R1006" s="75">
        <f>Q1006/Q1003</f>
        <v>0</v>
      </c>
      <c r="S1006" s="88"/>
      <c r="T1006" s="75">
        <f>S1006/S1003</f>
        <v>0</v>
      </c>
      <c r="U1006" s="88"/>
      <c r="V1006" s="75">
        <f>U1006/U1003</f>
        <v>0</v>
      </c>
      <c r="W1006" s="88"/>
      <c r="X1006" s="75">
        <f>W1006/W1003</f>
        <v>0</v>
      </c>
      <c r="Y1006" s="88"/>
      <c r="Z1006" s="75">
        <f>Y1006/Y1003</f>
        <v>0</v>
      </c>
      <c r="AA1006" s="88"/>
      <c r="AB1006" s="75">
        <f>AA1006/AA1003</f>
        <v>0</v>
      </c>
      <c r="AC1006" s="88"/>
      <c r="AD1006" s="75">
        <f>AC1006/AC1003</f>
        <v>0</v>
      </c>
      <c r="AE1006" s="88"/>
      <c r="AF1006" s="75">
        <f>AE1006/AE1003</f>
        <v>0</v>
      </c>
      <c r="AG1006" s="88"/>
      <c r="AH1006" s="75">
        <f>AG1006/AG1003</f>
        <v>0</v>
      </c>
      <c r="AI1006" s="88"/>
      <c r="AJ1006" s="75">
        <f>AI1006/AI1003</f>
        <v>0</v>
      </c>
      <c r="AK1006" s="88">
        <v>0</v>
      </c>
      <c r="AL1006" s="75">
        <f>AK1006/AK1003</f>
        <v>0</v>
      </c>
      <c r="AM1006" s="88">
        <v>0</v>
      </c>
      <c r="AN1006" s="75">
        <f>AM1006/AM1003</f>
        <v>0</v>
      </c>
      <c r="AO1006" s="88"/>
      <c r="AP1006" s="75">
        <f>AO1006/AO1003</f>
        <v>0</v>
      </c>
      <c r="AQ1006" s="88"/>
      <c r="AR1006" s="75">
        <f>AQ1006/AQ1003</f>
        <v>0</v>
      </c>
      <c r="AS1006" s="88"/>
      <c r="AT1006" s="75">
        <f>AS1006/AS1003</f>
        <v>0</v>
      </c>
      <c r="AU1006" s="107">
        <f>E1006+M1006+O1006+Q1006+W1006+Y1006+AA1006+AE1006+AG1006+AI1006+AO1006+AS1006+G1006+K1006+I1006+AC1006+S1006+U1006+AQ1006+AK1006+AM1006+C1006</f>
        <v>0</v>
      </c>
      <c r="AV1006" s="155">
        <f t="shared" si="4530"/>
        <v>0</v>
      </c>
      <c r="AW1006" s="93">
        <f>IF(D1006=0,0,(IF('Attorney Detail'!I1004="yes",(D1006/AV1006)*('Attorney Detail'!G1004+'Attorney Detail'!H1004),0)))</f>
        <v>0</v>
      </c>
      <c r="AX1006" s="93">
        <f>IF(F1006=0,0,(IF('Attorney Detail'!J1004="yes",(F1006/AV1006)*('Attorney Detail'!G1004+'Attorney Detail'!H1004),0)))</f>
        <v>0</v>
      </c>
      <c r="AY1006" s="93">
        <f>IF(H1006+J1006=0,0,(IF('Attorney Detail'!K1004="yes",((H1006+J1006)/AV1006)*('Attorney Detail'!G1004+'Attorney Detail'!H1004),0)))</f>
        <v>0</v>
      </c>
      <c r="AZ1006" s="93">
        <f>IF(L1006=0,0,(IF('Attorney Detail'!L1004="yes",(L1006/AV1006)*('Attorney Detail'!G1004+'Attorney Detail'!H1004),0)))</f>
        <v>0</v>
      </c>
      <c r="BA1006" s="93">
        <f>IF(N1006=0,0,(N1006/AV1006)*('Attorney Detail'!G1004+'Attorney Detail'!H1004))</f>
        <v>0</v>
      </c>
      <c r="BB1006" s="93">
        <f>IF(R1006+T1006=0,0,(IF('Attorney Detail'!M1004="yes",((R1006+T1006)/AV1006)*('Attorney Detail'!G1004+'Attorney Detail'!H1004),0)))</f>
        <v>0</v>
      </c>
      <c r="BC1006" s="93">
        <f>IF(V1006=0,0,(IF('Attorney Detail'!N1004="yes",(((V1006)/AV1006)*('Attorney Detail'!G1004+'Attorney Detail'!H1004)),0)))</f>
        <v>0</v>
      </c>
      <c r="BD1006" s="93">
        <f>IF(X1006+Z1006+AB1006=0,0,(IF('Attorney Detail'!O1004="yes",((X1006+Z1006+AB1006)/AV1006)*('Attorney Detail'!G1004+'Attorney Detail'!H1004),0)))</f>
        <v>0</v>
      </c>
      <c r="BE1006" s="93">
        <f>IF(AD1006=0,0,(IF('Attorney Detail'!P1004="yes",(AD1006/AV1006)*('Attorney Detail'!G1004+'Attorney Detail'!H1004),0)))</f>
        <v>0</v>
      </c>
      <c r="BF1006" s="93">
        <f>IF(AF1006=0,0,(IF('Attorney Detail'!Q1004="yes",(AF1006/AV1006)*('Attorney Detail'!G1004+'Attorney Detail'!H1004),0)))</f>
        <v>0</v>
      </c>
      <c r="BG1006" s="93">
        <f>IF(AH1006=0,0,(AH1006/AV1006)*('Attorney Detail'!G1004+'Attorney Detail'!H1004))</f>
        <v>0</v>
      </c>
      <c r="BH1006" s="93">
        <f>IF(AK1006+AM1006=0,0,(IF('Attorney Detail'!R1004="yes",((AL1006+AN1006)/AV1006)*('Attorney Detail'!G1004+'Attorney Detail'!H1004),0)))</f>
        <v>0</v>
      </c>
      <c r="BI1006" s="91">
        <f>IF(AP1006=0,0,(IF('Attorney Detail'!S1004="yes",(AP1006/AV1006)*('Attorney Detail'!G1004+'Attorney Detail'!H1004),0)))</f>
        <v>0</v>
      </c>
      <c r="BJ1006" s="91">
        <f>IF(AT1006=0,0,(AT1006/AV1006)*('Attorney Detail'!G1004+'Attorney Detail'!H1004))</f>
        <v>0</v>
      </c>
      <c r="BK1006" s="91">
        <f>IF((AU1006)=0,('Attorney Detail'!G1004+'Attorney Detail'!H1004),SUM(AW1006:BJ1006))</f>
        <v>0</v>
      </c>
    </row>
    <row r="1007" spans="1:63" ht="16.5" thickTop="1" thickBot="1" x14ac:dyDescent="0.3">
      <c r="A1007" s="22" t="s">
        <v>27</v>
      </c>
      <c r="B1007" s="23"/>
      <c r="C1007" s="88"/>
      <c r="D1007" s="75">
        <f>C1007/C1003</f>
        <v>0</v>
      </c>
      <c r="E1007" s="88"/>
      <c r="F1007" s="75">
        <f>E1007/E1003</f>
        <v>0</v>
      </c>
      <c r="G1007" s="88"/>
      <c r="H1007" s="75">
        <f>G1007/G1003</f>
        <v>0</v>
      </c>
      <c r="I1007" s="88"/>
      <c r="J1007" s="75">
        <f>I1007/I1003</f>
        <v>0</v>
      </c>
      <c r="K1007" s="88"/>
      <c r="L1007" s="75">
        <f>K1007/K1003</f>
        <v>0</v>
      </c>
      <c r="M1007" s="88"/>
      <c r="N1007" s="75">
        <f>M1007/M1003</f>
        <v>0</v>
      </c>
      <c r="O1007" s="88"/>
      <c r="P1007" s="75">
        <f>O1007/O1003</f>
        <v>0</v>
      </c>
      <c r="Q1007" s="88"/>
      <c r="R1007" s="75">
        <f>Q1007/Q1003</f>
        <v>0</v>
      </c>
      <c r="S1007" s="88"/>
      <c r="T1007" s="75">
        <f>S1007/S1003</f>
        <v>0</v>
      </c>
      <c r="U1007" s="88"/>
      <c r="V1007" s="75">
        <f>U1007/U1003</f>
        <v>0</v>
      </c>
      <c r="W1007" s="88"/>
      <c r="X1007" s="75">
        <f>W1007/W1003</f>
        <v>0</v>
      </c>
      <c r="Y1007" s="88"/>
      <c r="Z1007" s="75">
        <f>Y1007/Y1003</f>
        <v>0</v>
      </c>
      <c r="AA1007" s="88"/>
      <c r="AB1007" s="75">
        <f>AA1007/AA1003</f>
        <v>0</v>
      </c>
      <c r="AC1007" s="88"/>
      <c r="AD1007" s="75">
        <f>AC1007/AC1003</f>
        <v>0</v>
      </c>
      <c r="AE1007" s="88"/>
      <c r="AF1007" s="75">
        <f>AE1007/AE1003</f>
        <v>0</v>
      </c>
      <c r="AG1007" s="88"/>
      <c r="AH1007" s="75">
        <f>AG1007/AG1003</f>
        <v>0</v>
      </c>
      <c r="AI1007" s="88"/>
      <c r="AJ1007" s="75">
        <f>AI1007/AI1003</f>
        <v>0</v>
      </c>
      <c r="AK1007" s="88">
        <v>0</v>
      </c>
      <c r="AL1007" s="75">
        <f>AK1007/AK1003</f>
        <v>0</v>
      </c>
      <c r="AM1007" s="88">
        <v>0</v>
      </c>
      <c r="AN1007" s="75">
        <f>AM1007/AM1003</f>
        <v>0</v>
      </c>
      <c r="AO1007" s="88"/>
      <c r="AP1007" s="75">
        <f>AO1007/AO1003</f>
        <v>0</v>
      </c>
      <c r="AQ1007" s="88"/>
      <c r="AR1007" s="75">
        <f>AQ1007/AQ1003</f>
        <v>0</v>
      </c>
      <c r="AS1007" s="88"/>
      <c r="AT1007" s="75">
        <f>AS1007/AS1003</f>
        <v>0</v>
      </c>
      <c r="AU1007" s="107">
        <f>E1007+M1007+O1007+Q1007+W1007+Y1007+AA1007+AE1007+AG1007+AI1007+AO1007+AS1007+G1007+K1007+I1007+AC1007+S1007+U1007+AQ1007+AK1007+AM1007+C1007</f>
        <v>0</v>
      </c>
      <c r="AV1007" s="155">
        <f t="shared" si="4530"/>
        <v>0</v>
      </c>
      <c r="AW1007" s="93">
        <f>IF(D1007=0,0,(IF('Attorney Detail'!I1005="yes",(D1007/AV1007)*('Attorney Detail'!G1005+'Attorney Detail'!H1005),0)))</f>
        <v>0</v>
      </c>
      <c r="AX1007" s="93">
        <f>IF(F1007=0,0,(IF('Attorney Detail'!J1005="yes",(F1007/AV1007)*('Attorney Detail'!G1005+'Attorney Detail'!H1005),0)))</f>
        <v>0</v>
      </c>
      <c r="AY1007" s="93">
        <f>IF(H1007+J1007=0,0,(IF('Attorney Detail'!K1005="yes",((H1007+J1007)/AV1007)*('Attorney Detail'!G1005+'Attorney Detail'!H1005),0)))</f>
        <v>0</v>
      </c>
      <c r="AZ1007" s="93">
        <f>IF(L1007=0,0,(IF('Attorney Detail'!L1005="yes",(L1007/AV1007)*('Attorney Detail'!G1005+'Attorney Detail'!H1005),0)))</f>
        <v>0</v>
      </c>
      <c r="BA1007" s="93">
        <f>IF(N1007=0,0,(N1007/AV1007)*('Attorney Detail'!G1005+'Attorney Detail'!H1005))</f>
        <v>0</v>
      </c>
      <c r="BB1007" s="93">
        <f>IF(R1007+T1007=0,0,(IF('Attorney Detail'!M1005="yes",((R1007+T1007)/AV1007)*('Attorney Detail'!G1005+'Attorney Detail'!H1005),0)))</f>
        <v>0</v>
      </c>
      <c r="BC1007" s="93">
        <f>IF(V1007=0,0,(IF('Attorney Detail'!N1005="yes",(((V1007)/AV1007)*('Attorney Detail'!G1005+'Attorney Detail'!H1005)),0)))</f>
        <v>0</v>
      </c>
      <c r="BD1007" s="93">
        <f>IF(X1007+Z1007+AB1007=0,0,(IF('Attorney Detail'!O1005="yes",((X1007+Z1007+AB1007)/AV1007)*('Attorney Detail'!G1005+'Attorney Detail'!H1005),0)))</f>
        <v>0</v>
      </c>
      <c r="BE1007" s="93">
        <f>IF(AD1007=0,0,(IF('Attorney Detail'!P1005="yes",(AD1007/AV1007)*('Attorney Detail'!G1005+'Attorney Detail'!H1005),0)))</f>
        <v>0</v>
      </c>
      <c r="BF1007" s="93">
        <f>IF(AF1007=0,0,(IF('Attorney Detail'!Q1005="yes",(AF1007/AV1007)*('Attorney Detail'!G1005+'Attorney Detail'!H1005),0)))</f>
        <v>0</v>
      </c>
      <c r="BG1007" s="93">
        <f>IF(AH1007=0,0,(AH1007/AV1007)*('Attorney Detail'!G1005+'Attorney Detail'!H1005))</f>
        <v>0</v>
      </c>
      <c r="BH1007" s="93">
        <f>IF(AK1007+AM1007=0,0,(IF('Attorney Detail'!R1005="yes",((AL1007+AN1007)/AV1007)*('Attorney Detail'!G1005+'Attorney Detail'!H1005),0)))</f>
        <v>0</v>
      </c>
      <c r="BI1007" s="91">
        <f>IF(AP1007=0,0,(IF('Attorney Detail'!S1005="yes",(AP1007/AV1007)*('Attorney Detail'!G1005+'Attorney Detail'!H1005),0)))</f>
        <v>0</v>
      </c>
      <c r="BJ1007" s="91">
        <f>IF(AT1007=0,0,(AT1007/AV1007)*('Attorney Detail'!G1005+'Attorney Detail'!H1005))</f>
        <v>0</v>
      </c>
      <c r="BK1007" s="91">
        <f>IF((AU1007)=0,('Attorney Detail'!G1005+'Attorney Detail'!H1005),SUM(AW1007:BJ1007))</f>
        <v>0</v>
      </c>
    </row>
    <row r="1008" spans="1:63" ht="16.5" thickTop="1" thickBot="1" x14ac:dyDescent="0.3">
      <c r="A1008" s="24" t="s">
        <v>28</v>
      </c>
      <c r="B1008" s="25"/>
      <c r="C1008" s="25"/>
      <c r="D1008" s="75">
        <f>C1008/C1003</f>
        <v>0</v>
      </c>
      <c r="E1008" s="25"/>
      <c r="F1008" s="75">
        <f>E1008/E1003</f>
        <v>0</v>
      </c>
      <c r="G1008" s="25"/>
      <c r="H1008" s="75">
        <f>G1008/G1003</f>
        <v>0</v>
      </c>
      <c r="I1008" s="25"/>
      <c r="J1008" s="75">
        <f>I1008/I1003</f>
        <v>0</v>
      </c>
      <c r="K1008" s="25"/>
      <c r="L1008" s="75">
        <f>K1008/K1003</f>
        <v>0</v>
      </c>
      <c r="M1008" s="25"/>
      <c r="N1008" s="75">
        <f>M1008/M1003</f>
        <v>0</v>
      </c>
      <c r="O1008" s="25"/>
      <c r="P1008" s="75">
        <f>O1008/O1003</f>
        <v>0</v>
      </c>
      <c r="Q1008" s="25"/>
      <c r="R1008" s="75">
        <f>Q1008/Q1003</f>
        <v>0</v>
      </c>
      <c r="S1008" s="25"/>
      <c r="T1008" s="75">
        <f>S1008/S1003</f>
        <v>0</v>
      </c>
      <c r="U1008" s="25"/>
      <c r="V1008" s="75">
        <f>U1008/U1003</f>
        <v>0</v>
      </c>
      <c r="W1008" s="25"/>
      <c r="X1008" s="75">
        <f>W1008/W1003</f>
        <v>0</v>
      </c>
      <c r="Y1008" s="25"/>
      <c r="Z1008" s="75">
        <f>Y1008/Y1003</f>
        <v>0</v>
      </c>
      <c r="AA1008" s="25"/>
      <c r="AB1008" s="75">
        <f>AA1008/AA1003</f>
        <v>0</v>
      </c>
      <c r="AC1008" s="25"/>
      <c r="AD1008" s="75">
        <f>AC1008/AC1003</f>
        <v>0</v>
      </c>
      <c r="AE1008" s="25"/>
      <c r="AF1008" s="75">
        <f>AE1008/AE1003</f>
        <v>0</v>
      </c>
      <c r="AG1008" s="25"/>
      <c r="AH1008" s="75">
        <f>AG1008/AG1003</f>
        <v>0</v>
      </c>
      <c r="AI1008" s="25"/>
      <c r="AJ1008" s="75">
        <f>AI1008/AI1003</f>
        <v>0</v>
      </c>
      <c r="AK1008" s="25">
        <v>0</v>
      </c>
      <c r="AL1008" s="75">
        <f>AK1008/AK1003</f>
        <v>0</v>
      </c>
      <c r="AM1008" s="25">
        <v>0</v>
      </c>
      <c r="AN1008" s="75">
        <f>AM1008/AM1003</f>
        <v>0</v>
      </c>
      <c r="AO1008" s="25"/>
      <c r="AP1008" s="75">
        <f>AO1008/AO1003</f>
        <v>0</v>
      </c>
      <c r="AQ1008" s="25"/>
      <c r="AR1008" s="75">
        <f>AQ1008/AQ1003</f>
        <v>0</v>
      </c>
      <c r="AS1008" s="25"/>
      <c r="AT1008" s="75">
        <f>AS1008/AS1003</f>
        <v>0</v>
      </c>
      <c r="AU1008" s="108">
        <f>E1008+M1008+O1008+Q1008+W1008+Y1008+AA1008+AE1008+AG1008+AI1008+AO1008+AS1008+G1008+K1008+I1008+AC1008+S1008+U1008+AQ1008+AK1008+AM1008+C1008</f>
        <v>0</v>
      </c>
      <c r="AV1008" s="155">
        <f t="shared" si="4530"/>
        <v>0</v>
      </c>
      <c r="AW1008" s="93">
        <f>IF(D1008=0,0,(IF('Attorney Detail'!I1006="yes",(D1008/AV1008)*('Attorney Detail'!G1006+'Attorney Detail'!H1006),0)))</f>
        <v>0</v>
      </c>
      <c r="AX1008" s="93">
        <f>IF(F1008=0,0,(IF('Attorney Detail'!J1006="yes",(F1008/AV1008)*('Attorney Detail'!G1006+'Attorney Detail'!H1006),0)))</f>
        <v>0</v>
      </c>
      <c r="AY1008" s="93">
        <f>IF(H1008+J1008=0,0,(IF('Attorney Detail'!K1006="yes",((H1008+J1008)/AV1008)*('Attorney Detail'!G1006+'Attorney Detail'!H1006),0)))</f>
        <v>0</v>
      </c>
      <c r="AZ1008" s="93">
        <f>IF(L1008=0,0,(IF('Attorney Detail'!L1006="yes",(L1008/AV1008)*('Attorney Detail'!G1006+'Attorney Detail'!H1006),0)))</f>
        <v>0</v>
      </c>
      <c r="BA1008" s="93">
        <f>IF(N1008=0,0,(N1008/AV1008)*('Attorney Detail'!G1006+'Attorney Detail'!H1006))</f>
        <v>0</v>
      </c>
      <c r="BB1008" s="93">
        <f>IF(R1008+T1008=0,0,(IF('Attorney Detail'!M1006="yes",((R1008+T1008)/AV1008)*('Attorney Detail'!G1006+'Attorney Detail'!H1006),0)))</f>
        <v>0</v>
      </c>
      <c r="BC1008" s="93">
        <f>IF(V1008=0,0,(IF('Attorney Detail'!N1006="yes",(((V1008)/AV1008)*('Attorney Detail'!G1006+'Attorney Detail'!H1006)),0)))</f>
        <v>0</v>
      </c>
      <c r="BD1008" s="93">
        <f>IF(X1008+Z1008+AB1008=0,0,(IF('Attorney Detail'!O1006="yes",((X1008+Z1008+AB1008)/AV1008)*('Attorney Detail'!G1006+'Attorney Detail'!H1006),0)))</f>
        <v>0</v>
      </c>
      <c r="BE1008" s="93">
        <f>IF(AD1008=0,0,(IF('Attorney Detail'!P1006="yes",(AD1008/AV1008)*('Attorney Detail'!G1006+'Attorney Detail'!H1006),0)))</f>
        <v>0</v>
      </c>
      <c r="BF1008" s="93">
        <f>IF(AF1008=0,0,(IF('Attorney Detail'!Q1006="yes",(AF1008/AV1008)*('Attorney Detail'!G1006+'Attorney Detail'!H1006),0)))</f>
        <v>0</v>
      </c>
      <c r="BG1008" s="93">
        <f>IF(AH1008=0,0,(AH1008/AV1008)*('Attorney Detail'!G1006+'Attorney Detail'!H1006))</f>
        <v>0</v>
      </c>
      <c r="BH1008" s="93">
        <f>IF(AK1008+AM1008=0,0,(IF('Attorney Detail'!R1006="yes",((AL1008+AN1008)/AV1008)*('Attorney Detail'!G1006+'Attorney Detail'!H1006),0)))</f>
        <v>0</v>
      </c>
      <c r="BI1008" s="91">
        <f>IF(AP1008=0,0,(IF('Attorney Detail'!S1006="yes",(AP1008/AV1008)*('Attorney Detail'!G1006+'Attorney Detail'!H1006),0)))</f>
        <v>0</v>
      </c>
      <c r="BJ1008" s="91">
        <f>IF(AT1008=0,0,(AT1008/AV1008)*('Attorney Detail'!G1006+'Attorney Detail'!H1006))</f>
        <v>0</v>
      </c>
      <c r="BK1008" s="91">
        <f>IF((AU1008)=0,('Attorney Detail'!G1006+'Attorney Detail'!H1006),SUM(AW1008:BJ1008))</f>
        <v>0</v>
      </c>
    </row>
    <row r="1009" spans="1:63" ht="16.5" thickTop="1" thickBot="1" x14ac:dyDescent="0.3">
      <c r="A1009" s="72" t="s">
        <v>29</v>
      </c>
      <c r="B1009" s="73"/>
      <c r="C1009" s="73">
        <f t="shared" ref="C1009" si="4531">SUM(C1005:C1008)</f>
        <v>0</v>
      </c>
      <c r="D1009" s="74">
        <f t="shared" ref="D1009" si="4532">C1009/C1003</f>
        <v>0</v>
      </c>
      <c r="E1009" s="73">
        <f t="shared" ref="E1009" si="4533">SUM(E1005:E1008)</f>
        <v>0</v>
      </c>
      <c r="F1009" s="74">
        <f t="shared" ref="F1009" si="4534">E1009/E1003</f>
        <v>0</v>
      </c>
      <c r="G1009" s="73">
        <f t="shared" ref="G1009" si="4535">SUM(G1005:G1008)</f>
        <v>0</v>
      </c>
      <c r="H1009" s="75">
        <f t="shared" ref="H1009" si="4536">G1009/G1003</f>
        <v>0</v>
      </c>
      <c r="I1009" s="73">
        <f t="shared" ref="I1009" si="4537">SUM(I1005:I1008)</f>
        <v>0</v>
      </c>
      <c r="J1009" s="75">
        <f t="shared" ref="J1009" si="4538">I1009/I1003</f>
        <v>0</v>
      </c>
      <c r="K1009" s="73">
        <f t="shared" ref="K1009" si="4539">SUM(K1005:K1008)</f>
        <v>0</v>
      </c>
      <c r="L1009" s="75">
        <f t="shared" ref="L1009" si="4540">K1009/K1003</f>
        <v>0</v>
      </c>
      <c r="M1009" s="73">
        <f t="shared" ref="M1009" si="4541">SUM(M1005:M1008)</f>
        <v>0</v>
      </c>
      <c r="N1009" s="74">
        <f t="shared" ref="N1009" si="4542">M1009/M1003</f>
        <v>0</v>
      </c>
      <c r="O1009" s="73">
        <f t="shared" ref="O1009" si="4543">SUM(O1005:O1008)</f>
        <v>0</v>
      </c>
      <c r="P1009" s="74">
        <f t="shared" ref="P1009" si="4544">O1009/O1003</f>
        <v>0</v>
      </c>
      <c r="Q1009" s="73">
        <f t="shared" ref="Q1009" si="4545">SUM(Q1005:Q1008)</f>
        <v>0</v>
      </c>
      <c r="R1009" s="75">
        <f t="shared" ref="R1009" si="4546">Q1009/Q1003</f>
        <v>0</v>
      </c>
      <c r="S1009" s="73">
        <f t="shared" ref="S1009" si="4547">SUM(S1005:S1008)</f>
        <v>0</v>
      </c>
      <c r="T1009" s="75">
        <f t="shared" ref="T1009" si="4548">S1009/S1003</f>
        <v>0</v>
      </c>
      <c r="U1009" s="73">
        <f t="shared" ref="U1009" si="4549">SUM(U1005:U1008)</f>
        <v>0</v>
      </c>
      <c r="V1009" s="75">
        <f t="shared" ref="V1009" si="4550">U1009/U1003</f>
        <v>0</v>
      </c>
      <c r="W1009" s="73">
        <f t="shared" ref="W1009" si="4551">SUM(W1005:W1008)</f>
        <v>0</v>
      </c>
      <c r="X1009" s="75">
        <f t="shared" ref="X1009" si="4552">W1009/W1003</f>
        <v>0</v>
      </c>
      <c r="Y1009" s="73">
        <f t="shared" ref="Y1009" si="4553">SUM(Y1005:Y1008)</f>
        <v>0</v>
      </c>
      <c r="Z1009" s="75">
        <f t="shared" ref="Z1009" si="4554">Y1009/Y1003</f>
        <v>0</v>
      </c>
      <c r="AA1009" s="73">
        <f t="shared" ref="AA1009" si="4555">SUM(AA1005:AA1008)</f>
        <v>0</v>
      </c>
      <c r="AB1009" s="75">
        <f t="shared" ref="AB1009" si="4556">AA1009/AA1003</f>
        <v>0</v>
      </c>
      <c r="AC1009" s="73">
        <f t="shared" ref="AC1009" si="4557">SUM(AC1005:AC1008)</f>
        <v>0</v>
      </c>
      <c r="AD1009" s="75">
        <f t="shared" ref="AD1009" si="4558">AC1009/AC1003</f>
        <v>0</v>
      </c>
      <c r="AE1009" s="73">
        <f t="shared" ref="AE1009" si="4559">SUM(AE1005:AE1008)</f>
        <v>0</v>
      </c>
      <c r="AF1009" s="75">
        <f t="shared" ref="AF1009" si="4560">AE1009/AE1003</f>
        <v>0</v>
      </c>
      <c r="AG1009" s="73">
        <f t="shared" ref="AG1009" si="4561">SUM(AG1005:AG1008)</f>
        <v>0</v>
      </c>
      <c r="AH1009" s="75">
        <f t="shared" ref="AH1009" si="4562">AG1009/AG1003</f>
        <v>0</v>
      </c>
      <c r="AI1009" s="73">
        <f t="shared" ref="AI1009" si="4563">SUM(AI1005:AI1008)</f>
        <v>0</v>
      </c>
      <c r="AJ1009" s="75">
        <f t="shared" ref="AJ1009" si="4564">AI1009/AI1003</f>
        <v>0</v>
      </c>
      <c r="AK1009" s="73">
        <f t="shared" ref="AK1009" si="4565">SUM(AK1005:AK1008)</f>
        <v>0</v>
      </c>
      <c r="AL1009" s="75">
        <f t="shared" ref="AL1009" si="4566">AK1009/AK1003</f>
        <v>0</v>
      </c>
      <c r="AM1009" s="73">
        <f t="shared" ref="AM1009" si="4567">SUM(AM1005:AM1008)</f>
        <v>0</v>
      </c>
      <c r="AN1009" s="75">
        <f t="shared" ref="AN1009" si="4568">AM1009/AM1003</f>
        <v>0</v>
      </c>
      <c r="AO1009" s="73">
        <f t="shared" ref="AO1009" si="4569">SUM(AO1005:AO1008)</f>
        <v>0</v>
      </c>
      <c r="AP1009" s="75">
        <f t="shared" ref="AP1009" si="4570">AO1009/AO1003</f>
        <v>0</v>
      </c>
      <c r="AQ1009" s="73">
        <f t="shared" ref="AQ1009" si="4571">SUM(AQ1005:AQ1008)</f>
        <v>0</v>
      </c>
      <c r="AR1009" s="75">
        <f t="shared" ref="AR1009" si="4572">AQ1009/AQ1003</f>
        <v>0</v>
      </c>
      <c r="AS1009" s="73">
        <f t="shared" ref="AS1009" si="4573">SUM(AS1005:AS1008)</f>
        <v>0</v>
      </c>
      <c r="AT1009" s="75">
        <f t="shared" ref="AT1009" si="4574">AS1009/AS1003</f>
        <v>0</v>
      </c>
      <c r="AU1009" s="71">
        <f>E1009+M1009+O1009+Q1009+W1009+Y1009+AA1009+AE1009+AG1009+AI1009+AO1009+AS1009+G1009+K1009+I1009+AC1009+S1009+U1009+AQ1009+AK1009+AM1009+C1009</f>
        <v>0</v>
      </c>
      <c r="AV1009" s="155">
        <f t="shared" si="4530"/>
        <v>0</v>
      </c>
      <c r="AW1009" s="94"/>
      <c r="AX1009" s="94"/>
      <c r="AY1009" s="94"/>
      <c r="AZ1009" s="94"/>
      <c r="BA1009" s="94"/>
      <c r="BB1009" s="94"/>
      <c r="BC1009" s="94"/>
      <c r="BD1009" s="94"/>
      <c r="BE1009" s="94"/>
      <c r="BF1009" s="94"/>
      <c r="BG1009" s="94"/>
      <c r="BH1009" s="94"/>
      <c r="BI1009" s="94"/>
      <c r="BJ1009" s="94"/>
      <c r="BK1009" s="94"/>
    </row>
    <row r="1010" spans="1:63" ht="16.5" thickTop="1" x14ac:dyDescent="0.25">
      <c r="A1010" s="233" t="s">
        <v>481</v>
      </c>
      <c r="B1010" s="233"/>
      <c r="C1010" s="233"/>
      <c r="D1010" s="233"/>
      <c r="E1010" s="233"/>
      <c r="F1010" s="233"/>
      <c r="G1010" s="233"/>
      <c r="H1010" s="233"/>
      <c r="I1010" s="233"/>
      <c r="J1010" s="233"/>
      <c r="K1010" s="233"/>
      <c r="L1010" s="233"/>
      <c r="M1010" s="233"/>
      <c r="N1010" s="233"/>
      <c r="O1010" s="233"/>
      <c r="P1010" s="233"/>
      <c r="Q1010" s="233"/>
      <c r="R1010" s="233"/>
      <c r="S1010" s="233"/>
      <c r="T1010" s="233"/>
      <c r="U1010" s="233"/>
      <c r="V1010" s="233"/>
      <c r="W1010" s="233"/>
      <c r="X1010" s="233"/>
      <c r="Y1010" s="233"/>
      <c r="Z1010" s="233"/>
      <c r="AA1010" s="233"/>
      <c r="AB1010" s="233"/>
      <c r="AC1010" s="233"/>
      <c r="AD1010" s="233"/>
      <c r="AE1010" s="233"/>
      <c r="AF1010" s="233"/>
      <c r="AG1010" s="233"/>
      <c r="AH1010" s="233"/>
      <c r="AI1010" s="233"/>
      <c r="AJ1010" s="233"/>
      <c r="AK1010" s="233"/>
      <c r="AL1010" s="233"/>
      <c r="AM1010" s="233"/>
      <c r="AN1010" s="233"/>
      <c r="AO1010" s="233"/>
      <c r="AP1010" s="233"/>
      <c r="AQ1010" s="233"/>
      <c r="AR1010" s="233"/>
      <c r="AS1010" s="233"/>
      <c r="AT1010" s="233"/>
      <c r="AU1010" s="233"/>
      <c r="AV1010" s="233"/>
    </row>
    <row r="1011" spans="1:63" ht="45" x14ac:dyDescent="0.25">
      <c r="A1011" s="76"/>
      <c r="B1011" s="66" t="s">
        <v>21</v>
      </c>
      <c r="C1011" s="225" t="s">
        <v>442</v>
      </c>
      <c r="D1011" s="226"/>
      <c r="E1011" s="225" t="s">
        <v>96</v>
      </c>
      <c r="F1011" s="226"/>
      <c r="G1011" s="232" t="s">
        <v>99</v>
      </c>
      <c r="H1011" s="226"/>
      <c r="I1011" s="232" t="s">
        <v>100</v>
      </c>
      <c r="J1011" s="226"/>
      <c r="K1011" s="225" t="s">
        <v>97</v>
      </c>
      <c r="L1011" s="226"/>
      <c r="M1011" s="225" t="s">
        <v>98</v>
      </c>
      <c r="N1011" s="226"/>
      <c r="O1011" s="225" t="s">
        <v>22</v>
      </c>
      <c r="P1011" s="226"/>
      <c r="Q1011" s="225" t="s">
        <v>489</v>
      </c>
      <c r="R1011" s="226"/>
      <c r="S1011" s="225" t="s">
        <v>488</v>
      </c>
      <c r="T1011" s="226"/>
      <c r="U1011" s="232" t="s">
        <v>422</v>
      </c>
      <c r="V1011" s="226"/>
      <c r="W1011" s="232" t="s">
        <v>436</v>
      </c>
      <c r="X1011" s="226"/>
      <c r="Y1011" s="232" t="s">
        <v>423</v>
      </c>
      <c r="Z1011" s="226"/>
      <c r="AA1011" s="225" t="s">
        <v>484</v>
      </c>
      <c r="AB1011" s="226"/>
      <c r="AC1011" s="225" t="s">
        <v>93</v>
      </c>
      <c r="AD1011" s="226"/>
      <c r="AE1011" s="225" t="s">
        <v>94</v>
      </c>
      <c r="AF1011" s="226"/>
      <c r="AG1011" s="225" t="s">
        <v>485</v>
      </c>
      <c r="AH1011" s="226"/>
      <c r="AI1011" s="225" t="s">
        <v>424</v>
      </c>
      <c r="AJ1011" s="226"/>
      <c r="AK1011" s="225" t="s">
        <v>425</v>
      </c>
      <c r="AL1011" s="226"/>
      <c r="AM1011" s="225" t="s">
        <v>437</v>
      </c>
      <c r="AN1011" s="226"/>
      <c r="AO1011" s="225" t="s">
        <v>500</v>
      </c>
      <c r="AP1011" s="226"/>
      <c r="AQ1011" s="225" t="s">
        <v>426</v>
      </c>
      <c r="AR1011" s="226"/>
      <c r="AS1011" s="225" t="s">
        <v>447</v>
      </c>
      <c r="AT1011" s="226"/>
      <c r="AU1011" s="225" t="s">
        <v>23</v>
      </c>
      <c r="AV1011" s="226"/>
      <c r="AW1011" s="89" t="s">
        <v>442</v>
      </c>
      <c r="AX1011" s="89" t="s">
        <v>96</v>
      </c>
      <c r="AY1011" s="195" t="s">
        <v>341</v>
      </c>
      <c r="AZ1011" s="105" t="s">
        <v>97</v>
      </c>
      <c r="BA1011" s="105" t="s">
        <v>443</v>
      </c>
      <c r="BB1011" s="90" t="s">
        <v>434</v>
      </c>
      <c r="BC1011" s="106" t="s">
        <v>342</v>
      </c>
      <c r="BD1011" s="90" t="s">
        <v>435</v>
      </c>
      <c r="BE1011" s="90" t="s">
        <v>93</v>
      </c>
      <c r="BF1011" s="90" t="s">
        <v>94</v>
      </c>
      <c r="BG1011" s="90" t="s">
        <v>31</v>
      </c>
      <c r="BH1011" s="90" t="s">
        <v>444</v>
      </c>
      <c r="BI1011" s="91" t="s">
        <v>445</v>
      </c>
      <c r="BJ1011" s="91" t="s">
        <v>446</v>
      </c>
      <c r="BK1011" s="91" t="s">
        <v>448</v>
      </c>
    </row>
    <row r="1012" spans="1:63" x14ac:dyDescent="0.25">
      <c r="A1012" s="38" t="s">
        <v>107</v>
      </c>
      <c r="B1012" s="67"/>
      <c r="C1012" s="67"/>
      <c r="D1012" s="68"/>
      <c r="E1012" s="67"/>
      <c r="F1012" s="68"/>
      <c r="G1012" s="67"/>
      <c r="H1012" s="68"/>
      <c r="I1012" s="67"/>
      <c r="J1012" s="68"/>
      <c r="K1012" s="67"/>
      <c r="L1012" s="68"/>
      <c r="M1012" s="69"/>
      <c r="N1012" s="68"/>
      <c r="O1012" s="67"/>
      <c r="P1012" s="68"/>
      <c r="Q1012" s="67"/>
      <c r="R1012" s="68"/>
      <c r="S1012" s="67"/>
      <c r="T1012" s="68"/>
      <c r="U1012" s="67"/>
      <c r="V1012" s="68"/>
      <c r="W1012" s="67"/>
      <c r="X1012" s="68"/>
      <c r="Y1012" s="67"/>
      <c r="Z1012" s="68"/>
      <c r="AA1012" s="67"/>
      <c r="AB1012" s="68"/>
      <c r="AC1012" s="69"/>
      <c r="AD1012" s="69"/>
      <c r="AE1012" s="67"/>
      <c r="AF1012" s="68"/>
      <c r="AG1012" s="67"/>
      <c r="AH1012" s="68"/>
      <c r="AI1012" s="67"/>
      <c r="AJ1012" s="68"/>
      <c r="AK1012" s="227"/>
      <c r="AL1012" s="228"/>
      <c r="AM1012" s="227"/>
      <c r="AN1012" s="228"/>
      <c r="AO1012" s="112"/>
      <c r="AP1012" s="113"/>
      <c r="AQ1012" s="112"/>
      <c r="AR1012" s="113"/>
      <c r="AS1012" s="112"/>
      <c r="AT1012" s="113"/>
      <c r="AU1012" s="67"/>
      <c r="AV1012" s="110"/>
      <c r="AW1012" s="89"/>
      <c r="AX1012" s="89"/>
      <c r="AY1012" s="89"/>
      <c r="AZ1012" s="89"/>
      <c r="BA1012" s="89"/>
    </row>
    <row r="1013" spans="1:63" x14ac:dyDescent="0.25">
      <c r="A1013" s="77"/>
      <c r="B1013" s="70"/>
      <c r="C1013" s="223">
        <f>(VLOOKUP(A1012,$BL$2:$CH$5,2,FALSE))*'Attorney Detail'!F1013</f>
        <v>15</v>
      </c>
      <c r="D1013" s="224"/>
      <c r="E1013" s="223">
        <f>(VLOOKUP(A1012,$BL$2:$CH$5,3,FALSE))*'Attorney Detail'!F1013</f>
        <v>15</v>
      </c>
      <c r="F1013" s="224"/>
      <c r="G1013" s="223">
        <f>VLOOKUP(A1012,$BL$2:$CI$5,4,FALSE)*'Attorney Detail'!F1013</f>
        <v>50</v>
      </c>
      <c r="H1013" s="224"/>
      <c r="I1013" s="223">
        <f>VLOOKUP(A1012,$BL$2:$CI$5,5,FALSE)*'Attorney Detail'!F1013</f>
        <v>80</v>
      </c>
      <c r="J1013" s="224"/>
      <c r="K1013" s="223">
        <f>VLOOKUP(A1012,$BL$2:$CI$5,6,FALSE)*'Attorney Detail'!F1013</f>
        <v>100</v>
      </c>
      <c r="L1013" s="224"/>
      <c r="M1013" s="234">
        <f>VLOOKUP(A1012,$BL$2:$CI$5,7,FALSE)*'Attorney Detail'!F1013</f>
        <v>150</v>
      </c>
      <c r="N1013" s="224"/>
      <c r="O1013" s="223">
        <f>VLOOKUP(A1012,$BL$2:$CI$5,8,FALSE)*'Attorney Detail'!F1013</f>
        <v>300</v>
      </c>
      <c r="P1013" s="224"/>
      <c r="Q1013" s="223">
        <f>VLOOKUP(A1012,$BL$2:$CI$5,9,FALSE)*'Attorney Detail'!F1013</f>
        <v>15</v>
      </c>
      <c r="R1013" s="224"/>
      <c r="S1013" s="223">
        <f>VLOOKUP(A1012,$BL$2:$CI$5,10,FALSE)*'Attorney Detail'!F1013</f>
        <v>50</v>
      </c>
      <c r="T1013" s="224"/>
      <c r="U1013" s="223">
        <f>VLOOKUP(A1012,$BL$2:$CI$5,11,FALSE)*'Attorney Detail'!F1013</f>
        <v>100</v>
      </c>
      <c r="V1013" s="224"/>
      <c r="W1013" s="223">
        <f>VLOOKUP(A1012,$BL$2:$CI$5,12,FALSE)*'Attorney Detail'!F1013</f>
        <v>220</v>
      </c>
      <c r="X1013" s="224"/>
      <c r="Y1013" s="223">
        <f>VLOOKUP(A1012,$BL$2:$CI$5,13,FALSE)*'Attorney Detail'!F1013</f>
        <v>300</v>
      </c>
      <c r="Z1013" s="224"/>
      <c r="AA1013" s="229">
        <f>VLOOKUP(A1012,$BL$2:$CI$5,14,FALSE)*'Attorney Detail'!F1013</f>
        <v>400</v>
      </c>
      <c r="AB1013" s="230"/>
      <c r="AC1013" s="229">
        <f>VLOOKUP(A1012,$BL$2:$CI$5,15,FALSE)*'Attorney Detail'!F1013</f>
        <v>120</v>
      </c>
      <c r="AD1013" s="231"/>
      <c r="AE1013" s="229">
        <f>VLOOKUP(A1012,$BL$2:$CI$5,16,FALSE)*'Attorney Detail'!F1013</f>
        <v>120</v>
      </c>
      <c r="AF1013" s="230"/>
      <c r="AG1013" s="229">
        <f>VLOOKUP(A1012,$BL$2:$CI$5,17,FALSE)*'Attorney Detail'!F1013</f>
        <v>300</v>
      </c>
      <c r="AH1013" s="230"/>
      <c r="AI1013" s="223">
        <f>VLOOKUP(A1012,$BL$2:$CI$5,18,FALSE)*'Attorney Detail'!F1013</f>
        <v>300</v>
      </c>
      <c r="AJ1013" s="224"/>
      <c r="AK1013" s="223">
        <f>VLOOKUP(A1012,$BL$2:$CI$5,19,FALSE)*'Attorney Detail'!F1013</f>
        <v>15</v>
      </c>
      <c r="AL1013" s="224"/>
      <c r="AM1013" s="223">
        <f>VLOOKUP(A1012,$BL$2:$CI$5,20,FALSE)*'Attorney Detail'!F1013</f>
        <v>40</v>
      </c>
      <c r="AN1013" s="224"/>
      <c r="AO1013" s="223">
        <f>VLOOKUP(A1012,$BL$2:$CI$5,21,FALSE)*'Attorney Detail'!F1013</f>
        <v>40</v>
      </c>
      <c r="AP1013" s="224"/>
      <c r="AQ1013" s="223">
        <f>VLOOKUP(A1012,$BL$2:$CI$5,22,FALSE)*'Attorney Detail'!F1013</f>
        <v>40</v>
      </c>
      <c r="AR1013" s="224"/>
      <c r="AS1013" s="235">
        <f>VLOOKUP(A1012,$BL$2:$CI$5,23,FALSE)*'Attorney Detail'!F1013</f>
        <v>10000000000</v>
      </c>
      <c r="AT1013" s="236"/>
      <c r="AU1013" s="237"/>
      <c r="AV1013" s="238"/>
    </row>
    <row r="1014" spans="1:63" ht="15.75" thickBot="1" x14ac:dyDescent="0.3">
      <c r="A1014" s="37" t="str">
        <f>'Attorney Detail'!A1013&amp;""</f>
        <v/>
      </c>
      <c r="B1014" s="78" t="s">
        <v>24</v>
      </c>
      <c r="C1014" s="78" t="s">
        <v>24</v>
      </c>
      <c r="D1014" s="78" t="s">
        <v>112</v>
      </c>
      <c r="E1014" s="78" t="s">
        <v>24</v>
      </c>
      <c r="F1014" s="78" t="s">
        <v>112</v>
      </c>
      <c r="G1014" s="78" t="s">
        <v>24</v>
      </c>
      <c r="H1014" s="78" t="s">
        <v>112</v>
      </c>
      <c r="I1014" s="78" t="s">
        <v>24</v>
      </c>
      <c r="J1014" s="78" t="s">
        <v>112</v>
      </c>
      <c r="K1014" s="78" t="s">
        <v>24</v>
      </c>
      <c r="L1014" s="78" t="s">
        <v>112</v>
      </c>
      <c r="M1014" s="78" t="s">
        <v>24</v>
      </c>
      <c r="N1014" s="78" t="s">
        <v>112</v>
      </c>
      <c r="O1014" s="78" t="s">
        <v>24</v>
      </c>
      <c r="P1014" s="78" t="s">
        <v>112</v>
      </c>
      <c r="Q1014" s="78" t="s">
        <v>24</v>
      </c>
      <c r="R1014" s="78" t="s">
        <v>112</v>
      </c>
      <c r="S1014" s="78" t="s">
        <v>24</v>
      </c>
      <c r="T1014" s="78" t="s">
        <v>112</v>
      </c>
      <c r="U1014" s="78" t="s">
        <v>24</v>
      </c>
      <c r="V1014" s="78" t="s">
        <v>112</v>
      </c>
      <c r="W1014" s="78" t="s">
        <v>24</v>
      </c>
      <c r="X1014" s="78" t="s">
        <v>112</v>
      </c>
      <c r="Y1014" s="78" t="s">
        <v>24</v>
      </c>
      <c r="Z1014" s="78" t="s">
        <v>112</v>
      </c>
      <c r="AA1014" s="78" t="s">
        <v>24</v>
      </c>
      <c r="AB1014" s="78" t="s">
        <v>112</v>
      </c>
      <c r="AC1014" s="78" t="s">
        <v>24</v>
      </c>
      <c r="AD1014" s="78" t="s">
        <v>112</v>
      </c>
      <c r="AE1014" s="78" t="s">
        <v>24</v>
      </c>
      <c r="AF1014" s="78" t="s">
        <v>112</v>
      </c>
      <c r="AG1014" s="78" t="s">
        <v>24</v>
      </c>
      <c r="AH1014" s="79" t="s">
        <v>112</v>
      </c>
      <c r="AI1014" s="78" t="s">
        <v>24</v>
      </c>
      <c r="AJ1014" s="78" t="s">
        <v>112</v>
      </c>
      <c r="AK1014" s="78" t="s">
        <v>24</v>
      </c>
      <c r="AL1014" s="78" t="s">
        <v>112</v>
      </c>
      <c r="AM1014" s="78" t="s">
        <v>24</v>
      </c>
      <c r="AN1014" s="78" t="s">
        <v>112</v>
      </c>
      <c r="AO1014" s="78" t="s">
        <v>24</v>
      </c>
      <c r="AP1014" s="78" t="s">
        <v>112</v>
      </c>
      <c r="AQ1014" s="78" t="s">
        <v>24</v>
      </c>
      <c r="AR1014" s="78" t="s">
        <v>112</v>
      </c>
      <c r="AS1014" s="78" t="s">
        <v>24</v>
      </c>
      <c r="AT1014" s="78" t="s">
        <v>112</v>
      </c>
      <c r="AU1014" s="78" t="s">
        <v>24</v>
      </c>
      <c r="AV1014" s="154" t="s">
        <v>112</v>
      </c>
    </row>
    <row r="1015" spans="1:63" ht="16.5" thickTop="1" thickBot="1" x14ac:dyDescent="0.3">
      <c r="A1015" s="20" t="s">
        <v>25</v>
      </c>
      <c r="B1015" s="21"/>
      <c r="C1015" s="21"/>
      <c r="D1015" s="75">
        <f>C1015/C1013</f>
        <v>0</v>
      </c>
      <c r="E1015" s="21"/>
      <c r="F1015" s="75">
        <f>E1015/E1013</f>
        <v>0</v>
      </c>
      <c r="G1015" s="21"/>
      <c r="H1015" s="75">
        <f>G1015/G1013</f>
        <v>0</v>
      </c>
      <c r="I1015" s="21"/>
      <c r="J1015" s="75">
        <f>I1015/I1013</f>
        <v>0</v>
      </c>
      <c r="K1015" s="21"/>
      <c r="L1015" s="75">
        <f>K1015/K1013</f>
        <v>0</v>
      </c>
      <c r="M1015" s="21"/>
      <c r="N1015" s="75">
        <f>M1015/M1013</f>
        <v>0</v>
      </c>
      <c r="O1015" s="21"/>
      <c r="P1015" s="75">
        <f>O1015/O1013</f>
        <v>0</v>
      </c>
      <c r="Q1015" s="21"/>
      <c r="R1015" s="75">
        <f>Q1015/Q1013</f>
        <v>0</v>
      </c>
      <c r="S1015" s="21"/>
      <c r="T1015" s="75">
        <f>S1015/S1013</f>
        <v>0</v>
      </c>
      <c r="U1015" s="21"/>
      <c r="V1015" s="75">
        <f>U1015/U1013</f>
        <v>0</v>
      </c>
      <c r="W1015" s="21"/>
      <c r="X1015" s="75">
        <f>W1015/W1013</f>
        <v>0</v>
      </c>
      <c r="Y1015" s="21"/>
      <c r="Z1015" s="75">
        <f>Y1015/Y1013</f>
        <v>0</v>
      </c>
      <c r="AA1015" s="21"/>
      <c r="AB1015" s="75">
        <f>AA1015/AA1013</f>
        <v>0</v>
      </c>
      <c r="AC1015" s="21"/>
      <c r="AD1015" s="75">
        <f>AC1015/AC1013</f>
        <v>0</v>
      </c>
      <c r="AE1015" s="21"/>
      <c r="AF1015" s="75">
        <f>AE1015/AE1013</f>
        <v>0</v>
      </c>
      <c r="AG1015" s="21"/>
      <c r="AH1015" s="75">
        <f>AG1015/AG1013</f>
        <v>0</v>
      </c>
      <c r="AI1015" s="21"/>
      <c r="AJ1015" s="75">
        <f>AI1015/AI1013</f>
        <v>0</v>
      </c>
      <c r="AK1015" s="21"/>
      <c r="AL1015" s="75">
        <f>AK1015/AK1013</f>
        <v>0</v>
      </c>
      <c r="AM1015" s="21">
        <v>0</v>
      </c>
      <c r="AN1015" s="75">
        <f>AM1015/AM1013</f>
        <v>0</v>
      </c>
      <c r="AO1015" s="21"/>
      <c r="AP1015" s="75">
        <f>AO1015/AO1013</f>
        <v>0</v>
      </c>
      <c r="AQ1015" s="21"/>
      <c r="AR1015" s="75">
        <f>AQ1015/AQ1013</f>
        <v>0</v>
      </c>
      <c r="AS1015" s="21"/>
      <c r="AT1015" s="75">
        <f>AS1015/AS1013</f>
        <v>0</v>
      </c>
      <c r="AU1015" s="100">
        <f>E1015+M1015+O1015+Q1015+W1015+Y1015+AA1015+AE1015+AG1015+AI1015+AO1015+AS1015+G1015+K1015+I1015+AC1015+S1015+U1015+AQ1015+AK1015+AM1015+C1015</f>
        <v>0</v>
      </c>
      <c r="AV1015" s="155">
        <f t="shared" ref="AV1015:AV1019" si="4575">F1015+N1015+P1015+R1015+X1015+Z1015+AB1015+AF1015+AH1015+AJ1015+AP1015+AT1015+AD1015+H1015+L1015+J1015+T1015+V1015+AR1015+AL1015+AN1015+D1015</f>
        <v>0</v>
      </c>
      <c r="AW1015" s="93">
        <f>IF(D1015=0,0,(IF('Attorney Detail'!I1013="yes",(D1015/AV1015)*('Attorney Detail'!G1013+'Attorney Detail'!H1013),0)))</f>
        <v>0</v>
      </c>
      <c r="AX1015" s="93">
        <f>IF(F1015=0,0,(IF('Attorney Detail'!J1013="yes",(F1015/AV1015)*('Attorney Detail'!G1013+'Attorney Detail'!H1013),0)))</f>
        <v>0</v>
      </c>
      <c r="AY1015" s="93">
        <f>IF(H1015+J1015=0,0,(IF('Attorney Detail'!K1013="yes",((H1015+J1015)/AV1015)*('Attorney Detail'!G1013+'Attorney Detail'!H1013),0)))</f>
        <v>0</v>
      </c>
      <c r="AZ1015" s="93">
        <f>IF(L1015=0,0,(IF('Attorney Detail'!L1013="yes",(L1015/AV1015)*('Attorney Detail'!G1013+'Attorney Detail'!H1013),0)))</f>
        <v>0</v>
      </c>
      <c r="BA1015" s="93">
        <f>IF(N1015=0,0,(N1015/AV1015)*('Attorney Detail'!G1013+'Attorney Detail'!H1013))</f>
        <v>0</v>
      </c>
      <c r="BB1015" s="93">
        <f>IF(R1015+T1015=0,0,(IF('Attorney Detail'!M1013="yes",((R1015+T1015)/AV1015)*('Attorney Detail'!G1013+'Attorney Detail'!H1013),0)))</f>
        <v>0</v>
      </c>
      <c r="BC1015" s="93">
        <f>IF(V1015=0,0,(IF('Attorney Detail'!N1013="yes",(((V1015)/AV1015)*('Attorney Detail'!G1013+'Attorney Detail'!H1013)),0)))</f>
        <v>0</v>
      </c>
      <c r="BD1015" s="93">
        <f>IF(X1015+Z1015+AB1015=0,0,(IF('Attorney Detail'!O1013="yes",((X1015+Z1015+AB1015)/AV1015)*('Attorney Detail'!G1013+'Attorney Detail'!H1013),0)))</f>
        <v>0</v>
      </c>
      <c r="BE1015" s="93">
        <f>IF(AD1015=0,0,(IF('Attorney Detail'!P1013="yes",(AD1015/AV1015)*('Attorney Detail'!G1013+'Attorney Detail'!H1013),0)))</f>
        <v>0</v>
      </c>
      <c r="BF1015" s="93">
        <f>IF(AF1015=0,0,(IF('Attorney Detail'!Q1013="yes",(AF1015/AV1015)*('Attorney Detail'!G1013+'Attorney Detail'!H1013),0)))</f>
        <v>0</v>
      </c>
      <c r="BG1015" s="93">
        <f>IF(AH1015=0,0,(AH1015/AV1015)*('Attorney Detail'!G1013+'Attorney Detail'!H1013))</f>
        <v>0</v>
      </c>
      <c r="BH1015" s="93">
        <f>IF(AK1015+AM1015=0,0,(IF('Attorney Detail'!R1013="yes",((AL1015+AN1015)/AV1015)*('Attorney Detail'!G1013+'Attorney Detail'!H1013),0)))</f>
        <v>0</v>
      </c>
      <c r="BI1015" s="91">
        <f>IF(AP1015=0,0,(IF('Attorney Detail'!S1013="yes",(AP1015/AV1015)*('Attorney Detail'!G1013+'Attorney Detail'!H1013),0)))</f>
        <v>0</v>
      </c>
      <c r="BJ1015" s="91">
        <f>IF(AT1015=0,0,(AT1015/AV1015)*('Attorney Detail'!G1013+'Attorney Detail'!H1013))</f>
        <v>0</v>
      </c>
      <c r="BK1015" s="91">
        <f>IF((AU1015)=0,('Attorney Detail'!G1013+'Attorney Detail'!H1013),SUM(AW1015:BJ1015))</f>
        <v>0</v>
      </c>
    </row>
    <row r="1016" spans="1:63" ht="16.5" thickTop="1" thickBot="1" x14ac:dyDescent="0.3">
      <c r="A1016" s="22" t="s">
        <v>26</v>
      </c>
      <c r="B1016" s="23"/>
      <c r="C1016" s="88"/>
      <c r="D1016" s="75">
        <f>C1016/C1013</f>
        <v>0</v>
      </c>
      <c r="E1016" s="88"/>
      <c r="F1016" s="75">
        <f>E1016/E1013</f>
        <v>0</v>
      </c>
      <c r="G1016" s="88"/>
      <c r="H1016" s="75">
        <f>G1016/G1013</f>
        <v>0</v>
      </c>
      <c r="I1016" s="88"/>
      <c r="J1016" s="75">
        <f>I1016/I1013</f>
        <v>0</v>
      </c>
      <c r="K1016" s="88"/>
      <c r="L1016" s="75">
        <f>K1016/K1013</f>
        <v>0</v>
      </c>
      <c r="M1016" s="88"/>
      <c r="N1016" s="75">
        <f>M1016/M1013</f>
        <v>0</v>
      </c>
      <c r="O1016" s="88"/>
      <c r="P1016" s="75">
        <f>O1016/O1013</f>
        <v>0</v>
      </c>
      <c r="Q1016" s="88"/>
      <c r="R1016" s="75">
        <f>Q1016/Q1013</f>
        <v>0</v>
      </c>
      <c r="S1016" s="88"/>
      <c r="T1016" s="75">
        <f>S1016/S1013</f>
        <v>0</v>
      </c>
      <c r="U1016" s="88"/>
      <c r="V1016" s="75">
        <f>U1016/U1013</f>
        <v>0</v>
      </c>
      <c r="W1016" s="88"/>
      <c r="X1016" s="75">
        <f>W1016/W1013</f>
        <v>0</v>
      </c>
      <c r="Y1016" s="88"/>
      <c r="Z1016" s="75">
        <f>Y1016/Y1013</f>
        <v>0</v>
      </c>
      <c r="AA1016" s="88"/>
      <c r="AB1016" s="75">
        <f>AA1016/AA1013</f>
        <v>0</v>
      </c>
      <c r="AC1016" s="88"/>
      <c r="AD1016" s="75">
        <f>AC1016/AC1013</f>
        <v>0</v>
      </c>
      <c r="AE1016" s="88"/>
      <c r="AF1016" s="75">
        <f>AE1016/AE1013</f>
        <v>0</v>
      </c>
      <c r="AG1016" s="88"/>
      <c r="AH1016" s="75">
        <f>AG1016/AG1013</f>
        <v>0</v>
      </c>
      <c r="AI1016" s="88"/>
      <c r="AJ1016" s="75">
        <f>AI1016/AI1013</f>
        <v>0</v>
      </c>
      <c r="AK1016" s="88">
        <v>0</v>
      </c>
      <c r="AL1016" s="75">
        <f>AK1016/AK1013</f>
        <v>0</v>
      </c>
      <c r="AM1016" s="88">
        <v>0</v>
      </c>
      <c r="AN1016" s="75">
        <f>AM1016/AM1013</f>
        <v>0</v>
      </c>
      <c r="AO1016" s="88"/>
      <c r="AP1016" s="75">
        <f>AO1016/AO1013</f>
        <v>0</v>
      </c>
      <c r="AQ1016" s="88"/>
      <c r="AR1016" s="75">
        <f>AQ1016/AQ1013</f>
        <v>0</v>
      </c>
      <c r="AS1016" s="88"/>
      <c r="AT1016" s="75">
        <f>AS1016/AS1013</f>
        <v>0</v>
      </c>
      <c r="AU1016" s="107">
        <f>E1016+M1016+O1016+Q1016+W1016+Y1016+AA1016+AE1016+AG1016+AI1016+AO1016+AS1016+G1016+K1016+I1016+AC1016+S1016+U1016+AQ1016+AK1016+AM1016+C1016</f>
        <v>0</v>
      </c>
      <c r="AV1016" s="155">
        <f t="shared" si="4575"/>
        <v>0</v>
      </c>
      <c r="AW1016" s="93">
        <f>IF(D1016=0,0,(IF('Attorney Detail'!I1014="yes",(D1016/AV1016)*('Attorney Detail'!G1014+'Attorney Detail'!H1014),0)))</f>
        <v>0</v>
      </c>
      <c r="AX1016" s="93">
        <f>IF(F1016=0,0,(IF('Attorney Detail'!J1014="yes",(F1016/AV1016)*('Attorney Detail'!G1014+'Attorney Detail'!H1014),0)))</f>
        <v>0</v>
      </c>
      <c r="AY1016" s="93">
        <f>IF(H1016+J1016=0,0,(IF('Attorney Detail'!K1014="yes",((H1016+J1016)/AV1016)*('Attorney Detail'!G1014+'Attorney Detail'!H1014),0)))</f>
        <v>0</v>
      </c>
      <c r="AZ1016" s="93">
        <f>IF(L1016=0,0,(IF('Attorney Detail'!L1014="yes",(L1016/AV1016)*('Attorney Detail'!G1014+'Attorney Detail'!H1014),0)))</f>
        <v>0</v>
      </c>
      <c r="BA1016" s="93">
        <f>IF(N1016=0,0,(N1016/AV1016)*('Attorney Detail'!G1014+'Attorney Detail'!H1014))</f>
        <v>0</v>
      </c>
      <c r="BB1016" s="93">
        <f>IF(R1016+T1016=0,0,(IF('Attorney Detail'!M1014="yes",((R1016+T1016)/AV1016)*('Attorney Detail'!G1014+'Attorney Detail'!H1014),0)))</f>
        <v>0</v>
      </c>
      <c r="BC1016" s="93">
        <f>IF(V1016=0,0,(IF('Attorney Detail'!N1014="yes",(((V1016)/AV1016)*('Attorney Detail'!G1014+'Attorney Detail'!H1014)),0)))</f>
        <v>0</v>
      </c>
      <c r="BD1016" s="93">
        <f>IF(X1016+Z1016+AB1016=0,0,(IF('Attorney Detail'!O1014="yes",((X1016+Z1016+AB1016)/AV1016)*('Attorney Detail'!G1014+'Attorney Detail'!H1014),0)))</f>
        <v>0</v>
      </c>
      <c r="BE1016" s="93">
        <f>IF(AD1016=0,0,(IF('Attorney Detail'!P1014="yes",(AD1016/AV1016)*('Attorney Detail'!G1014+'Attorney Detail'!H1014),0)))</f>
        <v>0</v>
      </c>
      <c r="BF1016" s="93">
        <f>IF(AF1016=0,0,(IF('Attorney Detail'!Q1014="yes",(AF1016/AV1016)*('Attorney Detail'!G1014+'Attorney Detail'!H1014),0)))</f>
        <v>0</v>
      </c>
      <c r="BG1016" s="93">
        <f>IF(AH1016=0,0,(AH1016/AV1016)*('Attorney Detail'!G1014+'Attorney Detail'!H1014))</f>
        <v>0</v>
      </c>
      <c r="BH1016" s="93">
        <f>IF(AK1016+AM1016=0,0,(IF('Attorney Detail'!R1014="yes",((AL1016+AN1016)/AV1016)*('Attorney Detail'!G1014+'Attorney Detail'!H1014),0)))</f>
        <v>0</v>
      </c>
      <c r="BI1016" s="91">
        <f>IF(AP1016=0,0,(IF('Attorney Detail'!S1014="yes",(AP1016/AV1016)*('Attorney Detail'!G1014+'Attorney Detail'!H1014),0)))</f>
        <v>0</v>
      </c>
      <c r="BJ1016" s="91">
        <f>IF(AT1016=0,0,(AT1016/AV1016)*('Attorney Detail'!G1014+'Attorney Detail'!H1014))</f>
        <v>0</v>
      </c>
      <c r="BK1016" s="91">
        <f>IF((AU1016)=0,('Attorney Detail'!G1014+'Attorney Detail'!H1014),SUM(AW1016:BJ1016))</f>
        <v>0</v>
      </c>
    </row>
    <row r="1017" spans="1:63" ht="16.5" thickTop="1" thickBot="1" x14ac:dyDescent="0.3">
      <c r="A1017" s="22" t="s">
        <v>27</v>
      </c>
      <c r="B1017" s="23"/>
      <c r="C1017" s="88"/>
      <c r="D1017" s="75">
        <f>C1017/C1013</f>
        <v>0</v>
      </c>
      <c r="E1017" s="88"/>
      <c r="F1017" s="75">
        <f>E1017/E1013</f>
        <v>0</v>
      </c>
      <c r="G1017" s="88"/>
      <c r="H1017" s="75">
        <f>G1017/G1013</f>
        <v>0</v>
      </c>
      <c r="I1017" s="88"/>
      <c r="J1017" s="75">
        <f>I1017/I1013</f>
        <v>0</v>
      </c>
      <c r="K1017" s="88"/>
      <c r="L1017" s="75">
        <f>K1017/K1013</f>
        <v>0</v>
      </c>
      <c r="M1017" s="88"/>
      <c r="N1017" s="75">
        <f>M1017/M1013</f>
        <v>0</v>
      </c>
      <c r="O1017" s="88"/>
      <c r="P1017" s="75">
        <f>O1017/O1013</f>
        <v>0</v>
      </c>
      <c r="Q1017" s="88"/>
      <c r="R1017" s="75">
        <f>Q1017/Q1013</f>
        <v>0</v>
      </c>
      <c r="S1017" s="88"/>
      <c r="T1017" s="75">
        <f>S1017/S1013</f>
        <v>0</v>
      </c>
      <c r="U1017" s="88"/>
      <c r="V1017" s="75">
        <f>U1017/U1013</f>
        <v>0</v>
      </c>
      <c r="W1017" s="88"/>
      <c r="X1017" s="75">
        <f>W1017/W1013</f>
        <v>0</v>
      </c>
      <c r="Y1017" s="88"/>
      <c r="Z1017" s="75">
        <f>Y1017/Y1013</f>
        <v>0</v>
      </c>
      <c r="AA1017" s="88"/>
      <c r="AB1017" s="75">
        <f>AA1017/AA1013</f>
        <v>0</v>
      </c>
      <c r="AC1017" s="88"/>
      <c r="AD1017" s="75">
        <f>AC1017/AC1013</f>
        <v>0</v>
      </c>
      <c r="AE1017" s="88"/>
      <c r="AF1017" s="75">
        <f>AE1017/AE1013</f>
        <v>0</v>
      </c>
      <c r="AG1017" s="88"/>
      <c r="AH1017" s="75">
        <f>AG1017/AG1013</f>
        <v>0</v>
      </c>
      <c r="AI1017" s="88"/>
      <c r="AJ1017" s="75">
        <f>AI1017/AI1013</f>
        <v>0</v>
      </c>
      <c r="AK1017" s="88">
        <v>0</v>
      </c>
      <c r="AL1017" s="75">
        <f>AK1017/AK1013</f>
        <v>0</v>
      </c>
      <c r="AM1017" s="88">
        <v>0</v>
      </c>
      <c r="AN1017" s="75">
        <f>AM1017/AM1013</f>
        <v>0</v>
      </c>
      <c r="AO1017" s="88"/>
      <c r="AP1017" s="75">
        <f>AO1017/AO1013</f>
        <v>0</v>
      </c>
      <c r="AQ1017" s="88"/>
      <c r="AR1017" s="75">
        <f>AQ1017/AQ1013</f>
        <v>0</v>
      </c>
      <c r="AS1017" s="88"/>
      <c r="AT1017" s="75">
        <f>AS1017/AS1013</f>
        <v>0</v>
      </c>
      <c r="AU1017" s="107">
        <f>E1017+M1017+O1017+Q1017+W1017+Y1017+AA1017+AE1017+AG1017+AI1017+AO1017+AS1017+G1017+K1017+I1017+AC1017+S1017+U1017+AQ1017+AK1017+AM1017+C1017</f>
        <v>0</v>
      </c>
      <c r="AV1017" s="155">
        <f t="shared" si="4575"/>
        <v>0</v>
      </c>
      <c r="AW1017" s="93">
        <f>IF(D1017=0,0,(IF('Attorney Detail'!I1015="yes",(D1017/AV1017)*('Attorney Detail'!G1015+'Attorney Detail'!H1015),0)))</f>
        <v>0</v>
      </c>
      <c r="AX1017" s="93">
        <f>IF(F1017=0,0,(IF('Attorney Detail'!J1015="yes",(F1017/AV1017)*('Attorney Detail'!G1015+'Attorney Detail'!H1015),0)))</f>
        <v>0</v>
      </c>
      <c r="AY1017" s="93">
        <f>IF(H1017+J1017=0,0,(IF('Attorney Detail'!K1015="yes",((H1017+J1017)/AV1017)*('Attorney Detail'!G1015+'Attorney Detail'!H1015),0)))</f>
        <v>0</v>
      </c>
      <c r="AZ1017" s="93">
        <f>IF(L1017=0,0,(IF('Attorney Detail'!L1015="yes",(L1017/AV1017)*('Attorney Detail'!G1015+'Attorney Detail'!H1015),0)))</f>
        <v>0</v>
      </c>
      <c r="BA1017" s="93">
        <f>IF(N1017=0,0,(N1017/AV1017)*('Attorney Detail'!G1015+'Attorney Detail'!H1015))</f>
        <v>0</v>
      </c>
      <c r="BB1017" s="93">
        <f>IF(R1017+T1017=0,0,(IF('Attorney Detail'!M1015="yes",((R1017+T1017)/AV1017)*('Attorney Detail'!G1015+'Attorney Detail'!H1015),0)))</f>
        <v>0</v>
      </c>
      <c r="BC1017" s="93">
        <f>IF(V1017=0,0,(IF('Attorney Detail'!N1015="yes",(((V1017)/AV1017)*('Attorney Detail'!G1015+'Attorney Detail'!H1015)),0)))</f>
        <v>0</v>
      </c>
      <c r="BD1017" s="93">
        <f>IF(X1017+Z1017+AB1017=0,0,(IF('Attorney Detail'!O1015="yes",((X1017+Z1017+AB1017)/AV1017)*('Attorney Detail'!G1015+'Attorney Detail'!H1015),0)))</f>
        <v>0</v>
      </c>
      <c r="BE1017" s="93">
        <f>IF(AD1017=0,0,(IF('Attorney Detail'!P1015="yes",(AD1017/AV1017)*('Attorney Detail'!G1015+'Attorney Detail'!H1015),0)))</f>
        <v>0</v>
      </c>
      <c r="BF1017" s="93">
        <f>IF(AF1017=0,0,(IF('Attorney Detail'!Q1015="yes",(AF1017/AV1017)*('Attorney Detail'!G1015+'Attorney Detail'!H1015),0)))</f>
        <v>0</v>
      </c>
      <c r="BG1017" s="93">
        <f>IF(AH1017=0,0,(AH1017/AV1017)*('Attorney Detail'!G1015+'Attorney Detail'!H1015))</f>
        <v>0</v>
      </c>
      <c r="BH1017" s="93">
        <f>IF(AK1017+AM1017=0,0,(IF('Attorney Detail'!R1015="yes",((AL1017+AN1017)/AV1017)*('Attorney Detail'!G1015+'Attorney Detail'!H1015),0)))</f>
        <v>0</v>
      </c>
      <c r="BI1017" s="91">
        <f>IF(AP1017=0,0,(IF('Attorney Detail'!S1015="yes",(AP1017/AV1017)*('Attorney Detail'!G1015+'Attorney Detail'!H1015),0)))</f>
        <v>0</v>
      </c>
      <c r="BJ1017" s="91">
        <f>IF(AT1017=0,0,(AT1017/AV1017)*('Attorney Detail'!G1015+'Attorney Detail'!H1015))</f>
        <v>0</v>
      </c>
      <c r="BK1017" s="91">
        <f>IF((AU1017)=0,('Attorney Detail'!G1015+'Attorney Detail'!H1015),SUM(AW1017:BJ1017))</f>
        <v>0</v>
      </c>
    </row>
    <row r="1018" spans="1:63" ht="16.5" thickTop="1" thickBot="1" x14ac:dyDescent="0.3">
      <c r="A1018" s="24" t="s">
        <v>28</v>
      </c>
      <c r="B1018" s="25"/>
      <c r="C1018" s="25"/>
      <c r="D1018" s="75">
        <f>C1018/C1013</f>
        <v>0</v>
      </c>
      <c r="E1018" s="25"/>
      <c r="F1018" s="75">
        <f>E1018/E1013</f>
        <v>0</v>
      </c>
      <c r="G1018" s="25"/>
      <c r="H1018" s="75">
        <f>G1018/G1013</f>
        <v>0</v>
      </c>
      <c r="I1018" s="25"/>
      <c r="J1018" s="75">
        <f>I1018/I1013</f>
        <v>0</v>
      </c>
      <c r="K1018" s="25"/>
      <c r="L1018" s="75">
        <f>K1018/K1013</f>
        <v>0</v>
      </c>
      <c r="M1018" s="25"/>
      <c r="N1018" s="75">
        <f>M1018/M1013</f>
        <v>0</v>
      </c>
      <c r="O1018" s="25"/>
      <c r="P1018" s="75">
        <f>O1018/O1013</f>
        <v>0</v>
      </c>
      <c r="Q1018" s="25"/>
      <c r="R1018" s="75">
        <f>Q1018/Q1013</f>
        <v>0</v>
      </c>
      <c r="S1018" s="25"/>
      <c r="T1018" s="75">
        <f>S1018/S1013</f>
        <v>0</v>
      </c>
      <c r="U1018" s="25"/>
      <c r="V1018" s="75">
        <f>U1018/U1013</f>
        <v>0</v>
      </c>
      <c r="W1018" s="25"/>
      <c r="X1018" s="75">
        <f>W1018/W1013</f>
        <v>0</v>
      </c>
      <c r="Y1018" s="25"/>
      <c r="Z1018" s="75">
        <f>Y1018/Y1013</f>
        <v>0</v>
      </c>
      <c r="AA1018" s="25"/>
      <c r="AB1018" s="75">
        <f>AA1018/AA1013</f>
        <v>0</v>
      </c>
      <c r="AC1018" s="25"/>
      <c r="AD1018" s="75">
        <f>AC1018/AC1013</f>
        <v>0</v>
      </c>
      <c r="AE1018" s="25"/>
      <c r="AF1018" s="75">
        <f>AE1018/AE1013</f>
        <v>0</v>
      </c>
      <c r="AG1018" s="25"/>
      <c r="AH1018" s="75">
        <f>AG1018/AG1013</f>
        <v>0</v>
      </c>
      <c r="AI1018" s="25"/>
      <c r="AJ1018" s="75">
        <f>AI1018/AI1013</f>
        <v>0</v>
      </c>
      <c r="AK1018" s="25">
        <v>0</v>
      </c>
      <c r="AL1018" s="75">
        <f>AK1018/AK1013</f>
        <v>0</v>
      </c>
      <c r="AM1018" s="25">
        <v>0</v>
      </c>
      <c r="AN1018" s="75">
        <f>AM1018/AM1013</f>
        <v>0</v>
      </c>
      <c r="AO1018" s="25"/>
      <c r="AP1018" s="75">
        <f>AO1018/AO1013</f>
        <v>0</v>
      </c>
      <c r="AQ1018" s="25"/>
      <c r="AR1018" s="75">
        <f>AQ1018/AQ1013</f>
        <v>0</v>
      </c>
      <c r="AS1018" s="25"/>
      <c r="AT1018" s="75">
        <f>AS1018/AS1013</f>
        <v>0</v>
      </c>
      <c r="AU1018" s="108">
        <f>E1018+M1018+O1018+Q1018+W1018+Y1018+AA1018+AE1018+AG1018+AI1018+AO1018+AS1018+G1018+K1018+I1018+AC1018+S1018+U1018+AQ1018+AK1018+AM1018+C1018</f>
        <v>0</v>
      </c>
      <c r="AV1018" s="155">
        <f t="shared" si="4575"/>
        <v>0</v>
      </c>
      <c r="AW1018" s="93">
        <f>IF(D1018=0,0,(IF('Attorney Detail'!I1016="yes",(D1018/AV1018)*('Attorney Detail'!G1016+'Attorney Detail'!H1016),0)))</f>
        <v>0</v>
      </c>
      <c r="AX1018" s="93">
        <f>IF(F1018=0,0,(IF('Attorney Detail'!J1016="yes",(F1018/AV1018)*('Attorney Detail'!G1016+'Attorney Detail'!H1016),0)))</f>
        <v>0</v>
      </c>
      <c r="AY1018" s="93">
        <f>IF(H1018+J1018=0,0,(IF('Attorney Detail'!K1016="yes",((H1018+J1018)/AV1018)*('Attorney Detail'!G1016+'Attorney Detail'!H1016),0)))</f>
        <v>0</v>
      </c>
      <c r="AZ1018" s="93">
        <f>IF(L1018=0,0,(IF('Attorney Detail'!L1016="yes",(L1018/AV1018)*('Attorney Detail'!G1016+'Attorney Detail'!H1016),0)))</f>
        <v>0</v>
      </c>
      <c r="BA1018" s="93">
        <f>IF(N1018=0,0,(N1018/AV1018)*('Attorney Detail'!G1016+'Attorney Detail'!H1016))</f>
        <v>0</v>
      </c>
      <c r="BB1018" s="93">
        <f>IF(R1018+T1018=0,0,(IF('Attorney Detail'!M1016="yes",((R1018+T1018)/AV1018)*('Attorney Detail'!G1016+'Attorney Detail'!H1016),0)))</f>
        <v>0</v>
      </c>
      <c r="BC1018" s="93">
        <f>IF(V1018=0,0,(IF('Attorney Detail'!N1016="yes",(((V1018)/AV1018)*('Attorney Detail'!G1016+'Attorney Detail'!H1016)),0)))</f>
        <v>0</v>
      </c>
      <c r="BD1018" s="93">
        <f>IF(X1018+Z1018+AB1018=0,0,(IF('Attorney Detail'!O1016="yes",((X1018+Z1018+AB1018)/AV1018)*('Attorney Detail'!G1016+'Attorney Detail'!H1016),0)))</f>
        <v>0</v>
      </c>
      <c r="BE1018" s="93">
        <f>IF(AD1018=0,0,(IF('Attorney Detail'!P1016="yes",(AD1018/AV1018)*('Attorney Detail'!G1016+'Attorney Detail'!H1016),0)))</f>
        <v>0</v>
      </c>
      <c r="BF1018" s="93">
        <f>IF(AF1018=0,0,(IF('Attorney Detail'!Q1016="yes",(AF1018/AV1018)*('Attorney Detail'!G1016+'Attorney Detail'!H1016),0)))</f>
        <v>0</v>
      </c>
      <c r="BG1018" s="93">
        <f>IF(AH1018=0,0,(AH1018/AV1018)*('Attorney Detail'!G1016+'Attorney Detail'!H1016))</f>
        <v>0</v>
      </c>
      <c r="BH1018" s="93">
        <f>IF(AK1018+AM1018=0,0,(IF('Attorney Detail'!R1016="yes",((AL1018+AN1018)/AV1018)*('Attorney Detail'!G1016+'Attorney Detail'!H1016),0)))</f>
        <v>0</v>
      </c>
      <c r="BI1018" s="91">
        <f>IF(AP1018=0,0,(IF('Attorney Detail'!S1016="yes",(AP1018/AV1018)*('Attorney Detail'!G1016+'Attorney Detail'!H1016),0)))</f>
        <v>0</v>
      </c>
      <c r="BJ1018" s="91">
        <f>IF(AT1018=0,0,(AT1018/AV1018)*('Attorney Detail'!G1016+'Attorney Detail'!H1016))</f>
        <v>0</v>
      </c>
      <c r="BK1018" s="91">
        <f>IF((AU1018)=0,('Attorney Detail'!G1016+'Attorney Detail'!H1016),SUM(AW1018:BJ1018))</f>
        <v>0</v>
      </c>
    </row>
    <row r="1019" spans="1:63" ht="16.5" thickTop="1" thickBot="1" x14ac:dyDescent="0.3">
      <c r="A1019" s="72" t="s">
        <v>29</v>
      </c>
      <c r="B1019" s="73"/>
      <c r="C1019" s="73">
        <f t="shared" ref="C1019" si="4576">SUM(C1015:C1018)</f>
        <v>0</v>
      </c>
      <c r="D1019" s="74">
        <f t="shared" ref="D1019" si="4577">C1019/C1013</f>
        <v>0</v>
      </c>
      <c r="E1019" s="73">
        <f t="shared" ref="E1019" si="4578">SUM(E1015:E1018)</f>
        <v>0</v>
      </c>
      <c r="F1019" s="74">
        <f t="shared" ref="F1019" si="4579">E1019/E1013</f>
        <v>0</v>
      </c>
      <c r="G1019" s="73">
        <f t="shared" ref="G1019" si="4580">SUM(G1015:G1018)</f>
        <v>0</v>
      </c>
      <c r="H1019" s="75">
        <f t="shared" ref="H1019" si="4581">G1019/G1013</f>
        <v>0</v>
      </c>
      <c r="I1019" s="73">
        <f t="shared" ref="I1019" si="4582">SUM(I1015:I1018)</f>
        <v>0</v>
      </c>
      <c r="J1019" s="75">
        <f t="shared" ref="J1019" si="4583">I1019/I1013</f>
        <v>0</v>
      </c>
      <c r="K1019" s="73">
        <f t="shared" ref="K1019" si="4584">SUM(K1015:K1018)</f>
        <v>0</v>
      </c>
      <c r="L1019" s="75">
        <f t="shared" ref="L1019" si="4585">K1019/K1013</f>
        <v>0</v>
      </c>
      <c r="M1019" s="73">
        <f t="shared" ref="M1019" si="4586">SUM(M1015:M1018)</f>
        <v>0</v>
      </c>
      <c r="N1019" s="74">
        <f t="shared" ref="N1019" si="4587">M1019/M1013</f>
        <v>0</v>
      </c>
      <c r="O1019" s="73">
        <f t="shared" ref="O1019" si="4588">SUM(O1015:O1018)</f>
        <v>0</v>
      </c>
      <c r="P1019" s="74">
        <f t="shared" ref="P1019" si="4589">O1019/O1013</f>
        <v>0</v>
      </c>
      <c r="Q1019" s="73">
        <f t="shared" ref="Q1019" si="4590">SUM(Q1015:Q1018)</f>
        <v>0</v>
      </c>
      <c r="R1019" s="75">
        <f t="shared" ref="R1019" si="4591">Q1019/Q1013</f>
        <v>0</v>
      </c>
      <c r="S1019" s="73">
        <f t="shared" ref="S1019" si="4592">SUM(S1015:S1018)</f>
        <v>0</v>
      </c>
      <c r="T1019" s="75">
        <f t="shared" ref="T1019" si="4593">S1019/S1013</f>
        <v>0</v>
      </c>
      <c r="U1019" s="73">
        <f t="shared" ref="U1019" si="4594">SUM(U1015:U1018)</f>
        <v>0</v>
      </c>
      <c r="V1019" s="75">
        <f t="shared" ref="V1019" si="4595">U1019/U1013</f>
        <v>0</v>
      </c>
      <c r="W1019" s="73">
        <f t="shared" ref="W1019" si="4596">SUM(W1015:W1018)</f>
        <v>0</v>
      </c>
      <c r="X1019" s="75">
        <f t="shared" ref="X1019" si="4597">W1019/W1013</f>
        <v>0</v>
      </c>
      <c r="Y1019" s="73">
        <f t="shared" ref="Y1019" si="4598">SUM(Y1015:Y1018)</f>
        <v>0</v>
      </c>
      <c r="Z1019" s="75">
        <f t="shared" ref="Z1019" si="4599">Y1019/Y1013</f>
        <v>0</v>
      </c>
      <c r="AA1019" s="73">
        <f t="shared" ref="AA1019" si="4600">SUM(AA1015:AA1018)</f>
        <v>0</v>
      </c>
      <c r="AB1019" s="75">
        <f t="shared" ref="AB1019" si="4601">AA1019/AA1013</f>
        <v>0</v>
      </c>
      <c r="AC1019" s="73">
        <f t="shared" ref="AC1019" si="4602">SUM(AC1015:AC1018)</f>
        <v>0</v>
      </c>
      <c r="AD1019" s="75">
        <f t="shared" ref="AD1019" si="4603">AC1019/AC1013</f>
        <v>0</v>
      </c>
      <c r="AE1019" s="73">
        <f t="shared" ref="AE1019" si="4604">SUM(AE1015:AE1018)</f>
        <v>0</v>
      </c>
      <c r="AF1019" s="75">
        <f t="shared" ref="AF1019" si="4605">AE1019/AE1013</f>
        <v>0</v>
      </c>
      <c r="AG1019" s="73">
        <f t="shared" ref="AG1019" si="4606">SUM(AG1015:AG1018)</f>
        <v>0</v>
      </c>
      <c r="AH1019" s="75">
        <f t="shared" ref="AH1019" si="4607">AG1019/AG1013</f>
        <v>0</v>
      </c>
      <c r="AI1019" s="73">
        <f t="shared" ref="AI1019" si="4608">SUM(AI1015:AI1018)</f>
        <v>0</v>
      </c>
      <c r="AJ1019" s="75">
        <f t="shared" ref="AJ1019" si="4609">AI1019/AI1013</f>
        <v>0</v>
      </c>
      <c r="AK1019" s="73">
        <f t="shared" ref="AK1019" si="4610">SUM(AK1015:AK1018)</f>
        <v>0</v>
      </c>
      <c r="AL1019" s="75">
        <f t="shared" ref="AL1019" si="4611">AK1019/AK1013</f>
        <v>0</v>
      </c>
      <c r="AM1019" s="73">
        <f t="shared" ref="AM1019" si="4612">SUM(AM1015:AM1018)</f>
        <v>0</v>
      </c>
      <c r="AN1019" s="75">
        <f t="shared" ref="AN1019" si="4613">AM1019/AM1013</f>
        <v>0</v>
      </c>
      <c r="AO1019" s="73">
        <f t="shared" ref="AO1019" si="4614">SUM(AO1015:AO1018)</f>
        <v>0</v>
      </c>
      <c r="AP1019" s="75">
        <f t="shared" ref="AP1019" si="4615">AO1019/AO1013</f>
        <v>0</v>
      </c>
      <c r="AQ1019" s="73">
        <f t="shared" ref="AQ1019" si="4616">SUM(AQ1015:AQ1018)</f>
        <v>0</v>
      </c>
      <c r="AR1019" s="75">
        <f t="shared" ref="AR1019" si="4617">AQ1019/AQ1013</f>
        <v>0</v>
      </c>
      <c r="AS1019" s="73">
        <f t="shared" ref="AS1019" si="4618">SUM(AS1015:AS1018)</f>
        <v>0</v>
      </c>
      <c r="AT1019" s="75">
        <f t="shared" ref="AT1019" si="4619">AS1019/AS1013</f>
        <v>0</v>
      </c>
      <c r="AU1019" s="71">
        <f>E1019+M1019+O1019+Q1019+W1019+Y1019+AA1019+AE1019+AG1019+AI1019+AO1019+AS1019+G1019+K1019+I1019+AC1019+S1019+U1019+AQ1019+AK1019+AM1019+C1019</f>
        <v>0</v>
      </c>
      <c r="AV1019" s="155">
        <f t="shared" si="4575"/>
        <v>0</v>
      </c>
      <c r="AW1019" s="94"/>
      <c r="AX1019" s="94"/>
      <c r="AY1019" s="94"/>
      <c r="AZ1019" s="94"/>
      <c r="BA1019" s="94"/>
      <c r="BB1019" s="94"/>
      <c r="BC1019" s="94"/>
      <c r="BD1019" s="94"/>
      <c r="BE1019" s="94"/>
      <c r="BF1019" s="94"/>
      <c r="BG1019" s="94"/>
      <c r="BH1019" s="94"/>
      <c r="BI1019" s="94"/>
      <c r="BJ1019" s="94"/>
      <c r="BK1019" s="94"/>
    </row>
    <row r="1020" spans="1:63" ht="16.5" thickTop="1" x14ac:dyDescent="0.25">
      <c r="A1020" s="233" t="s">
        <v>481</v>
      </c>
      <c r="B1020" s="233"/>
      <c r="C1020" s="233"/>
      <c r="D1020" s="233"/>
      <c r="E1020" s="233"/>
      <c r="F1020" s="233"/>
      <c r="G1020" s="233"/>
      <c r="H1020" s="233"/>
      <c r="I1020" s="233"/>
      <c r="J1020" s="233"/>
      <c r="K1020" s="233"/>
      <c r="L1020" s="233"/>
      <c r="M1020" s="233"/>
      <c r="N1020" s="233"/>
      <c r="O1020" s="233"/>
      <c r="P1020" s="233"/>
      <c r="Q1020" s="233"/>
      <c r="R1020" s="233"/>
      <c r="S1020" s="233"/>
      <c r="T1020" s="233"/>
      <c r="U1020" s="233"/>
      <c r="V1020" s="233"/>
      <c r="W1020" s="233"/>
      <c r="X1020" s="233"/>
      <c r="Y1020" s="233"/>
      <c r="Z1020" s="233"/>
      <c r="AA1020" s="233"/>
      <c r="AB1020" s="233"/>
      <c r="AC1020" s="233"/>
      <c r="AD1020" s="233"/>
      <c r="AE1020" s="233"/>
      <c r="AF1020" s="233"/>
      <c r="AG1020" s="233"/>
      <c r="AH1020" s="233"/>
      <c r="AI1020" s="233"/>
      <c r="AJ1020" s="233"/>
      <c r="AK1020" s="233"/>
      <c r="AL1020" s="233"/>
      <c r="AM1020" s="233"/>
      <c r="AN1020" s="233"/>
      <c r="AO1020" s="233"/>
      <c r="AP1020" s="233"/>
      <c r="AQ1020" s="233"/>
      <c r="AR1020" s="233"/>
      <c r="AS1020" s="233"/>
      <c r="AT1020" s="233"/>
      <c r="AU1020" s="233"/>
      <c r="AV1020" s="233"/>
    </row>
    <row r="1021" spans="1:63" ht="45" x14ac:dyDescent="0.25">
      <c r="A1021" s="76"/>
      <c r="B1021" s="66" t="s">
        <v>21</v>
      </c>
      <c r="C1021" s="225" t="s">
        <v>442</v>
      </c>
      <c r="D1021" s="226"/>
      <c r="E1021" s="225" t="s">
        <v>96</v>
      </c>
      <c r="F1021" s="226"/>
      <c r="G1021" s="232" t="s">
        <v>99</v>
      </c>
      <c r="H1021" s="226"/>
      <c r="I1021" s="232" t="s">
        <v>100</v>
      </c>
      <c r="J1021" s="226"/>
      <c r="K1021" s="225" t="s">
        <v>97</v>
      </c>
      <c r="L1021" s="226"/>
      <c r="M1021" s="225" t="s">
        <v>98</v>
      </c>
      <c r="N1021" s="226"/>
      <c r="O1021" s="225" t="s">
        <v>22</v>
      </c>
      <c r="P1021" s="226"/>
      <c r="Q1021" s="225" t="s">
        <v>489</v>
      </c>
      <c r="R1021" s="226"/>
      <c r="S1021" s="225" t="s">
        <v>488</v>
      </c>
      <c r="T1021" s="226"/>
      <c r="U1021" s="232" t="s">
        <v>422</v>
      </c>
      <c r="V1021" s="226"/>
      <c r="W1021" s="232" t="s">
        <v>436</v>
      </c>
      <c r="X1021" s="226"/>
      <c r="Y1021" s="232" t="s">
        <v>423</v>
      </c>
      <c r="Z1021" s="226"/>
      <c r="AA1021" s="225" t="s">
        <v>484</v>
      </c>
      <c r="AB1021" s="226"/>
      <c r="AC1021" s="225" t="s">
        <v>93</v>
      </c>
      <c r="AD1021" s="226"/>
      <c r="AE1021" s="225" t="s">
        <v>94</v>
      </c>
      <c r="AF1021" s="226"/>
      <c r="AG1021" s="225" t="s">
        <v>485</v>
      </c>
      <c r="AH1021" s="226"/>
      <c r="AI1021" s="225" t="s">
        <v>424</v>
      </c>
      <c r="AJ1021" s="226"/>
      <c r="AK1021" s="225" t="s">
        <v>425</v>
      </c>
      <c r="AL1021" s="226"/>
      <c r="AM1021" s="225" t="s">
        <v>437</v>
      </c>
      <c r="AN1021" s="226"/>
      <c r="AO1021" s="225" t="s">
        <v>500</v>
      </c>
      <c r="AP1021" s="226"/>
      <c r="AQ1021" s="225" t="s">
        <v>426</v>
      </c>
      <c r="AR1021" s="226"/>
      <c r="AS1021" s="225" t="s">
        <v>447</v>
      </c>
      <c r="AT1021" s="226"/>
      <c r="AU1021" s="225" t="s">
        <v>23</v>
      </c>
      <c r="AV1021" s="226"/>
      <c r="AW1021" s="89" t="s">
        <v>442</v>
      </c>
      <c r="AX1021" s="89" t="s">
        <v>96</v>
      </c>
      <c r="AY1021" s="195" t="s">
        <v>343</v>
      </c>
      <c r="AZ1021" s="105" t="s">
        <v>97</v>
      </c>
      <c r="BA1021" s="105" t="s">
        <v>443</v>
      </c>
      <c r="BB1021" s="90" t="s">
        <v>434</v>
      </c>
      <c r="BC1021" s="106" t="s">
        <v>344</v>
      </c>
      <c r="BD1021" s="90" t="s">
        <v>435</v>
      </c>
      <c r="BE1021" s="90" t="s">
        <v>93</v>
      </c>
      <c r="BF1021" s="90" t="s">
        <v>94</v>
      </c>
      <c r="BG1021" s="90" t="s">
        <v>31</v>
      </c>
      <c r="BH1021" s="90" t="s">
        <v>444</v>
      </c>
      <c r="BI1021" s="91" t="s">
        <v>445</v>
      </c>
      <c r="BJ1021" s="91" t="s">
        <v>446</v>
      </c>
      <c r="BK1021" s="91" t="s">
        <v>448</v>
      </c>
    </row>
    <row r="1022" spans="1:63" x14ac:dyDescent="0.25">
      <c r="A1022" s="38" t="s">
        <v>107</v>
      </c>
      <c r="B1022" s="67"/>
      <c r="C1022" s="67"/>
      <c r="D1022" s="68"/>
      <c r="E1022" s="67"/>
      <c r="F1022" s="68"/>
      <c r="G1022" s="67"/>
      <c r="H1022" s="68"/>
      <c r="I1022" s="67"/>
      <c r="J1022" s="68"/>
      <c r="K1022" s="67"/>
      <c r="L1022" s="68"/>
      <c r="M1022" s="69"/>
      <c r="N1022" s="68"/>
      <c r="O1022" s="67"/>
      <c r="P1022" s="68"/>
      <c r="Q1022" s="67"/>
      <c r="R1022" s="68"/>
      <c r="S1022" s="67"/>
      <c r="T1022" s="68"/>
      <c r="U1022" s="67"/>
      <c r="V1022" s="68"/>
      <c r="W1022" s="67"/>
      <c r="X1022" s="68"/>
      <c r="Y1022" s="67"/>
      <c r="Z1022" s="68"/>
      <c r="AA1022" s="67"/>
      <c r="AB1022" s="68"/>
      <c r="AC1022" s="69"/>
      <c r="AD1022" s="69"/>
      <c r="AE1022" s="67"/>
      <c r="AF1022" s="68"/>
      <c r="AG1022" s="67"/>
      <c r="AH1022" s="68"/>
      <c r="AI1022" s="67"/>
      <c r="AJ1022" s="68"/>
      <c r="AK1022" s="227"/>
      <c r="AL1022" s="228"/>
      <c r="AM1022" s="227"/>
      <c r="AN1022" s="228"/>
      <c r="AO1022" s="112"/>
      <c r="AP1022" s="113"/>
      <c r="AQ1022" s="112"/>
      <c r="AR1022" s="113"/>
      <c r="AS1022" s="112"/>
      <c r="AT1022" s="113"/>
      <c r="AU1022" s="67"/>
      <c r="AV1022" s="110"/>
      <c r="AW1022" s="89"/>
      <c r="AX1022" s="89"/>
      <c r="AY1022" s="89"/>
      <c r="AZ1022" s="89"/>
      <c r="BA1022" s="89"/>
    </row>
    <row r="1023" spans="1:63" x14ac:dyDescent="0.25">
      <c r="A1023" s="77"/>
      <c r="B1023" s="70"/>
      <c r="C1023" s="223">
        <f>(VLOOKUP(A1022,$BL$2:$CH$5,2,FALSE))*'Attorney Detail'!F1023</f>
        <v>15</v>
      </c>
      <c r="D1023" s="224"/>
      <c r="E1023" s="223">
        <f>(VLOOKUP(A1022,$BL$2:$CH$5,3,FALSE))*'Attorney Detail'!F1023</f>
        <v>15</v>
      </c>
      <c r="F1023" s="224"/>
      <c r="G1023" s="223">
        <f>VLOOKUP(A1022,$BL$2:$CI$5,4,FALSE)*'Attorney Detail'!F1023</f>
        <v>50</v>
      </c>
      <c r="H1023" s="224"/>
      <c r="I1023" s="223">
        <f>VLOOKUP(A1022,$BL$2:$CI$5,5,FALSE)*'Attorney Detail'!F1023</f>
        <v>80</v>
      </c>
      <c r="J1023" s="224"/>
      <c r="K1023" s="223">
        <f>VLOOKUP(A1022,$BL$2:$CI$5,6,FALSE)*'Attorney Detail'!F1023</f>
        <v>100</v>
      </c>
      <c r="L1023" s="224"/>
      <c r="M1023" s="234">
        <f>VLOOKUP(A1022,$BL$2:$CI$5,7,FALSE)*'Attorney Detail'!F1023</f>
        <v>150</v>
      </c>
      <c r="N1023" s="224"/>
      <c r="O1023" s="223">
        <f>VLOOKUP(A1022,$BL$2:$CI$5,8,FALSE)*'Attorney Detail'!F1023</f>
        <v>300</v>
      </c>
      <c r="P1023" s="224"/>
      <c r="Q1023" s="223">
        <f>VLOOKUP(A1022,$BL$2:$CI$5,9,FALSE)*'Attorney Detail'!F1023</f>
        <v>15</v>
      </c>
      <c r="R1023" s="224"/>
      <c r="S1023" s="223">
        <f>VLOOKUP(A1022,$BL$2:$CI$5,10,FALSE)*'Attorney Detail'!F1023</f>
        <v>50</v>
      </c>
      <c r="T1023" s="224"/>
      <c r="U1023" s="223">
        <f>VLOOKUP(A1022,$BL$2:$CI$5,11,FALSE)*'Attorney Detail'!F1023</f>
        <v>100</v>
      </c>
      <c r="V1023" s="224"/>
      <c r="W1023" s="223">
        <f>VLOOKUP(A1022,$BL$2:$CI$5,12,FALSE)*'Attorney Detail'!F1023</f>
        <v>220</v>
      </c>
      <c r="X1023" s="224"/>
      <c r="Y1023" s="223">
        <f>VLOOKUP(A1022,$BL$2:$CI$5,13,FALSE)*'Attorney Detail'!F1023</f>
        <v>300</v>
      </c>
      <c r="Z1023" s="224"/>
      <c r="AA1023" s="229">
        <f>VLOOKUP(A1022,$BL$2:$CI$5,14,FALSE)*'Attorney Detail'!F1023</f>
        <v>400</v>
      </c>
      <c r="AB1023" s="230"/>
      <c r="AC1023" s="229">
        <f>VLOOKUP(A1022,$BL$2:$CI$5,15,FALSE)*'Attorney Detail'!F1023</f>
        <v>120</v>
      </c>
      <c r="AD1023" s="231"/>
      <c r="AE1023" s="229">
        <f>VLOOKUP(A1022,$BL$2:$CI$5,16,FALSE)*'Attorney Detail'!F1023</f>
        <v>120</v>
      </c>
      <c r="AF1023" s="230"/>
      <c r="AG1023" s="229">
        <f>VLOOKUP(A1022,$BL$2:$CI$5,17,FALSE)*'Attorney Detail'!F1023</f>
        <v>300</v>
      </c>
      <c r="AH1023" s="230"/>
      <c r="AI1023" s="223">
        <f>VLOOKUP(A1022,$BL$2:$CI$5,18,FALSE)*'Attorney Detail'!F1023</f>
        <v>300</v>
      </c>
      <c r="AJ1023" s="224"/>
      <c r="AK1023" s="223">
        <f>VLOOKUP(A1022,$BL$2:$CI$5,19,FALSE)*'Attorney Detail'!F1023</f>
        <v>15</v>
      </c>
      <c r="AL1023" s="224"/>
      <c r="AM1023" s="223">
        <f>VLOOKUP(A1022,$BL$2:$CI$5,20,FALSE)*'Attorney Detail'!F1023</f>
        <v>40</v>
      </c>
      <c r="AN1023" s="224"/>
      <c r="AO1023" s="223">
        <f>VLOOKUP(A1022,$BL$2:$CI$5,21,FALSE)*'Attorney Detail'!F1023</f>
        <v>40</v>
      </c>
      <c r="AP1023" s="224"/>
      <c r="AQ1023" s="223">
        <f>VLOOKUP(A1022,$BL$2:$CI$5,22,FALSE)*'Attorney Detail'!F1023</f>
        <v>40</v>
      </c>
      <c r="AR1023" s="224"/>
      <c r="AS1023" s="235">
        <f>VLOOKUP(A1022,$BL$2:$CI$5,23,FALSE)*'Attorney Detail'!F1023</f>
        <v>10000000000</v>
      </c>
      <c r="AT1023" s="236"/>
      <c r="AU1023" s="237"/>
      <c r="AV1023" s="238"/>
    </row>
    <row r="1024" spans="1:63" ht="15.75" thickBot="1" x14ac:dyDescent="0.3">
      <c r="A1024" s="37" t="str">
        <f>'Attorney Detail'!A1023&amp;""</f>
        <v/>
      </c>
      <c r="B1024" s="78" t="s">
        <v>24</v>
      </c>
      <c r="C1024" s="78" t="s">
        <v>24</v>
      </c>
      <c r="D1024" s="78" t="s">
        <v>112</v>
      </c>
      <c r="E1024" s="78" t="s">
        <v>24</v>
      </c>
      <c r="F1024" s="78" t="s">
        <v>112</v>
      </c>
      <c r="G1024" s="78" t="s">
        <v>24</v>
      </c>
      <c r="H1024" s="78" t="s">
        <v>112</v>
      </c>
      <c r="I1024" s="78" t="s">
        <v>24</v>
      </c>
      <c r="J1024" s="78" t="s">
        <v>112</v>
      </c>
      <c r="K1024" s="78" t="s">
        <v>24</v>
      </c>
      <c r="L1024" s="78" t="s">
        <v>112</v>
      </c>
      <c r="M1024" s="78" t="s">
        <v>24</v>
      </c>
      <c r="N1024" s="78" t="s">
        <v>112</v>
      </c>
      <c r="O1024" s="78" t="s">
        <v>24</v>
      </c>
      <c r="P1024" s="78" t="s">
        <v>112</v>
      </c>
      <c r="Q1024" s="78" t="s">
        <v>24</v>
      </c>
      <c r="R1024" s="78" t="s">
        <v>112</v>
      </c>
      <c r="S1024" s="78" t="s">
        <v>24</v>
      </c>
      <c r="T1024" s="78" t="s">
        <v>112</v>
      </c>
      <c r="U1024" s="78" t="s">
        <v>24</v>
      </c>
      <c r="V1024" s="78" t="s">
        <v>112</v>
      </c>
      <c r="W1024" s="78" t="s">
        <v>24</v>
      </c>
      <c r="X1024" s="78" t="s">
        <v>112</v>
      </c>
      <c r="Y1024" s="78" t="s">
        <v>24</v>
      </c>
      <c r="Z1024" s="78" t="s">
        <v>112</v>
      </c>
      <c r="AA1024" s="78" t="s">
        <v>24</v>
      </c>
      <c r="AB1024" s="78" t="s">
        <v>112</v>
      </c>
      <c r="AC1024" s="78" t="s">
        <v>24</v>
      </c>
      <c r="AD1024" s="78" t="s">
        <v>112</v>
      </c>
      <c r="AE1024" s="78" t="s">
        <v>24</v>
      </c>
      <c r="AF1024" s="78" t="s">
        <v>112</v>
      </c>
      <c r="AG1024" s="78" t="s">
        <v>24</v>
      </c>
      <c r="AH1024" s="79" t="s">
        <v>112</v>
      </c>
      <c r="AI1024" s="78" t="s">
        <v>24</v>
      </c>
      <c r="AJ1024" s="78" t="s">
        <v>112</v>
      </c>
      <c r="AK1024" s="78" t="s">
        <v>24</v>
      </c>
      <c r="AL1024" s="78" t="s">
        <v>112</v>
      </c>
      <c r="AM1024" s="78" t="s">
        <v>24</v>
      </c>
      <c r="AN1024" s="78" t="s">
        <v>112</v>
      </c>
      <c r="AO1024" s="78" t="s">
        <v>24</v>
      </c>
      <c r="AP1024" s="78" t="s">
        <v>112</v>
      </c>
      <c r="AQ1024" s="78" t="s">
        <v>24</v>
      </c>
      <c r="AR1024" s="78" t="s">
        <v>112</v>
      </c>
      <c r="AS1024" s="78" t="s">
        <v>24</v>
      </c>
      <c r="AT1024" s="78" t="s">
        <v>112</v>
      </c>
      <c r="AU1024" s="78" t="s">
        <v>24</v>
      </c>
      <c r="AV1024" s="154" t="s">
        <v>112</v>
      </c>
    </row>
    <row r="1025" spans="1:63" ht="16.5" thickTop="1" thickBot="1" x14ac:dyDescent="0.3">
      <c r="A1025" s="20" t="s">
        <v>25</v>
      </c>
      <c r="B1025" s="21"/>
      <c r="C1025" s="21"/>
      <c r="D1025" s="75">
        <f>C1025/C1023</f>
        <v>0</v>
      </c>
      <c r="E1025" s="21"/>
      <c r="F1025" s="75">
        <f>E1025/E1023</f>
        <v>0</v>
      </c>
      <c r="G1025" s="21"/>
      <c r="H1025" s="75">
        <f>G1025/G1023</f>
        <v>0</v>
      </c>
      <c r="I1025" s="21"/>
      <c r="J1025" s="75">
        <f>I1025/I1023</f>
        <v>0</v>
      </c>
      <c r="K1025" s="21"/>
      <c r="L1025" s="75">
        <f>K1025/K1023</f>
        <v>0</v>
      </c>
      <c r="M1025" s="21"/>
      <c r="N1025" s="75">
        <f>M1025/M1023</f>
        <v>0</v>
      </c>
      <c r="O1025" s="21"/>
      <c r="P1025" s="75">
        <f>O1025/O1023</f>
        <v>0</v>
      </c>
      <c r="Q1025" s="21"/>
      <c r="R1025" s="75">
        <f>Q1025/Q1023</f>
        <v>0</v>
      </c>
      <c r="S1025" s="21"/>
      <c r="T1025" s="75">
        <f>S1025/S1023</f>
        <v>0</v>
      </c>
      <c r="U1025" s="21"/>
      <c r="V1025" s="75">
        <f>U1025/U1023</f>
        <v>0</v>
      </c>
      <c r="W1025" s="21"/>
      <c r="X1025" s="75">
        <f>W1025/W1023</f>
        <v>0</v>
      </c>
      <c r="Y1025" s="21"/>
      <c r="Z1025" s="75">
        <f>Y1025/Y1023</f>
        <v>0</v>
      </c>
      <c r="AA1025" s="21"/>
      <c r="AB1025" s="75">
        <f>AA1025/AA1023</f>
        <v>0</v>
      </c>
      <c r="AC1025" s="21"/>
      <c r="AD1025" s="75">
        <f>AC1025/AC1023</f>
        <v>0</v>
      </c>
      <c r="AE1025" s="21"/>
      <c r="AF1025" s="75">
        <f>AE1025/AE1023</f>
        <v>0</v>
      </c>
      <c r="AG1025" s="21"/>
      <c r="AH1025" s="75">
        <f>AG1025/AG1023</f>
        <v>0</v>
      </c>
      <c r="AI1025" s="21"/>
      <c r="AJ1025" s="75">
        <f>AI1025/AI1023</f>
        <v>0</v>
      </c>
      <c r="AK1025" s="21"/>
      <c r="AL1025" s="75">
        <f>AK1025/AK1023</f>
        <v>0</v>
      </c>
      <c r="AM1025" s="21">
        <v>0</v>
      </c>
      <c r="AN1025" s="75">
        <f>AM1025/AM1023</f>
        <v>0</v>
      </c>
      <c r="AO1025" s="21"/>
      <c r="AP1025" s="75">
        <f>AO1025/AO1023</f>
        <v>0</v>
      </c>
      <c r="AQ1025" s="21"/>
      <c r="AR1025" s="75">
        <f>AQ1025/AQ1023</f>
        <v>0</v>
      </c>
      <c r="AS1025" s="21"/>
      <c r="AT1025" s="75">
        <f>AS1025/AS1023</f>
        <v>0</v>
      </c>
      <c r="AU1025" s="100">
        <f>E1025+M1025+O1025+Q1025+W1025+Y1025+AA1025+AE1025+AG1025+AI1025+AO1025+AS1025+G1025+K1025+I1025+AC1025+S1025+U1025+AQ1025+AK1025+AM1025+C1025</f>
        <v>0</v>
      </c>
      <c r="AV1025" s="155">
        <f t="shared" ref="AV1025:AV1029" si="4620">F1025+N1025+P1025+R1025+X1025+Z1025+AB1025+AF1025+AH1025+AJ1025+AP1025+AT1025+AD1025+H1025+L1025+J1025+T1025+V1025+AR1025+AL1025+AN1025+D1025</f>
        <v>0</v>
      </c>
      <c r="AW1025" s="93">
        <f>IF(D1025=0,0,(IF('Attorney Detail'!I1023="yes",(D1025/AV1025)*('Attorney Detail'!G1023+'Attorney Detail'!H1023),0)))</f>
        <v>0</v>
      </c>
      <c r="AX1025" s="93">
        <f>IF(F1025=0,0,(IF('Attorney Detail'!J1023="yes",(F1025/AV1025)*('Attorney Detail'!G1023+'Attorney Detail'!H1023),0)))</f>
        <v>0</v>
      </c>
      <c r="AY1025" s="93">
        <f>IF(H1025+J1025=0,0,(IF('Attorney Detail'!K1023="yes",((H1025+J1025)/AV1025)*('Attorney Detail'!G1023+'Attorney Detail'!H1023),0)))</f>
        <v>0</v>
      </c>
      <c r="AZ1025" s="93">
        <f>IF(L1025=0,0,(IF('Attorney Detail'!L1023="yes",(L1025/AV1025)*('Attorney Detail'!G1023+'Attorney Detail'!H1023),0)))</f>
        <v>0</v>
      </c>
      <c r="BA1025" s="93">
        <f>IF(N1025=0,0,(N1025/AV1025)*('Attorney Detail'!G1023+'Attorney Detail'!H1023))</f>
        <v>0</v>
      </c>
      <c r="BB1025" s="93">
        <f>IF(R1025+T1025=0,0,(IF('Attorney Detail'!M1023="yes",((R1025+T1025)/AV1025)*('Attorney Detail'!G1023+'Attorney Detail'!H1023),0)))</f>
        <v>0</v>
      </c>
      <c r="BC1025" s="93">
        <f>IF(V1025=0,0,(IF('Attorney Detail'!N1023="yes",(((V1025)/AV1025)*('Attorney Detail'!G1023+'Attorney Detail'!H1023)),0)))</f>
        <v>0</v>
      </c>
      <c r="BD1025" s="93">
        <f>IF(X1025+Z1025+AB1025=0,0,(IF('Attorney Detail'!O1023="yes",((X1025+Z1025+AB1025)/AV1025)*('Attorney Detail'!G1023+'Attorney Detail'!H1023),0)))</f>
        <v>0</v>
      </c>
      <c r="BE1025" s="93">
        <f>IF(AD1025=0,0,(IF('Attorney Detail'!P1023="yes",(AD1025/AV1025)*('Attorney Detail'!G1023+'Attorney Detail'!H1023),0)))</f>
        <v>0</v>
      </c>
      <c r="BF1025" s="93">
        <f>IF(AF1025=0,0,(IF('Attorney Detail'!Q1023="yes",(AF1025/AV1025)*('Attorney Detail'!G1023+'Attorney Detail'!H1023),0)))</f>
        <v>0</v>
      </c>
      <c r="BG1025" s="93">
        <f>IF(AH1025=0,0,(AH1025/AV1025)*('Attorney Detail'!G1023+'Attorney Detail'!H1023))</f>
        <v>0</v>
      </c>
      <c r="BH1025" s="93">
        <f>IF(AK1025+AM1025=0,0,(IF('Attorney Detail'!R1023="yes",((AL1025+AN1025)/AV1025)*('Attorney Detail'!G1023+'Attorney Detail'!H1023),0)))</f>
        <v>0</v>
      </c>
      <c r="BI1025" s="91">
        <f>IF(AP1025=0,0,(IF('Attorney Detail'!S1023="yes",(AP1025/AV1025)*('Attorney Detail'!G1023+'Attorney Detail'!H1023),0)))</f>
        <v>0</v>
      </c>
      <c r="BJ1025" s="91">
        <f>IF(AT1025=0,0,(AT1025/AV1025)*('Attorney Detail'!G1023+'Attorney Detail'!H1023))</f>
        <v>0</v>
      </c>
      <c r="BK1025" s="91">
        <f>IF((AU1025)=0,('Attorney Detail'!G1023+'Attorney Detail'!H1023),SUM(AW1025:BJ1025))</f>
        <v>0</v>
      </c>
    </row>
    <row r="1026" spans="1:63" ht="16.5" thickTop="1" thickBot="1" x14ac:dyDescent="0.3">
      <c r="A1026" s="22" t="s">
        <v>26</v>
      </c>
      <c r="B1026" s="23"/>
      <c r="C1026" s="88"/>
      <c r="D1026" s="75">
        <f>C1026/C1023</f>
        <v>0</v>
      </c>
      <c r="E1026" s="88"/>
      <c r="F1026" s="75">
        <f>E1026/E1023</f>
        <v>0</v>
      </c>
      <c r="G1026" s="88"/>
      <c r="H1026" s="75">
        <f>G1026/G1023</f>
        <v>0</v>
      </c>
      <c r="I1026" s="88"/>
      <c r="J1026" s="75">
        <f>I1026/I1023</f>
        <v>0</v>
      </c>
      <c r="K1026" s="88"/>
      <c r="L1026" s="75">
        <f>K1026/K1023</f>
        <v>0</v>
      </c>
      <c r="M1026" s="88"/>
      <c r="N1026" s="75">
        <f>M1026/M1023</f>
        <v>0</v>
      </c>
      <c r="O1026" s="88"/>
      <c r="P1026" s="75">
        <f>O1026/O1023</f>
        <v>0</v>
      </c>
      <c r="Q1026" s="88"/>
      <c r="R1026" s="75">
        <f>Q1026/Q1023</f>
        <v>0</v>
      </c>
      <c r="S1026" s="88"/>
      <c r="T1026" s="75">
        <f>S1026/S1023</f>
        <v>0</v>
      </c>
      <c r="U1026" s="88"/>
      <c r="V1026" s="75">
        <f>U1026/U1023</f>
        <v>0</v>
      </c>
      <c r="W1026" s="88"/>
      <c r="X1026" s="75">
        <f>W1026/W1023</f>
        <v>0</v>
      </c>
      <c r="Y1026" s="88"/>
      <c r="Z1026" s="75">
        <f>Y1026/Y1023</f>
        <v>0</v>
      </c>
      <c r="AA1026" s="88"/>
      <c r="AB1026" s="75">
        <f>AA1026/AA1023</f>
        <v>0</v>
      </c>
      <c r="AC1026" s="88"/>
      <c r="AD1026" s="75">
        <f>AC1026/AC1023</f>
        <v>0</v>
      </c>
      <c r="AE1026" s="88"/>
      <c r="AF1026" s="75">
        <f>AE1026/AE1023</f>
        <v>0</v>
      </c>
      <c r="AG1026" s="88"/>
      <c r="AH1026" s="75">
        <f>AG1026/AG1023</f>
        <v>0</v>
      </c>
      <c r="AI1026" s="88"/>
      <c r="AJ1026" s="75">
        <f>AI1026/AI1023</f>
        <v>0</v>
      </c>
      <c r="AK1026" s="88">
        <v>0</v>
      </c>
      <c r="AL1026" s="75">
        <f>AK1026/AK1023</f>
        <v>0</v>
      </c>
      <c r="AM1026" s="88">
        <v>0</v>
      </c>
      <c r="AN1026" s="75">
        <f>AM1026/AM1023</f>
        <v>0</v>
      </c>
      <c r="AO1026" s="88"/>
      <c r="AP1026" s="75">
        <f>AO1026/AO1023</f>
        <v>0</v>
      </c>
      <c r="AQ1026" s="88"/>
      <c r="AR1026" s="75">
        <f>AQ1026/AQ1023</f>
        <v>0</v>
      </c>
      <c r="AS1026" s="88"/>
      <c r="AT1026" s="75">
        <f>AS1026/AS1023</f>
        <v>0</v>
      </c>
      <c r="AU1026" s="107">
        <f>E1026+M1026+O1026+Q1026+W1026+Y1026+AA1026+AE1026+AG1026+AI1026+AO1026+AS1026+G1026+K1026+I1026+AC1026+S1026+U1026+AQ1026+AK1026+AM1026+C1026</f>
        <v>0</v>
      </c>
      <c r="AV1026" s="155">
        <f t="shared" si="4620"/>
        <v>0</v>
      </c>
      <c r="AW1026" s="93">
        <f>IF(D1026=0,0,(IF('Attorney Detail'!I1024="yes",(D1026/AV1026)*('Attorney Detail'!G1024+'Attorney Detail'!H1024),0)))</f>
        <v>0</v>
      </c>
      <c r="AX1026" s="93">
        <f>IF(F1026=0,0,(IF('Attorney Detail'!J1024="yes",(F1026/AV1026)*('Attorney Detail'!G1024+'Attorney Detail'!H1024),0)))</f>
        <v>0</v>
      </c>
      <c r="AY1026" s="93">
        <f>IF(H1026+J1026=0,0,(IF('Attorney Detail'!K1024="yes",((H1026+J1026)/AV1026)*('Attorney Detail'!G1024+'Attorney Detail'!H1024),0)))</f>
        <v>0</v>
      </c>
      <c r="AZ1026" s="93">
        <f>IF(L1026=0,0,(IF('Attorney Detail'!L1024="yes",(L1026/AV1026)*('Attorney Detail'!G1024+'Attorney Detail'!H1024),0)))</f>
        <v>0</v>
      </c>
      <c r="BA1026" s="93">
        <f>IF(N1026=0,0,(N1026/AV1026)*('Attorney Detail'!G1024+'Attorney Detail'!H1024))</f>
        <v>0</v>
      </c>
      <c r="BB1026" s="93">
        <f>IF(R1026+T1026=0,0,(IF('Attorney Detail'!M1024="yes",((R1026+T1026)/AV1026)*('Attorney Detail'!G1024+'Attorney Detail'!H1024),0)))</f>
        <v>0</v>
      </c>
      <c r="BC1026" s="93">
        <f>IF(V1026=0,0,(IF('Attorney Detail'!N1024="yes",(((V1026)/AV1026)*('Attorney Detail'!G1024+'Attorney Detail'!H1024)),0)))</f>
        <v>0</v>
      </c>
      <c r="BD1026" s="93">
        <f>IF(X1026+Z1026+AB1026=0,0,(IF('Attorney Detail'!O1024="yes",((X1026+Z1026+AB1026)/AV1026)*('Attorney Detail'!G1024+'Attorney Detail'!H1024),0)))</f>
        <v>0</v>
      </c>
      <c r="BE1026" s="93">
        <f>IF(AD1026=0,0,(IF('Attorney Detail'!P1024="yes",(AD1026/AV1026)*('Attorney Detail'!G1024+'Attorney Detail'!H1024),0)))</f>
        <v>0</v>
      </c>
      <c r="BF1026" s="93">
        <f>IF(AF1026=0,0,(IF('Attorney Detail'!Q1024="yes",(AF1026/AV1026)*('Attorney Detail'!G1024+'Attorney Detail'!H1024),0)))</f>
        <v>0</v>
      </c>
      <c r="BG1026" s="93">
        <f>IF(AH1026=0,0,(AH1026/AV1026)*('Attorney Detail'!G1024+'Attorney Detail'!H1024))</f>
        <v>0</v>
      </c>
      <c r="BH1026" s="93">
        <f>IF(AK1026+AM1026=0,0,(IF('Attorney Detail'!R1024="yes",((AL1026+AN1026)/AV1026)*('Attorney Detail'!G1024+'Attorney Detail'!H1024),0)))</f>
        <v>0</v>
      </c>
      <c r="BI1026" s="91">
        <f>IF(AP1026=0,0,(IF('Attorney Detail'!S1024="yes",(AP1026/AV1026)*('Attorney Detail'!G1024+'Attorney Detail'!H1024),0)))</f>
        <v>0</v>
      </c>
      <c r="BJ1026" s="91">
        <f>IF(AT1026=0,0,(AT1026/AV1026)*('Attorney Detail'!G1024+'Attorney Detail'!H1024))</f>
        <v>0</v>
      </c>
      <c r="BK1026" s="91">
        <f>IF((AU1026)=0,('Attorney Detail'!G1024+'Attorney Detail'!H1024),SUM(AW1026:BJ1026))</f>
        <v>0</v>
      </c>
    </row>
    <row r="1027" spans="1:63" ht="16.5" thickTop="1" thickBot="1" x14ac:dyDescent="0.3">
      <c r="A1027" s="22" t="s">
        <v>27</v>
      </c>
      <c r="B1027" s="23"/>
      <c r="C1027" s="88"/>
      <c r="D1027" s="75">
        <f>C1027/C1023</f>
        <v>0</v>
      </c>
      <c r="E1027" s="88"/>
      <c r="F1027" s="75">
        <f>E1027/E1023</f>
        <v>0</v>
      </c>
      <c r="G1027" s="88"/>
      <c r="H1027" s="75">
        <f>G1027/G1023</f>
        <v>0</v>
      </c>
      <c r="I1027" s="88"/>
      <c r="J1027" s="75">
        <f>I1027/I1023</f>
        <v>0</v>
      </c>
      <c r="K1027" s="88"/>
      <c r="L1027" s="75">
        <f>K1027/K1023</f>
        <v>0</v>
      </c>
      <c r="M1027" s="88"/>
      <c r="N1027" s="75">
        <f>M1027/M1023</f>
        <v>0</v>
      </c>
      <c r="O1027" s="88"/>
      <c r="P1027" s="75">
        <f>O1027/O1023</f>
        <v>0</v>
      </c>
      <c r="Q1027" s="88"/>
      <c r="R1027" s="75">
        <f>Q1027/Q1023</f>
        <v>0</v>
      </c>
      <c r="S1027" s="88"/>
      <c r="T1027" s="75">
        <f>S1027/S1023</f>
        <v>0</v>
      </c>
      <c r="U1027" s="88"/>
      <c r="V1027" s="75">
        <f>U1027/U1023</f>
        <v>0</v>
      </c>
      <c r="W1027" s="88"/>
      <c r="X1027" s="75">
        <f>W1027/W1023</f>
        <v>0</v>
      </c>
      <c r="Y1027" s="88"/>
      <c r="Z1027" s="75">
        <f>Y1027/Y1023</f>
        <v>0</v>
      </c>
      <c r="AA1027" s="88"/>
      <c r="AB1027" s="75">
        <f>AA1027/AA1023</f>
        <v>0</v>
      </c>
      <c r="AC1027" s="88"/>
      <c r="AD1027" s="75">
        <f>AC1027/AC1023</f>
        <v>0</v>
      </c>
      <c r="AE1027" s="88"/>
      <c r="AF1027" s="75">
        <f>AE1027/AE1023</f>
        <v>0</v>
      </c>
      <c r="AG1027" s="88"/>
      <c r="AH1027" s="75">
        <f>AG1027/AG1023</f>
        <v>0</v>
      </c>
      <c r="AI1027" s="88"/>
      <c r="AJ1027" s="75">
        <f>AI1027/AI1023</f>
        <v>0</v>
      </c>
      <c r="AK1027" s="88">
        <v>0</v>
      </c>
      <c r="AL1027" s="75">
        <f>AK1027/AK1023</f>
        <v>0</v>
      </c>
      <c r="AM1027" s="88">
        <v>0</v>
      </c>
      <c r="AN1027" s="75">
        <f>AM1027/AM1023</f>
        <v>0</v>
      </c>
      <c r="AO1027" s="88"/>
      <c r="AP1027" s="75">
        <f>AO1027/AO1023</f>
        <v>0</v>
      </c>
      <c r="AQ1027" s="88"/>
      <c r="AR1027" s="75">
        <f>AQ1027/AQ1023</f>
        <v>0</v>
      </c>
      <c r="AS1027" s="88"/>
      <c r="AT1027" s="75">
        <f>AS1027/AS1023</f>
        <v>0</v>
      </c>
      <c r="AU1027" s="107">
        <f>E1027+M1027+O1027+Q1027+W1027+Y1027+AA1027+AE1027+AG1027+AI1027+AO1027+AS1027+G1027+K1027+I1027+AC1027+S1027+U1027+AQ1027+AK1027+AM1027+C1027</f>
        <v>0</v>
      </c>
      <c r="AV1027" s="155">
        <f t="shared" si="4620"/>
        <v>0</v>
      </c>
      <c r="AW1027" s="93">
        <f>IF(D1027=0,0,(IF('Attorney Detail'!I1025="yes",(D1027/AV1027)*('Attorney Detail'!G1025+'Attorney Detail'!H1025),0)))</f>
        <v>0</v>
      </c>
      <c r="AX1027" s="93">
        <f>IF(F1027=0,0,(IF('Attorney Detail'!J1025="yes",(F1027/AV1027)*('Attorney Detail'!G1025+'Attorney Detail'!H1025),0)))</f>
        <v>0</v>
      </c>
      <c r="AY1027" s="93">
        <f>IF(H1027+J1027=0,0,(IF('Attorney Detail'!K1025="yes",((H1027+J1027)/AV1027)*('Attorney Detail'!G1025+'Attorney Detail'!H1025),0)))</f>
        <v>0</v>
      </c>
      <c r="AZ1027" s="93">
        <f>IF(L1027=0,0,(IF('Attorney Detail'!L1025="yes",(L1027/AV1027)*('Attorney Detail'!G1025+'Attorney Detail'!H1025),0)))</f>
        <v>0</v>
      </c>
      <c r="BA1027" s="93">
        <f>IF(N1027=0,0,(N1027/AV1027)*('Attorney Detail'!G1025+'Attorney Detail'!H1025))</f>
        <v>0</v>
      </c>
      <c r="BB1027" s="93">
        <f>IF(R1027+T1027=0,0,(IF('Attorney Detail'!M1025="yes",((R1027+T1027)/AV1027)*('Attorney Detail'!G1025+'Attorney Detail'!H1025),0)))</f>
        <v>0</v>
      </c>
      <c r="BC1027" s="93">
        <f>IF(V1027=0,0,(IF('Attorney Detail'!N1025="yes",(((V1027)/AV1027)*('Attorney Detail'!G1025+'Attorney Detail'!H1025)),0)))</f>
        <v>0</v>
      </c>
      <c r="BD1027" s="93">
        <f>IF(X1027+Z1027+AB1027=0,0,(IF('Attorney Detail'!O1025="yes",((X1027+Z1027+AB1027)/AV1027)*('Attorney Detail'!G1025+'Attorney Detail'!H1025),0)))</f>
        <v>0</v>
      </c>
      <c r="BE1027" s="93">
        <f>IF(AD1027=0,0,(IF('Attorney Detail'!P1025="yes",(AD1027/AV1027)*('Attorney Detail'!G1025+'Attorney Detail'!H1025),0)))</f>
        <v>0</v>
      </c>
      <c r="BF1027" s="93">
        <f>IF(AF1027=0,0,(IF('Attorney Detail'!Q1025="yes",(AF1027/AV1027)*('Attorney Detail'!G1025+'Attorney Detail'!H1025),0)))</f>
        <v>0</v>
      </c>
      <c r="BG1027" s="93">
        <f>IF(AH1027=0,0,(AH1027/AV1027)*('Attorney Detail'!G1025+'Attorney Detail'!H1025))</f>
        <v>0</v>
      </c>
      <c r="BH1027" s="93">
        <f>IF(AK1027+AM1027=0,0,(IF('Attorney Detail'!R1025="yes",((AL1027+AN1027)/AV1027)*('Attorney Detail'!G1025+'Attorney Detail'!H1025),0)))</f>
        <v>0</v>
      </c>
      <c r="BI1027" s="91">
        <f>IF(AP1027=0,0,(IF('Attorney Detail'!S1025="yes",(AP1027/AV1027)*('Attorney Detail'!G1025+'Attorney Detail'!H1025),0)))</f>
        <v>0</v>
      </c>
      <c r="BJ1027" s="91">
        <f>IF(AT1027=0,0,(AT1027/AV1027)*('Attorney Detail'!G1025+'Attorney Detail'!H1025))</f>
        <v>0</v>
      </c>
      <c r="BK1027" s="91">
        <f>IF((AU1027)=0,('Attorney Detail'!G1025+'Attorney Detail'!H1025),SUM(AW1027:BJ1027))</f>
        <v>0</v>
      </c>
    </row>
    <row r="1028" spans="1:63" ht="16.5" thickTop="1" thickBot="1" x14ac:dyDescent="0.3">
      <c r="A1028" s="24" t="s">
        <v>28</v>
      </c>
      <c r="B1028" s="25"/>
      <c r="C1028" s="25"/>
      <c r="D1028" s="75">
        <f>C1028/C1023</f>
        <v>0</v>
      </c>
      <c r="E1028" s="25"/>
      <c r="F1028" s="75">
        <f>E1028/E1023</f>
        <v>0</v>
      </c>
      <c r="G1028" s="25"/>
      <c r="H1028" s="75">
        <f>G1028/G1023</f>
        <v>0</v>
      </c>
      <c r="I1028" s="25"/>
      <c r="J1028" s="75">
        <f>I1028/I1023</f>
        <v>0</v>
      </c>
      <c r="K1028" s="25"/>
      <c r="L1028" s="75">
        <f>K1028/K1023</f>
        <v>0</v>
      </c>
      <c r="M1028" s="25"/>
      <c r="N1028" s="75">
        <f>M1028/M1023</f>
        <v>0</v>
      </c>
      <c r="O1028" s="25"/>
      <c r="P1028" s="75">
        <f>O1028/O1023</f>
        <v>0</v>
      </c>
      <c r="Q1028" s="25"/>
      <c r="R1028" s="75">
        <f>Q1028/Q1023</f>
        <v>0</v>
      </c>
      <c r="S1028" s="25"/>
      <c r="T1028" s="75">
        <f>S1028/S1023</f>
        <v>0</v>
      </c>
      <c r="U1028" s="25"/>
      <c r="V1028" s="75">
        <f>U1028/U1023</f>
        <v>0</v>
      </c>
      <c r="W1028" s="25"/>
      <c r="X1028" s="75">
        <f>W1028/W1023</f>
        <v>0</v>
      </c>
      <c r="Y1028" s="25"/>
      <c r="Z1028" s="75">
        <f>Y1028/Y1023</f>
        <v>0</v>
      </c>
      <c r="AA1028" s="25"/>
      <c r="AB1028" s="75">
        <f>AA1028/AA1023</f>
        <v>0</v>
      </c>
      <c r="AC1028" s="25"/>
      <c r="AD1028" s="75">
        <f>AC1028/AC1023</f>
        <v>0</v>
      </c>
      <c r="AE1028" s="25"/>
      <c r="AF1028" s="75">
        <f>AE1028/AE1023</f>
        <v>0</v>
      </c>
      <c r="AG1028" s="25"/>
      <c r="AH1028" s="75">
        <f>AG1028/AG1023</f>
        <v>0</v>
      </c>
      <c r="AI1028" s="25"/>
      <c r="AJ1028" s="75">
        <f>AI1028/AI1023</f>
        <v>0</v>
      </c>
      <c r="AK1028" s="25">
        <v>0</v>
      </c>
      <c r="AL1028" s="75">
        <f>AK1028/AK1023</f>
        <v>0</v>
      </c>
      <c r="AM1028" s="25">
        <v>0</v>
      </c>
      <c r="AN1028" s="75">
        <f>AM1028/AM1023</f>
        <v>0</v>
      </c>
      <c r="AO1028" s="25"/>
      <c r="AP1028" s="75">
        <f>AO1028/AO1023</f>
        <v>0</v>
      </c>
      <c r="AQ1028" s="25"/>
      <c r="AR1028" s="75">
        <f>AQ1028/AQ1023</f>
        <v>0</v>
      </c>
      <c r="AS1028" s="25"/>
      <c r="AT1028" s="75">
        <f>AS1028/AS1023</f>
        <v>0</v>
      </c>
      <c r="AU1028" s="108">
        <f>E1028+M1028+O1028+Q1028+W1028+Y1028+AA1028+AE1028+AG1028+AI1028+AO1028+AS1028+G1028+K1028+I1028+AC1028+S1028+U1028+AQ1028+AK1028+AM1028+C1028</f>
        <v>0</v>
      </c>
      <c r="AV1028" s="155">
        <f t="shared" si="4620"/>
        <v>0</v>
      </c>
      <c r="AW1028" s="93">
        <f>IF(D1028=0,0,(IF('Attorney Detail'!I1026="yes",(D1028/AV1028)*('Attorney Detail'!G1026+'Attorney Detail'!H1026),0)))</f>
        <v>0</v>
      </c>
      <c r="AX1028" s="93">
        <f>IF(F1028=0,0,(IF('Attorney Detail'!J1026="yes",(F1028/AV1028)*('Attorney Detail'!G1026+'Attorney Detail'!H1026),0)))</f>
        <v>0</v>
      </c>
      <c r="AY1028" s="93">
        <f>IF(H1028+J1028=0,0,(IF('Attorney Detail'!K1026="yes",((H1028+J1028)/AV1028)*('Attorney Detail'!G1026+'Attorney Detail'!H1026),0)))</f>
        <v>0</v>
      </c>
      <c r="AZ1028" s="93">
        <f>IF(L1028=0,0,(IF('Attorney Detail'!L1026="yes",(L1028/AV1028)*('Attorney Detail'!G1026+'Attorney Detail'!H1026),0)))</f>
        <v>0</v>
      </c>
      <c r="BA1028" s="93">
        <f>IF(N1028=0,0,(N1028/AV1028)*('Attorney Detail'!G1026+'Attorney Detail'!H1026))</f>
        <v>0</v>
      </c>
      <c r="BB1028" s="93">
        <f>IF(R1028+T1028=0,0,(IF('Attorney Detail'!M1026="yes",((R1028+T1028)/AV1028)*('Attorney Detail'!G1026+'Attorney Detail'!H1026),0)))</f>
        <v>0</v>
      </c>
      <c r="BC1028" s="93">
        <f>IF(V1028=0,0,(IF('Attorney Detail'!N1026="yes",(((V1028)/AV1028)*('Attorney Detail'!G1026+'Attorney Detail'!H1026)),0)))</f>
        <v>0</v>
      </c>
      <c r="BD1028" s="93">
        <f>IF(X1028+Z1028+AB1028=0,0,(IF('Attorney Detail'!O1026="yes",((X1028+Z1028+AB1028)/AV1028)*('Attorney Detail'!G1026+'Attorney Detail'!H1026),0)))</f>
        <v>0</v>
      </c>
      <c r="BE1028" s="93">
        <f>IF(AD1028=0,0,(IF('Attorney Detail'!P1026="yes",(AD1028/AV1028)*('Attorney Detail'!G1026+'Attorney Detail'!H1026),0)))</f>
        <v>0</v>
      </c>
      <c r="BF1028" s="93">
        <f>IF(AF1028=0,0,(IF('Attorney Detail'!Q1026="yes",(AF1028/AV1028)*('Attorney Detail'!G1026+'Attorney Detail'!H1026),0)))</f>
        <v>0</v>
      </c>
      <c r="BG1028" s="93">
        <f>IF(AH1028=0,0,(AH1028/AV1028)*('Attorney Detail'!G1026+'Attorney Detail'!H1026))</f>
        <v>0</v>
      </c>
      <c r="BH1028" s="93">
        <f>IF(AK1028+AM1028=0,0,(IF('Attorney Detail'!R1026="yes",((AL1028+AN1028)/AV1028)*('Attorney Detail'!G1026+'Attorney Detail'!H1026),0)))</f>
        <v>0</v>
      </c>
      <c r="BI1028" s="91">
        <f>IF(AP1028=0,0,(IF('Attorney Detail'!S1026="yes",(AP1028/AV1028)*('Attorney Detail'!G1026+'Attorney Detail'!H1026),0)))</f>
        <v>0</v>
      </c>
      <c r="BJ1028" s="91">
        <f>IF(AT1028=0,0,(AT1028/AV1028)*('Attorney Detail'!G1026+'Attorney Detail'!H1026))</f>
        <v>0</v>
      </c>
      <c r="BK1028" s="91">
        <f>IF((AU1028)=0,('Attorney Detail'!G1026+'Attorney Detail'!H1026),SUM(AW1028:BJ1028))</f>
        <v>0</v>
      </c>
    </row>
    <row r="1029" spans="1:63" ht="16.5" thickTop="1" thickBot="1" x14ac:dyDescent="0.3">
      <c r="A1029" s="72" t="s">
        <v>29</v>
      </c>
      <c r="B1029" s="73"/>
      <c r="C1029" s="73">
        <f t="shared" ref="C1029" si="4621">SUM(C1025:C1028)</f>
        <v>0</v>
      </c>
      <c r="D1029" s="74">
        <f t="shared" ref="D1029" si="4622">C1029/C1023</f>
        <v>0</v>
      </c>
      <c r="E1029" s="73">
        <f t="shared" ref="E1029" si="4623">SUM(E1025:E1028)</f>
        <v>0</v>
      </c>
      <c r="F1029" s="74">
        <f t="shared" ref="F1029" si="4624">E1029/E1023</f>
        <v>0</v>
      </c>
      <c r="G1029" s="73">
        <f t="shared" ref="G1029" si="4625">SUM(G1025:G1028)</f>
        <v>0</v>
      </c>
      <c r="H1029" s="75">
        <f t="shared" ref="H1029" si="4626">G1029/G1023</f>
        <v>0</v>
      </c>
      <c r="I1029" s="73">
        <f t="shared" ref="I1029" si="4627">SUM(I1025:I1028)</f>
        <v>0</v>
      </c>
      <c r="J1029" s="75">
        <f t="shared" ref="J1029" si="4628">I1029/I1023</f>
        <v>0</v>
      </c>
      <c r="K1029" s="73">
        <f t="shared" ref="K1029" si="4629">SUM(K1025:K1028)</f>
        <v>0</v>
      </c>
      <c r="L1029" s="75">
        <f t="shared" ref="L1029" si="4630">K1029/K1023</f>
        <v>0</v>
      </c>
      <c r="M1029" s="73">
        <f t="shared" ref="M1029" si="4631">SUM(M1025:M1028)</f>
        <v>0</v>
      </c>
      <c r="N1029" s="74">
        <f t="shared" ref="N1029" si="4632">M1029/M1023</f>
        <v>0</v>
      </c>
      <c r="O1029" s="73">
        <f t="shared" ref="O1029" si="4633">SUM(O1025:O1028)</f>
        <v>0</v>
      </c>
      <c r="P1029" s="74">
        <f t="shared" ref="P1029" si="4634">O1029/O1023</f>
        <v>0</v>
      </c>
      <c r="Q1029" s="73">
        <f t="shared" ref="Q1029" si="4635">SUM(Q1025:Q1028)</f>
        <v>0</v>
      </c>
      <c r="R1029" s="75">
        <f t="shared" ref="R1029" si="4636">Q1029/Q1023</f>
        <v>0</v>
      </c>
      <c r="S1029" s="73">
        <f t="shared" ref="S1029" si="4637">SUM(S1025:S1028)</f>
        <v>0</v>
      </c>
      <c r="T1029" s="75">
        <f t="shared" ref="T1029" si="4638">S1029/S1023</f>
        <v>0</v>
      </c>
      <c r="U1029" s="73">
        <f t="shared" ref="U1029" si="4639">SUM(U1025:U1028)</f>
        <v>0</v>
      </c>
      <c r="V1029" s="75">
        <f t="shared" ref="V1029" si="4640">U1029/U1023</f>
        <v>0</v>
      </c>
      <c r="W1029" s="73">
        <f t="shared" ref="W1029" si="4641">SUM(W1025:W1028)</f>
        <v>0</v>
      </c>
      <c r="X1029" s="75">
        <f t="shared" ref="X1029" si="4642">W1029/W1023</f>
        <v>0</v>
      </c>
      <c r="Y1029" s="73">
        <f t="shared" ref="Y1029" si="4643">SUM(Y1025:Y1028)</f>
        <v>0</v>
      </c>
      <c r="Z1029" s="75">
        <f t="shared" ref="Z1029" si="4644">Y1029/Y1023</f>
        <v>0</v>
      </c>
      <c r="AA1029" s="73">
        <f t="shared" ref="AA1029" si="4645">SUM(AA1025:AA1028)</f>
        <v>0</v>
      </c>
      <c r="AB1029" s="75">
        <f t="shared" ref="AB1029" si="4646">AA1029/AA1023</f>
        <v>0</v>
      </c>
      <c r="AC1029" s="73">
        <f t="shared" ref="AC1029" si="4647">SUM(AC1025:AC1028)</f>
        <v>0</v>
      </c>
      <c r="AD1029" s="75">
        <f t="shared" ref="AD1029" si="4648">AC1029/AC1023</f>
        <v>0</v>
      </c>
      <c r="AE1029" s="73">
        <f t="shared" ref="AE1029" si="4649">SUM(AE1025:AE1028)</f>
        <v>0</v>
      </c>
      <c r="AF1029" s="75">
        <f t="shared" ref="AF1029" si="4650">AE1029/AE1023</f>
        <v>0</v>
      </c>
      <c r="AG1029" s="73">
        <f t="shared" ref="AG1029" si="4651">SUM(AG1025:AG1028)</f>
        <v>0</v>
      </c>
      <c r="AH1029" s="75">
        <f t="shared" ref="AH1029" si="4652">AG1029/AG1023</f>
        <v>0</v>
      </c>
      <c r="AI1029" s="73">
        <f t="shared" ref="AI1029" si="4653">SUM(AI1025:AI1028)</f>
        <v>0</v>
      </c>
      <c r="AJ1029" s="75">
        <f t="shared" ref="AJ1029" si="4654">AI1029/AI1023</f>
        <v>0</v>
      </c>
      <c r="AK1029" s="73">
        <f t="shared" ref="AK1029" si="4655">SUM(AK1025:AK1028)</f>
        <v>0</v>
      </c>
      <c r="AL1029" s="75">
        <f t="shared" ref="AL1029" si="4656">AK1029/AK1023</f>
        <v>0</v>
      </c>
      <c r="AM1029" s="73">
        <f t="shared" ref="AM1029" si="4657">SUM(AM1025:AM1028)</f>
        <v>0</v>
      </c>
      <c r="AN1029" s="75">
        <f t="shared" ref="AN1029" si="4658">AM1029/AM1023</f>
        <v>0</v>
      </c>
      <c r="AO1029" s="73">
        <f t="shared" ref="AO1029" si="4659">SUM(AO1025:AO1028)</f>
        <v>0</v>
      </c>
      <c r="AP1029" s="75">
        <f t="shared" ref="AP1029" si="4660">AO1029/AO1023</f>
        <v>0</v>
      </c>
      <c r="AQ1029" s="73">
        <f t="shared" ref="AQ1029" si="4661">SUM(AQ1025:AQ1028)</f>
        <v>0</v>
      </c>
      <c r="AR1029" s="75">
        <f t="shared" ref="AR1029" si="4662">AQ1029/AQ1023</f>
        <v>0</v>
      </c>
      <c r="AS1029" s="73">
        <f t="shared" ref="AS1029" si="4663">SUM(AS1025:AS1028)</f>
        <v>0</v>
      </c>
      <c r="AT1029" s="75">
        <f t="shared" ref="AT1029" si="4664">AS1029/AS1023</f>
        <v>0</v>
      </c>
      <c r="AU1029" s="71">
        <f>E1029+M1029+O1029+Q1029+W1029+Y1029+AA1029+AE1029+AG1029+AI1029+AO1029+AS1029+G1029+K1029+I1029+AC1029+S1029+U1029+AQ1029+AK1029+AM1029+C1029</f>
        <v>0</v>
      </c>
      <c r="AV1029" s="155">
        <f t="shared" si="4620"/>
        <v>0</v>
      </c>
      <c r="AW1029" s="94"/>
      <c r="AX1029" s="94"/>
      <c r="AY1029" s="94"/>
      <c r="AZ1029" s="94"/>
      <c r="BA1029" s="94"/>
      <c r="BB1029" s="94"/>
      <c r="BC1029" s="94"/>
      <c r="BD1029" s="94"/>
      <c r="BE1029" s="94"/>
      <c r="BF1029" s="94"/>
      <c r="BG1029" s="94"/>
      <c r="BH1029" s="94"/>
      <c r="BI1029" s="94"/>
      <c r="BJ1029" s="94"/>
      <c r="BK1029" s="94"/>
    </row>
    <row r="1030" spans="1:63" ht="16.5" thickTop="1" x14ac:dyDescent="0.25">
      <c r="A1030" s="233" t="s">
        <v>481</v>
      </c>
      <c r="B1030" s="233"/>
      <c r="C1030" s="233"/>
      <c r="D1030" s="233"/>
      <c r="E1030" s="233"/>
      <c r="F1030" s="233"/>
      <c r="G1030" s="233"/>
      <c r="H1030" s="233"/>
      <c r="I1030" s="233"/>
      <c r="J1030" s="233"/>
      <c r="K1030" s="233"/>
      <c r="L1030" s="233"/>
      <c r="M1030" s="233"/>
      <c r="N1030" s="233"/>
      <c r="O1030" s="233"/>
      <c r="P1030" s="233"/>
      <c r="Q1030" s="233"/>
      <c r="R1030" s="233"/>
      <c r="S1030" s="233"/>
      <c r="T1030" s="233"/>
      <c r="U1030" s="233"/>
      <c r="V1030" s="233"/>
      <c r="W1030" s="233"/>
      <c r="X1030" s="233"/>
      <c r="Y1030" s="233"/>
      <c r="Z1030" s="233"/>
      <c r="AA1030" s="233"/>
      <c r="AB1030" s="233"/>
      <c r="AC1030" s="233"/>
      <c r="AD1030" s="233"/>
      <c r="AE1030" s="233"/>
      <c r="AF1030" s="233"/>
      <c r="AG1030" s="233"/>
      <c r="AH1030" s="233"/>
      <c r="AI1030" s="233"/>
      <c r="AJ1030" s="233"/>
      <c r="AK1030" s="233"/>
      <c r="AL1030" s="233"/>
      <c r="AM1030" s="233"/>
      <c r="AN1030" s="233"/>
      <c r="AO1030" s="233"/>
      <c r="AP1030" s="233"/>
      <c r="AQ1030" s="233"/>
      <c r="AR1030" s="233"/>
      <c r="AS1030" s="233"/>
      <c r="AT1030" s="233"/>
      <c r="AU1030" s="233"/>
      <c r="AV1030" s="233"/>
    </row>
    <row r="1031" spans="1:63" ht="45" x14ac:dyDescent="0.25">
      <c r="A1031" s="76"/>
      <c r="B1031" s="66" t="s">
        <v>21</v>
      </c>
      <c r="C1031" s="225" t="s">
        <v>442</v>
      </c>
      <c r="D1031" s="226"/>
      <c r="E1031" s="225" t="s">
        <v>96</v>
      </c>
      <c r="F1031" s="226"/>
      <c r="G1031" s="232" t="s">
        <v>99</v>
      </c>
      <c r="H1031" s="226"/>
      <c r="I1031" s="232" t="s">
        <v>100</v>
      </c>
      <c r="J1031" s="226"/>
      <c r="K1031" s="225" t="s">
        <v>97</v>
      </c>
      <c r="L1031" s="226"/>
      <c r="M1031" s="225" t="s">
        <v>98</v>
      </c>
      <c r="N1031" s="226"/>
      <c r="O1031" s="225" t="s">
        <v>22</v>
      </c>
      <c r="P1031" s="226"/>
      <c r="Q1031" s="225" t="s">
        <v>489</v>
      </c>
      <c r="R1031" s="226"/>
      <c r="S1031" s="225" t="s">
        <v>488</v>
      </c>
      <c r="T1031" s="226"/>
      <c r="U1031" s="232" t="s">
        <v>422</v>
      </c>
      <c r="V1031" s="226"/>
      <c r="W1031" s="232" t="s">
        <v>436</v>
      </c>
      <c r="X1031" s="226"/>
      <c r="Y1031" s="232" t="s">
        <v>423</v>
      </c>
      <c r="Z1031" s="226"/>
      <c r="AA1031" s="225" t="s">
        <v>484</v>
      </c>
      <c r="AB1031" s="226"/>
      <c r="AC1031" s="225" t="s">
        <v>93</v>
      </c>
      <c r="AD1031" s="226"/>
      <c r="AE1031" s="225" t="s">
        <v>94</v>
      </c>
      <c r="AF1031" s="226"/>
      <c r="AG1031" s="225" t="s">
        <v>485</v>
      </c>
      <c r="AH1031" s="226"/>
      <c r="AI1031" s="225" t="s">
        <v>424</v>
      </c>
      <c r="AJ1031" s="226"/>
      <c r="AK1031" s="225" t="s">
        <v>425</v>
      </c>
      <c r="AL1031" s="226"/>
      <c r="AM1031" s="225" t="s">
        <v>437</v>
      </c>
      <c r="AN1031" s="226"/>
      <c r="AO1031" s="225" t="s">
        <v>500</v>
      </c>
      <c r="AP1031" s="226"/>
      <c r="AQ1031" s="225" t="s">
        <v>426</v>
      </c>
      <c r="AR1031" s="226"/>
      <c r="AS1031" s="225" t="s">
        <v>447</v>
      </c>
      <c r="AT1031" s="226"/>
      <c r="AU1031" s="225" t="s">
        <v>23</v>
      </c>
      <c r="AV1031" s="226"/>
      <c r="AW1031" s="89" t="s">
        <v>442</v>
      </c>
      <c r="AX1031" s="89" t="s">
        <v>96</v>
      </c>
      <c r="AY1031" s="195" t="s">
        <v>345</v>
      </c>
      <c r="AZ1031" s="105" t="s">
        <v>97</v>
      </c>
      <c r="BA1031" s="105" t="s">
        <v>443</v>
      </c>
      <c r="BB1031" s="90" t="s">
        <v>434</v>
      </c>
      <c r="BC1031" s="106" t="s">
        <v>346</v>
      </c>
      <c r="BD1031" s="90" t="s">
        <v>435</v>
      </c>
      <c r="BE1031" s="90" t="s">
        <v>93</v>
      </c>
      <c r="BF1031" s="90" t="s">
        <v>94</v>
      </c>
      <c r="BG1031" s="90" t="s">
        <v>31</v>
      </c>
      <c r="BH1031" s="90" t="s">
        <v>444</v>
      </c>
      <c r="BI1031" s="91" t="s">
        <v>445</v>
      </c>
      <c r="BJ1031" s="91" t="s">
        <v>446</v>
      </c>
      <c r="BK1031" s="91" t="s">
        <v>448</v>
      </c>
    </row>
    <row r="1032" spans="1:63" x14ac:dyDescent="0.25">
      <c r="A1032" s="38" t="s">
        <v>107</v>
      </c>
      <c r="B1032" s="67"/>
      <c r="C1032" s="67"/>
      <c r="D1032" s="68"/>
      <c r="E1032" s="67"/>
      <c r="F1032" s="68"/>
      <c r="G1032" s="67"/>
      <c r="H1032" s="68"/>
      <c r="I1032" s="67"/>
      <c r="J1032" s="68"/>
      <c r="K1032" s="67"/>
      <c r="L1032" s="68"/>
      <c r="M1032" s="69"/>
      <c r="N1032" s="68"/>
      <c r="O1032" s="67"/>
      <c r="P1032" s="68"/>
      <c r="Q1032" s="67"/>
      <c r="R1032" s="68"/>
      <c r="S1032" s="67"/>
      <c r="T1032" s="68"/>
      <c r="U1032" s="67"/>
      <c r="V1032" s="68"/>
      <c r="W1032" s="67"/>
      <c r="X1032" s="68"/>
      <c r="Y1032" s="67"/>
      <c r="Z1032" s="68"/>
      <c r="AA1032" s="67"/>
      <c r="AB1032" s="68"/>
      <c r="AC1032" s="69"/>
      <c r="AD1032" s="69"/>
      <c r="AE1032" s="67"/>
      <c r="AF1032" s="68"/>
      <c r="AG1032" s="67"/>
      <c r="AH1032" s="68"/>
      <c r="AI1032" s="67"/>
      <c r="AJ1032" s="68"/>
      <c r="AK1032" s="227"/>
      <c r="AL1032" s="228"/>
      <c r="AM1032" s="227"/>
      <c r="AN1032" s="228"/>
      <c r="AO1032" s="112"/>
      <c r="AP1032" s="113"/>
      <c r="AQ1032" s="112"/>
      <c r="AR1032" s="113"/>
      <c r="AS1032" s="112"/>
      <c r="AT1032" s="113"/>
      <c r="AU1032" s="67"/>
      <c r="AV1032" s="110"/>
      <c r="AW1032" s="89"/>
      <c r="AX1032" s="89"/>
      <c r="AY1032" s="89"/>
      <c r="AZ1032" s="89"/>
      <c r="BA1032" s="89"/>
    </row>
    <row r="1033" spans="1:63" x14ac:dyDescent="0.25">
      <c r="A1033" s="77"/>
      <c r="B1033" s="70"/>
      <c r="C1033" s="223">
        <f>(VLOOKUP(A1032,$BL$2:$CH$5,2,FALSE))*'Attorney Detail'!F1033</f>
        <v>15</v>
      </c>
      <c r="D1033" s="224"/>
      <c r="E1033" s="223">
        <f>(VLOOKUP(A1032,$BL$2:$CH$5,3,FALSE))*'Attorney Detail'!F1033</f>
        <v>15</v>
      </c>
      <c r="F1033" s="224"/>
      <c r="G1033" s="223">
        <f>VLOOKUP(A1032,$BL$2:$CI$5,4,FALSE)*'Attorney Detail'!F1033</f>
        <v>50</v>
      </c>
      <c r="H1033" s="224"/>
      <c r="I1033" s="223">
        <f>VLOOKUP(A1032,$BL$2:$CI$5,5,FALSE)*'Attorney Detail'!F1033</f>
        <v>80</v>
      </c>
      <c r="J1033" s="224"/>
      <c r="K1033" s="223">
        <f>VLOOKUP(A1032,$BL$2:$CI$5,6,FALSE)*'Attorney Detail'!F1033</f>
        <v>100</v>
      </c>
      <c r="L1033" s="224"/>
      <c r="M1033" s="234">
        <f>VLOOKUP(A1032,$BL$2:$CI$5,7,FALSE)*'Attorney Detail'!F1033</f>
        <v>150</v>
      </c>
      <c r="N1033" s="224"/>
      <c r="O1033" s="223">
        <f>VLOOKUP(A1032,$BL$2:$CI$5,8,FALSE)*'Attorney Detail'!F1033</f>
        <v>300</v>
      </c>
      <c r="P1033" s="224"/>
      <c r="Q1033" s="223">
        <f>VLOOKUP(A1032,$BL$2:$CI$5,9,FALSE)*'Attorney Detail'!F1033</f>
        <v>15</v>
      </c>
      <c r="R1033" s="224"/>
      <c r="S1033" s="223">
        <f>VLOOKUP(A1032,$BL$2:$CI$5,10,FALSE)*'Attorney Detail'!F1033</f>
        <v>50</v>
      </c>
      <c r="T1033" s="224"/>
      <c r="U1033" s="223">
        <f>VLOOKUP(A1032,$BL$2:$CI$5,11,FALSE)*'Attorney Detail'!F1033</f>
        <v>100</v>
      </c>
      <c r="V1033" s="224"/>
      <c r="W1033" s="223">
        <f>VLOOKUP(A1032,$BL$2:$CI$5,12,FALSE)*'Attorney Detail'!F1033</f>
        <v>220</v>
      </c>
      <c r="X1033" s="224"/>
      <c r="Y1033" s="223">
        <f>VLOOKUP(A1032,$BL$2:$CI$5,13,FALSE)*'Attorney Detail'!F1033</f>
        <v>300</v>
      </c>
      <c r="Z1033" s="224"/>
      <c r="AA1033" s="229">
        <f>VLOOKUP(A1032,$BL$2:$CI$5,14,FALSE)*'Attorney Detail'!F1033</f>
        <v>400</v>
      </c>
      <c r="AB1033" s="230"/>
      <c r="AC1033" s="229">
        <f>VLOOKUP(A1032,$BL$2:$CI$5,15,FALSE)*'Attorney Detail'!F1033</f>
        <v>120</v>
      </c>
      <c r="AD1033" s="231"/>
      <c r="AE1033" s="229">
        <f>VLOOKUP(A1032,$BL$2:$CI$5,16,FALSE)*'Attorney Detail'!F1033</f>
        <v>120</v>
      </c>
      <c r="AF1033" s="230"/>
      <c r="AG1033" s="229">
        <f>VLOOKUP(A1032,$BL$2:$CI$5,17,FALSE)*'Attorney Detail'!F1033</f>
        <v>300</v>
      </c>
      <c r="AH1033" s="230"/>
      <c r="AI1033" s="223">
        <f>VLOOKUP(A1032,$BL$2:$CI$5,18,FALSE)*'Attorney Detail'!F1033</f>
        <v>300</v>
      </c>
      <c r="AJ1033" s="224"/>
      <c r="AK1033" s="223">
        <f>VLOOKUP(A1032,$BL$2:$CI$5,19,FALSE)*'Attorney Detail'!F1033</f>
        <v>15</v>
      </c>
      <c r="AL1033" s="224"/>
      <c r="AM1033" s="223">
        <f>VLOOKUP(A1032,$BL$2:$CI$5,20,FALSE)*'Attorney Detail'!F1033</f>
        <v>40</v>
      </c>
      <c r="AN1033" s="224"/>
      <c r="AO1033" s="223">
        <f>VLOOKUP(A1032,$BL$2:$CI$5,21,FALSE)*'Attorney Detail'!F1033</f>
        <v>40</v>
      </c>
      <c r="AP1033" s="224"/>
      <c r="AQ1033" s="223">
        <f>VLOOKUP(A1032,$BL$2:$CI$5,22,FALSE)*'Attorney Detail'!F1033</f>
        <v>40</v>
      </c>
      <c r="AR1033" s="224"/>
      <c r="AS1033" s="235">
        <f>VLOOKUP(A1032,$BL$2:$CI$5,23,FALSE)*'Attorney Detail'!F1033</f>
        <v>10000000000</v>
      </c>
      <c r="AT1033" s="236"/>
      <c r="AU1033" s="237"/>
      <c r="AV1033" s="238"/>
    </row>
    <row r="1034" spans="1:63" ht="15.75" thickBot="1" x14ac:dyDescent="0.3">
      <c r="A1034" s="37" t="str">
        <f>'Attorney Detail'!A1033&amp;""</f>
        <v/>
      </c>
      <c r="B1034" s="78" t="s">
        <v>24</v>
      </c>
      <c r="C1034" s="78" t="s">
        <v>24</v>
      </c>
      <c r="D1034" s="78" t="s">
        <v>112</v>
      </c>
      <c r="E1034" s="78" t="s">
        <v>24</v>
      </c>
      <c r="F1034" s="78" t="s">
        <v>112</v>
      </c>
      <c r="G1034" s="78" t="s">
        <v>24</v>
      </c>
      <c r="H1034" s="78" t="s">
        <v>112</v>
      </c>
      <c r="I1034" s="78" t="s">
        <v>24</v>
      </c>
      <c r="J1034" s="78" t="s">
        <v>112</v>
      </c>
      <c r="K1034" s="78" t="s">
        <v>24</v>
      </c>
      <c r="L1034" s="78" t="s">
        <v>112</v>
      </c>
      <c r="M1034" s="78" t="s">
        <v>24</v>
      </c>
      <c r="N1034" s="78" t="s">
        <v>112</v>
      </c>
      <c r="O1034" s="78" t="s">
        <v>24</v>
      </c>
      <c r="P1034" s="78" t="s">
        <v>112</v>
      </c>
      <c r="Q1034" s="78" t="s">
        <v>24</v>
      </c>
      <c r="R1034" s="78" t="s">
        <v>112</v>
      </c>
      <c r="S1034" s="78" t="s">
        <v>24</v>
      </c>
      <c r="T1034" s="78" t="s">
        <v>112</v>
      </c>
      <c r="U1034" s="78" t="s">
        <v>24</v>
      </c>
      <c r="V1034" s="78" t="s">
        <v>112</v>
      </c>
      <c r="W1034" s="78" t="s">
        <v>24</v>
      </c>
      <c r="X1034" s="78" t="s">
        <v>112</v>
      </c>
      <c r="Y1034" s="78" t="s">
        <v>24</v>
      </c>
      <c r="Z1034" s="78" t="s">
        <v>112</v>
      </c>
      <c r="AA1034" s="78" t="s">
        <v>24</v>
      </c>
      <c r="AB1034" s="78" t="s">
        <v>112</v>
      </c>
      <c r="AC1034" s="78" t="s">
        <v>24</v>
      </c>
      <c r="AD1034" s="78" t="s">
        <v>112</v>
      </c>
      <c r="AE1034" s="78" t="s">
        <v>24</v>
      </c>
      <c r="AF1034" s="78" t="s">
        <v>112</v>
      </c>
      <c r="AG1034" s="78" t="s">
        <v>24</v>
      </c>
      <c r="AH1034" s="79" t="s">
        <v>112</v>
      </c>
      <c r="AI1034" s="78" t="s">
        <v>24</v>
      </c>
      <c r="AJ1034" s="78" t="s">
        <v>112</v>
      </c>
      <c r="AK1034" s="78" t="s">
        <v>24</v>
      </c>
      <c r="AL1034" s="78" t="s">
        <v>112</v>
      </c>
      <c r="AM1034" s="78" t="s">
        <v>24</v>
      </c>
      <c r="AN1034" s="78" t="s">
        <v>112</v>
      </c>
      <c r="AO1034" s="78" t="s">
        <v>24</v>
      </c>
      <c r="AP1034" s="78" t="s">
        <v>112</v>
      </c>
      <c r="AQ1034" s="78" t="s">
        <v>24</v>
      </c>
      <c r="AR1034" s="78" t="s">
        <v>112</v>
      </c>
      <c r="AS1034" s="78" t="s">
        <v>24</v>
      </c>
      <c r="AT1034" s="78" t="s">
        <v>112</v>
      </c>
      <c r="AU1034" s="78" t="s">
        <v>24</v>
      </c>
      <c r="AV1034" s="154" t="s">
        <v>112</v>
      </c>
    </row>
    <row r="1035" spans="1:63" ht="16.5" thickTop="1" thickBot="1" x14ac:dyDescent="0.3">
      <c r="A1035" s="20" t="s">
        <v>25</v>
      </c>
      <c r="B1035" s="21"/>
      <c r="C1035" s="21"/>
      <c r="D1035" s="75">
        <f>C1035/C1033</f>
        <v>0</v>
      </c>
      <c r="E1035" s="21"/>
      <c r="F1035" s="75">
        <f>E1035/E1033</f>
        <v>0</v>
      </c>
      <c r="G1035" s="21"/>
      <c r="H1035" s="75">
        <f>G1035/G1033</f>
        <v>0</v>
      </c>
      <c r="I1035" s="21"/>
      <c r="J1035" s="75">
        <f>I1035/I1033</f>
        <v>0</v>
      </c>
      <c r="K1035" s="21"/>
      <c r="L1035" s="75">
        <f>K1035/K1033</f>
        <v>0</v>
      </c>
      <c r="M1035" s="21"/>
      <c r="N1035" s="75">
        <f>M1035/M1033</f>
        <v>0</v>
      </c>
      <c r="O1035" s="21"/>
      <c r="P1035" s="75">
        <f>O1035/O1033</f>
        <v>0</v>
      </c>
      <c r="Q1035" s="21"/>
      <c r="R1035" s="75">
        <f>Q1035/Q1033</f>
        <v>0</v>
      </c>
      <c r="S1035" s="21"/>
      <c r="T1035" s="75">
        <f>S1035/S1033</f>
        <v>0</v>
      </c>
      <c r="U1035" s="21"/>
      <c r="V1035" s="75">
        <f>U1035/U1033</f>
        <v>0</v>
      </c>
      <c r="W1035" s="21"/>
      <c r="X1035" s="75">
        <f>W1035/W1033</f>
        <v>0</v>
      </c>
      <c r="Y1035" s="21"/>
      <c r="Z1035" s="75">
        <f>Y1035/Y1033</f>
        <v>0</v>
      </c>
      <c r="AA1035" s="21"/>
      <c r="AB1035" s="75">
        <f>AA1035/AA1033</f>
        <v>0</v>
      </c>
      <c r="AC1035" s="21"/>
      <c r="AD1035" s="75">
        <f>AC1035/AC1033</f>
        <v>0</v>
      </c>
      <c r="AE1035" s="21"/>
      <c r="AF1035" s="75">
        <f>AE1035/AE1033</f>
        <v>0</v>
      </c>
      <c r="AG1035" s="21"/>
      <c r="AH1035" s="75">
        <f>AG1035/AG1033</f>
        <v>0</v>
      </c>
      <c r="AI1035" s="21"/>
      <c r="AJ1035" s="75">
        <f>AI1035/AI1033</f>
        <v>0</v>
      </c>
      <c r="AK1035" s="21"/>
      <c r="AL1035" s="75">
        <f>AK1035/AK1033</f>
        <v>0</v>
      </c>
      <c r="AM1035" s="21">
        <v>0</v>
      </c>
      <c r="AN1035" s="75">
        <f>AM1035/AM1033</f>
        <v>0</v>
      </c>
      <c r="AO1035" s="21"/>
      <c r="AP1035" s="75">
        <f>AO1035/AO1033</f>
        <v>0</v>
      </c>
      <c r="AQ1035" s="21"/>
      <c r="AR1035" s="75">
        <f>AQ1035/AQ1033</f>
        <v>0</v>
      </c>
      <c r="AS1035" s="21"/>
      <c r="AT1035" s="75">
        <f>AS1035/AS1033</f>
        <v>0</v>
      </c>
      <c r="AU1035" s="100">
        <f>E1035+M1035+O1035+Q1035+W1035+Y1035+AA1035+AE1035+AG1035+AI1035+AO1035+AS1035+G1035+K1035+I1035+AC1035+S1035+U1035+AQ1035+AK1035+AM1035+C1035</f>
        <v>0</v>
      </c>
      <c r="AV1035" s="155">
        <f t="shared" ref="AV1035:AV1039" si="4665">F1035+N1035+P1035+R1035+X1035+Z1035+AB1035+AF1035+AH1035+AJ1035+AP1035+AT1035+AD1035+H1035+L1035+J1035+T1035+V1035+AR1035+AL1035+AN1035+D1035</f>
        <v>0</v>
      </c>
      <c r="AW1035" s="93">
        <f>IF(D1035=0,0,(IF('Attorney Detail'!I1033="yes",(D1035/AV1035)*('Attorney Detail'!G1033+'Attorney Detail'!H1033),0)))</f>
        <v>0</v>
      </c>
      <c r="AX1035" s="93">
        <f>IF(F1035=0,0,(IF('Attorney Detail'!J1033="yes",(F1035/AV1035)*('Attorney Detail'!G1033+'Attorney Detail'!H1033),0)))</f>
        <v>0</v>
      </c>
      <c r="AY1035" s="93">
        <f>IF(H1035+J1035=0,0,(IF('Attorney Detail'!K1033="yes",((H1035+J1035)/AV1035)*('Attorney Detail'!G1033+'Attorney Detail'!H1033),0)))</f>
        <v>0</v>
      </c>
      <c r="AZ1035" s="93">
        <f>IF(L1035=0,0,(IF('Attorney Detail'!L1033="yes",(L1035/AV1035)*('Attorney Detail'!G1033+'Attorney Detail'!H1033),0)))</f>
        <v>0</v>
      </c>
      <c r="BA1035" s="93">
        <f>IF(N1035=0,0,(N1035/AV1035)*('Attorney Detail'!G1033+'Attorney Detail'!H1033))</f>
        <v>0</v>
      </c>
      <c r="BB1035" s="93">
        <f>IF(R1035+T1035=0,0,(IF('Attorney Detail'!M1033="yes",((R1035+T1035)/AV1035)*('Attorney Detail'!G1033+'Attorney Detail'!H1033),0)))</f>
        <v>0</v>
      </c>
      <c r="BC1035" s="93">
        <f>IF(V1035=0,0,(IF('Attorney Detail'!N1033="yes",(((V1035)/AV1035)*('Attorney Detail'!G1033+'Attorney Detail'!H1033)),0)))</f>
        <v>0</v>
      </c>
      <c r="BD1035" s="93">
        <f>IF(X1035+Z1035+AB1035=0,0,(IF('Attorney Detail'!O1033="yes",((X1035+Z1035+AB1035)/AV1035)*('Attorney Detail'!G1033+'Attorney Detail'!H1033),0)))</f>
        <v>0</v>
      </c>
      <c r="BE1035" s="93">
        <f>IF(AD1035=0,0,(IF('Attorney Detail'!P1033="yes",(AD1035/AV1035)*('Attorney Detail'!G1033+'Attorney Detail'!H1033),0)))</f>
        <v>0</v>
      </c>
      <c r="BF1035" s="93">
        <f>IF(AF1035=0,0,(IF('Attorney Detail'!Q1033="yes",(AF1035/AV1035)*('Attorney Detail'!G1033+'Attorney Detail'!H1033),0)))</f>
        <v>0</v>
      </c>
      <c r="BG1035" s="93">
        <f>IF(AH1035=0,0,(AH1035/AV1035)*('Attorney Detail'!G1033+'Attorney Detail'!H1033))</f>
        <v>0</v>
      </c>
      <c r="BH1035" s="93">
        <f>IF(AK1035+AM1035=0,0,(IF('Attorney Detail'!R1033="yes",((AL1035+AN1035)/AV1035)*('Attorney Detail'!G1033+'Attorney Detail'!H1033),0)))</f>
        <v>0</v>
      </c>
      <c r="BI1035" s="91">
        <f>IF(AP1035=0,0,(IF('Attorney Detail'!S1033="yes",(AP1035/AV1035)*('Attorney Detail'!G1033+'Attorney Detail'!H1033),0)))</f>
        <v>0</v>
      </c>
      <c r="BJ1035" s="91">
        <f>IF(AT1035=0,0,(AT1035/AV1035)*('Attorney Detail'!G1033+'Attorney Detail'!H1033))</f>
        <v>0</v>
      </c>
      <c r="BK1035" s="91">
        <f>IF((AU1035)=0,('Attorney Detail'!G1033+'Attorney Detail'!H1033),SUM(AW1035:BJ1035))</f>
        <v>0</v>
      </c>
    </row>
    <row r="1036" spans="1:63" ht="16.5" thickTop="1" thickBot="1" x14ac:dyDescent="0.3">
      <c r="A1036" s="22" t="s">
        <v>26</v>
      </c>
      <c r="B1036" s="23"/>
      <c r="C1036" s="88"/>
      <c r="D1036" s="75">
        <f>C1036/C1033</f>
        <v>0</v>
      </c>
      <c r="E1036" s="88"/>
      <c r="F1036" s="75">
        <f>E1036/E1033</f>
        <v>0</v>
      </c>
      <c r="G1036" s="88"/>
      <c r="H1036" s="75">
        <f>G1036/G1033</f>
        <v>0</v>
      </c>
      <c r="I1036" s="88"/>
      <c r="J1036" s="75">
        <f>I1036/I1033</f>
        <v>0</v>
      </c>
      <c r="K1036" s="88"/>
      <c r="L1036" s="75">
        <f>K1036/K1033</f>
        <v>0</v>
      </c>
      <c r="M1036" s="88"/>
      <c r="N1036" s="75">
        <f>M1036/M1033</f>
        <v>0</v>
      </c>
      <c r="O1036" s="88"/>
      <c r="P1036" s="75">
        <f>O1036/O1033</f>
        <v>0</v>
      </c>
      <c r="Q1036" s="88"/>
      <c r="R1036" s="75">
        <f>Q1036/Q1033</f>
        <v>0</v>
      </c>
      <c r="S1036" s="88"/>
      <c r="T1036" s="75">
        <f>S1036/S1033</f>
        <v>0</v>
      </c>
      <c r="U1036" s="88"/>
      <c r="V1036" s="75">
        <f>U1036/U1033</f>
        <v>0</v>
      </c>
      <c r="W1036" s="88"/>
      <c r="X1036" s="75">
        <f>W1036/W1033</f>
        <v>0</v>
      </c>
      <c r="Y1036" s="88"/>
      <c r="Z1036" s="75">
        <f>Y1036/Y1033</f>
        <v>0</v>
      </c>
      <c r="AA1036" s="88"/>
      <c r="AB1036" s="75">
        <f>AA1036/AA1033</f>
        <v>0</v>
      </c>
      <c r="AC1036" s="88"/>
      <c r="AD1036" s="75">
        <f>AC1036/AC1033</f>
        <v>0</v>
      </c>
      <c r="AE1036" s="88"/>
      <c r="AF1036" s="75">
        <f>AE1036/AE1033</f>
        <v>0</v>
      </c>
      <c r="AG1036" s="88"/>
      <c r="AH1036" s="75">
        <f>AG1036/AG1033</f>
        <v>0</v>
      </c>
      <c r="AI1036" s="88"/>
      <c r="AJ1036" s="75">
        <f>AI1036/AI1033</f>
        <v>0</v>
      </c>
      <c r="AK1036" s="88">
        <v>0</v>
      </c>
      <c r="AL1036" s="75">
        <f>AK1036/AK1033</f>
        <v>0</v>
      </c>
      <c r="AM1036" s="88">
        <v>0</v>
      </c>
      <c r="AN1036" s="75">
        <f>AM1036/AM1033</f>
        <v>0</v>
      </c>
      <c r="AO1036" s="88"/>
      <c r="AP1036" s="75">
        <f>AO1036/AO1033</f>
        <v>0</v>
      </c>
      <c r="AQ1036" s="88"/>
      <c r="AR1036" s="75">
        <f>AQ1036/AQ1033</f>
        <v>0</v>
      </c>
      <c r="AS1036" s="88"/>
      <c r="AT1036" s="75">
        <f>AS1036/AS1033</f>
        <v>0</v>
      </c>
      <c r="AU1036" s="107">
        <f>E1036+M1036+O1036+Q1036+W1036+Y1036+AA1036+AE1036+AG1036+AI1036+AO1036+AS1036+G1036+K1036+I1036+AC1036+S1036+U1036+AQ1036+AK1036+AM1036+C1036</f>
        <v>0</v>
      </c>
      <c r="AV1036" s="155">
        <f t="shared" si="4665"/>
        <v>0</v>
      </c>
      <c r="AW1036" s="93">
        <f>IF(D1036=0,0,(IF('Attorney Detail'!I1034="yes",(D1036/AV1036)*('Attorney Detail'!G1034+'Attorney Detail'!H1034),0)))</f>
        <v>0</v>
      </c>
      <c r="AX1036" s="93">
        <f>IF(F1036=0,0,(IF('Attorney Detail'!J1034="yes",(F1036/AV1036)*('Attorney Detail'!G1034+'Attorney Detail'!H1034),0)))</f>
        <v>0</v>
      </c>
      <c r="AY1036" s="93">
        <f>IF(H1036+J1036=0,0,(IF('Attorney Detail'!K1034="yes",((H1036+J1036)/AV1036)*('Attorney Detail'!G1034+'Attorney Detail'!H1034),0)))</f>
        <v>0</v>
      </c>
      <c r="AZ1036" s="93">
        <f>IF(L1036=0,0,(IF('Attorney Detail'!L1034="yes",(L1036/AV1036)*('Attorney Detail'!G1034+'Attorney Detail'!H1034),0)))</f>
        <v>0</v>
      </c>
      <c r="BA1036" s="93">
        <f>IF(N1036=0,0,(N1036/AV1036)*('Attorney Detail'!G1034+'Attorney Detail'!H1034))</f>
        <v>0</v>
      </c>
      <c r="BB1036" s="93">
        <f>IF(R1036+T1036=0,0,(IF('Attorney Detail'!M1034="yes",((R1036+T1036)/AV1036)*('Attorney Detail'!G1034+'Attorney Detail'!H1034),0)))</f>
        <v>0</v>
      </c>
      <c r="BC1036" s="93">
        <f>IF(V1036=0,0,(IF('Attorney Detail'!N1034="yes",(((V1036)/AV1036)*('Attorney Detail'!G1034+'Attorney Detail'!H1034)),0)))</f>
        <v>0</v>
      </c>
      <c r="BD1036" s="93">
        <f>IF(X1036+Z1036+AB1036=0,0,(IF('Attorney Detail'!O1034="yes",((X1036+Z1036+AB1036)/AV1036)*('Attorney Detail'!G1034+'Attorney Detail'!H1034),0)))</f>
        <v>0</v>
      </c>
      <c r="BE1036" s="93">
        <f>IF(AD1036=0,0,(IF('Attorney Detail'!P1034="yes",(AD1036/AV1036)*('Attorney Detail'!G1034+'Attorney Detail'!H1034),0)))</f>
        <v>0</v>
      </c>
      <c r="BF1036" s="93">
        <f>IF(AF1036=0,0,(IF('Attorney Detail'!Q1034="yes",(AF1036/AV1036)*('Attorney Detail'!G1034+'Attorney Detail'!H1034),0)))</f>
        <v>0</v>
      </c>
      <c r="BG1036" s="93">
        <f>IF(AH1036=0,0,(AH1036/AV1036)*('Attorney Detail'!G1034+'Attorney Detail'!H1034))</f>
        <v>0</v>
      </c>
      <c r="BH1036" s="93">
        <f>IF(AK1036+AM1036=0,0,(IF('Attorney Detail'!R1034="yes",((AL1036+AN1036)/AV1036)*('Attorney Detail'!G1034+'Attorney Detail'!H1034),0)))</f>
        <v>0</v>
      </c>
      <c r="BI1036" s="91">
        <f>IF(AP1036=0,0,(IF('Attorney Detail'!S1034="yes",(AP1036/AV1036)*('Attorney Detail'!G1034+'Attorney Detail'!H1034),0)))</f>
        <v>0</v>
      </c>
      <c r="BJ1036" s="91">
        <f>IF(AT1036=0,0,(AT1036/AV1036)*('Attorney Detail'!G1034+'Attorney Detail'!H1034))</f>
        <v>0</v>
      </c>
      <c r="BK1036" s="91">
        <f>IF((AU1036)=0,('Attorney Detail'!G1034+'Attorney Detail'!H1034),SUM(AW1036:BJ1036))</f>
        <v>0</v>
      </c>
    </row>
    <row r="1037" spans="1:63" ht="16.5" thickTop="1" thickBot="1" x14ac:dyDescent="0.3">
      <c r="A1037" s="22" t="s">
        <v>27</v>
      </c>
      <c r="B1037" s="23"/>
      <c r="C1037" s="88"/>
      <c r="D1037" s="75">
        <f>C1037/C1033</f>
        <v>0</v>
      </c>
      <c r="E1037" s="88"/>
      <c r="F1037" s="75">
        <f>E1037/E1033</f>
        <v>0</v>
      </c>
      <c r="G1037" s="88"/>
      <c r="H1037" s="75">
        <f>G1037/G1033</f>
        <v>0</v>
      </c>
      <c r="I1037" s="88"/>
      <c r="J1037" s="75">
        <f>I1037/I1033</f>
        <v>0</v>
      </c>
      <c r="K1037" s="88"/>
      <c r="L1037" s="75">
        <f>K1037/K1033</f>
        <v>0</v>
      </c>
      <c r="M1037" s="88"/>
      <c r="N1037" s="75">
        <f>M1037/M1033</f>
        <v>0</v>
      </c>
      <c r="O1037" s="88"/>
      <c r="P1037" s="75">
        <f>O1037/O1033</f>
        <v>0</v>
      </c>
      <c r="Q1037" s="88"/>
      <c r="R1037" s="75">
        <f>Q1037/Q1033</f>
        <v>0</v>
      </c>
      <c r="S1037" s="88"/>
      <c r="T1037" s="75">
        <f>S1037/S1033</f>
        <v>0</v>
      </c>
      <c r="U1037" s="88"/>
      <c r="V1037" s="75">
        <f>U1037/U1033</f>
        <v>0</v>
      </c>
      <c r="W1037" s="88"/>
      <c r="X1037" s="75">
        <f>W1037/W1033</f>
        <v>0</v>
      </c>
      <c r="Y1037" s="88"/>
      <c r="Z1037" s="75">
        <f>Y1037/Y1033</f>
        <v>0</v>
      </c>
      <c r="AA1037" s="88"/>
      <c r="AB1037" s="75">
        <f>AA1037/AA1033</f>
        <v>0</v>
      </c>
      <c r="AC1037" s="88"/>
      <c r="AD1037" s="75">
        <f>AC1037/AC1033</f>
        <v>0</v>
      </c>
      <c r="AE1037" s="88"/>
      <c r="AF1037" s="75">
        <f>AE1037/AE1033</f>
        <v>0</v>
      </c>
      <c r="AG1037" s="88"/>
      <c r="AH1037" s="75">
        <f>AG1037/AG1033</f>
        <v>0</v>
      </c>
      <c r="AI1037" s="88"/>
      <c r="AJ1037" s="75">
        <f>AI1037/AI1033</f>
        <v>0</v>
      </c>
      <c r="AK1037" s="88">
        <v>0</v>
      </c>
      <c r="AL1037" s="75">
        <f>AK1037/AK1033</f>
        <v>0</v>
      </c>
      <c r="AM1037" s="88">
        <v>0</v>
      </c>
      <c r="AN1037" s="75">
        <f>AM1037/AM1033</f>
        <v>0</v>
      </c>
      <c r="AO1037" s="88"/>
      <c r="AP1037" s="75">
        <f>AO1037/AO1033</f>
        <v>0</v>
      </c>
      <c r="AQ1037" s="88"/>
      <c r="AR1037" s="75">
        <f>AQ1037/AQ1033</f>
        <v>0</v>
      </c>
      <c r="AS1037" s="88"/>
      <c r="AT1037" s="75">
        <f>AS1037/AS1033</f>
        <v>0</v>
      </c>
      <c r="AU1037" s="107">
        <f>E1037+M1037+O1037+Q1037+W1037+Y1037+AA1037+AE1037+AG1037+AI1037+AO1037+AS1037+G1037+K1037+I1037+AC1037+S1037+U1037+AQ1037+AK1037+AM1037+C1037</f>
        <v>0</v>
      </c>
      <c r="AV1037" s="155">
        <f t="shared" si="4665"/>
        <v>0</v>
      </c>
      <c r="AW1037" s="93">
        <f>IF(D1037=0,0,(IF('Attorney Detail'!I1035="yes",(D1037/AV1037)*('Attorney Detail'!G1035+'Attorney Detail'!H1035),0)))</f>
        <v>0</v>
      </c>
      <c r="AX1037" s="93">
        <f>IF(F1037=0,0,(IF('Attorney Detail'!J1035="yes",(F1037/AV1037)*('Attorney Detail'!G1035+'Attorney Detail'!H1035),0)))</f>
        <v>0</v>
      </c>
      <c r="AY1037" s="93">
        <f>IF(H1037+J1037=0,0,(IF('Attorney Detail'!K1035="yes",((H1037+J1037)/AV1037)*('Attorney Detail'!G1035+'Attorney Detail'!H1035),0)))</f>
        <v>0</v>
      </c>
      <c r="AZ1037" s="93">
        <f>IF(L1037=0,0,(IF('Attorney Detail'!L1035="yes",(L1037/AV1037)*('Attorney Detail'!G1035+'Attorney Detail'!H1035),0)))</f>
        <v>0</v>
      </c>
      <c r="BA1037" s="93">
        <f>IF(N1037=0,0,(N1037/AV1037)*('Attorney Detail'!G1035+'Attorney Detail'!H1035))</f>
        <v>0</v>
      </c>
      <c r="BB1037" s="93">
        <f>IF(R1037+T1037=0,0,(IF('Attorney Detail'!M1035="yes",((R1037+T1037)/AV1037)*('Attorney Detail'!G1035+'Attorney Detail'!H1035),0)))</f>
        <v>0</v>
      </c>
      <c r="BC1037" s="93">
        <f>IF(V1037=0,0,(IF('Attorney Detail'!N1035="yes",(((V1037)/AV1037)*('Attorney Detail'!G1035+'Attorney Detail'!H1035)),0)))</f>
        <v>0</v>
      </c>
      <c r="BD1037" s="93">
        <f>IF(X1037+Z1037+AB1037=0,0,(IF('Attorney Detail'!O1035="yes",((X1037+Z1037+AB1037)/AV1037)*('Attorney Detail'!G1035+'Attorney Detail'!H1035),0)))</f>
        <v>0</v>
      </c>
      <c r="BE1037" s="93">
        <f>IF(AD1037=0,0,(IF('Attorney Detail'!P1035="yes",(AD1037/AV1037)*('Attorney Detail'!G1035+'Attorney Detail'!H1035),0)))</f>
        <v>0</v>
      </c>
      <c r="BF1037" s="93">
        <f>IF(AF1037=0,0,(IF('Attorney Detail'!Q1035="yes",(AF1037/AV1037)*('Attorney Detail'!G1035+'Attorney Detail'!H1035),0)))</f>
        <v>0</v>
      </c>
      <c r="BG1037" s="93">
        <f>IF(AH1037=0,0,(AH1037/AV1037)*('Attorney Detail'!G1035+'Attorney Detail'!H1035))</f>
        <v>0</v>
      </c>
      <c r="BH1037" s="93">
        <f>IF(AK1037+AM1037=0,0,(IF('Attorney Detail'!R1035="yes",((AL1037+AN1037)/AV1037)*('Attorney Detail'!G1035+'Attorney Detail'!H1035),0)))</f>
        <v>0</v>
      </c>
      <c r="BI1037" s="91">
        <f>IF(AP1037=0,0,(IF('Attorney Detail'!S1035="yes",(AP1037/AV1037)*('Attorney Detail'!G1035+'Attorney Detail'!H1035),0)))</f>
        <v>0</v>
      </c>
      <c r="BJ1037" s="91">
        <f>IF(AT1037=0,0,(AT1037/AV1037)*('Attorney Detail'!G1035+'Attorney Detail'!H1035))</f>
        <v>0</v>
      </c>
      <c r="BK1037" s="91">
        <f>IF((AU1037)=0,('Attorney Detail'!G1035+'Attorney Detail'!H1035),SUM(AW1037:BJ1037))</f>
        <v>0</v>
      </c>
    </row>
    <row r="1038" spans="1:63" ht="16.5" thickTop="1" thickBot="1" x14ac:dyDescent="0.3">
      <c r="A1038" s="24" t="s">
        <v>28</v>
      </c>
      <c r="B1038" s="25"/>
      <c r="C1038" s="25"/>
      <c r="D1038" s="75">
        <f>C1038/C1033</f>
        <v>0</v>
      </c>
      <c r="E1038" s="25"/>
      <c r="F1038" s="75">
        <f>E1038/E1033</f>
        <v>0</v>
      </c>
      <c r="G1038" s="25"/>
      <c r="H1038" s="75">
        <f>G1038/G1033</f>
        <v>0</v>
      </c>
      <c r="I1038" s="25"/>
      <c r="J1038" s="75">
        <f>I1038/I1033</f>
        <v>0</v>
      </c>
      <c r="K1038" s="25"/>
      <c r="L1038" s="75">
        <f>K1038/K1033</f>
        <v>0</v>
      </c>
      <c r="M1038" s="25"/>
      <c r="N1038" s="75">
        <f>M1038/M1033</f>
        <v>0</v>
      </c>
      <c r="O1038" s="25"/>
      <c r="P1038" s="75">
        <f>O1038/O1033</f>
        <v>0</v>
      </c>
      <c r="Q1038" s="25"/>
      <c r="R1038" s="75">
        <f>Q1038/Q1033</f>
        <v>0</v>
      </c>
      <c r="S1038" s="25"/>
      <c r="T1038" s="75">
        <f>S1038/S1033</f>
        <v>0</v>
      </c>
      <c r="U1038" s="25"/>
      <c r="V1038" s="75">
        <f>U1038/U1033</f>
        <v>0</v>
      </c>
      <c r="W1038" s="25"/>
      <c r="X1038" s="75">
        <f>W1038/W1033</f>
        <v>0</v>
      </c>
      <c r="Y1038" s="25"/>
      <c r="Z1038" s="75">
        <f>Y1038/Y1033</f>
        <v>0</v>
      </c>
      <c r="AA1038" s="25"/>
      <c r="AB1038" s="75">
        <f>AA1038/AA1033</f>
        <v>0</v>
      </c>
      <c r="AC1038" s="25"/>
      <c r="AD1038" s="75">
        <f>AC1038/AC1033</f>
        <v>0</v>
      </c>
      <c r="AE1038" s="25"/>
      <c r="AF1038" s="75">
        <f>AE1038/AE1033</f>
        <v>0</v>
      </c>
      <c r="AG1038" s="25"/>
      <c r="AH1038" s="75">
        <f>AG1038/AG1033</f>
        <v>0</v>
      </c>
      <c r="AI1038" s="25"/>
      <c r="AJ1038" s="75">
        <f>AI1038/AI1033</f>
        <v>0</v>
      </c>
      <c r="AK1038" s="25">
        <v>0</v>
      </c>
      <c r="AL1038" s="75">
        <f>AK1038/AK1033</f>
        <v>0</v>
      </c>
      <c r="AM1038" s="25">
        <v>0</v>
      </c>
      <c r="AN1038" s="75">
        <f>AM1038/AM1033</f>
        <v>0</v>
      </c>
      <c r="AO1038" s="25"/>
      <c r="AP1038" s="75">
        <f>AO1038/AO1033</f>
        <v>0</v>
      </c>
      <c r="AQ1038" s="25"/>
      <c r="AR1038" s="75">
        <f>AQ1038/AQ1033</f>
        <v>0</v>
      </c>
      <c r="AS1038" s="25"/>
      <c r="AT1038" s="75">
        <f>AS1038/AS1033</f>
        <v>0</v>
      </c>
      <c r="AU1038" s="108">
        <f>E1038+M1038+O1038+Q1038+W1038+Y1038+AA1038+AE1038+AG1038+AI1038+AO1038+AS1038+G1038+K1038+I1038+AC1038+S1038+U1038+AQ1038+AK1038+AM1038+C1038</f>
        <v>0</v>
      </c>
      <c r="AV1038" s="155">
        <f t="shared" si="4665"/>
        <v>0</v>
      </c>
      <c r="AW1038" s="93">
        <f>IF(D1038=0,0,(IF('Attorney Detail'!I1036="yes",(D1038/AV1038)*('Attorney Detail'!G1036+'Attorney Detail'!H1036),0)))</f>
        <v>0</v>
      </c>
      <c r="AX1038" s="93">
        <f>IF(F1038=0,0,(IF('Attorney Detail'!J1036="yes",(F1038/AV1038)*('Attorney Detail'!G1036+'Attorney Detail'!H1036),0)))</f>
        <v>0</v>
      </c>
      <c r="AY1038" s="93">
        <f>IF(H1038+J1038=0,0,(IF('Attorney Detail'!K1036="yes",((H1038+J1038)/AV1038)*('Attorney Detail'!G1036+'Attorney Detail'!H1036),0)))</f>
        <v>0</v>
      </c>
      <c r="AZ1038" s="93">
        <f>IF(L1038=0,0,(IF('Attorney Detail'!L1036="yes",(L1038/AV1038)*('Attorney Detail'!G1036+'Attorney Detail'!H1036),0)))</f>
        <v>0</v>
      </c>
      <c r="BA1038" s="93">
        <f>IF(N1038=0,0,(N1038/AV1038)*('Attorney Detail'!G1036+'Attorney Detail'!H1036))</f>
        <v>0</v>
      </c>
      <c r="BB1038" s="93">
        <f>IF(R1038+T1038=0,0,(IF('Attorney Detail'!M1036="yes",((R1038+T1038)/AV1038)*('Attorney Detail'!G1036+'Attorney Detail'!H1036),0)))</f>
        <v>0</v>
      </c>
      <c r="BC1038" s="93">
        <f>IF(V1038=0,0,(IF('Attorney Detail'!N1036="yes",(((V1038)/AV1038)*('Attorney Detail'!G1036+'Attorney Detail'!H1036)),0)))</f>
        <v>0</v>
      </c>
      <c r="BD1038" s="93">
        <f>IF(X1038+Z1038+AB1038=0,0,(IF('Attorney Detail'!O1036="yes",((X1038+Z1038+AB1038)/AV1038)*('Attorney Detail'!G1036+'Attorney Detail'!H1036),0)))</f>
        <v>0</v>
      </c>
      <c r="BE1038" s="93">
        <f>IF(AD1038=0,0,(IF('Attorney Detail'!P1036="yes",(AD1038/AV1038)*('Attorney Detail'!G1036+'Attorney Detail'!H1036),0)))</f>
        <v>0</v>
      </c>
      <c r="BF1038" s="93">
        <f>IF(AF1038=0,0,(IF('Attorney Detail'!Q1036="yes",(AF1038/AV1038)*('Attorney Detail'!G1036+'Attorney Detail'!H1036),0)))</f>
        <v>0</v>
      </c>
      <c r="BG1038" s="93">
        <f>IF(AH1038=0,0,(AH1038/AV1038)*('Attorney Detail'!G1036+'Attorney Detail'!H1036))</f>
        <v>0</v>
      </c>
      <c r="BH1038" s="93">
        <f>IF(AK1038+AM1038=0,0,(IF('Attorney Detail'!R1036="yes",((AL1038+AN1038)/AV1038)*('Attorney Detail'!G1036+'Attorney Detail'!H1036),0)))</f>
        <v>0</v>
      </c>
      <c r="BI1038" s="91">
        <f>IF(AP1038=0,0,(IF('Attorney Detail'!S1036="yes",(AP1038/AV1038)*('Attorney Detail'!G1036+'Attorney Detail'!H1036),0)))</f>
        <v>0</v>
      </c>
      <c r="BJ1038" s="91">
        <f>IF(AT1038=0,0,(AT1038/AV1038)*('Attorney Detail'!G1036+'Attorney Detail'!H1036))</f>
        <v>0</v>
      </c>
      <c r="BK1038" s="91">
        <f>IF((AU1038)=0,('Attorney Detail'!G1036+'Attorney Detail'!H1036),SUM(AW1038:BJ1038))</f>
        <v>0</v>
      </c>
    </row>
    <row r="1039" spans="1:63" ht="16.5" thickTop="1" thickBot="1" x14ac:dyDescent="0.3">
      <c r="A1039" s="72" t="s">
        <v>29</v>
      </c>
      <c r="B1039" s="73"/>
      <c r="C1039" s="73">
        <f t="shared" ref="C1039" si="4666">SUM(C1035:C1038)</f>
        <v>0</v>
      </c>
      <c r="D1039" s="74">
        <f t="shared" ref="D1039" si="4667">C1039/C1033</f>
        <v>0</v>
      </c>
      <c r="E1039" s="73">
        <f t="shared" ref="E1039" si="4668">SUM(E1035:E1038)</f>
        <v>0</v>
      </c>
      <c r="F1039" s="74">
        <f t="shared" ref="F1039" si="4669">E1039/E1033</f>
        <v>0</v>
      </c>
      <c r="G1039" s="73">
        <f t="shared" ref="G1039" si="4670">SUM(G1035:G1038)</f>
        <v>0</v>
      </c>
      <c r="H1039" s="75">
        <f t="shared" ref="H1039" si="4671">G1039/G1033</f>
        <v>0</v>
      </c>
      <c r="I1039" s="73">
        <f t="shared" ref="I1039" si="4672">SUM(I1035:I1038)</f>
        <v>0</v>
      </c>
      <c r="J1039" s="75">
        <f t="shared" ref="J1039" si="4673">I1039/I1033</f>
        <v>0</v>
      </c>
      <c r="K1039" s="73">
        <f t="shared" ref="K1039" si="4674">SUM(K1035:K1038)</f>
        <v>0</v>
      </c>
      <c r="L1039" s="75">
        <f t="shared" ref="L1039" si="4675">K1039/K1033</f>
        <v>0</v>
      </c>
      <c r="M1039" s="73">
        <f t="shared" ref="M1039" si="4676">SUM(M1035:M1038)</f>
        <v>0</v>
      </c>
      <c r="N1039" s="74">
        <f t="shared" ref="N1039" si="4677">M1039/M1033</f>
        <v>0</v>
      </c>
      <c r="O1039" s="73">
        <f t="shared" ref="O1039" si="4678">SUM(O1035:O1038)</f>
        <v>0</v>
      </c>
      <c r="P1039" s="74">
        <f t="shared" ref="P1039" si="4679">O1039/O1033</f>
        <v>0</v>
      </c>
      <c r="Q1039" s="73">
        <f t="shared" ref="Q1039" si="4680">SUM(Q1035:Q1038)</f>
        <v>0</v>
      </c>
      <c r="R1039" s="75">
        <f t="shared" ref="R1039" si="4681">Q1039/Q1033</f>
        <v>0</v>
      </c>
      <c r="S1039" s="73">
        <f t="shared" ref="S1039" si="4682">SUM(S1035:S1038)</f>
        <v>0</v>
      </c>
      <c r="T1039" s="75">
        <f t="shared" ref="T1039" si="4683">S1039/S1033</f>
        <v>0</v>
      </c>
      <c r="U1039" s="73">
        <f t="shared" ref="U1039" si="4684">SUM(U1035:U1038)</f>
        <v>0</v>
      </c>
      <c r="V1039" s="75">
        <f t="shared" ref="V1039" si="4685">U1039/U1033</f>
        <v>0</v>
      </c>
      <c r="W1039" s="73">
        <f t="shared" ref="W1039" si="4686">SUM(W1035:W1038)</f>
        <v>0</v>
      </c>
      <c r="X1039" s="75">
        <f t="shared" ref="X1039" si="4687">W1039/W1033</f>
        <v>0</v>
      </c>
      <c r="Y1039" s="73">
        <f t="shared" ref="Y1039" si="4688">SUM(Y1035:Y1038)</f>
        <v>0</v>
      </c>
      <c r="Z1039" s="75">
        <f t="shared" ref="Z1039" si="4689">Y1039/Y1033</f>
        <v>0</v>
      </c>
      <c r="AA1039" s="73">
        <f t="shared" ref="AA1039" si="4690">SUM(AA1035:AA1038)</f>
        <v>0</v>
      </c>
      <c r="AB1039" s="75">
        <f t="shared" ref="AB1039" si="4691">AA1039/AA1033</f>
        <v>0</v>
      </c>
      <c r="AC1039" s="73">
        <f t="shared" ref="AC1039" si="4692">SUM(AC1035:AC1038)</f>
        <v>0</v>
      </c>
      <c r="AD1039" s="75">
        <f t="shared" ref="AD1039" si="4693">AC1039/AC1033</f>
        <v>0</v>
      </c>
      <c r="AE1039" s="73">
        <f t="shared" ref="AE1039" si="4694">SUM(AE1035:AE1038)</f>
        <v>0</v>
      </c>
      <c r="AF1039" s="75">
        <f t="shared" ref="AF1039" si="4695">AE1039/AE1033</f>
        <v>0</v>
      </c>
      <c r="AG1039" s="73">
        <f t="shared" ref="AG1039" si="4696">SUM(AG1035:AG1038)</f>
        <v>0</v>
      </c>
      <c r="AH1039" s="75">
        <f t="shared" ref="AH1039" si="4697">AG1039/AG1033</f>
        <v>0</v>
      </c>
      <c r="AI1039" s="73">
        <f t="shared" ref="AI1039" si="4698">SUM(AI1035:AI1038)</f>
        <v>0</v>
      </c>
      <c r="AJ1039" s="75">
        <f t="shared" ref="AJ1039" si="4699">AI1039/AI1033</f>
        <v>0</v>
      </c>
      <c r="AK1039" s="73">
        <f t="shared" ref="AK1039" si="4700">SUM(AK1035:AK1038)</f>
        <v>0</v>
      </c>
      <c r="AL1039" s="75">
        <f t="shared" ref="AL1039" si="4701">AK1039/AK1033</f>
        <v>0</v>
      </c>
      <c r="AM1039" s="73">
        <f t="shared" ref="AM1039" si="4702">SUM(AM1035:AM1038)</f>
        <v>0</v>
      </c>
      <c r="AN1039" s="75">
        <f t="shared" ref="AN1039" si="4703">AM1039/AM1033</f>
        <v>0</v>
      </c>
      <c r="AO1039" s="73">
        <f t="shared" ref="AO1039" si="4704">SUM(AO1035:AO1038)</f>
        <v>0</v>
      </c>
      <c r="AP1039" s="75">
        <f t="shared" ref="AP1039" si="4705">AO1039/AO1033</f>
        <v>0</v>
      </c>
      <c r="AQ1039" s="73">
        <f t="shared" ref="AQ1039" si="4706">SUM(AQ1035:AQ1038)</f>
        <v>0</v>
      </c>
      <c r="AR1039" s="75">
        <f t="shared" ref="AR1039" si="4707">AQ1039/AQ1033</f>
        <v>0</v>
      </c>
      <c r="AS1039" s="73">
        <f t="shared" ref="AS1039" si="4708">SUM(AS1035:AS1038)</f>
        <v>0</v>
      </c>
      <c r="AT1039" s="75">
        <f t="shared" ref="AT1039" si="4709">AS1039/AS1033</f>
        <v>0</v>
      </c>
      <c r="AU1039" s="71">
        <f>E1039+M1039+O1039+Q1039+W1039+Y1039+AA1039+AE1039+AG1039+AI1039+AO1039+AS1039+G1039+K1039+I1039+AC1039+S1039+U1039+AQ1039+AK1039+AM1039+C1039</f>
        <v>0</v>
      </c>
      <c r="AV1039" s="155">
        <f t="shared" si="4665"/>
        <v>0</v>
      </c>
      <c r="AW1039" s="94"/>
      <c r="AX1039" s="94"/>
      <c r="AY1039" s="94"/>
      <c r="AZ1039" s="94"/>
      <c r="BA1039" s="94"/>
      <c r="BB1039" s="94"/>
      <c r="BC1039" s="94"/>
      <c r="BD1039" s="94"/>
      <c r="BE1039" s="94"/>
      <c r="BF1039" s="94"/>
      <c r="BG1039" s="94"/>
      <c r="BH1039" s="94"/>
      <c r="BI1039" s="94"/>
      <c r="BJ1039" s="94"/>
      <c r="BK1039" s="94"/>
    </row>
    <row r="1040" spans="1:63" ht="16.5" thickTop="1" x14ac:dyDescent="0.25">
      <c r="A1040" s="233" t="s">
        <v>481</v>
      </c>
      <c r="B1040" s="233"/>
      <c r="C1040" s="233"/>
      <c r="D1040" s="233"/>
      <c r="E1040" s="233"/>
      <c r="F1040" s="233"/>
      <c r="G1040" s="233"/>
      <c r="H1040" s="233"/>
      <c r="I1040" s="233"/>
      <c r="J1040" s="233"/>
      <c r="K1040" s="233"/>
      <c r="L1040" s="233"/>
      <c r="M1040" s="233"/>
      <c r="N1040" s="233"/>
      <c r="O1040" s="233"/>
      <c r="P1040" s="233"/>
      <c r="Q1040" s="233"/>
      <c r="R1040" s="233"/>
      <c r="S1040" s="233"/>
      <c r="T1040" s="233"/>
      <c r="U1040" s="233"/>
      <c r="V1040" s="233"/>
      <c r="W1040" s="233"/>
      <c r="X1040" s="233"/>
      <c r="Y1040" s="233"/>
      <c r="Z1040" s="233"/>
      <c r="AA1040" s="233"/>
      <c r="AB1040" s="233"/>
      <c r="AC1040" s="233"/>
      <c r="AD1040" s="233"/>
      <c r="AE1040" s="233"/>
      <c r="AF1040" s="233"/>
      <c r="AG1040" s="233"/>
      <c r="AH1040" s="233"/>
      <c r="AI1040" s="233"/>
      <c r="AJ1040" s="233"/>
      <c r="AK1040" s="233"/>
      <c r="AL1040" s="233"/>
      <c r="AM1040" s="233"/>
      <c r="AN1040" s="233"/>
      <c r="AO1040" s="233"/>
      <c r="AP1040" s="233"/>
      <c r="AQ1040" s="233"/>
      <c r="AR1040" s="233"/>
      <c r="AS1040" s="233"/>
      <c r="AT1040" s="233"/>
      <c r="AU1040" s="233"/>
      <c r="AV1040" s="233"/>
    </row>
    <row r="1041" spans="1:63" ht="45" x14ac:dyDescent="0.25">
      <c r="A1041" s="76"/>
      <c r="B1041" s="66" t="s">
        <v>21</v>
      </c>
      <c r="C1041" s="225" t="s">
        <v>442</v>
      </c>
      <c r="D1041" s="226"/>
      <c r="E1041" s="225" t="s">
        <v>96</v>
      </c>
      <c r="F1041" s="226"/>
      <c r="G1041" s="232" t="s">
        <v>99</v>
      </c>
      <c r="H1041" s="226"/>
      <c r="I1041" s="232" t="s">
        <v>100</v>
      </c>
      <c r="J1041" s="226"/>
      <c r="K1041" s="225" t="s">
        <v>97</v>
      </c>
      <c r="L1041" s="226"/>
      <c r="M1041" s="225" t="s">
        <v>98</v>
      </c>
      <c r="N1041" s="226"/>
      <c r="O1041" s="225" t="s">
        <v>22</v>
      </c>
      <c r="P1041" s="226"/>
      <c r="Q1041" s="225" t="s">
        <v>489</v>
      </c>
      <c r="R1041" s="226"/>
      <c r="S1041" s="225" t="s">
        <v>488</v>
      </c>
      <c r="T1041" s="226"/>
      <c r="U1041" s="232" t="s">
        <v>422</v>
      </c>
      <c r="V1041" s="226"/>
      <c r="W1041" s="232" t="s">
        <v>436</v>
      </c>
      <c r="X1041" s="226"/>
      <c r="Y1041" s="232" t="s">
        <v>423</v>
      </c>
      <c r="Z1041" s="226"/>
      <c r="AA1041" s="225" t="s">
        <v>484</v>
      </c>
      <c r="AB1041" s="226"/>
      <c r="AC1041" s="225" t="s">
        <v>93</v>
      </c>
      <c r="AD1041" s="226"/>
      <c r="AE1041" s="225" t="s">
        <v>94</v>
      </c>
      <c r="AF1041" s="226"/>
      <c r="AG1041" s="225" t="s">
        <v>485</v>
      </c>
      <c r="AH1041" s="226"/>
      <c r="AI1041" s="225" t="s">
        <v>424</v>
      </c>
      <c r="AJ1041" s="226"/>
      <c r="AK1041" s="225" t="s">
        <v>425</v>
      </c>
      <c r="AL1041" s="226"/>
      <c r="AM1041" s="225" t="s">
        <v>437</v>
      </c>
      <c r="AN1041" s="226"/>
      <c r="AO1041" s="225" t="s">
        <v>500</v>
      </c>
      <c r="AP1041" s="226"/>
      <c r="AQ1041" s="225" t="s">
        <v>426</v>
      </c>
      <c r="AR1041" s="226"/>
      <c r="AS1041" s="225" t="s">
        <v>447</v>
      </c>
      <c r="AT1041" s="226"/>
      <c r="AU1041" s="225" t="s">
        <v>23</v>
      </c>
      <c r="AV1041" s="226"/>
      <c r="AW1041" s="89" t="s">
        <v>442</v>
      </c>
      <c r="AX1041" s="89" t="s">
        <v>96</v>
      </c>
      <c r="AY1041" s="195" t="s">
        <v>347</v>
      </c>
      <c r="AZ1041" s="105" t="s">
        <v>97</v>
      </c>
      <c r="BA1041" s="105" t="s">
        <v>443</v>
      </c>
      <c r="BB1041" s="90" t="s">
        <v>434</v>
      </c>
      <c r="BC1041" s="106" t="s">
        <v>348</v>
      </c>
      <c r="BD1041" s="90" t="s">
        <v>435</v>
      </c>
      <c r="BE1041" s="90" t="s">
        <v>93</v>
      </c>
      <c r="BF1041" s="90" t="s">
        <v>94</v>
      </c>
      <c r="BG1041" s="90" t="s">
        <v>31</v>
      </c>
      <c r="BH1041" s="90" t="s">
        <v>444</v>
      </c>
      <c r="BI1041" s="91" t="s">
        <v>445</v>
      </c>
      <c r="BJ1041" s="91" t="s">
        <v>446</v>
      </c>
      <c r="BK1041" s="91" t="s">
        <v>448</v>
      </c>
    </row>
    <row r="1042" spans="1:63" x14ac:dyDescent="0.25">
      <c r="A1042" s="38" t="s">
        <v>107</v>
      </c>
      <c r="B1042" s="67"/>
      <c r="C1042" s="67"/>
      <c r="D1042" s="68"/>
      <c r="E1042" s="67"/>
      <c r="F1042" s="68"/>
      <c r="G1042" s="67"/>
      <c r="H1042" s="68"/>
      <c r="I1042" s="67"/>
      <c r="J1042" s="68"/>
      <c r="K1042" s="67"/>
      <c r="L1042" s="68"/>
      <c r="M1042" s="69"/>
      <c r="N1042" s="68"/>
      <c r="O1042" s="67"/>
      <c r="P1042" s="68"/>
      <c r="Q1042" s="67"/>
      <c r="R1042" s="68"/>
      <c r="S1042" s="67"/>
      <c r="T1042" s="68"/>
      <c r="U1042" s="67"/>
      <c r="V1042" s="68"/>
      <c r="W1042" s="67"/>
      <c r="X1042" s="68"/>
      <c r="Y1042" s="67"/>
      <c r="Z1042" s="68"/>
      <c r="AA1042" s="67"/>
      <c r="AB1042" s="68"/>
      <c r="AC1042" s="69"/>
      <c r="AD1042" s="69"/>
      <c r="AE1042" s="67"/>
      <c r="AF1042" s="68"/>
      <c r="AG1042" s="67"/>
      <c r="AH1042" s="68"/>
      <c r="AI1042" s="67"/>
      <c r="AJ1042" s="68"/>
      <c r="AK1042" s="227"/>
      <c r="AL1042" s="228"/>
      <c r="AM1042" s="227"/>
      <c r="AN1042" s="228"/>
      <c r="AO1042" s="112"/>
      <c r="AP1042" s="113"/>
      <c r="AQ1042" s="112"/>
      <c r="AR1042" s="113"/>
      <c r="AS1042" s="112"/>
      <c r="AT1042" s="113"/>
      <c r="AU1042" s="67"/>
      <c r="AV1042" s="110"/>
      <c r="AW1042" s="89"/>
      <c r="AX1042" s="89"/>
      <c r="AY1042" s="89"/>
      <c r="AZ1042" s="89"/>
      <c r="BA1042" s="89"/>
    </row>
    <row r="1043" spans="1:63" x14ac:dyDescent="0.25">
      <c r="A1043" s="77"/>
      <c r="B1043" s="70"/>
      <c r="C1043" s="223">
        <f>(VLOOKUP(A1042,$BL$2:$CH$5,2,FALSE))*'Attorney Detail'!F1043</f>
        <v>15</v>
      </c>
      <c r="D1043" s="224"/>
      <c r="E1043" s="223">
        <f>(VLOOKUP(A1042,$BL$2:$CH$5,3,FALSE))*'Attorney Detail'!F1043</f>
        <v>15</v>
      </c>
      <c r="F1043" s="224"/>
      <c r="G1043" s="223">
        <f>VLOOKUP(A1042,$BL$2:$CI$5,4,FALSE)*'Attorney Detail'!F1043</f>
        <v>50</v>
      </c>
      <c r="H1043" s="224"/>
      <c r="I1043" s="223">
        <f>VLOOKUP(A1042,$BL$2:$CI$5,5,FALSE)*'Attorney Detail'!F1043</f>
        <v>80</v>
      </c>
      <c r="J1043" s="224"/>
      <c r="K1043" s="223">
        <f>VLOOKUP(A1042,$BL$2:$CI$5,6,FALSE)*'Attorney Detail'!F1043</f>
        <v>100</v>
      </c>
      <c r="L1043" s="224"/>
      <c r="M1043" s="234">
        <f>VLOOKUP(A1042,$BL$2:$CI$5,7,FALSE)*'Attorney Detail'!F1043</f>
        <v>150</v>
      </c>
      <c r="N1043" s="224"/>
      <c r="O1043" s="223">
        <f>VLOOKUP(A1042,$BL$2:$CI$5,8,FALSE)*'Attorney Detail'!F1043</f>
        <v>300</v>
      </c>
      <c r="P1043" s="224"/>
      <c r="Q1043" s="223">
        <f>VLOOKUP(A1042,$BL$2:$CI$5,9,FALSE)*'Attorney Detail'!F1043</f>
        <v>15</v>
      </c>
      <c r="R1043" s="224"/>
      <c r="S1043" s="223">
        <f>VLOOKUP(A1042,$BL$2:$CI$5,10,FALSE)*'Attorney Detail'!F1043</f>
        <v>50</v>
      </c>
      <c r="T1043" s="224"/>
      <c r="U1043" s="223">
        <f>VLOOKUP(A1042,$BL$2:$CI$5,11,FALSE)*'Attorney Detail'!F1043</f>
        <v>100</v>
      </c>
      <c r="V1043" s="224"/>
      <c r="W1043" s="223">
        <f>VLOOKUP(A1042,$BL$2:$CI$5,12,FALSE)*'Attorney Detail'!F1043</f>
        <v>220</v>
      </c>
      <c r="X1043" s="224"/>
      <c r="Y1043" s="223">
        <f>VLOOKUP(A1042,$BL$2:$CI$5,13,FALSE)*'Attorney Detail'!F1043</f>
        <v>300</v>
      </c>
      <c r="Z1043" s="224"/>
      <c r="AA1043" s="229">
        <f>VLOOKUP(A1042,$BL$2:$CI$5,14,FALSE)*'Attorney Detail'!F1043</f>
        <v>400</v>
      </c>
      <c r="AB1043" s="230"/>
      <c r="AC1043" s="229">
        <f>VLOOKUP(A1042,$BL$2:$CI$5,15,FALSE)*'Attorney Detail'!F1043</f>
        <v>120</v>
      </c>
      <c r="AD1043" s="231"/>
      <c r="AE1043" s="229">
        <f>VLOOKUP(A1042,$BL$2:$CI$5,16,FALSE)*'Attorney Detail'!F1043</f>
        <v>120</v>
      </c>
      <c r="AF1043" s="230"/>
      <c r="AG1043" s="229">
        <f>VLOOKUP(A1042,$BL$2:$CI$5,17,FALSE)*'Attorney Detail'!F1043</f>
        <v>300</v>
      </c>
      <c r="AH1043" s="230"/>
      <c r="AI1043" s="223">
        <f>VLOOKUP(A1042,$BL$2:$CI$5,18,FALSE)*'Attorney Detail'!F1043</f>
        <v>300</v>
      </c>
      <c r="AJ1043" s="224"/>
      <c r="AK1043" s="223">
        <f>VLOOKUP(A1042,$BL$2:$CI$5,19,FALSE)*'Attorney Detail'!F1043</f>
        <v>15</v>
      </c>
      <c r="AL1043" s="224"/>
      <c r="AM1043" s="223">
        <f>VLOOKUP(A1042,$BL$2:$CI$5,20,FALSE)*'Attorney Detail'!F1043</f>
        <v>40</v>
      </c>
      <c r="AN1043" s="224"/>
      <c r="AO1043" s="223">
        <f>VLOOKUP(A1042,$BL$2:$CI$5,21,FALSE)*'Attorney Detail'!F1043</f>
        <v>40</v>
      </c>
      <c r="AP1043" s="224"/>
      <c r="AQ1043" s="223">
        <f>VLOOKUP(A1042,$BL$2:$CI$5,22,FALSE)*'Attorney Detail'!F1043</f>
        <v>40</v>
      </c>
      <c r="AR1043" s="224"/>
      <c r="AS1043" s="235">
        <f>VLOOKUP(A1042,$BL$2:$CI$5,23,FALSE)*'Attorney Detail'!F1043</f>
        <v>10000000000</v>
      </c>
      <c r="AT1043" s="236"/>
      <c r="AU1043" s="237"/>
      <c r="AV1043" s="238"/>
    </row>
    <row r="1044" spans="1:63" ht="15.75" thickBot="1" x14ac:dyDescent="0.3">
      <c r="A1044" s="37" t="str">
        <f>'Attorney Detail'!A1043&amp;""</f>
        <v/>
      </c>
      <c r="B1044" s="78" t="s">
        <v>24</v>
      </c>
      <c r="C1044" s="78" t="s">
        <v>24</v>
      </c>
      <c r="D1044" s="78" t="s">
        <v>112</v>
      </c>
      <c r="E1044" s="78" t="s">
        <v>24</v>
      </c>
      <c r="F1044" s="78" t="s">
        <v>112</v>
      </c>
      <c r="G1044" s="78" t="s">
        <v>24</v>
      </c>
      <c r="H1044" s="78" t="s">
        <v>112</v>
      </c>
      <c r="I1044" s="78" t="s">
        <v>24</v>
      </c>
      <c r="J1044" s="78" t="s">
        <v>112</v>
      </c>
      <c r="K1044" s="78" t="s">
        <v>24</v>
      </c>
      <c r="L1044" s="78" t="s">
        <v>112</v>
      </c>
      <c r="M1044" s="78" t="s">
        <v>24</v>
      </c>
      <c r="N1044" s="78" t="s">
        <v>112</v>
      </c>
      <c r="O1044" s="78" t="s">
        <v>24</v>
      </c>
      <c r="P1044" s="78" t="s">
        <v>112</v>
      </c>
      <c r="Q1044" s="78" t="s">
        <v>24</v>
      </c>
      <c r="R1044" s="78" t="s">
        <v>112</v>
      </c>
      <c r="S1044" s="78" t="s">
        <v>24</v>
      </c>
      <c r="T1044" s="78" t="s">
        <v>112</v>
      </c>
      <c r="U1044" s="78" t="s">
        <v>24</v>
      </c>
      <c r="V1044" s="78" t="s">
        <v>112</v>
      </c>
      <c r="W1044" s="78" t="s">
        <v>24</v>
      </c>
      <c r="X1044" s="78" t="s">
        <v>112</v>
      </c>
      <c r="Y1044" s="78" t="s">
        <v>24</v>
      </c>
      <c r="Z1044" s="78" t="s">
        <v>112</v>
      </c>
      <c r="AA1044" s="78" t="s">
        <v>24</v>
      </c>
      <c r="AB1044" s="78" t="s">
        <v>112</v>
      </c>
      <c r="AC1044" s="78" t="s">
        <v>24</v>
      </c>
      <c r="AD1044" s="78" t="s">
        <v>112</v>
      </c>
      <c r="AE1044" s="78" t="s">
        <v>24</v>
      </c>
      <c r="AF1044" s="78" t="s">
        <v>112</v>
      </c>
      <c r="AG1044" s="78" t="s">
        <v>24</v>
      </c>
      <c r="AH1044" s="79" t="s">
        <v>112</v>
      </c>
      <c r="AI1044" s="78" t="s">
        <v>24</v>
      </c>
      <c r="AJ1044" s="78" t="s">
        <v>112</v>
      </c>
      <c r="AK1044" s="78" t="s">
        <v>24</v>
      </c>
      <c r="AL1044" s="78" t="s">
        <v>112</v>
      </c>
      <c r="AM1044" s="78" t="s">
        <v>24</v>
      </c>
      <c r="AN1044" s="78" t="s">
        <v>112</v>
      </c>
      <c r="AO1044" s="78" t="s">
        <v>24</v>
      </c>
      <c r="AP1044" s="78" t="s">
        <v>112</v>
      </c>
      <c r="AQ1044" s="78" t="s">
        <v>24</v>
      </c>
      <c r="AR1044" s="78" t="s">
        <v>112</v>
      </c>
      <c r="AS1044" s="78" t="s">
        <v>24</v>
      </c>
      <c r="AT1044" s="78" t="s">
        <v>112</v>
      </c>
      <c r="AU1044" s="78" t="s">
        <v>24</v>
      </c>
      <c r="AV1044" s="154" t="s">
        <v>112</v>
      </c>
    </row>
    <row r="1045" spans="1:63" ht="16.5" thickTop="1" thickBot="1" x14ac:dyDescent="0.3">
      <c r="A1045" s="20" t="s">
        <v>25</v>
      </c>
      <c r="B1045" s="21"/>
      <c r="C1045" s="21"/>
      <c r="D1045" s="75">
        <f>C1045/C1043</f>
        <v>0</v>
      </c>
      <c r="E1045" s="21"/>
      <c r="F1045" s="75">
        <f>E1045/E1043</f>
        <v>0</v>
      </c>
      <c r="G1045" s="21"/>
      <c r="H1045" s="75">
        <f>G1045/G1043</f>
        <v>0</v>
      </c>
      <c r="I1045" s="21"/>
      <c r="J1045" s="75">
        <f>I1045/I1043</f>
        <v>0</v>
      </c>
      <c r="K1045" s="21"/>
      <c r="L1045" s="75">
        <f>K1045/K1043</f>
        <v>0</v>
      </c>
      <c r="M1045" s="21"/>
      <c r="N1045" s="75">
        <f>M1045/M1043</f>
        <v>0</v>
      </c>
      <c r="O1045" s="21"/>
      <c r="P1045" s="75">
        <f>O1045/O1043</f>
        <v>0</v>
      </c>
      <c r="Q1045" s="21"/>
      <c r="R1045" s="75">
        <f>Q1045/Q1043</f>
        <v>0</v>
      </c>
      <c r="S1045" s="21"/>
      <c r="T1045" s="75">
        <f>S1045/S1043</f>
        <v>0</v>
      </c>
      <c r="U1045" s="21"/>
      <c r="V1045" s="75">
        <f>U1045/U1043</f>
        <v>0</v>
      </c>
      <c r="W1045" s="21"/>
      <c r="X1045" s="75">
        <f>W1045/W1043</f>
        <v>0</v>
      </c>
      <c r="Y1045" s="21"/>
      <c r="Z1045" s="75">
        <f>Y1045/Y1043</f>
        <v>0</v>
      </c>
      <c r="AA1045" s="21"/>
      <c r="AB1045" s="75">
        <f>AA1045/AA1043</f>
        <v>0</v>
      </c>
      <c r="AC1045" s="21"/>
      <c r="AD1045" s="75">
        <f>AC1045/AC1043</f>
        <v>0</v>
      </c>
      <c r="AE1045" s="21"/>
      <c r="AF1045" s="75">
        <f>AE1045/AE1043</f>
        <v>0</v>
      </c>
      <c r="AG1045" s="21"/>
      <c r="AH1045" s="75">
        <f>AG1045/AG1043</f>
        <v>0</v>
      </c>
      <c r="AI1045" s="21"/>
      <c r="AJ1045" s="75">
        <f>AI1045/AI1043</f>
        <v>0</v>
      </c>
      <c r="AK1045" s="21"/>
      <c r="AL1045" s="75">
        <f>AK1045/AK1043</f>
        <v>0</v>
      </c>
      <c r="AM1045" s="21">
        <v>0</v>
      </c>
      <c r="AN1045" s="75">
        <f>AM1045/AM1043</f>
        <v>0</v>
      </c>
      <c r="AO1045" s="21"/>
      <c r="AP1045" s="75">
        <f>AO1045/AO1043</f>
        <v>0</v>
      </c>
      <c r="AQ1045" s="21"/>
      <c r="AR1045" s="75">
        <f>AQ1045/AQ1043</f>
        <v>0</v>
      </c>
      <c r="AS1045" s="21"/>
      <c r="AT1045" s="75">
        <f>AS1045/AS1043</f>
        <v>0</v>
      </c>
      <c r="AU1045" s="100">
        <f>E1045+M1045+O1045+Q1045+W1045+Y1045+AA1045+AE1045+AG1045+AI1045+AO1045+AS1045+G1045+K1045+I1045+AC1045+S1045+U1045+AQ1045+AK1045+AM1045+C1045</f>
        <v>0</v>
      </c>
      <c r="AV1045" s="155">
        <f t="shared" ref="AV1045:AV1049" si="4710">F1045+N1045+P1045+R1045+X1045+Z1045+AB1045+AF1045+AH1045+AJ1045+AP1045+AT1045+AD1045+H1045+L1045+J1045+T1045+V1045+AR1045+AL1045+AN1045+D1045</f>
        <v>0</v>
      </c>
      <c r="AW1045" s="93">
        <f>IF(D1045=0,0,(IF('Attorney Detail'!I1043="yes",(D1045/AV1045)*('Attorney Detail'!G1043+'Attorney Detail'!H1043),0)))</f>
        <v>0</v>
      </c>
      <c r="AX1045" s="93">
        <f>IF(F1045=0,0,(IF('Attorney Detail'!J1043="yes",(F1045/AV1045)*('Attorney Detail'!G1043+'Attorney Detail'!H1043),0)))</f>
        <v>0</v>
      </c>
      <c r="AY1045" s="93">
        <f>IF(H1045+J1045=0,0,(IF('Attorney Detail'!K1043="yes",((H1045+J1045)/AV1045)*('Attorney Detail'!G1043+'Attorney Detail'!H1043),0)))</f>
        <v>0</v>
      </c>
      <c r="AZ1045" s="93">
        <f>IF(L1045=0,0,(IF('Attorney Detail'!L1043="yes",(L1045/AV1045)*('Attorney Detail'!G1043+'Attorney Detail'!H1043),0)))</f>
        <v>0</v>
      </c>
      <c r="BA1045" s="93">
        <f>IF(N1045=0,0,(N1045/AV1045)*('Attorney Detail'!G1043+'Attorney Detail'!H1043))</f>
        <v>0</v>
      </c>
      <c r="BB1045" s="93">
        <f>IF(R1045+T1045=0,0,(IF('Attorney Detail'!M1043="yes",((R1045+T1045)/AV1045)*('Attorney Detail'!G1043+'Attorney Detail'!H1043),0)))</f>
        <v>0</v>
      </c>
      <c r="BC1045" s="93">
        <f>IF(V1045=0,0,(IF('Attorney Detail'!N1043="yes",(((V1045)/AV1045)*('Attorney Detail'!G1043+'Attorney Detail'!H1043)),0)))</f>
        <v>0</v>
      </c>
      <c r="BD1045" s="93">
        <f>IF(X1045+Z1045+AB1045=0,0,(IF('Attorney Detail'!O1043="yes",((X1045+Z1045+AB1045)/AV1045)*('Attorney Detail'!G1043+'Attorney Detail'!H1043),0)))</f>
        <v>0</v>
      </c>
      <c r="BE1045" s="93">
        <f>IF(AD1045=0,0,(IF('Attorney Detail'!P1043="yes",(AD1045/AV1045)*('Attorney Detail'!G1043+'Attorney Detail'!H1043),0)))</f>
        <v>0</v>
      </c>
      <c r="BF1045" s="93">
        <f>IF(AF1045=0,0,(IF('Attorney Detail'!Q1043="yes",(AF1045/AV1045)*('Attorney Detail'!G1043+'Attorney Detail'!H1043),0)))</f>
        <v>0</v>
      </c>
      <c r="BG1045" s="93">
        <f>IF(AH1045=0,0,(AH1045/AV1045)*('Attorney Detail'!G1043+'Attorney Detail'!H1043))</f>
        <v>0</v>
      </c>
      <c r="BH1045" s="93">
        <f>IF(AK1045+AM1045=0,0,(IF('Attorney Detail'!R1043="yes",((AL1045+AN1045)/AV1045)*('Attorney Detail'!G1043+'Attorney Detail'!H1043),0)))</f>
        <v>0</v>
      </c>
      <c r="BI1045" s="91">
        <f>IF(AP1045=0,0,(IF('Attorney Detail'!S1043="yes",(AP1045/AV1045)*('Attorney Detail'!G1043+'Attorney Detail'!H1043),0)))</f>
        <v>0</v>
      </c>
      <c r="BJ1045" s="91">
        <f>IF(AT1045=0,0,(AT1045/AV1045)*('Attorney Detail'!G1043+'Attorney Detail'!H1043))</f>
        <v>0</v>
      </c>
      <c r="BK1045" s="91">
        <f>IF((AU1045)=0,('Attorney Detail'!G1043+'Attorney Detail'!H1043),SUM(AW1045:BJ1045))</f>
        <v>0</v>
      </c>
    </row>
    <row r="1046" spans="1:63" ht="16.5" thickTop="1" thickBot="1" x14ac:dyDescent="0.3">
      <c r="A1046" s="22" t="s">
        <v>26</v>
      </c>
      <c r="B1046" s="23"/>
      <c r="C1046" s="88"/>
      <c r="D1046" s="75">
        <f>C1046/C1043</f>
        <v>0</v>
      </c>
      <c r="E1046" s="88"/>
      <c r="F1046" s="75">
        <f>E1046/E1043</f>
        <v>0</v>
      </c>
      <c r="G1046" s="88"/>
      <c r="H1046" s="75">
        <f>G1046/G1043</f>
        <v>0</v>
      </c>
      <c r="I1046" s="88"/>
      <c r="J1046" s="75">
        <f>I1046/I1043</f>
        <v>0</v>
      </c>
      <c r="K1046" s="88"/>
      <c r="L1046" s="75">
        <f>K1046/K1043</f>
        <v>0</v>
      </c>
      <c r="M1046" s="88"/>
      <c r="N1046" s="75">
        <f>M1046/M1043</f>
        <v>0</v>
      </c>
      <c r="O1046" s="88"/>
      <c r="P1046" s="75">
        <f>O1046/O1043</f>
        <v>0</v>
      </c>
      <c r="Q1046" s="88"/>
      <c r="R1046" s="75">
        <f>Q1046/Q1043</f>
        <v>0</v>
      </c>
      <c r="S1046" s="88"/>
      <c r="T1046" s="75">
        <f>S1046/S1043</f>
        <v>0</v>
      </c>
      <c r="U1046" s="88"/>
      <c r="V1046" s="75">
        <f>U1046/U1043</f>
        <v>0</v>
      </c>
      <c r="W1046" s="88"/>
      <c r="X1046" s="75">
        <f>W1046/W1043</f>
        <v>0</v>
      </c>
      <c r="Y1046" s="88"/>
      <c r="Z1046" s="75">
        <f>Y1046/Y1043</f>
        <v>0</v>
      </c>
      <c r="AA1046" s="88"/>
      <c r="AB1046" s="75">
        <f>AA1046/AA1043</f>
        <v>0</v>
      </c>
      <c r="AC1046" s="88"/>
      <c r="AD1046" s="75">
        <f>AC1046/AC1043</f>
        <v>0</v>
      </c>
      <c r="AE1046" s="88"/>
      <c r="AF1046" s="75">
        <f>AE1046/AE1043</f>
        <v>0</v>
      </c>
      <c r="AG1046" s="88"/>
      <c r="AH1046" s="75">
        <f>AG1046/AG1043</f>
        <v>0</v>
      </c>
      <c r="AI1046" s="88"/>
      <c r="AJ1046" s="75">
        <f>AI1046/AI1043</f>
        <v>0</v>
      </c>
      <c r="AK1046" s="88">
        <v>0</v>
      </c>
      <c r="AL1046" s="75">
        <f>AK1046/AK1043</f>
        <v>0</v>
      </c>
      <c r="AM1046" s="88">
        <v>0</v>
      </c>
      <c r="AN1046" s="75">
        <f>AM1046/AM1043</f>
        <v>0</v>
      </c>
      <c r="AO1046" s="88"/>
      <c r="AP1046" s="75">
        <f>AO1046/AO1043</f>
        <v>0</v>
      </c>
      <c r="AQ1046" s="88"/>
      <c r="AR1046" s="75">
        <f>AQ1046/AQ1043</f>
        <v>0</v>
      </c>
      <c r="AS1046" s="88"/>
      <c r="AT1046" s="75">
        <f>AS1046/AS1043</f>
        <v>0</v>
      </c>
      <c r="AU1046" s="107">
        <f>E1046+M1046+O1046+Q1046+W1046+Y1046+AA1046+AE1046+AG1046+AI1046+AO1046+AS1046+G1046+K1046+I1046+AC1046+S1046+U1046+AQ1046+AK1046+AM1046+C1046</f>
        <v>0</v>
      </c>
      <c r="AV1046" s="155">
        <f t="shared" si="4710"/>
        <v>0</v>
      </c>
      <c r="AW1046" s="93">
        <f>IF(D1046=0,0,(IF('Attorney Detail'!I1044="yes",(D1046/AV1046)*('Attorney Detail'!G1044+'Attorney Detail'!H1044),0)))</f>
        <v>0</v>
      </c>
      <c r="AX1046" s="93">
        <f>IF(F1046=0,0,(IF('Attorney Detail'!J1044="yes",(F1046/AV1046)*('Attorney Detail'!G1044+'Attorney Detail'!H1044),0)))</f>
        <v>0</v>
      </c>
      <c r="AY1046" s="93">
        <f>IF(H1046+J1046=0,0,(IF('Attorney Detail'!K1044="yes",((H1046+J1046)/AV1046)*('Attorney Detail'!G1044+'Attorney Detail'!H1044),0)))</f>
        <v>0</v>
      </c>
      <c r="AZ1046" s="93">
        <f>IF(L1046=0,0,(IF('Attorney Detail'!L1044="yes",(L1046/AV1046)*('Attorney Detail'!G1044+'Attorney Detail'!H1044),0)))</f>
        <v>0</v>
      </c>
      <c r="BA1046" s="93">
        <f>IF(N1046=0,0,(N1046/AV1046)*('Attorney Detail'!G1044+'Attorney Detail'!H1044))</f>
        <v>0</v>
      </c>
      <c r="BB1046" s="93">
        <f>IF(R1046+T1046=0,0,(IF('Attorney Detail'!M1044="yes",((R1046+T1046)/AV1046)*('Attorney Detail'!G1044+'Attorney Detail'!H1044),0)))</f>
        <v>0</v>
      </c>
      <c r="BC1046" s="93">
        <f>IF(V1046=0,0,(IF('Attorney Detail'!N1044="yes",(((V1046)/AV1046)*('Attorney Detail'!G1044+'Attorney Detail'!H1044)),0)))</f>
        <v>0</v>
      </c>
      <c r="BD1046" s="93">
        <f>IF(X1046+Z1046+AB1046=0,0,(IF('Attorney Detail'!O1044="yes",((X1046+Z1046+AB1046)/AV1046)*('Attorney Detail'!G1044+'Attorney Detail'!H1044),0)))</f>
        <v>0</v>
      </c>
      <c r="BE1046" s="93">
        <f>IF(AD1046=0,0,(IF('Attorney Detail'!P1044="yes",(AD1046/AV1046)*('Attorney Detail'!G1044+'Attorney Detail'!H1044),0)))</f>
        <v>0</v>
      </c>
      <c r="BF1046" s="93">
        <f>IF(AF1046=0,0,(IF('Attorney Detail'!Q1044="yes",(AF1046/AV1046)*('Attorney Detail'!G1044+'Attorney Detail'!H1044),0)))</f>
        <v>0</v>
      </c>
      <c r="BG1046" s="93">
        <f>IF(AH1046=0,0,(AH1046/AV1046)*('Attorney Detail'!G1044+'Attorney Detail'!H1044))</f>
        <v>0</v>
      </c>
      <c r="BH1046" s="93">
        <f>IF(AK1046+AM1046=0,0,(IF('Attorney Detail'!R1044="yes",((AL1046+AN1046)/AV1046)*('Attorney Detail'!G1044+'Attorney Detail'!H1044),0)))</f>
        <v>0</v>
      </c>
      <c r="BI1046" s="91">
        <f>IF(AP1046=0,0,(IF('Attorney Detail'!S1044="yes",(AP1046/AV1046)*('Attorney Detail'!G1044+'Attorney Detail'!H1044),0)))</f>
        <v>0</v>
      </c>
      <c r="BJ1046" s="91">
        <f>IF(AT1046=0,0,(AT1046/AV1046)*('Attorney Detail'!G1044+'Attorney Detail'!H1044))</f>
        <v>0</v>
      </c>
      <c r="BK1046" s="91">
        <f>IF((AU1046)=0,('Attorney Detail'!G1044+'Attorney Detail'!H1044),SUM(AW1046:BJ1046))</f>
        <v>0</v>
      </c>
    </row>
    <row r="1047" spans="1:63" ht="16.5" thickTop="1" thickBot="1" x14ac:dyDescent="0.3">
      <c r="A1047" s="22" t="s">
        <v>27</v>
      </c>
      <c r="B1047" s="23"/>
      <c r="C1047" s="88"/>
      <c r="D1047" s="75">
        <f>C1047/C1043</f>
        <v>0</v>
      </c>
      <c r="E1047" s="88"/>
      <c r="F1047" s="75">
        <f>E1047/E1043</f>
        <v>0</v>
      </c>
      <c r="G1047" s="88"/>
      <c r="H1047" s="75">
        <f>G1047/G1043</f>
        <v>0</v>
      </c>
      <c r="I1047" s="88"/>
      <c r="J1047" s="75">
        <f>I1047/I1043</f>
        <v>0</v>
      </c>
      <c r="K1047" s="88"/>
      <c r="L1047" s="75">
        <f>K1047/K1043</f>
        <v>0</v>
      </c>
      <c r="M1047" s="88"/>
      <c r="N1047" s="75">
        <f>M1047/M1043</f>
        <v>0</v>
      </c>
      <c r="O1047" s="88"/>
      <c r="P1047" s="75">
        <f>O1047/O1043</f>
        <v>0</v>
      </c>
      <c r="Q1047" s="88"/>
      <c r="R1047" s="75">
        <f>Q1047/Q1043</f>
        <v>0</v>
      </c>
      <c r="S1047" s="88"/>
      <c r="T1047" s="75">
        <f>S1047/S1043</f>
        <v>0</v>
      </c>
      <c r="U1047" s="88"/>
      <c r="V1047" s="75">
        <f>U1047/U1043</f>
        <v>0</v>
      </c>
      <c r="W1047" s="88"/>
      <c r="X1047" s="75">
        <f>W1047/W1043</f>
        <v>0</v>
      </c>
      <c r="Y1047" s="88"/>
      <c r="Z1047" s="75">
        <f>Y1047/Y1043</f>
        <v>0</v>
      </c>
      <c r="AA1047" s="88"/>
      <c r="AB1047" s="75">
        <f>AA1047/AA1043</f>
        <v>0</v>
      </c>
      <c r="AC1047" s="88"/>
      <c r="AD1047" s="75">
        <f>AC1047/AC1043</f>
        <v>0</v>
      </c>
      <c r="AE1047" s="88"/>
      <c r="AF1047" s="75">
        <f>AE1047/AE1043</f>
        <v>0</v>
      </c>
      <c r="AG1047" s="88"/>
      <c r="AH1047" s="75">
        <f>AG1047/AG1043</f>
        <v>0</v>
      </c>
      <c r="AI1047" s="88"/>
      <c r="AJ1047" s="75">
        <f>AI1047/AI1043</f>
        <v>0</v>
      </c>
      <c r="AK1047" s="88">
        <v>0</v>
      </c>
      <c r="AL1047" s="75">
        <f>AK1047/AK1043</f>
        <v>0</v>
      </c>
      <c r="AM1047" s="88">
        <v>0</v>
      </c>
      <c r="AN1047" s="75">
        <f>AM1047/AM1043</f>
        <v>0</v>
      </c>
      <c r="AO1047" s="88"/>
      <c r="AP1047" s="75">
        <f>AO1047/AO1043</f>
        <v>0</v>
      </c>
      <c r="AQ1047" s="88"/>
      <c r="AR1047" s="75">
        <f>AQ1047/AQ1043</f>
        <v>0</v>
      </c>
      <c r="AS1047" s="88"/>
      <c r="AT1047" s="75">
        <f>AS1047/AS1043</f>
        <v>0</v>
      </c>
      <c r="AU1047" s="107">
        <f>E1047+M1047+O1047+Q1047+W1047+Y1047+AA1047+AE1047+AG1047+AI1047+AO1047+AS1047+G1047+K1047+I1047+AC1047+S1047+U1047+AQ1047+AK1047+AM1047+C1047</f>
        <v>0</v>
      </c>
      <c r="AV1047" s="155">
        <f t="shared" si="4710"/>
        <v>0</v>
      </c>
      <c r="AW1047" s="93">
        <f>IF(D1047=0,0,(IF('Attorney Detail'!I1045="yes",(D1047/AV1047)*('Attorney Detail'!G1045+'Attorney Detail'!H1045),0)))</f>
        <v>0</v>
      </c>
      <c r="AX1047" s="93">
        <f>IF(F1047=0,0,(IF('Attorney Detail'!J1045="yes",(F1047/AV1047)*('Attorney Detail'!G1045+'Attorney Detail'!H1045),0)))</f>
        <v>0</v>
      </c>
      <c r="AY1047" s="93">
        <f>IF(H1047+J1047=0,0,(IF('Attorney Detail'!K1045="yes",((H1047+J1047)/AV1047)*('Attorney Detail'!G1045+'Attorney Detail'!H1045),0)))</f>
        <v>0</v>
      </c>
      <c r="AZ1047" s="93">
        <f>IF(L1047=0,0,(IF('Attorney Detail'!L1045="yes",(L1047/AV1047)*('Attorney Detail'!G1045+'Attorney Detail'!H1045),0)))</f>
        <v>0</v>
      </c>
      <c r="BA1047" s="93">
        <f>IF(N1047=0,0,(N1047/AV1047)*('Attorney Detail'!G1045+'Attorney Detail'!H1045))</f>
        <v>0</v>
      </c>
      <c r="BB1047" s="93">
        <f>IF(R1047+T1047=0,0,(IF('Attorney Detail'!M1045="yes",((R1047+T1047)/AV1047)*('Attorney Detail'!G1045+'Attorney Detail'!H1045),0)))</f>
        <v>0</v>
      </c>
      <c r="BC1047" s="93">
        <f>IF(V1047=0,0,(IF('Attorney Detail'!N1045="yes",(((V1047)/AV1047)*('Attorney Detail'!G1045+'Attorney Detail'!H1045)),0)))</f>
        <v>0</v>
      </c>
      <c r="BD1047" s="93">
        <f>IF(X1047+Z1047+AB1047=0,0,(IF('Attorney Detail'!O1045="yes",((X1047+Z1047+AB1047)/AV1047)*('Attorney Detail'!G1045+'Attorney Detail'!H1045),0)))</f>
        <v>0</v>
      </c>
      <c r="BE1047" s="93">
        <f>IF(AD1047=0,0,(IF('Attorney Detail'!P1045="yes",(AD1047/AV1047)*('Attorney Detail'!G1045+'Attorney Detail'!H1045),0)))</f>
        <v>0</v>
      </c>
      <c r="BF1047" s="93">
        <f>IF(AF1047=0,0,(IF('Attorney Detail'!Q1045="yes",(AF1047/AV1047)*('Attorney Detail'!G1045+'Attorney Detail'!H1045),0)))</f>
        <v>0</v>
      </c>
      <c r="BG1047" s="93">
        <f>IF(AH1047=0,0,(AH1047/AV1047)*('Attorney Detail'!G1045+'Attorney Detail'!H1045))</f>
        <v>0</v>
      </c>
      <c r="BH1047" s="93">
        <f>IF(AK1047+AM1047=0,0,(IF('Attorney Detail'!R1045="yes",((AL1047+AN1047)/AV1047)*('Attorney Detail'!G1045+'Attorney Detail'!H1045),0)))</f>
        <v>0</v>
      </c>
      <c r="BI1047" s="91">
        <f>IF(AP1047=0,0,(IF('Attorney Detail'!S1045="yes",(AP1047/AV1047)*('Attorney Detail'!G1045+'Attorney Detail'!H1045),0)))</f>
        <v>0</v>
      </c>
      <c r="BJ1047" s="91">
        <f>IF(AT1047=0,0,(AT1047/AV1047)*('Attorney Detail'!G1045+'Attorney Detail'!H1045))</f>
        <v>0</v>
      </c>
      <c r="BK1047" s="91">
        <f>IF((AU1047)=0,('Attorney Detail'!G1045+'Attorney Detail'!H1045),SUM(AW1047:BJ1047))</f>
        <v>0</v>
      </c>
    </row>
    <row r="1048" spans="1:63" ht="16.5" thickTop="1" thickBot="1" x14ac:dyDescent="0.3">
      <c r="A1048" s="24" t="s">
        <v>28</v>
      </c>
      <c r="B1048" s="25"/>
      <c r="C1048" s="25"/>
      <c r="D1048" s="75">
        <f>C1048/C1043</f>
        <v>0</v>
      </c>
      <c r="E1048" s="25"/>
      <c r="F1048" s="75">
        <f>E1048/E1043</f>
        <v>0</v>
      </c>
      <c r="G1048" s="25"/>
      <c r="H1048" s="75">
        <f>G1048/G1043</f>
        <v>0</v>
      </c>
      <c r="I1048" s="25"/>
      <c r="J1048" s="75">
        <f>I1048/I1043</f>
        <v>0</v>
      </c>
      <c r="K1048" s="25"/>
      <c r="L1048" s="75">
        <f>K1048/K1043</f>
        <v>0</v>
      </c>
      <c r="M1048" s="25"/>
      <c r="N1048" s="75">
        <f>M1048/M1043</f>
        <v>0</v>
      </c>
      <c r="O1048" s="25"/>
      <c r="P1048" s="75">
        <f>O1048/O1043</f>
        <v>0</v>
      </c>
      <c r="Q1048" s="25"/>
      <c r="R1048" s="75">
        <f>Q1048/Q1043</f>
        <v>0</v>
      </c>
      <c r="S1048" s="25"/>
      <c r="T1048" s="75">
        <f>S1048/S1043</f>
        <v>0</v>
      </c>
      <c r="U1048" s="25"/>
      <c r="V1048" s="75">
        <f>U1048/U1043</f>
        <v>0</v>
      </c>
      <c r="W1048" s="25"/>
      <c r="X1048" s="75">
        <f>W1048/W1043</f>
        <v>0</v>
      </c>
      <c r="Y1048" s="25"/>
      <c r="Z1048" s="75">
        <f>Y1048/Y1043</f>
        <v>0</v>
      </c>
      <c r="AA1048" s="25"/>
      <c r="AB1048" s="75">
        <f>AA1048/AA1043</f>
        <v>0</v>
      </c>
      <c r="AC1048" s="25"/>
      <c r="AD1048" s="75">
        <f>AC1048/AC1043</f>
        <v>0</v>
      </c>
      <c r="AE1048" s="25"/>
      <c r="AF1048" s="75">
        <f>AE1048/AE1043</f>
        <v>0</v>
      </c>
      <c r="AG1048" s="25"/>
      <c r="AH1048" s="75">
        <f>AG1048/AG1043</f>
        <v>0</v>
      </c>
      <c r="AI1048" s="25"/>
      <c r="AJ1048" s="75">
        <f>AI1048/AI1043</f>
        <v>0</v>
      </c>
      <c r="AK1048" s="25">
        <v>0</v>
      </c>
      <c r="AL1048" s="75">
        <f>AK1048/AK1043</f>
        <v>0</v>
      </c>
      <c r="AM1048" s="25">
        <v>0</v>
      </c>
      <c r="AN1048" s="75">
        <f>AM1048/AM1043</f>
        <v>0</v>
      </c>
      <c r="AO1048" s="25"/>
      <c r="AP1048" s="75">
        <f>AO1048/AO1043</f>
        <v>0</v>
      </c>
      <c r="AQ1048" s="25"/>
      <c r="AR1048" s="75">
        <f>AQ1048/AQ1043</f>
        <v>0</v>
      </c>
      <c r="AS1048" s="25"/>
      <c r="AT1048" s="75">
        <f>AS1048/AS1043</f>
        <v>0</v>
      </c>
      <c r="AU1048" s="108">
        <f>E1048+M1048+O1048+Q1048+W1048+Y1048+AA1048+AE1048+AG1048+AI1048+AO1048+AS1048+G1048+K1048+I1048+AC1048+S1048+U1048+AQ1048+AK1048+AM1048+C1048</f>
        <v>0</v>
      </c>
      <c r="AV1048" s="155">
        <f t="shared" si="4710"/>
        <v>0</v>
      </c>
      <c r="AW1048" s="93">
        <f>IF(D1048=0,0,(IF('Attorney Detail'!I1046="yes",(D1048/AV1048)*('Attorney Detail'!G1046+'Attorney Detail'!H1046),0)))</f>
        <v>0</v>
      </c>
      <c r="AX1048" s="93">
        <f>IF(F1048=0,0,(IF('Attorney Detail'!J1046="yes",(F1048/AV1048)*('Attorney Detail'!G1046+'Attorney Detail'!H1046),0)))</f>
        <v>0</v>
      </c>
      <c r="AY1048" s="93">
        <f>IF(H1048+J1048=0,0,(IF('Attorney Detail'!K1046="yes",((H1048+J1048)/AV1048)*('Attorney Detail'!G1046+'Attorney Detail'!H1046),0)))</f>
        <v>0</v>
      </c>
      <c r="AZ1048" s="93">
        <f>IF(L1048=0,0,(IF('Attorney Detail'!L1046="yes",(L1048/AV1048)*('Attorney Detail'!G1046+'Attorney Detail'!H1046),0)))</f>
        <v>0</v>
      </c>
      <c r="BA1048" s="93">
        <f>IF(N1048=0,0,(N1048/AV1048)*('Attorney Detail'!G1046+'Attorney Detail'!H1046))</f>
        <v>0</v>
      </c>
      <c r="BB1048" s="93">
        <f>IF(R1048+T1048=0,0,(IF('Attorney Detail'!M1046="yes",((R1048+T1048)/AV1048)*('Attorney Detail'!G1046+'Attorney Detail'!H1046),0)))</f>
        <v>0</v>
      </c>
      <c r="BC1048" s="93">
        <f>IF(V1048=0,0,(IF('Attorney Detail'!N1046="yes",(((V1048)/AV1048)*('Attorney Detail'!G1046+'Attorney Detail'!H1046)),0)))</f>
        <v>0</v>
      </c>
      <c r="BD1048" s="93">
        <f>IF(X1048+Z1048+AB1048=0,0,(IF('Attorney Detail'!O1046="yes",((X1048+Z1048+AB1048)/AV1048)*('Attorney Detail'!G1046+'Attorney Detail'!H1046),0)))</f>
        <v>0</v>
      </c>
      <c r="BE1048" s="93">
        <f>IF(AD1048=0,0,(IF('Attorney Detail'!P1046="yes",(AD1048/AV1048)*('Attorney Detail'!G1046+'Attorney Detail'!H1046),0)))</f>
        <v>0</v>
      </c>
      <c r="BF1048" s="93">
        <f>IF(AF1048=0,0,(IF('Attorney Detail'!Q1046="yes",(AF1048/AV1048)*('Attorney Detail'!G1046+'Attorney Detail'!H1046),0)))</f>
        <v>0</v>
      </c>
      <c r="BG1048" s="93">
        <f>IF(AH1048=0,0,(AH1048/AV1048)*('Attorney Detail'!G1046+'Attorney Detail'!H1046))</f>
        <v>0</v>
      </c>
      <c r="BH1048" s="93">
        <f>IF(AK1048+AM1048=0,0,(IF('Attorney Detail'!R1046="yes",((AL1048+AN1048)/AV1048)*('Attorney Detail'!G1046+'Attorney Detail'!H1046),0)))</f>
        <v>0</v>
      </c>
      <c r="BI1048" s="91">
        <f>IF(AP1048=0,0,(IF('Attorney Detail'!S1046="yes",(AP1048/AV1048)*('Attorney Detail'!G1046+'Attorney Detail'!H1046),0)))</f>
        <v>0</v>
      </c>
      <c r="BJ1048" s="91">
        <f>IF(AT1048=0,0,(AT1048/AV1048)*('Attorney Detail'!G1046+'Attorney Detail'!H1046))</f>
        <v>0</v>
      </c>
      <c r="BK1048" s="91">
        <f>IF((AU1048)=0,('Attorney Detail'!G1046+'Attorney Detail'!H1046),SUM(AW1048:BJ1048))</f>
        <v>0</v>
      </c>
    </row>
    <row r="1049" spans="1:63" ht="16.5" thickTop="1" thickBot="1" x14ac:dyDescent="0.3">
      <c r="A1049" s="72" t="s">
        <v>29</v>
      </c>
      <c r="B1049" s="73"/>
      <c r="C1049" s="73">
        <f t="shared" ref="C1049" si="4711">SUM(C1045:C1048)</f>
        <v>0</v>
      </c>
      <c r="D1049" s="74">
        <f t="shared" ref="D1049" si="4712">C1049/C1043</f>
        <v>0</v>
      </c>
      <c r="E1049" s="73">
        <f t="shared" ref="E1049" si="4713">SUM(E1045:E1048)</f>
        <v>0</v>
      </c>
      <c r="F1049" s="74">
        <f t="shared" ref="F1049" si="4714">E1049/E1043</f>
        <v>0</v>
      </c>
      <c r="G1049" s="73">
        <f t="shared" ref="G1049" si="4715">SUM(G1045:G1048)</f>
        <v>0</v>
      </c>
      <c r="H1049" s="75">
        <f t="shared" ref="H1049" si="4716">G1049/G1043</f>
        <v>0</v>
      </c>
      <c r="I1049" s="73">
        <f t="shared" ref="I1049" si="4717">SUM(I1045:I1048)</f>
        <v>0</v>
      </c>
      <c r="J1049" s="75">
        <f t="shared" ref="J1049" si="4718">I1049/I1043</f>
        <v>0</v>
      </c>
      <c r="K1049" s="73">
        <f t="shared" ref="K1049" si="4719">SUM(K1045:K1048)</f>
        <v>0</v>
      </c>
      <c r="L1049" s="75">
        <f t="shared" ref="L1049" si="4720">K1049/K1043</f>
        <v>0</v>
      </c>
      <c r="M1049" s="73">
        <f t="shared" ref="M1049" si="4721">SUM(M1045:M1048)</f>
        <v>0</v>
      </c>
      <c r="N1049" s="74">
        <f t="shared" ref="N1049" si="4722">M1049/M1043</f>
        <v>0</v>
      </c>
      <c r="O1049" s="73">
        <f t="shared" ref="O1049" si="4723">SUM(O1045:O1048)</f>
        <v>0</v>
      </c>
      <c r="P1049" s="74">
        <f t="shared" ref="P1049" si="4724">O1049/O1043</f>
        <v>0</v>
      </c>
      <c r="Q1049" s="73">
        <f t="shared" ref="Q1049" si="4725">SUM(Q1045:Q1048)</f>
        <v>0</v>
      </c>
      <c r="R1049" s="75">
        <f t="shared" ref="R1049" si="4726">Q1049/Q1043</f>
        <v>0</v>
      </c>
      <c r="S1049" s="73">
        <f t="shared" ref="S1049" si="4727">SUM(S1045:S1048)</f>
        <v>0</v>
      </c>
      <c r="T1049" s="75">
        <f t="shared" ref="T1049" si="4728">S1049/S1043</f>
        <v>0</v>
      </c>
      <c r="U1049" s="73">
        <f t="shared" ref="U1049" si="4729">SUM(U1045:U1048)</f>
        <v>0</v>
      </c>
      <c r="V1049" s="75">
        <f t="shared" ref="V1049" si="4730">U1049/U1043</f>
        <v>0</v>
      </c>
      <c r="W1049" s="73">
        <f t="shared" ref="W1049" si="4731">SUM(W1045:W1048)</f>
        <v>0</v>
      </c>
      <c r="X1049" s="75">
        <f t="shared" ref="X1049" si="4732">W1049/W1043</f>
        <v>0</v>
      </c>
      <c r="Y1049" s="73">
        <f t="shared" ref="Y1049" si="4733">SUM(Y1045:Y1048)</f>
        <v>0</v>
      </c>
      <c r="Z1049" s="75">
        <f t="shared" ref="Z1049" si="4734">Y1049/Y1043</f>
        <v>0</v>
      </c>
      <c r="AA1049" s="73">
        <f t="shared" ref="AA1049" si="4735">SUM(AA1045:AA1048)</f>
        <v>0</v>
      </c>
      <c r="AB1049" s="75">
        <f t="shared" ref="AB1049" si="4736">AA1049/AA1043</f>
        <v>0</v>
      </c>
      <c r="AC1049" s="73">
        <f t="shared" ref="AC1049" si="4737">SUM(AC1045:AC1048)</f>
        <v>0</v>
      </c>
      <c r="AD1049" s="75">
        <f t="shared" ref="AD1049" si="4738">AC1049/AC1043</f>
        <v>0</v>
      </c>
      <c r="AE1049" s="73">
        <f t="shared" ref="AE1049" si="4739">SUM(AE1045:AE1048)</f>
        <v>0</v>
      </c>
      <c r="AF1049" s="75">
        <f t="shared" ref="AF1049" si="4740">AE1049/AE1043</f>
        <v>0</v>
      </c>
      <c r="AG1049" s="73">
        <f t="shared" ref="AG1049" si="4741">SUM(AG1045:AG1048)</f>
        <v>0</v>
      </c>
      <c r="AH1049" s="75">
        <f t="shared" ref="AH1049" si="4742">AG1049/AG1043</f>
        <v>0</v>
      </c>
      <c r="AI1049" s="73">
        <f t="shared" ref="AI1049" si="4743">SUM(AI1045:AI1048)</f>
        <v>0</v>
      </c>
      <c r="AJ1049" s="75">
        <f t="shared" ref="AJ1049" si="4744">AI1049/AI1043</f>
        <v>0</v>
      </c>
      <c r="AK1049" s="73">
        <f t="shared" ref="AK1049" si="4745">SUM(AK1045:AK1048)</f>
        <v>0</v>
      </c>
      <c r="AL1049" s="75">
        <f t="shared" ref="AL1049" si="4746">AK1049/AK1043</f>
        <v>0</v>
      </c>
      <c r="AM1049" s="73">
        <f t="shared" ref="AM1049" si="4747">SUM(AM1045:AM1048)</f>
        <v>0</v>
      </c>
      <c r="AN1049" s="75">
        <f t="shared" ref="AN1049" si="4748">AM1049/AM1043</f>
        <v>0</v>
      </c>
      <c r="AO1049" s="73">
        <f t="shared" ref="AO1049" si="4749">SUM(AO1045:AO1048)</f>
        <v>0</v>
      </c>
      <c r="AP1049" s="75">
        <f t="shared" ref="AP1049" si="4750">AO1049/AO1043</f>
        <v>0</v>
      </c>
      <c r="AQ1049" s="73">
        <f t="shared" ref="AQ1049" si="4751">SUM(AQ1045:AQ1048)</f>
        <v>0</v>
      </c>
      <c r="AR1049" s="75">
        <f t="shared" ref="AR1049" si="4752">AQ1049/AQ1043</f>
        <v>0</v>
      </c>
      <c r="AS1049" s="73">
        <f t="shared" ref="AS1049" si="4753">SUM(AS1045:AS1048)</f>
        <v>0</v>
      </c>
      <c r="AT1049" s="75">
        <f t="shared" ref="AT1049" si="4754">AS1049/AS1043</f>
        <v>0</v>
      </c>
      <c r="AU1049" s="71">
        <f>E1049+M1049+O1049+Q1049+W1049+Y1049+AA1049+AE1049+AG1049+AI1049+AO1049+AS1049+G1049+K1049+I1049+AC1049+S1049+U1049+AQ1049+AK1049+AM1049+C1049</f>
        <v>0</v>
      </c>
      <c r="AV1049" s="155">
        <f t="shared" si="4710"/>
        <v>0</v>
      </c>
      <c r="AW1049" s="94"/>
      <c r="AX1049" s="94"/>
      <c r="AY1049" s="94"/>
      <c r="AZ1049" s="94"/>
      <c r="BA1049" s="94"/>
      <c r="BB1049" s="94"/>
      <c r="BC1049" s="94"/>
      <c r="BD1049" s="94"/>
      <c r="BE1049" s="94"/>
      <c r="BF1049" s="94"/>
      <c r="BG1049" s="94"/>
      <c r="BH1049" s="94"/>
      <c r="BI1049" s="94"/>
      <c r="BJ1049" s="94"/>
      <c r="BK1049" s="94"/>
    </row>
    <row r="1050" spans="1:63" ht="16.5" thickTop="1" x14ac:dyDescent="0.25">
      <c r="A1050" s="233" t="s">
        <v>481</v>
      </c>
      <c r="B1050" s="233"/>
      <c r="C1050" s="233"/>
      <c r="D1050" s="233"/>
      <c r="E1050" s="233"/>
      <c r="F1050" s="233"/>
      <c r="G1050" s="233"/>
      <c r="H1050" s="233"/>
      <c r="I1050" s="233"/>
      <c r="J1050" s="233"/>
      <c r="K1050" s="233"/>
      <c r="L1050" s="233"/>
      <c r="M1050" s="233"/>
      <c r="N1050" s="233"/>
      <c r="O1050" s="233"/>
      <c r="P1050" s="233"/>
      <c r="Q1050" s="233"/>
      <c r="R1050" s="233"/>
      <c r="S1050" s="233"/>
      <c r="T1050" s="233"/>
      <c r="U1050" s="233"/>
      <c r="V1050" s="233"/>
      <c r="W1050" s="233"/>
      <c r="X1050" s="233"/>
      <c r="Y1050" s="233"/>
      <c r="Z1050" s="233"/>
      <c r="AA1050" s="233"/>
      <c r="AB1050" s="233"/>
      <c r="AC1050" s="233"/>
      <c r="AD1050" s="233"/>
      <c r="AE1050" s="233"/>
      <c r="AF1050" s="233"/>
      <c r="AG1050" s="233"/>
      <c r="AH1050" s="233"/>
      <c r="AI1050" s="233"/>
      <c r="AJ1050" s="233"/>
      <c r="AK1050" s="233"/>
      <c r="AL1050" s="233"/>
      <c r="AM1050" s="233"/>
      <c r="AN1050" s="233"/>
      <c r="AO1050" s="233"/>
      <c r="AP1050" s="233"/>
      <c r="AQ1050" s="233"/>
      <c r="AR1050" s="233"/>
      <c r="AS1050" s="233"/>
      <c r="AT1050" s="233"/>
      <c r="AU1050" s="233"/>
      <c r="AV1050" s="233"/>
    </row>
    <row r="1051" spans="1:63" ht="45" x14ac:dyDescent="0.25">
      <c r="A1051" s="76"/>
      <c r="B1051" s="66" t="s">
        <v>21</v>
      </c>
      <c r="C1051" s="225" t="s">
        <v>442</v>
      </c>
      <c r="D1051" s="226"/>
      <c r="E1051" s="225" t="s">
        <v>96</v>
      </c>
      <c r="F1051" s="226"/>
      <c r="G1051" s="232" t="s">
        <v>99</v>
      </c>
      <c r="H1051" s="226"/>
      <c r="I1051" s="232" t="s">
        <v>100</v>
      </c>
      <c r="J1051" s="226"/>
      <c r="K1051" s="225" t="s">
        <v>97</v>
      </c>
      <c r="L1051" s="226"/>
      <c r="M1051" s="225" t="s">
        <v>98</v>
      </c>
      <c r="N1051" s="226"/>
      <c r="O1051" s="225" t="s">
        <v>22</v>
      </c>
      <c r="P1051" s="226"/>
      <c r="Q1051" s="225" t="s">
        <v>489</v>
      </c>
      <c r="R1051" s="226"/>
      <c r="S1051" s="225" t="s">
        <v>488</v>
      </c>
      <c r="T1051" s="226"/>
      <c r="U1051" s="232" t="s">
        <v>422</v>
      </c>
      <c r="V1051" s="226"/>
      <c r="W1051" s="232" t="s">
        <v>436</v>
      </c>
      <c r="X1051" s="226"/>
      <c r="Y1051" s="232" t="s">
        <v>423</v>
      </c>
      <c r="Z1051" s="226"/>
      <c r="AA1051" s="225" t="s">
        <v>484</v>
      </c>
      <c r="AB1051" s="226"/>
      <c r="AC1051" s="225" t="s">
        <v>93</v>
      </c>
      <c r="AD1051" s="226"/>
      <c r="AE1051" s="225" t="s">
        <v>94</v>
      </c>
      <c r="AF1051" s="226"/>
      <c r="AG1051" s="225" t="s">
        <v>485</v>
      </c>
      <c r="AH1051" s="226"/>
      <c r="AI1051" s="225" t="s">
        <v>424</v>
      </c>
      <c r="AJ1051" s="226"/>
      <c r="AK1051" s="225" t="s">
        <v>425</v>
      </c>
      <c r="AL1051" s="226"/>
      <c r="AM1051" s="225" t="s">
        <v>437</v>
      </c>
      <c r="AN1051" s="226"/>
      <c r="AO1051" s="225" t="s">
        <v>500</v>
      </c>
      <c r="AP1051" s="226"/>
      <c r="AQ1051" s="225" t="s">
        <v>426</v>
      </c>
      <c r="AR1051" s="226"/>
      <c r="AS1051" s="225" t="s">
        <v>447</v>
      </c>
      <c r="AT1051" s="226"/>
      <c r="AU1051" s="225" t="s">
        <v>23</v>
      </c>
      <c r="AV1051" s="226"/>
      <c r="AW1051" s="89" t="s">
        <v>442</v>
      </c>
      <c r="AX1051" s="89" t="s">
        <v>96</v>
      </c>
      <c r="AY1051" s="195" t="s">
        <v>349</v>
      </c>
      <c r="AZ1051" s="105" t="s">
        <v>97</v>
      </c>
      <c r="BA1051" s="105" t="s">
        <v>443</v>
      </c>
      <c r="BB1051" s="90" t="s">
        <v>434</v>
      </c>
      <c r="BC1051" s="106" t="s">
        <v>350</v>
      </c>
      <c r="BD1051" s="90" t="s">
        <v>435</v>
      </c>
      <c r="BE1051" s="90" t="s">
        <v>93</v>
      </c>
      <c r="BF1051" s="90" t="s">
        <v>94</v>
      </c>
      <c r="BG1051" s="90" t="s">
        <v>31</v>
      </c>
      <c r="BH1051" s="90" t="s">
        <v>444</v>
      </c>
      <c r="BI1051" s="91" t="s">
        <v>445</v>
      </c>
      <c r="BJ1051" s="91" t="s">
        <v>446</v>
      </c>
      <c r="BK1051" s="91" t="s">
        <v>448</v>
      </c>
    </row>
    <row r="1052" spans="1:63" x14ac:dyDescent="0.25">
      <c r="A1052" s="38" t="s">
        <v>107</v>
      </c>
      <c r="B1052" s="67"/>
      <c r="C1052" s="67"/>
      <c r="D1052" s="68"/>
      <c r="E1052" s="67"/>
      <c r="F1052" s="68"/>
      <c r="G1052" s="67"/>
      <c r="H1052" s="68"/>
      <c r="I1052" s="67"/>
      <c r="J1052" s="68"/>
      <c r="K1052" s="67"/>
      <c r="L1052" s="68"/>
      <c r="M1052" s="69"/>
      <c r="N1052" s="68"/>
      <c r="O1052" s="67"/>
      <c r="P1052" s="68"/>
      <c r="Q1052" s="67"/>
      <c r="R1052" s="68"/>
      <c r="S1052" s="67"/>
      <c r="T1052" s="68"/>
      <c r="U1052" s="67"/>
      <c r="V1052" s="68"/>
      <c r="W1052" s="67"/>
      <c r="X1052" s="68"/>
      <c r="Y1052" s="67"/>
      <c r="Z1052" s="68"/>
      <c r="AA1052" s="67"/>
      <c r="AB1052" s="68"/>
      <c r="AC1052" s="69"/>
      <c r="AD1052" s="69"/>
      <c r="AE1052" s="67"/>
      <c r="AF1052" s="68"/>
      <c r="AG1052" s="67"/>
      <c r="AH1052" s="68"/>
      <c r="AI1052" s="67"/>
      <c r="AJ1052" s="68"/>
      <c r="AK1052" s="227"/>
      <c r="AL1052" s="228"/>
      <c r="AM1052" s="227"/>
      <c r="AN1052" s="228"/>
      <c r="AO1052" s="112"/>
      <c r="AP1052" s="113"/>
      <c r="AQ1052" s="112"/>
      <c r="AR1052" s="113"/>
      <c r="AS1052" s="112"/>
      <c r="AT1052" s="113"/>
      <c r="AU1052" s="67"/>
      <c r="AV1052" s="110"/>
      <c r="AW1052" s="89"/>
      <c r="AX1052" s="89"/>
      <c r="AY1052" s="89"/>
      <c r="AZ1052" s="89"/>
      <c r="BA1052" s="89"/>
    </row>
    <row r="1053" spans="1:63" x14ac:dyDescent="0.25">
      <c r="A1053" s="77"/>
      <c r="B1053" s="70"/>
      <c r="C1053" s="223">
        <f>(VLOOKUP(A1052,$BL$2:$CH$5,2,FALSE))*'Attorney Detail'!F1053</f>
        <v>15</v>
      </c>
      <c r="D1053" s="224"/>
      <c r="E1053" s="223">
        <f>(VLOOKUP(A1052,$BL$2:$CH$5,3,FALSE))*'Attorney Detail'!F1053</f>
        <v>15</v>
      </c>
      <c r="F1053" s="224"/>
      <c r="G1053" s="223">
        <f>VLOOKUP(A1052,$BL$2:$CI$5,4,FALSE)*'Attorney Detail'!F1053</f>
        <v>50</v>
      </c>
      <c r="H1053" s="224"/>
      <c r="I1053" s="223">
        <f>VLOOKUP(A1052,$BL$2:$CI$5,5,FALSE)*'Attorney Detail'!F1053</f>
        <v>80</v>
      </c>
      <c r="J1053" s="224"/>
      <c r="K1053" s="223">
        <f>VLOOKUP(A1052,$BL$2:$CI$5,6,FALSE)*'Attorney Detail'!F1053</f>
        <v>100</v>
      </c>
      <c r="L1053" s="224"/>
      <c r="M1053" s="234">
        <f>VLOOKUP(A1052,$BL$2:$CI$5,7,FALSE)*'Attorney Detail'!F1053</f>
        <v>150</v>
      </c>
      <c r="N1053" s="224"/>
      <c r="O1053" s="223">
        <f>VLOOKUP(A1052,$BL$2:$CI$5,8,FALSE)*'Attorney Detail'!F1053</f>
        <v>300</v>
      </c>
      <c r="P1053" s="224"/>
      <c r="Q1053" s="223">
        <f>VLOOKUP(A1052,$BL$2:$CI$5,9,FALSE)*'Attorney Detail'!F1053</f>
        <v>15</v>
      </c>
      <c r="R1053" s="224"/>
      <c r="S1053" s="223">
        <f>VLOOKUP(A1052,$BL$2:$CI$5,10,FALSE)*'Attorney Detail'!F1053</f>
        <v>50</v>
      </c>
      <c r="T1053" s="224"/>
      <c r="U1053" s="223">
        <f>VLOOKUP(A1052,$BL$2:$CI$5,11,FALSE)*'Attorney Detail'!F1053</f>
        <v>100</v>
      </c>
      <c r="V1053" s="224"/>
      <c r="W1053" s="223">
        <f>VLOOKUP(A1052,$BL$2:$CI$5,12,FALSE)*'Attorney Detail'!F1053</f>
        <v>220</v>
      </c>
      <c r="X1053" s="224"/>
      <c r="Y1053" s="223">
        <f>VLOOKUP(A1052,$BL$2:$CI$5,13,FALSE)*'Attorney Detail'!F1053</f>
        <v>300</v>
      </c>
      <c r="Z1053" s="224"/>
      <c r="AA1053" s="229">
        <f>VLOOKUP(A1052,$BL$2:$CI$5,14,FALSE)*'Attorney Detail'!F1053</f>
        <v>400</v>
      </c>
      <c r="AB1053" s="230"/>
      <c r="AC1053" s="229">
        <f>VLOOKUP(A1052,$BL$2:$CI$5,15,FALSE)*'Attorney Detail'!F1053</f>
        <v>120</v>
      </c>
      <c r="AD1053" s="231"/>
      <c r="AE1053" s="229">
        <f>VLOOKUP(A1052,$BL$2:$CI$5,16,FALSE)*'Attorney Detail'!F1053</f>
        <v>120</v>
      </c>
      <c r="AF1053" s="230"/>
      <c r="AG1053" s="229">
        <f>VLOOKUP(A1052,$BL$2:$CI$5,17,FALSE)*'Attorney Detail'!F1053</f>
        <v>300</v>
      </c>
      <c r="AH1053" s="230"/>
      <c r="AI1053" s="223">
        <f>VLOOKUP(A1052,$BL$2:$CI$5,18,FALSE)*'Attorney Detail'!F1053</f>
        <v>300</v>
      </c>
      <c r="AJ1053" s="224"/>
      <c r="AK1053" s="223">
        <f>VLOOKUP(A1052,$BL$2:$CI$5,19,FALSE)*'Attorney Detail'!F1053</f>
        <v>15</v>
      </c>
      <c r="AL1053" s="224"/>
      <c r="AM1053" s="223">
        <f>VLOOKUP(A1052,$BL$2:$CI$5,20,FALSE)*'Attorney Detail'!F1053</f>
        <v>40</v>
      </c>
      <c r="AN1053" s="224"/>
      <c r="AO1053" s="223">
        <f>VLOOKUP(A1052,$BL$2:$CI$5,21,FALSE)*'Attorney Detail'!F1053</f>
        <v>40</v>
      </c>
      <c r="AP1053" s="224"/>
      <c r="AQ1053" s="223">
        <f>VLOOKUP(A1052,$BL$2:$CI$5,22,FALSE)*'Attorney Detail'!F1053</f>
        <v>40</v>
      </c>
      <c r="AR1053" s="224"/>
      <c r="AS1053" s="235">
        <f>VLOOKUP(A1052,$BL$2:$CI$5,23,FALSE)*'Attorney Detail'!F1053</f>
        <v>10000000000</v>
      </c>
      <c r="AT1053" s="236"/>
      <c r="AU1053" s="237"/>
      <c r="AV1053" s="238"/>
    </row>
    <row r="1054" spans="1:63" ht="15.75" thickBot="1" x14ac:dyDescent="0.3">
      <c r="A1054" s="37" t="str">
        <f>'Attorney Detail'!A1053&amp;""</f>
        <v/>
      </c>
      <c r="B1054" s="78" t="s">
        <v>24</v>
      </c>
      <c r="C1054" s="78" t="s">
        <v>24</v>
      </c>
      <c r="D1054" s="78" t="s">
        <v>112</v>
      </c>
      <c r="E1054" s="78" t="s">
        <v>24</v>
      </c>
      <c r="F1054" s="78" t="s">
        <v>112</v>
      </c>
      <c r="G1054" s="78" t="s">
        <v>24</v>
      </c>
      <c r="H1054" s="78" t="s">
        <v>112</v>
      </c>
      <c r="I1054" s="78" t="s">
        <v>24</v>
      </c>
      <c r="J1054" s="78" t="s">
        <v>112</v>
      </c>
      <c r="K1054" s="78" t="s">
        <v>24</v>
      </c>
      <c r="L1054" s="78" t="s">
        <v>112</v>
      </c>
      <c r="M1054" s="78" t="s">
        <v>24</v>
      </c>
      <c r="N1054" s="78" t="s">
        <v>112</v>
      </c>
      <c r="O1054" s="78" t="s">
        <v>24</v>
      </c>
      <c r="P1054" s="78" t="s">
        <v>112</v>
      </c>
      <c r="Q1054" s="78" t="s">
        <v>24</v>
      </c>
      <c r="R1054" s="78" t="s">
        <v>112</v>
      </c>
      <c r="S1054" s="78" t="s">
        <v>24</v>
      </c>
      <c r="T1054" s="78" t="s">
        <v>112</v>
      </c>
      <c r="U1054" s="78" t="s">
        <v>24</v>
      </c>
      <c r="V1054" s="78" t="s">
        <v>112</v>
      </c>
      <c r="W1054" s="78" t="s">
        <v>24</v>
      </c>
      <c r="X1054" s="78" t="s">
        <v>112</v>
      </c>
      <c r="Y1054" s="78" t="s">
        <v>24</v>
      </c>
      <c r="Z1054" s="78" t="s">
        <v>112</v>
      </c>
      <c r="AA1054" s="78" t="s">
        <v>24</v>
      </c>
      <c r="AB1054" s="78" t="s">
        <v>112</v>
      </c>
      <c r="AC1054" s="78" t="s">
        <v>24</v>
      </c>
      <c r="AD1054" s="78" t="s">
        <v>112</v>
      </c>
      <c r="AE1054" s="78" t="s">
        <v>24</v>
      </c>
      <c r="AF1054" s="78" t="s">
        <v>112</v>
      </c>
      <c r="AG1054" s="78" t="s">
        <v>24</v>
      </c>
      <c r="AH1054" s="79" t="s">
        <v>112</v>
      </c>
      <c r="AI1054" s="78" t="s">
        <v>24</v>
      </c>
      <c r="AJ1054" s="78" t="s">
        <v>112</v>
      </c>
      <c r="AK1054" s="78" t="s">
        <v>24</v>
      </c>
      <c r="AL1054" s="78" t="s">
        <v>112</v>
      </c>
      <c r="AM1054" s="78" t="s">
        <v>24</v>
      </c>
      <c r="AN1054" s="78" t="s">
        <v>112</v>
      </c>
      <c r="AO1054" s="78" t="s">
        <v>24</v>
      </c>
      <c r="AP1054" s="78" t="s">
        <v>112</v>
      </c>
      <c r="AQ1054" s="78" t="s">
        <v>24</v>
      </c>
      <c r="AR1054" s="78" t="s">
        <v>112</v>
      </c>
      <c r="AS1054" s="78" t="s">
        <v>24</v>
      </c>
      <c r="AT1054" s="78" t="s">
        <v>112</v>
      </c>
      <c r="AU1054" s="78" t="s">
        <v>24</v>
      </c>
      <c r="AV1054" s="154" t="s">
        <v>112</v>
      </c>
    </row>
    <row r="1055" spans="1:63" ht="16.5" thickTop="1" thickBot="1" x14ac:dyDescent="0.3">
      <c r="A1055" s="20" t="s">
        <v>25</v>
      </c>
      <c r="B1055" s="21"/>
      <c r="C1055" s="21"/>
      <c r="D1055" s="75">
        <f>C1055/C1053</f>
        <v>0</v>
      </c>
      <c r="E1055" s="21"/>
      <c r="F1055" s="75">
        <f>E1055/E1053</f>
        <v>0</v>
      </c>
      <c r="G1055" s="21"/>
      <c r="H1055" s="75">
        <f>G1055/G1053</f>
        <v>0</v>
      </c>
      <c r="I1055" s="21"/>
      <c r="J1055" s="75">
        <f>I1055/I1053</f>
        <v>0</v>
      </c>
      <c r="K1055" s="21"/>
      <c r="L1055" s="75">
        <f>K1055/K1053</f>
        <v>0</v>
      </c>
      <c r="M1055" s="21"/>
      <c r="N1055" s="75">
        <f>M1055/M1053</f>
        <v>0</v>
      </c>
      <c r="O1055" s="21"/>
      <c r="P1055" s="75">
        <f>O1055/O1053</f>
        <v>0</v>
      </c>
      <c r="Q1055" s="21"/>
      <c r="R1055" s="75">
        <f>Q1055/Q1053</f>
        <v>0</v>
      </c>
      <c r="S1055" s="21"/>
      <c r="T1055" s="75">
        <f>S1055/S1053</f>
        <v>0</v>
      </c>
      <c r="U1055" s="21"/>
      <c r="V1055" s="75">
        <f>U1055/U1053</f>
        <v>0</v>
      </c>
      <c r="W1055" s="21"/>
      <c r="X1055" s="75">
        <f>W1055/W1053</f>
        <v>0</v>
      </c>
      <c r="Y1055" s="21"/>
      <c r="Z1055" s="75">
        <f>Y1055/Y1053</f>
        <v>0</v>
      </c>
      <c r="AA1055" s="21"/>
      <c r="AB1055" s="75">
        <f>AA1055/AA1053</f>
        <v>0</v>
      </c>
      <c r="AC1055" s="21"/>
      <c r="AD1055" s="75">
        <f>AC1055/AC1053</f>
        <v>0</v>
      </c>
      <c r="AE1055" s="21"/>
      <c r="AF1055" s="75">
        <f>AE1055/AE1053</f>
        <v>0</v>
      </c>
      <c r="AG1055" s="21"/>
      <c r="AH1055" s="75">
        <f>AG1055/AG1053</f>
        <v>0</v>
      </c>
      <c r="AI1055" s="21"/>
      <c r="AJ1055" s="75">
        <f>AI1055/AI1053</f>
        <v>0</v>
      </c>
      <c r="AK1055" s="21"/>
      <c r="AL1055" s="75">
        <f>AK1055/AK1053</f>
        <v>0</v>
      </c>
      <c r="AM1055" s="21">
        <v>0</v>
      </c>
      <c r="AN1055" s="75">
        <f>AM1055/AM1053</f>
        <v>0</v>
      </c>
      <c r="AO1055" s="21"/>
      <c r="AP1055" s="75">
        <f>AO1055/AO1053</f>
        <v>0</v>
      </c>
      <c r="AQ1055" s="21"/>
      <c r="AR1055" s="75">
        <f>AQ1055/AQ1053</f>
        <v>0</v>
      </c>
      <c r="AS1055" s="21"/>
      <c r="AT1055" s="75">
        <f>AS1055/AS1053</f>
        <v>0</v>
      </c>
      <c r="AU1055" s="100">
        <f>E1055+M1055+O1055+Q1055+W1055+Y1055+AA1055+AE1055+AG1055+AI1055+AO1055+AS1055+G1055+K1055+I1055+AC1055+S1055+U1055+AQ1055+AK1055+AM1055+C1055</f>
        <v>0</v>
      </c>
      <c r="AV1055" s="155">
        <f t="shared" ref="AV1055:AV1059" si="4755">F1055+N1055+P1055+R1055+X1055+Z1055+AB1055+AF1055+AH1055+AJ1055+AP1055+AT1055+AD1055+H1055+L1055+J1055+T1055+V1055+AR1055+AL1055+AN1055+D1055</f>
        <v>0</v>
      </c>
      <c r="AW1055" s="93">
        <f>IF(D1055=0,0,(IF('Attorney Detail'!I1053="yes",(D1055/AV1055)*('Attorney Detail'!G1053+'Attorney Detail'!H1053),0)))</f>
        <v>0</v>
      </c>
      <c r="AX1055" s="93">
        <f>IF(F1055=0,0,(IF('Attorney Detail'!J1053="yes",(F1055/AV1055)*('Attorney Detail'!G1053+'Attorney Detail'!H1053),0)))</f>
        <v>0</v>
      </c>
      <c r="AY1055" s="93">
        <f>IF(H1055+J1055=0,0,(IF('Attorney Detail'!K1053="yes",((H1055+J1055)/AV1055)*('Attorney Detail'!G1053+'Attorney Detail'!H1053),0)))</f>
        <v>0</v>
      </c>
      <c r="AZ1055" s="93">
        <f>IF(L1055=0,0,(IF('Attorney Detail'!L1053="yes",(L1055/AV1055)*('Attorney Detail'!G1053+'Attorney Detail'!H1053),0)))</f>
        <v>0</v>
      </c>
      <c r="BA1055" s="93">
        <f>IF(N1055=0,0,(N1055/AV1055)*('Attorney Detail'!G1053+'Attorney Detail'!H1053))</f>
        <v>0</v>
      </c>
      <c r="BB1055" s="93">
        <f>IF(R1055+T1055=0,0,(IF('Attorney Detail'!M1053="yes",((R1055+T1055)/AV1055)*('Attorney Detail'!G1053+'Attorney Detail'!H1053),0)))</f>
        <v>0</v>
      </c>
      <c r="BC1055" s="93">
        <f>IF(V1055=0,0,(IF('Attorney Detail'!N1053="yes",(((V1055)/AV1055)*('Attorney Detail'!G1053+'Attorney Detail'!H1053)),0)))</f>
        <v>0</v>
      </c>
      <c r="BD1055" s="93">
        <f>IF(X1055+Z1055+AB1055=0,0,(IF('Attorney Detail'!O1053="yes",((X1055+Z1055+AB1055)/AV1055)*('Attorney Detail'!G1053+'Attorney Detail'!H1053),0)))</f>
        <v>0</v>
      </c>
      <c r="BE1055" s="93">
        <f>IF(AD1055=0,0,(IF('Attorney Detail'!P1053="yes",(AD1055/AV1055)*('Attorney Detail'!G1053+'Attorney Detail'!H1053),0)))</f>
        <v>0</v>
      </c>
      <c r="BF1055" s="93">
        <f>IF(AF1055=0,0,(IF('Attorney Detail'!Q1053="yes",(AF1055/AV1055)*('Attorney Detail'!G1053+'Attorney Detail'!H1053),0)))</f>
        <v>0</v>
      </c>
      <c r="BG1055" s="93">
        <f>IF(AH1055=0,0,(AH1055/AV1055)*('Attorney Detail'!G1053+'Attorney Detail'!H1053))</f>
        <v>0</v>
      </c>
      <c r="BH1055" s="93">
        <f>IF(AK1055+AM1055=0,0,(IF('Attorney Detail'!R1053="yes",((AL1055+AN1055)/AV1055)*('Attorney Detail'!G1053+'Attorney Detail'!H1053),0)))</f>
        <v>0</v>
      </c>
      <c r="BI1055" s="91">
        <f>IF(AP1055=0,0,(IF('Attorney Detail'!S1053="yes",(AP1055/AV1055)*('Attorney Detail'!G1053+'Attorney Detail'!H1053),0)))</f>
        <v>0</v>
      </c>
      <c r="BJ1055" s="91">
        <f>IF(AT1055=0,0,(AT1055/AV1055)*('Attorney Detail'!G1053+'Attorney Detail'!H1053))</f>
        <v>0</v>
      </c>
      <c r="BK1055" s="91">
        <f>IF((AU1055)=0,('Attorney Detail'!G1053+'Attorney Detail'!H1053),SUM(AW1055:BJ1055))</f>
        <v>0</v>
      </c>
    </row>
    <row r="1056" spans="1:63" ht="16.5" thickTop="1" thickBot="1" x14ac:dyDescent="0.3">
      <c r="A1056" s="22" t="s">
        <v>26</v>
      </c>
      <c r="B1056" s="23"/>
      <c r="C1056" s="88"/>
      <c r="D1056" s="75">
        <f>C1056/C1053</f>
        <v>0</v>
      </c>
      <c r="E1056" s="88"/>
      <c r="F1056" s="75">
        <f>E1056/E1053</f>
        <v>0</v>
      </c>
      <c r="G1056" s="88"/>
      <c r="H1056" s="75">
        <f>G1056/G1053</f>
        <v>0</v>
      </c>
      <c r="I1056" s="88"/>
      <c r="J1056" s="75">
        <f>I1056/I1053</f>
        <v>0</v>
      </c>
      <c r="K1056" s="88"/>
      <c r="L1056" s="75">
        <f>K1056/K1053</f>
        <v>0</v>
      </c>
      <c r="M1056" s="88"/>
      <c r="N1056" s="75">
        <f>M1056/M1053</f>
        <v>0</v>
      </c>
      <c r="O1056" s="88"/>
      <c r="P1056" s="75">
        <f>O1056/O1053</f>
        <v>0</v>
      </c>
      <c r="Q1056" s="88"/>
      <c r="R1056" s="75">
        <f>Q1056/Q1053</f>
        <v>0</v>
      </c>
      <c r="S1056" s="88"/>
      <c r="T1056" s="75">
        <f>S1056/S1053</f>
        <v>0</v>
      </c>
      <c r="U1056" s="88"/>
      <c r="V1056" s="75">
        <f>U1056/U1053</f>
        <v>0</v>
      </c>
      <c r="W1056" s="88"/>
      <c r="X1056" s="75">
        <f>W1056/W1053</f>
        <v>0</v>
      </c>
      <c r="Y1056" s="88"/>
      <c r="Z1056" s="75">
        <f>Y1056/Y1053</f>
        <v>0</v>
      </c>
      <c r="AA1056" s="88"/>
      <c r="AB1056" s="75">
        <f>AA1056/AA1053</f>
        <v>0</v>
      </c>
      <c r="AC1056" s="88"/>
      <c r="AD1056" s="75">
        <f>AC1056/AC1053</f>
        <v>0</v>
      </c>
      <c r="AE1056" s="88"/>
      <c r="AF1056" s="75">
        <f>AE1056/AE1053</f>
        <v>0</v>
      </c>
      <c r="AG1056" s="88"/>
      <c r="AH1056" s="75">
        <f>AG1056/AG1053</f>
        <v>0</v>
      </c>
      <c r="AI1056" s="88"/>
      <c r="AJ1056" s="75">
        <f>AI1056/AI1053</f>
        <v>0</v>
      </c>
      <c r="AK1056" s="88">
        <v>0</v>
      </c>
      <c r="AL1056" s="75">
        <f>AK1056/AK1053</f>
        <v>0</v>
      </c>
      <c r="AM1056" s="88">
        <v>0</v>
      </c>
      <c r="AN1056" s="75">
        <f>AM1056/AM1053</f>
        <v>0</v>
      </c>
      <c r="AO1056" s="88"/>
      <c r="AP1056" s="75">
        <f>AO1056/AO1053</f>
        <v>0</v>
      </c>
      <c r="AQ1056" s="88"/>
      <c r="AR1056" s="75">
        <f>AQ1056/AQ1053</f>
        <v>0</v>
      </c>
      <c r="AS1056" s="88"/>
      <c r="AT1056" s="75">
        <f>AS1056/AS1053</f>
        <v>0</v>
      </c>
      <c r="AU1056" s="107">
        <f>E1056+M1056+O1056+Q1056+W1056+Y1056+AA1056+AE1056+AG1056+AI1056+AO1056+AS1056+G1056+K1056+I1056+AC1056+S1056+U1056+AQ1056+AK1056+AM1056+C1056</f>
        <v>0</v>
      </c>
      <c r="AV1056" s="155">
        <f t="shared" si="4755"/>
        <v>0</v>
      </c>
      <c r="AW1056" s="93">
        <f>IF(D1056=0,0,(IF('Attorney Detail'!I1054="yes",(D1056/AV1056)*('Attorney Detail'!G1054+'Attorney Detail'!H1054),0)))</f>
        <v>0</v>
      </c>
      <c r="AX1056" s="93">
        <f>IF(F1056=0,0,(IF('Attorney Detail'!J1054="yes",(F1056/AV1056)*('Attorney Detail'!G1054+'Attorney Detail'!H1054),0)))</f>
        <v>0</v>
      </c>
      <c r="AY1056" s="93">
        <f>IF(H1056+J1056=0,0,(IF('Attorney Detail'!K1054="yes",((H1056+J1056)/AV1056)*('Attorney Detail'!G1054+'Attorney Detail'!H1054),0)))</f>
        <v>0</v>
      </c>
      <c r="AZ1056" s="93">
        <f>IF(L1056=0,0,(IF('Attorney Detail'!L1054="yes",(L1056/AV1056)*('Attorney Detail'!G1054+'Attorney Detail'!H1054),0)))</f>
        <v>0</v>
      </c>
      <c r="BA1056" s="93">
        <f>IF(N1056=0,0,(N1056/AV1056)*('Attorney Detail'!G1054+'Attorney Detail'!H1054))</f>
        <v>0</v>
      </c>
      <c r="BB1056" s="93">
        <f>IF(R1056+T1056=0,0,(IF('Attorney Detail'!M1054="yes",((R1056+T1056)/AV1056)*('Attorney Detail'!G1054+'Attorney Detail'!H1054),0)))</f>
        <v>0</v>
      </c>
      <c r="BC1056" s="93">
        <f>IF(V1056=0,0,(IF('Attorney Detail'!N1054="yes",(((V1056)/AV1056)*('Attorney Detail'!G1054+'Attorney Detail'!H1054)),0)))</f>
        <v>0</v>
      </c>
      <c r="BD1056" s="93">
        <f>IF(X1056+Z1056+AB1056=0,0,(IF('Attorney Detail'!O1054="yes",((X1056+Z1056+AB1056)/AV1056)*('Attorney Detail'!G1054+'Attorney Detail'!H1054),0)))</f>
        <v>0</v>
      </c>
      <c r="BE1056" s="93">
        <f>IF(AD1056=0,0,(IF('Attorney Detail'!P1054="yes",(AD1056/AV1056)*('Attorney Detail'!G1054+'Attorney Detail'!H1054),0)))</f>
        <v>0</v>
      </c>
      <c r="BF1056" s="93">
        <f>IF(AF1056=0,0,(IF('Attorney Detail'!Q1054="yes",(AF1056/AV1056)*('Attorney Detail'!G1054+'Attorney Detail'!H1054),0)))</f>
        <v>0</v>
      </c>
      <c r="BG1056" s="93">
        <f>IF(AH1056=0,0,(AH1056/AV1056)*('Attorney Detail'!G1054+'Attorney Detail'!H1054))</f>
        <v>0</v>
      </c>
      <c r="BH1056" s="93">
        <f>IF(AK1056+AM1056=0,0,(IF('Attorney Detail'!R1054="yes",((AL1056+AN1056)/AV1056)*('Attorney Detail'!G1054+'Attorney Detail'!H1054),0)))</f>
        <v>0</v>
      </c>
      <c r="BI1056" s="91">
        <f>IF(AP1056=0,0,(IF('Attorney Detail'!S1054="yes",(AP1056/AV1056)*('Attorney Detail'!G1054+'Attorney Detail'!H1054),0)))</f>
        <v>0</v>
      </c>
      <c r="BJ1056" s="91">
        <f>IF(AT1056=0,0,(AT1056/AV1056)*('Attorney Detail'!G1054+'Attorney Detail'!H1054))</f>
        <v>0</v>
      </c>
      <c r="BK1056" s="91">
        <f>IF((AU1056)=0,('Attorney Detail'!G1054+'Attorney Detail'!H1054),SUM(AW1056:BJ1056))</f>
        <v>0</v>
      </c>
    </row>
    <row r="1057" spans="1:63" ht="16.5" thickTop="1" thickBot="1" x14ac:dyDescent="0.3">
      <c r="A1057" s="22" t="s">
        <v>27</v>
      </c>
      <c r="B1057" s="23"/>
      <c r="C1057" s="88"/>
      <c r="D1057" s="75">
        <f>C1057/C1053</f>
        <v>0</v>
      </c>
      <c r="E1057" s="88"/>
      <c r="F1057" s="75">
        <f>E1057/E1053</f>
        <v>0</v>
      </c>
      <c r="G1057" s="88"/>
      <c r="H1057" s="75">
        <f>G1057/G1053</f>
        <v>0</v>
      </c>
      <c r="I1057" s="88"/>
      <c r="J1057" s="75">
        <f>I1057/I1053</f>
        <v>0</v>
      </c>
      <c r="K1057" s="88"/>
      <c r="L1057" s="75">
        <f>K1057/K1053</f>
        <v>0</v>
      </c>
      <c r="M1057" s="88"/>
      <c r="N1057" s="75">
        <f>M1057/M1053</f>
        <v>0</v>
      </c>
      <c r="O1057" s="88"/>
      <c r="P1057" s="75">
        <f>O1057/O1053</f>
        <v>0</v>
      </c>
      <c r="Q1057" s="88"/>
      <c r="R1057" s="75">
        <f>Q1057/Q1053</f>
        <v>0</v>
      </c>
      <c r="S1057" s="88"/>
      <c r="T1057" s="75">
        <f>S1057/S1053</f>
        <v>0</v>
      </c>
      <c r="U1057" s="88"/>
      <c r="V1057" s="75">
        <f>U1057/U1053</f>
        <v>0</v>
      </c>
      <c r="W1057" s="88"/>
      <c r="X1057" s="75">
        <f>W1057/W1053</f>
        <v>0</v>
      </c>
      <c r="Y1057" s="88"/>
      <c r="Z1057" s="75">
        <f>Y1057/Y1053</f>
        <v>0</v>
      </c>
      <c r="AA1057" s="88"/>
      <c r="AB1057" s="75">
        <f>AA1057/AA1053</f>
        <v>0</v>
      </c>
      <c r="AC1057" s="88"/>
      <c r="AD1057" s="75">
        <f>AC1057/AC1053</f>
        <v>0</v>
      </c>
      <c r="AE1057" s="88"/>
      <c r="AF1057" s="75">
        <f>AE1057/AE1053</f>
        <v>0</v>
      </c>
      <c r="AG1057" s="88"/>
      <c r="AH1057" s="75">
        <f>AG1057/AG1053</f>
        <v>0</v>
      </c>
      <c r="AI1057" s="88"/>
      <c r="AJ1057" s="75">
        <f>AI1057/AI1053</f>
        <v>0</v>
      </c>
      <c r="AK1057" s="88">
        <v>0</v>
      </c>
      <c r="AL1057" s="75">
        <f>AK1057/AK1053</f>
        <v>0</v>
      </c>
      <c r="AM1057" s="88">
        <v>0</v>
      </c>
      <c r="AN1057" s="75">
        <f>AM1057/AM1053</f>
        <v>0</v>
      </c>
      <c r="AO1057" s="88"/>
      <c r="AP1057" s="75">
        <f>AO1057/AO1053</f>
        <v>0</v>
      </c>
      <c r="AQ1057" s="88"/>
      <c r="AR1057" s="75">
        <f>AQ1057/AQ1053</f>
        <v>0</v>
      </c>
      <c r="AS1057" s="88"/>
      <c r="AT1057" s="75">
        <f>AS1057/AS1053</f>
        <v>0</v>
      </c>
      <c r="AU1057" s="107">
        <f>E1057+M1057+O1057+Q1057+W1057+Y1057+AA1057+AE1057+AG1057+AI1057+AO1057+AS1057+G1057+K1057+I1057+AC1057+S1057+U1057+AQ1057+AK1057+AM1057+C1057</f>
        <v>0</v>
      </c>
      <c r="AV1057" s="155">
        <f t="shared" si="4755"/>
        <v>0</v>
      </c>
      <c r="AW1057" s="93">
        <f>IF(D1057=0,0,(IF('Attorney Detail'!I1055="yes",(D1057/AV1057)*('Attorney Detail'!G1055+'Attorney Detail'!H1055),0)))</f>
        <v>0</v>
      </c>
      <c r="AX1057" s="93">
        <f>IF(F1057=0,0,(IF('Attorney Detail'!J1055="yes",(F1057/AV1057)*('Attorney Detail'!G1055+'Attorney Detail'!H1055),0)))</f>
        <v>0</v>
      </c>
      <c r="AY1057" s="93">
        <f>IF(H1057+J1057=0,0,(IF('Attorney Detail'!K1055="yes",((H1057+J1057)/AV1057)*('Attorney Detail'!G1055+'Attorney Detail'!H1055),0)))</f>
        <v>0</v>
      </c>
      <c r="AZ1057" s="93">
        <f>IF(L1057=0,0,(IF('Attorney Detail'!L1055="yes",(L1057/AV1057)*('Attorney Detail'!G1055+'Attorney Detail'!H1055),0)))</f>
        <v>0</v>
      </c>
      <c r="BA1057" s="93">
        <f>IF(N1057=0,0,(N1057/AV1057)*('Attorney Detail'!G1055+'Attorney Detail'!H1055))</f>
        <v>0</v>
      </c>
      <c r="BB1057" s="93">
        <f>IF(R1057+T1057=0,0,(IF('Attorney Detail'!M1055="yes",((R1057+T1057)/AV1057)*('Attorney Detail'!G1055+'Attorney Detail'!H1055),0)))</f>
        <v>0</v>
      </c>
      <c r="BC1057" s="93">
        <f>IF(V1057=0,0,(IF('Attorney Detail'!N1055="yes",(((V1057)/AV1057)*('Attorney Detail'!G1055+'Attorney Detail'!H1055)),0)))</f>
        <v>0</v>
      </c>
      <c r="BD1057" s="93">
        <f>IF(X1057+Z1057+AB1057=0,0,(IF('Attorney Detail'!O1055="yes",((X1057+Z1057+AB1057)/AV1057)*('Attorney Detail'!G1055+'Attorney Detail'!H1055),0)))</f>
        <v>0</v>
      </c>
      <c r="BE1057" s="93">
        <f>IF(AD1057=0,0,(IF('Attorney Detail'!P1055="yes",(AD1057/AV1057)*('Attorney Detail'!G1055+'Attorney Detail'!H1055),0)))</f>
        <v>0</v>
      </c>
      <c r="BF1057" s="93">
        <f>IF(AF1057=0,0,(IF('Attorney Detail'!Q1055="yes",(AF1057/AV1057)*('Attorney Detail'!G1055+'Attorney Detail'!H1055),0)))</f>
        <v>0</v>
      </c>
      <c r="BG1057" s="93">
        <f>IF(AH1057=0,0,(AH1057/AV1057)*('Attorney Detail'!G1055+'Attorney Detail'!H1055))</f>
        <v>0</v>
      </c>
      <c r="BH1057" s="93">
        <f>IF(AK1057+AM1057=0,0,(IF('Attorney Detail'!R1055="yes",((AL1057+AN1057)/AV1057)*('Attorney Detail'!G1055+'Attorney Detail'!H1055),0)))</f>
        <v>0</v>
      </c>
      <c r="BI1057" s="91">
        <f>IF(AP1057=0,0,(IF('Attorney Detail'!S1055="yes",(AP1057/AV1057)*('Attorney Detail'!G1055+'Attorney Detail'!H1055),0)))</f>
        <v>0</v>
      </c>
      <c r="BJ1057" s="91">
        <f>IF(AT1057=0,0,(AT1057/AV1057)*('Attorney Detail'!G1055+'Attorney Detail'!H1055))</f>
        <v>0</v>
      </c>
      <c r="BK1057" s="91">
        <f>IF((AU1057)=0,('Attorney Detail'!G1055+'Attorney Detail'!H1055),SUM(AW1057:BJ1057))</f>
        <v>0</v>
      </c>
    </row>
    <row r="1058" spans="1:63" ht="16.5" thickTop="1" thickBot="1" x14ac:dyDescent="0.3">
      <c r="A1058" s="24" t="s">
        <v>28</v>
      </c>
      <c r="B1058" s="25"/>
      <c r="C1058" s="25"/>
      <c r="D1058" s="75">
        <f>C1058/C1053</f>
        <v>0</v>
      </c>
      <c r="E1058" s="25"/>
      <c r="F1058" s="75">
        <f>E1058/E1053</f>
        <v>0</v>
      </c>
      <c r="G1058" s="25"/>
      <c r="H1058" s="75">
        <f>G1058/G1053</f>
        <v>0</v>
      </c>
      <c r="I1058" s="25"/>
      <c r="J1058" s="75">
        <f>I1058/I1053</f>
        <v>0</v>
      </c>
      <c r="K1058" s="25"/>
      <c r="L1058" s="75">
        <f>K1058/K1053</f>
        <v>0</v>
      </c>
      <c r="M1058" s="25"/>
      <c r="N1058" s="75">
        <f>M1058/M1053</f>
        <v>0</v>
      </c>
      <c r="O1058" s="25"/>
      <c r="P1058" s="75">
        <f>O1058/O1053</f>
        <v>0</v>
      </c>
      <c r="Q1058" s="25"/>
      <c r="R1058" s="75">
        <f>Q1058/Q1053</f>
        <v>0</v>
      </c>
      <c r="S1058" s="25"/>
      <c r="T1058" s="75">
        <f>S1058/S1053</f>
        <v>0</v>
      </c>
      <c r="U1058" s="25"/>
      <c r="V1058" s="75">
        <f>U1058/U1053</f>
        <v>0</v>
      </c>
      <c r="W1058" s="25"/>
      <c r="X1058" s="75">
        <f>W1058/W1053</f>
        <v>0</v>
      </c>
      <c r="Y1058" s="25"/>
      <c r="Z1058" s="75">
        <f>Y1058/Y1053</f>
        <v>0</v>
      </c>
      <c r="AA1058" s="25"/>
      <c r="AB1058" s="75">
        <f>AA1058/AA1053</f>
        <v>0</v>
      </c>
      <c r="AC1058" s="25"/>
      <c r="AD1058" s="75">
        <f>AC1058/AC1053</f>
        <v>0</v>
      </c>
      <c r="AE1058" s="25"/>
      <c r="AF1058" s="75">
        <f>AE1058/AE1053</f>
        <v>0</v>
      </c>
      <c r="AG1058" s="25"/>
      <c r="AH1058" s="75">
        <f>AG1058/AG1053</f>
        <v>0</v>
      </c>
      <c r="AI1058" s="25"/>
      <c r="AJ1058" s="75">
        <f>AI1058/AI1053</f>
        <v>0</v>
      </c>
      <c r="AK1058" s="25">
        <v>0</v>
      </c>
      <c r="AL1058" s="75">
        <f>AK1058/AK1053</f>
        <v>0</v>
      </c>
      <c r="AM1058" s="25">
        <v>0</v>
      </c>
      <c r="AN1058" s="75">
        <f>AM1058/AM1053</f>
        <v>0</v>
      </c>
      <c r="AO1058" s="25"/>
      <c r="AP1058" s="75">
        <f>AO1058/AO1053</f>
        <v>0</v>
      </c>
      <c r="AQ1058" s="25"/>
      <c r="AR1058" s="75">
        <f>AQ1058/AQ1053</f>
        <v>0</v>
      </c>
      <c r="AS1058" s="25"/>
      <c r="AT1058" s="75">
        <f>AS1058/AS1053</f>
        <v>0</v>
      </c>
      <c r="AU1058" s="108">
        <f>E1058+M1058+O1058+Q1058+W1058+Y1058+AA1058+AE1058+AG1058+AI1058+AO1058+AS1058+G1058+K1058+I1058+AC1058+S1058+U1058+AQ1058+AK1058+AM1058+C1058</f>
        <v>0</v>
      </c>
      <c r="AV1058" s="155">
        <f t="shared" si="4755"/>
        <v>0</v>
      </c>
      <c r="AW1058" s="93">
        <f>IF(D1058=0,0,(IF('Attorney Detail'!I1056="yes",(D1058/AV1058)*('Attorney Detail'!G1056+'Attorney Detail'!H1056),0)))</f>
        <v>0</v>
      </c>
      <c r="AX1058" s="93">
        <f>IF(F1058=0,0,(IF('Attorney Detail'!J1056="yes",(F1058/AV1058)*('Attorney Detail'!G1056+'Attorney Detail'!H1056),0)))</f>
        <v>0</v>
      </c>
      <c r="AY1058" s="93">
        <f>IF(H1058+J1058=0,0,(IF('Attorney Detail'!K1056="yes",((H1058+J1058)/AV1058)*('Attorney Detail'!G1056+'Attorney Detail'!H1056),0)))</f>
        <v>0</v>
      </c>
      <c r="AZ1058" s="93">
        <f>IF(L1058=0,0,(IF('Attorney Detail'!L1056="yes",(L1058/AV1058)*('Attorney Detail'!G1056+'Attorney Detail'!H1056),0)))</f>
        <v>0</v>
      </c>
      <c r="BA1058" s="93">
        <f>IF(N1058=0,0,(N1058/AV1058)*('Attorney Detail'!G1056+'Attorney Detail'!H1056))</f>
        <v>0</v>
      </c>
      <c r="BB1058" s="93">
        <f>IF(R1058+T1058=0,0,(IF('Attorney Detail'!M1056="yes",((R1058+T1058)/AV1058)*('Attorney Detail'!G1056+'Attorney Detail'!H1056),0)))</f>
        <v>0</v>
      </c>
      <c r="BC1058" s="93">
        <f>IF(V1058=0,0,(IF('Attorney Detail'!N1056="yes",(((V1058)/AV1058)*('Attorney Detail'!G1056+'Attorney Detail'!H1056)),0)))</f>
        <v>0</v>
      </c>
      <c r="BD1058" s="93">
        <f>IF(X1058+Z1058+AB1058=0,0,(IF('Attorney Detail'!O1056="yes",((X1058+Z1058+AB1058)/AV1058)*('Attorney Detail'!G1056+'Attorney Detail'!H1056),0)))</f>
        <v>0</v>
      </c>
      <c r="BE1058" s="93">
        <f>IF(AD1058=0,0,(IF('Attorney Detail'!P1056="yes",(AD1058/AV1058)*('Attorney Detail'!G1056+'Attorney Detail'!H1056),0)))</f>
        <v>0</v>
      </c>
      <c r="BF1058" s="93">
        <f>IF(AF1058=0,0,(IF('Attorney Detail'!Q1056="yes",(AF1058/AV1058)*('Attorney Detail'!G1056+'Attorney Detail'!H1056),0)))</f>
        <v>0</v>
      </c>
      <c r="BG1058" s="93">
        <f>IF(AH1058=0,0,(AH1058/AV1058)*('Attorney Detail'!G1056+'Attorney Detail'!H1056))</f>
        <v>0</v>
      </c>
      <c r="BH1058" s="93">
        <f>IF(AK1058+AM1058=0,0,(IF('Attorney Detail'!R1056="yes",((AL1058+AN1058)/AV1058)*('Attorney Detail'!G1056+'Attorney Detail'!H1056),0)))</f>
        <v>0</v>
      </c>
      <c r="BI1058" s="91">
        <f>IF(AP1058=0,0,(IF('Attorney Detail'!S1056="yes",(AP1058/AV1058)*('Attorney Detail'!G1056+'Attorney Detail'!H1056),0)))</f>
        <v>0</v>
      </c>
      <c r="BJ1058" s="91">
        <f>IF(AT1058=0,0,(AT1058/AV1058)*('Attorney Detail'!G1056+'Attorney Detail'!H1056))</f>
        <v>0</v>
      </c>
      <c r="BK1058" s="91">
        <f>IF((AU1058)=0,('Attorney Detail'!G1056+'Attorney Detail'!H1056),SUM(AW1058:BJ1058))</f>
        <v>0</v>
      </c>
    </row>
    <row r="1059" spans="1:63" ht="16.5" thickTop="1" thickBot="1" x14ac:dyDescent="0.3">
      <c r="A1059" s="72" t="s">
        <v>29</v>
      </c>
      <c r="B1059" s="73"/>
      <c r="C1059" s="73">
        <f t="shared" ref="C1059" si="4756">SUM(C1055:C1058)</f>
        <v>0</v>
      </c>
      <c r="D1059" s="74">
        <f t="shared" ref="D1059" si="4757">C1059/C1053</f>
        <v>0</v>
      </c>
      <c r="E1059" s="73">
        <f t="shared" ref="E1059" si="4758">SUM(E1055:E1058)</f>
        <v>0</v>
      </c>
      <c r="F1059" s="74">
        <f t="shared" ref="F1059" si="4759">E1059/E1053</f>
        <v>0</v>
      </c>
      <c r="G1059" s="73">
        <f t="shared" ref="G1059" si="4760">SUM(G1055:G1058)</f>
        <v>0</v>
      </c>
      <c r="H1059" s="75">
        <f t="shared" ref="H1059" si="4761">G1059/G1053</f>
        <v>0</v>
      </c>
      <c r="I1059" s="73">
        <f t="shared" ref="I1059" si="4762">SUM(I1055:I1058)</f>
        <v>0</v>
      </c>
      <c r="J1059" s="75">
        <f t="shared" ref="J1059" si="4763">I1059/I1053</f>
        <v>0</v>
      </c>
      <c r="K1059" s="73">
        <f t="shared" ref="K1059" si="4764">SUM(K1055:K1058)</f>
        <v>0</v>
      </c>
      <c r="L1059" s="75">
        <f t="shared" ref="L1059" si="4765">K1059/K1053</f>
        <v>0</v>
      </c>
      <c r="M1059" s="73">
        <f t="shared" ref="M1059" si="4766">SUM(M1055:M1058)</f>
        <v>0</v>
      </c>
      <c r="N1059" s="74">
        <f t="shared" ref="N1059" si="4767">M1059/M1053</f>
        <v>0</v>
      </c>
      <c r="O1059" s="73">
        <f t="shared" ref="O1059" si="4768">SUM(O1055:O1058)</f>
        <v>0</v>
      </c>
      <c r="P1059" s="74">
        <f t="shared" ref="P1059" si="4769">O1059/O1053</f>
        <v>0</v>
      </c>
      <c r="Q1059" s="73">
        <f t="shared" ref="Q1059" si="4770">SUM(Q1055:Q1058)</f>
        <v>0</v>
      </c>
      <c r="R1059" s="75">
        <f t="shared" ref="R1059" si="4771">Q1059/Q1053</f>
        <v>0</v>
      </c>
      <c r="S1059" s="73">
        <f t="shared" ref="S1059" si="4772">SUM(S1055:S1058)</f>
        <v>0</v>
      </c>
      <c r="T1059" s="75">
        <f t="shared" ref="T1059" si="4773">S1059/S1053</f>
        <v>0</v>
      </c>
      <c r="U1059" s="73">
        <f t="shared" ref="U1059" si="4774">SUM(U1055:U1058)</f>
        <v>0</v>
      </c>
      <c r="V1059" s="75">
        <f t="shared" ref="V1059" si="4775">U1059/U1053</f>
        <v>0</v>
      </c>
      <c r="W1059" s="73">
        <f t="shared" ref="W1059" si="4776">SUM(W1055:W1058)</f>
        <v>0</v>
      </c>
      <c r="X1059" s="75">
        <f t="shared" ref="X1059" si="4777">W1059/W1053</f>
        <v>0</v>
      </c>
      <c r="Y1059" s="73">
        <f t="shared" ref="Y1059" si="4778">SUM(Y1055:Y1058)</f>
        <v>0</v>
      </c>
      <c r="Z1059" s="75">
        <f t="shared" ref="Z1059" si="4779">Y1059/Y1053</f>
        <v>0</v>
      </c>
      <c r="AA1059" s="73">
        <f t="shared" ref="AA1059" si="4780">SUM(AA1055:AA1058)</f>
        <v>0</v>
      </c>
      <c r="AB1059" s="75">
        <f t="shared" ref="AB1059" si="4781">AA1059/AA1053</f>
        <v>0</v>
      </c>
      <c r="AC1059" s="73">
        <f t="shared" ref="AC1059" si="4782">SUM(AC1055:AC1058)</f>
        <v>0</v>
      </c>
      <c r="AD1059" s="75">
        <f t="shared" ref="AD1059" si="4783">AC1059/AC1053</f>
        <v>0</v>
      </c>
      <c r="AE1059" s="73">
        <f t="shared" ref="AE1059" si="4784">SUM(AE1055:AE1058)</f>
        <v>0</v>
      </c>
      <c r="AF1059" s="75">
        <f t="shared" ref="AF1059" si="4785">AE1059/AE1053</f>
        <v>0</v>
      </c>
      <c r="AG1059" s="73">
        <f t="shared" ref="AG1059" si="4786">SUM(AG1055:AG1058)</f>
        <v>0</v>
      </c>
      <c r="AH1059" s="75">
        <f t="shared" ref="AH1059" si="4787">AG1059/AG1053</f>
        <v>0</v>
      </c>
      <c r="AI1059" s="73">
        <f t="shared" ref="AI1059" si="4788">SUM(AI1055:AI1058)</f>
        <v>0</v>
      </c>
      <c r="AJ1059" s="75">
        <f t="shared" ref="AJ1059" si="4789">AI1059/AI1053</f>
        <v>0</v>
      </c>
      <c r="AK1059" s="73">
        <f t="shared" ref="AK1059" si="4790">SUM(AK1055:AK1058)</f>
        <v>0</v>
      </c>
      <c r="AL1059" s="75">
        <f t="shared" ref="AL1059" si="4791">AK1059/AK1053</f>
        <v>0</v>
      </c>
      <c r="AM1059" s="73">
        <f t="shared" ref="AM1059" si="4792">SUM(AM1055:AM1058)</f>
        <v>0</v>
      </c>
      <c r="AN1059" s="75">
        <f t="shared" ref="AN1059" si="4793">AM1059/AM1053</f>
        <v>0</v>
      </c>
      <c r="AO1059" s="73">
        <f t="shared" ref="AO1059" si="4794">SUM(AO1055:AO1058)</f>
        <v>0</v>
      </c>
      <c r="AP1059" s="75">
        <f t="shared" ref="AP1059" si="4795">AO1059/AO1053</f>
        <v>0</v>
      </c>
      <c r="AQ1059" s="73">
        <f t="shared" ref="AQ1059" si="4796">SUM(AQ1055:AQ1058)</f>
        <v>0</v>
      </c>
      <c r="AR1059" s="75">
        <f t="shared" ref="AR1059" si="4797">AQ1059/AQ1053</f>
        <v>0</v>
      </c>
      <c r="AS1059" s="73">
        <f t="shared" ref="AS1059" si="4798">SUM(AS1055:AS1058)</f>
        <v>0</v>
      </c>
      <c r="AT1059" s="75">
        <f t="shared" ref="AT1059" si="4799">AS1059/AS1053</f>
        <v>0</v>
      </c>
      <c r="AU1059" s="71">
        <f>E1059+M1059+O1059+Q1059+W1059+Y1059+AA1059+AE1059+AG1059+AI1059+AO1059+AS1059+G1059+K1059+I1059+AC1059+S1059+U1059+AQ1059+AK1059+AM1059+C1059</f>
        <v>0</v>
      </c>
      <c r="AV1059" s="155">
        <f t="shared" si="4755"/>
        <v>0</v>
      </c>
      <c r="AW1059" s="94"/>
      <c r="AX1059" s="94"/>
      <c r="AY1059" s="94"/>
      <c r="AZ1059" s="94"/>
      <c r="BA1059" s="94"/>
      <c r="BB1059" s="94"/>
      <c r="BC1059" s="94"/>
      <c r="BD1059" s="94"/>
      <c r="BE1059" s="94"/>
      <c r="BF1059" s="94"/>
      <c r="BG1059" s="94"/>
      <c r="BH1059" s="94"/>
      <c r="BI1059" s="94"/>
      <c r="BJ1059" s="94"/>
      <c r="BK1059" s="94"/>
    </row>
    <row r="1060" spans="1:63" ht="16.5" thickTop="1" x14ac:dyDescent="0.25">
      <c r="A1060" s="233" t="s">
        <v>481</v>
      </c>
      <c r="B1060" s="233"/>
      <c r="C1060" s="233"/>
      <c r="D1060" s="233"/>
      <c r="E1060" s="233"/>
      <c r="F1060" s="233"/>
      <c r="G1060" s="233"/>
      <c r="H1060" s="233"/>
      <c r="I1060" s="233"/>
      <c r="J1060" s="233"/>
      <c r="K1060" s="233"/>
      <c r="L1060" s="233"/>
      <c r="M1060" s="233"/>
      <c r="N1060" s="233"/>
      <c r="O1060" s="233"/>
      <c r="P1060" s="233"/>
      <c r="Q1060" s="233"/>
      <c r="R1060" s="233"/>
      <c r="S1060" s="233"/>
      <c r="T1060" s="233"/>
      <c r="U1060" s="233"/>
      <c r="V1060" s="233"/>
      <c r="W1060" s="233"/>
      <c r="X1060" s="233"/>
      <c r="Y1060" s="233"/>
      <c r="Z1060" s="233"/>
      <c r="AA1060" s="233"/>
      <c r="AB1060" s="233"/>
      <c r="AC1060" s="233"/>
      <c r="AD1060" s="233"/>
      <c r="AE1060" s="233"/>
      <c r="AF1060" s="233"/>
      <c r="AG1060" s="233"/>
      <c r="AH1060" s="233"/>
      <c r="AI1060" s="233"/>
      <c r="AJ1060" s="233"/>
      <c r="AK1060" s="233"/>
      <c r="AL1060" s="233"/>
      <c r="AM1060" s="233"/>
      <c r="AN1060" s="233"/>
      <c r="AO1060" s="233"/>
      <c r="AP1060" s="233"/>
      <c r="AQ1060" s="233"/>
      <c r="AR1060" s="233"/>
      <c r="AS1060" s="233"/>
      <c r="AT1060" s="233"/>
      <c r="AU1060" s="233"/>
      <c r="AV1060" s="233"/>
    </row>
    <row r="1061" spans="1:63" ht="45" x14ac:dyDescent="0.25">
      <c r="A1061" s="76"/>
      <c r="B1061" s="66" t="s">
        <v>21</v>
      </c>
      <c r="C1061" s="225" t="s">
        <v>442</v>
      </c>
      <c r="D1061" s="226"/>
      <c r="E1061" s="225" t="s">
        <v>96</v>
      </c>
      <c r="F1061" s="226"/>
      <c r="G1061" s="232" t="s">
        <v>99</v>
      </c>
      <c r="H1061" s="226"/>
      <c r="I1061" s="232" t="s">
        <v>100</v>
      </c>
      <c r="J1061" s="226"/>
      <c r="K1061" s="225" t="s">
        <v>97</v>
      </c>
      <c r="L1061" s="226"/>
      <c r="M1061" s="225" t="s">
        <v>98</v>
      </c>
      <c r="N1061" s="226"/>
      <c r="O1061" s="225" t="s">
        <v>22</v>
      </c>
      <c r="P1061" s="226"/>
      <c r="Q1061" s="225" t="s">
        <v>489</v>
      </c>
      <c r="R1061" s="226"/>
      <c r="S1061" s="225" t="s">
        <v>488</v>
      </c>
      <c r="T1061" s="226"/>
      <c r="U1061" s="232" t="s">
        <v>422</v>
      </c>
      <c r="V1061" s="226"/>
      <c r="W1061" s="232" t="s">
        <v>436</v>
      </c>
      <c r="X1061" s="226"/>
      <c r="Y1061" s="232" t="s">
        <v>423</v>
      </c>
      <c r="Z1061" s="226"/>
      <c r="AA1061" s="225" t="s">
        <v>484</v>
      </c>
      <c r="AB1061" s="226"/>
      <c r="AC1061" s="225" t="s">
        <v>93</v>
      </c>
      <c r="AD1061" s="226"/>
      <c r="AE1061" s="225" t="s">
        <v>94</v>
      </c>
      <c r="AF1061" s="226"/>
      <c r="AG1061" s="225" t="s">
        <v>485</v>
      </c>
      <c r="AH1061" s="226"/>
      <c r="AI1061" s="225" t="s">
        <v>424</v>
      </c>
      <c r="AJ1061" s="226"/>
      <c r="AK1061" s="225" t="s">
        <v>425</v>
      </c>
      <c r="AL1061" s="226"/>
      <c r="AM1061" s="225" t="s">
        <v>437</v>
      </c>
      <c r="AN1061" s="226"/>
      <c r="AO1061" s="225" t="s">
        <v>500</v>
      </c>
      <c r="AP1061" s="226"/>
      <c r="AQ1061" s="225" t="s">
        <v>426</v>
      </c>
      <c r="AR1061" s="226"/>
      <c r="AS1061" s="225" t="s">
        <v>447</v>
      </c>
      <c r="AT1061" s="226"/>
      <c r="AU1061" s="225" t="s">
        <v>23</v>
      </c>
      <c r="AV1061" s="226"/>
      <c r="AW1061" s="89" t="s">
        <v>442</v>
      </c>
      <c r="AX1061" s="89" t="s">
        <v>96</v>
      </c>
      <c r="AY1061" s="195" t="s">
        <v>351</v>
      </c>
      <c r="AZ1061" s="105" t="s">
        <v>97</v>
      </c>
      <c r="BA1061" s="105" t="s">
        <v>443</v>
      </c>
      <c r="BB1061" s="90" t="s">
        <v>434</v>
      </c>
      <c r="BC1061" s="106" t="s">
        <v>352</v>
      </c>
      <c r="BD1061" s="90" t="s">
        <v>435</v>
      </c>
      <c r="BE1061" s="90" t="s">
        <v>93</v>
      </c>
      <c r="BF1061" s="90" t="s">
        <v>94</v>
      </c>
      <c r="BG1061" s="90" t="s">
        <v>31</v>
      </c>
      <c r="BH1061" s="90" t="s">
        <v>444</v>
      </c>
      <c r="BI1061" s="91" t="s">
        <v>445</v>
      </c>
      <c r="BJ1061" s="91" t="s">
        <v>446</v>
      </c>
      <c r="BK1061" s="91" t="s">
        <v>448</v>
      </c>
    </row>
    <row r="1062" spans="1:63" x14ac:dyDescent="0.25">
      <c r="A1062" s="38" t="s">
        <v>107</v>
      </c>
      <c r="B1062" s="67"/>
      <c r="C1062" s="67"/>
      <c r="D1062" s="68"/>
      <c r="E1062" s="67"/>
      <c r="F1062" s="68"/>
      <c r="G1062" s="67"/>
      <c r="H1062" s="68"/>
      <c r="I1062" s="67"/>
      <c r="J1062" s="68"/>
      <c r="K1062" s="67"/>
      <c r="L1062" s="68"/>
      <c r="M1062" s="69"/>
      <c r="N1062" s="68"/>
      <c r="O1062" s="67"/>
      <c r="P1062" s="68"/>
      <c r="Q1062" s="67"/>
      <c r="R1062" s="68"/>
      <c r="S1062" s="67"/>
      <c r="T1062" s="68"/>
      <c r="U1062" s="67"/>
      <c r="V1062" s="68"/>
      <c r="W1062" s="67"/>
      <c r="X1062" s="68"/>
      <c r="Y1062" s="67"/>
      <c r="Z1062" s="68"/>
      <c r="AA1062" s="67"/>
      <c r="AB1062" s="68"/>
      <c r="AC1062" s="69"/>
      <c r="AD1062" s="69"/>
      <c r="AE1062" s="67"/>
      <c r="AF1062" s="68"/>
      <c r="AG1062" s="67"/>
      <c r="AH1062" s="68"/>
      <c r="AI1062" s="67"/>
      <c r="AJ1062" s="68"/>
      <c r="AK1062" s="227"/>
      <c r="AL1062" s="228"/>
      <c r="AM1062" s="227"/>
      <c r="AN1062" s="228"/>
      <c r="AO1062" s="112"/>
      <c r="AP1062" s="113"/>
      <c r="AQ1062" s="112"/>
      <c r="AR1062" s="113"/>
      <c r="AS1062" s="112"/>
      <c r="AT1062" s="113"/>
      <c r="AU1062" s="67"/>
      <c r="AV1062" s="110"/>
      <c r="AW1062" s="89"/>
      <c r="AX1062" s="89"/>
      <c r="AY1062" s="89"/>
      <c r="AZ1062" s="89"/>
      <c r="BA1062" s="89"/>
    </row>
    <row r="1063" spans="1:63" x14ac:dyDescent="0.25">
      <c r="A1063" s="77"/>
      <c r="B1063" s="70"/>
      <c r="C1063" s="223">
        <f>(VLOOKUP(A1062,$BL$2:$CH$5,2,FALSE))*'Attorney Detail'!F1063</f>
        <v>15</v>
      </c>
      <c r="D1063" s="224"/>
      <c r="E1063" s="223">
        <f>(VLOOKUP(A1062,$BL$2:$CH$5,3,FALSE))*'Attorney Detail'!F1063</f>
        <v>15</v>
      </c>
      <c r="F1063" s="224"/>
      <c r="G1063" s="223">
        <f>VLOOKUP(A1062,$BL$2:$CI$5,4,FALSE)*'Attorney Detail'!F1063</f>
        <v>50</v>
      </c>
      <c r="H1063" s="224"/>
      <c r="I1063" s="223">
        <f>VLOOKUP(A1062,$BL$2:$CI$5,5,FALSE)*'Attorney Detail'!F1063</f>
        <v>80</v>
      </c>
      <c r="J1063" s="224"/>
      <c r="K1063" s="223">
        <f>VLOOKUP(A1062,$BL$2:$CI$5,6,FALSE)*'Attorney Detail'!F1063</f>
        <v>100</v>
      </c>
      <c r="L1063" s="224"/>
      <c r="M1063" s="234">
        <f>VLOOKUP(A1062,$BL$2:$CI$5,7,FALSE)*'Attorney Detail'!F1063</f>
        <v>150</v>
      </c>
      <c r="N1063" s="224"/>
      <c r="O1063" s="223">
        <f>VLOOKUP(A1062,$BL$2:$CI$5,8,FALSE)*'Attorney Detail'!F1063</f>
        <v>300</v>
      </c>
      <c r="P1063" s="224"/>
      <c r="Q1063" s="223">
        <f>VLOOKUP(A1062,$BL$2:$CI$5,9,FALSE)*'Attorney Detail'!F1063</f>
        <v>15</v>
      </c>
      <c r="R1063" s="224"/>
      <c r="S1063" s="223">
        <f>VLOOKUP(A1062,$BL$2:$CI$5,10,FALSE)*'Attorney Detail'!F1063</f>
        <v>50</v>
      </c>
      <c r="T1063" s="224"/>
      <c r="U1063" s="223">
        <f>VLOOKUP(A1062,$BL$2:$CI$5,11,FALSE)*'Attorney Detail'!F1063</f>
        <v>100</v>
      </c>
      <c r="V1063" s="224"/>
      <c r="W1063" s="223">
        <f>VLOOKUP(A1062,$BL$2:$CI$5,12,FALSE)*'Attorney Detail'!F1063</f>
        <v>220</v>
      </c>
      <c r="X1063" s="224"/>
      <c r="Y1063" s="223">
        <f>VLOOKUP(A1062,$BL$2:$CI$5,13,FALSE)*'Attorney Detail'!F1063</f>
        <v>300</v>
      </c>
      <c r="Z1063" s="224"/>
      <c r="AA1063" s="229">
        <f>VLOOKUP(A1062,$BL$2:$CI$5,14,FALSE)*'Attorney Detail'!F1063</f>
        <v>400</v>
      </c>
      <c r="AB1063" s="230"/>
      <c r="AC1063" s="229">
        <f>VLOOKUP(A1062,$BL$2:$CI$5,15,FALSE)*'Attorney Detail'!F1063</f>
        <v>120</v>
      </c>
      <c r="AD1063" s="231"/>
      <c r="AE1063" s="229">
        <f>VLOOKUP(A1062,$BL$2:$CI$5,16,FALSE)*'Attorney Detail'!F1063</f>
        <v>120</v>
      </c>
      <c r="AF1063" s="230"/>
      <c r="AG1063" s="229">
        <f>VLOOKUP(A1062,$BL$2:$CI$5,17,FALSE)*'Attorney Detail'!F1063</f>
        <v>300</v>
      </c>
      <c r="AH1063" s="230"/>
      <c r="AI1063" s="223">
        <f>VLOOKUP(A1062,$BL$2:$CI$5,18,FALSE)*'Attorney Detail'!F1063</f>
        <v>300</v>
      </c>
      <c r="AJ1063" s="224"/>
      <c r="AK1063" s="223">
        <f>VLOOKUP(A1062,$BL$2:$CI$5,19,FALSE)*'Attorney Detail'!F1063</f>
        <v>15</v>
      </c>
      <c r="AL1063" s="224"/>
      <c r="AM1063" s="223">
        <f>VLOOKUP(A1062,$BL$2:$CI$5,20,FALSE)*'Attorney Detail'!F1063</f>
        <v>40</v>
      </c>
      <c r="AN1063" s="224"/>
      <c r="AO1063" s="223">
        <f>VLOOKUP(A1062,$BL$2:$CI$5,21,FALSE)*'Attorney Detail'!F1063</f>
        <v>40</v>
      </c>
      <c r="AP1063" s="224"/>
      <c r="AQ1063" s="223">
        <f>VLOOKUP(A1062,$BL$2:$CI$5,22,FALSE)*'Attorney Detail'!F1063</f>
        <v>40</v>
      </c>
      <c r="AR1063" s="224"/>
      <c r="AS1063" s="235">
        <f>VLOOKUP(A1062,$BL$2:$CI$5,23,FALSE)*'Attorney Detail'!F1063</f>
        <v>10000000000</v>
      </c>
      <c r="AT1063" s="236"/>
      <c r="AU1063" s="237"/>
      <c r="AV1063" s="238"/>
    </row>
    <row r="1064" spans="1:63" ht="15.75" thickBot="1" x14ac:dyDescent="0.3">
      <c r="A1064" s="37" t="str">
        <f>'Attorney Detail'!A1063&amp;""</f>
        <v/>
      </c>
      <c r="B1064" s="78" t="s">
        <v>24</v>
      </c>
      <c r="C1064" s="78" t="s">
        <v>24</v>
      </c>
      <c r="D1064" s="78" t="s">
        <v>112</v>
      </c>
      <c r="E1064" s="78" t="s">
        <v>24</v>
      </c>
      <c r="F1064" s="78" t="s">
        <v>112</v>
      </c>
      <c r="G1064" s="78" t="s">
        <v>24</v>
      </c>
      <c r="H1064" s="78" t="s">
        <v>112</v>
      </c>
      <c r="I1064" s="78" t="s">
        <v>24</v>
      </c>
      <c r="J1064" s="78" t="s">
        <v>112</v>
      </c>
      <c r="K1064" s="78" t="s">
        <v>24</v>
      </c>
      <c r="L1064" s="78" t="s">
        <v>112</v>
      </c>
      <c r="M1064" s="78" t="s">
        <v>24</v>
      </c>
      <c r="N1064" s="78" t="s">
        <v>112</v>
      </c>
      <c r="O1064" s="78" t="s">
        <v>24</v>
      </c>
      <c r="P1064" s="78" t="s">
        <v>112</v>
      </c>
      <c r="Q1064" s="78" t="s">
        <v>24</v>
      </c>
      <c r="R1064" s="78" t="s">
        <v>112</v>
      </c>
      <c r="S1064" s="78" t="s">
        <v>24</v>
      </c>
      <c r="T1064" s="78" t="s">
        <v>112</v>
      </c>
      <c r="U1064" s="78" t="s">
        <v>24</v>
      </c>
      <c r="V1064" s="78" t="s">
        <v>112</v>
      </c>
      <c r="W1064" s="78" t="s">
        <v>24</v>
      </c>
      <c r="X1064" s="78" t="s">
        <v>112</v>
      </c>
      <c r="Y1064" s="78" t="s">
        <v>24</v>
      </c>
      <c r="Z1064" s="78" t="s">
        <v>112</v>
      </c>
      <c r="AA1064" s="78" t="s">
        <v>24</v>
      </c>
      <c r="AB1064" s="78" t="s">
        <v>112</v>
      </c>
      <c r="AC1064" s="78" t="s">
        <v>24</v>
      </c>
      <c r="AD1064" s="78" t="s">
        <v>112</v>
      </c>
      <c r="AE1064" s="78" t="s">
        <v>24</v>
      </c>
      <c r="AF1064" s="78" t="s">
        <v>112</v>
      </c>
      <c r="AG1064" s="78" t="s">
        <v>24</v>
      </c>
      <c r="AH1064" s="79" t="s">
        <v>112</v>
      </c>
      <c r="AI1064" s="78" t="s">
        <v>24</v>
      </c>
      <c r="AJ1064" s="78" t="s">
        <v>112</v>
      </c>
      <c r="AK1064" s="78" t="s">
        <v>24</v>
      </c>
      <c r="AL1064" s="78" t="s">
        <v>112</v>
      </c>
      <c r="AM1064" s="78" t="s">
        <v>24</v>
      </c>
      <c r="AN1064" s="78" t="s">
        <v>112</v>
      </c>
      <c r="AO1064" s="78" t="s">
        <v>24</v>
      </c>
      <c r="AP1064" s="78" t="s">
        <v>112</v>
      </c>
      <c r="AQ1064" s="78" t="s">
        <v>24</v>
      </c>
      <c r="AR1064" s="78" t="s">
        <v>112</v>
      </c>
      <c r="AS1064" s="78" t="s">
        <v>24</v>
      </c>
      <c r="AT1064" s="78" t="s">
        <v>112</v>
      </c>
      <c r="AU1064" s="78" t="s">
        <v>24</v>
      </c>
      <c r="AV1064" s="154" t="s">
        <v>112</v>
      </c>
    </row>
    <row r="1065" spans="1:63" ht="16.5" thickTop="1" thickBot="1" x14ac:dyDescent="0.3">
      <c r="A1065" s="20" t="s">
        <v>25</v>
      </c>
      <c r="B1065" s="21"/>
      <c r="C1065" s="21"/>
      <c r="D1065" s="75">
        <f>C1065/C1063</f>
        <v>0</v>
      </c>
      <c r="E1065" s="21"/>
      <c r="F1065" s="75">
        <f>E1065/E1063</f>
        <v>0</v>
      </c>
      <c r="G1065" s="21"/>
      <c r="H1065" s="75">
        <f>G1065/G1063</f>
        <v>0</v>
      </c>
      <c r="I1065" s="21"/>
      <c r="J1065" s="75">
        <f>I1065/I1063</f>
        <v>0</v>
      </c>
      <c r="K1065" s="21"/>
      <c r="L1065" s="75">
        <f>K1065/K1063</f>
        <v>0</v>
      </c>
      <c r="M1065" s="21"/>
      <c r="N1065" s="75">
        <f>M1065/M1063</f>
        <v>0</v>
      </c>
      <c r="O1065" s="21"/>
      <c r="P1065" s="75">
        <f>O1065/O1063</f>
        <v>0</v>
      </c>
      <c r="Q1065" s="21"/>
      <c r="R1065" s="75">
        <f>Q1065/Q1063</f>
        <v>0</v>
      </c>
      <c r="S1065" s="21"/>
      <c r="T1065" s="75">
        <f>S1065/S1063</f>
        <v>0</v>
      </c>
      <c r="U1065" s="21"/>
      <c r="V1065" s="75">
        <f>U1065/U1063</f>
        <v>0</v>
      </c>
      <c r="W1065" s="21"/>
      <c r="X1065" s="75">
        <f>W1065/W1063</f>
        <v>0</v>
      </c>
      <c r="Y1065" s="21"/>
      <c r="Z1065" s="75">
        <f>Y1065/Y1063</f>
        <v>0</v>
      </c>
      <c r="AA1065" s="21"/>
      <c r="AB1065" s="75">
        <f>AA1065/AA1063</f>
        <v>0</v>
      </c>
      <c r="AC1065" s="21"/>
      <c r="AD1065" s="75">
        <f>AC1065/AC1063</f>
        <v>0</v>
      </c>
      <c r="AE1065" s="21"/>
      <c r="AF1065" s="75">
        <f>AE1065/AE1063</f>
        <v>0</v>
      </c>
      <c r="AG1065" s="21"/>
      <c r="AH1065" s="75">
        <f>AG1065/AG1063</f>
        <v>0</v>
      </c>
      <c r="AI1065" s="21"/>
      <c r="AJ1065" s="75">
        <f>AI1065/AI1063</f>
        <v>0</v>
      </c>
      <c r="AK1065" s="21"/>
      <c r="AL1065" s="75">
        <f>AK1065/AK1063</f>
        <v>0</v>
      </c>
      <c r="AM1065" s="21">
        <v>0</v>
      </c>
      <c r="AN1065" s="75">
        <f>AM1065/AM1063</f>
        <v>0</v>
      </c>
      <c r="AO1065" s="21"/>
      <c r="AP1065" s="75">
        <f>AO1065/AO1063</f>
        <v>0</v>
      </c>
      <c r="AQ1065" s="21"/>
      <c r="AR1065" s="75">
        <f>AQ1065/AQ1063</f>
        <v>0</v>
      </c>
      <c r="AS1065" s="21"/>
      <c r="AT1065" s="75">
        <f>AS1065/AS1063</f>
        <v>0</v>
      </c>
      <c r="AU1065" s="100">
        <f>E1065+M1065+O1065+Q1065+W1065+Y1065+AA1065+AE1065+AG1065+AI1065+AO1065+AS1065+G1065+K1065+I1065+AC1065+S1065+U1065+AQ1065+AK1065+AM1065+C1065</f>
        <v>0</v>
      </c>
      <c r="AV1065" s="155">
        <f t="shared" ref="AV1065:AV1069" si="4800">F1065+N1065+P1065+R1065+X1065+Z1065+AB1065+AF1065+AH1065+AJ1065+AP1065+AT1065+AD1065+H1065+L1065+J1065+T1065+V1065+AR1065+AL1065+AN1065+D1065</f>
        <v>0</v>
      </c>
      <c r="AW1065" s="93">
        <f>IF(D1065=0,0,(IF('Attorney Detail'!I1063="yes",(D1065/AV1065)*('Attorney Detail'!G1063+'Attorney Detail'!H1063),0)))</f>
        <v>0</v>
      </c>
      <c r="AX1065" s="93">
        <f>IF(F1065=0,0,(IF('Attorney Detail'!J1063="yes",(F1065/AV1065)*('Attorney Detail'!G1063+'Attorney Detail'!H1063),0)))</f>
        <v>0</v>
      </c>
      <c r="AY1065" s="93">
        <f>IF(H1065+J1065=0,0,(IF('Attorney Detail'!K1063="yes",((H1065+J1065)/AV1065)*('Attorney Detail'!G1063+'Attorney Detail'!H1063),0)))</f>
        <v>0</v>
      </c>
      <c r="AZ1065" s="93">
        <f>IF(L1065=0,0,(IF('Attorney Detail'!L1063="yes",(L1065/AV1065)*('Attorney Detail'!G1063+'Attorney Detail'!H1063),0)))</f>
        <v>0</v>
      </c>
      <c r="BA1065" s="93">
        <f>IF(N1065=0,0,(N1065/AV1065)*('Attorney Detail'!G1063+'Attorney Detail'!H1063))</f>
        <v>0</v>
      </c>
      <c r="BB1065" s="93">
        <f>IF(R1065+T1065=0,0,(IF('Attorney Detail'!M1063="yes",((R1065+T1065)/AV1065)*('Attorney Detail'!G1063+'Attorney Detail'!H1063),0)))</f>
        <v>0</v>
      </c>
      <c r="BC1065" s="93">
        <f>IF(V1065=0,0,(IF('Attorney Detail'!N1063="yes",(((V1065)/AV1065)*('Attorney Detail'!G1063+'Attorney Detail'!H1063)),0)))</f>
        <v>0</v>
      </c>
      <c r="BD1065" s="93">
        <f>IF(X1065+Z1065+AB1065=0,0,(IF('Attorney Detail'!O1063="yes",((X1065+Z1065+AB1065)/AV1065)*('Attorney Detail'!G1063+'Attorney Detail'!H1063),0)))</f>
        <v>0</v>
      </c>
      <c r="BE1065" s="93">
        <f>IF(AD1065=0,0,(IF('Attorney Detail'!P1063="yes",(AD1065/AV1065)*('Attorney Detail'!G1063+'Attorney Detail'!H1063),0)))</f>
        <v>0</v>
      </c>
      <c r="BF1065" s="93">
        <f>IF(AF1065=0,0,(IF('Attorney Detail'!Q1063="yes",(AF1065/AV1065)*('Attorney Detail'!G1063+'Attorney Detail'!H1063),0)))</f>
        <v>0</v>
      </c>
      <c r="BG1065" s="93">
        <f>IF(AH1065=0,0,(AH1065/AV1065)*('Attorney Detail'!G1063+'Attorney Detail'!H1063))</f>
        <v>0</v>
      </c>
      <c r="BH1065" s="93">
        <f>IF(AK1065+AM1065=0,0,(IF('Attorney Detail'!R1063="yes",((AL1065+AN1065)/AV1065)*('Attorney Detail'!G1063+'Attorney Detail'!H1063),0)))</f>
        <v>0</v>
      </c>
      <c r="BI1065" s="91">
        <f>IF(AP1065=0,0,(IF('Attorney Detail'!S1063="yes",(AP1065/AV1065)*('Attorney Detail'!G1063+'Attorney Detail'!H1063),0)))</f>
        <v>0</v>
      </c>
      <c r="BJ1065" s="91">
        <f>IF(AT1065=0,0,(AT1065/AV1065)*('Attorney Detail'!G1063+'Attorney Detail'!H1063))</f>
        <v>0</v>
      </c>
      <c r="BK1065" s="91">
        <f>IF((AU1065)=0,('Attorney Detail'!G1063+'Attorney Detail'!H1063),SUM(AW1065:BJ1065))</f>
        <v>0</v>
      </c>
    </row>
    <row r="1066" spans="1:63" ht="16.5" thickTop="1" thickBot="1" x14ac:dyDescent="0.3">
      <c r="A1066" s="22" t="s">
        <v>26</v>
      </c>
      <c r="B1066" s="23"/>
      <c r="C1066" s="88"/>
      <c r="D1066" s="75">
        <f>C1066/C1063</f>
        <v>0</v>
      </c>
      <c r="E1066" s="88"/>
      <c r="F1066" s="75">
        <f>E1066/E1063</f>
        <v>0</v>
      </c>
      <c r="G1066" s="88"/>
      <c r="H1066" s="75">
        <f>G1066/G1063</f>
        <v>0</v>
      </c>
      <c r="I1066" s="88"/>
      <c r="J1066" s="75">
        <f>I1066/I1063</f>
        <v>0</v>
      </c>
      <c r="K1066" s="88"/>
      <c r="L1066" s="75">
        <f>K1066/K1063</f>
        <v>0</v>
      </c>
      <c r="M1066" s="88"/>
      <c r="N1066" s="75">
        <f>M1066/M1063</f>
        <v>0</v>
      </c>
      <c r="O1066" s="88"/>
      <c r="P1066" s="75">
        <f>O1066/O1063</f>
        <v>0</v>
      </c>
      <c r="Q1066" s="88"/>
      <c r="R1066" s="75">
        <f>Q1066/Q1063</f>
        <v>0</v>
      </c>
      <c r="S1066" s="88"/>
      <c r="T1066" s="75">
        <f>S1066/S1063</f>
        <v>0</v>
      </c>
      <c r="U1066" s="88"/>
      <c r="V1066" s="75">
        <f>U1066/U1063</f>
        <v>0</v>
      </c>
      <c r="W1066" s="88"/>
      <c r="X1066" s="75">
        <f>W1066/W1063</f>
        <v>0</v>
      </c>
      <c r="Y1066" s="88"/>
      <c r="Z1066" s="75">
        <f>Y1066/Y1063</f>
        <v>0</v>
      </c>
      <c r="AA1066" s="88"/>
      <c r="AB1066" s="75">
        <f>AA1066/AA1063</f>
        <v>0</v>
      </c>
      <c r="AC1066" s="88"/>
      <c r="AD1066" s="75">
        <f>AC1066/AC1063</f>
        <v>0</v>
      </c>
      <c r="AE1066" s="88"/>
      <c r="AF1066" s="75">
        <f>AE1066/AE1063</f>
        <v>0</v>
      </c>
      <c r="AG1066" s="88"/>
      <c r="AH1066" s="75">
        <f>AG1066/AG1063</f>
        <v>0</v>
      </c>
      <c r="AI1066" s="88"/>
      <c r="AJ1066" s="75">
        <f>AI1066/AI1063</f>
        <v>0</v>
      </c>
      <c r="AK1066" s="88">
        <v>0</v>
      </c>
      <c r="AL1066" s="75">
        <f>AK1066/AK1063</f>
        <v>0</v>
      </c>
      <c r="AM1066" s="88">
        <v>0</v>
      </c>
      <c r="AN1066" s="75">
        <f>AM1066/AM1063</f>
        <v>0</v>
      </c>
      <c r="AO1066" s="88"/>
      <c r="AP1066" s="75">
        <f>AO1066/AO1063</f>
        <v>0</v>
      </c>
      <c r="AQ1066" s="88"/>
      <c r="AR1066" s="75">
        <f>AQ1066/AQ1063</f>
        <v>0</v>
      </c>
      <c r="AS1066" s="88"/>
      <c r="AT1066" s="75">
        <f>AS1066/AS1063</f>
        <v>0</v>
      </c>
      <c r="AU1066" s="107">
        <f>E1066+M1066+O1066+Q1066+W1066+Y1066+AA1066+AE1066+AG1066+AI1066+AO1066+AS1066+G1066+K1066+I1066+AC1066+S1066+U1066+AQ1066+AK1066+AM1066+C1066</f>
        <v>0</v>
      </c>
      <c r="AV1066" s="155">
        <f t="shared" si="4800"/>
        <v>0</v>
      </c>
      <c r="AW1066" s="93">
        <f>IF(D1066=0,0,(IF('Attorney Detail'!I1064="yes",(D1066/AV1066)*('Attorney Detail'!G1064+'Attorney Detail'!H1064),0)))</f>
        <v>0</v>
      </c>
      <c r="AX1066" s="93">
        <f>IF(F1066=0,0,(IF('Attorney Detail'!J1064="yes",(F1066/AV1066)*('Attorney Detail'!G1064+'Attorney Detail'!H1064),0)))</f>
        <v>0</v>
      </c>
      <c r="AY1066" s="93">
        <f>IF(H1066+J1066=0,0,(IF('Attorney Detail'!K1064="yes",((H1066+J1066)/AV1066)*('Attorney Detail'!G1064+'Attorney Detail'!H1064),0)))</f>
        <v>0</v>
      </c>
      <c r="AZ1066" s="93">
        <f>IF(L1066=0,0,(IF('Attorney Detail'!L1064="yes",(L1066/AV1066)*('Attorney Detail'!G1064+'Attorney Detail'!H1064),0)))</f>
        <v>0</v>
      </c>
      <c r="BA1066" s="93">
        <f>IF(N1066=0,0,(N1066/AV1066)*('Attorney Detail'!G1064+'Attorney Detail'!H1064))</f>
        <v>0</v>
      </c>
      <c r="BB1066" s="93">
        <f>IF(R1066+T1066=0,0,(IF('Attorney Detail'!M1064="yes",((R1066+T1066)/AV1066)*('Attorney Detail'!G1064+'Attorney Detail'!H1064),0)))</f>
        <v>0</v>
      </c>
      <c r="BC1066" s="93">
        <f>IF(V1066=0,0,(IF('Attorney Detail'!N1064="yes",(((V1066)/AV1066)*('Attorney Detail'!G1064+'Attorney Detail'!H1064)),0)))</f>
        <v>0</v>
      </c>
      <c r="BD1066" s="93">
        <f>IF(X1066+Z1066+AB1066=0,0,(IF('Attorney Detail'!O1064="yes",((X1066+Z1066+AB1066)/AV1066)*('Attorney Detail'!G1064+'Attorney Detail'!H1064),0)))</f>
        <v>0</v>
      </c>
      <c r="BE1066" s="93">
        <f>IF(AD1066=0,0,(IF('Attorney Detail'!P1064="yes",(AD1066/AV1066)*('Attorney Detail'!G1064+'Attorney Detail'!H1064),0)))</f>
        <v>0</v>
      </c>
      <c r="BF1066" s="93">
        <f>IF(AF1066=0,0,(IF('Attorney Detail'!Q1064="yes",(AF1066/AV1066)*('Attorney Detail'!G1064+'Attorney Detail'!H1064),0)))</f>
        <v>0</v>
      </c>
      <c r="BG1066" s="93">
        <f>IF(AH1066=0,0,(AH1066/AV1066)*('Attorney Detail'!G1064+'Attorney Detail'!H1064))</f>
        <v>0</v>
      </c>
      <c r="BH1066" s="93">
        <f>IF(AK1066+AM1066=0,0,(IF('Attorney Detail'!R1064="yes",((AL1066+AN1066)/AV1066)*('Attorney Detail'!G1064+'Attorney Detail'!H1064),0)))</f>
        <v>0</v>
      </c>
      <c r="BI1066" s="91">
        <f>IF(AP1066=0,0,(IF('Attorney Detail'!S1064="yes",(AP1066/AV1066)*('Attorney Detail'!G1064+'Attorney Detail'!H1064),0)))</f>
        <v>0</v>
      </c>
      <c r="BJ1066" s="91">
        <f>IF(AT1066=0,0,(AT1066/AV1066)*('Attorney Detail'!G1064+'Attorney Detail'!H1064))</f>
        <v>0</v>
      </c>
      <c r="BK1066" s="91">
        <f>IF((AU1066)=0,('Attorney Detail'!G1064+'Attorney Detail'!H1064),SUM(AW1066:BJ1066))</f>
        <v>0</v>
      </c>
    </row>
    <row r="1067" spans="1:63" ht="16.5" thickTop="1" thickBot="1" x14ac:dyDescent="0.3">
      <c r="A1067" s="22" t="s">
        <v>27</v>
      </c>
      <c r="B1067" s="23"/>
      <c r="C1067" s="88"/>
      <c r="D1067" s="75">
        <f>C1067/C1063</f>
        <v>0</v>
      </c>
      <c r="E1067" s="88"/>
      <c r="F1067" s="75">
        <f>E1067/E1063</f>
        <v>0</v>
      </c>
      <c r="G1067" s="88"/>
      <c r="H1067" s="75">
        <f>G1067/G1063</f>
        <v>0</v>
      </c>
      <c r="I1067" s="88"/>
      <c r="J1067" s="75">
        <f>I1067/I1063</f>
        <v>0</v>
      </c>
      <c r="K1067" s="88"/>
      <c r="L1067" s="75">
        <f>K1067/K1063</f>
        <v>0</v>
      </c>
      <c r="M1067" s="88"/>
      <c r="N1067" s="75">
        <f>M1067/M1063</f>
        <v>0</v>
      </c>
      <c r="O1067" s="88"/>
      <c r="P1067" s="75">
        <f>O1067/O1063</f>
        <v>0</v>
      </c>
      <c r="Q1067" s="88"/>
      <c r="R1067" s="75">
        <f>Q1067/Q1063</f>
        <v>0</v>
      </c>
      <c r="S1067" s="88"/>
      <c r="T1067" s="75">
        <f>S1067/S1063</f>
        <v>0</v>
      </c>
      <c r="U1067" s="88"/>
      <c r="V1067" s="75">
        <f>U1067/U1063</f>
        <v>0</v>
      </c>
      <c r="W1067" s="88"/>
      <c r="X1067" s="75">
        <f>W1067/W1063</f>
        <v>0</v>
      </c>
      <c r="Y1067" s="88"/>
      <c r="Z1067" s="75">
        <f>Y1067/Y1063</f>
        <v>0</v>
      </c>
      <c r="AA1067" s="88"/>
      <c r="AB1067" s="75">
        <f>AA1067/AA1063</f>
        <v>0</v>
      </c>
      <c r="AC1067" s="88"/>
      <c r="AD1067" s="75">
        <f>AC1067/AC1063</f>
        <v>0</v>
      </c>
      <c r="AE1067" s="88"/>
      <c r="AF1067" s="75">
        <f>AE1067/AE1063</f>
        <v>0</v>
      </c>
      <c r="AG1067" s="88"/>
      <c r="AH1067" s="75">
        <f>AG1067/AG1063</f>
        <v>0</v>
      </c>
      <c r="AI1067" s="88"/>
      <c r="AJ1067" s="75">
        <f>AI1067/AI1063</f>
        <v>0</v>
      </c>
      <c r="AK1067" s="88">
        <v>0</v>
      </c>
      <c r="AL1067" s="75">
        <f>AK1067/AK1063</f>
        <v>0</v>
      </c>
      <c r="AM1067" s="88">
        <v>0</v>
      </c>
      <c r="AN1067" s="75">
        <f>AM1067/AM1063</f>
        <v>0</v>
      </c>
      <c r="AO1067" s="88"/>
      <c r="AP1067" s="75">
        <f>AO1067/AO1063</f>
        <v>0</v>
      </c>
      <c r="AQ1067" s="88"/>
      <c r="AR1067" s="75">
        <f>AQ1067/AQ1063</f>
        <v>0</v>
      </c>
      <c r="AS1067" s="88"/>
      <c r="AT1067" s="75">
        <f>AS1067/AS1063</f>
        <v>0</v>
      </c>
      <c r="AU1067" s="107">
        <f>E1067+M1067+O1067+Q1067+W1067+Y1067+AA1067+AE1067+AG1067+AI1067+AO1067+AS1067+G1067+K1067+I1067+AC1067+S1067+U1067+AQ1067+AK1067+AM1067+C1067</f>
        <v>0</v>
      </c>
      <c r="AV1067" s="155">
        <f t="shared" si="4800"/>
        <v>0</v>
      </c>
      <c r="AW1067" s="93">
        <f>IF(D1067=0,0,(IF('Attorney Detail'!I1065="yes",(D1067/AV1067)*('Attorney Detail'!G1065+'Attorney Detail'!H1065),0)))</f>
        <v>0</v>
      </c>
      <c r="AX1067" s="93">
        <f>IF(F1067=0,0,(IF('Attorney Detail'!J1065="yes",(F1067/AV1067)*('Attorney Detail'!G1065+'Attorney Detail'!H1065),0)))</f>
        <v>0</v>
      </c>
      <c r="AY1067" s="93">
        <f>IF(H1067+J1067=0,0,(IF('Attorney Detail'!K1065="yes",((H1067+J1067)/AV1067)*('Attorney Detail'!G1065+'Attorney Detail'!H1065),0)))</f>
        <v>0</v>
      </c>
      <c r="AZ1067" s="93">
        <f>IF(L1067=0,0,(IF('Attorney Detail'!L1065="yes",(L1067/AV1067)*('Attorney Detail'!G1065+'Attorney Detail'!H1065),0)))</f>
        <v>0</v>
      </c>
      <c r="BA1067" s="93">
        <f>IF(N1067=0,0,(N1067/AV1067)*('Attorney Detail'!G1065+'Attorney Detail'!H1065))</f>
        <v>0</v>
      </c>
      <c r="BB1067" s="93">
        <f>IF(R1067+T1067=0,0,(IF('Attorney Detail'!M1065="yes",((R1067+T1067)/AV1067)*('Attorney Detail'!G1065+'Attorney Detail'!H1065),0)))</f>
        <v>0</v>
      </c>
      <c r="BC1067" s="93">
        <f>IF(V1067=0,0,(IF('Attorney Detail'!N1065="yes",(((V1067)/AV1067)*('Attorney Detail'!G1065+'Attorney Detail'!H1065)),0)))</f>
        <v>0</v>
      </c>
      <c r="BD1067" s="93">
        <f>IF(X1067+Z1067+AB1067=0,0,(IF('Attorney Detail'!O1065="yes",((X1067+Z1067+AB1067)/AV1067)*('Attorney Detail'!G1065+'Attorney Detail'!H1065),0)))</f>
        <v>0</v>
      </c>
      <c r="BE1067" s="93">
        <f>IF(AD1067=0,0,(IF('Attorney Detail'!P1065="yes",(AD1067/AV1067)*('Attorney Detail'!G1065+'Attorney Detail'!H1065),0)))</f>
        <v>0</v>
      </c>
      <c r="BF1067" s="93">
        <f>IF(AF1067=0,0,(IF('Attorney Detail'!Q1065="yes",(AF1067/AV1067)*('Attorney Detail'!G1065+'Attorney Detail'!H1065),0)))</f>
        <v>0</v>
      </c>
      <c r="BG1067" s="93">
        <f>IF(AH1067=0,0,(AH1067/AV1067)*('Attorney Detail'!G1065+'Attorney Detail'!H1065))</f>
        <v>0</v>
      </c>
      <c r="BH1067" s="93">
        <f>IF(AK1067+AM1067=0,0,(IF('Attorney Detail'!R1065="yes",((AL1067+AN1067)/AV1067)*('Attorney Detail'!G1065+'Attorney Detail'!H1065),0)))</f>
        <v>0</v>
      </c>
      <c r="BI1067" s="91">
        <f>IF(AP1067=0,0,(IF('Attorney Detail'!S1065="yes",(AP1067/AV1067)*('Attorney Detail'!G1065+'Attorney Detail'!H1065),0)))</f>
        <v>0</v>
      </c>
      <c r="BJ1067" s="91">
        <f>IF(AT1067=0,0,(AT1067/AV1067)*('Attorney Detail'!G1065+'Attorney Detail'!H1065))</f>
        <v>0</v>
      </c>
      <c r="BK1067" s="91">
        <f>IF((AU1067)=0,('Attorney Detail'!G1065+'Attorney Detail'!H1065),SUM(AW1067:BJ1067))</f>
        <v>0</v>
      </c>
    </row>
    <row r="1068" spans="1:63" ht="16.5" thickTop="1" thickBot="1" x14ac:dyDescent="0.3">
      <c r="A1068" s="24" t="s">
        <v>28</v>
      </c>
      <c r="B1068" s="25"/>
      <c r="C1068" s="25"/>
      <c r="D1068" s="75">
        <f>C1068/C1063</f>
        <v>0</v>
      </c>
      <c r="E1068" s="25"/>
      <c r="F1068" s="75">
        <f>E1068/E1063</f>
        <v>0</v>
      </c>
      <c r="G1068" s="25"/>
      <c r="H1068" s="75">
        <f>G1068/G1063</f>
        <v>0</v>
      </c>
      <c r="I1068" s="25"/>
      <c r="J1068" s="75">
        <f>I1068/I1063</f>
        <v>0</v>
      </c>
      <c r="K1068" s="25"/>
      <c r="L1068" s="75">
        <f>K1068/K1063</f>
        <v>0</v>
      </c>
      <c r="M1068" s="25"/>
      <c r="N1068" s="75">
        <f>M1068/M1063</f>
        <v>0</v>
      </c>
      <c r="O1068" s="25"/>
      <c r="P1068" s="75">
        <f>O1068/O1063</f>
        <v>0</v>
      </c>
      <c r="Q1068" s="25"/>
      <c r="R1068" s="75">
        <f>Q1068/Q1063</f>
        <v>0</v>
      </c>
      <c r="S1068" s="25"/>
      <c r="T1068" s="75">
        <f>S1068/S1063</f>
        <v>0</v>
      </c>
      <c r="U1068" s="25"/>
      <c r="V1068" s="75">
        <f>U1068/U1063</f>
        <v>0</v>
      </c>
      <c r="W1068" s="25"/>
      <c r="X1068" s="75">
        <f>W1068/W1063</f>
        <v>0</v>
      </c>
      <c r="Y1068" s="25"/>
      <c r="Z1068" s="75">
        <f>Y1068/Y1063</f>
        <v>0</v>
      </c>
      <c r="AA1068" s="25"/>
      <c r="AB1068" s="75">
        <f>AA1068/AA1063</f>
        <v>0</v>
      </c>
      <c r="AC1068" s="25"/>
      <c r="AD1068" s="75">
        <f>AC1068/AC1063</f>
        <v>0</v>
      </c>
      <c r="AE1068" s="25"/>
      <c r="AF1068" s="75">
        <f>AE1068/AE1063</f>
        <v>0</v>
      </c>
      <c r="AG1068" s="25"/>
      <c r="AH1068" s="75">
        <f>AG1068/AG1063</f>
        <v>0</v>
      </c>
      <c r="AI1068" s="25"/>
      <c r="AJ1068" s="75">
        <f>AI1068/AI1063</f>
        <v>0</v>
      </c>
      <c r="AK1068" s="25">
        <v>0</v>
      </c>
      <c r="AL1068" s="75">
        <f>AK1068/AK1063</f>
        <v>0</v>
      </c>
      <c r="AM1068" s="25">
        <v>0</v>
      </c>
      <c r="AN1068" s="75">
        <f>AM1068/AM1063</f>
        <v>0</v>
      </c>
      <c r="AO1068" s="25"/>
      <c r="AP1068" s="75">
        <f>AO1068/AO1063</f>
        <v>0</v>
      </c>
      <c r="AQ1068" s="25"/>
      <c r="AR1068" s="75">
        <f>AQ1068/AQ1063</f>
        <v>0</v>
      </c>
      <c r="AS1068" s="25"/>
      <c r="AT1068" s="75">
        <f>AS1068/AS1063</f>
        <v>0</v>
      </c>
      <c r="AU1068" s="108">
        <f>E1068+M1068+O1068+Q1068+W1068+Y1068+AA1068+AE1068+AG1068+AI1068+AO1068+AS1068+G1068+K1068+I1068+AC1068+S1068+U1068+AQ1068+AK1068+AM1068+C1068</f>
        <v>0</v>
      </c>
      <c r="AV1068" s="155">
        <f t="shared" si="4800"/>
        <v>0</v>
      </c>
      <c r="AW1068" s="93">
        <f>IF(D1068=0,0,(IF('Attorney Detail'!I1066="yes",(D1068/AV1068)*('Attorney Detail'!G1066+'Attorney Detail'!H1066),0)))</f>
        <v>0</v>
      </c>
      <c r="AX1068" s="93">
        <f>IF(F1068=0,0,(IF('Attorney Detail'!J1066="yes",(F1068/AV1068)*('Attorney Detail'!G1066+'Attorney Detail'!H1066),0)))</f>
        <v>0</v>
      </c>
      <c r="AY1068" s="93">
        <f>IF(H1068+J1068=0,0,(IF('Attorney Detail'!K1066="yes",((H1068+J1068)/AV1068)*('Attorney Detail'!G1066+'Attorney Detail'!H1066),0)))</f>
        <v>0</v>
      </c>
      <c r="AZ1068" s="93">
        <f>IF(L1068=0,0,(IF('Attorney Detail'!L1066="yes",(L1068/AV1068)*('Attorney Detail'!G1066+'Attorney Detail'!H1066),0)))</f>
        <v>0</v>
      </c>
      <c r="BA1068" s="93">
        <f>IF(N1068=0,0,(N1068/AV1068)*('Attorney Detail'!G1066+'Attorney Detail'!H1066))</f>
        <v>0</v>
      </c>
      <c r="BB1068" s="93">
        <f>IF(R1068+T1068=0,0,(IF('Attorney Detail'!M1066="yes",((R1068+T1068)/AV1068)*('Attorney Detail'!G1066+'Attorney Detail'!H1066),0)))</f>
        <v>0</v>
      </c>
      <c r="BC1068" s="93">
        <f>IF(V1068=0,0,(IF('Attorney Detail'!N1066="yes",(((V1068)/AV1068)*('Attorney Detail'!G1066+'Attorney Detail'!H1066)),0)))</f>
        <v>0</v>
      </c>
      <c r="BD1068" s="93">
        <f>IF(X1068+Z1068+AB1068=0,0,(IF('Attorney Detail'!O1066="yes",((X1068+Z1068+AB1068)/AV1068)*('Attorney Detail'!G1066+'Attorney Detail'!H1066),0)))</f>
        <v>0</v>
      </c>
      <c r="BE1068" s="93">
        <f>IF(AD1068=0,0,(IF('Attorney Detail'!P1066="yes",(AD1068/AV1068)*('Attorney Detail'!G1066+'Attorney Detail'!H1066),0)))</f>
        <v>0</v>
      </c>
      <c r="BF1068" s="93">
        <f>IF(AF1068=0,0,(IF('Attorney Detail'!Q1066="yes",(AF1068/AV1068)*('Attorney Detail'!G1066+'Attorney Detail'!H1066),0)))</f>
        <v>0</v>
      </c>
      <c r="BG1068" s="93">
        <f>IF(AH1068=0,0,(AH1068/AV1068)*('Attorney Detail'!G1066+'Attorney Detail'!H1066))</f>
        <v>0</v>
      </c>
      <c r="BH1068" s="93">
        <f>IF(AK1068+AM1068=0,0,(IF('Attorney Detail'!R1066="yes",((AL1068+AN1068)/AV1068)*('Attorney Detail'!G1066+'Attorney Detail'!H1066),0)))</f>
        <v>0</v>
      </c>
      <c r="BI1068" s="91">
        <f>IF(AP1068=0,0,(IF('Attorney Detail'!S1066="yes",(AP1068/AV1068)*('Attorney Detail'!G1066+'Attorney Detail'!H1066),0)))</f>
        <v>0</v>
      </c>
      <c r="BJ1068" s="91">
        <f>IF(AT1068=0,0,(AT1068/AV1068)*('Attorney Detail'!G1066+'Attorney Detail'!H1066))</f>
        <v>0</v>
      </c>
      <c r="BK1068" s="91">
        <f>IF((AU1068)=0,('Attorney Detail'!G1066+'Attorney Detail'!H1066),SUM(AW1068:BJ1068))</f>
        <v>0</v>
      </c>
    </row>
    <row r="1069" spans="1:63" ht="16.5" thickTop="1" thickBot="1" x14ac:dyDescent="0.3">
      <c r="A1069" s="72" t="s">
        <v>29</v>
      </c>
      <c r="B1069" s="73"/>
      <c r="C1069" s="73">
        <f t="shared" ref="C1069" si="4801">SUM(C1065:C1068)</f>
        <v>0</v>
      </c>
      <c r="D1069" s="74">
        <f t="shared" ref="D1069" si="4802">C1069/C1063</f>
        <v>0</v>
      </c>
      <c r="E1069" s="73">
        <f t="shared" ref="E1069" si="4803">SUM(E1065:E1068)</f>
        <v>0</v>
      </c>
      <c r="F1069" s="74">
        <f t="shared" ref="F1069" si="4804">E1069/E1063</f>
        <v>0</v>
      </c>
      <c r="G1069" s="73">
        <f t="shared" ref="G1069" si="4805">SUM(G1065:G1068)</f>
        <v>0</v>
      </c>
      <c r="H1069" s="75">
        <f t="shared" ref="H1069" si="4806">G1069/G1063</f>
        <v>0</v>
      </c>
      <c r="I1069" s="73">
        <f t="shared" ref="I1069" si="4807">SUM(I1065:I1068)</f>
        <v>0</v>
      </c>
      <c r="J1069" s="75">
        <f t="shared" ref="J1069" si="4808">I1069/I1063</f>
        <v>0</v>
      </c>
      <c r="K1069" s="73">
        <f t="shared" ref="K1069" si="4809">SUM(K1065:K1068)</f>
        <v>0</v>
      </c>
      <c r="L1069" s="75">
        <f t="shared" ref="L1069" si="4810">K1069/K1063</f>
        <v>0</v>
      </c>
      <c r="M1069" s="73">
        <f t="shared" ref="M1069" si="4811">SUM(M1065:M1068)</f>
        <v>0</v>
      </c>
      <c r="N1069" s="74">
        <f t="shared" ref="N1069" si="4812">M1069/M1063</f>
        <v>0</v>
      </c>
      <c r="O1069" s="73">
        <f t="shared" ref="O1069" si="4813">SUM(O1065:O1068)</f>
        <v>0</v>
      </c>
      <c r="P1069" s="74">
        <f t="shared" ref="P1069" si="4814">O1069/O1063</f>
        <v>0</v>
      </c>
      <c r="Q1069" s="73">
        <f t="shared" ref="Q1069" si="4815">SUM(Q1065:Q1068)</f>
        <v>0</v>
      </c>
      <c r="R1069" s="75">
        <f t="shared" ref="R1069" si="4816">Q1069/Q1063</f>
        <v>0</v>
      </c>
      <c r="S1069" s="73">
        <f t="shared" ref="S1069" si="4817">SUM(S1065:S1068)</f>
        <v>0</v>
      </c>
      <c r="T1069" s="75">
        <f t="shared" ref="T1069" si="4818">S1069/S1063</f>
        <v>0</v>
      </c>
      <c r="U1069" s="73">
        <f t="shared" ref="U1069" si="4819">SUM(U1065:U1068)</f>
        <v>0</v>
      </c>
      <c r="V1069" s="75">
        <f t="shared" ref="V1069" si="4820">U1069/U1063</f>
        <v>0</v>
      </c>
      <c r="W1069" s="73">
        <f t="shared" ref="W1069" si="4821">SUM(W1065:W1068)</f>
        <v>0</v>
      </c>
      <c r="X1069" s="75">
        <f t="shared" ref="X1069" si="4822">W1069/W1063</f>
        <v>0</v>
      </c>
      <c r="Y1069" s="73">
        <f t="shared" ref="Y1069" si="4823">SUM(Y1065:Y1068)</f>
        <v>0</v>
      </c>
      <c r="Z1069" s="75">
        <f t="shared" ref="Z1069" si="4824">Y1069/Y1063</f>
        <v>0</v>
      </c>
      <c r="AA1069" s="73">
        <f t="shared" ref="AA1069" si="4825">SUM(AA1065:AA1068)</f>
        <v>0</v>
      </c>
      <c r="AB1069" s="75">
        <f t="shared" ref="AB1069" si="4826">AA1069/AA1063</f>
        <v>0</v>
      </c>
      <c r="AC1069" s="73">
        <f t="shared" ref="AC1069" si="4827">SUM(AC1065:AC1068)</f>
        <v>0</v>
      </c>
      <c r="AD1069" s="75">
        <f t="shared" ref="AD1069" si="4828">AC1069/AC1063</f>
        <v>0</v>
      </c>
      <c r="AE1069" s="73">
        <f t="shared" ref="AE1069" si="4829">SUM(AE1065:AE1068)</f>
        <v>0</v>
      </c>
      <c r="AF1069" s="75">
        <f t="shared" ref="AF1069" si="4830">AE1069/AE1063</f>
        <v>0</v>
      </c>
      <c r="AG1069" s="73">
        <f t="shared" ref="AG1069" si="4831">SUM(AG1065:AG1068)</f>
        <v>0</v>
      </c>
      <c r="AH1069" s="75">
        <f t="shared" ref="AH1069" si="4832">AG1069/AG1063</f>
        <v>0</v>
      </c>
      <c r="AI1069" s="73">
        <f t="shared" ref="AI1069" si="4833">SUM(AI1065:AI1068)</f>
        <v>0</v>
      </c>
      <c r="AJ1069" s="75">
        <f t="shared" ref="AJ1069" si="4834">AI1069/AI1063</f>
        <v>0</v>
      </c>
      <c r="AK1069" s="73">
        <f t="shared" ref="AK1069" si="4835">SUM(AK1065:AK1068)</f>
        <v>0</v>
      </c>
      <c r="AL1069" s="75">
        <f t="shared" ref="AL1069" si="4836">AK1069/AK1063</f>
        <v>0</v>
      </c>
      <c r="AM1069" s="73">
        <f t="shared" ref="AM1069" si="4837">SUM(AM1065:AM1068)</f>
        <v>0</v>
      </c>
      <c r="AN1069" s="75">
        <f t="shared" ref="AN1069" si="4838">AM1069/AM1063</f>
        <v>0</v>
      </c>
      <c r="AO1069" s="73">
        <f t="shared" ref="AO1069" si="4839">SUM(AO1065:AO1068)</f>
        <v>0</v>
      </c>
      <c r="AP1069" s="75">
        <f t="shared" ref="AP1069" si="4840">AO1069/AO1063</f>
        <v>0</v>
      </c>
      <c r="AQ1069" s="73">
        <f t="shared" ref="AQ1069" si="4841">SUM(AQ1065:AQ1068)</f>
        <v>0</v>
      </c>
      <c r="AR1069" s="75">
        <f t="shared" ref="AR1069" si="4842">AQ1069/AQ1063</f>
        <v>0</v>
      </c>
      <c r="AS1069" s="73">
        <f t="shared" ref="AS1069" si="4843">SUM(AS1065:AS1068)</f>
        <v>0</v>
      </c>
      <c r="AT1069" s="75">
        <f t="shared" ref="AT1069" si="4844">AS1069/AS1063</f>
        <v>0</v>
      </c>
      <c r="AU1069" s="71">
        <f>E1069+M1069+O1069+Q1069+W1069+Y1069+AA1069+AE1069+AG1069+AI1069+AO1069+AS1069+G1069+K1069+I1069+AC1069+S1069+U1069+AQ1069+AK1069+AM1069+C1069</f>
        <v>0</v>
      </c>
      <c r="AV1069" s="155">
        <f t="shared" si="4800"/>
        <v>0</v>
      </c>
      <c r="AW1069" s="94"/>
      <c r="AX1069" s="94"/>
      <c r="AY1069" s="94"/>
      <c r="AZ1069" s="94"/>
      <c r="BA1069" s="94"/>
      <c r="BB1069" s="94"/>
      <c r="BC1069" s="94"/>
      <c r="BD1069" s="94"/>
      <c r="BE1069" s="94"/>
      <c r="BF1069" s="94"/>
      <c r="BG1069" s="94"/>
      <c r="BH1069" s="94"/>
      <c r="BI1069" s="94"/>
      <c r="BJ1069" s="94"/>
      <c r="BK1069" s="94"/>
    </row>
    <row r="1070" spans="1:63" ht="16.5" thickTop="1" x14ac:dyDescent="0.25">
      <c r="A1070" s="233" t="s">
        <v>481</v>
      </c>
      <c r="B1070" s="233"/>
      <c r="C1070" s="233"/>
      <c r="D1070" s="233"/>
      <c r="E1070" s="233"/>
      <c r="F1070" s="233"/>
      <c r="G1070" s="233"/>
      <c r="H1070" s="233"/>
      <c r="I1070" s="233"/>
      <c r="J1070" s="233"/>
      <c r="K1070" s="233"/>
      <c r="L1070" s="233"/>
      <c r="M1070" s="233"/>
      <c r="N1070" s="233"/>
      <c r="O1070" s="233"/>
      <c r="P1070" s="233"/>
      <c r="Q1070" s="233"/>
      <c r="R1070" s="233"/>
      <c r="S1070" s="233"/>
      <c r="T1070" s="233"/>
      <c r="U1070" s="233"/>
      <c r="V1070" s="233"/>
      <c r="W1070" s="233"/>
      <c r="X1070" s="233"/>
      <c r="Y1070" s="233"/>
      <c r="Z1070" s="233"/>
      <c r="AA1070" s="233"/>
      <c r="AB1070" s="233"/>
      <c r="AC1070" s="233"/>
      <c r="AD1070" s="233"/>
      <c r="AE1070" s="233"/>
      <c r="AF1070" s="233"/>
      <c r="AG1070" s="233"/>
      <c r="AH1070" s="233"/>
      <c r="AI1070" s="233"/>
      <c r="AJ1070" s="233"/>
      <c r="AK1070" s="233"/>
      <c r="AL1070" s="233"/>
      <c r="AM1070" s="233"/>
      <c r="AN1070" s="233"/>
      <c r="AO1070" s="233"/>
      <c r="AP1070" s="233"/>
      <c r="AQ1070" s="233"/>
      <c r="AR1070" s="233"/>
      <c r="AS1070" s="233"/>
      <c r="AT1070" s="233"/>
      <c r="AU1070" s="233"/>
      <c r="AV1070" s="233"/>
    </row>
    <row r="1071" spans="1:63" ht="45" x14ac:dyDescent="0.25">
      <c r="A1071" s="76"/>
      <c r="B1071" s="66" t="s">
        <v>21</v>
      </c>
      <c r="C1071" s="225" t="s">
        <v>442</v>
      </c>
      <c r="D1071" s="226"/>
      <c r="E1071" s="225" t="s">
        <v>96</v>
      </c>
      <c r="F1071" s="226"/>
      <c r="G1071" s="232" t="s">
        <v>99</v>
      </c>
      <c r="H1071" s="226"/>
      <c r="I1071" s="232" t="s">
        <v>100</v>
      </c>
      <c r="J1071" s="226"/>
      <c r="K1071" s="225" t="s">
        <v>97</v>
      </c>
      <c r="L1071" s="226"/>
      <c r="M1071" s="225" t="s">
        <v>98</v>
      </c>
      <c r="N1071" s="226"/>
      <c r="O1071" s="225" t="s">
        <v>22</v>
      </c>
      <c r="P1071" s="226"/>
      <c r="Q1071" s="225" t="s">
        <v>489</v>
      </c>
      <c r="R1071" s="226"/>
      <c r="S1071" s="225" t="s">
        <v>488</v>
      </c>
      <c r="T1071" s="226"/>
      <c r="U1071" s="232" t="s">
        <v>422</v>
      </c>
      <c r="V1071" s="226"/>
      <c r="W1071" s="232" t="s">
        <v>436</v>
      </c>
      <c r="X1071" s="226"/>
      <c r="Y1071" s="232" t="s">
        <v>423</v>
      </c>
      <c r="Z1071" s="226"/>
      <c r="AA1071" s="225" t="s">
        <v>484</v>
      </c>
      <c r="AB1071" s="226"/>
      <c r="AC1071" s="225" t="s">
        <v>93</v>
      </c>
      <c r="AD1071" s="226"/>
      <c r="AE1071" s="225" t="s">
        <v>94</v>
      </c>
      <c r="AF1071" s="226"/>
      <c r="AG1071" s="225" t="s">
        <v>485</v>
      </c>
      <c r="AH1071" s="226"/>
      <c r="AI1071" s="225" t="s">
        <v>424</v>
      </c>
      <c r="AJ1071" s="226"/>
      <c r="AK1071" s="225" t="s">
        <v>425</v>
      </c>
      <c r="AL1071" s="226"/>
      <c r="AM1071" s="225" t="s">
        <v>437</v>
      </c>
      <c r="AN1071" s="226"/>
      <c r="AO1071" s="225" t="s">
        <v>500</v>
      </c>
      <c r="AP1071" s="226"/>
      <c r="AQ1071" s="225" t="s">
        <v>426</v>
      </c>
      <c r="AR1071" s="226"/>
      <c r="AS1071" s="225" t="s">
        <v>447</v>
      </c>
      <c r="AT1071" s="226"/>
      <c r="AU1071" s="225" t="s">
        <v>23</v>
      </c>
      <c r="AV1071" s="226"/>
      <c r="AW1071" s="89" t="s">
        <v>442</v>
      </c>
      <c r="AX1071" s="89" t="s">
        <v>96</v>
      </c>
      <c r="AY1071" s="195" t="s">
        <v>353</v>
      </c>
      <c r="AZ1071" s="105" t="s">
        <v>97</v>
      </c>
      <c r="BA1071" s="105" t="s">
        <v>443</v>
      </c>
      <c r="BB1071" s="90" t="s">
        <v>434</v>
      </c>
      <c r="BC1071" s="106" t="s">
        <v>354</v>
      </c>
      <c r="BD1071" s="90" t="s">
        <v>435</v>
      </c>
      <c r="BE1071" s="90" t="s">
        <v>93</v>
      </c>
      <c r="BF1071" s="90" t="s">
        <v>94</v>
      </c>
      <c r="BG1071" s="90" t="s">
        <v>31</v>
      </c>
      <c r="BH1071" s="90" t="s">
        <v>444</v>
      </c>
      <c r="BI1071" s="91" t="s">
        <v>445</v>
      </c>
      <c r="BJ1071" s="91" t="s">
        <v>446</v>
      </c>
      <c r="BK1071" s="91" t="s">
        <v>448</v>
      </c>
    </row>
    <row r="1072" spans="1:63" x14ac:dyDescent="0.25">
      <c r="A1072" s="38" t="s">
        <v>107</v>
      </c>
      <c r="B1072" s="67"/>
      <c r="C1072" s="67"/>
      <c r="D1072" s="68"/>
      <c r="E1072" s="67"/>
      <c r="F1072" s="68"/>
      <c r="G1072" s="67"/>
      <c r="H1072" s="68"/>
      <c r="I1072" s="67"/>
      <c r="J1072" s="68"/>
      <c r="K1072" s="67"/>
      <c r="L1072" s="68"/>
      <c r="M1072" s="69"/>
      <c r="N1072" s="68"/>
      <c r="O1072" s="67"/>
      <c r="P1072" s="68"/>
      <c r="Q1072" s="67"/>
      <c r="R1072" s="68"/>
      <c r="S1072" s="67"/>
      <c r="T1072" s="68"/>
      <c r="U1072" s="67"/>
      <c r="V1072" s="68"/>
      <c r="W1072" s="67"/>
      <c r="X1072" s="68"/>
      <c r="Y1072" s="67"/>
      <c r="Z1072" s="68"/>
      <c r="AA1072" s="67"/>
      <c r="AB1072" s="68"/>
      <c r="AC1072" s="69"/>
      <c r="AD1072" s="69"/>
      <c r="AE1072" s="67"/>
      <c r="AF1072" s="68"/>
      <c r="AG1072" s="67"/>
      <c r="AH1072" s="68"/>
      <c r="AI1072" s="67"/>
      <c r="AJ1072" s="68"/>
      <c r="AK1072" s="227"/>
      <c r="AL1072" s="228"/>
      <c r="AM1072" s="227"/>
      <c r="AN1072" s="228"/>
      <c r="AO1072" s="112"/>
      <c r="AP1072" s="113"/>
      <c r="AQ1072" s="112"/>
      <c r="AR1072" s="113"/>
      <c r="AS1072" s="112"/>
      <c r="AT1072" s="113"/>
      <c r="AU1072" s="67"/>
      <c r="AV1072" s="110"/>
      <c r="AW1072" s="89"/>
      <c r="AX1072" s="89"/>
      <c r="AY1072" s="89"/>
      <c r="AZ1072" s="89"/>
      <c r="BA1072" s="89"/>
    </row>
    <row r="1073" spans="1:63" x14ac:dyDescent="0.25">
      <c r="A1073" s="77"/>
      <c r="B1073" s="70"/>
      <c r="C1073" s="223">
        <f>(VLOOKUP(A1072,$BL$2:$CH$5,2,FALSE))*'Attorney Detail'!F1073</f>
        <v>15</v>
      </c>
      <c r="D1073" s="224"/>
      <c r="E1073" s="223">
        <f>(VLOOKUP(A1072,$BL$2:$CH$5,3,FALSE))*'Attorney Detail'!F1073</f>
        <v>15</v>
      </c>
      <c r="F1073" s="224"/>
      <c r="G1073" s="223">
        <f>VLOOKUP(A1072,$BL$2:$CI$5,4,FALSE)*'Attorney Detail'!F1073</f>
        <v>50</v>
      </c>
      <c r="H1073" s="224"/>
      <c r="I1073" s="223">
        <f>VLOOKUP(A1072,$BL$2:$CI$5,5,FALSE)*'Attorney Detail'!F1073</f>
        <v>80</v>
      </c>
      <c r="J1073" s="224"/>
      <c r="K1073" s="223">
        <f>VLOOKUP(A1072,$BL$2:$CI$5,6,FALSE)*'Attorney Detail'!F1073</f>
        <v>100</v>
      </c>
      <c r="L1073" s="224"/>
      <c r="M1073" s="234">
        <f>VLOOKUP(A1072,$BL$2:$CI$5,7,FALSE)*'Attorney Detail'!F1073</f>
        <v>150</v>
      </c>
      <c r="N1073" s="224"/>
      <c r="O1073" s="223">
        <f>VLOOKUP(A1072,$BL$2:$CI$5,8,FALSE)*'Attorney Detail'!F1073</f>
        <v>300</v>
      </c>
      <c r="P1073" s="224"/>
      <c r="Q1073" s="223">
        <f>VLOOKUP(A1072,$BL$2:$CI$5,9,FALSE)*'Attorney Detail'!F1073</f>
        <v>15</v>
      </c>
      <c r="R1073" s="224"/>
      <c r="S1073" s="223">
        <f>VLOOKUP(A1072,$BL$2:$CI$5,10,FALSE)*'Attorney Detail'!F1073</f>
        <v>50</v>
      </c>
      <c r="T1073" s="224"/>
      <c r="U1073" s="223">
        <f>VLOOKUP(A1072,$BL$2:$CI$5,11,FALSE)*'Attorney Detail'!F1073</f>
        <v>100</v>
      </c>
      <c r="V1073" s="224"/>
      <c r="W1073" s="223">
        <f>VLOOKUP(A1072,$BL$2:$CI$5,12,FALSE)*'Attorney Detail'!F1073</f>
        <v>220</v>
      </c>
      <c r="X1073" s="224"/>
      <c r="Y1073" s="223">
        <f>VLOOKUP(A1072,$BL$2:$CI$5,13,FALSE)*'Attorney Detail'!F1073</f>
        <v>300</v>
      </c>
      <c r="Z1073" s="224"/>
      <c r="AA1073" s="229">
        <f>VLOOKUP(A1072,$BL$2:$CI$5,14,FALSE)*'Attorney Detail'!F1073</f>
        <v>400</v>
      </c>
      <c r="AB1073" s="230"/>
      <c r="AC1073" s="229">
        <f>VLOOKUP(A1072,$BL$2:$CI$5,15,FALSE)*'Attorney Detail'!F1073</f>
        <v>120</v>
      </c>
      <c r="AD1073" s="231"/>
      <c r="AE1073" s="229">
        <f>VLOOKUP(A1072,$BL$2:$CI$5,16,FALSE)*'Attorney Detail'!F1073</f>
        <v>120</v>
      </c>
      <c r="AF1073" s="230"/>
      <c r="AG1073" s="229">
        <f>VLOOKUP(A1072,$BL$2:$CI$5,17,FALSE)*'Attorney Detail'!F1073</f>
        <v>300</v>
      </c>
      <c r="AH1073" s="230"/>
      <c r="AI1073" s="223">
        <f>VLOOKUP(A1072,$BL$2:$CI$5,18,FALSE)*'Attorney Detail'!F1073</f>
        <v>300</v>
      </c>
      <c r="AJ1073" s="224"/>
      <c r="AK1073" s="223">
        <f>VLOOKUP(A1072,$BL$2:$CI$5,19,FALSE)*'Attorney Detail'!F1073</f>
        <v>15</v>
      </c>
      <c r="AL1073" s="224"/>
      <c r="AM1073" s="223">
        <f>VLOOKUP(A1072,$BL$2:$CI$5,20,FALSE)*'Attorney Detail'!F1073</f>
        <v>40</v>
      </c>
      <c r="AN1073" s="224"/>
      <c r="AO1073" s="223">
        <f>VLOOKUP(A1072,$BL$2:$CI$5,21,FALSE)*'Attorney Detail'!F1073</f>
        <v>40</v>
      </c>
      <c r="AP1073" s="224"/>
      <c r="AQ1073" s="223">
        <f>VLOOKUP(A1072,$BL$2:$CI$5,22,FALSE)*'Attorney Detail'!F1073</f>
        <v>40</v>
      </c>
      <c r="AR1073" s="224"/>
      <c r="AS1073" s="235">
        <f>VLOOKUP(A1072,$BL$2:$CI$5,23,FALSE)*'Attorney Detail'!F1073</f>
        <v>10000000000</v>
      </c>
      <c r="AT1073" s="236"/>
      <c r="AU1073" s="237"/>
      <c r="AV1073" s="238"/>
    </row>
    <row r="1074" spans="1:63" ht="15.75" thickBot="1" x14ac:dyDescent="0.3">
      <c r="A1074" s="37" t="str">
        <f>'Attorney Detail'!A1073&amp;""</f>
        <v/>
      </c>
      <c r="B1074" s="78" t="s">
        <v>24</v>
      </c>
      <c r="C1074" s="78" t="s">
        <v>24</v>
      </c>
      <c r="D1074" s="78" t="s">
        <v>112</v>
      </c>
      <c r="E1074" s="78" t="s">
        <v>24</v>
      </c>
      <c r="F1074" s="78" t="s">
        <v>112</v>
      </c>
      <c r="G1074" s="78" t="s">
        <v>24</v>
      </c>
      <c r="H1074" s="78" t="s">
        <v>112</v>
      </c>
      <c r="I1074" s="78" t="s">
        <v>24</v>
      </c>
      <c r="J1074" s="78" t="s">
        <v>112</v>
      </c>
      <c r="K1074" s="78" t="s">
        <v>24</v>
      </c>
      <c r="L1074" s="78" t="s">
        <v>112</v>
      </c>
      <c r="M1074" s="78" t="s">
        <v>24</v>
      </c>
      <c r="N1074" s="78" t="s">
        <v>112</v>
      </c>
      <c r="O1074" s="78" t="s">
        <v>24</v>
      </c>
      <c r="P1074" s="78" t="s">
        <v>112</v>
      </c>
      <c r="Q1074" s="78" t="s">
        <v>24</v>
      </c>
      <c r="R1074" s="78" t="s">
        <v>112</v>
      </c>
      <c r="S1074" s="78" t="s">
        <v>24</v>
      </c>
      <c r="T1074" s="78" t="s">
        <v>112</v>
      </c>
      <c r="U1074" s="78" t="s">
        <v>24</v>
      </c>
      <c r="V1074" s="78" t="s">
        <v>112</v>
      </c>
      <c r="W1074" s="78" t="s">
        <v>24</v>
      </c>
      <c r="X1074" s="78" t="s">
        <v>112</v>
      </c>
      <c r="Y1074" s="78" t="s">
        <v>24</v>
      </c>
      <c r="Z1074" s="78" t="s">
        <v>112</v>
      </c>
      <c r="AA1074" s="78" t="s">
        <v>24</v>
      </c>
      <c r="AB1074" s="78" t="s">
        <v>112</v>
      </c>
      <c r="AC1074" s="78" t="s">
        <v>24</v>
      </c>
      <c r="AD1074" s="78" t="s">
        <v>112</v>
      </c>
      <c r="AE1074" s="78" t="s">
        <v>24</v>
      </c>
      <c r="AF1074" s="78" t="s">
        <v>112</v>
      </c>
      <c r="AG1074" s="78" t="s">
        <v>24</v>
      </c>
      <c r="AH1074" s="79" t="s">
        <v>112</v>
      </c>
      <c r="AI1074" s="78" t="s">
        <v>24</v>
      </c>
      <c r="AJ1074" s="78" t="s">
        <v>112</v>
      </c>
      <c r="AK1074" s="78" t="s">
        <v>24</v>
      </c>
      <c r="AL1074" s="78" t="s">
        <v>112</v>
      </c>
      <c r="AM1074" s="78" t="s">
        <v>24</v>
      </c>
      <c r="AN1074" s="78" t="s">
        <v>112</v>
      </c>
      <c r="AO1074" s="78" t="s">
        <v>24</v>
      </c>
      <c r="AP1074" s="78" t="s">
        <v>112</v>
      </c>
      <c r="AQ1074" s="78" t="s">
        <v>24</v>
      </c>
      <c r="AR1074" s="78" t="s">
        <v>112</v>
      </c>
      <c r="AS1074" s="78" t="s">
        <v>24</v>
      </c>
      <c r="AT1074" s="78" t="s">
        <v>112</v>
      </c>
      <c r="AU1074" s="78" t="s">
        <v>24</v>
      </c>
      <c r="AV1074" s="154" t="s">
        <v>112</v>
      </c>
    </row>
    <row r="1075" spans="1:63" ht="16.5" thickTop="1" thickBot="1" x14ac:dyDescent="0.3">
      <c r="A1075" s="20" t="s">
        <v>25</v>
      </c>
      <c r="B1075" s="21"/>
      <c r="C1075" s="21"/>
      <c r="D1075" s="75">
        <f>C1075/C1073</f>
        <v>0</v>
      </c>
      <c r="E1075" s="21"/>
      <c r="F1075" s="75">
        <f>E1075/E1073</f>
        <v>0</v>
      </c>
      <c r="G1075" s="21"/>
      <c r="H1075" s="75">
        <f>G1075/G1073</f>
        <v>0</v>
      </c>
      <c r="I1075" s="21"/>
      <c r="J1075" s="75">
        <f>I1075/I1073</f>
        <v>0</v>
      </c>
      <c r="K1075" s="21"/>
      <c r="L1075" s="75">
        <f>K1075/K1073</f>
        <v>0</v>
      </c>
      <c r="M1075" s="21"/>
      <c r="N1075" s="75">
        <f>M1075/M1073</f>
        <v>0</v>
      </c>
      <c r="O1075" s="21"/>
      <c r="P1075" s="75">
        <f>O1075/O1073</f>
        <v>0</v>
      </c>
      <c r="Q1075" s="21"/>
      <c r="R1075" s="75">
        <f>Q1075/Q1073</f>
        <v>0</v>
      </c>
      <c r="S1075" s="21"/>
      <c r="T1075" s="75">
        <f>S1075/S1073</f>
        <v>0</v>
      </c>
      <c r="U1075" s="21"/>
      <c r="V1075" s="75">
        <f>U1075/U1073</f>
        <v>0</v>
      </c>
      <c r="W1075" s="21"/>
      <c r="X1075" s="75">
        <f>W1075/W1073</f>
        <v>0</v>
      </c>
      <c r="Y1075" s="21"/>
      <c r="Z1075" s="75">
        <f>Y1075/Y1073</f>
        <v>0</v>
      </c>
      <c r="AA1075" s="21"/>
      <c r="AB1075" s="75">
        <f>AA1075/AA1073</f>
        <v>0</v>
      </c>
      <c r="AC1075" s="21"/>
      <c r="AD1075" s="75">
        <f>AC1075/AC1073</f>
        <v>0</v>
      </c>
      <c r="AE1075" s="21"/>
      <c r="AF1075" s="75">
        <f>AE1075/AE1073</f>
        <v>0</v>
      </c>
      <c r="AG1075" s="21"/>
      <c r="AH1075" s="75">
        <f>AG1075/AG1073</f>
        <v>0</v>
      </c>
      <c r="AI1075" s="21"/>
      <c r="AJ1075" s="75">
        <f>AI1075/AI1073</f>
        <v>0</v>
      </c>
      <c r="AK1075" s="21"/>
      <c r="AL1075" s="75">
        <f>AK1075/AK1073</f>
        <v>0</v>
      </c>
      <c r="AM1075" s="21">
        <v>0</v>
      </c>
      <c r="AN1075" s="75">
        <f>AM1075/AM1073</f>
        <v>0</v>
      </c>
      <c r="AO1075" s="21"/>
      <c r="AP1075" s="75">
        <f>AO1075/AO1073</f>
        <v>0</v>
      </c>
      <c r="AQ1075" s="21"/>
      <c r="AR1075" s="75">
        <f>AQ1075/AQ1073</f>
        <v>0</v>
      </c>
      <c r="AS1075" s="21"/>
      <c r="AT1075" s="75">
        <f>AS1075/AS1073</f>
        <v>0</v>
      </c>
      <c r="AU1075" s="100">
        <f>E1075+M1075+O1075+Q1075+W1075+Y1075+AA1075+AE1075+AG1075+AI1075+AO1075+AS1075+G1075+K1075+I1075+AC1075+S1075+U1075+AQ1075+AK1075+AM1075+C1075</f>
        <v>0</v>
      </c>
      <c r="AV1075" s="155">
        <f t="shared" ref="AV1075:AV1079" si="4845">F1075+N1075+P1075+R1075+X1075+Z1075+AB1075+AF1075+AH1075+AJ1075+AP1075+AT1075+AD1075+H1075+L1075+J1075+T1075+V1075+AR1075+AL1075+AN1075+D1075</f>
        <v>0</v>
      </c>
      <c r="AW1075" s="93">
        <f>IF(D1075=0,0,(IF('Attorney Detail'!I1073="yes",(D1075/AV1075)*('Attorney Detail'!G1073+'Attorney Detail'!H1073),0)))</f>
        <v>0</v>
      </c>
      <c r="AX1075" s="93">
        <f>IF(F1075=0,0,(IF('Attorney Detail'!J1073="yes",(F1075/AV1075)*('Attorney Detail'!G1073+'Attorney Detail'!H1073),0)))</f>
        <v>0</v>
      </c>
      <c r="AY1075" s="93">
        <f>IF(H1075+J1075=0,0,(IF('Attorney Detail'!K1073="yes",((H1075+J1075)/AV1075)*('Attorney Detail'!G1073+'Attorney Detail'!H1073),0)))</f>
        <v>0</v>
      </c>
      <c r="AZ1075" s="93">
        <f>IF(L1075=0,0,(IF('Attorney Detail'!L1073="yes",(L1075/AV1075)*('Attorney Detail'!G1073+'Attorney Detail'!H1073),0)))</f>
        <v>0</v>
      </c>
      <c r="BA1075" s="93">
        <f>IF(N1075=0,0,(N1075/AV1075)*('Attorney Detail'!G1073+'Attorney Detail'!H1073))</f>
        <v>0</v>
      </c>
      <c r="BB1075" s="93">
        <f>IF(R1075+T1075=0,0,(IF('Attorney Detail'!M1073="yes",((R1075+T1075)/AV1075)*('Attorney Detail'!G1073+'Attorney Detail'!H1073),0)))</f>
        <v>0</v>
      </c>
      <c r="BC1075" s="93">
        <f>IF(V1075=0,0,(IF('Attorney Detail'!N1073="yes",(((V1075)/AV1075)*('Attorney Detail'!G1073+'Attorney Detail'!H1073)),0)))</f>
        <v>0</v>
      </c>
      <c r="BD1075" s="93">
        <f>IF(X1075+Z1075+AB1075=0,0,(IF('Attorney Detail'!O1073="yes",((X1075+Z1075+AB1075)/AV1075)*('Attorney Detail'!G1073+'Attorney Detail'!H1073),0)))</f>
        <v>0</v>
      </c>
      <c r="BE1075" s="93">
        <f>IF(AD1075=0,0,(IF('Attorney Detail'!P1073="yes",(AD1075/AV1075)*('Attorney Detail'!G1073+'Attorney Detail'!H1073),0)))</f>
        <v>0</v>
      </c>
      <c r="BF1075" s="93">
        <f>IF(AF1075=0,0,(IF('Attorney Detail'!Q1073="yes",(AF1075/AV1075)*('Attorney Detail'!G1073+'Attorney Detail'!H1073),0)))</f>
        <v>0</v>
      </c>
      <c r="BG1075" s="93">
        <f>IF(AH1075=0,0,(AH1075/AV1075)*('Attorney Detail'!G1073+'Attorney Detail'!H1073))</f>
        <v>0</v>
      </c>
      <c r="BH1075" s="93">
        <f>IF(AK1075+AM1075=0,0,(IF('Attorney Detail'!R1073="yes",((AL1075+AN1075)/AV1075)*('Attorney Detail'!G1073+'Attorney Detail'!H1073),0)))</f>
        <v>0</v>
      </c>
      <c r="BI1075" s="91">
        <f>IF(AP1075=0,0,(IF('Attorney Detail'!S1073="yes",(AP1075/AV1075)*('Attorney Detail'!G1073+'Attorney Detail'!H1073),0)))</f>
        <v>0</v>
      </c>
      <c r="BJ1075" s="91">
        <f>IF(AT1075=0,0,(AT1075/AV1075)*('Attorney Detail'!G1073+'Attorney Detail'!H1073))</f>
        <v>0</v>
      </c>
      <c r="BK1075" s="91">
        <f>IF((AU1075)=0,('Attorney Detail'!G1073+'Attorney Detail'!H1073),SUM(AW1075:BJ1075))</f>
        <v>0</v>
      </c>
    </row>
    <row r="1076" spans="1:63" ht="16.5" thickTop="1" thickBot="1" x14ac:dyDescent="0.3">
      <c r="A1076" s="22" t="s">
        <v>26</v>
      </c>
      <c r="B1076" s="23"/>
      <c r="C1076" s="88"/>
      <c r="D1076" s="75">
        <f>C1076/C1073</f>
        <v>0</v>
      </c>
      <c r="E1076" s="88"/>
      <c r="F1076" s="75">
        <f>E1076/E1073</f>
        <v>0</v>
      </c>
      <c r="G1076" s="88"/>
      <c r="H1076" s="75">
        <f>G1076/G1073</f>
        <v>0</v>
      </c>
      <c r="I1076" s="88"/>
      <c r="J1076" s="75">
        <f>I1076/I1073</f>
        <v>0</v>
      </c>
      <c r="K1076" s="88"/>
      <c r="L1076" s="75">
        <f>K1076/K1073</f>
        <v>0</v>
      </c>
      <c r="M1076" s="88"/>
      <c r="N1076" s="75">
        <f>M1076/M1073</f>
        <v>0</v>
      </c>
      <c r="O1076" s="88"/>
      <c r="P1076" s="75">
        <f>O1076/O1073</f>
        <v>0</v>
      </c>
      <c r="Q1076" s="88"/>
      <c r="R1076" s="75">
        <f>Q1076/Q1073</f>
        <v>0</v>
      </c>
      <c r="S1076" s="88"/>
      <c r="T1076" s="75">
        <f>S1076/S1073</f>
        <v>0</v>
      </c>
      <c r="U1076" s="88"/>
      <c r="V1076" s="75">
        <f>U1076/U1073</f>
        <v>0</v>
      </c>
      <c r="W1076" s="88"/>
      <c r="X1076" s="75">
        <f>W1076/W1073</f>
        <v>0</v>
      </c>
      <c r="Y1076" s="88"/>
      <c r="Z1076" s="75">
        <f>Y1076/Y1073</f>
        <v>0</v>
      </c>
      <c r="AA1076" s="88"/>
      <c r="AB1076" s="75">
        <f>AA1076/AA1073</f>
        <v>0</v>
      </c>
      <c r="AC1076" s="88"/>
      <c r="AD1076" s="75">
        <f>AC1076/AC1073</f>
        <v>0</v>
      </c>
      <c r="AE1076" s="88"/>
      <c r="AF1076" s="75">
        <f>AE1076/AE1073</f>
        <v>0</v>
      </c>
      <c r="AG1076" s="88"/>
      <c r="AH1076" s="75">
        <f>AG1076/AG1073</f>
        <v>0</v>
      </c>
      <c r="AI1076" s="88"/>
      <c r="AJ1076" s="75">
        <f>AI1076/AI1073</f>
        <v>0</v>
      </c>
      <c r="AK1076" s="88">
        <v>0</v>
      </c>
      <c r="AL1076" s="75">
        <f>AK1076/AK1073</f>
        <v>0</v>
      </c>
      <c r="AM1076" s="88">
        <v>0</v>
      </c>
      <c r="AN1076" s="75">
        <f>AM1076/AM1073</f>
        <v>0</v>
      </c>
      <c r="AO1076" s="88"/>
      <c r="AP1076" s="75">
        <f>AO1076/AO1073</f>
        <v>0</v>
      </c>
      <c r="AQ1076" s="88"/>
      <c r="AR1076" s="75">
        <f>AQ1076/AQ1073</f>
        <v>0</v>
      </c>
      <c r="AS1076" s="88"/>
      <c r="AT1076" s="75">
        <f>AS1076/AS1073</f>
        <v>0</v>
      </c>
      <c r="AU1076" s="107">
        <f>E1076+M1076+O1076+Q1076+W1076+Y1076+AA1076+AE1076+AG1076+AI1076+AO1076+AS1076+G1076+K1076+I1076+AC1076+S1076+U1076+AQ1076+AK1076+AM1076+C1076</f>
        <v>0</v>
      </c>
      <c r="AV1076" s="155">
        <f t="shared" si="4845"/>
        <v>0</v>
      </c>
      <c r="AW1076" s="93">
        <f>IF(D1076=0,0,(IF('Attorney Detail'!I1074="yes",(D1076/AV1076)*('Attorney Detail'!G1074+'Attorney Detail'!H1074),0)))</f>
        <v>0</v>
      </c>
      <c r="AX1076" s="93">
        <f>IF(F1076=0,0,(IF('Attorney Detail'!J1074="yes",(F1076/AV1076)*('Attorney Detail'!G1074+'Attorney Detail'!H1074),0)))</f>
        <v>0</v>
      </c>
      <c r="AY1076" s="93">
        <f>IF(H1076+J1076=0,0,(IF('Attorney Detail'!K1074="yes",((H1076+J1076)/AV1076)*('Attorney Detail'!G1074+'Attorney Detail'!H1074),0)))</f>
        <v>0</v>
      </c>
      <c r="AZ1076" s="93">
        <f>IF(L1076=0,0,(IF('Attorney Detail'!L1074="yes",(L1076/AV1076)*('Attorney Detail'!G1074+'Attorney Detail'!H1074),0)))</f>
        <v>0</v>
      </c>
      <c r="BA1076" s="93">
        <f>IF(N1076=0,0,(N1076/AV1076)*('Attorney Detail'!G1074+'Attorney Detail'!H1074))</f>
        <v>0</v>
      </c>
      <c r="BB1076" s="93">
        <f>IF(R1076+T1076=0,0,(IF('Attorney Detail'!M1074="yes",((R1076+T1076)/AV1076)*('Attorney Detail'!G1074+'Attorney Detail'!H1074),0)))</f>
        <v>0</v>
      </c>
      <c r="BC1076" s="93">
        <f>IF(V1076=0,0,(IF('Attorney Detail'!N1074="yes",(((V1076)/AV1076)*('Attorney Detail'!G1074+'Attorney Detail'!H1074)),0)))</f>
        <v>0</v>
      </c>
      <c r="BD1076" s="93">
        <f>IF(X1076+Z1076+AB1076=0,0,(IF('Attorney Detail'!O1074="yes",((X1076+Z1076+AB1076)/AV1076)*('Attorney Detail'!G1074+'Attorney Detail'!H1074),0)))</f>
        <v>0</v>
      </c>
      <c r="BE1076" s="93">
        <f>IF(AD1076=0,0,(IF('Attorney Detail'!P1074="yes",(AD1076/AV1076)*('Attorney Detail'!G1074+'Attorney Detail'!H1074),0)))</f>
        <v>0</v>
      </c>
      <c r="BF1076" s="93">
        <f>IF(AF1076=0,0,(IF('Attorney Detail'!Q1074="yes",(AF1076/AV1076)*('Attorney Detail'!G1074+'Attorney Detail'!H1074),0)))</f>
        <v>0</v>
      </c>
      <c r="BG1076" s="93">
        <f>IF(AH1076=0,0,(AH1076/AV1076)*('Attorney Detail'!G1074+'Attorney Detail'!H1074))</f>
        <v>0</v>
      </c>
      <c r="BH1076" s="93">
        <f>IF(AK1076+AM1076=0,0,(IF('Attorney Detail'!R1074="yes",((AL1076+AN1076)/AV1076)*('Attorney Detail'!G1074+'Attorney Detail'!H1074),0)))</f>
        <v>0</v>
      </c>
      <c r="BI1076" s="91">
        <f>IF(AP1076=0,0,(IF('Attorney Detail'!S1074="yes",(AP1076/AV1076)*('Attorney Detail'!G1074+'Attorney Detail'!H1074),0)))</f>
        <v>0</v>
      </c>
      <c r="BJ1076" s="91">
        <f>IF(AT1076=0,0,(AT1076/AV1076)*('Attorney Detail'!G1074+'Attorney Detail'!H1074))</f>
        <v>0</v>
      </c>
      <c r="BK1076" s="91">
        <f>IF((AU1076)=0,('Attorney Detail'!G1074+'Attorney Detail'!H1074),SUM(AW1076:BJ1076))</f>
        <v>0</v>
      </c>
    </row>
    <row r="1077" spans="1:63" ht="16.5" thickTop="1" thickBot="1" x14ac:dyDescent="0.3">
      <c r="A1077" s="22" t="s">
        <v>27</v>
      </c>
      <c r="B1077" s="23"/>
      <c r="C1077" s="88"/>
      <c r="D1077" s="75">
        <f>C1077/C1073</f>
        <v>0</v>
      </c>
      <c r="E1077" s="88"/>
      <c r="F1077" s="75">
        <f>E1077/E1073</f>
        <v>0</v>
      </c>
      <c r="G1077" s="88"/>
      <c r="H1077" s="75">
        <f>G1077/G1073</f>
        <v>0</v>
      </c>
      <c r="I1077" s="88"/>
      <c r="J1077" s="75">
        <f>I1077/I1073</f>
        <v>0</v>
      </c>
      <c r="K1077" s="88"/>
      <c r="L1077" s="75">
        <f>K1077/K1073</f>
        <v>0</v>
      </c>
      <c r="M1077" s="88"/>
      <c r="N1077" s="75">
        <f>M1077/M1073</f>
        <v>0</v>
      </c>
      <c r="O1077" s="88"/>
      <c r="P1077" s="75">
        <f>O1077/O1073</f>
        <v>0</v>
      </c>
      <c r="Q1077" s="88"/>
      <c r="R1077" s="75">
        <f>Q1077/Q1073</f>
        <v>0</v>
      </c>
      <c r="S1077" s="88"/>
      <c r="T1077" s="75">
        <f>S1077/S1073</f>
        <v>0</v>
      </c>
      <c r="U1077" s="88"/>
      <c r="V1077" s="75">
        <f>U1077/U1073</f>
        <v>0</v>
      </c>
      <c r="W1077" s="88"/>
      <c r="X1077" s="75">
        <f>W1077/W1073</f>
        <v>0</v>
      </c>
      <c r="Y1077" s="88"/>
      <c r="Z1077" s="75">
        <f>Y1077/Y1073</f>
        <v>0</v>
      </c>
      <c r="AA1077" s="88"/>
      <c r="AB1077" s="75">
        <f>AA1077/AA1073</f>
        <v>0</v>
      </c>
      <c r="AC1077" s="88"/>
      <c r="AD1077" s="75">
        <f>AC1077/AC1073</f>
        <v>0</v>
      </c>
      <c r="AE1077" s="88"/>
      <c r="AF1077" s="75">
        <f>AE1077/AE1073</f>
        <v>0</v>
      </c>
      <c r="AG1077" s="88"/>
      <c r="AH1077" s="75">
        <f>AG1077/AG1073</f>
        <v>0</v>
      </c>
      <c r="AI1077" s="88"/>
      <c r="AJ1077" s="75">
        <f>AI1077/AI1073</f>
        <v>0</v>
      </c>
      <c r="AK1077" s="88">
        <v>0</v>
      </c>
      <c r="AL1077" s="75">
        <f>AK1077/AK1073</f>
        <v>0</v>
      </c>
      <c r="AM1077" s="88">
        <v>0</v>
      </c>
      <c r="AN1077" s="75">
        <f>AM1077/AM1073</f>
        <v>0</v>
      </c>
      <c r="AO1077" s="88"/>
      <c r="AP1077" s="75">
        <f>AO1077/AO1073</f>
        <v>0</v>
      </c>
      <c r="AQ1077" s="88"/>
      <c r="AR1077" s="75">
        <f>AQ1077/AQ1073</f>
        <v>0</v>
      </c>
      <c r="AS1077" s="88"/>
      <c r="AT1077" s="75">
        <f>AS1077/AS1073</f>
        <v>0</v>
      </c>
      <c r="AU1077" s="107">
        <f>E1077+M1077+O1077+Q1077+W1077+Y1077+AA1077+AE1077+AG1077+AI1077+AO1077+AS1077+G1077+K1077+I1077+AC1077+S1077+U1077+AQ1077+AK1077+AM1077+C1077</f>
        <v>0</v>
      </c>
      <c r="AV1077" s="155">
        <f t="shared" si="4845"/>
        <v>0</v>
      </c>
      <c r="AW1077" s="93">
        <f>IF(D1077=0,0,(IF('Attorney Detail'!I1075="yes",(D1077/AV1077)*('Attorney Detail'!G1075+'Attorney Detail'!H1075),0)))</f>
        <v>0</v>
      </c>
      <c r="AX1077" s="93">
        <f>IF(F1077=0,0,(IF('Attorney Detail'!J1075="yes",(F1077/AV1077)*('Attorney Detail'!G1075+'Attorney Detail'!H1075),0)))</f>
        <v>0</v>
      </c>
      <c r="AY1077" s="93">
        <f>IF(H1077+J1077=0,0,(IF('Attorney Detail'!K1075="yes",((H1077+J1077)/AV1077)*('Attorney Detail'!G1075+'Attorney Detail'!H1075),0)))</f>
        <v>0</v>
      </c>
      <c r="AZ1077" s="93">
        <f>IF(L1077=0,0,(IF('Attorney Detail'!L1075="yes",(L1077/AV1077)*('Attorney Detail'!G1075+'Attorney Detail'!H1075),0)))</f>
        <v>0</v>
      </c>
      <c r="BA1077" s="93">
        <f>IF(N1077=0,0,(N1077/AV1077)*('Attorney Detail'!G1075+'Attorney Detail'!H1075))</f>
        <v>0</v>
      </c>
      <c r="BB1077" s="93">
        <f>IF(R1077+T1077=0,0,(IF('Attorney Detail'!M1075="yes",((R1077+T1077)/AV1077)*('Attorney Detail'!G1075+'Attorney Detail'!H1075),0)))</f>
        <v>0</v>
      </c>
      <c r="BC1077" s="93">
        <f>IF(V1077=0,0,(IF('Attorney Detail'!N1075="yes",(((V1077)/AV1077)*('Attorney Detail'!G1075+'Attorney Detail'!H1075)),0)))</f>
        <v>0</v>
      </c>
      <c r="BD1077" s="93">
        <f>IF(X1077+Z1077+AB1077=0,0,(IF('Attorney Detail'!O1075="yes",((X1077+Z1077+AB1077)/AV1077)*('Attorney Detail'!G1075+'Attorney Detail'!H1075),0)))</f>
        <v>0</v>
      </c>
      <c r="BE1077" s="93">
        <f>IF(AD1077=0,0,(IF('Attorney Detail'!P1075="yes",(AD1077/AV1077)*('Attorney Detail'!G1075+'Attorney Detail'!H1075),0)))</f>
        <v>0</v>
      </c>
      <c r="BF1077" s="93">
        <f>IF(AF1077=0,0,(IF('Attorney Detail'!Q1075="yes",(AF1077/AV1077)*('Attorney Detail'!G1075+'Attorney Detail'!H1075),0)))</f>
        <v>0</v>
      </c>
      <c r="BG1077" s="93">
        <f>IF(AH1077=0,0,(AH1077/AV1077)*('Attorney Detail'!G1075+'Attorney Detail'!H1075))</f>
        <v>0</v>
      </c>
      <c r="BH1077" s="93">
        <f>IF(AK1077+AM1077=0,0,(IF('Attorney Detail'!R1075="yes",((AL1077+AN1077)/AV1077)*('Attorney Detail'!G1075+'Attorney Detail'!H1075),0)))</f>
        <v>0</v>
      </c>
      <c r="BI1077" s="91">
        <f>IF(AP1077=0,0,(IF('Attorney Detail'!S1075="yes",(AP1077/AV1077)*('Attorney Detail'!G1075+'Attorney Detail'!H1075),0)))</f>
        <v>0</v>
      </c>
      <c r="BJ1077" s="91">
        <f>IF(AT1077=0,0,(AT1077/AV1077)*('Attorney Detail'!G1075+'Attorney Detail'!H1075))</f>
        <v>0</v>
      </c>
      <c r="BK1077" s="91">
        <f>IF((AU1077)=0,('Attorney Detail'!G1075+'Attorney Detail'!H1075),SUM(AW1077:BJ1077))</f>
        <v>0</v>
      </c>
    </row>
    <row r="1078" spans="1:63" ht="16.5" thickTop="1" thickBot="1" x14ac:dyDescent="0.3">
      <c r="A1078" s="24" t="s">
        <v>28</v>
      </c>
      <c r="B1078" s="25"/>
      <c r="C1078" s="25"/>
      <c r="D1078" s="75">
        <f>C1078/C1073</f>
        <v>0</v>
      </c>
      <c r="E1078" s="25"/>
      <c r="F1078" s="75">
        <f>E1078/E1073</f>
        <v>0</v>
      </c>
      <c r="G1078" s="25"/>
      <c r="H1078" s="75">
        <f>G1078/G1073</f>
        <v>0</v>
      </c>
      <c r="I1078" s="25"/>
      <c r="J1078" s="75">
        <f>I1078/I1073</f>
        <v>0</v>
      </c>
      <c r="K1078" s="25"/>
      <c r="L1078" s="75">
        <f>K1078/K1073</f>
        <v>0</v>
      </c>
      <c r="M1078" s="25"/>
      <c r="N1078" s="75">
        <f>M1078/M1073</f>
        <v>0</v>
      </c>
      <c r="O1078" s="25"/>
      <c r="P1078" s="75">
        <f>O1078/O1073</f>
        <v>0</v>
      </c>
      <c r="Q1078" s="25"/>
      <c r="R1078" s="75">
        <f>Q1078/Q1073</f>
        <v>0</v>
      </c>
      <c r="S1078" s="25"/>
      <c r="T1078" s="75">
        <f>S1078/S1073</f>
        <v>0</v>
      </c>
      <c r="U1078" s="25"/>
      <c r="V1078" s="75">
        <f>U1078/U1073</f>
        <v>0</v>
      </c>
      <c r="W1078" s="25"/>
      <c r="X1078" s="75">
        <f>W1078/W1073</f>
        <v>0</v>
      </c>
      <c r="Y1078" s="25"/>
      <c r="Z1078" s="75">
        <f>Y1078/Y1073</f>
        <v>0</v>
      </c>
      <c r="AA1078" s="25"/>
      <c r="AB1078" s="75">
        <f>AA1078/AA1073</f>
        <v>0</v>
      </c>
      <c r="AC1078" s="25"/>
      <c r="AD1078" s="75">
        <f>AC1078/AC1073</f>
        <v>0</v>
      </c>
      <c r="AE1078" s="25"/>
      <c r="AF1078" s="75">
        <f>AE1078/AE1073</f>
        <v>0</v>
      </c>
      <c r="AG1078" s="25"/>
      <c r="AH1078" s="75">
        <f>AG1078/AG1073</f>
        <v>0</v>
      </c>
      <c r="AI1078" s="25"/>
      <c r="AJ1078" s="75">
        <f>AI1078/AI1073</f>
        <v>0</v>
      </c>
      <c r="AK1078" s="25">
        <v>0</v>
      </c>
      <c r="AL1078" s="75">
        <f>AK1078/AK1073</f>
        <v>0</v>
      </c>
      <c r="AM1078" s="25">
        <v>0</v>
      </c>
      <c r="AN1078" s="75">
        <f>AM1078/AM1073</f>
        <v>0</v>
      </c>
      <c r="AO1078" s="25"/>
      <c r="AP1078" s="75">
        <f>AO1078/AO1073</f>
        <v>0</v>
      </c>
      <c r="AQ1078" s="25"/>
      <c r="AR1078" s="75">
        <f>AQ1078/AQ1073</f>
        <v>0</v>
      </c>
      <c r="AS1078" s="25"/>
      <c r="AT1078" s="75">
        <f>AS1078/AS1073</f>
        <v>0</v>
      </c>
      <c r="AU1078" s="108">
        <f>E1078+M1078+O1078+Q1078+W1078+Y1078+AA1078+AE1078+AG1078+AI1078+AO1078+AS1078+G1078+K1078+I1078+AC1078+S1078+U1078+AQ1078+AK1078+AM1078+C1078</f>
        <v>0</v>
      </c>
      <c r="AV1078" s="155">
        <f t="shared" si="4845"/>
        <v>0</v>
      </c>
      <c r="AW1078" s="93">
        <f>IF(D1078=0,0,(IF('Attorney Detail'!I1076="yes",(D1078/AV1078)*('Attorney Detail'!G1076+'Attorney Detail'!H1076),0)))</f>
        <v>0</v>
      </c>
      <c r="AX1078" s="93">
        <f>IF(F1078=0,0,(IF('Attorney Detail'!J1076="yes",(F1078/AV1078)*('Attorney Detail'!G1076+'Attorney Detail'!H1076),0)))</f>
        <v>0</v>
      </c>
      <c r="AY1078" s="93">
        <f>IF(H1078+J1078=0,0,(IF('Attorney Detail'!K1076="yes",((H1078+J1078)/AV1078)*('Attorney Detail'!G1076+'Attorney Detail'!H1076),0)))</f>
        <v>0</v>
      </c>
      <c r="AZ1078" s="93">
        <f>IF(L1078=0,0,(IF('Attorney Detail'!L1076="yes",(L1078/AV1078)*('Attorney Detail'!G1076+'Attorney Detail'!H1076),0)))</f>
        <v>0</v>
      </c>
      <c r="BA1078" s="93">
        <f>IF(N1078=0,0,(N1078/AV1078)*('Attorney Detail'!G1076+'Attorney Detail'!H1076))</f>
        <v>0</v>
      </c>
      <c r="BB1078" s="93">
        <f>IF(R1078+T1078=0,0,(IF('Attorney Detail'!M1076="yes",((R1078+T1078)/AV1078)*('Attorney Detail'!G1076+'Attorney Detail'!H1076),0)))</f>
        <v>0</v>
      </c>
      <c r="BC1078" s="93">
        <f>IF(V1078=0,0,(IF('Attorney Detail'!N1076="yes",(((V1078)/AV1078)*('Attorney Detail'!G1076+'Attorney Detail'!H1076)),0)))</f>
        <v>0</v>
      </c>
      <c r="BD1078" s="93">
        <f>IF(X1078+Z1078+AB1078=0,0,(IF('Attorney Detail'!O1076="yes",((X1078+Z1078+AB1078)/AV1078)*('Attorney Detail'!G1076+'Attorney Detail'!H1076),0)))</f>
        <v>0</v>
      </c>
      <c r="BE1078" s="93">
        <f>IF(AD1078=0,0,(IF('Attorney Detail'!P1076="yes",(AD1078/AV1078)*('Attorney Detail'!G1076+'Attorney Detail'!H1076),0)))</f>
        <v>0</v>
      </c>
      <c r="BF1078" s="93">
        <f>IF(AF1078=0,0,(IF('Attorney Detail'!Q1076="yes",(AF1078/AV1078)*('Attorney Detail'!G1076+'Attorney Detail'!H1076),0)))</f>
        <v>0</v>
      </c>
      <c r="BG1078" s="93">
        <f>IF(AH1078=0,0,(AH1078/AV1078)*('Attorney Detail'!G1076+'Attorney Detail'!H1076))</f>
        <v>0</v>
      </c>
      <c r="BH1078" s="93">
        <f>IF(AK1078+AM1078=0,0,(IF('Attorney Detail'!R1076="yes",((AL1078+AN1078)/AV1078)*('Attorney Detail'!G1076+'Attorney Detail'!H1076),0)))</f>
        <v>0</v>
      </c>
      <c r="BI1078" s="91">
        <f>IF(AP1078=0,0,(IF('Attorney Detail'!S1076="yes",(AP1078/AV1078)*('Attorney Detail'!G1076+'Attorney Detail'!H1076),0)))</f>
        <v>0</v>
      </c>
      <c r="BJ1078" s="91">
        <f>IF(AT1078=0,0,(AT1078/AV1078)*('Attorney Detail'!G1076+'Attorney Detail'!H1076))</f>
        <v>0</v>
      </c>
      <c r="BK1078" s="91">
        <f>IF((AU1078)=0,('Attorney Detail'!G1076+'Attorney Detail'!H1076),SUM(AW1078:BJ1078))</f>
        <v>0</v>
      </c>
    </row>
    <row r="1079" spans="1:63" ht="16.5" thickTop="1" thickBot="1" x14ac:dyDescent="0.3">
      <c r="A1079" s="72" t="s">
        <v>29</v>
      </c>
      <c r="B1079" s="73"/>
      <c r="C1079" s="73">
        <f t="shared" ref="C1079" si="4846">SUM(C1075:C1078)</f>
        <v>0</v>
      </c>
      <c r="D1079" s="74">
        <f t="shared" ref="D1079" si="4847">C1079/C1073</f>
        <v>0</v>
      </c>
      <c r="E1079" s="73">
        <f t="shared" ref="E1079" si="4848">SUM(E1075:E1078)</f>
        <v>0</v>
      </c>
      <c r="F1079" s="74">
        <f t="shared" ref="F1079" si="4849">E1079/E1073</f>
        <v>0</v>
      </c>
      <c r="G1079" s="73">
        <f t="shared" ref="G1079" si="4850">SUM(G1075:G1078)</f>
        <v>0</v>
      </c>
      <c r="H1079" s="75">
        <f t="shared" ref="H1079" si="4851">G1079/G1073</f>
        <v>0</v>
      </c>
      <c r="I1079" s="73">
        <f t="shared" ref="I1079" si="4852">SUM(I1075:I1078)</f>
        <v>0</v>
      </c>
      <c r="J1079" s="75">
        <f t="shared" ref="J1079" si="4853">I1079/I1073</f>
        <v>0</v>
      </c>
      <c r="K1079" s="73">
        <f t="shared" ref="K1079" si="4854">SUM(K1075:K1078)</f>
        <v>0</v>
      </c>
      <c r="L1079" s="75">
        <f t="shared" ref="L1079" si="4855">K1079/K1073</f>
        <v>0</v>
      </c>
      <c r="M1079" s="73">
        <f t="shared" ref="M1079" si="4856">SUM(M1075:M1078)</f>
        <v>0</v>
      </c>
      <c r="N1079" s="74">
        <f t="shared" ref="N1079" si="4857">M1079/M1073</f>
        <v>0</v>
      </c>
      <c r="O1079" s="73">
        <f t="shared" ref="O1079" si="4858">SUM(O1075:O1078)</f>
        <v>0</v>
      </c>
      <c r="P1079" s="74">
        <f t="shared" ref="P1079" si="4859">O1079/O1073</f>
        <v>0</v>
      </c>
      <c r="Q1079" s="73">
        <f t="shared" ref="Q1079" si="4860">SUM(Q1075:Q1078)</f>
        <v>0</v>
      </c>
      <c r="R1079" s="75">
        <f t="shared" ref="R1079" si="4861">Q1079/Q1073</f>
        <v>0</v>
      </c>
      <c r="S1079" s="73">
        <f t="shared" ref="S1079" si="4862">SUM(S1075:S1078)</f>
        <v>0</v>
      </c>
      <c r="T1079" s="75">
        <f t="shared" ref="T1079" si="4863">S1079/S1073</f>
        <v>0</v>
      </c>
      <c r="U1079" s="73">
        <f t="shared" ref="U1079" si="4864">SUM(U1075:U1078)</f>
        <v>0</v>
      </c>
      <c r="V1079" s="75">
        <f t="shared" ref="V1079" si="4865">U1079/U1073</f>
        <v>0</v>
      </c>
      <c r="W1079" s="73">
        <f t="shared" ref="W1079" si="4866">SUM(W1075:W1078)</f>
        <v>0</v>
      </c>
      <c r="X1079" s="75">
        <f t="shared" ref="X1079" si="4867">W1079/W1073</f>
        <v>0</v>
      </c>
      <c r="Y1079" s="73">
        <f t="shared" ref="Y1079" si="4868">SUM(Y1075:Y1078)</f>
        <v>0</v>
      </c>
      <c r="Z1079" s="75">
        <f t="shared" ref="Z1079" si="4869">Y1079/Y1073</f>
        <v>0</v>
      </c>
      <c r="AA1079" s="73">
        <f t="shared" ref="AA1079" si="4870">SUM(AA1075:AA1078)</f>
        <v>0</v>
      </c>
      <c r="AB1079" s="75">
        <f t="shared" ref="AB1079" si="4871">AA1079/AA1073</f>
        <v>0</v>
      </c>
      <c r="AC1079" s="73">
        <f t="shared" ref="AC1079" si="4872">SUM(AC1075:AC1078)</f>
        <v>0</v>
      </c>
      <c r="AD1079" s="75">
        <f t="shared" ref="AD1079" si="4873">AC1079/AC1073</f>
        <v>0</v>
      </c>
      <c r="AE1079" s="73">
        <f t="shared" ref="AE1079" si="4874">SUM(AE1075:AE1078)</f>
        <v>0</v>
      </c>
      <c r="AF1079" s="75">
        <f t="shared" ref="AF1079" si="4875">AE1079/AE1073</f>
        <v>0</v>
      </c>
      <c r="AG1079" s="73">
        <f t="shared" ref="AG1079" si="4876">SUM(AG1075:AG1078)</f>
        <v>0</v>
      </c>
      <c r="AH1079" s="75">
        <f t="shared" ref="AH1079" si="4877">AG1079/AG1073</f>
        <v>0</v>
      </c>
      <c r="AI1079" s="73">
        <f t="shared" ref="AI1079" si="4878">SUM(AI1075:AI1078)</f>
        <v>0</v>
      </c>
      <c r="AJ1079" s="75">
        <f t="shared" ref="AJ1079" si="4879">AI1079/AI1073</f>
        <v>0</v>
      </c>
      <c r="AK1079" s="73">
        <f t="shared" ref="AK1079" si="4880">SUM(AK1075:AK1078)</f>
        <v>0</v>
      </c>
      <c r="AL1079" s="75">
        <f t="shared" ref="AL1079" si="4881">AK1079/AK1073</f>
        <v>0</v>
      </c>
      <c r="AM1079" s="73">
        <f t="shared" ref="AM1079" si="4882">SUM(AM1075:AM1078)</f>
        <v>0</v>
      </c>
      <c r="AN1079" s="75">
        <f t="shared" ref="AN1079" si="4883">AM1079/AM1073</f>
        <v>0</v>
      </c>
      <c r="AO1079" s="73">
        <f t="shared" ref="AO1079" si="4884">SUM(AO1075:AO1078)</f>
        <v>0</v>
      </c>
      <c r="AP1079" s="75">
        <f t="shared" ref="AP1079" si="4885">AO1079/AO1073</f>
        <v>0</v>
      </c>
      <c r="AQ1079" s="73">
        <f t="shared" ref="AQ1079" si="4886">SUM(AQ1075:AQ1078)</f>
        <v>0</v>
      </c>
      <c r="AR1079" s="75">
        <f t="shared" ref="AR1079" si="4887">AQ1079/AQ1073</f>
        <v>0</v>
      </c>
      <c r="AS1079" s="73">
        <f t="shared" ref="AS1079" si="4888">SUM(AS1075:AS1078)</f>
        <v>0</v>
      </c>
      <c r="AT1079" s="75">
        <f t="shared" ref="AT1079" si="4889">AS1079/AS1073</f>
        <v>0</v>
      </c>
      <c r="AU1079" s="71">
        <f>E1079+M1079+O1079+Q1079+W1079+Y1079+AA1079+AE1079+AG1079+AI1079+AO1079+AS1079+G1079+K1079+I1079+AC1079+S1079+U1079+AQ1079+AK1079+AM1079+C1079</f>
        <v>0</v>
      </c>
      <c r="AV1079" s="155">
        <f t="shared" si="4845"/>
        <v>0</v>
      </c>
      <c r="AW1079" s="94"/>
      <c r="AX1079" s="94"/>
      <c r="AY1079" s="94"/>
      <c r="AZ1079" s="94"/>
      <c r="BA1079" s="94"/>
      <c r="BB1079" s="94"/>
      <c r="BC1079" s="94"/>
      <c r="BD1079" s="94"/>
      <c r="BE1079" s="94"/>
      <c r="BF1079" s="94"/>
      <c r="BG1079" s="94"/>
      <c r="BH1079" s="94"/>
      <c r="BI1079" s="94"/>
      <c r="BJ1079" s="94"/>
      <c r="BK1079" s="94"/>
    </row>
    <row r="1080" spans="1:63" ht="16.5" thickTop="1" x14ac:dyDescent="0.25">
      <c r="A1080" s="233" t="s">
        <v>481</v>
      </c>
      <c r="B1080" s="233"/>
      <c r="C1080" s="233"/>
      <c r="D1080" s="233"/>
      <c r="E1080" s="233"/>
      <c r="F1080" s="233"/>
      <c r="G1080" s="233"/>
      <c r="H1080" s="233"/>
      <c r="I1080" s="233"/>
      <c r="J1080" s="233"/>
      <c r="K1080" s="233"/>
      <c r="L1080" s="233"/>
      <c r="M1080" s="233"/>
      <c r="N1080" s="233"/>
      <c r="O1080" s="233"/>
      <c r="P1080" s="233"/>
      <c r="Q1080" s="233"/>
      <c r="R1080" s="233"/>
      <c r="S1080" s="233"/>
      <c r="T1080" s="233"/>
      <c r="U1080" s="233"/>
      <c r="V1080" s="233"/>
      <c r="W1080" s="233"/>
      <c r="X1080" s="233"/>
      <c r="Y1080" s="233"/>
      <c r="Z1080" s="233"/>
      <c r="AA1080" s="233"/>
      <c r="AB1080" s="233"/>
      <c r="AC1080" s="233"/>
      <c r="AD1080" s="233"/>
      <c r="AE1080" s="233"/>
      <c r="AF1080" s="233"/>
      <c r="AG1080" s="233"/>
      <c r="AH1080" s="233"/>
      <c r="AI1080" s="233"/>
      <c r="AJ1080" s="233"/>
      <c r="AK1080" s="233"/>
      <c r="AL1080" s="233"/>
      <c r="AM1080" s="233"/>
      <c r="AN1080" s="233"/>
      <c r="AO1080" s="233"/>
      <c r="AP1080" s="233"/>
      <c r="AQ1080" s="233"/>
      <c r="AR1080" s="233"/>
      <c r="AS1080" s="233"/>
      <c r="AT1080" s="233"/>
      <c r="AU1080" s="233"/>
      <c r="AV1080" s="233"/>
    </row>
    <row r="1081" spans="1:63" ht="45" x14ac:dyDescent="0.25">
      <c r="A1081" s="76"/>
      <c r="B1081" s="66" t="s">
        <v>21</v>
      </c>
      <c r="C1081" s="225" t="s">
        <v>442</v>
      </c>
      <c r="D1081" s="226"/>
      <c r="E1081" s="225" t="s">
        <v>96</v>
      </c>
      <c r="F1081" s="226"/>
      <c r="G1081" s="232" t="s">
        <v>99</v>
      </c>
      <c r="H1081" s="226"/>
      <c r="I1081" s="232" t="s">
        <v>100</v>
      </c>
      <c r="J1081" s="226"/>
      <c r="K1081" s="225" t="s">
        <v>97</v>
      </c>
      <c r="L1081" s="226"/>
      <c r="M1081" s="225" t="s">
        <v>98</v>
      </c>
      <c r="N1081" s="226"/>
      <c r="O1081" s="225" t="s">
        <v>22</v>
      </c>
      <c r="P1081" s="226"/>
      <c r="Q1081" s="225" t="s">
        <v>489</v>
      </c>
      <c r="R1081" s="226"/>
      <c r="S1081" s="225" t="s">
        <v>488</v>
      </c>
      <c r="T1081" s="226"/>
      <c r="U1081" s="232" t="s">
        <v>422</v>
      </c>
      <c r="V1081" s="226"/>
      <c r="W1081" s="232" t="s">
        <v>436</v>
      </c>
      <c r="X1081" s="226"/>
      <c r="Y1081" s="232" t="s">
        <v>423</v>
      </c>
      <c r="Z1081" s="226"/>
      <c r="AA1081" s="225" t="s">
        <v>484</v>
      </c>
      <c r="AB1081" s="226"/>
      <c r="AC1081" s="225" t="s">
        <v>93</v>
      </c>
      <c r="AD1081" s="226"/>
      <c r="AE1081" s="225" t="s">
        <v>94</v>
      </c>
      <c r="AF1081" s="226"/>
      <c r="AG1081" s="225" t="s">
        <v>485</v>
      </c>
      <c r="AH1081" s="226"/>
      <c r="AI1081" s="225" t="s">
        <v>424</v>
      </c>
      <c r="AJ1081" s="226"/>
      <c r="AK1081" s="225" t="s">
        <v>425</v>
      </c>
      <c r="AL1081" s="226"/>
      <c r="AM1081" s="225" t="s">
        <v>437</v>
      </c>
      <c r="AN1081" s="226"/>
      <c r="AO1081" s="225" t="s">
        <v>500</v>
      </c>
      <c r="AP1081" s="226"/>
      <c r="AQ1081" s="225" t="s">
        <v>426</v>
      </c>
      <c r="AR1081" s="226"/>
      <c r="AS1081" s="225" t="s">
        <v>447</v>
      </c>
      <c r="AT1081" s="226"/>
      <c r="AU1081" s="225" t="s">
        <v>23</v>
      </c>
      <c r="AV1081" s="226"/>
      <c r="AW1081" s="89" t="s">
        <v>442</v>
      </c>
      <c r="AX1081" s="89" t="s">
        <v>96</v>
      </c>
      <c r="AY1081" s="195" t="s">
        <v>355</v>
      </c>
      <c r="AZ1081" s="105" t="s">
        <v>97</v>
      </c>
      <c r="BA1081" s="105" t="s">
        <v>443</v>
      </c>
      <c r="BB1081" s="90" t="s">
        <v>434</v>
      </c>
      <c r="BC1081" s="106" t="s">
        <v>356</v>
      </c>
      <c r="BD1081" s="90" t="s">
        <v>435</v>
      </c>
      <c r="BE1081" s="90" t="s">
        <v>93</v>
      </c>
      <c r="BF1081" s="90" t="s">
        <v>94</v>
      </c>
      <c r="BG1081" s="90" t="s">
        <v>31</v>
      </c>
      <c r="BH1081" s="90" t="s">
        <v>444</v>
      </c>
      <c r="BI1081" s="91" t="s">
        <v>445</v>
      </c>
      <c r="BJ1081" s="91" t="s">
        <v>446</v>
      </c>
      <c r="BK1081" s="91" t="s">
        <v>448</v>
      </c>
    </row>
    <row r="1082" spans="1:63" x14ac:dyDescent="0.25">
      <c r="A1082" s="38" t="s">
        <v>107</v>
      </c>
      <c r="B1082" s="67"/>
      <c r="C1082" s="67"/>
      <c r="D1082" s="68"/>
      <c r="E1082" s="67"/>
      <c r="F1082" s="68"/>
      <c r="G1082" s="67"/>
      <c r="H1082" s="68"/>
      <c r="I1082" s="67"/>
      <c r="J1082" s="68"/>
      <c r="K1082" s="67"/>
      <c r="L1082" s="68"/>
      <c r="M1082" s="69"/>
      <c r="N1082" s="68"/>
      <c r="O1082" s="67"/>
      <c r="P1082" s="68"/>
      <c r="Q1082" s="67"/>
      <c r="R1082" s="68"/>
      <c r="S1082" s="67"/>
      <c r="T1082" s="68"/>
      <c r="U1082" s="67"/>
      <c r="V1082" s="68"/>
      <c r="W1082" s="67"/>
      <c r="X1082" s="68"/>
      <c r="Y1082" s="67"/>
      <c r="Z1082" s="68"/>
      <c r="AA1082" s="67"/>
      <c r="AB1082" s="68"/>
      <c r="AC1082" s="69"/>
      <c r="AD1082" s="69"/>
      <c r="AE1082" s="67"/>
      <c r="AF1082" s="68"/>
      <c r="AG1082" s="67"/>
      <c r="AH1082" s="68"/>
      <c r="AI1082" s="67"/>
      <c r="AJ1082" s="68"/>
      <c r="AK1082" s="227"/>
      <c r="AL1082" s="228"/>
      <c r="AM1082" s="227"/>
      <c r="AN1082" s="228"/>
      <c r="AO1082" s="112"/>
      <c r="AP1082" s="113"/>
      <c r="AQ1082" s="112"/>
      <c r="AR1082" s="113"/>
      <c r="AS1082" s="112"/>
      <c r="AT1082" s="113"/>
      <c r="AU1082" s="67"/>
      <c r="AV1082" s="110"/>
      <c r="AW1082" s="89"/>
      <c r="AX1082" s="89"/>
      <c r="AY1082" s="89"/>
      <c r="AZ1082" s="89"/>
      <c r="BA1082" s="89"/>
    </row>
    <row r="1083" spans="1:63" x14ac:dyDescent="0.25">
      <c r="A1083" s="77"/>
      <c r="B1083" s="70"/>
      <c r="C1083" s="223">
        <f>(VLOOKUP(A1082,$BL$2:$CH$5,2,FALSE))*'Attorney Detail'!F1083</f>
        <v>15</v>
      </c>
      <c r="D1083" s="224"/>
      <c r="E1083" s="223">
        <f>(VLOOKUP(A1082,$BL$2:$CH$5,3,FALSE))*'Attorney Detail'!F1083</f>
        <v>15</v>
      </c>
      <c r="F1083" s="224"/>
      <c r="G1083" s="223">
        <f>VLOOKUP(A1082,$BL$2:$CI$5,4,FALSE)*'Attorney Detail'!F1083</f>
        <v>50</v>
      </c>
      <c r="H1083" s="224"/>
      <c r="I1083" s="223">
        <f>VLOOKUP(A1082,$BL$2:$CI$5,5,FALSE)*'Attorney Detail'!F1083</f>
        <v>80</v>
      </c>
      <c r="J1083" s="224"/>
      <c r="K1083" s="223">
        <f>VLOOKUP(A1082,$BL$2:$CI$5,6,FALSE)*'Attorney Detail'!F1083</f>
        <v>100</v>
      </c>
      <c r="L1083" s="224"/>
      <c r="M1083" s="234">
        <f>VLOOKUP(A1082,$BL$2:$CI$5,7,FALSE)*'Attorney Detail'!F1083</f>
        <v>150</v>
      </c>
      <c r="N1083" s="224"/>
      <c r="O1083" s="223">
        <f>VLOOKUP(A1082,$BL$2:$CI$5,8,FALSE)*'Attorney Detail'!F1083</f>
        <v>300</v>
      </c>
      <c r="P1083" s="224"/>
      <c r="Q1083" s="223">
        <f>VLOOKUP(A1082,$BL$2:$CI$5,9,FALSE)*'Attorney Detail'!F1083</f>
        <v>15</v>
      </c>
      <c r="R1083" s="224"/>
      <c r="S1083" s="223">
        <f>VLOOKUP(A1082,$BL$2:$CI$5,10,FALSE)*'Attorney Detail'!F1083</f>
        <v>50</v>
      </c>
      <c r="T1083" s="224"/>
      <c r="U1083" s="223">
        <f>VLOOKUP(A1082,$BL$2:$CI$5,11,FALSE)*'Attorney Detail'!F1083</f>
        <v>100</v>
      </c>
      <c r="V1083" s="224"/>
      <c r="W1083" s="223">
        <f>VLOOKUP(A1082,$BL$2:$CI$5,12,FALSE)*'Attorney Detail'!F1083</f>
        <v>220</v>
      </c>
      <c r="X1083" s="224"/>
      <c r="Y1083" s="223">
        <f>VLOOKUP(A1082,$BL$2:$CI$5,13,FALSE)*'Attorney Detail'!F1083</f>
        <v>300</v>
      </c>
      <c r="Z1083" s="224"/>
      <c r="AA1083" s="229">
        <f>VLOOKUP(A1082,$BL$2:$CI$5,14,FALSE)*'Attorney Detail'!F1083</f>
        <v>400</v>
      </c>
      <c r="AB1083" s="230"/>
      <c r="AC1083" s="229">
        <f>VLOOKUP(A1082,$BL$2:$CI$5,15,FALSE)*'Attorney Detail'!F1083</f>
        <v>120</v>
      </c>
      <c r="AD1083" s="231"/>
      <c r="AE1083" s="229">
        <f>VLOOKUP(A1082,$BL$2:$CI$5,16,FALSE)*'Attorney Detail'!F1083</f>
        <v>120</v>
      </c>
      <c r="AF1083" s="230"/>
      <c r="AG1083" s="229">
        <f>VLOOKUP(A1082,$BL$2:$CI$5,17,FALSE)*'Attorney Detail'!F1083</f>
        <v>300</v>
      </c>
      <c r="AH1083" s="230"/>
      <c r="AI1083" s="223">
        <f>VLOOKUP(A1082,$BL$2:$CI$5,18,FALSE)*'Attorney Detail'!F1083</f>
        <v>300</v>
      </c>
      <c r="AJ1083" s="224"/>
      <c r="AK1083" s="223">
        <f>VLOOKUP(A1082,$BL$2:$CI$5,19,FALSE)*'Attorney Detail'!F1083</f>
        <v>15</v>
      </c>
      <c r="AL1083" s="224"/>
      <c r="AM1083" s="223">
        <f>VLOOKUP(A1082,$BL$2:$CI$5,20,FALSE)*'Attorney Detail'!F1083</f>
        <v>40</v>
      </c>
      <c r="AN1083" s="224"/>
      <c r="AO1083" s="223">
        <f>VLOOKUP(A1082,$BL$2:$CI$5,21,FALSE)*'Attorney Detail'!F1083</f>
        <v>40</v>
      </c>
      <c r="AP1083" s="224"/>
      <c r="AQ1083" s="223">
        <f>VLOOKUP(A1082,$BL$2:$CI$5,22,FALSE)*'Attorney Detail'!F1083</f>
        <v>40</v>
      </c>
      <c r="AR1083" s="224"/>
      <c r="AS1083" s="235">
        <f>VLOOKUP(A1082,$BL$2:$CI$5,23,FALSE)*'Attorney Detail'!F1083</f>
        <v>10000000000</v>
      </c>
      <c r="AT1083" s="236"/>
      <c r="AU1083" s="237"/>
      <c r="AV1083" s="238"/>
    </row>
    <row r="1084" spans="1:63" ht="15.75" thickBot="1" x14ac:dyDescent="0.3">
      <c r="A1084" s="37" t="str">
        <f>'Attorney Detail'!A1083&amp;""</f>
        <v/>
      </c>
      <c r="B1084" s="78" t="s">
        <v>24</v>
      </c>
      <c r="C1084" s="78" t="s">
        <v>24</v>
      </c>
      <c r="D1084" s="78" t="s">
        <v>112</v>
      </c>
      <c r="E1084" s="78" t="s">
        <v>24</v>
      </c>
      <c r="F1084" s="78" t="s">
        <v>112</v>
      </c>
      <c r="G1084" s="78" t="s">
        <v>24</v>
      </c>
      <c r="H1084" s="78" t="s">
        <v>112</v>
      </c>
      <c r="I1084" s="78" t="s">
        <v>24</v>
      </c>
      <c r="J1084" s="78" t="s">
        <v>112</v>
      </c>
      <c r="K1084" s="78" t="s">
        <v>24</v>
      </c>
      <c r="L1084" s="78" t="s">
        <v>112</v>
      </c>
      <c r="M1084" s="78" t="s">
        <v>24</v>
      </c>
      <c r="N1084" s="78" t="s">
        <v>112</v>
      </c>
      <c r="O1084" s="78" t="s">
        <v>24</v>
      </c>
      <c r="P1084" s="78" t="s">
        <v>112</v>
      </c>
      <c r="Q1084" s="78" t="s">
        <v>24</v>
      </c>
      <c r="R1084" s="78" t="s">
        <v>112</v>
      </c>
      <c r="S1084" s="78" t="s">
        <v>24</v>
      </c>
      <c r="T1084" s="78" t="s">
        <v>112</v>
      </c>
      <c r="U1084" s="78" t="s">
        <v>24</v>
      </c>
      <c r="V1084" s="78" t="s">
        <v>112</v>
      </c>
      <c r="W1084" s="78" t="s">
        <v>24</v>
      </c>
      <c r="X1084" s="78" t="s">
        <v>112</v>
      </c>
      <c r="Y1084" s="78" t="s">
        <v>24</v>
      </c>
      <c r="Z1084" s="78" t="s">
        <v>112</v>
      </c>
      <c r="AA1084" s="78" t="s">
        <v>24</v>
      </c>
      <c r="AB1084" s="78" t="s">
        <v>112</v>
      </c>
      <c r="AC1084" s="78" t="s">
        <v>24</v>
      </c>
      <c r="AD1084" s="78" t="s">
        <v>112</v>
      </c>
      <c r="AE1084" s="78" t="s">
        <v>24</v>
      </c>
      <c r="AF1084" s="78" t="s">
        <v>112</v>
      </c>
      <c r="AG1084" s="78" t="s">
        <v>24</v>
      </c>
      <c r="AH1084" s="79" t="s">
        <v>112</v>
      </c>
      <c r="AI1084" s="78" t="s">
        <v>24</v>
      </c>
      <c r="AJ1084" s="78" t="s">
        <v>112</v>
      </c>
      <c r="AK1084" s="78" t="s">
        <v>24</v>
      </c>
      <c r="AL1084" s="78" t="s">
        <v>112</v>
      </c>
      <c r="AM1084" s="78" t="s">
        <v>24</v>
      </c>
      <c r="AN1084" s="78" t="s">
        <v>112</v>
      </c>
      <c r="AO1084" s="78" t="s">
        <v>24</v>
      </c>
      <c r="AP1084" s="78" t="s">
        <v>112</v>
      </c>
      <c r="AQ1084" s="78" t="s">
        <v>24</v>
      </c>
      <c r="AR1084" s="78" t="s">
        <v>112</v>
      </c>
      <c r="AS1084" s="78" t="s">
        <v>24</v>
      </c>
      <c r="AT1084" s="78" t="s">
        <v>112</v>
      </c>
      <c r="AU1084" s="78" t="s">
        <v>24</v>
      </c>
      <c r="AV1084" s="154" t="s">
        <v>112</v>
      </c>
    </row>
    <row r="1085" spans="1:63" ht="16.5" thickTop="1" thickBot="1" x14ac:dyDescent="0.3">
      <c r="A1085" s="20" t="s">
        <v>25</v>
      </c>
      <c r="B1085" s="21"/>
      <c r="C1085" s="21"/>
      <c r="D1085" s="75">
        <f>C1085/C1083</f>
        <v>0</v>
      </c>
      <c r="E1085" s="21"/>
      <c r="F1085" s="75">
        <f>E1085/E1083</f>
        <v>0</v>
      </c>
      <c r="G1085" s="21"/>
      <c r="H1085" s="75">
        <f>G1085/G1083</f>
        <v>0</v>
      </c>
      <c r="I1085" s="21"/>
      <c r="J1085" s="75">
        <f>I1085/I1083</f>
        <v>0</v>
      </c>
      <c r="K1085" s="21"/>
      <c r="L1085" s="75">
        <f>K1085/K1083</f>
        <v>0</v>
      </c>
      <c r="M1085" s="21"/>
      <c r="N1085" s="75">
        <f>M1085/M1083</f>
        <v>0</v>
      </c>
      <c r="O1085" s="21"/>
      <c r="P1085" s="75">
        <f>O1085/O1083</f>
        <v>0</v>
      </c>
      <c r="Q1085" s="21"/>
      <c r="R1085" s="75">
        <f>Q1085/Q1083</f>
        <v>0</v>
      </c>
      <c r="S1085" s="21"/>
      <c r="T1085" s="75">
        <f>S1085/S1083</f>
        <v>0</v>
      </c>
      <c r="U1085" s="21"/>
      <c r="V1085" s="75">
        <f>U1085/U1083</f>
        <v>0</v>
      </c>
      <c r="W1085" s="21"/>
      <c r="X1085" s="75">
        <f>W1085/W1083</f>
        <v>0</v>
      </c>
      <c r="Y1085" s="21"/>
      <c r="Z1085" s="75">
        <f>Y1085/Y1083</f>
        <v>0</v>
      </c>
      <c r="AA1085" s="21"/>
      <c r="AB1085" s="75">
        <f>AA1085/AA1083</f>
        <v>0</v>
      </c>
      <c r="AC1085" s="21"/>
      <c r="AD1085" s="75">
        <f>AC1085/AC1083</f>
        <v>0</v>
      </c>
      <c r="AE1085" s="21"/>
      <c r="AF1085" s="75">
        <f>AE1085/AE1083</f>
        <v>0</v>
      </c>
      <c r="AG1085" s="21"/>
      <c r="AH1085" s="75">
        <f>AG1085/AG1083</f>
        <v>0</v>
      </c>
      <c r="AI1085" s="21"/>
      <c r="AJ1085" s="75">
        <f>AI1085/AI1083</f>
        <v>0</v>
      </c>
      <c r="AK1085" s="21"/>
      <c r="AL1085" s="75">
        <f>AK1085/AK1083</f>
        <v>0</v>
      </c>
      <c r="AM1085" s="21">
        <v>0</v>
      </c>
      <c r="AN1085" s="75">
        <f>AM1085/AM1083</f>
        <v>0</v>
      </c>
      <c r="AO1085" s="21"/>
      <c r="AP1085" s="75">
        <f>AO1085/AO1083</f>
        <v>0</v>
      </c>
      <c r="AQ1085" s="21"/>
      <c r="AR1085" s="75">
        <f>AQ1085/AQ1083</f>
        <v>0</v>
      </c>
      <c r="AS1085" s="21"/>
      <c r="AT1085" s="75">
        <f>AS1085/AS1083</f>
        <v>0</v>
      </c>
      <c r="AU1085" s="100">
        <f>E1085+M1085+O1085+Q1085+W1085+Y1085+AA1085+AE1085+AG1085+AI1085+AO1085+AS1085+G1085+K1085+I1085+AC1085+S1085+U1085+AQ1085+AK1085+AM1085+C1085</f>
        <v>0</v>
      </c>
      <c r="AV1085" s="155">
        <f t="shared" ref="AV1085:AV1089" si="4890">F1085+N1085+P1085+R1085+X1085+Z1085+AB1085+AF1085+AH1085+AJ1085+AP1085+AT1085+AD1085+H1085+L1085+J1085+T1085+V1085+AR1085+AL1085+AN1085+D1085</f>
        <v>0</v>
      </c>
      <c r="AW1085" s="93">
        <f>IF(D1085=0,0,(IF('Attorney Detail'!I1083="yes",(D1085/AV1085)*('Attorney Detail'!G1083+'Attorney Detail'!H1083),0)))</f>
        <v>0</v>
      </c>
      <c r="AX1085" s="93">
        <f>IF(F1085=0,0,(IF('Attorney Detail'!J1083="yes",(F1085/AV1085)*('Attorney Detail'!G1083+'Attorney Detail'!H1083),0)))</f>
        <v>0</v>
      </c>
      <c r="AY1085" s="93">
        <f>IF(H1085+J1085=0,0,(IF('Attorney Detail'!K1083="yes",((H1085+J1085)/AV1085)*('Attorney Detail'!G1083+'Attorney Detail'!H1083),0)))</f>
        <v>0</v>
      </c>
      <c r="AZ1085" s="93">
        <f>IF(L1085=0,0,(IF('Attorney Detail'!L1083="yes",(L1085/AV1085)*('Attorney Detail'!G1083+'Attorney Detail'!H1083),0)))</f>
        <v>0</v>
      </c>
      <c r="BA1085" s="93">
        <f>IF(N1085=0,0,(N1085/AV1085)*('Attorney Detail'!G1083+'Attorney Detail'!H1083))</f>
        <v>0</v>
      </c>
      <c r="BB1085" s="93">
        <f>IF(R1085+T1085=0,0,(IF('Attorney Detail'!M1083="yes",((R1085+T1085)/AV1085)*('Attorney Detail'!G1083+'Attorney Detail'!H1083),0)))</f>
        <v>0</v>
      </c>
      <c r="BC1085" s="93">
        <f>IF(V1085=0,0,(IF('Attorney Detail'!N1083="yes",(((V1085)/AV1085)*('Attorney Detail'!G1083+'Attorney Detail'!H1083)),0)))</f>
        <v>0</v>
      </c>
      <c r="BD1085" s="93">
        <f>IF(X1085+Z1085+AB1085=0,0,(IF('Attorney Detail'!O1083="yes",((X1085+Z1085+AB1085)/AV1085)*('Attorney Detail'!G1083+'Attorney Detail'!H1083),0)))</f>
        <v>0</v>
      </c>
      <c r="BE1085" s="93">
        <f>IF(AD1085=0,0,(IF('Attorney Detail'!P1083="yes",(AD1085/AV1085)*('Attorney Detail'!G1083+'Attorney Detail'!H1083),0)))</f>
        <v>0</v>
      </c>
      <c r="BF1085" s="93">
        <f>IF(AF1085=0,0,(IF('Attorney Detail'!Q1083="yes",(AF1085/AV1085)*('Attorney Detail'!G1083+'Attorney Detail'!H1083),0)))</f>
        <v>0</v>
      </c>
      <c r="BG1085" s="93">
        <f>IF(AH1085=0,0,(AH1085/AV1085)*('Attorney Detail'!G1083+'Attorney Detail'!H1083))</f>
        <v>0</v>
      </c>
      <c r="BH1085" s="93">
        <f>IF(AK1085+AM1085=0,0,(IF('Attorney Detail'!R1083="yes",((AL1085+AN1085)/AV1085)*('Attorney Detail'!G1083+'Attorney Detail'!H1083),0)))</f>
        <v>0</v>
      </c>
      <c r="BI1085" s="91">
        <f>IF(AP1085=0,0,(IF('Attorney Detail'!S1083="yes",(AP1085/AV1085)*('Attorney Detail'!G1083+'Attorney Detail'!H1083),0)))</f>
        <v>0</v>
      </c>
      <c r="BJ1085" s="91">
        <f>IF(AT1085=0,0,(AT1085/AV1085)*('Attorney Detail'!G1083+'Attorney Detail'!H1083))</f>
        <v>0</v>
      </c>
      <c r="BK1085" s="91">
        <f>IF((AU1085)=0,('Attorney Detail'!G1083+'Attorney Detail'!H1083),SUM(AW1085:BJ1085))</f>
        <v>0</v>
      </c>
    </row>
    <row r="1086" spans="1:63" ht="16.5" thickTop="1" thickBot="1" x14ac:dyDescent="0.3">
      <c r="A1086" s="22" t="s">
        <v>26</v>
      </c>
      <c r="B1086" s="23"/>
      <c r="C1086" s="88"/>
      <c r="D1086" s="75">
        <f>C1086/C1083</f>
        <v>0</v>
      </c>
      <c r="E1086" s="88"/>
      <c r="F1086" s="75">
        <f>E1086/E1083</f>
        <v>0</v>
      </c>
      <c r="G1086" s="88"/>
      <c r="H1086" s="75">
        <f>G1086/G1083</f>
        <v>0</v>
      </c>
      <c r="I1086" s="88"/>
      <c r="J1086" s="75">
        <f>I1086/I1083</f>
        <v>0</v>
      </c>
      <c r="K1086" s="88"/>
      <c r="L1086" s="75">
        <f>K1086/K1083</f>
        <v>0</v>
      </c>
      <c r="M1086" s="88"/>
      <c r="N1086" s="75">
        <f>M1086/M1083</f>
        <v>0</v>
      </c>
      <c r="O1086" s="88"/>
      <c r="P1086" s="75">
        <f>O1086/O1083</f>
        <v>0</v>
      </c>
      <c r="Q1086" s="88"/>
      <c r="R1086" s="75">
        <f>Q1086/Q1083</f>
        <v>0</v>
      </c>
      <c r="S1086" s="88"/>
      <c r="T1086" s="75">
        <f>S1086/S1083</f>
        <v>0</v>
      </c>
      <c r="U1086" s="88"/>
      <c r="V1086" s="75">
        <f>U1086/U1083</f>
        <v>0</v>
      </c>
      <c r="W1086" s="88"/>
      <c r="X1086" s="75">
        <f>W1086/W1083</f>
        <v>0</v>
      </c>
      <c r="Y1086" s="88"/>
      <c r="Z1086" s="75">
        <f>Y1086/Y1083</f>
        <v>0</v>
      </c>
      <c r="AA1086" s="88"/>
      <c r="AB1086" s="75">
        <f>AA1086/AA1083</f>
        <v>0</v>
      </c>
      <c r="AC1086" s="88"/>
      <c r="AD1086" s="75">
        <f>AC1086/AC1083</f>
        <v>0</v>
      </c>
      <c r="AE1086" s="88"/>
      <c r="AF1086" s="75">
        <f>AE1086/AE1083</f>
        <v>0</v>
      </c>
      <c r="AG1086" s="88"/>
      <c r="AH1086" s="75">
        <f>AG1086/AG1083</f>
        <v>0</v>
      </c>
      <c r="AI1086" s="88"/>
      <c r="AJ1086" s="75">
        <f>AI1086/AI1083</f>
        <v>0</v>
      </c>
      <c r="AK1086" s="88">
        <v>0</v>
      </c>
      <c r="AL1086" s="75">
        <f>AK1086/AK1083</f>
        <v>0</v>
      </c>
      <c r="AM1086" s="88">
        <v>0</v>
      </c>
      <c r="AN1086" s="75">
        <f>AM1086/AM1083</f>
        <v>0</v>
      </c>
      <c r="AO1086" s="88"/>
      <c r="AP1086" s="75">
        <f>AO1086/AO1083</f>
        <v>0</v>
      </c>
      <c r="AQ1086" s="88"/>
      <c r="AR1086" s="75">
        <f>AQ1086/AQ1083</f>
        <v>0</v>
      </c>
      <c r="AS1086" s="88"/>
      <c r="AT1086" s="75">
        <f>AS1086/AS1083</f>
        <v>0</v>
      </c>
      <c r="AU1086" s="107">
        <f>E1086+M1086+O1086+Q1086+W1086+Y1086+AA1086+AE1086+AG1086+AI1086+AO1086+AS1086+G1086+K1086+I1086+AC1086+S1086+U1086+AQ1086+AK1086+AM1086+C1086</f>
        <v>0</v>
      </c>
      <c r="AV1086" s="155">
        <f t="shared" si="4890"/>
        <v>0</v>
      </c>
      <c r="AW1086" s="93">
        <f>IF(D1086=0,0,(IF('Attorney Detail'!I1084="yes",(D1086/AV1086)*('Attorney Detail'!G1084+'Attorney Detail'!H1084),0)))</f>
        <v>0</v>
      </c>
      <c r="AX1086" s="93">
        <f>IF(F1086=0,0,(IF('Attorney Detail'!J1084="yes",(F1086/AV1086)*('Attorney Detail'!G1084+'Attorney Detail'!H1084),0)))</f>
        <v>0</v>
      </c>
      <c r="AY1086" s="93">
        <f>IF(H1086+J1086=0,0,(IF('Attorney Detail'!K1084="yes",((H1086+J1086)/AV1086)*('Attorney Detail'!G1084+'Attorney Detail'!H1084),0)))</f>
        <v>0</v>
      </c>
      <c r="AZ1086" s="93">
        <f>IF(L1086=0,0,(IF('Attorney Detail'!L1084="yes",(L1086/AV1086)*('Attorney Detail'!G1084+'Attorney Detail'!H1084),0)))</f>
        <v>0</v>
      </c>
      <c r="BA1086" s="93">
        <f>IF(N1086=0,0,(N1086/AV1086)*('Attorney Detail'!G1084+'Attorney Detail'!H1084))</f>
        <v>0</v>
      </c>
      <c r="BB1086" s="93">
        <f>IF(R1086+T1086=0,0,(IF('Attorney Detail'!M1084="yes",((R1086+T1086)/AV1086)*('Attorney Detail'!G1084+'Attorney Detail'!H1084),0)))</f>
        <v>0</v>
      </c>
      <c r="BC1086" s="93">
        <f>IF(V1086=0,0,(IF('Attorney Detail'!N1084="yes",(((V1086)/AV1086)*('Attorney Detail'!G1084+'Attorney Detail'!H1084)),0)))</f>
        <v>0</v>
      </c>
      <c r="BD1086" s="93">
        <f>IF(X1086+Z1086+AB1086=0,0,(IF('Attorney Detail'!O1084="yes",((X1086+Z1086+AB1086)/AV1086)*('Attorney Detail'!G1084+'Attorney Detail'!H1084),0)))</f>
        <v>0</v>
      </c>
      <c r="BE1086" s="93">
        <f>IF(AD1086=0,0,(IF('Attorney Detail'!P1084="yes",(AD1086/AV1086)*('Attorney Detail'!G1084+'Attorney Detail'!H1084),0)))</f>
        <v>0</v>
      </c>
      <c r="BF1086" s="93">
        <f>IF(AF1086=0,0,(IF('Attorney Detail'!Q1084="yes",(AF1086/AV1086)*('Attorney Detail'!G1084+'Attorney Detail'!H1084),0)))</f>
        <v>0</v>
      </c>
      <c r="BG1086" s="93">
        <f>IF(AH1086=0,0,(AH1086/AV1086)*('Attorney Detail'!G1084+'Attorney Detail'!H1084))</f>
        <v>0</v>
      </c>
      <c r="BH1086" s="93">
        <f>IF(AK1086+AM1086=0,0,(IF('Attorney Detail'!R1084="yes",((AL1086+AN1086)/AV1086)*('Attorney Detail'!G1084+'Attorney Detail'!H1084),0)))</f>
        <v>0</v>
      </c>
      <c r="BI1086" s="91">
        <f>IF(AP1086=0,0,(IF('Attorney Detail'!S1084="yes",(AP1086/AV1086)*('Attorney Detail'!G1084+'Attorney Detail'!H1084),0)))</f>
        <v>0</v>
      </c>
      <c r="BJ1086" s="91">
        <f>IF(AT1086=0,0,(AT1086/AV1086)*('Attorney Detail'!G1084+'Attorney Detail'!H1084))</f>
        <v>0</v>
      </c>
      <c r="BK1086" s="91">
        <f>IF((AU1086)=0,('Attorney Detail'!G1084+'Attorney Detail'!H1084),SUM(AW1086:BJ1086))</f>
        <v>0</v>
      </c>
    </row>
    <row r="1087" spans="1:63" ht="16.5" thickTop="1" thickBot="1" x14ac:dyDescent="0.3">
      <c r="A1087" s="22" t="s">
        <v>27</v>
      </c>
      <c r="B1087" s="23"/>
      <c r="C1087" s="88"/>
      <c r="D1087" s="75">
        <f>C1087/C1083</f>
        <v>0</v>
      </c>
      <c r="E1087" s="88"/>
      <c r="F1087" s="75">
        <f>E1087/E1083</f>
        <v>0</v>
      </c>
      <c r="G1087" s="88"/>
      <c r="H1087" s="75">
        <f>G1087/G1083</f>
        <v>0</v>
      </c>
      <c r="I1087" s="88"/>
      <c r="J1087" s="75">
        <f>I1087/I1083</f>
        <v>0</v>
      </c>
      <c r="K1087" s="88"/>
      <c r="L1087" s="75">
        <f>K1087/K1083</f>
        <v>0</v>
      </c>
      <c r="M1087" s="88"/>
      <c r="N1087" s="75">
        <f>M1087/M1083</f>
        <v>0</v>
      </c>
      <c r="O1087" s="88"/>
      <c r="P1087" s="75">
        <f>O1087/O1083</f>
        <v>0</v>
      </c>
      <c r="Q1087" s="88"/>
      <c r="R1087" s="75">
        <f>Q1087/Q1083</f>
        <v>0</v>
      </c>
      <c r="S1087" s="88"/>
      <c r="T1087" s="75">
        <f>S1087/S1083</f>
        <v>0</v>
      </c>
      <c r="U1087" s="88"/>
      <c r="V1087" s="75">
        <f>U1087/U1083</f>
        <v>0</v>
      </c>
      <c r="W1087" s="88"/>
      <c r="X1087" s="75">
        <f>W1087/W1083</f>
        <v>0</v>
      </c>
      <c r="Y1087" s="88"/>
      <c r="Z1087" s="75">
        <f>Y1087/Y1083</f>
        <v>0</v>
      </c>
      <c r="AA1087" s="88"/>
      <c r="AB1087" s="75">
        <f>AA1087/AA1083</f>
        <v>0</v>
      </c>
      <c r="AC1087" s="88"/>
      <c r="AD1087" s="75">
        <f>AC1087/AC1083</f>
        <v>0</v>
      </c>
      <c r="AE1087" s="88"/>
      <c r="AF1087" s="75">
        <f>AE1087/AE1083</f>
        <v>0</v>
      </c>
      <c r="AG1087" s="88"/>
      <c r="AH1087" s="75">
        <f>AG1087/AG1083</f>
        <v>0</v>
      </c>
      <c r="AI1087" s="88"/>
      <c r="AJ1087" s="75">
        <f>AI1087/AI1083</f>
        <v>0</v>
      </c>
      <c r="AK1087" s="88">
        <v>0</v>
      </c>
      <c r="AL1087" s="75">
        <f>AK1087/AK1083</f>
        <v>0</v>
      </c>
      <c r="AM1087" s="88">
        <v>0</v>
      </c>
      <c r="AN1087" s="75">
        <f>AM1087/AM1083</f>
        <v>0</v>
      </c>
      <c r="AO1087" s="88"/>
      <c r="AP1087" s="75">
        <f>AO1087/AO1083</f>
        <v>0</v>
      </c>
      <c r="AQ1087" s="88"/>
      <c r="AR1087" s="75">
        <f>AQ1087/AQ1083</f>
        <v>0</v>
      </c>
      <c r="AS1087" s="88"/>
      <c r="AT1087" s="75">
        <f>AS1087/AS1083</f>
        <v>0</v>
      </c>
      <c r="AU1087" s="107">
        <f>E1087+M1087+O1087+Q1087+W1087+Y1087+AA1087+AE1087+AG1087+AI1087+AO1087+AS1087+G1087+K1087+I1087+AC1087+S1087+U1087+AQ1087+AK1087+AM1087+C1087</f>
        <v>0</v>
      </c>
      <c r="AV1087" s="155">
        <f t="shared" si="4890"/>
        <v>0</v>
      </c>
      <c r="AW1087" s="93">
        <f>IF(D1087=0,0,(IF('Attorney Detail'!I1085="yes",(D1087/AV1087)*('Attorney Detail'!G1085+'Attorney Detail'!H1085),0)))</f>
        <v>0</v>
      </c>
      <c r="AX1087" s="93">
        <f>IF(F1087=0,0,(IF('Attorney Detail'!J1085="yes",(F1087/AV1087)*('Attorney Detail'!G1085+'Attorney Detail'!H1085),0)))</f>
        <v>0</v>
      </c>
      <c r="AY1087" s="93">
        <f>IF(H1087+J1087=0,0,(IF('Attorney Detail'!K1085="yes",((H1087+J1087)/AV1087)*('Attorney Detail'!G1085+'Attorney Detail'!H1085),0)))</f>
        <v>0</v>
      </c>
      <c r="AZ1087" s="93">
        <f>IF(L1087=0,0,(IF('Attorney Detail'!L1085="yes",(L1087/AV1087)*('Attorney Detail'!G1085+'Attorney Detail'!H1085),0)))</f>
        <v>0</v>
      </c>
      <c r="BA1087" s="93">
        <f>IF(N1087=0,0,(N1087/AV1087)*('Attorney Detail'!G1085+'Attorney Detail'!H1085))</f>
        <v>0</v>
      </c>
      <c r="BB1087" s="93">
        <f>IF(R1087+T1087=0,0,(IF('Attorney Detail'!M1085="yes",((R1087+T1087)/AV1087)*('Attorney Detail'!G1085+'Attorney Detail'!H1085),0)))</f>
        <v>0</v>
      </c>
      <c r="BC1087" s="93">
        <f>IF(V1087=0,0,(IF('Attorney Detail'!N1085="yes",(((V1087)/AV1087)*('Attorney Detail'!G1085+'Attorney Detail'!H1085)),0)))</f>
        <v>0</v>
      </c>
      <c r="BD1087" s="93">
        <f>IF(X1087+Z1087+AB1087=0,0,(IF('Attorney Detail'!O1085="yes",((X1087+Z1087+AB1087)/AV1087)*('Attorney Detail'!G1085+'Attorney Detail'!H1085),0)))</f>
        <v>0</v>
      </c>
      <c r="BE1087" s="93">
        <f>IF(AD1087=0,0,(IF('Attorney Detail'!P1085="yes",(AD1087/AV1087)*('Attorney Detail'!G1085+'Attorney Detail'!H1085),0)))</f>
        <v>0</v>
      </c>
      <c r="BF1087" s="93">
        <f>IF(AF1087=0,0,(IF('Attorney Detail'!Q1085="yes",(AF1087/AV1087)*('Attorney Detail'!G1085+'Attorney Detail'!H1085),0)))</f>
        <v>0</v>
      </c>
      <c r="BG1087" s="93">
        <f>IF(AH1087=0,0,(AH1087/AV1087)*('Attorney Detail'!G1085+'Attorney Detail'!H1085))</f>
        <v>0</v>
      </c>
      <c r="BH1087" s="93">
        <f>IF(AK1087+AM1087=0,0,(IF('Attorney Detail'!R1085="yes",((AL1087+AN1087)/AV1087)*('Attorney Detail'!G1085+'Attorney Detail'!H1085),0)))</f>
        <v>0</v>
      </c>
      <c r="BI1087" s="91">
        <f>IF(AP1087=0,0,(IF('Attorney Detail'!S1085="yes",(AP1087/AV1087)*('Attorney Detail'!G1085+'Attorney Detail'!H1085),0)))</f>
        <v>0</v>
      </c>
      <c r="BJ1087" s="91">
        <f>IF(AT1087=0,0,(AT1087/AV1087)*('Attorney Detail'!G1085+'Attorney Detail'!H1085))</f>
        <v>0</v>
      </c>
      <c r="BK1087" s="91">
        <f>IF((AU1087)=0,('Attorney Detail'!G1085+'Attorney Detail'!H1085),SUM(AW1087:BJ1087))</f>
        <v>0</v>
      </c>
    </row>
    <row r="1088" spans="1:63" ht="16.5" thickTop="1" thickBot="1" x14ac:dyDescent="0.3">
      <c r="A1088" s="24" t="s">
        <v>28</v>
      </c>
      <c r="B1088" s="25"/>
      <c r="C1088" s="25"/>
      <c r="D1088" s="75">
        <f>C1088/C1083</f>
        <v>0</v>
      </c>
      <c r="E1088" s="25"/>
      <c r="F1088" s="75">
        <f>E1088/E1083</f>
        <v>0</v>
      </c>
      <c r="G1088" s="25"/>
      <c r="H1088" s="75">
        <f>G1088/G1083</f>
        <v>0</v>
      </c>
      <c r="I1088" s="25"/>
      <c r="J1088" s="75">
        <f>I1088/I1083</f>
        <v>0</v>
      </c>
      <c r="K1088" s="25"/>
      <c r="L1088" s="75">
        <f>K1088/K1083</f>
        <v>0</v>
      </c>
      <c r="M1088" s="25"/>
      <c r="N1088" s="75">
        <f>M1088/M1083</f>
        <v>0</v>
      </c>
      <c r="O1088" s="25"/>
      <c r="P1088" s="75">
        <f>O1088/O1083</f>
        <v>0</v>
      </c>
      <c r="Q1088" s="25"/>
      <c r="R1088" s="75">
        <f>Q1088/Q1083</f>
        <v>0</v>
      </c>
      <c r="S1088" s="25"/>
      <c r="T1088" s="75">
        <f>S1088/S1083</f>
        <v>0</v>
      </c>
      <c r="U1088" s="25"/>
      <c r="V1088" s="75">
        <f>U1088/U1083</f>
        <v>0</v>
      </c>
      <c r="W1088" s="25"/>
      <c r="X1088" s="75">
        <f>W1088/W1083</f>
        <v>0</v>
      </c>
      <c r="Y1088" s="25"/>
      <c r="Z1088" s="75">
        <f>Y1088/Y1083</f>
        <v>0</v>
      </c>
      <c r="AA1088" s="25"/>
      <c r="AB1088" s="75">
        <f>AA1088/AA1083</f>
        <v>0</v>
      </c>
      <c r="AC1088" s="25"/>
      <c r="AD1088" s="75">
        <f>AC1088/AC1083</f>
        <v>0</v>
      </c>
      <c r="AE1088" s="25"/>
      <c r="AF1088" s="75">
        <f>AE1088/AE1083</f>
        <v>0</v>
      </c>
      <c r="AG1088" s="25"/>
      <c r="AH1088" s="75">
        <f>AG1088/AG1083</f>
        <v>0</v>
      </c>
      <c r="AI1088" s="25"/>
      <c r="AJ1088" s="75">
        <f>AI1088/AI1083</f>
        <v>0</v>
      </c>
      <c r="AK1088" s="25">
        <v>0</v>
      </c>
      <c r="AL1088" s="75">
        <f>AK1088/AK1083</f>
        <v>0</v>
      </c>
      <c r="AM1088" s="25">
        <v>0</v>
      </c>
      <c r="AN1088" s="75">
        <f>AM1088/AM1083</f>
        <v>0</v>
      </c>
      <c r="AO1088" s="25"/>
      <c r="AP1088" s="75">
        <f>AO1088/AO1083</f>
        <v>0</v>
      </c>
      <c r="AQ1088" s="25"/>
      <c r="AR1088" s="75">
        <f>AQ1088/AQ1083</f>
        <v>0</v>
      </c>
      <c r="AS1088" s="25"/>
      <c r="AT1088" s="75">
        <f>AS1088/AS1083</f>
        <v>0</v>
      </c>
      <c r="AU1088" s="108">
        <f>E1088+M1088+O1088+Q1088+W1088+Y1088+AA1088+AE1088+AG1088+AI1088+AO1088+AS1088+G1088+K1088+I1088+AC1088+S1088+U1088+AQ1088+AK1088+AM1088+C1088</f>
        <v>0</v>
      </c>
      <c r="AV1088" s="155">
        <f t="shared" si="4890"/>
        <v>0</v>
      </c>
      <c r="AW1088" s="93">
        <f>IF(D1088=0,0,(IF('Attorney Detail'!I1086="yes",(D1088/AV1088)*('Attorney Detail'!G1086+'Attorney Detail'!H1086),0)))</f>
        <v>0</v>
      </c>
      <c r="AX1088" s="93">
        <f>IF(F1088=0,0,(IF('Attorney Detail'!J1086="yes",(F1088/AV1088)*('Attorney Detail'!G1086+'Attorney Detail'!H1086),0)))</f>
        <v>0</v>
      </c>
      <c r="AY1088" s="93">
        <f>IF(H1088+J1088=0,0,(IF('Attorney Detail'!K1086="yes",((H1088+J1088)/AV1088)*('Attorney Detail'!G1086+'Attorney Detail'!H1086),0)))</f>
        <v>0</v>
      </c>
      <c r="AZ1088" s="93">
        <f>IF(L1088=0,0,(IF('Attorney Detail'!L1086="yes",(L1088/AV1088)*('Attorney Detail'!G1086+'Attorney Detail'!H1086),0)))</f>
        <v>0</v>
      </c>
      <c r="BA1088" s="93">
        <f>IF(N1088=0,0,(N1088/AV1088)*('Attorney Detail'!G1086+'Attorney Detail'!H1086))</f>
        <v>0</v>
      </c>
      <c r="BB1088" s="93">
        <f>IF(R1088+T1088=0,0,(IF('Attorney Detail'!M1086="yes",((R1088+T1088)/AV1088)*('Attorney Detail'!G1086+'Attorney Detail'!H1086),0)))</f>
        <v>0</v>
      </c>
      <c r="BC1088" s="93">
        <f>IF(V1088=0,0,(IF('Attorney Detail'!N1086="yes",(((V1088)/AV1088)*('Attorney Detail'!G1086+'Attorney Detail'!H1086)),0)))</f>
        <v>0</v>
      </c>
      <c r="BD1088" s="93">
        <f>IF(X1088+Z1088+AB1088=0,0,(IF('Attorney Detail'!O1086="yes",((X1088+Z1088+AB1088)/AV1088)*('Attorney Detail'!G1086+'Attorney Detail'!H1086),0)))</f>
        <v>0</v>
      </c>
      <c r="BE1088" s="93">
        <f>IF(AD1088=0,0,(IF('Attorney Detail'!P1086="yes",(AD1088/AV1088)*('Attorney Detail'!G1086+'Attorney Detail'!H1086),0)))</f>
        <v>0</v>
      </c>
      <c r="BF1088" s="93">
        <f>IF(AF1088=0,0,(IF('Attorney Detail'!Q1086="yes",(AF1088/AV1088)*('Attorney Detail'!G1086+'Attorney Detail'!H1086),0)))</f>
        <v>0</v>
      </c>
      <c r="BG1088" s="93">
        <f>IF(AH1088=0,0,(AH1088/AV1088)*('Attorney Detail'!G1086+'Attorney Detail'!H1086))</f>
        <v>0</v>
      </c>
      <c r="BH1088" s="93">
        <f>IF(AK1088+AM1088=0,0,(IF('Attorney Detail'!R1086="yes",((AL1088+AN1088)/AV1088)*('Attorney Detail'!G1086+'Attorney Detail'!H1086),0)))</f>
        <v>0</v>
      </c>
      <c r="BI1088" s="91">
        <f>IF(AP1088=0,0,(IF('Attorney Detail'!S1086="yes",(AP1088/AV1088)*('Attorney Detail'!G1086+'Attorney Detail'!H1086),0)))</f>
        <v>0</v>
      </c>
      <c r="BJ1088" s="91">
        <f>IF(AT1088=0,0,(AT1088/AV1088)*('Attorney Detail'!G1086+'Attorney Detail'!H1086))</f>
        <v>0</v>
      </c>
      <c r="BK1088" s="91">
        <f>IF((AU1088)=0,('Attorney Detail'!G1086+'Attorney Detail'!H1086),SUM(AW1088:BJ1088))</f>
        <v>0</v>
      </c>
    </row>
    <row r="1089" spans="1:63" ht="16.5" thickTop="1" thickBot="1" x14ac:dyDescent="0.3">
      <c r="A1089" s="72" t="s">
        <v>29</v>
      </c>
      <c r="B1089" s="73"/>
      <c r="C1089" s="73">
        <f t="shared" ref="C1089" si="4891">SUM(C1085:C1088)</f>
        <v>0</v>
      </c>
      <c r="D1089" s="74">
        <f t="shared" ref="D1089" si="4892">C1089/C1083</f>
        <v>0</v>
      </c>
      <c r="E1089" s="73">
        <f t="shared" ref="E1089" si="4893">SUM(E1085:E1088)</f>
        <v>0</v>
      </c>
      <c r="F1089" s="74">
        <f t="shared" ref="F1089" si="4894">E1089/E1083</f>
        <v>0</v>
      </c>
      <c r="G1089" s="73">
        <f t="shared" ref="G1089" si="4895">SUM(G1085:G1088)</f>
        <v>0</v>
      </c>
      <c r="H1089" s="75">
        <f t="shared" ref="H1089" si="4896">G1089/G1083</f>
        <v>0</v>
      </c>
      <c r="I1089" s="73">
        <f t="shared" ref="I1089" si="4897">SUM(I1085:I1088)</f>
        <v>0</v>
      </c>
      <c r="J1089" s="75">
        <f t="shared" ref="J1089" si="4898">I1089/I1083</f>
        <v>0</v>
      </c>
      <c r="K1089" s="73">
        <f t="shared" ref="K1089" si="4899">SUM(K1085:K1088)</f>
        <v>0</v>
      </c>
      <c r="L1089" s="75">
        <f t="shared" ref="L1089" si="4900">K1089/K1083</f>
        <v>0</v>
      </c>
      <c r="M1089" s="73">
        <f t="shared" ref="M1089" si="4901">SUM(M1085:M1088)</f>
        <v>0</v>
      </c>
      <c r="N1089" s="74">
        <f t="shared" ref="N1089" si="4902">M1089/M1083</f>
        <v>0</v>
      </c>
      <c r="O1089" s="73">
        <f t="shared" ref="O1089" si="4903">SUM(O1085:O1088)</f>
        <v>0</v>
      </c>
      <c r="P1089" s="74">
        <f t="shared" ref="P1089" si="4904">O1089/O1083</f>
        <v>0</v>
      </c>
      <c r="Q1089" s="73">
        <f t="shared" ref="Q1089" si="4905">SUM(Q1085:Q1088)</f>
        <v>0</v>
      </c>
      <c r="R1089" s="75">
        <f t="shared" ref="R1089" si="4906">Q1089/Q1083</f>
        <v>0</v>
      </c>
      <c r="S1089" s="73">
        <f t="shared" ref="S1089" si="4907">SUM(S1085:S1088)</f>
        <v>0</v>
      </c>
      <c r="T1089" s="75">
        <f t="shared" ref="T1089" si="4908">S1089/S1083</f>
        <v>0</v>
      </c>
      <c r="U1089" s="73">
        <f t="shared" ref="U1089" si="4909">SUM(U1085:U1088)</f>
        <v>0</v>
      </c>
      <c r="V1089" s="75">
        <f t="shared" ref="V1089" si="4910">U1089/U1083</f>
        <v>0</v>
      </c>
      <c r="W1089" s="73">
        <f t="shared" ref="W1089" si="4911">SUM(W1085:W1088)</f>
        <v>0</v>
      </c>
      <c r="X1089" s="75">
        <f t="shared" ref="X1089" si="4912">W1089/W1083</f>
        <v>0</v>
      </c>
      <c r="Y1089" s="73">
        <f t="shared" ref="Y1089" si="4913">SUM(Y1085:Y1088)</f>
        <v>0</v>
      </c>
      <c r="Z1089" s="75">
        <f t="shared" ref="Z1089" si="4914">Y1089/Y1083</f>
        <v>0</v>
      </c>
      <c r="AA1089" s="73">
        <f t="shared" ref="AA1089" si="4915">SUM(AA1085:AA1088)</f>
        <v>0</v>
      </c>
      <c r="AB1089" s="75">
        <f t="shared" ref="AB1089" si="4916">AA1089/AA1083</f>
        <v>0</v>
      </c>
      <c r="AC1089" s="73">
        <f t="shared" ref="AC1089" si="4917">SUM(AC1085:AC1088)</f>
        <v>0</v>
      </c>
      <c r="AD1089" s="75">
        <f t="shared" ref="AD1089" si="4918">AC1089/AC1083</f>
        <v>0</v>
      </c>
      <c r="AE1089" s="73">
        <f t="shared" ref="AE1089" si="4919">SUM(AE1085:AE1088)</f>
        <v>0</v>
      </c>
      <c r="AF1089" s="75">
        <f t="shared" ref="AF1089" si="4920">AE1089/AE1083</f>
        <v>0</v>
      </c>
      <c r="AG1089" s="73">
        <f t="shared" ref="AG1089" si="4921">SUM(AG1085:AG1088)</f>
        <v>0</v>
      </c>
      <c r="AH1089" s="75">
        <f t="shared" ref="AH1089" si="4922">AG1089/AG1083</f>
        <v>0</v>
      </c>
      <c r="AI1089" s="73">
        <f t="shared" ref="AI1089" si="4923">SUM(AI1085:AI1088)</f>
        <v>0</v>
      </c>
      <c r="AJ1089" s="75">
        <f t="shared" ref="AJ1089" si="4924">AI1089/AI1083</f>
        <v>0</v>
      </c>
      <c r="AK1089" s="73">
        <f t="shared" ref="AK1089" si="4925">SUM(AK1085:AK1088)</f>
        <v>0</v>
      </c>
      <c r="AL1089" s="75">
        <f t="shared" ref="AL1089" si="4926">AK1089/AK1083</f>
        <v>0</v>
      </c>
      <c r="AM1089" s="73">
        <f t="shared" ref="AM1089" si="4927">SUM(AM1085:AM1088)</f>
        <v>0</v>
      </c>
      <c r="AN1089" s="75">
        <f t="shared" ref="AN1089" si="4928">AM1089/AM1083</f>
        <v>0</v>
      </c>
      <c r="AO1089" s="73">
        <f t="shared" ref="AO1089" si="4929">SUM(AO1085:AO1088)</f>
        <v>0</v>
      </c>
      <c r="AP1089" s="75">
        <f t="shared" ref="AP1089" si="4930">AO1089/AO1083</f>
        <v>0</v>
      </c>
      <c r="AQ1089" s="73">
        <f t="shared" ref="AQ1089" si="4931">SUM(AQ1085:AQ1088)</f>
        <v>0</v>
      </c>
      <c r="AR1089" s="75">
        <f t="shared" ref="AR1089" si="4932">AQ1089/AQ1083</f>
        <v>0</v>
      </c>
      <c r="AS1089" s="73">
        <f t="shared" ref="AS1089" si="4933">SUM(AS1085:AS1088)</f>
        <v>0</v>
      </c>
      <c r="AT1089" s="75">
        <f t="shared" ref="AT1089" si="4934">AS1089/AS1083</f>
        <v>0</v>
      </c>
      <c r="AU1089" s="71">
        <f>E1089+M1089+O1089+Q1089+W1089+Y1089+AA1089+AE1089+AG1089+AI1089+AO1089+AS1089+G1089+K1089+I1089+AC1089+S1089+U1089+AQ1089+AK1089+AM1089+C1089</f>
        <v>0</v>
      </c>
      <c r="AV1089" s="155">
        <f t="shared" si="4890"/>
        <v>0</v>
      </c>
      <c r="AW1089" s="94"/>
      <c r="AX1089" s="94"/>
      <c r="AY1089" s="94"/>
      <c r="AZ1089" s="94"/>
      <c r="BA1089" s="94"/>
      <c r="BB1089" s="94"/>
      <c r="BC1089" s="94"/>
      <c r="BD1089" s="94"/>
      <c r="BE1089" s="94"/>
      <c r="BF1089" s="94"/>
      <c r="BG1089" s="94"/>
      <c r="BH1089" s="94"/>
      <c r="BI1089" s="94"/>
      <c r="BJ1089" s="94"/>
      <c r="BK1089" s="94"/>
    </row>
    <row r="1090" spans="1:63" ht="16.5" thickTop="1" x14ac:dyDescent="0.25">
      <c r="A1090" s="233" t="s">
        <v>481</v>
      </c>
      <c r="B1090" s="233"/>
      <c r="C1090" s="233"/>
      <c r="D1090" s="233"/>
      <c r="E1090" s="233"/>
      <c r="F1090" s="233"/>
      <c r="G1090" s="233"/>
      <c r="H1090" s="233"/>
      <c r="I1090" s="233"/>
      <c r="J1090" s="233"/>
      <c r="K1090" s="233"/>
      <c r="L1090" s="233"/>
      <c r="M1090" s="233"/>
      <c r="N1090" s="233"/>
      <c r="O1090" s="233"/>
      <c r="P1090" s="233"/>
      <c r="Q1090" s="233"/>
      <c r="R1090" s="233"/>
      <c r="S1090" s="233"/>
      <c r="T1090" s="233"/>
      <c r="U1090" s="233"/>
      <c r="V1090" s="233"/>
      <c r="W1090" s="233"/>
      <c r="X1090" s="233"/>
      <c r="Y1090" s="233"/>
      <c r="Z1090" s="233"/>
      <c r="AA1090" s="233"/>
      <c r="AB1090" s="233"/>
      <c r="AC1090" s="233"/>
      <c r="AD1090" s="233"/>
      <c r="AE1090" s="233"/>
      <c r="AF1090" s="233"/>
      <c r="AG1090" s="233"/>
      <c r="AH1090" s="233"/>
      <c r="AI1090" s="233"/>
      <c r="AJ1090" s="233"/>
      <c r="AK1090" s="233"/>
      <c r="AL1090" s="233"/>
      <c r="AM1090" s="233"/>
      <c r="AN1090" s="233"/>
      <c r="AO1090" s="233"/>
      <c r="AP1090" s="233"/>
      <c r="AQ1090" s="233"/>
      <c r="AR1090" s="233"/>
      <c r="AS1090" s="233"/>
      <c r="AT1090" s="233"/>
      <c r="AU1090" s="233"/>
      <c r="AV1090" s="233"/>
    </row>
    <row r="1091" spans="1:63" ht="45" x14ac:dyDescent="0.25">
      <c r="A1091" s="76"/>
      <c r="B1091" s="66" t="s">
        <v>21</v>
      </c>
      <c r="C1091" s="225" t="s">
        <v>442</v>
      </c>
      <c r="D1091" s="226"/>
      <c r="E1091" s="225" t="s">
        <v>96</v>
      </c>
      <c r="F1091" s="226"/>
      <c r="G1091" s="232" t="s">
        <v>99</v>
      </c>
      <c r="H1091" s="226"/>
      <c r="I1091" s="232" t="s">
        <v>100</v>
      </c>
      <c r="J1091" s="226"/>
      <c r="K1091" s="225" t="s">
        <v>97</v>
      </c>
      <c r="L1091" s="226"/>
      <c r="M1091" s="225" t="s">
        <v>98</v>
      </c>
      <c r="N1091" s="226"/>
      <c r="O1091" s="225" t="s">
        <v>22</v>
      </c>
      <c r="P1091" s="226"/>
      <c r="Q1091" s="225" t="s">
        <v>489</v>
      </c>
      <c r="R1091" s="226"/>
      <c r="S1091" s="225" t="s">
        <v>488</v>
      </c>
      <c r="T1091" s="226"/>
      <c r="U1091" s="232" t="s">
        <v>422</v>
      </c>
      <c r="V1091" s="226"/>
      <c r="W1091" s="232" t="s">
        <v>436</v>
      </c>
      <c r="X1091" s="226"/>
      <c r="Y1091" s="232" t="s">
        <v>423</v>
      </c>
      <c r="Z1091" s="226"/>
      <c r="AA1091" s="225" t="s">
        <v>484</v>
      </c>
      <c r="AB1091" s="226"/>
      <c r="AC1091" s="225" t="s">
        <v>93</v>
      </c>
      <c r="AD1091" s="226"/>
      <c r="AE1091" s="225" t="s">
        <v>94</v>
      </c>
      <c r="AF1091" s="226"/>
      <c r="AG1091" s="225" t="s">
        <v>485</v>
      </c>
      <c r="AH1091" s="226"/>
      <c r="AI1091" s="225" t="s">
        <v>424</v>
      </c>
      <c r="AJ1091" s="226"/>
      <c r="AK1091" s="225" t="s">
        <v>425</v>
      </c>
      <c r="AL1091" s="226"/>
      <c r="AM1091" s="225" t="s">
        <v>437</v>
      </c>
      <c r="AN1091" s="226"/>
      <c r="AO1091" s="225" t="s">
        <v>500</v>
      </c>
      <c r="AP1091" s="226"/>
      <c r="AQ1091" s="225" t="s">
        <v>426</v>
      </c>
      <c r="AR1091" s="226"/>
      <c r="AS1091" s="225" t="s">
        <v>447</v>
      </c>
      <c r="AT1091" s="226"/>
      <c r="AU1091" s="225" t="s">
        <v>23</v>
      </c>
      <c r="AV1091" s="226"/>
      <c r="AW1091" s="89" t="s">
        <v>442</v>
      </c>
      <c r="AX1091" s="89" t="s">
        <v>96</v>
      </c>
      <c r="AY1091" s="195" t="s">
        <v>357</v>
      </c>
      <c r="AZ1091" s="105" t="s">
        <v>97</v>
      </c>
      <c r="BA1091" s="105" t="s">
        <v>443</v>
      </c>
      <c r="BB1091" s="90" t="s">
        <v>434</v>
      </c>
      <c r="BC1091" s="106" t="s">
        <v>358</v>
      </c>
      <c r="BD1091" s="90" t="s">
        <v>435</v>
      </c>
      <c r="BE1091" s="90" t="s">
        <v>93</v>
      </c>
      <c r="BF1091" s="90" t="s">
        <v>94</v>
      </c>
      <c r="BG1091" s="90" t="s">
        <v>31</v>
      </c>
      <c r="BH1091" s="90" t="s">
        <v>444</v>
      </c>
      <c r="BI1091" s="91" t="s">
        <v>445</v>
      </c>
      <c r="BJ1091" s="91" t="s">
        <v>446</v>
      </c>
      <c r="BK1091" s="91" t="s">
        <v>448</v>
      </c>
    </row>
    <row r="1092" spans="1:63" x14ac:dyDescent="0.25">
      <c r="A1092" s="38" t="s">
        <v>107</v>
      </c>
      <c r="B1092" s="67"/>
      <c r="C1092" s="67"/>
      <c r="D1092" s="68"/>
      <c r="E1092" s="67"/>
      <c r="F1092" s="68"/>
      <c r="G1092" s="67"/>
      <c r="H1092" s="68"/>
      <c r="I1092" s="67"/>
      <c r="J1092" s="68"/>
      <c r="K1092" s="67"/>
      <c r="L1092" s="68"/>
      <c r="M1092" s="69"/>
      <c r="N1092" s="68"/>
      <c r="O1092" s="67"/>
      <c r="P1092" s="68"/>
      <c r="Q1092" s="67"/>
      <c r="R1092" s="68"/>
      <c r="S1092" s="67"/>
      <c r="T1092" s="68"/>
      <c r="U1092" s="67"/>
      <c r="V1092" s="68"/>
      <c r="W1092" s="67"/>
      <c r="X1092" s="68"/>
      <c r="Y1092" s="67"/>
      <c r="Z1092" s="68"/>
      <c r="AA1092" s="67"/>
      <c r="AB1092" s="68"/>
      <c r="AC1092" s="69"/>
      <c r="AD1092" s="69"/>
      <c r="AE1092" s="67"/>
      <c r="AF1092" s="68"/>
      <c r="AG1092" s="67"/>
      <c r="AH1092" s="68"/>
      <c r="AI1092" s="67"/>
      <c r="AJ1092" s="68"/>
      <c r="AK1092" s="227"/>
      <c r="AL1092" s="228"/>
      <c r="AM1092" s="227"/>
      <c r="AN1092" s="228"/>
      <c r="AO1092" s="112"/>
      <c r="AP1092" s="113"/>
      <c r="AQ1092" s="112"/>
      <c r="AR1092" s="113"/>
      <c r="AS1092" s="112"/>
      <c r="AT1092" s="113"/>
      <c r="AU1092" s="67"/>
      <c r="AV1092" s="110"/>
      <c r="AW1092" s="89"/>
      <c r="AX1092" s="89"/>
      <c r="AY1092" s="89"/>
      <c r="AZ1092" s="89"/>
      <c r="BA1092" s="89"/>
    </row>
    <row r="1093" spans="1:63" x14ac:dyDescent="0.25">
      <c r="A1093" s="77"/>
      <c r="B1093" s="70"/>
      <c r="C1093" s="223">
        <f>(VLOOKUP(A1092,$BL$2:$CH$5,2,FALSE))*'Attorney Detail'!F1093</f>
        <v>15</v>
      </c>
      <c r="D1093" s="224"/>
      <c r="E1093" s="223">
        <f>(VLOOKUP(A1092,$BL$2:$CH$5,3,FALSE))*'Attorney Detail'!F1093</f>
        <v>15</v>
      </c>
      <c r="F1093" s="224"/>
      <c r="G1093" s="223">
        <f>VLOOKUP(A1092,$BL$2:$CI$5,4,FALSE)*'Attorney Detail'!F1093</f>
        <v>50</v>
      </c>
      <c r="H1093" s="224"/>
      <c r="I1093" s="223">
        <f>VLOOKUP(A1092,$BL$2:$CI$5,5,FALSE)*'Attorney Detail'!F1093</f>
        <v>80</v>
      </c>
      <c r="J1093" s="224"/>
      <c r="K1093" s="223">
        <f>VLOOKUP(A1092,$BL$2:$CI$5,6,FALSE)*'Attorney Detail'!F1093</f>
        <v>100</v>
      </c>
      <c r="L1093" s="224"/>
      <c r="M1093" s="234">
        <f>VLOOKUP(A1092,$BL$2:$CI$5,7,FALSE)*'Attorney Detail'!F1093</f>
        <v>150</v>
      </c>
      <c r="N1093" s="224"/>
      <c r="O1093" s="223">
        <f>VLOOKUP(A1092,$BL$2:$CI$5,8,FALSE)*'Attorney Detail'!F1093</f>
        <v>300</v>
      </c>
      <c r="P1093" s="224"/>
      <c r="Q1093" s="223">
        <f>VLOOKUP(A1092,$BL$2:$CI$5,9,FALSE)*'Attorney Detail'!F1093</f>
        <v>15</v>
      </c>
      <c r="R1093" s="224"/>
      <c r="S1093" s="223">
        <f>VLOOKUP(A1092,$BL$2:$CI$5,10,FALSE)*'Attorney Detail'!F1093</f>
        <v>50</v>
      </c>
      <c r="T1093" s="224"/>
      <c r="U1093" s="223">
        <f>VLOOKUP(A1092,$BL$2:$CI$5,11,FALSE)*'Attorney Detail'!F1093</f>
        <v>100</v>
      </c>
      <c r="V1093" s="224"/>
      <c r="W1093" s="223">
        <f>VLOOKUP(A1092,$BL$2:$CI$5,12,FALSE)*'Attorney Detail'!F1093</f>
        <v>220</v>
      </c>
      <c r="X1093" s="224"/>
      <c r="Y1093" s="223">
        <f>VLOOKUP(A1092,$BL$2:$CI$5,13,FALSE)*'Attorney Detail'!F1093</f>
        <v>300</v>
      </c>
      <c r="Z1093" s="224"/>
      <c r="AA1093" s="229">
        <f>VLOOKUP(A1092,$BL$2:$CI$5,14,FALSE)*'Attorney Detail'!F1093</f>
        <v>400</v>
      </c>
      <c r="AB1093" s="230"/>
      <c r="AC1093" s="229">
        <f>VLOOKUP(A1092,$BL$2:$CI$5,15,FALSE)*'Attorney Detail'!F1093</f>
        <v>120</v>
      </c>
      <c r="AD1093" s="231"/>
      <c r="AE1093" s="229">
        <f>VLOOKUP(A1092,$BL$2:$CI$5,16,FALSE)*'Attorney Detail'!F1093</f>
        <v>120</v>
      </c>
      <c r="AF1093" s="230"/>
      <c r="AG1093" s="229">
        <f>VLOOKUP(A1092,$BL$2:$CI$5,17,FALSE)*'Attorney Detail'!F1093</f>
        <v>300</v>
      </c>
      <c r="AH1093" s="230"/>
      <c r="AI1093" s="223">
        <f>VLOOKUP(A1092,$BL$2:$CI$5,18,FALSE)*'Attorney Detail'!F1093</f>
        <v>300</v>
      </c>
      <c r="AJ1093" s="224"/>
      <c r="AK1093" s="223">
        <f>VLOOKUP(A1092,$BL$2:$CI$5,19,FALSE)*'Attorney Detail'!F1093</f>
        <v>15</v>
      </c>
      <c r="AL1093" s="224"/>
      <c r="AM1093" s="223">
        <f>VLOOKUP(A1092,$BL$2:$CI$5,20,FALSE)*'Attorney Detail'!F1093</f>
        <v>40</v>
      </c>
      <c r="AN1093" s="224"/>
      <c r="AO1093" s="223">
        <f>VLOOKUP(A1092,$BL$2:$CI$5,21,FALSE)*'Attorney Detail'!F1093</f>
        <v>40</v>
      </c>
      <c r="AP1093" s="224"/>
      <c r="AQ1093" s="223">
        <f>VLOOKUP(A1092,$BL$2:$CI$5,22,FALSE)*'Attorney Detail'!F1093</f>
        <v>40</v>
      </c>
      <c r="AR1093" s="224"/>
      <c r="AS1093" s="235">
        <f>VLOOKUP(A1092,$BL$2:$CI$5,23,FALSE)*'Attorney Detail'!F1093</f>
        <v>10000000000</v>
      </c>
      <c r="AT1093" s="236"/>
      <c r="AU1093" s="237"/>
      <c r="AV1093" s="238"/>
    </row>
    <row r="1094" spans="1:63" ht="15.75" thickBot="1" x14ac:dyDescent="0.3">
      <c r="A1094" s="37" t="str">
        <f>'Attorney Detail'!A1093&amp;""</f>
        <v/>
      </c>
      <c r="B1094" s="78" t="s">
        <v>24</v>
      </c>
      <c r="C1094" s="78" t="s">
        <v>24</v>
      </c>
      <c r="D1094" s="78" t="s">
        <v>112</v>
      </c>
      <c r="E1094" s="78" t="s">
        <v>24</v>
      </c>
      <c r="F1094" s="78" t="s">
        <v>112</v>
      </c>
      <c r="G1094" s="78" t="s">
        <v>24</v>
      </c>
      <c r="H1094" s="78" t="s">
        <v>112</v>
      </c>
      <c r="I1094" s="78" t="s">
        <v>24</v>
      </c>
      <c r="J1094" s="78" t="s">
        <v>112</v>
      </c>
      <c r="K1094" s="78" t="s">
        <v>24</v>
      </c>
      <c r="L1094" s="78" t="s">
        <v>112</v>
      </c>
      <c r="M1094" s="78" t="s">
        <v>24</v>
      </c>
      <c r="N1094" s="78" t="s">
        <v>112</v>
      </c>
      <c r="O1094" s="78" t="s">
        <v>24</v>
      </c>
      <c r="P1094" s="78" t="s">
        <v>112</v>
      </c>
      <c r="Q1094" s="78" t="s">
        <v>24</v>
      </c>
      <c r="R1094" s="78" t="s">
        <v>112</v>
      </c>
      <c r="S1094" s="78" t="s">
        <v>24</v>
      </c>
      <c r="T1094" s="78" t="s">
        <v>112</v>
      </c>
      <c r="U1094" s="78" t="s">
        <v>24</v>
      </c>
      <c r="V1094" s="78" t="s">
        <v>112</v>
      </c>
      <c r="W1094" s="78" t="s">
        <v>24</v>
      </c>
      <c r="X1094" s="78" t="s">
        <v>112</v>
      </c>
      <c r="Y1094" s="78" t="s">
        <v>24</v>
      </c>
      <c r="Z1094" s="78" t="s">
        <v>112</v>
      </c>
      <c r="AA1094" s="78" t="s">
        <v>24</v>
      </c>
      <c r="AB1094" s="78" t="s">
        <v>112</v>
      </c>
      <c r="AC1094" s="78" t="s">
        <v>24</v>
      </c>
      <c r="AD1094" s="78" t="s">
        <v>112</v>
      </c>
      <c r="AE1094" s="78" t="s">
        <v>24</v>
      </c>
      <c r="AF1094" s="78" t="s">
        <v>112</v>
      </c>
      <c r="AG1094" s="78" t="s">
        <v>24</v>
      </c>
      <c r="AH1094" s="79" t="s">
        <v>112</v>
      </c>
      <c r="AI1094" s="78" t="s">
        <v>24</v>
      </c>
      <c r="AJ1094" s="78" t="s">
        <v>112</v>
      </c>
      <c r="AK1094" s="78" t="s">
        <v>24</v>
      </c>
      <c r="AL1094" s="78" t="s">
        <v>112</v>
      </c>
      <c r="AM1094" s="78" t="s">
        <v>24</v>
      </c>
      <c r="AN1094" s="78" t="s">
        <v>112</v>
      </c>
      <c r="AO1094" s="78" t="s">
        <v>24</v>
      </c>
      <c r="AP1094" s="78" t="s">
        <v>112</v>
      </c>
      <c r="AQ1094" s="78" t="s">
        <v>24</v>
      </c>
      <c r="AR1094" s="78" t="s">
        <v>112</v>
      </c>
      <c r="AS1094" s="78" t="s">
        <v>24</v>
      </c>
      <c r="AT1094" s="78" t="s">
        <v>112</v>
      </c>
      <c r="AU1094" s="78" t="s">
        <v>24</v>
      </c>
      <c r="AV1094" s="154" t="s">
        <v>112</v>
      </c>
    </row>
    <row r="1095" spans="1:63" ht="16.5" thickTop="1" thickBot="1" x14ac:dyDescent="0.3">
      <c r="A1095" s="20" t="s">
        <v>25</v>
      </c>
      <c r="B1095" s="21"/>
      <c r="C1095" s="21"/>
      <c r="D1095" s="75">
        <f>C1095/C1093</f>
        <v>0</v>
      </c>
      <c r="E1095" s="21"/>
      <c r="F1095" s="75">
        <f>E1095/E1093</f>
        <v>0</v>
      </c>
      <c r="G1095" s="21"/>
      <c r="H1095" s="75">
        <f>G1095/G1093</f>
        <v>0</v>
      </c>
      <c r="I1095" s="21"/>
      <c r="J1095" s="75">
        <f>I1095/I1093</f>
        <v>0</v>
      </c>
      <c r="K1095" s="21"/>
      <c r="L1095" s="75">
        <f>K1095/K1093</f>
        <v>0</v>
      </c>
      <c r="M1095" s="21"/>
      <c r="N1095" s="75">
        <f>M1095/M1093</f>
        <v>0</v>
      </c>
      <c r="O1095" s="21"/>
      <c r="P1095" s="75">
        <f>O1095/O1093</f>
        <v>0</v>
      </c>
      <c r="Q1095" s="21"/>
      <c r="R1095" s="75">
        <f>Q1095/Q1093</f>
        <v>0</v>
      </c>
      <c r="S1095" s="21"/>
      <c r="T1095" s="75">
        <f>S1095/S1093</f>
        <v>0</v>
      </c>
      <c r="U1095" s="21"/>
      <c r="V1095" s="75">
        <f>U1095/U1093</f>
        <v>0</v>
      </c>
      <c r="W1095" s="21"/>
      <c r="X1095" s="75">
        <f>W1095/W1093</f>
        <v>0</v>
      </c>
      <c r="Y1095" s="21"/>
      <c r="Z1095" s="75">
        <f>Y1095/Y1093</f>
        <v>0</v>
      </c>
      <c r="AA1095" s="21"/>
      <c r="AB1095" s="75">
        <f>AA1095/AA1093</f>
        <v>0</v>
      </c>
      <c r="AC1095" s="21"/>
      <c r="AD1095" s="75">
        <f>AC1095/AC1093</f>
        <v>0</v>
      </c>
      <c r="AE1095" s="21"/>
      <c r="AF1095" s="75">
        <f>AE1095/AE1093</f>
        <v>0</v>
      </c>
      <c r="AG1095" s="21"/>
      <c r="AH1095" s="75">
        <f>AG1095/AG1093</f>
        <v>0</v>
      </c>
      <c r="AI1095" s="21"/>
      <c r="AJ1095" s="75">
        <f>AI1095/AI1093</f>
        <v>0</v>
      </c>
      <c r="AK1095" s="21"/>
      <c r="AL1095" s="75">
        <f>AK1095/AK1093</f>
        <v>0</v>
      </c>
      <c r="AM1095" s="21">
        <v>0</v>
      </c>
      <c r="AN1095" s="75">
        <f>AM1095/AM1093</f>
        <v>0</v>
      </c>
      <c r="AO1095" s="21"/>
      <c r="AP1095" s="75">
        <f>AO1095/AO1093</f>
        <v>0</v>
      </c>
      <c r="AQ1095" s="21"/>
      <c r="AR1095" s="75">
        <f>AQ1095/AQ1093</f>
        <v>0</v>
      </c>
      <c r="AS1095" s="21"/>
      <c r="AT1095" s="75">
        <f>AS1095/AS1093</f>
        <v>0</v>
      </c>
      <c r="AU1095" s="100">
        <f>E1095+M1095+O1095+Q1095+W1095+Y1095+AA1095+AE1095+AG1095+AI1095+AO1095+AS1095+G1095+K1095+I1095+AC1095+S1095+U1095+AQ1095+AK1095+AM1095+C1095</f>
        <v>0</v>
      </c>
      <c r="AV1095" s="155">
        <f t="shared" ref="AV1095:AV1099" si="4935">F1095+N1095+P1095+R1095+X1095+Z1095+AB1095+AF1095+AH1095+AJ1095+AP1095+AT1095+AD1095+H1095+L1095+J1095+T1095+V1095+AR1095+AL1095+AN1095+D1095</f>
        <v>0</v>
      </c>
      <c r="AW1095" s="93">
        <f>IF(D1095=0,0,(IF('Attorney Detail'!I1093="yes",(D1095/AV1095)*('Attorney Detail'!G1093+'Attorney Detail'!H1093),0)))</f>
        <v>0</v>
      </c>
      <c r="AX1095" s="93">
        <f>IF(F1095=0,0,(IF('Attorney Detail'!J1093="yes",(F1095/AV1095)*('Attorney Detail'!G1093+'Attorney Detail'!H1093),0)))</f>
        <v>0</v>
      </c>
      <c r="AY1095" s="93">
        <f>IF(H1095+J1095=0,0,(IF('Attorney Detail'!K1093="yes",((H1095+J1095)/AV1095)*('Attorney Detail'!G1093+'Attorney Detail'!H1093),0)))</f>
        <v>0</v>
      </c>
      <c r="AZ1095" s="93">
        <f>IF(L1095=0,0,(IF('Attorney Detail'!L1093="yes",(L1095/AV1095)*('Attorney Detail'!G1093+'Attorney Detail'!H1093),0)))</f>
        <v>0</v>
      </c>
      <c r="BA1095" s="93">
        <f>IF(N1095=0,0,(N1095/AV1095)*('Attorney Detail'!G1093+'Attorney Detail'!H1093))</f>
        <v>0</v>
      </c>
      <c r="BB1095" s="93">
        <f>IF(R1095+T1095=0,0,(IF('Attorney Detail'!M1093="yes",((R1095+T1095)/AV1095)*('Attorney Detail'!G1093+'Attorney Detail'!H1093),0)))</f>
        <v>0</v>
      </c>
      <c r="BC1095" s="93">
        <f>IF(V1095=0,0,(IF('Attorney Detail'!N1093="yes",(((V1095)/AV1095)*('Attorney Detail'!G1093+'Attorney Detail'!H1093)),0)))</f>
        <v>0</v>
      </c>
      <c r="BD1095" s="93">
        <f>IF(X1095+Z1095+AB1095=0,0,(IF('Attorney Detail'!O1093="yes",((X1095+Z1095+AB1095)/AV1095)*('Attorney Detail'!G1093+'Attorney Detail'!H1093),0)))</f>
        <v>0</v>
      </c>
      <c r="BE1095" s="93">
        <f>IF(AD1095=0,0,(IF('Attorney Detail'!P1093="yes",(AD1095/AV1095)*('Attorney Detail'!G1093+'Attorney Detail'!H1093),0)))</f>
        <v>0</v>
      </c>
      <c r="BF1095" s="93">
        <f>IF(AF1095=0,0,(IF('Attorney Detail'!Q1093="yes",(AF1095/AV1095)*('Attorney Detail'!G1093+'Attorney Detail'!H1093),0)))</f>
        <v>0</v>
      </c>
      <c r="BG1095" s="93">
        <f>IF(AH1095=0,0,(AH1095/AV1095)*('Attorney Detail'!G1093+'Attorney Detail'!H1093))</f>
        <v>0</v>
      </c>
      <c r="BH1095" s="93">
        <f>IF(AK1095+AM1095=0,0,(IF('Attorney Detail'!R1093="yes",((AL1095+AN1095)/AV1095)*('Attorney Detail'!G1093+'Attorney Detail'!H1093),0)))</f>
        <v>0</v>
      </c>
      <c r="BI1095" s="91">
        <f>IF(AP1095=0,0,(IF('Attorney Detail'!S1093="yes",(AP1095/AV1095)*('Attorney Detail'!G1093+'Attorney Detail'!H1093),0)))</f>
        <v>0</v>
      </c>
      <c r="BJ1095" s="91">
        <f>IF(AT1095=0,0,(AT1095/AV1095)*('Attorney Detail'!G1093+'Attorney Detail'!H1093))</f>
        <v>0</v>
      </c>
      <c r="BK1095" s="91">
        <f>IF((AU1095)=0,('Attorney Detail'!G1093+'Attorney Detail'!H1093),SUM(AW1095:BJ1095))</f>
        <v>0</v>
      </c>
    </row>
    <row r="1096" spans="1:63" ht="16.5" thickTop="1" thickBot="1" x14ac:dyDescent="0.3">
      <c r="A1096" s="22" t="s">
        <v>26</v>
      </c>
      <c r="B1096" s="23"/>
      <c r="C1096" s="88"/>
      <c r="D1096" s="75">
        <f>C1096/C1093</f>
        <v>0</v>
      </c>
      <c r="E1096" s="88"/>
      <c r="F1096" s="75">
        <f>E1096/E1093</f>
        <v>0</v>
      </c>
      <c r="G1096" s="88"/>
      <c r="H1096" s="75">
        <f>G1096/G1093</f>
        <v>0</v>
      </c>
      <c r="I1096" s="88"/>
      <c r="J1096" s="75">
        <f>I1096/I1093</f>
        <v>0</v>
      </c>
      <c r="K1096" s="88"/>
      <c r="L1096" s="75">
        <f>K1096/K1093</f>
        <v>0</v>
      </c>
      <c r="M1096" s="88"/>
      <c r="N1096" s="75">
        <f>M1096/M1093</f>
        <v>0</v>
      </c>
      <c r="O1096" s="88"/>
      <c r="P1096" s="75">
        <f>O1096/O1093</f>
        <v>0</v>
      </c>
      <c r="Q1096" s="88"/>
      <c r="R1096" s="75">
        <f>Q1096/Q1093</f>
        <v>0</v>
      </c>
      <c r="S1096" s="88"/>
      <c r="T1096" s="75">
        <f>S1096/S1093</f>
        <v>0</v>
      </c>
      <c r="U1096" s="88"/>
      <c r="V1096" s="75">
        <f>U1096/U1093</f>
        <v>0</v>
      </c>
      <c r="W1096" s="88"/>
      <c r="X1096" s="75">
        <f>W1096/W1093</f>
        <v>0</v>
      </c>
      <c r="Y1096" s="88"/>
      <c r="Z1096" s="75">
        <f>Y1096/Y1093</f>
        <v>0</v>
      </c>
      <c r="AA1096" s="88"/>
      <c r="AB1096" s="75">
        <f>AA1096/AA1093</f>
        <v>0</v>
      </c>
      <c r="AC1096" s="88"/>
      <c r="AD1096" s="75">
        <f>AC1096/AC1093</f>
        <v>0</v>
      </c>
      <c r="AE1096" s="88"/>
      <c r="AF1096" s="75">
        <f>AE1096/AE1093</f>
        <v>0</v>
      </c>
      <c r="AG1096" s="88"/>
      <c r="AH1096" s="75">
        <f>AG1096/AG1093</f>
        <v>0</v>
      </c>
      <c r="AI1096" s="88"/>
      <c r="AJ1096" s="75">
        <f>AI1096/AI1093</f>
        <v>0</v>
      </c>
      <c r="AK1096" s="88">
        <v>0</v>
      </c>
      <c r="AL1096" s="75">
        <f>AK1096/AK1093</f>
        <v>0</v>
      </c>
      <c r="AM1096" s="88">
        <v>0</v>
      </c>
      <c r="AN1096" s="75">
        <f>AM1096/AM1093</f>
        <v>0</v>
      </c>
      <c r="AO1096" s="88"/>
      <c r="AP1096" s="75">
        <f>AO1096/AO1093</f>
        <v>0</v>
      </c>
      <c r="AQ1096" s="88"/>
      <c r="AR1096" s="75">
        <f>AQ1096/AQ1093</f>
        <v>0</v>
      </c>
      <c r="AS1096" s="88"/>
      <c r="AT1096" s="75">
        <f>AS1096/AS1093</f>
        <v>0</v>
      </c>
      <c r="AU1096" s="107">
        <f>E1096+M1096+O1096+Q1096+W1096+Y1096+AA1096+AE1096+AG1096+AI1096+AO1096+AS1096+G1096+K1096+I1096+AC1096+S1096+U1096+AQ1096+AK1096+AM1096+C1096</f>
        <v>0</v>
      </c>
      <c r="AV1096" s="155">
        <f t="shared" si="4935"/>
        <v>0</v>
      </c>
      <c r="AW1096" s="93">
        <f>IF(D1096=0,0,(IF('Attorney Detail'!I1094="yes",(D1096/AV1096)*('Attorney Detail'!G1094+'Attorney Detail'!H1094),0)))</f>
        <v>0</v>
      </c>
      <c r="AX1096" s="93">
        <f>IF(F1096=0,0,(IF('Attorney Detail'!J1094="yes",(F1096/AV1096)*('Attorney Detail'!G1094+'Attorney Detail'!H1094),0)))</f>
        <v>0</v>
      </c>
      <c r="AY1096" s="93">
        <f>IF(H1096+J1096=0,0,(IF('Attorney Detail'!K1094="yes",((H1096+J1096)/AV1096)*('Attorney Detail'!G1094+'Attorney Detail'!H1094),0)))</f>
        <v>0</v>
      </c>
      <c r="AZ1096" s="93">
        <f>IF(L1096=0,0,(IF('Attorney Detail'!L1094="yes",(L1096/AV1096)*('Attorney Detail'!G1094+'Attorney Detail'!H1094),0)))</f>
        <v>0</v>
      </c>
      <c r="BA1096" s="93">
        <f>IF(N1096=0,0,(N1096/AV1096)*('Attorney Detail'!G1094+'Attorney Detail'!H1094))</f>
        <v>0</v>
      </c>
      <c r="BB1096" s="93">
        <f>IF(R1096+T1096=0,0,(IF('Attorney Detail'!M1094="yes",((R1096+T1096)/AV1096)*('Attorney Detail'!G1094+'Attorney Detail'!H1094),0)))</f>
        <v>0</v>
      </c>
      <c r="BC1096" s="93">
        <f>IF(V1096=0,0,(IF('Attorney Detail'!N1094="yes",(((V1096)/AV1096)*('Attorney Detail'!G1094+'Attorney Detail'!H1094)),0)))</f>
        <v>0</v>
      </c>
      <c r="BD1096" s="93">
        <f>IF(X1096+Z1096+AB1096=0,0,(IF('Attorney Detail'!O1094="yes",((X1096+Z1096+AB1096)/AV1096)*('Attorney Detail'!G1094+'Attorney Detail'!H1094),0)))</f>
        <v>0</v>
      </c>
      <c r="BE1096" s="93">
        <f>IF(AD1096=0,0,(IF('Attorney Detail'!P1094="yes",(AD1096/AV1096)*('Attorney Detail'!G1094+'Attorney Detail'!H1094),0)))</f>
        <v>0</v>
      </c>
      <c r="BF1096" s="93">
        <f>IF(AF1096=0,0,(IF('Attorney Detail'!Q1094="yes",(AF1096/AV1096)*('Attorney Detail'!G1094+'Attorney Detail'!H1094),0)))</f>
        <v>0</v>
      </c>
      <c r="BG1096" s="93">
        <f>IF(AH1096=0,0,(AH1096/AV1096)*('Attorney Detail'!G1094+'Attorney Detail'!H1094))</f>
        <v>0</v>
      </c>
      <c r="BH1096" s="93">
        <f>IF(AK1096+AM1096=0,0,(IF('Attorney Detail'!R1094="yes",((AL1096+AN1096)/AV1096)*('Attorney Detail'!G1094+'Attorney Detail'!H1094),0)))</f>
        <v>0</v>
      </c>
      <c r="BI1096" s="91">
        <f>IF(AP1096=0,0,(IF('Attorney Detail'!S1094="yes",(AP1096/AV1096)*('Attorney Detail'!G1094+'Attorney Detail'!H1094),0)))</f>
        <v>0</v>
      </c>
      <c r="BJ1096" s="91">
        <f>IF(AT1096=0,0,(AT1096/AV1096)*('Attorney Detail'!G1094+'Attorney Detail'!H1094))</f>
        <v>0</v>
      </c>
      <c r="BK1096" s="91">
        <f>IF((AU1096)=0,('Attorney Detail'!G1094+'Attorney Detail'!H1094),SUM(AW1096:BJ1096))</f>
        <v>0</v>
      </c>
    </row>
    <row r="1097" spans="1:63" ht="16.5" thickTop="1" thickBot="1" x14ac:dyDescent="0.3">
      <c r="A1097" s="22" t="s">
        <v>27</v>
      </c>
      <c r="B1097" s="23"/>
      <c r="C1097" s="88"/>
      <c r="D1097" s="75">
        <f>C1097/C1093</f>
        <v>0</v>
      </c>
      <c r="E1097" s="88"/>
      <c r="F1097" s="75">
        <f>E1097/E1093</f>
        <v>0</v>
      </c>
      <c r="G1097" s="88"/>
      <c r="H1097" s="75">
        <f>G1097/G1093</f>
        <v>0</v>
      </c>
      <c r="I1097" s="88"/>
      <c r="J1097" s="75">
        <f>I1097/I1093</f>
        <v>0</v>
      </c>
      <c r="K1097" s="88"/>
      <c r="L1097" s="75">
        <f>K1097/K1093</f>
        <v>0</v>
      </c>
      <c r="M1097" s="88"/>
      <c r="N1097" s="75">
        <f>M1097/M1093</f>
        <v>0</v>
      </c>
      <c r="O1097" s="88"/>
      <c r="P1097" s="75">
        <f>O1097/O1093</f>
        <v>0</v>
      </c>
      <c r="Q1097" s="88"/>
      <c r="R1097" s="75">
        <f>Q1097/Q1093</f>
        <v>0</v>
      </c>
      <c r="S1097" s="88"/>
      <c r="T1097" s="75">
        <f>S1097/S1093</f>
        <v>0</v>
      </c>
      <c r="U1097" s="88"/>
      <c r="V1097" s="75">
        <f>U1097/U1093</f>
        <v>0</v>
      </c>
      <c r="W1097" s="88"/>
      <c r="X1097" s="75">
        <f>W1097/W1093</f>
        <v>0</v>
      </c>
      <c r="Y1097" s="88"/>
      <c r="Z1097" s="75">
        <f>Y1097/Y1093</f>
        <v>0</v>
      </c>
      <c r="AA1097" s="88"/>
      <c r="AB1097" s="75">
        <f>AA1097/AA1093</f>
        <v>0</v>
      </c>
      <c r="AC1097" s="88"/>
      <c r="AD1097" s="75">
        <f>AC1097/AC1093</f>
        <v>0</v>
      </c>
      <c r="AE1097" s="88"/>
      <c r="AF1097" s="75">
        <f>AE1097/AE1093</f>
        <v>0</v>
      </c>
      <c r="AG1097" s="88"/>
      <c r="AH1097" s="75">
        <f>AG1097/AG1093</f>
        <v>0</v>
      </c>
      <c r="AI1097" s="88"/>
      <c r="AJ1097" s="75">
        <f>AI1097/AI1093</f>
        <v>0</v>
      </c>
      <c r="AK1097" s="88">
        <v>0</v>
      </c>
      <c r="AL1097" s="75">
        <f>AK1097/AK1093</f>
        <v>0</v>
      </c>
      <c r="AM1097" s="88">
        <v>0</v>
      </c>
      <c r="AN1097" s="75">
        <f>AM1097/AM1093</f>
        <v>0</v>
      </c>
      <c r="AO1097" s="88"/>
      <c r="AP1097" s="75">
        <f>AO1097/AO1093</f>
        <v>0</v>
      </c>
      <c r="AQ1097" s="88"/>
      <c r="AR1097" s="75">
        <f>AQ1097/AQ1093</f>
        <v>0</v>
      </c>
      <c r="AS1097" s="88"/>
      <c r="AT1097" s="75">
        <f>AS1097/AS1093</f>
        <v>0</v>
      </c>
      <c r="AU1097" s="107">
        <f>E1097+M1097+O1097+Q1097+W1097+Y1097+AA1097+AE1097+AG1097+AI1097+AO1097+AS1097+G1097+K1097+I1097+AC1097+S1097+U1097+AQ1097+AK1097+AM1097+C1097</f>
        <v>0</v>
      </c>
      <c r="AV1097" s="155">
        <f t="shared" si="4935"/>
        <v>0</v>
      </c>
      <c r="AW1097" s="93">
        <f>IF(D1097=0,0,(IF('Attorney Detail'!I1095="yes",(D1097/AV1097)*('Attorney Detail'!G1095+'Attorney Detail'!H1095),0)))</f>
        <v>0</v>
      </c>
      <c r="AX1097" s="93">
        <f>IF(F1097=0,0,(IF('Attorney Detail'!J1095="yes",(F1097/AV1097)*('Attorney Detail'!G1095+'Attorney Detail'!H1095),0)))</f>
        <v>0</v>
      </c>
      <c r="AY1097" s="93">
        <f>IF(H1097+J1097=0,0,(IF('Attorney Detail'!K1095="yes",((H1097+J1097)/AV1097)*('Attorney Detail'!G1095+'Attorney Detail'!H1095),0)))</f>
        <v>0</v>
      </c>
      <c r="AZ1097" s="93">
        <f>IF(L1097=0,0,(IF('Attorney Detail'!L1095="yes",(L1097/AV1097)*('Attorney Detail'!G1095+'Attorney Detail'!H1095),0)))</f>
        <v>0</v>
      </c>
      <c r="BA1097" s="93">
        <f>IF(N1097=0,0,(N1097/AV1097)*('Attorney Detail'!G1095+'Attorney Detail'!H1095))</f>
        <v>0</v>
      </c>
      <c r="BB1097" s="93">
        <f>IF(R1097+T1097=0,0,(IF('Attorney Detail'!M1095="yes",((R1097+T1097)/AV1097)*('Attorney Detail'!G1095+'Attorney Detail'!H1095),0)))</f>
        <v>0</v>
      </c>
      <c r="BC1097" s="93">
        <f>IF(V1097=0,0,(IF('Attorney Detail'!N1095="yes",(((V1097)/AV1097)*('Attorney Detail'!G1095+'Attorney Detail'!H1095)),0)))</f>
        <v>0</v>
      </c>
      <c r="BD1097" s="93">
        <f>IF(X1097+Z1097+AB1097=0,0,(IF('Attorney Detail'!O1095="yes",((X1097+Z1097+AB1097)/AV1097)*('Attorney Detail'!G1095+'Attorney Detail'!H1095),0)))</f>
        <v>0</v>
      </c>
      <c r="BE1097" s="93">
        <f>IF(AD1097=0,0,(IF('Attorney Detail'!P1095="yes",(AD1097/AV1097)*('Attorney Detail'!G1095+'Attorney Detail'!H1095),0)))</f>
        <v>0</v>
      </c>
      <c r="BF1097" s="93">
        <f>IF(AF1097=0,0,(IF('Attorney Detail'!Q1095="yes",(AF1097/AV1097)*('Attorney Detail'!G1095+'Attorney Detail'!H1095),0)))</f>
        <v>0</v>
      </c>
      <c r="BG1097" s="93">
        <f>IF(AH1097=0,0,(AH1097/AV1097)*('Attorney Detail'!G1095+'Attorney Detail'!H1095))</f>
        <v>0</v>
      </c>
      <c r="BH1097" s="93">
        <f>IF(AK1097+AM1097=0,0,(IF('Attorney Detail'!R1095="yes",((AL1097+AN1097)/AV1097)*('Attorney Detail'!G1095+'Attorney Detail'!H1095),0)))</f>
        <v>0</v>
      </c>
      <c r="BI1097" s="91">
        <f>IF(AP1097=0,0,(IF('Attorney Detail'!S1095="yes",(AP1097/AV1097)*('Attorney Detail'!G1095+'Attorney Detail'!H1095),0)))</f>
        <v>0</v>
      </c>
      <c r="BJ1097" s="91">
        <f>IF(AT1097=0,0,(AT1097/AV1097)*('Attorney Detail'!G1095+'Attorney Detail'!H1095))</f>
        <v>0</v>
      </c>
      <c r="BK1097" s="91">
        <f>IF((AU1097)=0,('Attorney Detail'!G1095+'Attorney Detail'!H1095),SUM(AW1097:BJ1097))</f>
        <v>0</v>
      </c>
    </row>
    <row r="1098" spans="1:63" ht="16.5" thickTop="1" thickBot="1" x14ac:dyDescent="0.3">
      <c r="A1098" s="24" t="s">
        <v>28</v>
      </c>
      <c r="B1098" s="25"/>
      <c r="C1098" s="25"/>
      <c r="D1098" s="75">
        <f>C1098/C1093</f>
        <v>0</v>
      </c>
      <c r="E1098" s="25"/>
      <c r="F1098" s="75">
        <f>E1098/E1093</f>
        <v>0</v>
      </c>
      <c r="G1098" s="25"/>
      <c r="H1098" s="75">
        <f>G1098/G1093</f>
        <v>0</v>
      </c>
      <c r="I1098" s="25"/>
      <c r="J1098" s="75">
        <f>I1098/I1093</f>
        <v>0</v>
      </c>
      <c r="K1098" s="25"/>
      <c r="L1098" s="75">
        <f>K1098/K1093</f>
        <v>0</v>
      </c>
      <c r="M1098" s="25"/>
      <c r="N1098" s="75">
        <f>M1098/M1093</f>
        <v>0</v>
      </c>
      <c r="O1098" s="25"/>
      <c r="P1098" s="75">
        <f>O1098/O1093</f>
        <v>0</v>
      </c>
      <c r="Q1098" s="25"/>
      <c r="R1098" s="75">
        <f>Q1098/Q1093</f>
        <v>0</v>
      </c>
      <c r="S1098" s="25"/>
      <c r="T1098" s="75">
        <f>S1098/S1093</f>
        <v>0</v>
      </c>
      <c r="U1098" s="25"/>
      <c r="V1098" s="75">
        <f>U1098/U1093</f>
        <v>0</v>
      </c>
      <c r="W1098" s="25"/>
      <c r="X1098" s="75">
        <f>W1098/W1093</f>
        <v>0</v>
      </c>
      <c r="Y1098" s="25"/>
      <c r="Z1098" s="75">
        <f>Y1098/Y1093</f>
        <v>0</v>
      </c>
      <c r="AA1098" s="25"/>
      <c r="AB1098" s="75">
        <f>AA1098/AA1093</f>
        <v>0</v>
      </c>
      <c r="AC1098" s="25"/>
      <c r="AD1098" s="75">
        <f>AC1098/AC1093</f>
        <v>0</v>
      </c>
      <c r="AE1098" s="25"/>
      <c r="AF1098" s="75">
        <f>AE1098/AE1093</f>
        <v>0</v>
      </c>
      <c r="AG1098" s="25"/>
      <c r="AH1098" s="75">
        <f>AG1098/AG1093</f>
        <v>0</v>
      </c>
      <c r="AI1098" s="25"/>
      <c r="AJ1098" s="75">
        <f>AI1098/AI1093</f>
        <v>0</v>
      </c>
      <c r="AK1098" s="25">
        <v>0</v>
      </c>
      <c r="AL1098" s="75">
        <f>AK1098/AK1093</f>
        <v>0</v>
      </c>
      <c r="AM1098" s="25">
        <v>0</v>
      </c>
      <c r="AN1098" s="75">
        <f>AM1098/AM1093</f>
        <v>0</v>
      </c>
      <c r="AO1098" s="25"/>
      <c r="AP1098" s="75">
        <f>AO1098/AO1093</f>
        <v>0</v>
      </c>
      <c r="AQ1098" s="25"/>
      <c r="AR1098" s="75">
        <f>AQ1098/AQ1093</f>
        <v>0</v>
      </c>
      <c r="AS1098" s="25"/>
      <c r="AT1098" s="75">
        <f>AS1098/AS1093</f>
        <v>0</v>
      </c>
      <c r="AU1098" s="108">
        <f>E1098+M1098+O1098+Q1098+W1098+Y1098+AA1098+AE1098+AG1098+AI1098+AO1098+AS1098+G1098+K1098+I1098+AC1098+S1098+U1098+AQ1098+AK1098+AM1098+C1098</f>
        <v>0</v>
      </c>
      <c r="AV1098" s="155">
        <f t="shared" si="4935"/>
        <v>0</v>
      </c>
      <c r="AW1098" s="93">
        <f>IF(D1098=0,0,(IF('Attorney Detail'!I1096="yes",(D1098/AV1098)*('Attorney Detail'!G1096+'Attorney Detail'!H1096),0)))</f>
        <v>0</v>
      </c>
      <c r="AX1098" s="93">
        <f>IF(F1098=0,0,(IF('Attorney Detail'!J1096="yes",(F1098/AV1098)*('Attorney Detail'!G1096+'Attorney Detail'!H1096),0)))</f>
        <v>0</v>
      </c>
      <c r="AY1098" s="93">
        <f>IF(H1098+J1098=0,0,(IF('Attorney Detail'!K1096="yes",((H1098+J1098)/AV1098)*('Attorney Detail'!G1096+'Attorney Detail'!H1096),0)))</f>
        <v>0</v>
      </c>
      <c r="AZ1098" s="93">
        <f>IF(L1098=0,0,(IF('Attorney Detail'!L1096="yes",(L1098/AV1098)*('Attorney Detail'!G1096+'Attorney Detail'!H1096),0)))</f>
        <v>0</v>
      </c>
      <c r="BA1098" s="93">
        <f>IF(N1098=0,0,(N1098/AV1098)*('Attorney Detail'!G1096+'Attorney Detail'!H1096))</f>
        <v>0</v>
      </c>
      <c r="BB1098" s="93">
        <f>IF(R1098+T1098=0,0,(IF('Attorney Detail'!M1096="yes",((R1098+T1098)/AV1098)*('Attorney Detail'!G1096+'Attorney Detail'!H1096),0)))</f>
        <v>0</v>
      </c>
      <c r="BC1098" s="93">
        <f>IF(V1098=0,0,(IF('Attorney Detail'!N1096="yes",(((V1098)/AV1098)*('Attorney Detail'!G1096+'Attorney Detail'!H1096)),0)))</f>
        <v>0</v>
      </c>
      <c r="BD1098" s="93">
        <f>IF(X1098+Z1098+AB1098=0,0,(IF('Attorney Detail'!O1096="yes",((X1098+Z1098+AB1098)/AV1098)*('Attorney Detail'!G1096+'Attorney Detail'!H1096),0)))</f>
        <v>0</v>
      </c>
      <c r="BE1098" s="93">
        <f>IF(AD1098=0,0,(IF('Attorney Detail'!P1096="yes",(AD1098/AV1098)*('Attorney Detail'!G1096+'Attorney Detail'!H1096),0)))</f>
        <v>0</v>
      </c>
      <c r="BF1098" s="93">
        <f>IF(AF1098=0,0,(IF('Attorney Detail'!Q1096="yes",(AF1098/AV1098)*('Attorney Detail'!G1096+'Attorney Detail'!H1096),0)))</f>
        <v>0</v>
      </c>
      <c r="BG1098" s="93">
        <f>IF(AH1098=0,0,(AH1098/AV1098)*('Attorney Detail'!G1096+'Attorney Detail'!H1096))</f>
        <v>0</v>
      </c>
      <c r="BH1098" s="93">
        <f>IF(AK1098+AM1098=0,0,(IF('Attorney Detail'!R1096="yes",((AL1098+AN1098)/AV1098)*('Attorney Detail'!G1096+'Attorney Detail'!H1096),0)))</f>
        <v>0</v>
      </c>
      <c r="BI1098" s="91">
        <f>IF(AP1098=0,0,(IF('Attorney Detail'!S1096="yes",(AP1098/AV1098)*('Attorney Detail'!G1096+'Attorney Detail'!H1096),0)))</f>
        <v>0</v>
      </c>
      <c r="BJ1098" s="91">
        <f>IF(AT1098=0,0,(AT1098/AV1098)*('Attorney Detail'!G1096+'Attorney Detail'!H1096))</f>
        <v>0</v>
      </c>
      <c r="BK1098" s="91">
        <f>IF((AU1098)=0,('Attorney Detail'!G1096+'Attorney Detail'!H1096),SUM(AW1098:BJ1098))</f>
        <v>0</v>
      </c>
    </row>
    <row r="1099" spans="1:63" ht="16.5" thickTop="1" thickBot="1" x14ac:dyDescent="0.3">
      <c r="A1099" s="72" t="s">
        <v>29</v>
      </c>
      <c r="B1099" s="73"/>
      <c r="C1099" s="73">
        <f t="shared" ref="C1099" si="4936">SUM(C1095:C1098)</f>
        <v>0</v>
      </c>
      <c r="D1099" s="74">
        <f t="shared" ref="D1099" si="4937">C1099/C1093</f>
        <v>0</v>
      </c>
      <c r="E1099" s="73">
        <f t="shared" ref="E1099" si="4938">SUM(E1095:E1098)</f>
        <v>0</v>
      </c>
      <c r="F1099" s="74">
        <f t="shared" ref="F1099" si="4939">E1099/E1093</f>
        <v>0</v>
      </c>
      <c r="G1099" s="73">
        <f t="shared" ref="G1099" si="4940">SUM(G1095:G1098)</f>
        <v>0</v>
      </c>
      <c r="H1099" s="75">
        <f t="shared" ref="H1099" si="4941">G1099/G1093</f>
        <v>0</v>
      </c>
      <c r="I1099" s="73">
        <f t="shared" ref="I1099" si="4942">SUM(I1095:I1098)</f>
        <v>0</v>
      </c>
      <c r="J1099" s="75">
        <f t="shared" ref="J1099" si="4943">I1099/I1093</f>
        <v>0</v>
      </c>
      <c r="K1099" s="73">
        <f t="shared" ref="K1099" si="4944">SUM(K1095:K1098)</f>
        <v>0</v>
      </c>
      <c r="L1099" s="75">
        <f t="shared" ref="L1099" si="4945">K1099/K1093</f>
        <v>0</v>
      </c>
      <c r="M1099" s="73">
        <f t="shared" ref="M1099" si="4946">SUM(M1095:M1098)</f>
        <v>0</v>
      </c>
      <c r="N1099" s="74">
        <f t="shared" ref="N1099" si="4947">M1099/M1093</f>
        <v>0</v>
      </c>
      <c r="O1099" s="73">
        <f t="shared" ref="O1099" si="4948">SUM(O1095:O1098)</f>
        <v>0</v>
      </c>
      <c r="P1099" s="74">
        <f t="shared" ref="P1099" si="4949">O1099/O1093</f>
        <v>0</v>
      </c>
      <c r="Q1099" s="73">
        <f t="shared" ref="Q1099" si="4950">SUM(Q1095:Q1098)</f>
        <v>0</v>
      </c>
      <c r="R1099" s="75">
        <f t="shared" ref="R1099" si="4951">Q1099/Q1093</f>
        <v>0</v>
      </c>
      <c r="S1099" s="73">
        <f t="shared" ref="S1099" si="4952">SUM(S1095:S1098)</f>
        <v>0</v>
      </c>
      <c r="T1099" s="75">
        <f t="shared" ref="T1099" si="4953">S1099/S1093</f>
        <v>0</v>
      </c>
      <c r="U1099" s="73">
        <f t="shared" ref="U1099" si="4954">SUM(U1095:U1098)</f>
        <v>0</v>
      </c>
      <c r="V1099" s="75">
        <f t="shared" ref="V1099" si="4955">U1099/U1093</f>
        <v>0</v>
      </c>
      <c r="W1099" s="73">
        <f t="shared" ref="W1099" si="4956">SUM(W1095:W1098)</f>
        <v>0</v>
      </c>
      <c r="X1099" s="75">
        <f t="shared" ref="X1099" si="4957">W1099/W1093</f>
        <v>0</v>
      </c>
      <c r="Y1099" s="73">
        <f t="shared" ref="Y1099" si="4958">SUM(Y1095:Y1098)</f>
        <v>0</v>
      </c>
      <c r="Z1099" s="75">
        <f t="shared" ref="Z1099" si="4959">Y1099/Y1093</f>
        <v>0</v>
      </c>
      <c r="AA1099" s="73">
        <f t="shared" ref="AA1099" si="4960">SUM(AA1095:AA1098)</f>
        <v>0</v>
      </c>
      <c r="AB1099" s="75">
        <f t="shared" ref="AB1099" si="4961">AA1099/AA1093</f>
        <v>0</v>
      </c>
      <c r="AC1099" s="73">
        <f t="shared" ref="AC1099" si="4962">SUM(AC1095:AC1098)</f>
        <v>0</v>
      </c>
      <c r="AD1099" s="75">
        <f t="shared" ref="AD1099" si="4963">AC1099/AC1093</f>
        <v>0</v>
      </c>
      <c r="AE1099" s="73">
        <f t="shared" ref="AE1099" si="4964">SUM(AE1095:AE1098)</f>
        <v>0</v>
      </c>
      <c r="AF1099" s="75">
        <f t="shared" ref="AF1099" si="4965">AE1099/AE1093</f>
        <v>0</v>
      </c>
      <c r="AG1099" s="73">
        <f t="shared" ref="AG1099" si="4966">SUM(AG1095:AG1098)</f>
        <v>0</v>
      </c>
      <c r="AH1099" s="75">
        <f t="shared" ref="AH1099" si="4967">AG1099/AG1093</f>
        <v>0</v>
      </c>
      <c r="AI1099" s="73">
        <f t="shared" ref="AI1099" si="4968">SUM(AI1095:AI1098)</f>
        <v>0</v>
      </c>
      <c r="AJ1099" s="75">
        <f t="shared" ref="AJ1099" si="4969">AI1099/AI1093</f>
        <v>0</v>
      </c>
      <c r="AK1099" s="73">
        <f t="shared" ref="AK1099" si="4970">SUM(AK1095:AK1098)</f>
        <v>0</v>
      </c>
      <c r="AL1099" s="75">
        <f t="shared" ref="AL1099" si="4971">AK1099/AK1093</f>
        <v>0</v>
      </c>
      <c r="AM1099" s="73">
        <f t="shared" ref="AM1099" si="4972">SUM(AM1095:AM1098)</f>
        <v>0</v>
      </c>
      <c r="AN1099" s="75">
        <f t="shared" ref="AN1099" si="4973">AM1099/AM1093</f>
        <v>0</v>
      </c>
      <c r="AO1099" s="73">
        <f t="shared" ref="AO1099" si="4974">SUM(AO1095:AO1098)</f>
        <v>0</v>
      </c>
      <c r="AP1099" s="75">
        <f t="shared" ref="AP1099" si="4975">AO1099/AO1093</f>
        <v>0</v>
      </c>
      <c r="AQ1099" s="73">
        <f t="shared" ref="AQ1099" si="4976">SUM(AQ1095:AQ1098)</f>
        <v>0</v>
      </c>
      <c r="AR1099" s="75">
        <f t="shared" ref="AR1099" si="4977">AQ1099/AQ1093</f>
        <v>0</v>
      </c>
      <c r="AS1099" s="73">
        <f t="shared" ref="AS1099" si="4978">SUM(AS1095:AS1098)</f>
        <v>0</v>
      </c>
      <c r="AT1099" s="75">
        <f t="shared" ref="AT1099" si="4979">AS1099/AS1093</f>
        <v>0</v>
      </c>
      <c r="AU1099" s="71">
        <f>E1099+M1099+O1099+Q1099+W1099+Y1099+AA1099+AE1099+AG1099+AI1099+AO1099+AS1099+G1099+K1099+I1099+AC1099+S1099+U1099+AQ1099+AK1099+AM1099+C1099</f>
        <v>0</v>
      </c>
      <c r="AV1099" s="155">
        <f t="shared" si="4935"/>
        <v>0</v>
      </c>
      <c r="AW1099" s="94"/>
      <c r="AX1099" s="94"/>
      <c r="AY1099" s="94"/>
      <c r="AZ1099" s="94"/>
      <c r="BA1099" s="94"/>
      <c r="BB1099" s="94"/>
      <c r="BC1099" s="94"/>
      <c r="BD1099" s="94"/>
      <c r="BE1099" s="94"/>
      <c r="BF1099" s="94"/>
      <c r="BG1099" s="94"/>
      <c r="BH1099" s="94"/>
      <c r="BI1099" s="94"/>
      <c r="BJ1099" s="94"/>
      <c r="BK1099" s="94"/>
    </row>
    <row r="1100" spans="1:63" ht="16.5" thickTop="1" x14ac:dyDescent="0.25">
      <c r="A1100" s="233" t="s">
        <v>481</v>
      </c>
      <c r="B1100" s="233"/>
      <c r="C1100" s="233"/>
      <c r="D1100" s="233"/>
      <c r="E1100" s="233"/>
      <c r="F1100" s="233"/>
      <c r="G1100" s="233"/>
      <c r="H1100" s="233"/>
      <c r="I1100" s="233"/>
      <c r="J1100" s="233"/>
      <c r="K1100" s="233"/>
      <c r="L1100" s="233"/>
      <c r="M1100" s="233"/>
      <c r="N1100" s="233"/>
      <c r="O1100" s="233"/>
      <c r="P1100" s="233"/>
      <c r="Q1100" s="233"/>
      <c r="R1100" s="233"/>
      <c r="S1100" s="233"/>
      <c r="T1100" s="233"/>
      <c r="U1100" s="233"/>
      <c r="V1100" s="233"/>
      <c r="W1100" s="233"/>
      <c r="X1100" s="233"/>
      <c r="Y1100" s="233"/>
      <c r="Z1100" s="233"/>
      <c r="AA1100" s="233"/>
      <c r="AB1100" s="233"/>
      <c r="AC1100" s="233"/>
      <c r="AD1100" s="233"/>
      <c r="AE1100" s="233"/>
      <c r="AF1100" s="233"/>
      <c r="AG1100" s="233"/>
      <c r="AH1100" s="233"/>
      <c r="AI1100" s="233"/>
      <c r="AJ1100" s="233"/>
      <c r="AK1100" s="233"/>
      <c r="AL1100" s="233"/>
      <c r="AM1100" s="233"/>
      <c r="AN1100" s="233"/>
      <c r="AO1100" s="233"/>
      <c r="AP1100" s="233"/>
      <c r="AQ1100" s="233"/>
      <c r="AR1100" s="233"/>
      <c r="AS1100" s="233"/>
      <c r="AT1100" s="233"/>
      <c r="AU1100" s="233"/>
      <c r="AV1100" s="233"/>
    </row>
    <row r="1101" spans="1:63" ht="45" x14ac:dyDescent="0.25">
      <c r="A1101" s="76"/>
      <c r="B1101" s="66" t="s">
        <v>21</v>
      </c>
      <c r="C1101" s="225" t="s">
        <v>442</v>
      </c>
      <c r="D1101" s="226"/>
      <c r="E1101" s="225" t="s">
        <v>96</v>
      </c>
      <c r="F1101" s="226"/>
      <c r="G1101" s="232" t="s">
        <v>99</v>
      </c>
      <c r="H1101" s="226"/>
      <c r="I1101" s="232" t="s">
        <v>100</v>
      </c>
      <c r="J1101" s="226"/>
      <c r="K1101" s="225" t="s">
        <v>97</v>
      </c>
      <c r="L1101" s="226"/>
      <c r="M1101" s="225" t="s">
        <v>98</v>
      </c>
      <c r="N1101" s="226"/>
      <c r="O1101" s="225" t="s">
        <v>22</v>
      </c>
      <c r="P1101" s="226"/>
      <c r="Q1101" s="225" t="s">
        <v>489</v>
      </c>
      <c r="R1101" s="226"/>
      <c r="S1101" s="225" t="s">
        <v>488</v>
      </c>
      <c r="T1101" s="226"/>
      <c r="U1101" s="232" t="s">
        <v>422</v>
      </c>
      <c r="V1101" s="226"/>
      <c r="W1101" s="232" t="s">
        <v>436</v>
      </c>
      <c r="X1101" s="226"/>
      <c r="Y1101" s="232" t="s">
        <v>423</v>
      </c>
      <c r="Z1101" s="226"/>
      <c r="AA1101" s="225" t="s">
        <v>484</v>
      </c>
      <c r="AB1101" s="226"/>
      <c r="AC1101" s="225" t="s">
        <v>93</v>
      </c>
      <c r="AD1101" s="226"/>
      <c r="AE1101" s="225" t="s">
        <v>94</v>
      </c>
      <c r="AF1101" s="226"/>
      <c r="AG1101" s="225" t="s">
        <v>485</v>
      </c>
      <c r="AH1101" s="226"/>
      <c r="AI1101" s="225" t="s">
        <v>424</v>
      </c>
      <c r="AJ1101" s="226"/>
      <c r="AK1101" s="225" t="s">
        <v>425</v>
      </c>
      <c r="AL1101" s="226"/>
      <c r="AM1101" s="225" t="s">
        <v>437</v>
      </c>
      <c r="AN1101" s="226"/>
      <c r="AO1101" s="225" t="s">
        <v>500</v>
      </c>
      <c r="AP1101" s="226"/>
      <c r="AQ1101" s="225" t="s">
        <v>426</v>
      </c>
      <c r="AR1101" s="226"/>
      <c r="AS1101" s="225" t="s">
        <v>447</v>
      </c>
      <c r="AT1101" s="226"/>
      <c r="AU1101" s="225" t="s">
        <v>23</v>
      </c>
      <c r="AV1101" s="226"/>
      <c r="AW1101" s="89" t="s">
        <v>442</v>
      </c>
      <c r="AX1101" s="89" t="s">
        <v>96</v>
      </c>
      <c r="AY1101" s="195" t="s">
        <v>359</v>
      </c>
      <c r="AZ1101" s="105" t="s">
        <v>97</v>
      </c>
      <c r="BA1101" s="105" t="s">
        <v>443</v>
      </c>
      <c r="BB1101" s="90" t="s">
        <v>434</v>
      </c>
      <c r="BC1101" s="106" t="s">
        <v>360</v>
      </c>
      <c r="BD1101" s="90" t="s">
        <v>435</v>
      </c>
      <c r="BE1101" s="90" t="s">
        <v>93</v>
      </c>
      <c r="BF1101" s="90" t="s">
        <v>94</v>
      </c>
      <c r="BG1101" s="90" t="s">
        <v>31</v>
      </c>
      <c r="BH1101" s="90" t="s">
        <v>444</v>
      </c>
      <c r="BI1101" s="91" t="s">
        <v>445</v>
      </c>
      <c r="BJ1101" s="91" t="s">
        <v>446</v>
      </c>
      <c r="BK1101" s="91" t="s">
        <v>448</v>
      </c>
    </row>
    <row r="1102" spans="1:63" x14ac:dyDescent="0.25">
      <c r="A1102" s="38" t="s">
        <v>107</v>
      </c>
      <c r="B1102" s="67"/>
      <c r="C1102" s="67"/>
      <c r="D1102" s="68"/>
      <c r="E1102" s="67"/>
      <c r="F1102" s="68"/>
      <c r="G1102" s="67"/>
      <c r="H1102" s="68"/>
      <c r="I1102" s="67"/>
      <c r="J1102" s="68"/>
      <c r="K1102" s="67"/>
      <c r="L1102" s="68"/>
      <c r="M1102" s="69"/>
      <c r="N1102" s="68"/>
      <c r="O1102" s="67"/>
      <c r="P1102" s="68"/>
      <c r="Q1102" s="67"/>
      <c r="R1102" s="68"/>
      <c r="S1102" s="67"/>
      <c r="T1102" s="68"/>
      <c r="U1102" s="67"/>
      <c r="V1102" s="68"/>
      <c r="W1102" s="67"/>
      <c r="X1102" s="68"/>
      <c r="Y1102" s="67"/>
      <c r="Z1102" s="68"/>
      <c r="AA1102" s="67"/>
      <c r="AB1102" s="68"/>
      <c r="AC1102" s="69"/>
      <c r="AD1102" s="69"/>
      <c r="AE1102" s="67"/>
      <c r="AF1102" s="68"/>
      <c r="AG1102" s="67"/>
      <c r="AH1102" s="68"/>
      <c r="AI1102" s="67"/>
      <c r="AJ1102" s="68"/>
      <c r="AK1102" s="227"/>
      <c r="AL1102" s="228"/>
      <c r="AM1102" s="227"/>
      <c r="AN1102" s="228"/>
      <c r="AO1102" s="112"/>
      <c r="AP1102" s="113"/>
      <c r="AQ1102" s="112"/>
      <c r="AR1102" s="113"/>
      <c r="AS1102" s="112"/>
      <c r="AT1102" s="113"/>
      <c r="AU1102" s="67"/>
      <c r="AV1102" s="110"/>
      <c r="AW1102" s="89"/>
      <c r="AX1102" s="89"/>
      <c r="AY1102" s="89"/>
      <c r="AZ1102" s="89"/>
      <c r="BA1102" s="89"/>
    </row>
    <row r="1103" spans="1:63" x14ac:dyDescent="0.25">
      <c r="A1103" s="77"/>
      <c r="B1103" s="70"/>
      <c r="C1103" s="223">
        <f>(VLOOKUP(A1102,$BL$2:$CH$5,2,FALSE))*'Attorney Detail'!F1103</f>
        <v>15</v>
      </c>
      <c r="D1103" s="224"/>
      <c r="E1103" s="223">
        <f>(VLOOKUP(A1102,$BL$2:$CH$5,3,FALSE))*'Attorney Detail'!F1103</f>
        <v>15</v>
      </c>
      <c r="F1103" s="224"/>
      <c r="G1103" s="223">
        <f>VLOOKUP(A1102,$BL$2:$CI$5,4,FALSE)*'Attorney Detail'!F1103</f>
        <v>50</v>
      </c>
      <c r="H1103" s="224"/>
      <c r="I1103" s="223">
        <f>VLOOKUP(A1102,$BL$2:$CI$5,5,FALSE)*'Attorney Detail'!F1103</f>
        <v>80</v>
      </c>
      <c r="J1103" s="224"/>
      <c r="K1103" s="223">
        <f>VLOOKUP(A1102,$BL$2:$CI$5,6,FALSE)*'Attorney Detail'!F1103</f>
        <v>100</v>
      </c>
      <c r="L1103" s="224"/>
      <c r="M1103" s="234">
        <f>VLOOKUP(A1102,$BL$2:$CI$5,7,FALSE)*'Attorney Detail'!F1103</f>
        <v>150</v>
      </c>
      <c r="N1103" s="224"/>
      <c r="O1103" s="223">
        <f>VLOOKUP(A1102,$BL$2:$CI$5,8,FALSE)*'Attorney Detail'!F1103</f>
        <v>300</v>
      </c>
      <c r="P1103" s="224"/>
      <c r="Q1103" s="223">
        <f>VLOOKUP(A1102,$BL$2:$CI$5,9,FALSE)*'Attorney Detail'!F1103</f>
        <v>15</v>
      </c>
      <c r="R1103" s="224"/>
      <c r="S1103" s="223">
        <f>VLOOKUP(A1102,$BL$2:$CI$5,10,FALSE)*'Attorney Detail'!F1103</f>
        <v>50</v>
      </c>
      <c r="T1103" s="224"/>
      <c r="U1103" s="223">
        <f>VLOOKUP(A1102,$BL$2:$CI$5,11,FALSE)*'Attorney Detail'!F1103</f>
        <v>100</v>
      </c>
      <c r="V1103" s="224"/>
      <c r="W1103" s="223">
        <f>VLOOKUP(A1102,$BL$2:$CI$5,12,FALSE)*'Attorney Detail'!F1103</f>
        <v>220</v>
      </c>
      <c r="X1103" s="224"/>
      <c r="Y1103" s="223">
        <f>VLOOKUP(A1102,$BL$2:$CI$5,13,FALSE)*'Attorney Detail'!F1103</f>
        <v>300</v>
      </c>
      <c r="Z1103" s="224"/>
      <c r="AA1103" s="229">
        <f>VLOOKUP(A1102,$BL$2:$CI$5,14,FALSE)*'Attorney Detail'!F1103</f>
        <v>400</v>
      </c>
      <c r="AB1103" s="230"/>
      <c r="AC1103" s="229">
        <f>VLOOKUP(A1102,$BL$2:$CI$5,15,FALSE)*'Attorney Detail'!F1103</f>
        <v>120</v>
      </c>
      <c r="AD1103" s="231"/>
      <c r="AE1103" s="229">
        <f>VLOOKUP(A1102,$BL$2:$CI$5,16,FALSE)*'Attorney Detail'!F1103</f>
        <v>120</v>
      </c>
      <c r="AF1103" s="230"/>
      <c r="AG1103" s="229">
        <f>VLOOKUP(A1102,$BL$2:$CI$5,17,FALSE)*'Attorney Detail'!F1103</f>
        <v>300</v>
      </c>
      <c r="AH1103" s="230"/>
      <c r="AI1103" s="223">
        <f>VLOOKUP(A1102,$BL$2:$CI$5,18,FALSE)*'Attorney Detail'!F1103</f>
        <v>300</v>
      </c>
      <c r="AJ1103" s="224"/>
      <c r="AK1103" s="223">
        <f>VLOOKUP(A1102,$BL$2:$CI$5,19,FALSE)*'Attorney Detail'!F1103</f>
        <v>15</v>
      </c>
      <c r="AL1103" s="224"/>
      <c r="AM1103" s="223">
        <f>VLOOKUP(A1102,$BL$2:$CI$5,20,FALSE)*'Attorney Detail'!F1103</f>
        <v>40</v>
      </c>
      <c r="AN1103" s="224"/>
      <c r="AO1103" s="223">
        <f>VLOOKUP(A1102,$BL$2:$CI$5,21,FALSE)*'Attorney Detail'!F1103</f>
        <v>40</v>
      </c>
      <c r="AP1103" s="224"/>
      <c r="AQ1103" s="223">
        <f>VLOOKUP(A1102,$BL$2:$CI$5,22,FALSE)*'Attorney Detail'!F1103</f>
        <v>40</v>
      </c>
      <c r="AR1103" s="224"/>
      <c r="AS1103" s="235">
        <f>VLOOKUP(A1102,$BL$2:$CI$5,23,FALSE)*'Attorney Detail'!F1103</f>
        <v>10000000000</v>
      </c>
      <c r="AT1103" s="236"/>
      <c r="AU1103" s="237"/>
      <c r="AV1103" s="238"/>
    </row>
    <row r="1104" spans="1:63" ht="15.75" thickBot="1" x14ac:dyDescent="0.3">
      <c r="A1104" s="37" t="str">
        <f>'Attorney Detail'!A1103&amp;""</f>
        <v/>
      </c>
      <c r="B1104" s="78" t="s">
        <v>24</v>
      </c>
      <c r="C1104" s="78" t="s">
        <v>24</v>
      </c>
      <c r="D1104" s="78" t="s">
        <v>112</v>
      </c>
      <c r="E1104" s="78" t="s">
        <v>24</v>
      </c>
      <c r="F1104" s="78" t="s">
        <v>112</v>
      </c>
      <c r="G1104" s="78" t="s">
        <v>24</v>
      </c>
      <c r="H1104" s="78" t="s">
        <v>112</v>
      </c>
      <c r="I1104" s="78" t="s">
        <v>24</v>
      </c>
      <c r="J1104" s="78" t="s">
        <v>112</v>
      </c>
      <c r="K1104" s="78" t="s">
        <v>24</v>
      </c>
      <c r="L1104" s="78" t="s">
        <v>112</v>
      </c>
      <c r="M1104" s="78" t="s">
        <v>24</v>
      </c>
      <c r="N1104" s="78" t="s">
        <v>112</v>
      </c>
      <c r="O1104" s="78" t="s">
        <v>24</v>
      </c>
      <c r="P1104" s="78" t="s">
        <v>112</v>
      </c>
      <c r="Q1104" s="78" t="s">
        <v>24</v>
      </c>
      <c r="R1104" s="78" t="s">
        <v>112</v>
      </c>
      <c r="S1104" s="78" t="s">
        <v>24</v>
      </c>
      <c r="T1104" s="78" t="s">
        <v>112</v>
      </c>
      <c r="U1104" s="78" t="s">
        <v>24</v>
      </c>
      <c r="V1104" s="78" t="s">
        <v>112</v>
      </c>
      <c r="W1104" s="78" t="s">
        <v>24</v>
      </c>
      <c r="X1104" s="78" t="s">
        <v>112</v>
      </c>
      <c r="Y1104" s="78" t="s">
        <v>24</v>
      </c>
      <c r="Z1104" s="78" t="s">
        <v>112</v>
      </c>
      <c r="AA1104" s="78" t="s">
        <v>24</v>
      </c>
      <c r="AB1104" s="78" t="s">
        <v>112</v>
      </c>
      <c r="AC1104" s="78" t="s">
        <v>24</v>
      </c>
      <c r="AD1104" s="78" t="s">
        <v>112</v>
      </c>
      <c r="AE1104" s="78" t="s">
        <v>24</v>
      </c>
      <c r="AF1104" s="78" t="s">
        <v>112</v>
      </c>
      <c r="AG1104" s="78" t="s">
        <v>24</v>
      </c>
      <c r="AH1104" s="79" t="s">
        <v>112</v>
      </c>
      <c r="AI1104" s="78" t="s">
        <v>24</v>
      </c>
      <c r="AJ1104" s="78" t="s">
        <v>112</v>
      </c>
      <c r="AK1104" s="78" t="s">
        <v>24</v>
      </c>
      <c r="AL1104" s="78" t="s">
        <v>112</v>
      </c>
      <c r="AM1104" s="78" t="s">
        <v>24</v>
      </c>
      <c r="AN1104" s="78" t="s">
        <v>112</v>
      </c>
      <c r="AO1104" s="78" t="s">
        <v>24</v>
      </c>
      <c r="AP1104" s="78" t="s">
        <v>112</v>
      </c>
      <c r="AQ1104" s="78" t="s">
        <v>24</v>
      </c>
      <c r="AR1104" s="78" t="s">
        <v>112</v>
      </c>
      <c r="AS1104" s="78" t="s">
        <v>24</v>
      </c>
      <c r="AT1104" s="78" t="s">
        <v>112</v>
      </c>
      <c r="AU1104" s="78" t="s">
        <v>24</v>
      </c>
      <c r="AV1104" s="154" t="s">
        <v>112</v>
      </c>
    </row>
    <row r="1105" spans="1:63" ht="16.5" thickTop="1" thickBot="1" x14ac:dyDescent="0.3">
      <c r="A1105" s="20" t="s">
        <v>25</v>
      </c>
      <c r="B1105" s="21"/>
      <c r="C1105" s="21"/>
      <c r="D1105" s="75">
        <f>C1105/C1103</f>
        <v>0</v>
      </c>
      <c r="E1105" s="21"/>
      <c r="F1105" s="75">
        <f>E1105/E1103</f>
        <v>0</v>
      </c>
      <c r="G1105" s="21"/>
      <c r="H1105" s="75">
        <f>G1105/G1103</f>
        <v>0</v>
      </c>
      <c r="I1105" s="21"/>
      <c r="J1105" s="75">
        <f>I1105/I1103</f>
        <v>0</v>
      </c>
      <c r="K1105" s="21"/>
      <c r="L1105" s="75">
        <f>K1105/K1103</f>
        <v>0</v>
      </c>
      <c r="M1105" s="21"/>
      <c r="N1105" s="75">
        <f>M1105/M1103</f>
        <v>0</v>
      </c>
      <c r="O1105" s="21"/>
      <c r="P1105" s="75">
        <f>O1105/O1103</f>
        <v>0</v>
      </c>
      <c r="Q1105" s="21"/>
      <c r="R1105" s="75">
        <f>Q1105/Q1103</f>
        <v>0</v>
      </c>
      <c r="S1105" s="21"/>
      <c r="T1105" s="75">
        <f>S1105/S1103</f>
        <v>0</v>
      </c>
      <c r="U1105" s="21"/>
      <c r="V1105" s="75">
        <f>U1105/U1103</f>
        <v>0</v>
      </c>
      <c r="W1105" s="21"/>
      <c r="X1105" s="75">
        <f>W1105/W1103</f>
        <v>0</v>
      </c>
      <c r="Y1105" s="21"/>
      <c r="Z1105" s="75">
        <f>Y1105/Y1103</f>
        <v>0</v>
      </c>
      <c r="AA1105" s="21"/>
      <c r="AB1105" s="75">
        <f>AA1105/AA1103</f>
        <v>0</v>
      </c>
      <c r="AC1105" s="21"/>
      <c r="AD1105" s="75">
        <f>AC1105/AC1103</f>
        <v>0</v>
      </c>
      <c r="AE1105" s="21"/>
      <c r="AF1105" s="75">
        <f>AE1105/AE1103</f>
        <v>0</v>
      </c>
      <c r="AG1105" s="21"/>
      <c r="AH1105" s="75">
        <f>AG1105/AG1103</f>
        <v>0</v>
      </c>
      <c r="AI1105" s="21"/>
      <c r="AJ1105" s="75">
        <f>AI1105/AI1103</f>
        <v>0</v>
      </c>
      <c r="AK1105" s="21"/>
      <c r="AL1105" s="75">
        <f>AK1105/AK1103</f>
        <v>0</v>
      </c>
      <c r="AM1105" s="21">
        <v>0</v>
      </c>
      <c r="AN1105" s="75">
        <f>AM1105/AM1103</f>
        <v>0</v>
      </c>
      <c r="AO1105" s="21"/>
      <c r="AP1105" s="75">
        <f>AO1105/AO1103</f>
        <v>0</v>
      </c>
      <c r="AQ1105" s="21"/>
      <c r="AR1105" s="75">
        <f>AQ1105/AQ1103</f>
        <v>0</v>
      </c>
      <c r="AS1105" s="21"/>
      <c r="AT1105" s="75">
        <f>AS1105/AS1103</f>
        <v>0</v>
      </c>
      <c r="AU1105" s="100">
        <f>E1105+M1105+O1105+Q1105+W1105+Y1105+AA1105+AE1105+AG1105+AI1105+AO1105+AS1105+G1105+K1105+I1105+AC1105+S1105+U1105+AQ1105+AK1105+AM1105+C1105</f>
        <v>0</v>
      </c>
      <c r="AV1105" s="155">
        <f t="shared" ref="AV1105:AV1109" si="4980">F1105+N1105+P1105+R1105+X1105+Z1105+AB1105+AF1105+AH1105+AJ1105+AP1105+AT1105+AD1105+H1105+L1105+J1105+T1105+V1105+AR1105+AL1105+AN1105+D1105</f>
        <v>0</v>
      </c>
      <c r="AW1105" s="93">
        <f>IF(D1105=0,0,(IF('Attorney Detail'!I1103="yes",(D1105/AV1105)*('Attorney Detail'!G1103+'Attorney Detail'!H1103),0)))</f>
        <v>0</v>
      </c>
      <c r="AX1105" s="93">
        <f>IF(F1105=0,0,(IF('Attorney Detail'!J1103="yes",(F1105/AV1105)*('Attorney Detail'!G1103+'Attorney Detail'!H1103),0)))</f>
        <v>0</v>
      </c>
      <c r="AY1105" s="93">
        <f>IF(H1105+J1105=0,0,(IF('Attorney Detail'!K1103="yes",((H1105+J1105)/AV1105)*('Attorney Detail'!G1103+'Attorney Detail'!H1103),0)))</f>
        <v>0</v>
      </c>
      <c r="AZ1105" s="93">
        <f>IF(L1105=0,0,(IF('Attorney Detail'!L1103="yes",(L1105/AV1105)*('Attorney Detail'!G1103+'Attorney Detail'!H1103),0)))</f>
        <v>0</v>
      </c>
      <c r="BA1105" s="93">
        <f>IF(N1105=0,0,(N1105/AV1105)*('Attorney Detail'!G1103+'Attorney Detail'!H1103))</f>
        <v>0</v>
      </c>
      <c r="BB1105" s="93">
        <f>IF(R1105+T1105=0,0,(IF('Attorney Detail'!M1103="yes",((R1105+T1105)/AV1105)*('Attorney Detail'!G1103+'Attorney Detail'!H1103),0)))</f>
        <v>0</v>
      </c>
      <c r="BC1105" s="93">
        <f>IF(V1105=0,0,(IF('Attorney Detail'!N1103="yes",(((V1105)/AV1105)*('Attorney Detail'!G1103+'Attorney Detail'!H1103)),0)))</f>
        <v>0</v>
      </c>
      <c r="BD1105" s="93">
        <f>IF(X1105+Z1105+AB1105=0,0,(IF('Attorney Detail'!O1103="yes",((X1105+Z1105+AB1105)/AV1105)*('Attorney Detail'!G1103+'Attorney Detail'!H1103),0)))</f>
        <v>0</v>
      </c>
      <c r="BE1105" s="93">
        <f>IF(AD1105=0,0,(IF('Attorney Detail'!P1103="yes",(AD1105/AV1105)*('Attorney Detail'!G1103+'Attorney Detail'!H1103),0)))</f>
        <v>0</v>
      </c>
      <c r="BF1105" s="93">
        <f>IF(AF1105=0,0,(IF('Attorney Detail'!Q1103="yes",(AF1105/AV1105)*('Attorney Detail'!G1103+'Attorney Detail'!H1103),0)))</f>
        <v>0</v>
      </c>
      <c r="BG1105" s="93">
        <f>IF(AH1105=0,0,(AH1105/AV1105)*('Attorney Detail'!G1103+'Attorney Detail'!H1103))</f>
        <v>0</v>
      </c>
      <c r="BH1105" s="93">
        <f>IF(AK1105+AM1105=0,0,(IF('Attorney Detail'!R1103="yes",((AL1105+AN1105)/AV1105)*('Attorney Detail'!G1103+'Attorney Detail'!H1103),0)))</f>
        <v>0</v>
      </c>
      <c r="BI1105" s="91">
        <f>IF(AP1105=0,0,(IF('Attorney Detail'!S1103="yes",(AP1105/AV1105)*('Attorney Detail'!G1103+'Attorney Detail'!H1103),0)))</f>
        <v>0</v>
      </c>
      <c r="BJ1105" s="91">
        <f>IF(AT1105=0,0,(AT1105/AV1105)*('Attorney Detail'!G1103+'Attorney Detail'!H1103))</f>
        <v>0</v>
      </c>
      <c r="BK1105" s="91">
        <f>IF((AU1105)=0,('Attorney Detail'!G1103+'Attorney Detail'!H1103),SUM(AW1105:BJ1105))</f>
        <v>0</v>
      </c>
    </row>
    <row r="1106" spans="1:63" ht="16.5" thickTop="1" thickBot="1" x14ac:dyDescent="0.3">
      <c r="A1106" s="22" t="s">
        <v>26</v>
      </c>
      <c r="B1106" s="23"/>
      <c r="C1106" s="88"/>
      <c r="D1106" s="75">
        <f>C1106/C1103</f>
        <v>0</v>
      </c>
      <c r="E1106" s="88"/>
      <c r="F1106" s="75">
        <f>E1106/E1103</f>
        <v>0</v>
      </c>
      <c r="G1106" s="88"/>
      <c r="H1106" s="75">
        <f>G1106/G1103</f>
        <v>0</v>
      </c>
      <c r="I1106" s="88"/>
      <c r="J1106" s="75">
        <f>I1106/I1103</f>
        <v>0</v>
      </c>
      <c r="K1106" s="88"/>
      <c r="L1106" s="75">
        <f>K1106/K1103</f>
        <v>0</v>
      </c>
      <c r="M1106" s="88"/>
      <c r="N1106" s="75">
        <f>M1106/M1103</f>
        <v>0</v>
      </c>
      <c r="O1106" s="88"/>
      <c r="P1106" s="75">
        <f>O1106/O1103</f>
        <v>0</v>
      </c>
      <c r="Q1106" s="88"/>
      <c r="R1106" s="75">
        <f>Q1106/Q1103</f>
        <v>0</v>
      </c>
      <c r="S1106" s="88"/>
      <c r="T1106" s="75">
        <f>S1106/S1103</f>
        <v>0</v>
      </c>
      <c r="U1106" s="88"/>
      <c r="V1106" s="75">
        <f>U1106/U1103</f>
        <v>0</v>
      </c>
      <c r="W1106" s="88"/>
      <c r="X1106" s="75">
        <f>W1106/W1103</f>
        <v>0</v>
      </c>
      <c r="Y1106" s="88"/>
      <c r="Z1106" s="75">
        <f>Y1106/Y1103</f>
        <v>0</v>
      </c>
      <c r="AA1106" s="88"/>
      <c r="AB1106" s="75">
        <f>AA1106/AA1103</f>
        <v>0</v>
      </c>
      <c r="AC1106" s="88"/>
      <c r="AD1106" s="75">
        <f>AC1106/AC1103</f>
        <v>0</v>
      </c>
      <c r="AE1106" s="88"/>
      <c r="AF1106" s="75">
        <f>AE1106/AE1103</f>
        <v>0</v>
      </c>
      <c r="AG1106" s="88"/>
      <c r="AH1106" s="75">
        <f>AG1106/AG1103</f>
        <v>0</v>
      </c>
      <c r="AI1106" s="88"/>
      <c r="AJ1106" s="75">
        <f>AI1106/AI1103</f>
        <v>0</v>
      </c>
      <c r="AK1106" s="88">
        <v>0</v>
      </c>
      <c r="AL1106" s="75">
        <f>AK1106/AK1103</f>
        <v>0</v>
      </c>
      <c r="AM1106" s="88">
        <v>0</v>
      </c>
      <c r="AN1106" s="75">
        <f>AM1106/AM1103</f>
        <v>0</v>
      </c>
      <c r="AO1106" s="88"/>
      <c r="AP1106" s="75">
        <f>AO1106/AO1103</f>
        <v>0</v>
      </c>
      <c r="AQ1106" s="88"/>
      <c r="AR1106" s="75">
        <f>AQ1106/AQ1103</f>
        <v>0</v>
      </c>
      <c r="AS1106" s="88"/>
      <c r="AT1106" s="75">
        <f>AS1106/AS1103</f>
        <v>0</v>
      </c>
      <c r="AU1106" s="107">
        <f>E1106+M1106+O1106+Q1106+W1106+Y1106+AA1106+AE1106+AG1106+AI1106+AO1106+AS1106+G1106+K1106+I1106+AC1106+S1106+U1106+AQ1106+AK1106+AM1106+C1106</f>
        <v>0</v>
      </c>
      <c r="AV1106" s="155">
        <f t="shared" si="4980"/>
        <v>0</v>
      </c>
      <c r="AW1106" s="93">
        <f>IF(D1106=0,0,(IF('Attorney Detail'!I1104="yes",(D1106/AV1106)*('Attorney Detail'!G1104+'Attorney Detail'!H1104),0)))</f>
        <v>0</v>
      </c>
      <c r="AX1106" s="93">
        <f>IF(F1106=0,0,(IF('Attorney Detail'!J1104="yes",(F1106/AV1106)*('Attorney Detail'!G1104+'Attorney Detail'!H1104),0)))</f>
        <v>0</v>
      </c>
      <c r="AY1106" s="93">
        <f>IF(H1106+J1106=0,0,(IF('Attorney Detail'!K1104="yes",((H1106+J1106)/AV1106)*('Attorney Detail'!G1104+'Attorney Detail'!H1104),0)))</f>
        <v>0</v>
      </c>
      <c r="AZ1106" s="93">
        <f>IF(L1106=0,0,(IF('Attorney Detail'!L1104="yes",(L1106/AV1106)*('Attorney Detail'!G1104+'Attorney Detail'!H1104),0)))</f>
        <v>0</v>
      </c>
      <c r="BA1106" s="93">
        <f>IF(N1106=0,0,(N1106/AV1106)*('Attorney Detail'!G1104+'Attorney Detail'!H1104))</f>
        <v>0</v>
      </c>
      <c r="BB1106" s="93">
        <f>IF(R1106+T1106=0,0,(IF('Attorney Detail'!M1104="yes",((R1106+T1106)/AV1106)*('Attorney Detail'!G1104+'Attorney Detail'!H1104),0)))</f>
        <v>0</v>
      </c>
      <c r="BC1106" s="93">
        <f>IF(V1106=0,0,(IF('Attorney Detail'!N1104="yes",(((V1106)/AV1106)*('Attorney Detail'!G1104+'Attorney Detail'!H1104)),0)))</f>
        <v>0</v>
      </c>
      <c r="BD1106" s="93">
        <f>IF(X1106+Z1106+AB1106=0,0,(IF('Attorney Detail'!O1104="yes",((X1106+Z1106+AB1106)/AV1106)*('Attorney Detail'!G1104+'Attorney Detail'!H1104),0)))</f>
        <v>0</v>
      </c>
      <c r="BE1106" s="93">
        <f>IF(AD1106=0,0,(IF('Attorney Detail'!P1104="yes",(AD1106/AV1106)*('Attorney Detail'!G1104+'Attorney Detail'!H1104),0)))</f>
        <v>0</v>
      </c>
      <c r="BF1106" s="93">
        <f>IF(AF1106=0,0,(IF('Attorney Detail'!Q1104="yes",(AF1106/AV1106)*('Attorney Detail'!G1104+'Attorney Detail'!H1104),0)))</f>
        <v>0</v>
      </c>
      <c r="BG1106" s="93">
        <f>IF(AH1106=0,0,(AH1106/AV1106)*('Attorney Detail'!G1104+'Attorney Detail'!H1104))</f>
        <v>0</v>
      </c>
      <c r="BH1106" s="93">
        <f>IF(AK1106+AM1106=0,0,(IF('Attorney Detail'!R1104="yes",((AL1106+AN1106)/AV1106)*('Attorney Detail'!G1104+'Attorney Detail'!H1104),0)))</f>
        <v>0</v>
      </c>
      <c r="BI1106" s="91">
        <f>IF(AP1106=0,0,(IF('Attorney Detail'!S1104="yes",(AP1106/AV1106)*('Attorney Detail'!G1104+'Attorney Detail'!H1104),0)))</f>
        <v>0</v>
      </c>
      <c r="BJ1106" s="91">
        <f>IF(AT1106=0,0,(AT1106/AV1106)*('Attorney Detail'!G1104+'Attorney Detail'!H1104))</f>
        <v>0</v>
      </c>
      <c r="BK1106" s="91">
        <f>IF((AU1106)=0,('Attorney Detail'!G1104+'Attorney Detail'!H1104),SUM(AW1106:BJ1106))</f>
        <v>0</v>
      </c>
    </row>
    <row r="1107" spans="1:63" ht="16.5" thickTop="1" thickBot="1" x14ac:dyDescent="0.3">
      <c r="A1107" s="22" t="s">
        <v>27</v>
      </c>
      <c r="B1107" s="23"/>
      <c r="C1107" s="88"/>
      <c r="D1107" s="75">
        <f>C1107/C1103</f>
        <v>0</v>
      </c>
      <c r="E1107" s="88"/>
      <c r="F1107" s="75">
        <f>E1107/E1103</f>
        <v>0</v>
      </c>
      <c r="G1107" s="88"/>
      <c r="H1107" s="75">
        <f>G1107/G1103</f>
        <v>0</v>
      </c>
      <c r="I1107" s="88"/>
      <c r="J1107" s="75">
        <f>I1107/I1103</f>
        <v>0</v>
      </c>
      <c r="K1107" s="88"/>
      <c r="L1107" s="75">
        <f>K1107/K1103</f>
        <v>0</v>
      </c>
      <c r="M1107" s="88"/>
      <c r="N1107" s="75">
        <f>M1107/M1103</f>
        <v>0</v>
      </c>
      <c r="O1107" s="88"/>
      <c r="P1107" s="75">
        <f>O1107/O1103</f>
        <v>0</v>
      </c>
      <c r="Q1107" s="88"/>
      <c r="R1107" s="75">
        <f>Q1107/Q1103</f>
        <v>0</v>
      </c>
      <c r="S1107" s="88"/>
      <c r="T1107" s="75">
        <f>S1107/S1103</f>
        <v>0</v>
      </c>
      <c r="U1107" s="88"/>
      <c r="V1107" s="75">
        <f>U1107/U1103</f>
        <v>0</v>
      </c>
      <c r="W1107" s="88"/>
      <c r="X1107" s="75">
        <f>W1107/W1103</f>
        <v>0</v>
      </c>
      <c r="Y1107" s="88"/>
      <c r="Z1107" s="75">
        <f>Y1107/Y1103</f>
        <v>0</v>
      </c>
      <c r="AA1107" s="88"/>
      <c r="AB1107" s="75">
        <f>AA1107/AA1103</f>
        <v>0</v>
      </c>
      <c r="AC1107" s="88"/>
      <c r="AD1107" s="75">
        <f>AC1107/AC1103</f>
        <v>0</v>
      </c>
      <c r="AE1107" s="88"/>
      <c r="AF1107" s="75">
        <f>AE1107/AE1103</f>
        <v>0</v>
      </c>
      <c r="AG1107" s="88"/>
      <c r="AH1107" s="75">
        <f>AG1107/AG1103</f>
        <v>0</v>
      </c>
      <c r="AI1107" s="88"/>
      <c r="AJ1107" s="75">
        <f>AI1107/AI1103</f>
        <v>0</v>
      </c>
      <c r="AK1107" s="88">
        <v>0</v>
      </c>
      <c r="AL1107" s="75">
        <f>AK1107/AK1103</f>
        <v>0</v>
      </c>
      <c r="AM1107" s="88">
        <v>0</v>
      </c>
      <c r="AN1107" s="75">
        <f>AM1107/AM1103</f>
        <v>0</v>
      </c>
      <c r="AO1107" s="88"/>
      <c r="AP1107" s="75">
        <f>AO1107/AO1103</f>
        <v>0</v>
      </c>
      <c r="AQ1107" s="88"/>
      <c r="AR1107" s="75">
        <f>AQ1107/AQ1103</f>
        <v>0</v>
      </c>
      <c r="AS1107" s="88"/>
      <c r="AT1107" s="75">
        <f>AS1107/AS1103</f>
        <v>0</v>
      </c>
      <c r="AU1107" s="107">
        <f>E1107+M1107+O1107+Q1107+W1107+Y1107+AA1107+AE1107+AG1107+AI1107+AO1107+AS1107+G1107+K1107+I1107+AC1107+S1107+U1107+AQ1107+AK1107+AM1107+C1107</f>
        <v>0</v>
      </c>
      <c r="AV1107" s="155">
        <f t="shared" si="4980"/>
        <v>0</v>
      </c>
      <c r="AW1107" s="93">
        <f>IF(D1107=0,0,(IF('Attorney Detail'!I1105="yes",(D1107/AV1107)*('Attorney Detail'!G1105+'Attorney Detail'!H1105),0)))</f>
        <v>0</v>
      </c>
      <c r="AX1107" s="93">
        <f>IF(F1107=0,0,(IF('Attorney Detail'!J1105="yes",(F1107/AV1107)*('Attorney Detail'!G1105+'Attorney Detail'!H1105),0)))</f>
        <v>0</v>
      </c>
      <c r="AY1107" s="93">
        <f>IF(H1107+J1107=0,0,(IF('Attorney Detail'!K1105="yes",((H1107+J1107)/AV1107)*('Attorney Detail'!G1105+'Attorney Detail'!H1105),0)))</f>
        <v>0</v>
      </c>
      <c r="AZ1107" s="93">
        <f>IF(L1107=0,0,(IF('Attorney Detail'!L1105="yes",(L1107/AV1107)*('Attorney Detail'!G1105+'Attorney Detail'!H1105),0)))</f>
        <v>0</v>
      </c>
      <c r="BA1107" s="93">
        <f>IF(N1107=0,0,(N1107/AV1107)*('Attorney Detail'!G1105+'Attorney Detail'!H1105))</f>
        <v>0</v>
      </c>
      <c r="BB1107" s="93">
        <f>IF(R1107+T1107=0,0,(IF('Attorney Detail'!M1105="yes",((R1107+T1107)/AV1107)*('Attorney Detail'!G1105+'Attorney Detail'!H1105),0)))</f>
        <v>0</v>
      </c>
      <c r="BC1107" s="93">
        <f>IF(V1107=0,0,(IF('Attorney Detail'!N1105="yes",(((V1107)/AV1107)*('Attorney Detail'!G1105+'Attorney Detail'!H1105)),0)))</f>
        <v>0</v>
      </c>
      <c r="BD1107" s="93">
        <f>IF(X1107+Z1107+AB1107=0,0,(IF('Attorney Detail'!O1105="yes",((X1107+Z1107+AB1107)/AV1107)*('Attorney Detail'!G1105+'Attorney Detail'!H1105),0)))</f>
        <v>0</v>
      </c>
      <c r="BE1107" s="93">
        <f>IF(AD1107=0,0,(IF('Attorney Detail'!P1105="yes",(AD1107/AV1107)*('Attorney Detail'!G1105+'Attorney Detail'!H1105),0)))</f>
        <v>0</v>
      </c>
      <c r="BF1107" s="93">
        <f>IF(AF1107=0,0,(IF('Attorney Detail'!Q1105="yes",(AF1107/AV1107)*('Attorney Detail'!G1105+'Attorney Detail'!H1105),0)))</f>
        <v>0</v>
      </c>
      <c r="BG1107" s="93">
        <f>IF(AH1107=0,0,(AH1107/AV1107)*('Attorney Detail'!G1105+'Attorney Detail'!H1105))</f>
        <v>0</v>
      </c>
      <c r="BH1107" s="93">
        <f>IF(AK1107+AM1107=0,0,(IF('Attorney Detail'!R1105="yes",((AL1107+AN1107)/AV1107)*('Attorney Detail'!G1105+'Attorney Detail'!H1105),0)))</f>
        <v>0</v>
      </c>
      <c r="BI1107" s="91">
        <f>IF(AP1107=0,0,(IF('Attorney Detail'!S1105="yes",(AP1107/AV1107)*('Attorney Detail'!G1105+'Attorney Detail'!H1105),0)))</f>
        <v>0</v>
      </c>
      <c r="BJ1107" s="91">
        <f>IF(AT1107=0,0,(AT1107/AV1107)*('Attorney Detail'!G1105+'Attorney Detail'!H1105))</f>
        <v>0</v>
      </c>
      <c r="BK1107" s="91">
        <f>IF((AU1107)=0,('Attorney Detail'!G1105+'Attorney Detail'!H1105),SUM(AW1107:BJ1107))</f>
        <v>0</v>
      </c>
    </row>
    <row r="1108" spans="1:63" ht="16.5" thickTop="1" thickBot="1" x14ac:dyDescent="0.3">
      <c r="A1108" s="24" t="s">
        <v>28</v>
      </c>
      <c r="B1108" s="25"/>
      <c r="C1108" s="25"/>
      <c r="D1108" s="75">
        <f>C1108/C1103</f>
        <v>0</v>
      </c>
      <c r="E1108" s="25"/>
      <c r="F1108" s="75">
        <f>E1108/E1103</f>
        <v>0</v>
      </c>
      <c r="G1108" s="25"/>
      <c r="H1108" s="75">
        <f>G1108/G1103</f>
        <v>0</v>
      </c>
      <c r="I1108" s="25"/>
      <c r="J1108" s="75">
        <f>I1108/I1103</f>
        <v>0</v>
      </c>
      <c r="K1108" s="25"/>
      <c r="L1108" s="75">
        <f>K1108/K1103</f>
        <v>0</v>
      </c>
      <c r="M1108" s="25"/>
      <c r="N1108" s="75">
        <f>M1108/M1103</f>
        <v>0</v>
      </c>
      <c r="O1108" s="25"/>
      <c r="P1108" s="75">
        <f>O1108/O1103</f>
        <v>0</v>
      </c>
      <c r="Q1108" s="25"/>
      <c r="R1108" s="75">
        <f>Q1108/Q1103</f>
        <v>0</v>
      </c>
      <c r="S1108" s="25"/>
      <c r="T1108" s="75">
        <f>S1108/S1103</f>
        <v>0</v>
      </c>
      <c r="U1108" s="25"/>
      <c r="V1108" s="75">
        <f>U1108/U1103</f>
        <v>0</v>
      </c>
      <c r="W1108" s="25"/>
      <c r="X1108" s="75">
        <f>W1108/W1103</f>
        <v>0</v>
      </c>
      <c r="Y1108" s="25"/>
      <c r="Z1108" s="75">
        <f>Y1108/Y1103</f>
        <v>0</v>
      </c>
      <c r="AA1108" s="25"/>
      <c r="AB1108" s="75">
        <f>AA1108/AA1103</f>
        <v>0</v>
      </c>
      <c r="AC1108" s="25"/>
      <c r="AD1108" s="75">
        <f>AC1108/AC1103</f>
        <v>0</v>
      </c>
      <c r="AE1108" s="25"/>
      <c r="AF1108" s="75">
        <f>AE1108/AE1103</f>
        <v>0</v>
      </c>
      <c r="AG1108" s="25"/>
      <c r="AH1108" s="75">
        <f>AG1108/AG1103</f>
        <v>0</v>
      </c>
      <c r="AI1108" s="25"/>
      <c r="AJ1108" s="75">
        <f>AI1108/AI1103</f>
        <v>0</v>
      </c>
      <c r="AK1108" s="25">
        <v>0</v>
      </c>
      <c r="AL1108" s="75">
        <f>AK1108/AK1103</f>
        <v>0</v>
      </c>
      <c r="AM1108" s="25">
        <v>0</v>
      </c>
      <c r="AN1108" s="75">
        <f>AM1108/AM1103</f>
        <v>0</v>
      </c>
      <c r="AO1108" s="25"/>
      <c r="AP1108" s="75">
        <f>AO1108/AO1103</f>
        <v>0</v>
      </c>
      <c r="AQ1108" s="25"/>
      <c r="AR1108" s="75">
        <f>AQ1108/AQ1103</f>
        <v>0</v>
      </c>
      <c r="AS1108" s="25"/>
      <c r="AT1108" s="75">
        <f>AS1108/AS1103</f>
        <v>0</v>
      </c>
      <c r="AU1108" s="108">
        <f>E1108+M1108+O1108+Q1108+W1108+Y1108+AA1108+AE1108+AG1108+AI1108+AO1108+AS1108+G1108+K1108+I1108+AC1108+S1108+U1108+AQ1108+AK1108+AM1108+C1108</f>
        <v>0</v>
      </c>
      <c r="AV1108" s="155">
        <f t="shared" si="4980"/>
        <v>0</v>
      </c>
      <c r="AW1108" s="93">
        <f>IF(D1108=0,0,(IF('Attorney Detail'!I1106="yes",(D1108/AV1108)*('Attorney Detail'!G1106+'Attorney Detail'!H1106),0)))</f>
        <v>0</v>
      </c>
      <c r="AX1108" s="93">
        <f>IF(F1108=0,0,(IF('Attorney Detail'!J1106="yes",(F1108/AV1108)*('Attorney Detail'!G1106+'Attorney Detail'!H1106),0)))</f>
        <v>0</v>
      </c>
      <c r="AY1108" s="93">
        <f>IF(H1108+J1108=0,0,(IF('Attorney Detail'!K1106="yes",((H1108+J1108)/AV1108)*('Attorney Detail'!G1106+'Attorney Detail'!H1106),0)))</f>
        <v>0</v>
      </c>
      <c r="AZ1108" s="93">
        <f>IF(L1108=0,0,(IF('Attorney Detail'!L1106="yes",(L1108/AV1108)*('Attorney Detail'!G1106+'Attorney Detail'!H1106),0)))</f>
        <v>0</v>
      </c>
      <c r="BA1108" s="93">
        <f>IF(N1108=0,0,(N1108/AV1108)*('Attorney Detail'!G1106+'Attorney Detail'!H1106))</f>
        <v>0</v>
      </c>
      <c r="BB1108" s="93">
        <f>IF(R1108+T1108=0,0,(IF('Attorney Detail'!M1106="yes",((R1108+T1108)/AV1108)*('Attorney Detail'!G1106+'Attorney Detail'!H1106),0)))</f>
        <v>0</v>
      </c>
      <c r="BC1108" s="93">
        <f>IF(V1108=0,0,(IF('Attorney Detail'!N1106="yes",(((V1108)/AV1108)*('Attorney Detail'!G1106+'Attorney Detail'!H1106)),0)))</f>
        <v>0</v>
      </c>
      <c r="BD1108" s="93">
        <f>IF(X1108+Z1108+AB1108=0,0,(IF('Attorney Detail'!O1106="yes",((X1108+Z1108+AB1108)/AV1108)*('Attorney Detail'!G1106+'Attorney Detail'!H1106),0)))</f>
        <v>0</v>
      </c>
      <c r="BE1108" s="93">
        <f>IF(AD1108=0,0,(IF('Attorney Detail'!P1106="yes",(AD1108/AV1108)*('Attorney Detail'!G1106+'Attorney Detail'!H1106),0)))</f>
        <v>0</v>
      </c>
      <c r="BF1108" s="93">
        <f>IF(AF1108=0,0,(IF('Attorney Detail'!Q1106="yes",(AF1108/AV1108)*('Attorney Detail'!G1106+'Attorney Detail'!H1106),0)))</f>
        <v>0</v>
      </c>
      <c r="BG1108" s="93">
        <f>IF(AH1108=0,0,(AH1108/AV1108)*('Attorney Detail'!G1106+'Attorney Detail'!H1106))</f>
        <v>0</v>
      </c>
      <c r="BH1108" s="93">
        <f>IF(AK1108+AM1108=0,0,(IF('Attorney Detail'!R1106="yes",((AL1108+AN1108)/AV1108)*('Attorney Detail'!G1106+'Attorney Detail'!H1106),0)))</f>
        <v>0</v>
      </c>
      <c r="BI1108" s="91">
        <f>IF(AP1108=0,0,(IF('Attorney Detail'!S1106="yes",(AP1108/AV1108)*('Attorney Detail'!G1106+'Attorney Detail'!H1106),0)))</f>
        <v>0</v>
      </c>
      <c r="BJ1108" s="91">
        <f>IF(AT1108=0,0,(AT1108/AV1108)*('Attorney Detail'!G1106+'Attorney Detail'!H1106))</f>
        <v>0</v>
      </c>
      <c r="BK1108" s="91">
        <f>IF((AU1108)=0,('Attorney Detail'!G1106+'Attorney Detail'!H1106),SUM(AW1108:BJ1108))</f>
        <v>0</v>
      </c>
    </row>
    <row r="1109" spans="1:63" ht="16.5" thickTop="1" thickBot="1" x14ac:dyDescent="0.3">
      <c r="A1109" s="72" t="s">
        <v>29</v>
      </c>
      <c r="B1109" s="73"/>
      <c r="C1109" s="73">
        <f t="shared" ref="C1109" si="4981">SUM(C1105:C1108)</f>
        <v>0</v>
      </c>
      <c r="D1109" s="74">
        <f t="shared" ref="D1109" si="4982">C1109/C1103</f>
        <v>0</v>
      </c>
      <c r="E1109" s="73">
        <f t="shared" ref="E1109" si="4983">SUM(E1105:E1108)</f>
        <v>0</v>
      </c>
      <c r="F1109" s="74">
        <f t="shared" ref="F1109" si="4984">E1109/E1103</f>
        <v>0</v>
      </c>
      <c r="G1109" s="73">
        <f t="shared" ref="G1109" si="4985">SUM(G1105:G1108)</f>
        <v>0</v>
      </c>
      <c r="H1109" s="75">
        <f t="shared" ref="H1109" si="4986">G1109/G1103</f>
        <v>0</v>
      </c>
      <c r="I1109" s="73">
        <f t="shared" ref="I1109" si="4987">SUM(I1105:I1108)</f>
        <v>0</v>
      </c>
      <c r="J1109" s="75">
        <f t="shared" ref="J1109" si="4988">I1109/I1103</f>
        <v>0</v>
      </c>
      <c r="K1109" s="73">
        <f t="shared" ref="K1109" si="4989">SUM(K1105:K1108)</f>
        <v>0</v>
      </c>
      <c r="L1109" s="75">
        <f t="shared" ref="L1109" si="4990">K1109/K1103</f>
        <v>0</v>
      </c>
      <c r="M1109" s="73">
        <f t="shared" ref="M1109" si="4991">SUM(M1105:M1108)</f>
        <v>0</v>
      </c>
      <c r="N1109" s="74">
        <f t="shared" ref="N1109" si="4992">M1109/M1103</f>
        <v>0</v>
      </c>
      <c r="O1109" s="73">
        <f t="shared" ref="O1109" si="4993">SUM(O1105:O1108)</f>
        <v>0</v>
      </c>
      <c r="P1109" s="74">
        <f t="shared" ref="P1109" si="4994">O1109/O1103</f>
        <v>0</v>
      </c>
      <c r="Q1109" s="73">
        <f t="shared" ref="Q1109" si="4995">SUM(Q1105:Q1108)</f>
        <v>0</v>
      </c>
      <c r="R1109" s="75">
        <f t="shared" ref="R1109" si="4996">Q1109/Q1103</f>
        <v>0</v>
      </c>
      <c r="S1109" s="73">
        <f t="shared" ref="S1109" si="4997">SUM(S1105:S1108)</f>
        <v>0</v>
      </c>
      <c r="T1109" s="75">
        <f t="shared" ref="T1109" si="4998">S1109/S1103</f>
        <v>0</v>
      </c>
      <c r="U1109" s="73">
        <f t="shared" ref="U1109" si="4999">SUM(U1105:U1108)</f>
        <v>0</v>
      </c>
      <c r="V1109" s="75">
        <f t="shared" ref="V1109" si="5000">U1109/U1103</f>
        <v>0</v>
      </c>
      <c r="W1109" s="73">
        <f t="shared" ref="W1109" si="5001">SUM(W1105:W1108)</f>
        <v>0</v>
      </c>
      <c r="X1109" s="75">
        <f t="shared" ref="X1109" si="5002">W1109/W1103</f>
        <v>0</v>
      </c>
      <c r="Y1109" s="73">
        <f t="shared" ref="Y1109" si="5003">SUM(Y1105:Y1108)</f>
        <v>0</v>
      </c>
      <c r="Z1109" s="75">
        <f t="shared" ref="Z1109" si="5004">Y1109/Y1103</f>
        <v>0</v>
      </c>
      <c r="AA1109" s="73">
        <f t="shared" ref="AA1109" si="5005">SUM(AA1105:AA1108)</f>
        <v>0</v>
      </c>
      <c r="AB1109" s="75">
        <f t="shared" ref="AB1109" si="5006">AA1109/AA1103</f>
        <v>0</v>
      </c>
      <c r="AC1109" s="73">
        <f t="shared" ref="AC1109" si="5007">SUM(AC1105:AC1108)</f>
        <v>0</v>
      </c>
      <c r="AD1109" s="75">
        <f t="shared" ref="AD1109" si="5008">AC1109/AC1103</f>
        <v>0</v>
      </c>
      <c r="AE1109" s="73">
        <f t="shared" ref="AE1109" si="5009">SUM(AE1105:AE1108)</f>
        <v>0</v>
      </c>
      <c r="AF1109" s="75">
        <f t="shared" ref="AF1109" si="5010">AE1109/AE1103</f>
        <v>0</v>
      </c>
      <c r="AG1109" s="73">
        <f t="shared" ref="AG1109" si="5011">SUM(AG1105:AG1108)</f>
        <v>0</v>
      </c>
      <c r="AH1109" s="75">
        <f t="shared" ref="AH1109" si="5012">AG1109/AG1103</f>
        <v>0</v>
      </c>
      <c r="AI1109" s="73">
        <f t="shared" ref="AI1109" si="5013">SUM(AI1105:AI1108)</f>
        <v>0</v>
      </c>
      <c r="AJ1109" s="75">
        <f t="shared" ref="AJ1109" si="5014">AI1109/AI1103</f>
        <v>0</v>
      </c>
      <c r="AK1109" s="73">
        <f t="shared" ref="AK1109" si="5015">SUM(AK1105:AK1108)</f>
        <v>0</v>
      </c>
      <c r="AL1109" s="75">
        <f t="shared" ref="AL1109" si="5016">AK1109/AK1103</f>
        <v>0</v>
      </c>
      <c r="AM1109" s="73">
        <f t="shared" ref="AM1109" si="5017">SUM(AM1105:AM1108)</f>
        <v>0</v>
      </c>
      <c r="AN1109" s="75">
        <f t="shared" ref="AN1109" si="5018">AM1109/AM1103</f>
        <v>0</v>
      </c>
      <c r="AO1109" s="73">
        <f t="shared" ref="AO1109" si="5019">SUM(AO1105:AO1108)</f>
        <v>0</v>
      </c>
      <c r="AP1109" s="75">
        <f t="shared" ref="AP1109" si="5020">AO1109/AO1103</f>
        <v>0</v>
      </c>
      <c r="AQ1109" s="73">
        <f t="shared" ref="AQ1109" si="5021">SUM(AQ1105:AQ1108)</f>
        <v>0</v>
      </c>
      <c r="AR1109" s="75">
        <f t="shared" ref="AR1109" si="5022">AQ1109/AQ1103</f>
        <v>0</v>
      </c>
      <c r="AS1109" s="73">
        <f t="shared" ref="AS1109" si="5023">SUM(AS1105:AS1108)</f>
        <v>0</v>
      </c>
      <c r="AT1109" s="75">
        <f t="shared" ref="AT1109" si="5024">AS1109/AS1103</f>
        <v>0</v>
      </c>
      <c r="AU1109" s="71">
        <f>E1109+M1109+O1109+Q1109+W1109+Y1109+AA1109+AE1109+AG1109+AI1109+AO1109+AS1109+G1109+K1109+I1109+AC1109+S1109+U1109+AQ1109+AK1109+AM1109+C1109</f>
        <v>0</v>
      </c>
      <c r="AV1109" s="155">
        <f t="shared" si="4980"/>
        <v>0</v>
      </c>
      <c r="AW1109" s="94"/>
      <c r="AX1109" s="94"/>
      <c r="AY1109" s="94"/>
      <c r="AZ1109" s="94"/>
      <c r="BA1109" s="94"/>
      <c r="BB1109" s="94"/>
      <c r="BC1109" s="94"/>
      <c r="BD1109" s="94"/>
      <c r="BE1109" s="94"/>
      <c r="BF1109" s="94"/>
      <c r="BG1109" s="94"/>
      <c r="BH1109" s="94"/>
      <c r="BI1109" s="94"/>
      <c r="BJ1109" s="94"/>
      <c r="BK1109" s="94"/>
    </row>
    <row r="1110" spans="1:63" ht="16.5" thickTop="1" x14ac:dyDescent="0.25">
      <c r="A1110" s="233" t="s">
        <v>481</v>
      </c>
      <c r="B1110" s="233"/>
      <c r="C1110" s="233"/>
      <c r="D1110" s="233"/>
      <c r="E1110" s="233"/>
      <c r="F1110" s="233"/>
      <c r="G1110" s="233"/>
      <c r="H1110" s="233"/>
      <c r="I1110" s="233"/>
      <c r="J1110" s="233"/>
      <c r="K1110" s="233"/>
      <c r="L1110" s="233"/>
      <c r="M1110" s="233"/>
      <c r="N1110" s="233"/>
      <c r="O1110" s="233"/>
      <c r="P1110" s="233"/>
      <c r="Q1110" s="233"/>
      <c r="R1110" s="233"/>
      <c r="S1110" s="233"/>
      <c r="T1110" s="233"/>
      <c r="U1110" s="233"/>
      <c r="V1110" s="233"/>
      <c r="W1110" s="233"/>
      <c r="X1110" s="233"/>
      <c r="Y1110" s="233"/>
      <c r="Z1110" s="233"/>
      <c r="AA1110" s="233"/>
      <c r="AB1110" s="233"/>
      <c r="AC1110" s="233"/>
      <c r="AD1110" s="233"/>
      <c r="AE1110" s="233"/>
      <c r="AF1110" s="233"/>
      <c r="AG1110" s="233"/>
      <c r="AH1110" s="233"/>
      <c r="AI1110" s="233"/>
      <c r="AJ1110" s="233"/>
      <c r="AK1110" s="233"/>
      <c r="AL1110" s="233"/>
      <c r="AM1110" s="233"/>
      <c r="AN1110" s="233"/>
      <c r="AO1110" s="233"/>
      <c r="AP1110" s="233"/>
      <c r="AQ1110" s="233"/>
      <c r="AR1110" s="233"/>
      <c r="AS1110" s="233"/>
      <c r="AT1110" s="233"/>
      <c r="AU1110" s="233"/>
      <c r="AV1110" s="233"/>
    </row>
    <row r="1111" spans="1:63" ht="45" x14ac:dyDescent="0.25">
      <c r="A1111" s="76"/>
      <c r="B1111" s="66" t="s">
        <v>21</v>
      </c>
      <c r="C1111" s="225" t="s">
        <v>442</v>
      </c>
      <c r="D1111" s="226"/>
      <c r="E1111" s="225" t="s">
        <v>96</v>
      </c>
      <c r="F1111" s="226"/>
      <c r="G1111" s="232" t="s">
        <v>99</v>
      </c>
      <c r="H1111" s="226"/>
      <c r="I1111" s="232" t="s">
        <v>100</v>
      </c>
      <c r="J1111" s="226"/>
      <c r="K1111" s="225" t="s">
        <v>97</v>
      </c>
      <c r="L1111" s="226"/>
      <c r="M1111" s="225" t="s">
        <v>98</v>
      </c>
      <c r="N1111" s="226"/>
      <c r="O1111" s="225" t="s">
        <v>22</v>
      </c>
      <c r="P1111" s="226"/>
      <c r="Q1111" s="225" t="s">
        <v>489</v>
      </c>
      <c r="R1111" s="226"/>
      <c r="S1111" s="225" t="s">
        <v>488</v>
      </c>
      <c r="T1111" s="226"/>
      <c r="U1111" s="232" t="s">
        <v>422</v>
      </c>
      <c r="V1111" s="226"/>
      <c r="W1111" s="232" t="s">
        <v>436</v>
      </c>
      <c r="X1111" s="226"/>
      <c r="Y1111" s="232" t="s">
        <v>423</v>
      </c>
      <c r="Z1111" s="226"/>
      <c r="AA1111" s="225" t="s">
        <v>484</v>
      </c>
      <c r="AB1111" s="226"/>
      <c r="AC1111" s="225" t="s">
        <v>93</v>
      </c>
      <c r="AD1111" s="226"/>
      <c r="AE1111" s="225" t="s">
        <v>94</v>
      </c>
      <c r="AF1111" s="226"/>
      <c r="AG1111" s="225" t="s">
        <v>485</v>
      </c>
      <c r="AH1111" s="226"/>
      <c r="AI1111" s="225" t="s">
        <v>424</v>
      </c>
      <c r="AJ1111" s="226"/>
      <c r="AK1111" s="225" t="s">
        <v>425</v>
      </c>
      <c r="AL1111" s="226"/>
      <c r="AM1111" s="225" t="s">
        <v>437</v>
      </c>
      <c r="AN1111" s="226"/>
      <c r="AO1111" s="225" t="s">
        <v>500</v>
      </c>
      <c r="AP1111" s="226"/>
      <c r="AQ1111" s="225" t="s">
        <v>426</v>
      </c>
      <c r="AR1111" s="226"/>
      <c r="AS1111" s="225" t="s">
        <v>447</v>
      </c>
      <c r="AT1111" s="226"/>
      <c r="AU1111" s="225" t="s">
        <v>23</v>
      </c>
      <c r="AV1111" s="226"/>
      <c r="AW1111" s="89" t="s">
        <v>442</v>
      </c>
      <c r="AX1111" s="89" t="s">
        <v>96</v>
      </c>
      <c r="AY1111" s="195" t="s">
        <v>361</v>
      </c>
      <c r="AZ1111" s="105" t="s">
        <v>97</v>
      </c>
      <c r="BA1111" s="105" t="s">
        <v>443</v>
      </c>
      <c r="BB1111" s="90" t="s">
        <v>434</v>
      </c>
      <c r="BC1111" s="106" t="s">
        <v>362</v>
      </c>
      <c r="BD1111" s="90" t="s">
        <v>435</v>
      </c>
      <c r="BE1111" s="90" t="s">
        <v>93</v>
      </c>
      <c r="BF1111" s="90" t="s">
        <v>94</v>
      </c>
      <c r="BG1111" s="90" t="s">
        <v>31</v>
      </c>
      <c r="BH1111" s="90" t="s">
        <v>444</v>
      </c>
      <c r="BI1111" s="91" t="s">
        <v>445</v>
      </c>
      <c r="BJ1111" s="91" t="s">
        <v>446</v>
      </c>
      <c r="BK1111" s="91" t="s">
        <v>448</v>
      </c>
    </row>
    <row r="1112" spans="1:63" x14ac:dyDescent="0.25">
      <c r="A1112" s="38" t="s">
        <v>107</v>
      </c>
      <c r="B1112" s="67"/>
      <c r="C1112" s="67"/>
      <c r="D1112" s="68"/>
      <c r="E1112" s="67"/>
      <c r="F1112" s="68"/>
      <c r="G1112" s="67"/>
      <c r="H1112" s="68"/>
      <c r="I1112" s="67"/>
      <c r="J1112" s="68"/>
      <c r="K1112" s="67"/>
      <c r="L1112" s="68"/>
      <c r="M1112" s="69"/>
      <c r="N1112" s="68"/>
      <c r="O1112" s="67"/>
      <c r="P1112" s="68"/>
      <c r="Q1112" s="67"/>
      <c r="R1112" s="68"/>
      <c r="S1112" s="67"/>
      <c r="T1112" s="68"/>
      <c r="U1112" s="67"/>
      <c r="V1112" s="68"/>
      <c r="W1112" s="67"/>
      <c r="X1112" s="68"/>
      <c r="Y1112" s="67"/>
      <c r="Z1112" s="68"/>
      <c r="AA1112" s="67"/>
      <c r="AB1112" s="68"/>
      <c r="AC1112" s="69"/>
      <c r="AD1112" s="69"/>
      <c r="AE1112" s="67"/>
      <c r="AF1112" s="68"/>
      <c r="AG1112" s="67"/>
      <c r="AH1112" s="68"/>
      <c r="AI1112" s="67"/>
      <c r="AJ1112" s="68"/>
      <c r="AK1112" s="227"/>
      <c r="AL1112" s="228"/>
      <c r="AM1112" s="227"/>
      <c r="AN1112" s="228"/>
      <c r="AO1112" s="112"/>
      <c r="AP1112" s="113"/>
      <c r="AQ1112" s="112"/>
      <c r="AR1112" s="113"/>
      <c r="AS1112" s="112"/>
      <c r="AT1112" s="113"/>
      <c r="AU1112" s="67"/>
      <c r="AV1112" s="110"/>
      <c r="AW1112" s="89"/>
      <c r="AX1112" s="89"/>
      <c r="AY1112" s="89"/>
      <c r="AZ1112" s="89"/>
      <c r="BA1112" s="89"/>
    </row>
    <row r="1113" spans="1:63" x14ac:dyDescent="0.25">
      <c r="A1113" s="77"/>
      <c r="B1113" s="70"/>
      <c r="C1113" s="223">
        <f>(VLOOKUP(A1112,$BL$2:$CH$5,2,FALSE))*'Attorney Detail'!F1113</f>
        <v>15</v>
      </c>
      <c r="D1113" s="224"/>
      <c r="E1113" s="223">
        <f>(VLOOKUP(A1112,$BL$2:$CH$5,3,FALSE))*'Attorney Detail'!F1113</f>
        <v>15</v>
      </c>
      <c r="F1113" s="224"/>
      <c r="G1113" s="223">
        <f>VLOOKUP(A1112,$BL$2:$CI$5,4,FALSE)*'Attorney Detail'!F1113</f>
        <v>50</v>
      </c>
      <c r="H1113" s="224"/>
      <c r="I1113" s="223">
        <f>VLOOKUP(A1112,$BL$2:$CI$5,5,FALSE)*'Attorney Detail'!F1113</f>
        <v>80</v>
      </c>
      <c r="J1113" s="224"/>
      <c r="K1113" s="223">
        <f>VLOOKUP(A1112,$BL$2:$CI$5,6,FALSE)*'Attorney Detail'!F1113</f>
        <v>100</v>
      </c>
      <c r="L1113" s="224"/>
      <c r="M1113" s="234">
        <f>VLOOKUP(A1112,$BL$2:$CI$5,7,FALSE)*'Attorney Detail'!F1113</f>
        <v>150</v>
      </c>
      <c r="N1113" s="224"/>
      <c r="O1113" s="223">
        <f>VLOOKUP(A1112,$BL$2:$CI$5,8,FALSE)*'Attorney Detail'!F1113</f>
        <v>300</v>
      </c>
      <c r="P1113" s="224"/>
      <c r="Q1113" s="223">
        <f>VLOOKUP(A1112,$BL$2:$CI$5,9,FALSE)*'Attorney Detail'!F1113</f>
        <v>15</v>
      </c>
      <c r="R1113" s="224"/>
      <c r="S1113" s="223">
        <f>VLOOKUP(A1112,$BL$2:$CI$5,10,FALSE)*'Attorney Detail'!F1113</f>
        <v>50</v>
      </c>
      <c r="T1113" s="224"/>
      <c r="U1113" s="223">
        <f>VLOOKUP(A1112,$BL$2:$CI$5,11,FALSE)*'Attorney Detail'!F1113</f>
        <v>100</v>
      </c>
      <c r="V1113" s="224"/>
      <c r="W1113" s="223">
        <f>VLOOKUP(A1112,$BL$2:$CI$5,12,FALSE)*'Attorney Detail'!F1113</f>
        <v>220</v>
      </c>
      <c r="X1113" s="224"/>
      <c r="Y1113" s="223">
        <f>VLOOKUP(A1112,$BL$2:$CI$5,13,FALSE)*'Attorney Detail'!F1113</f>
        <v>300</v>
      </c>
      <c r="Z1113" s="224"/>
      <c r="AA1113" s="229">
        <f>VLOOKUP(A1112,$BL$2:$CI$5,14,FALSE)*'Attorney Detail'!F1113</f>
        <v>400</v>
      </c>
      <c r="AB1113" s="230"/>
      <c r="AC1113" s="229">
        <f>VLOOKUP(A1112,$BL$2:$CI$5,15,FALSE)*'Attorney Detail'!F1113</f>
        <v>120</v>
      </c>
      <c r="AD1113" s="231"/>
      <c r="AE1113" s="229">
        <f>VLOOKUP(A1112,$BL$2:$CI$5,16,FALSE)*'Attorney Detail'!F1113</f>
        <v>120</v>
      </c>
      <c r="AF1113" s="230"/>
      <c r="AG1113" s="229">
        <f>VLOOKUP(A1112,$BL$2:$CI$5,17,FALSE)*'Attorney Detail'!F1113</f>
        <v>300</v>
      </c>
      <c r="AH1113" s="230"/>
      <c r="AI1113" s="223">
        <f>VLOOKUP(A1112,$BL$2:$CI$5,18,FALSE)*'Attorney Detail'!F1113</f>
        <v>300</v>
      </c>
      <c r="AJ1113" s="224"/>
      <c r="AK1113" s="223">
        <f>VLOOKUP(A1112,$BL$2:$CI$5,19,FALSE)*'Attorney Detail'!F1113</f>
        <v>15</v>
      </c>
      <c r="AL1113" s="224"/>
      <c r="AM1113" s="223">
        <f>VLOOKUP(A1112,$BL$2:$CI$5,20,FALSE)*'Attorney Detail'!F1113</f>
        <v>40</v>
      </c>
      <c r="AN1113" s="224"/>
      <c r="AO1113" s="223">
        <f>VLOOKUP(A1112,$BL$2:$CI$5,21,FALSE)*'Attorney Detail'!F1113</f>
        <v>40</v>
      </c>
      <c r="AP1113" s="224"/>
      <c r="AQ1113" s="223">
        <f>VLOOKUP(A1112,$BL$2:$CI$5,22,FALSE)*'Attorney Detail'!F1113</f>
        <v>40</v>
      </c>
      <c r="AR1113" s="224"/>
      <c r="AS1113" s="235">
        <f>VLOOKUP(A1112,$BL$2:$CI$5,23,FALSE)*'Attorney Detail'!F1113</f>
        <v>10000000000</v>
      </c>
      <c r="AT1113" s="236"/>
      <c r="AU1113" s="237"/>
      <c r="AV1113" s="238"/>
    </row>
    <row r="1114" spans="1:63" ht="15.75" thickBot="1" x14ac:dyDescent="0.3">
      <c r="A1114" s="37" t="str">
        <f>'Attorney Detail'!A1113&amp;""</f>
        <v/>
      </c>
      <c r="B1114" s="78" t="s">
        <v>24</v>
      </c>
      <c r="C1114" s="78" t="s">
        <v>24</v>
      </c>
      <c r="D1114" s="78" t="s">
        <v>112</v>
      </c>
      <c r="E1114" s="78" t="s">
        <v>24</v>
      </c>
      <c r="F1114" s="78" t="s">
        <v>112</v>
      </c>
      <c r="G1114" s="78" t="s">
        <v>24</v>
      </c>
      <c r="H1114" s="78" t="s">
        <v>112</v>
      </c>
      <c r="I1114" s="78" t="s">
        <v>24</v>
      </c>
      <c r="J1114" s="78" t="s">
        <v>112</v>
      </c>
      <c r="K1114" s="78" t="s">
        <v>24</v>
      </c>
      <c r="L1114" s="78" t="s">
        <v>112</v>
      </c>
      <c r="M1114" s="78" t="s">
        <v>24</v>
      </c>
      <c r="N1114" s="78" t="s">
        <v>112</v>
      </c>
      <c r="O1114" s="78" t="s">
        <v>24</v>
      </c>
      <c r="P1114" s="78" t="s">
        <v>112</v>
      </c>
      <c r="Q1114" s="78" t="s">
        <v>24</v>
      </c>
      <c r="R1114" s="78" t="s">
        <v>112</v>
      </c>
      <c r="S1114" s="78" t="s">
        <v>24</v>
      </c>
      <c r="T1114" s="78" t="s">
        <v>112</v>
      </c>
      <c r="U1114" s="78" t="s">
        <v>24</v>
      </c>
      <c r="V1114" s="78" t="s">
        <v>112</v>
      </c>
      <c r="W1114" s="78" t="s">
        <v>24</v>
      </c>
      <c r="X1114" s="78" t="s">
        <v>112</v>
      </c>
      <c r="Y1114" s="78" t="s">
        <v>24</v>
      </c>
      <c r="Z1114" s="78" t="s">
        <v>112</v>
      </c>
      <c r="AA1114" s="78" t="s">
        <v>24</v>
      </c>
      <c r="AB1114" s="78" t="s">
        <v>112</v>
      </c>
      <c r="AC1114" s="78" t="s">
        <v>24</v>
      </c>
      <c r="AD1114" s="78" t="s">
        <v>112</v>
      </c>
      <c r="AE1114" s="78" t="s">
        <v>24</v>
      </c>
      <c r="AF1114" s="78" t="s">
        <v>112</v>
      </c>
      <c r="AG1114" s="78" t="s">
        <v>24</v>
      </c>
      <c r="AH1114" s="79" t="s">
        <v>112</v>
      </c>
      <c r="AI1114" s="78" t="s">
        <v>24</v>
      </c>
      <c r="AJ1114" s="78" t="s">
        <v>112</v>
      </c>
      <c r="AK1114" s="78" t="s">
        <v>24</v>
      </c>
      <c r="AL1114" s="78" t="s">
        <v>112</v>
      </c>
      <c r="AM1114" s="78" t="s">
        <v>24</v>
      </c>
      <c r="AN1114" s="78" t="s">
        <v>112</v>
      </c>
      <c r="AO1114" s="78" t="s">
        <v>24</v>
      </c>
      <c r="AP1114" s="78" t="s">
        <v>112</v>
      </c>
      <c r="AQ1114" s="78" t="s">
        <v>24</v>
      </c>
      <c r="AR1114" s="78" t="s">
        <v>112</v>
      </c>
      <c r="AS1114" s="78" t="s">
        <v>24</v>
      </c>
      <c r="AT1114" s="78" t="s">
        <v>112</v>
      </c>
      <c r="AU1114" s="78" t="s">
        <v>24</v>
      </c>
      <c r="AV1114" s="154" t="s">
        <v>112</v>
      </c>
    </row>
    <row r="1115" spans="1:63" ht="16.5" thickTop="1" thickBot="1" x14ac:dyDescent="0.3">
      <c r="A1115" s="20" t="s">
        <v>25</v>
      </c>
      <c r="B1115" s="21"/>
      <c r="C1115" s="21"/>
      <c r="D1115" s="75">
        <f>C1115/C1113</f>
        <v>0</v>
      </c>
      <c r="E1115" s="21"/>
      <c r="F1115" s="75">
        <f>E1115/E1113</f>
        <v>0</v>
      </c>
      <c r="G1115" s="21"/>
      <c r="H1115" s="75">
        <f>G1115/G1113</f>
        <v>0</v>
      </c>
      <c r="I1115" s="21"/>
      <c r="J1115" s="75">
        <f>I1115/I1113</f>
        <v>0</v>
      </c>
      <c r="K1115" s="21"/>
      <c r="L1115" s="75">
        <f>K1115/K1113</f>
        <v>0</v>
      </c>
      <c r="M1115" s="21"/>
      <c r="N1115" s="75">
        <f>M1115/M1113</f>
        <v>0</v>
      </c>
      <c r="O1115" s="21"/>
      <c r="P1115" s="75">
        <f>O1115/O1113</f>
        <v>0</v>
      </c>
      <c r="Q1115" s="21"/>
      <c r="R1115" s="75">
        <f>Q1115/Q1113</f>
        <v>0</v>
      </c>
      <c r="S1115" s="21"/>
      <c r="T1115" s="75">
        <f>S1115/S1113</f>
        <v>0</v>
      </c>
      <c r="U1115" s="21"/>
      <c r="V1115" s="75">
        <f>U1115/U1113</f>
        <v>0</v>
      </c>
      <c r="W1115" s="21"/>
      <c r="X1115" s="75">
        <f>W1115/W1113</f>
        <v>0</v>
      </c>
      <c r="Y1115" s="21"/>
      <c r="Z1115" s="75">
        <f>Y1115/Y1113</f>
        <v>0</v>
      </c>
      <c r="AA1115" s="21"/>
      <c r="AB1115" s="75">
        <f>AA1115/AA1113</f>
        <v>0</v>
      </c>
      <c r="AC1115" s="21"/>
      <c r="AD1115" s="75">
        <f>AC1115/AC1113</f>
        <v>0</v>
      </c>
      <c r="AE1115" s="21"/>
      <c r="AF1115" s="75">
        <f>AE1115/AE1113</f>
        <v>0</v>
      </c>
      <c r="AG1115" s="21"/>
      <c r="AH1115" s="75">
        <f>AG1115/AG1113</f>
        <v>0</v>
      </c>
      <c r="AI1115" s="21"/>
      <c r="AJ1115" s="75">
        <f>AI1115/AI1113</f>
        <v>0</v>
      </c>
      <c r="AK1115" s="21"/>
      <c r="AL1115" s="75">
        <f>AK1115/AK1113</f>
        <v>0</v>
      </c>
      <c r="AM1115" s="21">
        <v>0</v>
      </c>
      <c r="AN1115" s="75">
        <f>AM1115/AM1113</f>
        <v>0</v>
      </c>
      <c r="AO1115" s="21"/>
      <c r="AP1115" s="75">
        <f>AO1115/AO1113</f>
        <v>0</v>
      </c>
      <c r="AQ1115" s="21"/>
      <c r="AR1115" s="75">
        <f>AQ1115/AQ1113</f>
        <v>0</v>
      </c>
      <c r="AS1115" s="21"/>
      <c r="AT1115" s="75">
        <f>AS1115/AS1113</f>
        <v>0</v>
      </c>
      <c r="AU1115" s="100">
        <f>E1115+M1115+O1115+Q1115+W1115+Y1115+AA1115+AE1115+AG1115+AI1115+AO1115+AS1115+G1115+K1115+I1115+AC1115+S1115+U1115+AQ1115+AK1115+AM1115+C1115</f>
        <v>0</v>
      </c>
      <c r="AV1115" s="155">
        <f t="shared" ref="AV1115:AV1119" si="5025">F1115+N1115+P1115+R1115+X1115+Z1115+AB1115+AF1115+AH1115+AJ1115+AP1115+AT1115+AD1115+H1115+L1115+J1115+T1115+V1115+AR1115+AL1115+AN1115+D1115</f>
        <v>0</v>
      </c>
      <c r="AW1115" s="93">
        <f>IF(D1115=0,0,(IF('Attorney Detail'!I1113="yes",(D1115/AV1115)*('Attorney Detail'!G1113+'Attorney Detail'!H1113),0)))</f>
        <v>0</v>
      </c>
      <c r="AX1115" s="93">
        <f>IF(F1115=0,0,(IF('Attorney Detail'!J1113="yes",(F1115/AV1115)*('Attorney Detail'!G1113+'Attorney Detail'!H1113),0)))</f>
        <v>0</v>
      </c>
      <c r="AY1115" s="93">
        <f>IF(H1115+J1115=0,0,(IF('Attorney Detail'!K1113="yes",((H1115+J1115)/AV1115)*('Attorney Detail'!G1113+'Attorney Detail'!H1113),0)))</f>
        <v>0</v>
      </c>
      <c r="AZ1115" s="93">
        <f>IF(L1115=0,0,(IF('Attorney Detail'!L1113="yes",(L1115/AV1115)*('Attorney Detail'!G1113+'Attorney Detail'!H1113),0)))</f>
        <v>0</v>
      </c>
      <c r="BA1115" s="93">
        <f>IF(N1115=0,0,(N1115/AV1115)*('Attorney Detail'!G1113+'Attorney Detail'!H1113))</f>
        <v>0</v>
      </c>
      <c r="BB1115" s="93">
        <f>IF(R1115+T1115=0,0,(IF('Attorney Detail'!M1113="yes",((R1115+T1115)/AV1115)*('Attorney Detail'!G1113+'Attorney Detail'!H1113),0)))</f>
        <v>0</v>
      </c>
      <c r="BC1115" s="93">
        <f>IF(V1115=0,0,(IF('Attorney Detail'!N1113="yes",(((V1115)/AV1115)*('Attorney Detail'!G1113+'Attorney Detail'!H1113)),0)))</f>
        <v>0</v>
      </c>
      <c r="BD1115" s="93">
        <f>IF(X1115+Z1115+AB1115=0,0,(IF('Attorney Detail'!O1113="yes",((X1115+Z1115+AB1115)/AV1115)*('Attorney Detail'!G1113+'Attorney Detail'!H1113),0)))</f>
        <v>0</v>
      </c>
      <c r="BE1115" s="93">
        <f>IF(AD1115=0,0,(IF('Attorney Detail'!P1113="yes",(AD1115/AV1115)*('Attorney Detail'!G1113+'Attorney Detail'!H1113),0)))</f>
        <v>0</v>
      </c>
      <c r="BF1115" s="93">
        <f>IF(AF1115=0,0,(IF('Attorney Detail'!Q1113="yes",(AF1115/AV1115)*('Attorney Detail'!G1113+'Attorney Detail'!H1113),0)))</f>
        <v>0</v>
      </c>
      <c r="BG1115" s="93">
        <f>IF(AH1115=0,0,(AH1115/AV1115)*('Attorney Detail'!G1113+'Attorney Detail'!H1113))</f>
        <v>0</v>
      </c>
      <c r="BH1115" s="93">
        <f>IF(AK1115+AM1115=0,0,(IF('Attorney Detail'!R1113="yes",((AL1115+AN1115)/AV1115)*('Attorney Detail'!G1113+'Attorney Detail'!H1113),0)))</f>
        <v>0</v>
      </c>
      <c r="BI1115" s="91">
        <f>IF(AP1115=0,0,(IF('Attorney Detail'!S1113="yes",(AP1115/AV1115)*('Attorney Detail'!G1113+'Attorney Detail'!H1113),0)))</f>
        <v>0</v>
      </c>
      <c r="BJ1115" s="91">
        <f>IF(AT1115=0,0,(AT1115/AV1115)*('Attorney Detail'!G1113+'Attorney Detail'!H1113))</f>
        <v>0</v>
      </c>
      <c r="BK1115" s="91">
        <f>IF((AU1115)=0,('Attorney Detail'!G1113+'Attorney Detail'!H1113),SUM(AW1115:BJ1115))</f>
        <v>0</v>
      </c>
    </row>
    <row r="1116" spans="1:63" ht="16.5" thickTop="1" thickBot="1" x14ac:dyDescent="0.3">
      <c r="A1116" s="22" t="s">
        <v>26</v>
      </c>
      <c r="B1116" s="23"/>
      <c r="C1116" s="88"/>
      <c r="D1116" s="75">
        <f>C1116/C1113</f>
        <v>0</v>
      </c>
      <c r="E1116" s="88"/>
      <c r="F1116" s="75">
        <f>E1116/E1113</f>
        <v>0</v>
      </c>
      <c r="G1116" s="88"/>
      <c r="H1116" s="75">
        <f>G1116/G1113</f>
        <v>0</v>
      </c>
      <c r="I1116" s="88"/>
      <c r="J1116" s="75">
        <f>I1116/I1113</f>
        <v>0</v>
      </c>
      <c r="K1116" s="88"/>
      <c r="L1116" s="75">
        <f>K1116/K1113</f>
        <v>0</v>
      </c>
      <c r="M1116" s="88"/>
      <c r="N1116" s="75">
        <f>M1116/M1113</f>
        <v>0</v>
      </c>
      <c r="O1116" s="88"/>
      <c r="P1116" s="75">
        <f>O1116/O1113</f>
        <v>0</v>
      </c>
      <c r="Q1116" s="88"/>
      <c r="R1116" s="75">
        <f>Q1116/Q1113</f>
        <v>0</v>
      </c>
      <c r="S1116" s="88"/>
      <c r="T1116" s="75">
        <f>S1116/S1113</f>
        <v>0</v>
      </c>
      <c r="U1116" s="88"/>
      <c r="V1116" s="75">
        <f>U1116/U1113</f>
        <v>0</v>
      </c>
      <c r="W1116" s="88"/>
      <c r="X1116" s="75">
        <f>W1116/W1113</f>
        <v>0</v>
      </c>
      <c r="Y1116" s="88"/>
      <c r="Z1116" s="75">
        <f>Y1116/Y1113</f>
        <v>0</v>
      </c>
      <c r="AA1116" s="88"/>
      <c r="AB1116" s="75">
        <f>AA1116/AA1113</f>
        <v>0</v>
      </c>
      <c r="AC1116" s="88"/>
      <c r="AD1116" s="75">
        <f>AC1116/AC1113</f>
        <v>0</v>
      </c>
      <c r="AE1116" s="88"/>
      <c r="AF1116" s="75">
        <f>AE1116/AE1113</f>
        <v>0</v>
      </c>
      <c r="AG1116" s="88"/>
      <c r="AH1116" s="75">
        <f>AG1116/AG1113</f>
        <v>0</v>
      </c>
      <c r="AI1116" s="88"/>
      <c r="AJ1116" s="75">
        <f>AI1116/AI1113</f>
        <v>0</v>
      </c>
      <c r="AK1116" s="88">
        <v>0</v>
      </c>
      <c r="AL1116" s="75">
        <f>AK1116/AK1113</f>
        <v>0</v>
      </c>
      <c r="AM1116" s="88">
        <v>0</v>
      </c>
      <c r="AN1116" s="75">
        <f>AM1116/AM1113</f>
        <v>0</v>
      </c>
      <c r="AO1116" s="88"/>
      <c r="AP1116" s="75">
        <f>AO1116/AO1113</f>
        <v>0</v>
      </c>
      <c r="AQ1116" s="88"/>
      <c r="AR1116" s="75">
        <f>AQ1116/AQ1113</f>
        <v>0</v>
      </c>
      <c r="AS1116" s="88"/>
      <c r="AT1116" s="75">
        <f>AS1116/AS1113</f>
        <v>0</v>
      </c>
      <c r="AU1116" s="107">
        <f>E1116+M1116+O1116+Q1116+W1116+Y1116+AA1116+AE1116+AG1116+AI1116+AO1116+AS1116+G1116+K1116+I1116+AC1116+S1116+U1116+AQ1116+AK1116+AM1116+C1116</f>
        <v>0</v>
      </c>
      <c r="AV1116" s="155">
        <f t="shared" si="5025"/>
        <v>0</v>
      </c>
      <c r="AW1116" s="93">
        <f>IF(D1116=0,0,(IF('Attorney Detail'!I1114="yes",(D1116/AV1116)*('Attorney Detail'!G1114+'Attorney Detail'!H1114),0)))</f>
        <v>0</v>
      </c>
      <c r="AX1116" s="93">
        <f>IF(F1116=0,0,(IF('Attorney Detail'!J1114="yes",(F1116/AV1116)*('Attorney Detail'!G1114+'Attorney Detail'!H1114),0)))</f>
        <v>0</v>
      </c>
      <c r="AY1116" s="93">
        <f>IF(H1116+J1116=0,0,(IF('Attorney Detail'!K1114="yes",((H1116+J1116)/AV1116)*('Attorney Detail'!G1114+'Attorney Detail'!H1114),0)))</f>
        <v>0</v>
      </c>
      <c r="AZ1116" s="93">
        <f>IF(L1116=0,0,(IF('Attorney Detail'!L1114="yes",(L1116/AV1116)*('Attorney Detail'!G1114+'Attorney Detail'!H1114),0)))</f>
        <v>0</v>
      </c>
      <c r="BA1116" s="93">
        <f>IF(N1116=0,0,(N1116/AV1116)*('Attorney Detail'!G1114+'Attorney Detail'!H1114))</f>
        <v>0</v>
      </c>
      <c r="BB1116" s="93">
        <f>IF(R1116+T1116=0,0,(IF('Attorney Detail'!M1114="yes",((R1116+T1116)/AV1116)*('Attorney Detail'!G1114+'Attorney Detail'!H1114),0)))</f>
        <v>0</v>
      </c>
      <c r="BC1116" s="93">
        <f>IF(V1116=0,0,(IF('Attorney Detail'!N1114="yes",(((V1116)/AV1116)*('Attorney Detail'!G1114+'Attorney Detail'!H1114)),0)))</f>
        <v>0</v>
      </c>
      <c r="BD1116" s="93">
        <f>IF(X1116+Z1116+AB1116=0,0,(IF('Attorney Detail'!O1114="yes",((X1116+Z1116+AB1116)/AV1116)*('Attorney Detail'!G1114+'Attorney Detail'!H1114),0)))</f>
        <v>0</v>
      </c>
      <c r="BE1116" s="93">
        <f>IF(AD1116=0,0,(IF('Attorney Detail'!P1114="yes",(AD1116/AV1116)*('Attorney Detail'!G1114+'Attorney Detail'!H1114),0)))</f>
        <v>0</v>
      </c>
      <c r="BF1116" s="93">
        <f>IF(AF1116=0,0,(IF('Attorney Detail'!Q1114="yes",(AF1116/AV1116)*('Attorney Detail'!G1114+'Attorney Detail'!H1114),0)))</f>
        <v>0</v>
      </c>
      <c r="BG1116" s="93">
        <f>IF(AH1116=0,0,(AH1116/AV1116)*('Attorney Detail'!G1114+'Attorney Detail'!H1114))</f>
        <v>0</v>
      </c>
      <c r="BH1116" s="93">
        <f>IF(AK1116+AM1116=0,0,(IF('Attorney Detail'!R1114="yes",((AL1116+AN1116)/AV1116)*('Attorney Detail'!G1114+'Attorney Detail'!H1114),0)))</f>
        <v>0</v>
      </c>
      <c r="BI1116" s="91">
        <f>IF(AP1116=0,0,(IF('Attorney Detail'!S1114="yes",(AP1116/AV1116)*('Attorney Detail'!G1114+'Attorney Detail'!H1114),0)))</f>
        <v>0</v>
      </c>
      <c r="BJ1116" s="91">
        <f>IF(AT1116=0,0,(AT1116/AV1116)*('Attorney Detail'!G1114+'Attorney Detail'!H1114))</f>
        <v>0</v>
      </c>
      <c r="BK1116" s="91">
        <f>IF((AU1116)=0,('Attorney Detail'!G1114+'Attorney Detail'!H1114),SUM(AW1116:BJ1116))</f>
        <v>0</v>
      </c>
    </row>
    <row r="1117" spans="1:63" ht="16.5" thickTop="1" thickBot="1" x14ac:dyDescent="0.3">
      <c r="A1117" s="22" t="s">
        <v>27</v>
      </c>
      <c r="B1117" s="23"/>
      <c r="C1117" s="88"/>
      <c r="D1117" s="75">
        <f>C1117/C1113</f>
        <v>0</v>
      </c>
      <c r="E1117" s="88"/>
      <c r="F1117" s="75">
        <f>E1117/E1113</f>
        <v>0</v>
      </c>
      <c r="G1117" s="88"/>
      <c r="H1117" s="75">
        <f>G1117/G1113</f>
        <v>0</v>
      </c>
      <c r="I1117" s="88"/>
      <c r="J1117" s="75">
        <f>I1117/I1113</f>
        <v>0</v>
      </c>
      <c r="K1117" s="88"/>
      <c r="L1117" s="75">
        <f>K1117/K1113</f>
        <v>0</v>
      </c>
      <c r="M1117" s="88"/>
      <c r="N1117" s="75">
        <f>M1117/M1113</f>
        <v>0</v>
      </c>
      <c r="O1117" s="88"/>
      <c r="P1117" s="75">
        <f>O1117/O1113</f>
        <v>0</v>
      </c>
      <c r="Q1117" s="88"/>
      <c r="R1117" s="75">
        <f>Q1117/Q1113</f>
        <v>0</v>
      </c>
      <c r="S1117" s="88"/>
      <c r="T1117" s="75">
        <f>S1117/S1113</f>
        <v>0</v>
      </c>
      <c r="U1117" s="88"/>
      <c r="V1117" s="75">
        <f>U1117/U1113</f>
        <v>0</v>
      </c>
      <c r="W1117" s="88"/>
      <c r="X1117" s="75">
        <f>W1117/W1113</f>
        <v>0</v>
      </c>
      <c r="Y1117" s="88"/>
      <c r="Z1117" s="75">
        <f>Y1117/Y1113</f>
        <v>0</v>
      </c>
      <c r="AA1117" s="88"/>
      <c r="AB1117" s="75">
        <f>AA1117/AA1113</f>
        <v>0</v>
      </c>
      <c r="AC1117" s="88"/>
      <c r="AD1117" s="75">
        <f>AC1117/AC1113</f>
        <v>0</v>
      </c>
      <c r="AE1117" s="88"/>
      <c r="AF1117" s="75">
        <f>AE1117/AE1113</f>
        <v>0</v>
      </c>
      <c r="AG1117" s="88"/>
      <c r="AH1117" s="75">
        <f>AG1117/AG1113</f>
        <v>0</v>
      </c>
      <c r="AI1117" s="88"/>
      <c r="AJ1117" s="75">
        <f>AI1117/AI1113</f>
        <v>0</v>
      </c>
      <c r="AK1117" s="88">
        <v>0</v>
      </c>
      <c r="AL1117" s="75">
        <f>AK1117/AK1113</f>
        <v>0</v>
      </c>
      <c r="AM1117" s="88">
        <v>0</v>
      </c>
      <c r="AN1117" s="75">
        <f>AM1117/AM1113</f>
        <v>0</v>
      </c>
      <c r="AO1117" s="88"/>
      <c r="AP1117" s="75">
        <f>AO1117/AO1113</f>
        <v>0</v>
      </c>
      <c r="AQ1117" s="88"/>
      <c r="AR1117" s="75">
        <f>AQ1117/AQ1113</f>
        <v>0</v>
      </c>
      <c r="AS1117" s="88"/>
      <c r="AT1117" s="75">
        <f>AS1117/AS1113</f>
        <v>0</v>
      </c>
      <c r="AU1117" s="107">
        <f>E1117+M1117+O1117+Q1117+W1117+Y1117+AA1117+AE1117+AG1117+AI1117+AO1117+AS1117+G1117+K1117+I1117+AC1117+S1117+U1117+AQ1117+AK1117+AM1117+C1117</f>
        <v>0</v>
      </c>
      <c r="AV1117" s="155">
        <f t="shared" si="5025"/>
        <v>0</v>
      </c>
      <c r="AW1117" s="93">
        <f>IF(D1117=0,0,(IF('Attorney Detail'!I1115="yes",(D1117/AV1117)*('Attorney Detail'!G1115+'Attorney Detail'!H1115),0)))</f>
        <v>0</v>
      </c>
      <c r="AX1117" s="93">
        <f>IF(F1117=0,0,(IF('Attorney Detail'!J1115="yes",(F1117/AV1117)*('Attorney Detail'!G1115+'Attorney Detail'!H1115),0)))</f>
        <v>0</v>
      </c>
      <c r="AY1117" s="93">
        <f>IF(H1117+J1117=0,0,(IF('Attorney Detail'!K1115="yes",((H1117+J1117)/AV1117)*('Attorney Detail'!G1115+'Attorney Detail'!H1115),0)))</f>
        <v>0</v>
      </c>
      <c r="AZ1117" s="93">
        <f>IF(L1117=0,0,(IF('Attorney Detail'!L1115="yes",(L1117/AV1117)*('Attorney Detail'!G1115+'Attorney Detail'!H1115),0)))</f>
        <v>0</v>
      </c>
      <c r="BA1117" s="93">
        <f>IF(N1117=0,0,(N1117/AV1117)*('Attorney Detail'!G1115+'Attorney Detail'!H1115))</f>
        <v>0</v>
      </c>
      <c r="BB1117" s="93">
        <f>IF(R1117+T1117=0,0,(IF('Attorney Detail'!M1115="yes",((R1117+T1117)/AV1117)*('Attorney Detail'!G1115+'Attorney Detail'!H1115),0)))</f>
        <v>0</v>
      </c>
      <c r="BC1117" s="93">
        <f>IF(V1117=0,0,(IF('Attorney Detail'!N1115="yes",(((V1117)/AV1117)*('Attorney Detail'!G1115+'Attorney Detail'!H1115)),0)))</f>
        <v>0</v>
      </c>
      <c r="BD1117" s="93">
        <f>IF(X1117+Z1117+AB1117=0,0,(IF('Attorney Detail'!O1115="yes",((X1117+Z1117+AB1117)/AV1117)*('Attorney Detail'!G1115+'Attorney Detail'!H1115),0)))</f>
        <v>0</v>
      </c>
      <c r="BE1117" s="93">
        <f>IF(AD1117=0,0,(IF('Attorney Detail'!P1115="yes",(AD1117/AV1117)*('Attorney Detail'!G1115+'Attorney Detail'!H1115),0)))</f>
        <v>0</v>
      </c>
      <c r="BF1117" s="93">
        <f>IF(AF1117=0,0,(IF('Attorney Detail'!Q1115="yes",(AF1117/AV1117)*('Attorney Detail'!G1115+'Attorney Detail'!H1115),0)))</f>
        <v>0</v>
      </c>
      <c r="BG1117" s="93">
        <f>IF(AH1117=0,0,(AH1117/AV1117)*('Attorney Detail'!G1115+'Attorney Detail'!H1115))</f>
        <v>0</v>
      </c>
      <c r="BH1117" s="93">
        <f>IF(AK1117+AM1117=0,0,(IF('Attorney Detail'!R1115="yes",((AL1117+AN1117)/AV1117)*('Attorney Detail'!G1115+'Attorney Detail'!H1115),0)))</f>
        <v>0</v>
      </c>
      <c r="BI1117" s="91">
        <f>IF(AP1117=0,0,(IF('Attorney Detail'!S1115="yes",(AP1117/AV1117)*('Attorney Detail'!G1115+'Attorney Detail'!H1115),0)))</f>
        <v>0</v>
      </c>
      <c r="BJ1117" s="91">
        <f>IF(AT1117=0,0,(AT1117/AV1117)*('Attorney Detail'!G1115+'Attorney Detail'!H1115))</f>
        <v>0</v>
      </c>
      <c r="BK1117" s="91">
        <f>IF((AU1117)=0,('Attorney Detail'!G1115+'Attorney Detail'!H1115),SUM(AW1117:BJ1117))</f>
        <v>0</v>
      </c>
    </row>
    <row r="1118" spans="1:63" ht="16.5" thickTop="1" thickBot="1" x14ac:dyDescent="0.3">
      <c r="A1118" s="24" t="s">
        <v>28</v>
      </c>
      <c r="B1118" s="25"/>
      <c r="C1118" s="25"/>
      <c r="D1118" s="75">
        <f>C1118/C1113</f>
        <v>0</v>
      </c>
      <c r="E1118" s="25"/>
      <c r="F1118" s="75">
        <f>E1118/E1113</f>
        <v>0</v>
      </c>
      <c r="G1118" s="25"/>
      <c r="H1118" s="75">
        <f>G1118/G1113</f>
        <v>0</v>
      </c>
      <c r="I1118" s="25"/>
      <c r="J1118" s="75">
        <f>I1118/I1113</f>
        <v>0</v>
      </c>
      <c r="K1118" s="25"/>
      <c r="L1118" s="75">
        <f>K1118/K1113</f>
        <v>0</v>
      </c>
      <c r="M1118" s="25"/>
      <c r="N1118" s="75">
        <f>M1118/M1113</f>
        <v>0</v>
      </c>
      <c r="O1118" s="25"/>
      <c r="P1118" s="75">
        <f>O1118/O1113</f>
        <v>0</v>
      </c>
      <c r="Q1118" s="25"/>
      <c r="R1118" s="75">
        <f>Q1118/Q1113</f>
        <v>0</v>
      </c>
      <c r="S1118" s="25"/>
      <c r="T1118" s="75">
        <f>S1118/S1113</f>
        <v>0</v>
      </c>
      <c r="U1118" s="25"/>
      <c r="V1118" s="75">
        <f>U1118/U1113</f>
        <v>0</v>
      </c>
      <c r="W1118" s="25"/>
      <c r="X1118" s="75">
        <f>W1118/W1113</f>
        <v>0</v>
      </c>
      <c r="Y1118" s="25"/>
      <c r="Z1118" s="75">
        <f>Y1118/Y1113</f>
        <v>0</v>
      </c>
      <c r="AA1118" s="25"/>
      <c r="AB1118" s="75">
        <f>AA1118/AA1113</f>
        <v>0</v>
      </c>
      <c r="AC1118" s="25"/>
      <c r="AD1118" s="75">
        <f>AC1118/AC1113</f>
        <v>0</v>
      </c>
      <c r="AE1118" s="25"/>
      <c r="AF1118" s="75">
        <f>AE1118/AE1113</f>
        <v>0</v>
      </c>
      <c r="AG1118" s="25"/>
      <c r="AH1118" s="75">
        <f>AG1118/AG1113</f>
        <v>0</v>
      </c>
      <c r="AI1118" s="25"/>
      <c r="AJ1118" s="75">
        <f>AI1118/AI1113</f>
        <v>0</v>
      </c>
      <c r="AK1118" s="25">
        <v>0</v>
      </c>
      <c r="AL1118" s="75">
        <f>AK1118/AK1113</f>
        <v>0</v>
      </c>
      <c r="AM1118" s="25">
        <v>0</v>
      </c>
      <c r="AN1118" s="75">
        <f>AM1118/AM1113</f>
        <v>0</v>
      </c>
      <c r="AO1118" s="25"/>
      <c r="AP1118" s="75">
        <f>AO1118/AO1113</f>
        <v>0</v>
      </c>
      <c r="AQ1118" s="25"/>
      <c r="AR1118" s="75">
        <f>AQ1118/AQ1113</f>
        <v>0</v>
      </c>
      <c r="AS1118" s="25"/>
      <c r="AT1118" s="75">
        <f>AS1118/AS1113</f>
        <v>0</v>
      </c>
      <c r="AU1118" s="108">
        <f>E1118+M1118+O1118+Q1118+W1118+Y1118+AA1118+AE1118+AG1118+AI1118+AO1118+AS1118+G1118+K1118+I1118+AC1118+S1118+U1118+AQ1118+AK1118+AM1118+C1118</f>
        <v>0</v>
      </c>
      <c r="AV1118" s="155">
        <f t="shared" si="5025"/>
        <v>0</v>
      </c>
      <c r="AW1118" s="93">
        <f>IF(D1118=0,0,(IF('Attorney Detail'!I1116="yes",(D1118/AV1118)*('Attorney Detail'!G1116+'Attorney Detail'!H1116),0)))</f>
        <v>0</v>
      </c>
      <c r="AX1118" s="93">
        <f>IF(F1118=0,0,(IF('Attorney Detail'!J1116="yes",(F1118/AV1118)*('Attorney Detail'!G1116+'Attorney Detail'!H1116),0)))</f>
        <v>0</v>
      </c>
      <c r="AY1118" s="93">
        <f>IF(H1118+J1118=0,0,(IF('Attorney Detail'!K1116="yes",((H1118+J1118)/AV1118)*('Attorney Detail'!G1116+'Attorney Detail'!H1116),0)))</f>
        <v>0</v>
      </c>
      <c r="AZ1118" s="93">
        <f>IF(L1118=0,0,(IF('Attorney Detail'!L1116="yes",(L1118/AV1118)*('Attorney Detail'!G1116+'Attorney Detail'!H1116),0)))</f>
        <v>0</v>
      </c>
      <c r="BA1118" s="93">
        <f>IF(N1118=0,0,(N1118/AV1118)*('Attorney Detail'!G1116+'Attorney Detail'!H1116))</f>
        <v>0</v>
      </c>
      <c r="BB1118" s="93">
        <f>IF(R1118+T1118=0,0,(IF('Attorney Detail'!M1116="yes",((R1118+T1118)/AV1118)*('Attorney Detail'!G1116+'Attorney Detail'!H1116),0)))</f>
        <v>0</v>
      </c>
      <c r="BC1118" s="93">
        <f>IF(V1118=0,0,(IF('Attorney Detail'!N1116="yes",(((V1118)/AV1118)*('Attorney Detail'!G1116+'Attorney Detail'!H1116)),0)))</f>
        <v>0</v>
      </c>
      <c r="BD1118" s="93">
        <f>IF(X1118+Z1118+AB1118=0,0,(IF('Attorney Detail'!O1116="yes",((X1118+Z1118+AB1118)/AV1118)*('Attorney Detail'!G1116+'Attorney Detail'!H1116),0)))</f>
        <v>0</v>
      </c>
      <c r="BE1118" s="93">
        <f>IF(AD1118=0,0,(IF('Attorney Detail'!P1116="yes",(AD1118/AV1118)*('Attorney Detail'!G1116+'Attorney Detail'!H1116),0)))</f>
        <v>0</v>
      </c>
      <c r="BF1118" s="93">
        <f>IF(AF1118=0,0,(IF('Attorney Detail'!Q1116="yes",(AF1118/AV1118)*('Attorney Detail'!G1116+'Attorney Detail'!H1116),0)))</f>
        <v>0</v>
      </c>
      <c r="BG1118" s="93">
        <f>IF(AH1118=0,0,(AH1118/AV1118)*('Attorney Detail'!G1116+'Attorney Detail'!H1116))</f>
        <v>0</v>
      </c>
      <c r="BH1118" s="93">
        <f>IF(AK1118+AM1118=0,0,(IF('Attorney Detail'!R1116="yes",((AL1118+AN1118)/AV1118)*('Attorney Detail'!G1116+'Attorney Detail'!H1116),0)))</f>
        <v>0</v>
      </c>
      <c r="BI1118" s="91">
        <f>IF(AP1118=0,0,(IF('Attorney Detail'!S1116="yes",(AP1118/AV1118)*('Attorney Detail'!G1116+'Attorney Detail'!H1116),0)))</f>
        <v>0</v>
      </c>
      <c r="BJ1118" s="91">
        <f>IF(AT1118=0,0,(AT1118/AV1118)*('Attorney Detail'!G1116+'Attorney Detail'!H1116))</f>
        <v>0</v>
      </c>
      <c r="BK1118" s="91">
        <f>IF((AU1118)=0,('Attorney Detail'!G1116+'Attorney Detail'!H1116),SUM(AW1118:BJ1118))</f>
        <v>0</v>
      </c>
    </row>
    <row r="1119" spans="1:63" ht="16.5" thickTop="1" thickBot="1" x14ac:dyDescent="0.3">
      <c r="A1119" s="72" t="s">
        <v>29</v>
      </c>
      <c r="B1119" s="73"/>
      <c r="C1119" s="73">
        <f t="shared" ref="C1119" si="5026">SUM(C1115:C1118)</f>
        <v>0</v>
      </c>
      <c r="D1119" s="74">
        <f t="shared" ref="D1119" si="5027">C1119/C1113</f>
        <v>0</v>
      </c>
      <c r="E1119" s="73">
        <f t="shared" ref="E1119" si="5028">SUM(E1115:E1118)</f>
        <v>0</v>
      </c>
      <c r="F1119" s="74">
        <f t="shared" ref="F1119" si="5029">E1119/E1113</f>
        <v>0</v>
      </c>
      <c r="G1119" s="73">
        <f t="shared" ref="G1119" si="5030">SUM(G1115:G1118)</f>
        <v>0</v>
      </c>
      <c r="H1119" s="75">
        <f t="shared" ref="H1119" si="5031">G1119/G1113</f>
        <v>0</v>
      </c>
      <c r="I1119" s="73">
        <f t="shared" ref="I1119" si="5032">SUM(I1115:I1118)</f>
        <v>0</v>
      </c>
      <c r="J1119" s="75">
        <f t="shared" ref="J1119" si="5033">I1119/I1113</f>
        <v>0</v>
      </c>
      <c r="K1119" s="73">
        <f t="shared" ref="K1119" si="5034">SUM(K1115:K1118)</f>
        <v>0</v>
      </c>
      <c r="L1119" s="75">
        <f t="shared" ref="L1119" si="5035">K1119/K1113</f>
        <v>0</v>
      </c>
      <c r="M1119" s="73">
        <f t="shared" ref="M1119" si="5036">SUM(M1115:M1118)</f>
        <v>0</v>
      </c>
      <c r="N1119" s="74">
        <f t="shared" ref="N1119" si="5037">M1119/M1113</f>
        <v>0</v>
      </c>
      <c r="O1119" s="73">
        <f t="shared" ref="O1119" si="5038">SUM(O1115:O1118)</f>
        <v>0</v>
      </c>
      <c r="P1119" s="74">
        <f t="shared" ref="P1119" si="5039">O1119/O1113</f>
        <v>0</v>
      </c>
      <c r="Q1119" s="73">
        <f t="shared" ref="Q1119" si="5040">SUM(Q1115:Q1118)</f>
        <v>0</v>
      </c>
      <c r="R1119" s="75">
        <f t="shared" ref="R1119" si="5041">Q1119/Q1113</f>
        <v>0</v>
      </c>
      <c r="S1119" s="73">
        <f t="shared" ref="S1119" si="5042">SUM(S1115:S1118)</f>
        <v>0</v>
      </c>
      <c r="T1119" s="75">
        <f t="shared" ref="T1119" si="5043">S1119/S1113</f>
        <v>0</v>
      </c>
      <c r="U1119" s="73">
        <f t="shared" ref="U1119" si="5044">SUM(U1115:U1118)</f>
        <v>0</v>
      </c>
      <c r="V1119" s="75">
        <f t="shared" ref="V1119" si="5045">U1119/U1113</f>
        <v>0</v>
      </c>
      <c r="W1119" s="73">
        <f t="shared" ref="W1119" si="5046">SUM(W1115:W1118)</f>
        <v>0</v>
      </c>
      <c r="X1119" s="75">
        <f t="shared" ref="X1119" si="5047">W1119/W1113</f>
        <v>0</v>
      </c>
      <c r="Y1119" s="73">
        <f t="shared" ref="Y1119" si="5048">SUM(Y1115:Y1118)</f>
        <v>0</v>
      </c>
      <c r="Z1119" s="75">
        <f t="shared" ref="Z1119" si="5049">Y1119/Y1113</f>
        <v>0</v>
      </c>
      <c r="AA1119" s="73">
        <f t="shared" ref="AA1119" si="5050">SUM(AA1115:AA1118)</f>
        <v>0</v>
      </c>
      <c r="AB1119" s="75">
        <f t="shared" ref="AB1119" si="5051">AA1119/AA1113</f>
        <v>0</v>
      </c>
      <c r="AC1119" s="73">
        <f t="shared" ref="AC1119" si="5052">SUM(AC1115:AC1118)</f>
        <v>0</v>
      </c>
      <c r="AD1119" s="75">
        <f t="shared" ref="AD1119" si="5053">AC1119/AC1113</f>
        <v>0</v>
      </c>
      <c r="AE1119" s="73">
        <f t="shared" ref="AE1119" si="5054">SUM(AE1115:AE1118)</f>
        <v>0</v>
      </c>
      <c r="AF1119" s="75">
        <f t="shared" ref="AF1119" si="5055">AE1119/AE1113</f>
        <v>0</v>
      </c>
      <c r="AG1119" s="73">
        <f t="shared" ref="AG1119" si="5056">SUM(AG1115:AG1118)</f>
        <v>0</v>
      </c>
      <c r="AH1119" s="75">
        <f t="shared" ref="AH1119" si="5057">AG1119/AG1113</f>
        <v>0</v>
      </c>
      <c r="AI1119" s="73">
        <f t="shared" ref="AI1119" si="5058">SUM(AI1115:AI1118)</f>
        <v>0</v>
      </c>
      <c r="AJ1119" s="75">
        <f t="shared" ref="AJ1119" si="5059">AI1119/AI1113</f>
        <v>0</v>
      </c>
      <c r="AK1119" s="73">
        <f t="shared" ref="AK1119" si="5060">SUM(AK1115:AK1118)</f>
        <v>0</v>
      </c>
      <c r="AL1119" s="75">
        <f t="shared" ref="AL1119" si="5061">AK1119/AK1113</f>
        <v>0</v>
      </c>
      <c r="AM1119" s="73">
        <f t="shared" ref="AM1119" si="5062">SUM(AM1115:AM1118)</f>
        <v>0</v>
      </c>
      <c r="AN1119" s="75">
        <f t="shared" ref="AN1119" si="5063">AM1119/AM1113</f>
        <v>0</v>
      </c>
      <c r="AO1119" s="73">
        <f t="shared" ref="AO1119" si="5064">SUM(AO1115:AO1118)</f>
        <v>0</v>
      </c>
      <c r="AP1119" s="75">
        <f t="shared" ref="AP1119" si="5065">AO1119/AO1113</f>
        <v>0</v>
      </c>
      <c r="AQ1119" s="73">
        <f t="shared" ref="AQ1119" si="5066">SUM(AQ1115:AQ1118)</f>
        <v>0</v>
      </c>
      <c r="AR1119" s="75">
        <f t="shared" ref="AR1119" si="5067">AQ1119/AQ1113</f>
        <v>0</v>
      </c>
      <c r="AS1119" s="73">
        <f t="shared" ref="AS1119" si="5068">SUM(AS1115:AS1118)</f>
        <v>0</v>
      </c>
      <c r="AT1119" s="75">
        <f t="shared" ref="AT1119" si="5069">AS1119/AS1113</f>
        <v>0</v>
      </c>
      <c r="AU1119" s="71">
        <f>E1119+M1119+O1119+Q1119+W1119+Y1119+AA1119+AE1119+AG1119+AI1119+AO1119+AS1119+G1119+K1119+I1119+AC1119+S1119+U1119+AQ1119+AK1119+AM1119+C1119</f>
        <v>0</v>
      </c>
      <c r="AV1119" s="155">
        <f t="shared" si="5025"/>
        <v>0</v>
      </c>
      <c r="AW1119" s="94"/>
      <c r="AX1119" s="94"/>
      <c r="AY1119" s="94"/>
      <c r="AZ1119" s="94"/>
      <c r="BA1119" s="94"/>
      <c r="BB1119" s="94"/>
      <c r="BC1119" s="94"/>
      <c r="BD1119" s="94"/>
      <c r="BE1119" s="94"/>
      <c r="BF1119" s="94"/>
      <c r="BG1119" s="94"/>
      <c r="BH1119" s="94"/>
      <c r="BI1119" s="94"/>
      <c r="BJ1119" s="94"/>
      <c r="BK1119" s="94"/>
    </row>
    <row r="1120" spans="1:63" ht="16.5" thickTop="1" x14ac:dyDescent="0.25">
      <c r="A1120" s="233" t="s">
        <v>481</v>
      </c>
      <c r="B1120" s="233"/>
      <c r="C1120" s="233"/>
      <c r="D1120" s="233"/>
      <c r="E1120" s="233"/>
      <c r="F1120" s="233"/>
      <c r="G1120" s="233"/>
      <c r="H1120" s="233"/>
      <c r="I1120" s="233"/>
      <c r="J1120" s="233"/>
      <c r="K1120" s="233"/>
      <c r="L1120" s="233"/>
      <c r="M1120" s="233"/>
      <c r="N1120" s="233"/>
      <c r="O1120" s="233"/>
      <c r="P1120" s="233"/>
      <c r="Q1120" s="233"/>
      <c r="R1120" s="233"/>
      <c r="S1120" s="233"/>
      <c r="T1120" s="233"/>
      <c r="U1120" s="233"/>
      <c r="V1120" s="233"/>
      <c r="W1120" s="233"/>
      <c r="X1120" s="233"/>
      <c r="Y1120" s="233"/>
      <c r="Z1120" s="233"/>
      <c r="AA1120" s="233"/>
      <c r="AB1120" s="233"/>
      <c r="AC1120" s="233"/>
      <c r="AD1120" s="233"/>
      <c r="AE1120" s="233"/>
      <c r="AF1120" s="233"/>
      <c r="AG1120" s="233"/>
      <c r="AH1120" s="233"/>
      <c r="AI1120" s="233"/>
      <c r="AJ1120" s="233"/>
      <c r="AK1120" s="233"/>
      <c r="AL1120" s="233"/>
      <c r="AM1120" s="233"/>
      <c r="AN1120" s="233"/>
      <c r="AO1120" s="233"/>
      <c r="AP1120" s="233"/>
      <c r="AQ1120" s="233"/>
      <c r="AR1120" s="233"/>
      <c r="AS1120" s="233"/>
      <c r="AT1120" s="233"/>
      <c r="AU1120" s="233"/>
      <c r="AV1120" s="233"/>
    </row>
    <row r="1121" spans="1:63" ht="45" x14ac:dyDescent="0.25">
      <c r="A1121" s="76"/>
      <c r="B1121" s="66" t="s">
        <v>21</v>
      </c>
      <c r="C1121" s="225" t="s">
        <v>442</v>
      </c>
      <c r="D1121" s="226"/>
      <c r="E1121" s="225" t="s">
        <v>96</v>
      </c>
      <c r="F1121" s="226"/>
      <c r="G1121" s="232" t="s">
        <v>99</v>
      </c>
      <c r="H1121" s="226"/>
      <c r="I1121" s="232" t="s">
        <v>100</v>
      </c>
      <c r="J1121" s="226"/>
      <c r="K1121" s="225" t="s">
        <v>97</v>
      </c>
      <c r="L1121" s="226"/>
      <c r="M1121" s="225" t="s">
        <v>98</v>
      </c>
      <c r="N1121" s="226"/>
      <c r="O1121" s="225" t="s">
        <v>22</v>
      </c>
      <c r="P1121" s="226"/>
      <c r="Q1121" s="225" t="s">
        <v>489</v>
      </c>
      <c r="R1121" s="226"/>
      <c r="S1121" s="225" t="s">
        <v>488</v>
      </c>
      <c r="T1121" s="226"/>
      <c r="U1121" s="232" t="s">
        <v>422</v>
      </c>
      <c r="V1121" s="226"/>
      <c r="W1121" s="232" t="s">
        <v>436</v>
      </c>
      <c r="X1121" s="226"/>
      <c r="Y1121" s="232" t="s">
        <v>423</v>
      </c>
      <c r="Z1121" s="226"/>
      <c r="AA1121" s="225" t="s">
        <v>484</v>
      </c>
      <c r="AB1121" s="226"/>
      <c r="AC1121" s="225" t="s">
        <v>93</v>
      </c>
      <c r="AD1121" s="226"/>
      <c r="AE1121" s="225" t="s">
        <v>94</v>
      </c>
      <c r="AF1121" s="226"/>
      <c r="AG1121" s="225" t="s">
        <v>485</v>
      </c>
      <c r="AH1121" s="226"/>
      <c r="AI1121" s="225" t="s">
        <v>424</v>
      </c>
      <c r="AJ1121" s="226"/>
      <c r="AK1121" s="225" t="s">
        <v>425</v>
      </c>
      <c r="AL1121" s="226"/>
      <c r="AM1121" s="225" t="s">
        <v>437</v>
      </c>
      <c r="AN1121" s="226"/>
      <c r="AO1121" s="225" t="s">
        <v>500</v>
      </c>
      <c r="AP1121" s="226"/>
      <c r="AQ1121" s="225" t="s">
        <v>426</v>
      </c>
      <c r="AR1121" s="226"/>
      <c r="AS1121" s="225" t="s">
        <v>447</v>
      </c>
      <c r="AT1121" s="226"/>
      <c r="AU1121" s="225" t="s">
        <v>23</v>
      </c>
      <c r="AV1121" s="226"/>
      <c r="AW1121" s="89" t="s">
        <v>442</v>
      </c>
      <c r="AX1121" s="89" t="s">
        <v>96</v>
      </c>
      <c r="AY1121" s="195" t="s">
        <v>363</v>
      </c>
      <c r="AZ1121" s="105" t="s">
        <v>97</v>
      </c>
      <c r="BA1121" s="105" t="s">
        <v>443</v>
      </c>
      <c r="BB1121" s="90" t="s">
        <v>434</v>
      </c>
      <c r="BC1121" s="106" t="s">
        <v>364</v>
      </c>
      <c r="BD1121" s="90" t="s">
        <v>435</v>
      </c>
      <c r="BE1121" s="90" t="s">
        <v>93</v>
      </c>
      <c r="BF1121" s="90" t="s">
        <v>94</v>
      </c>
      <c r="BG1121" s="90" t="s">
        <v>31</v>
      </c>
      <c r="BH1121" s="90" t="s">
        <v>444</v>
      </c>
      <c r="BI1121" s="91" t="s">
        <v>445</v>
      </c>
      <c r="BJ1121" s="91" t="s">
        <v>446</v>
      </c>
      <c r="BK1121" s="91" t="s">
        <v>448</v>
      </c>
    </row>
    <row r="1122" spans="1:63" x14ac:dyDescent="0.25">
      <c r="A1122" s="38" t="s">
        <v>107</v>
      </c>
      <c r="B1122" s="67"/>
      <c r="C1122" s="67"/>
      <c r="D1122" s="68"/>
      <c r="E1122" s="67"/>
      <c r="F1122" s="68"/>
      <c r="G1122" s="67"/>
      <c r="H1122" s="68"/>
      <c r="I1122" s="67"/>
      <c r="J1122" s="68"/>
      <c r="K1122" s="67"/>
      <c r="L1122" s="68"/>
      <c r="M1122" s="69"/>
      <c r="N1122" s="68"/>
      <c r="O1122" s="67"/>
      <c r="P1122" s="68"/>
      <c r="Q1122" s="67"/>
      <c r="R1122" s="68"/>
      <c r="S1122" s="67"/>
      <c r="T1122" s="68"/>
      <c r="U1122" s="67"/>
      <c r="V1122" s="68"/>
      <c r="W1122" s="67"/>
      <c r="X1122" s="68"/>
      <c r="Y1122" s="67"/>
      <c r="Z1122" s="68"/>
      <c r="AA1122" s="67"/>
      <c r="AB1122" s="68"/>
      <c r="AC1122" s="69"/>
      <c r="AD1122" s="69"/>
      <c r="AE1122" s="67"/>
      <c r="AF1122" s="68"/>
      <c r="AG1122" s="67"/>
      <c r="AH1122" s="68"/>
      <c r="AI1122" s="67"/>
      <c r="AJ1122" s="68"/>
      <c r="AK1122" s="227"/>
      <c r="AL1122" s="228"/>
      <c r="AM1122" s="227"/>
      <c r="AN1122" s="228"/>
      <c r="AO1122" s="112"/>
      <c r="AP1122" s="113"/>
      <c r="AQ1122" s="112"/>
      <c r="AR1122" s="113"/>
      <c r="AS1122" s="112"/>
      <c r="AT1122" s="113"/>
      <c r="AU1122" s="67"/>
      <c r="AV1122" s="110"/>
      <c r="AW1122" s="89"/>
      <c r="AX1122" s="89"/>
      <c r="AY1122" s="89"/>
      <c r="AZ1122" s="89"/>
      <c r="BA1122" s="89"/>
    </row>
    <row r="1123" spans="1:63" x14ac:dyDescent="0.25">
      <c r="A1123" s="77"/>
      <c r="B1123" s="70"/>
      <c r="C1123" s="223">
        <f>(VLOOKUP(A1122,$BL$2:$CH$5,2,FALSE))*'Attorney Detail'!F1123</f>
        <v>15</v>
      </c>
      <c r="D1123" s="224"/>
      <c r="E1123" s="223">
        <f>(VLOOKUP(A1122,$BL$2:$CH$5,3,FALSE))*'Attorney Detail'!F1123</f>
        <v>15</v>
      </c>
      <c r="F1123" s="224"/>
      <c r="G1123" s="223">
        <f>VLOOKUP(A1122,$BL$2:$CI$5,4,FALSE)*'Attorney Detail'!F1123</f>
        <v>50</v>
      </c>
      <c r="H1123" s="224"/>
      <c r="I1123" s="223">
        <f>VLOOKUP(A1122,$BL$2:$CI$5,5,FALSE)*'Attorney Detail'!F1123</f>
        <v>80</v>
      </c>
      <c r="J1123" s="224"/>
      <c r="K1123" s="223">
        <f>VLOOKUP(A1122,$BL$2:$CI$5,6,FALSE)*'Attorney Detail'!F1123</f>
        <v>100</v>
      </c>
      <c r="L1123" s="224"/>
      <c r="M1123" s="234">
        <f>VLOOKUP(A1122,$BL$2:$CI$5,7,FALSE)*'Attorney Detail'!F1123</f>
        <v>150</v>
      </c>
      <c r="N1123" s="224"/>
      <c r="O1123" s="223">
        <f>VLOOKUP(A1122,$BL$2:$CI$5,8,FALSE)*'Attorney Detail'!F1123</f>
        <v>300</v>
      </c>
      <c r="P1123" s="224"/>
      <c r="Q1123" s="223">
        <f>VLOOKUP(A1122,$BL$2:$CI$5,9,FALSE)*'Attorney Detail'!F1123</f>
        <v>15</v>
      </c>
      <c r="R1123" s="224"/>
      <c r="S1123" s="223">
        <f>VLOOKUP(A1122,$BL$2:$CI$5,10,FALSE)*'Attorney Detail'!F1123</f>
        <v>50</v>
      </c>
      <c r="T1123" s="224"/>
      <c r="U1123" s="223">
        <f>VLOOKUP(A1122,$BL$2:$CI$5,11,FALSE)*'Attorney Detail'!F1123</f>
        <v>100</v>
      </c>
      <c r="V1123" s="224"/>
      <c r="W1123" s="223">
        <f>VLOOKUP(A1122,$BL$2:$CI$5,12,FALSE)*'Attorney Detail'!F1123</f>
        <v>220</v>
      </c>
      <c r="X1123" s="224"/>
      <c r="Y1123" s="223">
        <f>VLOOKUP(A1122,$BL$2:$CI$5,13,FALSE)*'Attorney Detail'!F1123</f>
        <v>300</v>
      </c>
      <c r="Z1123" s="224"/>
      <c r="AA1123" s="229">
        <f>VLOOKUP(A1122,$BL$2:$CI$5,14,FALSE)*'Attorney Detail'!F1123</f>
        <v>400</v>
      </c>
      <c r="AB1123" s="230"/>
      <c r="AC1123" s="229">
        <f>VLOOKUP(A1122,$BL$2:$CI$5,15,FALSE)*'Attorney Detail'!F1123</f>
        <v>120</v>
      </c>
      <c r="AD1123" s="231"/>
      <c r="AE1123" s="229">
        <f>VLOOKUP(A1122,$BL$2:$CI$5,16,FALSE)*'Attorney Detail'!F1123</f>
        <v>120</v>
      </c>
      <c r="AF1123" s="230"/>
      <c r="AG1123" s="229">
        <f>VLOOKUP(A1122,$BL$2:$CI$5,17,FALSE)*'Attorney Detail'!F1123</f>
        <v>300</v>
      </c>
      <c r="AH1123" s="230"/>
      <c r="AI1123" s="223">
        <f>VLOOKUP(A1122,$BL$2:$CI$5,18,FALSE)*'Attorney Detail'!F1123</f>
        <v>300</v>
      </c>
      <c r="AJ1123" s="224"/>
      <c r="AK1123" s="223">
        <f>VLOOKUP(A1122,$BL$2:$CI$5,19,FALSE)*'Attorney Detail'!F1123</f>
        <v>15</v>
      </c>
      <c r="AL1123" s="224"/>
      <c r="AM1123" s="223">
        <f>VLOOKUP(A1122,$BL$2:$CI$5,20,FALSE)*'Attorney Detail'!F1123</f>
        <v>40</v>
      </c>
      <c r="AN1123" s="224"/>
      <c r="AO1123" s="223">
        <f>VLOOKUP(A1122,$BL$2:$CI$5,21,FALSE)*'Attorney Detail'!F1123</f>
        <v>40</v>
      </c>
      <c r="AP1123" s="224"/>
      <c r="AQ1123" s="223">
        <f>VLOOKUP(A1122,$BL$2:$CI$5,22,FALSE)*'Attorney Detail'!F1123</f>
        <v>40</v>
      </c>
      <c r="AR1123" s="224"/>
      <c r="AS1123" s="235">
        <f>VLOOKUP(A1122,$BL$2:$CI$5,23,FALSE)*'Attorney Detail'!F1123</f>
        <v>10000000000</v>
      </c>
      <c r="AT1123" s="236"/>
      <c r="AU1123" s="237"/>
      <c r="AV1123" s="238"/>
    </row>
    <row r="1124" spans="1:63" ht="15.75" thickBot="1" x14ac:dyDescent="0.3">
      <c r="A1124" s="37" t="str">
        <f>'Attorney Detail'!A1123&amp;""</f>
        <v/>
      </c>
      <c r="B1124" s="78" t="s">
        <v>24</v>
      </c>
      <c r="C1124" s="78" t="s">
        <v>24</v>
      </c>
      <c r="D1124" s="78" t="s">
        <v>112</v>
      </c>
      <c r="E1124" s="78" t="s">
        <v>24</v>
      </c>
      <c r="F1124" s="78" t="s">
        <v>112</v>
      </c>
      <c r="G1124" s="78" t="s">
        <v>24</v>
      </c>
      <c r="H1124" s="78" t="s">
        <v>112</v>
      </c>
      <c r="I1124" s="78" t="s">
        <v>24</v>
      </c>
      <c r="J1124" s="78" t="s">
        <v>112</v>
      </c>
      <c r="K1124" s="78" t="s">
        <v>24</v>
      </c>
      <c r="L1124" s="78" t="s">
        <v>112</v>
      </c>
      <c r="M1124" s="78" t="s">
        <v>24</v>
      </c>
      <c r="N1124" s="78" t="s">
        <v>112</v>
      </c>
      <c r="O1124" s="78" t="s">
        <v>24</v>
      </c>
      <c r="P1124" s="78" t="s">
        <v>112</v>
      </c>
      <c r="Q1124" s="78" t="s">
        <v>24</v>
      </c>
      <c r="R1124" s="78" t="s">
        <v>112</v>
      </c>
      <c r="S1124" s="78" t="s">
        <v>24</v>
      </c>
      <c r="T1124" s="78" t="s">
        <v>112</v>
      </c>
      <c r="U1124" s="78" t="s">
        <v>24</v>
      </c>
      <c r="V1124" s="78" t="s">
        <v>112</v>
      </c>
      <c r="W1124" s="78" t="s">
        <v>24</v>
      </c>
      <c r="X1124" s="78" t="s">
        <v>112</v>
      </c>
      <c r="Y1124" s="78" t="s">
        <v>24</v>
      </c>
      <c r="Z1124" s="78" t="s">
        <v>112</v>
      </c>
      <c r="AA1124" s="78" t="s">
        <v>24</v>
      </c>
      <c r="AB1124" s="78" t="s">
        <v>112</v>
      </c>
      <c r="AC1124" s="78" t="s">
        <v>24</v>
      </c>
      <c r="AD1124" s="78" t="s">
        <v>112</v>
      </c>
      <c r="AE1124" s="78" t="s">
        <v>24</v>
      </c>
      <c r="AF1124" s="78" t="s">
        <v>112</v>
      </c>
      <c r="AG1124" s="78" t="s">
        <v>24</v>
      </c>
      <c r="AH1124" s="79" t="s">
        <v>112</v>
      </c>
      <c r="AI1124" s="78" t="s">
        <v>24</v>
      </c>
      <c r="AJ1124" s="78" t="s">
        <v>112</v>
      </c>
      <c r="AK1124" s="78" t="s">
        <v>24</v>
      </c>
      <c r="AL1124" s="78" t="s">
        <v>112</v>
      </c>
      <c r="AM1124" s="78" t="s">
        <v>24</v>
      </c>
      <c r="AN1124" s="78" t="s">
        <v>112</v>
      </c>
      <c r="AO1124" s="78" t="s">
        <v>24</v>
      </c>
      <c r="AP1124" s="78" t="s">
        <v>112</v>
      </c>
      <c r="AQ1124" s="78" t="s">
        <v>24</v>
      </c>
      <c r="AR1124" s="78" t="s">
        <v>112</v>
      </c>
      <c r="AS1124" s="78" t="s">
        <v>24</v>
      </c>
      <c r="AT1124" s="78" t="s">
        <v>112</v>
      </c>
      <c r="AU1124" s="78" t="s">
        <v>24</v>
      </c>
      <c r="AV1124" s="154" t="s">
        <v>112</v>
      </c>
    </row>
    <row r="1125" spans="1:63" ht="16.5" thickTop="1" thickBot="1" x14ac:dyDescent="0.3">
      <c r="A1125" s="20" t="s">
        <v>25</v>
      </c>
      <c r="B1125" s="21"/>
      <c r="C1125" s="21"/>
      <c r="D1125" s="75">
        <f>C1125/C1123</f>
        <v>0</v>
      </c>
      <c r="E1125" s="21"/>
      <c r="F1125" s="75">
        <f>E1125/E1123</f>
        <v>0</v>
      </c>
      <c r="G1125" s="21"/>
      <c r="H1125" s="75">
        <f>G1125/G1123</f>
        <v>0</v>
      </c>
      <c r="I1125" s="21"/>
      <c r="J1125" s="75">
        <f>I1125/I1123</f>
        <v>0</v>
      </c>
      <c r="K1125" s="21"/>
      <c r="L1125" s="75">
        <f>K1125/K1123</f>
        <v>0</v>
      </c>
      <c r="M1125" s="21"/>
      <c r="N1125" s="75">
        <f>M1125/M1123</f>
        <v>0</v>
      </c>
      <c r="O1125" s="21"/>
      <c r="P1125" s="75">
        <f>O1125/O1123</f>
        <v>0</v>
      </c>
      <c r="Q1125" s="21"/>
      <c r="R1125" s="75">
        <f>Q1125/Q1123</f>
        <v>0</v>
      </c>
      <c r="S1125" s="21"/>
      <c r="T1125" s="75">
        <f>S1125/S1123</f>
        <v>0</v>
      </c>
      <c r="U1125" s="21"/>
      <c r="V1125" s="75">
        <f>U1125/U1123</f>
        <v>0</v>
      </c>
      <c r="W1125" s="21"/>
      <c r="X1125" s="75">
        <f>W1125/W1123</f>
        <v>0</v>
      </c>
      <c r="Y1125" s="21"/>
      <c r="Z1125" s="75">
        <f>Y1125/Y1123</f>
        <v>0</v>
      </c>
      <c r="AA1125" s="21"/>
      <c r="AB1125" s="75">
        <f>AA1125/AA1123</f>
        <v>0</v>
      </c>
      <c r="AC1125" s="21"/>
      <c r="AD1125" s="75">
        <f>AC1125/AC1123</f>
        <v>0</v>
      </c>
      <c r="AE1125" s="21"/>
      <c r="AF1125" s="75">
        <f>AE1125/AE1123</f>
        <v>0</v>
      </c>
      <c r="AG1125" s="21"/>
      <c r="AH1125" s="75">
        <f>AG1125/AG1123</f>
        <v>0</v>
      </c>
      <c r="AI1125" s="21"/>
      <c r="AJ1125" s="75">
        <f>AI1125/AI1123</f>
        <v>0</v>
      </c>
      <c r="AK1125" s="21"/>
      <c r="AL1125" s="75">
        <f>AK1125/AK1123</f>
        <v>0</v>
      </c>
      <c r="AM1125" s="21">
        <v>0</v>
      </c>
      <c r="AN1125" s="75">
        <f>AM1125/AM1123</f>
        <v>0</v>
      </c>
      <c r="AO1125" s="21"/>
      <c r="AP1125" s="75">
        <f>AO1125/AO1123</f>
        <v>0</v>
      </c>
      <c r="AQ1125" s="21"/>
      <c r="AR1125" s="75">
        <f>AQ1125/AQ1123</f>
        <v>0</v>
      </c>
      <c r="AS1125" s="21"/>
      <c r="AT1125" s="75">
        <f>AS1125/AS1123</f>
        <v>0</v>
      </c>
      <c r="AU1125" s="100">
        <f>E1125+M1125+O1125+Q1125+W1125+Y1125+AA1125+AE1125+AG1125+AI1125+AO1125+AS1125+G1125+K1125+I1125+AC1125+S1125+U1125+AQ1125+AK1125+AM1125+C1125</f>
        <v>0</v>
      </c>
      <c r="AV1125" s="155">
        <f t="shared" ref="AV1125:AV1129" si="5070">F1125+N1125+P1125+R1125+X1125+Z1125+AB1125+AF1125+AH1125+AJ1125+AP1125+AT1125+AD1125+H1125+L1125+J1125+T1125+V1125+AR1125+AL1125+AN1125+D1125</f>
        <v>0</v>
      </c>
      <c r="AW1125" s="93">
        <f>IF(D1125=0,0,(IF('Attorney Detail'!I1123="yes",(D1125/AV1125)*('Attorney Detail'!G1123+'Attorney Detail'!H1123),0)))</f>
        <v>0</v>
      </c>
      <c r="AX1125" s="93">
        <f>IF(F1125=0,0,(IF('Attorney Detail'!J1123="yes",(F1125/AV1125)*('Attorney Detail'!G1123+'Attorney Detail'!H1123),0)))</f>
        <v>0</v>
      </c>
      <c r="AY1125" s="93">
        <f>IF(H1125+J1125=0,0,(IF('Attorney Detail'!K1123="yes",((H1125+J1125)/AV1125)*('Attorney Detail'!G1123+'Attorney Detail'!H1123),0)))</f>
        <v>0</v>
      </c>
      <c r="AZ1125" s="93">
        <f>IF(L1125=0,0,(IF('Attorney Detail'!L1123="yes",(L1125/AV1125)*('Attorney Detail'!G1123+'Attorney Detail'!H1123),0)))</f>
        <v>0</v>
      </c>
      <c r="BA1125" s="93">
        <f>IF(N1125=0,0,(N1125/AV1125)*('Attorney Detail'!G1123+'Attorney Detail'!H1123))</f>
        <v>0</v>
      </c>
      <c r="BB1125" s="93">
        <f>IF(R1125+T1125=0,0,(IF('Attorney Detail'!M1123="yes",((R1125+T1125)/AV1125)*('Attorney Detail'!G1123+'Attorney Detail'!H1123),0)))</f>
        <v>0</v>
      </c>
      <c r="BC1125" s="93">
        <f>IF(V1125=0,0,(IF('Attorney Detail'!N1123="yes",(((V1125)/AV1125)*('Attorney Detail'!G1123+'Attorney Detail'!H1123)),0)))</f>
        <v>0</v>
      </c>
      <c r="BD1125" s="93">
        <f>IF(X1125+Z1125+AB1125=0,0,(IF('Attorney Detail'!O1123="yes",((X1125+Z1125+AB1125)/AV1125)*('Attorney Detail'!G1123+'Attorney Detail'!H1123),0)))</f>
        <v>0</v>
      </c>
      <c r="BE1125" s="93">
        <f>IF(AD1125=0,0,(IF('Attorney Detail'!P1123="yes",(AD1125/AV1125)*('Attorney Detail'!G1123+'Attorney Detail'!H1123),0)))</f>
        <v>0</v>
      </c>
      <c r="BF1125" s="93">
        <f>IF(AF1125=0,0,(IF('Attorney Detail'!Q1123="yes",(AF1125/AV1125)*('Attorney Detail'!G1123+'Attorney Detail'!H1123),0)))</f>
        <v>0</v>
      </c>
      <c r="BG1125" s="93">
        <f>IF(AH1125=0,0,(AH1125/AV1125)*('Attorney Detail'!G1123+'Attorney Detail'!H1123))</f>
        <v>0</v>
      </c>
      <c r="BH1125" s="93">
        <f>IF(AK1125+AM1125=0,0,(IF('Attorney Detail'!R1123="yes",((AL1125+AN1125)/AV1125)*('Attorney Detail'!G1123+'Attorney Detail'!H1123),0)))</f>
        <v>0</v>
      </c>
      <c r="BI1125" s="91">
        <f>IF(AP1125=0,0,(IF('Attorney Detail'!S1123="yes",(AP1125/AV1125)*('Attorney Detail'!G1123+'Attorney Detail'!H1123),0)))</f>
        <v>0</v>
      </c>
      <c r="BJ1125" s="91">
        <f>IF(AT1125=0,0,(AT1125/AV1125)*('Attorney Detail'!G1123+'Attorney Detail'!H1123))</f>
        <v>0</v>
      </c>
      <c r="BK1125" s="91">
        <f>IF((AU1125)=0,('Attorney Detail'!G1123+'Attorney Detail'!H1123),SUM(AW1125:BJ1125))</f>
        <v>0</v>
      </c>
    </row>
    <row r="1126" spans="1:63" ht="16.5" thickTop="1" thickBot="1" x14ac:dyDescent="0.3">
      <c r="A1126" s="22" t="s">
        <v>26</v>
      </c>
      <c r="B1126" s="23"/>
      <c r="C1126" s="88"/>
      <c r="D1126" s="75">
        <f>C1126/C1123</f>
        <v>0</v>
      </c>
      <c r="E1126" s="88"/>
      <c r="F1126" s="75">
        <f>E1126/E1123</f>
        <v>0</v>
      </c>
      <c r="G1126" s="88"/>
      <c r="H1126" s="75">
        <f>G1126/G1123</f>
        <v>0</v>
      </c>
      <c r="I1126" s="88"/>
      <c r="J1126" s="75">
        <f>I1126/I1123</f>
        <v>0</v>
      </c>
      <c r="K1126" s="88"/>
      <c r="L1126" s="75">
        <f>K1126/K1123</f>
        <v>0</v>
      </c>
      <c r="M1126" s="88"/>
      <c r="N1126" s="75">
        <f>M1126/M1123</f>
        <v>0</v>
      </c>
      <c r="O1126" s="88"/>
      <c r="P1126" s="75">
        <f>O1126/O1123</f>
        <v>0</v>
      </c>
      <c r="Q1126" s="88"/>
      <c r="R1126" s="75">
        <f>Q1126/Q1123</f>
        <v>0</v>
      </c>
      <c r="S1126" s="88"/>
      <c r="T1126" s="75">
        <f>S1126/S1123</f>
        <v>0</v>
      </c>
      <c r="U1126" s="88"/>
      <c r="V1126" s="75">
        <f>U1126/U1123</f>
        <v>0</v>
      </c>
      <c r="W1126" s="88"/>
      <c r="X1126" s="75">
        <f>W1126/W1123</f>
        <v>0</v>
      </c>
      <c r="Y1126" s="88"/>
      <c r="Z1126" s="75">
        <f>Y1126/Y1123</f>
        <v>0</v>
      </c>
      <c r="AA1126" s="88"/>
      <c r="AB1126" s="75">
        <f>AA1126/AA1123</f>
        <v>0</v>
      </c>
      <c r="AC1126" s="88"/>
      <c r="AD1126" s="75">
        <f>AC1126/AC1123</f>
        <v>0</v>
      </c>
      <c r="AE1126" s="88"/>
      <c r="AF1126" s="75">
        <f>AE1126/AE1123</f>
        <v>0</v>
      </c>
      <c r="AG1126" s="88"/>
      <c r="AH1126" s="75">
        <f>AG1126/AG1123</f>
        <v>0</v>
      </c>
      <c r="AI1126" s="88"/>
      <c r="AJ1126" s="75">
        <f>AI1126/AI1123</f>
        <v>0</v>
      </c>
      <c r="AK1126" s="88">
        <v>0</v>
      </c>
      <c r="AL1126" s="75">
        <f>AK1126/AK1123</f>
        <v>0</v>
      </c>
      <c r="AM1126" s="88">
        <v>0</v>
      </c>
      <c r="AN1126" s="75">
        <f>AM1126/AM1123</f>
        <v>0</v>
      </c>
      <c r="AO1126" s="88"/>
      <c r="AP1126" s="75">
        <f>AO1126/AO1123</f>
        <v>0</v>
      </c>
      <c r="AQ1126" s="88"/>
      <c r="AR1126" s="75">
        <f>AQ1126/AQ1123</f>
        <v>0</v>
      </c>
      <c r="AS1126" s="88"/>
      <c r="AT1126" s="75">
        <f>AS1126/AS1123</f>
        <v>0</v>
      </c>
      <c r="AU1126" s="107">
        <f>E1126+M1126+O1126+Q1126+W1126+Y1126+AA1126+AE1126+AG1126+AI1126+AO1126+AS1126+G1126+K1126+I1126+AC1126+S1126+U1126+AQ1126+AK1126+AM1126+C1126</f>
        <v>0</v>
      </c>
      <c r="AV1126" s="155">
        <f t="shared" si="5070"/>
        <v>0</v>
      </c>
      <c r="AW1126" s="93">
        <f>IF(D1126=0,0,(IF('Attorney Detail'!I1124="yes",(D1126/AV1126)*('Attorney Detail'!G1124+'Attorney Detail'!H1124),0)))</f>
        <v>0</v>
      </c>
      <c r="AX1126" s="93">
        <f>IF(F1126=0,0,(IF('Attorney Detail'!J1124="yes",(F1126/AV1126)*('Attorney Detail'!G1124+'Attorney Detail'!H1124),0)))</f>
        <v>0</v>
      </c>
      <c r="AY1126" s="93">
        <f>IF(H1126+J1126=0,0,(IF('Attorney Detail'!K1124="yes",((H1126+J1126)/AV1126)*('Attorney Detail'!G1124+'Attorney Detail'!H1124),0)))</f>
        <v>0</v>
      </c>
      <c r="AZ1126" s="93">
        <f>IF(L1126=0,0,(IF('Attorney Detail'!L1124="yes",(L1126/AV1126)*('Attorney Detail'!G1124+'Attorney Detail'!H1124),0)))</f>
        <v>0</v>
      </c>
      <c r="BA1126" s="93">
        <f>IF(N1126=0,0,(N1126/AV1126)*('Attorney Detail'!G1124+'Attorney Detail'!H1124))</f>
        <v>0</v>
      </c>
      <c r="BB1126" s="93">
        <f>IF(R1126+T1126=0,0,(IF('Attorney Detail'!M1124="yes",((R1126+T1126)/AV1126)*('Attorney Detail'!G1124+'Attorney Detail'!H1124),0)))</f>
        <v>0</v>
      </c>
      <c r="BC1126" s="93">
        <f>IF(V1126=0,0,(IF('Attorney Detail'!N1124="yes",(((V1126)/AV1126)*('Attorney Detail'!G1124+'Attorney Detail'!H1124)),0)))</f>
        <v>0</v>
      </c>
      <c r="BD1126" s="93">
        <f>IF(X1126+Z1126+AB1126=0,0,(IF('Attorney Detail'!O1124="yes",((X1126+Z1126+AB1126)/AV1126)*('Attorney Detail'!G1124+'Attorney Detail'!H1124),0)))</f>
        <v>0</v>
      </c>
      <c r="BE1126" s="93">
        <f>IF(AD1126=0,0,(IF('Attorney Detail'!P1124="yes",(AD1126/AV1126)*('Attorney Detail'!G1124+'Attorney Detail'!H1124),0)))</f>
        <v>0</v>
      </c>
      <c r="BF1126" s="93">
        <f>IF(AF1126=0,0,(IF('Attorney Detail'!Q1124="yes",(AF1126/AV1126)*('Attorney Detail'!G1124+'Attorney Detail'!H1124),0)))</f>
        <v>0</v>
      </c>
      <c r="BG1126" s="93">
        <f>IF(AH1126=0,0,(AH1126/AV1126)*('Attorney Detail'!G1124+'Attorney Detail'!H1124))</f>
        <v>0</v>
      </c>
      <c r="BH1126" s="93">
        <f>IF(AK1126+AM1126=0,0,(IF('Attorney Detail'!R1124="yes",((AL1126+AN1126)/AV1126)*('Attorney Detail'!G1124+'Attorney Detail'!H1124),0)))</f>
        <v>0</v>
      </c>
      <c r="BI1126" s="91">
        <f>IF(AP1126=0,0,(IF('Attorney Detail'!S1124="yes",(AP1126/AV1126)*('Attorney Detail'!G1124+'Attorney Detail'!H1124),0)))</f>
        <v>0</v>
      </c>
      <c r="BJ1126" s="91">
        <f>IF(AT1126=0,0,(AT1126/AV1126)*('Attorney Detail'!G1124+'Attorney Detail'!H1124))</f>
        <v>0</v>
      </c>
      <c r="BK1126" s="91">
        <f>IF((AU1126)=0,('Attorney Detail'!G1124+'Attorney Detail'!H1124),SUM(AW1126:BJ1126))</f>
        <v>0</v>
      </c>
    </row>
    <row r="1127" spans="1:63" ht="16.5" thickTop="1" thickBot="1" x14ac:dyDescent="0.3">
      <c r="A1127" s="22" t="s">
        <v>27</v>
      </c>
      <c r="B1127" s="23"/>
      <c r="C1127" s="88"/>
      <c r="D1127" s="75">
        <f>C1127/C1123</f>
        <v>0</v>
      </c>
      <c r="E1127" s="88"/>
      <c r="F1127" s="75">
        <f>E1127/E1123</f>
        <v>0</v>
      </c>
      <c r="G1127" s="88"/>
      <c r="H1127" s="75">
        <f>G1127/G1123</f>
        <v>0</v>
      </c>
      <c r="I1127" s="88"/>
      <c r="J1127" s="75">
        <f>I1127/I1123</f>
        <v>0</v>
      </c>
      <c r="K1127" s="88"/>
      <c r="L1127" s="75">
        <f>K1127/K1123</f>
        <v>0</v>
      </c>
      <c r="M1127" s="88"/>
      <c r="N1127" s="75">
        <f>M1127/M1123</f>
        <v>0</v>
      </c>
      <c r="O1127" s="88"/>
      <c r="P1127" s="75">
        <f>O1127/O1123</f>
        <v>0</v>
      </c>
      <c r="Q1127" s="88"/>
      <c r="R1127" s="75">
        <f>Q1127/Q1123</f>
        <v>0</v>
      </c>
      <c r="S1127" s="88"/>
      <c r="T1127" s="75">
        <f>S1127/S1123</f>
        <v>0</v>
      </c>
      <c r="U1127" s="88"/>
      <c r="V1127" s="75">
        <f>U1127/U1123</f>
        <v>0</v>
      </c>
      <c r="W1127" s="88"/>
      <c r="X1127" s="75">
        <f>W1127/W1123</f>
        <v>0</v>
      </c>
      <c r="Y1127" s="88"/>
      <c r="Z1127" s="75">
        <f>Y1127/Y1123</f>
        <v>0</v>
      </c>
      <c r="AA1127" s="88"/>
      <c r="AB1127" s="75">
        <f>AA1127/AA1123</f>
        <v>0</v>
      </c>
      <c r="AC1127" s="88"/>
      <c r="AD1127" s="75">
        <f>AC1127/AC1123</f>
        <v>0</v>
      </c>
      <c r="AE1127" s="88"/>
      <c r="AF1127" s="75">
        <f>AE1127/AE1123</f>
        <v>0</v>
      </c>
      <c r="AG1127" s="88"/>
      <c r="AH1127" s="75">
        <f>AG1127/AG1123</f>
        <v>0</v>
      </c>
      <c r="AI1127" s="88"/>
      <c r="AJ1127" s="75">
        <f>AI1127/AI1123</f>
        <v>0</v>
      </c>
      <c r="AK1127" s="88">
        <v>0</v>
      </c>
      <c r="AL1127" s="75">
        <f>AK1127/AK1123</f>
        <v>0</v>
      </c>
      <c r="AM1127" s="88">
        <v>0</v>
      </c>
      <c r="AN1127" s="75">
        <f>AM1127/AM1123</f>
        <v>0</v>
      </c>
      <c r="AO1127" s="88"/>
      <c r="AP1127" s="75">
        <f>AO1127/AO1123</f>
        <v>0</v>
      </c>
      <c r="AQ1127" s="88"/>
      <c r="AR1127" s="75">
        <f>AQ1127/AQ1123</f>
        <v>0</v>
      </c>
      <c r="AS1127" s="88"/>
      <c r="AT1127" s="75">
        <f>AS1127/AS1123</f>
        <v>0</v>
      </c>
      <c r="AU1127" s="107">
        <f>E1127+M1127+O1127+Q1127+W1127+Y1127+AA1127+AE1127+AG1127+AI1127+AO1127+AS1127+G1127+K1127+I1127+AC1127+S1127+U1127+AQ1127+AK1127+AM1127+C1127</f>
        <v>0</v>
      </c>
      <c r="AV1127" s="155">
        <f t="shared" si="5070"/>
        <v>0</v>
      </c>
      <c r="AW1127" s="93">
        <f>IF(D1127=0,0,(IF('Attorney Detail'!I1125="yes",(D1127/AV1127)*('Attorney Detail'!G1125+'Attorney Detail'!H1125),0)))</f>
        <v>0</v>
      </c>
      <c r="AX1127" s="93">
        <f>IF(F1127=0,0,(IF('Attorney Detail'!J1125="yes",(F1127/AV1127)*('Attorney Detail'!G1125+'Attorney Detail'!H1125),0)))</f>
        <v>0</v>
      </c>
      <c r="AY1127" s="93">
        <f>IF(H1127+J1127=0,0,(IF('Attorney Detail'!K1125="yes",((H1127+J1127)/AV1127)*('Attorney Detail'!G1125+'Attorney Detail'!H1125),0)))</f>
        <v>0</v>
      </c>
      <c r="AZ1127" s="93">
        <f>IF(L1127=0,0,(IF('Attorney Detail'!L1125="yes",(L1127/AV1127)*('Attorney Detail'!G1125+'Attorney Detail'!H1125),0)))</f>
        <v>0</v>
      </c>
      <c r="BA1127" s="93">
        <f>IF(N1127=0,0,(N1127/AV1127)*('Attorney Detail'!G1125+'Attorney Detail'!H1125))</f>
        <v>0</v>
      </c>
      <c r="BB1127" s="93">
        <f>IF(R1127+T1127=0,0,(IF('Attorney Detail'!M1125="yes",((R1127+T1127)/AV1127)*('Attorney Detail'!G1125+'Attorney Detail'!H1125),0)))</f>
        <v>0</v>
      </c>
      <c r="BC1127" s="93">
        <f>IF(V1127=0,0,(IF('Attorney Detail'!N1125="yes",(((V1127)/AV1127)*('Attorney Detail'!G1125+'Attorney Detail'!H1125)),0)))</f>
        <v>0</v>
      </c>
      <c r="BD1127" s="93">
        <f>IF(X1127+Z1127+AB1127=0,0,(IF('Attorney Detail'!O1125="yes",((X1127+Z1127+AB1127)/AV1127)*('Attorney Detail'!G1125+'Attorney Detail'!H1125),0)))</f>
        <v>0</v>
      </c>
      <c r="BE1127" s="93">
        <f>IF(AD1127=0,0,(IF('Attorney Detail'!P1125="yes",(AD1127/AV1127)*('Attorney Detail'!G1125+'Attorney Detail'!H1125),0)))</f>
        <v>0</v>
      </c>
      <c r="BF1127" s="93">
        <f>IF(AF1127=0,0,(IF('Attorney Detail'!Q1125="yes",(AF1127/AV1127)*('Attorney Detail'!G1125+'Attorney Detail'!H1125),0)))</f>
        <v>0</v>
      </c>
      <c r="BG1127" s="93">
        <f>IF(AH1127=0,0,(AH1127/AV1127)*('Attorney Detail'!G1125+'Attorney Detail'!H1125))</f>
        <v>0</v>
      </c>
      <c r="BH1127" s="93">
        <f>IF(AK1127+AM1127=0,0,(IF('Attorney Detail'!R1125="yes",((AL1127+AN1127)/AV1127)*('Attorney Detail'!G1125+'Attorney Detail'!H1125),0)))</f>
        <v>0</v>
      </c>
      <c r="BI1127" s="91">
        <f>IF(AP1127=0,0,(IF('Attorney Detail'!S1125="yes",(AP1127/AV1127)*('Attorney Detail'!G1125+'Attorney Detail'!H1125),0)))</f>
        <v>0</v>
      </c>
      <c r="BJ1127" s="91">
        <f>IF(AT1127=0,0,(AT1127/AV1127)*('Attorney Detail'!G1125+'Attorney Detail'!H1125))</f>
        <v>0</v>
      </c>
      <c r="BK1127" s="91">
        <f>IF((AU1127)=0,('Attorney Detail'!G1125+'Attorney Detail'!H1125),SUM(AW1127:BJ1127))</f>
        <v>0</v>
      </c>
    </row>
    <row r="1128" spans="1:63" ht="16.5" thickTop="1" thickBot="1" x14ac:dyDescent="0.3">
      <c r="A1128" s="24" t="s">
        <v>28</v>
      </c>
      <c r="B1128" s="25"/>
      <c r="C1128" s="25"/>
      <c r="D1128" s="75">
        <f>C1128/C1123</f>
        <v>0</v>
      </c>
      <c r="E1128" s="25"/>
      <c r="F1128" s="75">
        <f>E1128/E1123</f>
        <v>0</v>
      </c>
      <c r="G1128" s="25"/>
      <c r="H1128" s="75">
        <f>G1128/G1123</f>
        <v>0</v>
      </c>
      <c r="I1128" s="25"/>
      <c r="J1128" s="75">
        <f>I1128/I1123</f>
        <v>0</v>
      </c>
      <c r="K1128" s="25"/>
      <c r="L1128" s="75">
        <f>K1128/K1123</f>
        <v>0</v>
      </c>
      <c r="M1128" s="25"/>
      <c r="N1128" s="75">
        <f>M1128/M1123</f>
        <v>0</v>
      </c>
      <c r="O1128" s="25"/>
      <c r="P1128" s="75">
        <f>O1128/O1123</f>
        <v>0</v>
      </c>
      <c r="Q1128" s="25"/>
      <c r="R1128" s="75">
        <f>Q1128/Q1123</f>
        <v>0</v>
      </c>
      <c r="S1128" s="25"/>
      <c r="T1128" s="75">
        <f>S1128/S1123</f>
        <v>0</v>
      </c>
      <c r="U1128" s="25"/>
      <c r="V1128" s="75">
        <f>U1128/U1123</f>
        <v>0</v>
      </c>
      <c r="W1128" s="25"/>
      <c r="X1128" s="75">
        <f>W1128/W1123</f>
        <v>0</v>
      </c>
      <c r="Y1128" s="25"/>
      <c r="Z1128" s="75">
        <f>Y1128/Y1123</f>
        <v>0</v>
      </c>
      <c r="AA1128" s="25"/>
      <c r="AB1128" s="75">
        <f>AA1128/AA1123</f>
        <v>0</v>
      </c>
      <c r="AC1128" s="25"/>
      <c r="AD1128" s="75">
        <f>AC1128/AC1123</f>
        <v>0</v>
      </c>
      <c r="AE1128" s="25"/>
      <c r="AF1128" s="75">
        <f>AE1128/AE1123</f>
        <v>0</v>
      </c>
      <c r="AG1128" s="25"/>
      <c r="AH1128" s="75">
        <f>AG1128/AG1123</f>
        <v>0</v>
      </c>
      <c r="AI1128" s="25"/>
      <c r="AJ1128" s="75">
        <f>AI1128/AI1123</f>
        <v>0</v>
      </c>
      <c r="AK1128" s="25">
        <v>0</v>
      </c>
      <c r="AL1128" s="75">
        <f>AK1128/AK1123</f>
        <v>0</v>
      </c>
      <c r="AM1128" s="25">
        <v>0</v>
      </c>
      <c r="AN1128" s="75">
        <f>AM1128/AM1123</f>
        <v>0</v>
      </c>
      <c r="AO1128" s="25"/>
      <c r="AP1128" s="75">
        <f>AO1128/AO1123</f>
        <v>0</v>
      </c>
      <c r="AQ1128" s="25"/>
      <c r="AR1128" s="75">
        <f>AQ1128/AQ1123</f>
        <v>0</v>
      </c>
      <c r="AS1128" s="25"/>
      <c r="AT1128" s="75">
        <f>AS1128/AS1123</f>
        <v>0</v>
      </c>
      <c r="AU1128" s="108">
        <f>E1128+M1128+O1128+Q1128+W1128+Y1128+AA1128+AE1128+AG1128+AI1128+AO1128+AS1128+G1128+K1128+I1128+AC1128+S1128+U1128+AQ1128+AK1128+AM1128+C1128</f>
        <v>0</v>
      </c>
      <c r="AV1128" s="155">
        <f t="shared" si="5070"/>
        <v>0</v>
      </c>
      <c r="AW1128" s="93">
        <f>IF(D1128=0,0,(IF('Attorney Detail'!I1126="yes",(D1128/AV1128)*('Attorney Detail'!G1126+'Attorney Detail'!H1126),0)))</f>
        <v>0</v>
      </c>
      <c r="AX1128" s="93">
        <f>IF(F1128=0,0,(IF('Attorney Detail'!J1126="yes",(F1128/AV1128)*('Attorney Detail'!G1126+'Attorney Detail'!H1126),0)))</f>
        <v>0</v>
      </c>
      <c r="AY1128" s="93">
        <f>IF(H1128+J1128=0,0,(IF('Attorney Detail'!K1126="yes",((H1128+J1128)/AV1128)*('Attorney Detail'!G1126+'Attorney Detail'!H1126),0)))</f>
        <v>0</v>
      </c>
      <c r="AZ1128" s="93">
        <f>IF(L1128=0,0,(IF('Attorney Detail'!L1126="yes",(L1128/AV1128)*('Attorney Detail'!G1126+'Attorney Detail'!H1126),0)))</f>
        <v>0</v>
      </c>
      <c r="BA1128" s="93">
        <f>IF(N1128=0,0,(N1128/AV1128)*('Attorney Detail'!G1126+'Attorney Detail'!H1126))</f>
        <v>0</v>
      </c>
      <c r="BB1128" s="93">
        <f>IF(R1128+T1128=0,0,(IF('Attorney Detail'!M1126="yes",((R1128+T1128)/AV1128)*('Attorney Detail'!G1126+'Attorney Detail'!H1126),0)))</f>
        <v>0</v>
      </c>
      <c r="BC1128" s="93">
        <f>IF(V1128=0,0,(IF('Attorney Detail'!N1126="yes",(((V1128)/AV1128)*('Attorney Detail'!G1126+'Attorney Detail'!H1126)),0)))</f>
        <v>0</v>
      </c>
      <c r="BD1128" s="93">
        <f>IF(X1128+Z1128+AB1128=0,0,(IF('Attorney Detail'!O1126="yes",((X1128+Z1128+AB1128)/AV1128)*('Attorney Detail'!G1126+'Attorney Detail'!H1126),0)))</f>
        <v>0</v>
      </c>
      <c r="BE1128" s="93">
        <f>IF(AD1128=0,0,(IF('Attorney Detail'!P1126="yes",(AD1128/AV1128)*('Attorney Detail'!G1126+'Attorney Detail'!H1126),0)))</f>
        <v>0</v>
      </c>
      <c r="BF1128" s="93">
        <f>IF(AF1128=0,0,(IF('Attorney Detail'!Q1126="yes",(AF1128/AV1128)*('Attorney Detail'!G1126+'Attorney Detail'!H1126),0)))</f>
        <v>0</v>
      </c>
      <c r="BG1128" s="93">
        <f>IF(AH1128=0,0,(AH1128/AV1128)*('Attorney Detail'!G1126+'Attorney Detail'!H1126))</f>
        <v>0</v>
      </c>
      <c r="BH1128" s="93">
        <f>IF(AK1128+AM1128=0,0,(IF('Attorney Detail'!R1126="yes",((AL1128+AN1128)/AV1128)*('Attorney Detail'!G1126+'Attorney Detail'!H1126),0)))</f>
        <v>0</v>
      </c>
      <c r="BI1128" s="91">
        <f>IF(AP1128=0,0,(IF('Attorney Detail'!S1126="yes",(AP1128/AV1128)*('Attorney Detail'!G1126+'Attorney Detail'!H1126),0)))</f>
        <v>0</v>
      </c>
      <c r="BJ1128" s="91">
        <f>IF(AT1128=0,0,(AT1128/AV1128)*('Attorney Detail'!G1126+'Attorney Detail'!H1126))</f>
        <v>0</v>
      </c>
      <c r="BK1128" s="91">
        <f>IF((AU1128)=0,('Attorney Detail'!G1126+'Attorney Detail'!H1126),SUM(AW1128:BJ1128))</f>
        <v>0</v>
      </c>
    </row>
    <row r="1129" spans="1:63" ht="16.5" thickTop="1" thickBot="1" x14ac:dyDescent="0.3">
      <c r="A1129" s="72" t="s">
        <v>29</v>
      </c>
      <c r="B1129" s="73"/>
      <c r="C1129" s="73">
        <f t="shared" ref="C1129" si="5071">SUM(C1125:C1128)</f>
        <v>0</v>
      </c>
      <c r="D1129" s="74">
        <f t="shared" ref="D1129" si="5072">C1129/C1123</f>
        <v>0</v>
      </c>
      <c r="E1129" s="73">
        <f t="shared" ref="E1129" si="5073">SUM(E1125:E1128)</f>
        <v>0</v>
      </c>
      <c r="F1129" s="74">
        <f t="shared" ref="F1129" si="5074">E1129/E1123</f>
        <v>0</v>
      </c>
      <c r="G1129" s="73">
        <f t="shared" ref="G1129" si="5075">SUM(G1125:G1128)</f>
        <v>0</v>
      </c>
      <c r="H1129" s="75">
        <f t="shared" ref="H1129" si="5076">G1129/G1123</f>
        <v>0</v>
      </c>
      <c r="I1129" s="73">
        <f t="shared" ref="I1129" si="5077">SUM(I1125:I1128)</f>
        <v>0</v>
      </c>
      <c r="J1129" s="75">
        <f t="shared" ref="J1129" si="5078">I1129/I1123</f>
        <v>0</v>
      </c>
      <c r="K1129" s="73">
        <f t="shared" ref="K1129" si="5079">SUM(K1125:K1128)</f>
        <v>0</v>
      </c>
      <c r="L1129" s="75">
        <f t="shared" ref="L1129" si="5080">K1129/K1123</f>
        <v>0</v>
      </c>
      <c r="M1129" s="73">
        <f t="shared" ref="M1129" si="5081">SUM(M1125:M1128)</f>
        <v>0</v>
      </c>
      <c r="N1129" s="74">
        <f t="shared" ref="N1129" si="5082">M1129/M1123</f>
        <v>0</v>
      </c>
      <c r="O1129" s="73">
        <f t="shared" ref="O1129" si="5083">SUM(O1125:O1128)</f>
        <v>0</v>
      </c>
      <c r="P1129" s="74">
        <f t="shared" ref="P1129" si="5084">O1129/O1123</f>
        <v>0</v>
      </c>
      <c r="Q1129" s="73">
        <f t="shared" ref="Q1129" si="5085">SUM(Q1125:Q1128)</f>
        <v>0</v>
      </c>
      <c r="R1129" s="75">
        <f t="shared" ref="R1129" si="5086">Q1129/Q1123</f>
        <v>0</v>
      </c>
      <c r="S1129" s="73">
        <f t="shared" ref="S1129" si="5087">SUM(S1125:S1128)</f>
        <v>0</v>
      </c>
      <c r="T1129" s="75">
        <f t="shared" ref="T1129" si="5088">S1129/S1123</f>
        <v>0</v>
      </c>
      <c r="U1129" s="73">
        <f t="shared" ref="U1129" si="5089">SUM(U1125:U1128)</f>
        <v>0</v>
      </c>
      <c r="V1129" s="75">
        <f t="shared" ref="V1129" si="5090">U1129/U1123</f>
        <v>0</v>
      </c>
      <c r="W1129" s="73">
        <f t="shared" ref="W1129" si="5091">SUM(W1125:W1128)</f>
        <v>0</v>
      </c>
      <c r="X1129" s="75">
        <f t="shared" ref="X1129" si="5092">W1129/W1123</f>
        <v>0</v>
      </c>
      <c r="Y1129" s="73">
        <f t="shared" ref="Y1129" si="5093">SUM(Y1125:Y1128)</f>
        <v>0</v>
      </c>
      <c r="Z1129" s="75">
        <f t="shared" ref="Z1129" si="5094">Y1129/Y1123</f>
        <v>0</v>
      </c>
      <c r="AA1129" s="73">
        <f t="shared" ref="AA1129" si="5095">SUM(AA1125:AA1128)</f>
        <v>0</v>
      </c>
      <c r="AB1129" s="75">
        <f t="shared" ref="AB1129" si="5096">AA1129/AA1123</f>
        <v>0</v>
      </c>
      <c r="AC1129" s="73">
        <f t="shared" ref="AC1129" si="5097">SUM(AC1125:AC1128)</f>
        <v>0</v>
      </c>
      <c r="AD1129" s="75">
        <f t="shared" ref="AD1129" si="5098">AC1129/AC1123</f>
        <v>0</v>
      </c>
      <c r="AE1129" s="73">
        <f t="shared" ref="AE1129" si="5099">SUM(AE1125:AE1128)</f>
        <v>0</v>
      </c>
      <c r="AF1129" s="75">
        <f t="shared" ref="AF1129" si="5100">AE1129/AE1123</f>
        <v>0</v>
      </c>
      <c r="AG1129" s="73">
        <f t="shared" ref="AG1129" si="5101">SUM(AG1125:AG1128)</f>
        <v>0</v>
      </c>
      <c r="AH1129" s="75">
        <f t="shared" ref="AH1129" si="5102">AG1129/AG1123</f>
        <v>0</v>
      </c>
      <c r="AI1129" s="73">
        <f t="shared" ref="AI1129" si="5103">SUM(AI1125:AI1128)</f>
        <v>0</v>
      </c>
      <c r="AJ1129" s="75">
        <f t="shared" ref="AJ1129" si="5104">AI1129/AI1123</f>
        <v>0</v>
      </c>
      <c r="AK1129" s="73">
        <f t="shared" ref="AK1129" si="5105">SUM(AK1125:AK1128)</f>
        <v>0</v>
      </c>
      <c r="AL1129" s="75">
        <f t="shared" ref="AL1129" si="5106">AK1129/AK1123</f>
        <v>0</v>
      </c>
      <c r="AM1129" s="73">
        <f t="shared" ref="AM1129" si="5107">SUM(AM1125:AM1128)</f>
        <v>0</v>
      </c>
      <c r="AN1129" s="75">
        <f t="shared" ref="AN1129" si="5108">AM1129/AM1123</f>
        <v>0</v>
      </c>
      <c r="AO1129" s="73">
        <f t="shared" ref="AO1129" si="5109">SUM(AO1125:AO1128)</f>
        <v>0</v>
      </c>
      <c r="AP1129" s="75">
        <f t="shared" ref="AP1129" si="5110">AO1129/AO1123</f>
        <v>0</v>
      </c>
      <c r="AQ1129" s="73">
        <f t="shared" ref="AQ1129" si="5111">SUM(AQ1125:AQ1128)</f>
        <v>0</v>
      </c>
      <c r="AR1129" s="75">
        <f t="shared" ref="AR1129" si="5112">AQ1129/AQ1123</f>
        <v>0</v>
      </c>
      <c r="AS1129" s="73">
        <f t="shared" ref="AS1129" si="5113">SUM(AS1125:AS1128)</f>
        <v>0</v>
      </c>
      <c r="AT1129" s="75">
        <f t="shared" ref="AT1129" si="5114">AS1129/AS1123</f>
        <v>0</v>
      </c>
      <c r="AU1129" s="71">
        <f>E1129+M1129+O1129+Q1129+W1129+Y1129+AA1129+AE1129+AG1129+AI1129+AO1129+AS1129+G1129+K1129+I1129+AC1129+S1129+U1129+AQ1129+AK1129+AM1129+C1129</f>
        <v>0</v>
      </c>
      <c r="AV1129" s="155">
        <f t="shared" si="5070"/>
        <v>0</v>
      </c>
      <c r="AW1129" s="94"/>
      <c r="AX1129" s="94"/>
      <c r="AY1129" s="94"/>
      <c r="AZ1129" s="94"/>
      <c r="BA1129" s="94"/>
      <c r="BB1129" s="94"/>
      <c r="BC1129" s="94"/>
      <c r="BD1129" s="94"/>
      <c r="BE1129" s="94"/>
      <c r="BF1129" s="94"/>
      <c r="BG1129" s="94"/>
      <c r="BH1129" s="94"/>
      <c r="BI1129" s="94"/>
      <c r="BJ1129" s="94"/>
      <c r="BK1129" s="94"/>
    </row>
    <row r="1130" spans="1:63" ht="16.5" thickTop="1" x14ac:dyDescent="0.25">
      <c r="A1130" s="233" t="s">
        <v>481</v>
      </c>
      <c r="B1130" s="233"/>
      <c r="C1130" s="233"/>
      <c r="D1130" s="233"/>
      <c r="E1130" s="233"/>
      <c r="F1130" s="233"/>
      <c r="G1130" s="233"/>
      <c r="H1130" s="233"/>
      <c r="I1130" s="233"/>
      <c r="J1130" s="233"/>
      <c r="K1130" s="233"/>
      <c r="L1130" s="233"/>
      <c r="M1130" s="233"/>
      <c r="N1130" s="233"/>
      <c r="O1130" s="233"/>
      <c r="P1130" s="233"/>
      <c r="Q1130" s="233"/>
      <c r="R1130" s="233"/>
      <c r="S1130" s="233"/>
      <c r="T1130" s="233"/>
      <c r="U1130" s="233"/>
      <c r="V1130" s="233"/>
      <c r="W1130" s="233"/>
      <c r="X1130" s="233"/>
      <c r="Y1130" s="233"/>
      <c r="Z1130" s="233"/>
      <c r="AA1130" s="233"/>
      <c r="AB1130" s="233"/>
      <c r="AC1130" s="233"/>
      <c r="AD1130" s="233"/>
      <c r="AE1130" s="233"/>
      <c r="AF1130" s="233"/>
      <c r="AG1130" s="233"/>
      <c r="AH1130" s="233"/>
      <c r="AI1130" s="233"/>
      <c r="AJ1130" s="233"/>
      <c r="AK1130" s="233"/>
      <c r="AL1130" s="233"/>
      <c r="AM1130" s="233"/>
      <c r="AN1130" s="233"/>
      <c r="AO1130" s="233"/>
      <c r="AP1130" s="233"/>
      <c r="AQ1130" s="233"/>
      <c r="AR1130" s="233"/>
      <c r="AS1130" s="233"/>
      <c r="AT1130" s="233"/>
      <c r="AU1130" s="233"/>
      <c r="AV1130" s="233"/>
    </row>
    <row r="1131" spans="1:63" ht="45" x14ac:dyDescent="0.25">
      <c r="A1131" s="76"/>
      <c r="B1131" s="66" t="s">
        <v>21</v>
      </c>
      <c r="C1131" s="225" t="s">
        <v>442</v>
      </c>
      <c r="D1131" s="226"/>
      <c r="E1131" s="225" t="s">
        <v>96</v>
      </c>
      <c r="F1131" s="226"/>
      <c r="G1131" s="232" t="s">
        <v>99</v>
      </c>
      <c r="H1131" s="226"/>
      <c r="I1131" s="232" t="s">
        <v>100</v>
      </c>
      <c r="J1131" s="226"/>
      <c r="K1131" s="225" t="s">
        <v>97</v>
      </c>
      <c r="L1131" s="226"/>
      <c r="M1131" s="225" t="s">
        <v>98</v>
      </c>
      <c r="N1131" s="226"/>
      <c r="O1131" s="225" t="s">
        <v>22</v>
      </c>
      <c r="P1131" s="226"/>
      <c r="Q1131" s="225" t="s">
        <v>489</v>
      </c>
      <c r="R1131" s="226"/>
      <c r="S1131" s="225" t="s">
        <v>488</v>
      </c>
      <c r="T1131" s="226"/>
      <c r="U1131" s="232" t="s">
        <v>422</v>
      </c>
      <c r="V1131" s="226"/>
      <c r="W1131" s="232" t="s">
        <v>436</v>
      </c>
      <c r="X1131" s="226"/>
      <c r="Y1131" s="232" t="s">
        <v>423</v>
      </c>
      <c r="Z1131" s="226"/>
      <c r="AA1131" s="225" t="s">
        <v>484</v>
      </c>
      <c r="AB1131" s="226"/>
      <c r="AC1131" s="225" t="s">
        <v>93</v>
      </c>
      <c r="AD1131" s="226"/>
      <c r="AE1131" s="225" t="s">
        <v>94</v>
      </c>
      <c r="AF1131" s="226"/>
      <c r="AG1131" s="225" t="s">
        <v>485</v>
      </c>
      <c r="AH1131" s="226"/>
      <c r="AI1131" s="225" t="s">
        <v>424</v>
      </c>
      <c r="AJ1131" s="226"/>
      <c r="AK1131" s="225" t="s">
        <v>425</v>
      </c>
      <c r="AL1131" s="226"/>
      <c r="AM1131" s="225" t="s">
        <v>437</v>
      </c>
      <c r="AN1131" s="226"/>
      <c r="AO1131" s="225" t="s">
        <v>500</v>
      </c>
      <c r="AP1131" s="226"/>
      <c r="AQ1131" s="225" t="s">
        <v>426</v>
      </c>
      <c r="AR1131" s="226"/>
      <c r="AS1131" s="225" t="s">
        <v>447</v>
      </c>
      <c r="AT1131" s="226"/>
      <c r="AU1131" s="225" t="s">
        <v>23</v>
      </c>
      <c r="AV1131" s="226"/>
      <c r="AW1131" s="89" t="s">
        <v>442</v>
      </c>
      <c r="AX1131" s="89" t="s">
        <v>96</v>
      </c>
      <c r="AY1131" s="195" t="s">
        <v>365</v>
      </c>
      <c r="AZ1131" s="105" t="s">
        <v>97</v>
      </c>
      <c r="BA1131" s="105" t="s">
        <v>443</v>
      </c>
      <c r="BB1131" s="90" t="s">
        <v>434</v>
      </c>
      <c r="BC1131" s="106" t="s">
        <v>366</v>
      </c>
      <c r="BD1131" s="90" t="s">
        <v>435</v>
      </c>
      <c r="BE1131" s="90" t="s">
        <v>93</v>
      </c>
      <c r="BF1131" s="90" t="s">
        <v>94</v>
      </c>
      <c r="BG1131" s="90" t="s">
        <v>31</v>
      </c>
      <c r="BH1131" s="90" t="s">
        <v>444</v>
      </c>
      <c r="BI1131" s="91" t="s">
        <v>445</v>
      </c>
      <c r="BJ1131" s="91" t="s">
        <v>446</v>
      </c>
      <c r="BK1131" s="91" t="s">
        <v>448</v>
      </c>
    </row>
    <row r="1132" spans="1:63" x14ac:dyDescent="0.25">
      <c r="A1132" s="38" t="s">
        <v>107</v>
      </c>
      <c r="B1132" s="67"/>
      <c r="C1132" s="67"/>
      <c r="D1132" s="68"/>
      <c r="E1132" s="67"/>
      <c r="F1132" s="68"/>
      <c r="G1132" s="67"/>
      <c r="H1132" s="68"/>
      <c r="I1132" s="67"/>
      <c r="J1132" s="68"/>
      <c r="K1132" s="67"/>
      <c r="L1132" s="68"/>
      <c r="M1132" s="69"/>
      <c r="N1132" s="68"/>
      <c r="O1132" s="67"/>
      <c r="P1132" s="68"/>
      <c r="Q1132" s="67"/>
      <c r="R1132" s="68"/>
      <c r="S1132" s="67"/>
      <c r="T1132" s="68"/>
      <c r="U1132" s="67"/>
      <c r="V1132" s="68"/>
      <c r="W1132" s="67"/>
      <c r="X1132" s="68"/>
      <c r="Y1132" s="67"/>
      <c r="Z1132" s="68"/>
      <c r="AA1132" s="67"/>
      <c r="AB1132" s="68"/>
      <c r="AC1132" s="69"/>
      <c r="AD1132" s="69"/>
      <c r="AE1132" s="67"/>
      <c r="AF1132" s="68"/>
      <c r="AG1132" s="67"/>
      <c r="AH1132" s="68"/>
      <c r="AI1132" s="67"/>
      <c r="AJ1132" s="68"/>
      <c r="AK1132" s="227"/>
      <c r="AL1132" s="228"/>
      <c r="AM1132" s="227"/>
      <c r="AN1132" s="228"/>
      <c r="AO1132" s="112"/>
      <c r="AP1132" s="113"/>
      <c r="AQ1132" s="112"/>
      <c r="AR1132" s="113"/>
      <c r="AS1132" s="112"/>
      <c r="AT1132" s="113"/>
      <c r="AU1132" s="67"/>
      <c r="AV1132" s="110"/>
      <c r="AW1132" s="89"/>
      <c r="AX1132" s="89"/>
      <c r="AY1132" s="89"/>
      <c r="AZ1132" s="89"/>
      <c r="BA1132" s="89"/>
    </row>
    <row r="1133" spans="1:63" x14ac:dyDescent="0.25">
      <c r="A1133" s="77"/>
      <c r="B1133" s="70"/>
      <c r="C1133" s="223">
        <f>(VLOOKUP(A1132,$BL$2:$CH$5,2,FALSE))*'Attorney Detail'!F1133</f>
        <v>15</v>
      </c>
      <c r="D1133" s="224"/>
      <c r="E1133" s="223">
        <f>(VLOOKUP(A1132,$BL$2:$CH$5,3,FALSE))*'Attorney Detail'!F1133</f>
        <v>15</v>
      </c>
      <c r="F1133" s="224"/>
      <c r="G1133" s="223">
        <f>VLOOKUP(A1132,$BL$2:$CI$5,4,FALSE)*'Attorney Detail'!F1133</f>
        <v>50</v>
      </c>
      <c r="H1133" s="224"/>
      <c r="I1133" s="223">
        <f>VLOOKUP(A1132,$BL$2:$CI$5,5,FALSE)*'Attorney Detail'!F1133</f>
        <v>80</v>
      </c>
      <c r="J1133" s="224"/>
      <c r="K1133" s="223">
        <f>VLOOKUP(A1132,$BL$2:$CI$5,6,FALSE)*'Attorney Detail'!F1133</f>
        <v>100</v>
      </c>
      <c r="L1133" s="224"/>
      <c r="M1133" s="234">
        <f>VLOOKUP(A1132,$BL$2:$CI$5,7,FALSE)*'Attorney Detail'!F1133</f>
        <v>150</v>
      </c>
      <c r="N1133" s="224"/>
      <c r="O1133" s="223">
        <f>VLOOKUP(A1132,$BL$2:$CI$5,8,FALSE)*'Attorney Detail'!F1133</f>
        <v>300</v>
      </c>
      <c r="P1133" s="224"/>
      <c r="Q1133" s="223">
        <f>VLOOKUP(A1132,$BL$2:$CI$5,9,FALSE)*'Attorney Detail'!F1133</f>
        <v>15</v>
      </c>
      <c r="R1133" s="224"/>
      <c r="S1133" s="223">
        <f>VLOOKUP(A1132,$BL$2:$CI$5,10,FALSE)*'Attorney Detail'!F1133</f>
        <v>50</v>
      </c>
      <c r="T1133" s="224"/>
      <c r="U1133" s="223">
        <f>VLOOKUP(A1132,$BL$2:$CI$5,11,FALSE)*'Attorney Detail'!F1133</f>
        <v>100</v>
      </c>
      <c r="V1133" s="224"/>
      <c r="W1133" s="223">
        <f>VLOOKUP(A1132,$BL$2:$CI$5,12,FALSE)*'Attorney Detail'!F1133</f>
        <v>220</v>
      </c>
      <c r="X1133" s="224"/>
      <c r="Y1133" s="223">
        <f>VLOOKUP(A1132,$BL$2:$CI$5,13,FALSE)*'Attorney Detail'!F1133</f>
        <v>300</v>
      </c>
      <c r="Z1133" s="224"/>
      <c r="AA1133" s="229">
        <f>VLOOKUP(A1132,$BL$2:$CI$5,14,FALSE)*'Attorney Detail'!F1133</f>
        <v>400</v>
      </c>
      <c r="AB1133" s="230"/>
      <c r="AC1133" s="229">
        <f>VLOOKUP(A1132,$BL$2:$CI$5,15,FALSE)*'Attorney Detail'!F1133</f>
        <v>120</v>
      </c>
      <c r="AD1133" s="231"/>
      <c r="AE1133" s="229">
        <f>VLOOKUP(A1132,$BL$2:$CI$5,16,FALSE)*'Attorney Detail'!F1133</f>
        <v>120</v>
      </c>
      <c r="AF1133" s="230"/>
      <c r="AG1133" s="229">
        <f>VLOOKUP(A1132,$BL$2:$CI$5,17,FALSE)*'Attorney Detail'!F1133</f>
        <v>300</v>
      </c>
      <c r="AH1133" s="230"/>
      <c r="AI1133" s="223">
        <f>VLOOKUP(A1132,$BL$2:$CI$5,18,FALSE)*'Attorney Detail'!F1133</f>
        <v>300</v>
      </c>
      <c r="AJ1133" s="224"/>
      <c r="AK1133" s="223">
        <f>VLOOKUP(A1132,$BL$2:$CI$5,19,FALSE)*'Attorney Detail'!F1133</f>
        <v>15</v>
      </c>
      <c r="AL1133" s="224"/>
      <c r="AM1133" s="223">
        <f>VLOOKUP(A1132,$BL$2:$CI$5,20,FALSE)*'Attorney Detail'!F1133</f>
        <v>40</v>
      </c>
      <c r="AN1133" s="224"/>
      <c r="AO1133" s="223">
        <f>VLOOKUP(A1132,$BL$2:$CI$5,21,FALSE)*'Attorney Detail'!F1133</f>
        <v>40</v>
      </c>
      <c r="AP1133" s="224"/>
      <c r="AQ1133" s="223">
        <f>VLOOKUP(A1132,$BL$2:$CI$5,22,FALSE)*'Attorney Detail'!F1133</f>
        <v>40</v>
      </c>
      <c r="AR1133" s="224"/>
      <c r="AS1133" s="235">
        <f>VLOOKUP(A1132,$BL$2:$CI$5,23,FALSE)*'Attorney Detail'!F1133</f>
        <v>10000000000</v>
      </c>
      <c r="AT1133" s="236"/>
      <c r="AU1133" s="237"/>
      <c r="AV1133" s="238"/>
    </row>
    <row r="1134" spans="1:63" ht="15.75" thickBot="1" x14ac:dyDescent="0.3">
      <c r="A1134" s="37" t="str">
        <f>'Attorney Detail'!A1133&amp;""</f>
        <v/>
      </c>
      <c r="B1134" s="78" t="s">
        <v>24</v>
      </c>
      <c r="C1134" s="78" t="s">
        <v>24</v>
      </c>
      <c r="D1134" s="78" t="s">
        <v>112</v>
      </c>
      <c r="E1134" s="78" t="s">
        <v>24</v>
      </c>
      <c r="F1134" s="78" t="s">
        <v>112</v>
      </c>
      <c r="G1134" s="78" t="s">
        <v>24</v>
      </c>
      <c r="H1134" s="78" t="s">
        <v>112</v>
      </c>
      <c r="I1134" s="78" t="s">
        <v>24</v>
      </c>
      <c r="J1134" s="78" t="s">
        <v>112</v>
      </c>
      <c r="K1134" s="78" t="s">
        <v>24</v>
      </c>
      <c r="L1134" s="78" t="s">
        <v>112</v>
      </c>
      <c r="M1134" s="78" t="s">
        <v>24</v>
      </c>
      <c r="N1134" s="78" t="s">
        <v>112</v>
      </c>
      <c r="O1134" s="78" t="s">
        <v>24</v>
      </c>
      <c r="P1134" s="78" t="s">
        <v>112</v>
      </c>
      <c r="Q1134" s="78" t="s">
        <v>24</v>
      </c>
      <c r="R1134" s="78" t="s">
        <v>112</v>
      </c>
      <c r="S1134" s="78" t="s">
        <v>24</v>
      </c>
      <c r="T1134" s="78" t="s">
        <v>112</v>
      </c>
      <c r="U1134" s="78" t="s">
        <v>24</v>
      </c>
      <c r="V1134" s="78" t="s">
        <v>112</v>
      </c>
      <c r="W1134" s="78" t="s">
        <v>24</v>
      </c>
      <c r="X1134" s="78" t="s">
        <v>112</v>
      </c>
      <c r="Y1134" s="78" t="s">
        <v>24</v>
      </c>
      <c r="Z1134" s="78" t="s">
        <v>112</v>
      </c>
      <c r="AA1134" s="78" t="s">
        <v>24</v>
      </c>
      <c r="AB1134" s="78" t="s">
        <v>112</v>
      </c>
      <c r="AC1134" s="78" t="s">
        <v>24</v>
      </c>
      <c r="AD1134" s="78" t="s">
        <v>112</v>
      </c>
      <c r="AE1134" s="78" t="s">
        <v>24</v>
      </c>
      <c r="AF1134" s="78" t="s">
        <v>112</v>
      </c>
      <c r="AG1134" s="78" t="s">
        <v>24</v>
      </c>
      <c r="AH1134" s="79" t="s">
        <v>112</v>
      </c>
      <c r="AI1134" s="78" t="s">
        <v>24</v>
      </c>
      <c r="AJ1134" s="78" t="s">
        <v>112</v>
      </c>
      <c r="AK1134" s="78" t="s">
        <v>24</v>
      </c>
      <c r="AL1134" s="78" t="s">
        <v>112</v>
      </c>
      <c r="AM1134" s="78" t="s">
        <v>24</v>
      </c>
      <c r="AN1134" s="78" t="s">
        <v>112</v>
      </c>
      <c r="AO1134" s="78" t="s">
        <v>24</v>
      </c>
      <c r="AP1134" s="78" t="s">
        <v>112</v>
      </c>
      <c r="AQ1134" s="78" t="s">
        <v>24</v>
      </c>
      <c r="AR1134" s="78" t="s">
        <v>112</v>
      </c>
      <c r="AS1134" s="78" t="s">
        <v>24</v>
      </c>
      <c r="AT1134" s="78" t="s">
        <v>112</v>
      </c>
      <c r="AU1134" s="78" t="s">
        <v>24</v>
      </c>
      <c r="AV1134" s="154" t="s">
        <v>112</v>
      </c>
    </row>
    <row r="1135" spans="1:63" ht="16.5" thickTop="1" thickBot="1" x14ac:dyDescent="0.3">
      <c r="A1135" s="20" t="s">
        <v>25</v>
      </c>
      <c r="B1135" s="21"/>
      <c r="C1135" s="21"/>
      <c r="D1135" s="75">
        <f>C1135/C1133</f>
        <v>0</v>
      </c>
      <c r="E1135" s="21"/>
      <c r="F1135" s="75">
        <f>E1135/E1133</f>
        <v>0</v>
      </c>
      <c r="G1135" s="21"/>
      <c r="H1135" s="75">
        <f>G1135/G1133</f>
        <v>0</v>
      </c>
      <c r="I1135" s="21"/>
      <c r="J1135" s="75">
        <f>I1135/I1133</f>
        <v>0</v>
      </c>
      <c r="K1135" s="21"/>
      <c r="L1135" s="75">
        <f>K1135/K1133</f>
        <v>0</v>
      </c>
      <c r="M1135" s="21"/>
      <c r="N1135" s="75">
        <f>M1135/M1133</f>
        <v>0</v>
      </c>
      <c r="O1135" s="21"/>
      <c r="P1135" s="75">
        <f>O1135/O1133</f>
        <v>0</v>
      </c>
      <c r="Q1135" s="21"/>
      <c r="R1135" s="75">
        <f>Q1135/Q1133</f>
        <v>0</v>
      </c>
      <c r="S1135" s="21"/>
      <c r="T1135" s="75">
        <f>S1135/S1133</f>
        <v>0</v>
      </c>
      <c r="U1135" s="21"/>
      <c r="V1135" s="75">
        <f>U1135/U1133</f>
        <v>0</v>
      </c>
      <c r="W1135" s="21"/>
      <c r="X1135" s="75">
        <f>W1135/W1133</f>
        <v>0</v>
      </c>
      <c r="Y1135" s="21"/>
      <c r="Z1135" s="75">
        <f>Y1135/Y1133</f>
        <v>0</v>
      </c>
      <c r="AA1135" s="21"/>
      <c r="AB1135" s="75">
        <f>AA1135/AA1133</f>
        <v>0</v>
      </c>
      <c r="AC1135" s="21"/>
      <c r="AD1135" s="75">
        <f>AC1135/AC1133</f>
        <v>0</v>
      </c>
      <c r="AE1135" s="21"/>
      <c r="AF1135" s="75">
        <f>AE1135/AE1133</f>
        <v>0</v>
      </c>
      <c r="AG1135" s="21"/>
      <c r="AH1135" s="75">
        <f>AG1135/AG1133</f>
        <v>0</v>
      </c>
      <c r="AI1135" s="21"/>
      <c r="AJ1135" s="75">
        <f>AI1135/AI1133</f>
        <v>0</v>
      </c>
      <c r="AK1135" s="21"/>
      <c r="AL1135" s="75">
        <f>AK1135/AK1133</f>
        <v>0</v>
      </c>
      <c r="AM1135" s="21">
        <v>0</v>
      </c>
      <c r="AN1135" s="75">
        <f>AM1135/AM1133</f>
        <v>0</v>
      </c>
      <c r="AO1135" s="21"/>
      <c r="AP1135" s="75">
        <f>AO1135/AO1133</f>
        <v>0</v>
      </c>
      <c r="AQ1135" s="21"/>
      <c r="AR1135" s="75">
        <f>AQ1135/AQ1133</f>
        <v>0</v>
      </c>
      <c r="AS1135" s="21"/>
      <c r="AT1135" s="75">
        <f>AS1135/AS1133</f>
        <v>0</v>
      </c>
      <c r="AU1135" s="100">
        <f>E1135+M1135+O1135+Q1135+W1135+Y1135+AA1135+AE1135+AG1135+AI1135+AO1135+AS1135+G1135+K1135+I1135+AC1135+S1135+U1135+AQ1135+AK1135+AM1135+C1135</f>
        <v>0</v>
      </c>
      <c r="AV1135" s="155">
        <f t="shared" ref="AV1135:AV1139" si="5115">F1135+N1135+P1135+R1135+X1135+Z1135+AB1135+AF1135+AH1135+AJ1135+AP1135+AT1135+AD1135+H1135+L1135+J1135+T1135+V1135+AR1135+AL1135+AN1135+D1135</f>
        <v>0</v>
      </c>
      <c r="AW1135" s="93">
        <f>IF(D1135=0,0,(IF('Attorney Detail'!I1133="yes",(D1135/AV1135)*('Attorney Detail'!G1133+'Attorney Detail'!H1133),0)))</f>
        <v>0</v>
      </c>
      <c r="AX1135" s="93">
        <f>IF(F1135=0,0,(IF('Attorney Detail'!J1133="yes",(F1135/AV1135)*('Attorney Detail'!G1133+'Attorney Detail'!H1133),0)))</f>
        <v>0</v>
      </c>
      <c r="AY1135" s="93">
        <f>IF(H1135+J1135=0,0,(IF('Attorney Detail'!K1133="yes",((H1135+J1135)/AV1135)*('Attorney Detail'!G1133+'Attorney Detail'!H1133),0)))</f>
        <v>0</v>
      </c>
      <c r="AZ1135" s="93">
        <f>IF(L1135=0,0,(IF('Attorney Detail'!L1133="yes",(L1135/AV1135)*('Attorney Detail'!G1133+'Attorney Detail'!H1133),0)))</f>
        <v>0</v>
      </c>
      <c r="BA1135" s="93">
        <f>IF(N1135=0,0,(N1135/AV1135)*('Attorney Detail'!G1133+'Attorney Detail'!H1133))</f>
        <v>0</v>
      </c>
      <c r="BB1135" s="93">
        <f>IF(R1135+T1135=0,0,(IF('Attorney Detail'!M1133="yes",((R1135+T1135)/AV1135)*('Attorney Detail'!G1133+'Attorney Detail'!H1133),0)))</f>
        <v>0</v>
      </c>
      <c r="BC1135" s="93">
        <f>IF(V1135=0,0,(IF('Attorney Detail'!N1133="yes",(((V1135)/AV1135)*('Attorney Detail'!G1133+'Attorney Detail'!H1133)),0)))</f>
        <v>0</v>
      </c>
      <c r="BD1135" s="93">
        <f>IF(X1135+Z1135+AB1135=0,0,(IF('Attorney Detail'!O1133="yes",((X1135+Z1135+AB1135)/AV1135)*('Attorney Detail'!G1133+'Attorney Detail'!H1133),0)))</f>
        <v>0</v>
      </c>
      <c r="BE1135" s="93">
        <f>IF(AD1135=0,0,(IF('Attorney Detail'!P1133="yes",(AD1135/AV1135)*('Attorney Detail'!G1133+'Attorney Detail'!H1133),0)))</f>
        <v>0</v>
      </c>
      <c r="BF1135" s="93">
        <f>IF(AF1135=0,0,(IF('Attorney Detail'!Q1133="yes",(AF1135/AV1135)*('Attorney Detail'!G1133+'Attorney Detail'!H1133),0)))</f>
        <v>0</v>
      </c>
      <c r="BG1135" s="93">
        <f>IF(AH1135=0,0,(AH1135/AV1135)*('Attorney Detail'!G1133+'Attorney Detail'!H1133))</f>
        <v>0</v>
      </c>
      <c r="BH1135" s="93">
        <f>IF(AK1135+AM1135=0,0,(IF('Attorney Detail'!R1133="yes",((AL1135+AN1135)/AV1135)*('Attorney Detail'!G1133+'Attorney Detail'!H1133),0)))</f>
        <v>0</v>
      </c>
      <c r="BI1135" s="91">
        <f>IF(AP1135=0,0,(IF('Attorney Detail'!S1133="yes",(AP1135/AV1135)*('Attorney Detail'!G1133+'Attorney Detail'!H1133),0)))</f>
        <v>0</v>
      </c>
      <c r="BJ1135" s="91">
        <f>IF(AT1135=0,0,(AT1135/AV1135)*('Attorney Detail'!G1133+'Attorney Detail'!H1133))</f>
        <v>0</v>
      </c>
      <c r="BK1135" s="91">
        <f>IF((AU1135)=0,('Attorney Detail'!G1133+'Attorney Detail'!H1133),SUM(AW1135:BJ1135))</f>
        <v>0</v>
      </c>
    </row>
    <row r="1136" spans="1:63" ht="16.5" thickTop="1" thickBot="1" x14ac:dyDescent="0.3">
      <c r="A1136" s="22" t="s">
        <v>26</v>
      </c>
      <c r="B1136" s="23"/>
      <c r="C1136" s="88"/>
      <c r="D1136" s="75">
        <f>C1136/C1133</f>
        <v>0</v>
      </c>
      <c r="E1136" s="88"/>
      <c r="F1136" s="75">
        <f>E1136/E1133</f>
        <v>0</v>
      </c>
      <c r="G1136" s="88"/>
      <c r="H1136" s="75">
        <f>G1136/G1133</f>
        <v>0</v>
      </c>
      <c r="I1136" s="88"/>
      <c r="J1136" s="75">
        <f>I1136/I1133</f>
        <v>0</v>
      </c>
      <c r="K1136" s="88"/>
      <c r="L1136" s="75">
        <f>K1136/K1133</f>
        <v>0</v>
      </c>
      <c r="M1136" s="88"/>
      <c r="N1136" s="75">
        <f>M1136/M1133</f>
        <v>0</v>
      </c>
      <c r="O1136" s="88"/>
      <c r="P1136" s="75">
        <f>O1136/O1133</f>
        <v>0</v>
      </c>
      <c r="Q1136" s="88"/>
      <c r="R1136" s="75">
        <f>Q1136/Q1133</f>
        <v>0</v>
      </c>
      <c r="S1136" s="88"/>
      <c r="T1136" s="75">
        <f>S1136/S1133</f>
        <v>0</v>
      </c>
      <c r="U1136" s="88"/>
      <c r="V1136" s="75">
        <f>U1136/U1133</f>
        <v>0</v>
      </c>
      <c r="W1136" s="88"/>
      <c r="X1136" s="75">
        <f>W1136/W1133</f>
        <v>0</v>
      </c>
      <c r="Y1136" s="88"/>
      <c r="Z1136" s="75">
        <f>Y1136/Y1133</f>
        <v>0</v>
      </c>
      <c r="AA1136" s="88"/>
      <c r="AB1136" s="75">
        <f>AA1136/AA1133</f>
        <v>0</v>
      </c>
      <c r="AC1136" s="88"/>
      <c r="AD1136" s="75">
        <f>AC1136/AC1133</f>
        <v>0</v>
      </c>
      <c r="AE1136" s="88"/>
      <c r="AF1136" s="75">
        <f>AE1136/AE1133</f>
        <v>0</v>
      </c>
      <c r="AG1136" s="88"/>
      <c r="AH1136" s="75">
        <f>AG1136/AG1133</f>
        <v>0</v>
      </c>
      <c r="AI1136" s="88"/>
      <c r="AJ1136" s="75">
        <f>AI1136/AI1133</f>
        <v>0</v>
      </c>
      <c r="AK1136" s="88">
        <v>0</v>
      </c>
      <c r="AL1136" s="75">
        <f>AK1136/AK1133</f>
        <v>0</v>
      </c>
      <c r="AM1136" s="88">
        <v>0</v>
      </c>
      <c r="AN1136" s="75">
        <f>AM1136/AM1133</f>
        <v>0</v>
      </c>
      <c r="AO1136" s="88"/>
      <c r="AP1136" s="75">
        <f>AO1136/AO1133</f>
        <v>0</v>
      </c>
      <c r="AQ1136" s="88"/>
      <c r="AR1136" s="75">
        <f>AQ1136/AQ1133</f>
        <v>0</v>
      </c>
      <c r="AS1136" s="88"/>
      <c r="AT1136" s="75">
        <f>AS1136/AS1133</f>
        <v>0</v>
      </c>
      <c r="AU1136" s="107">
        <f>E1136+M1136+O1136+Q1136+W1136+Y1136+AA1136+AE1136+AG1136+AI1136+AO1136+AS1136+G1136+K1136+I1136+AC1136+S1136+U1136+AQ1136+AK1136+AM1136+C1136</f>
        <v>0</v>
      </c>
      <c r="AV1136" s="155">
        <f t="shared" si="5115"/>
        <v>0</v>
      </c>
      <c r="AW1136" s="93">
        <f>IF(D1136=0,0,(IF('Attorney Detail'!I1134="yes",(D1136/AV1136)*('Attorney Detail'!G1134+'Attorney Detail'!H1134),0)))</f>
        <v>0</v>
      </c>
      <c r="AX1136" s="93">
        <f>IF(F1136=0,0,(IF('Attorney Detail'!J1134="yes",(F1136/AV1136)*('Attorney Detail'!G1134+'Attorney Detail'!H1134),0)))</f>
        <v>0</v>
      </c>
      <c r="AY1136" s="93">
        <f>IF(H1136+J1136=0,0,(IF('Attorney Detail'!K1134="yes",((H1136+J1136)/AV1136)*('Attorney Detail'!G1134+'Attorney Detail'!H1134),0)))</f>
        <v>0</v>
      </c>
      <c r="AZ1136" s="93">
        <f>IF(L1136=0,0,(IF('Attorney Detail'!L1134="yes",(L1136/AV1136)*('Attorney Detail'!G1134+'Attorney Detail'!H1134),0)))</f>
        <v>0</v>
      </c>
      <c r="BA1136" s="93">
        <f>IF(N1136=0,0,(N1136/AV1136)*('Attorney Detail'!G1134+'Attorney Detail'!H1134))</f>
        <v>0</v>
      </c>
      <c r="BB1136" s="93">
        <f>IF(R1136+T1136=0,0,(IF('Attorney Detail'!M1134="yes",((R1136+T1136)/AV1136)*('Attorney Detail'!G1134+'Attorney Detail'!H1134),0)))</f>
        <v>0</v>
      </c>
      <c r="BC1136" s="93">
        <f>IF(V1136=0,0,(IF('Attorney Detail'!N1134="yes",(((V1136)/AV1136)*('Attorney Detail'!G1134+'Attorney Detail'!H1134)),0)))</f>
        <v>0</v>
      </c>
      <c r="BD1136" s="93">
        <f>IF(X1136+Z1136+AB1136=0,0,(IF('Attorney Detail'!O1134="yes",((X1136+Z1136+AB1136)/AV1136)*('Attorney Detail'!G1134+'Attorney Detail'!H1134),0)))</f>
        <v>0</v>
      </c>
      <c r="BE1136" s="93">
        <f>IF(AD1136=0,0,(IF('Attorney Detail'!P1134="yes",(AD1136/AV1136)*('Attorney Detail'!G1134+'Attorney Detail'!H1134),0)))</f>
        <v>0</v>
      </c>
      <c r="BF1136" s="93">
        <f>IF(AF1136=0,0,(IF('Attorney Detail'!Q1134="yes",(AF1136/AV1136)*('Attorney Detail'!G1134+'Attorney Detail'!H1134),0)))</f>
        <v>0</v>
      </c>
      <c r="BG1136" s="93">
        <f>IF(AH1136=0,0,(AH1136/AV1136)*('Attorney Detail'!G1134+'Attorney Detail'!H1134))</f>
        <v>0</v>
      </c>
      <c r="BH1136" s="93">
        <f>IF(AK1136+AM1136=0,0,(IF('Attorney Detail'!R1134="yes",((AL1136+AN1136)/AV1136)*('Attorney Detail'!G1134+'Attorney Detail'!H1134),0)))</f>
        <v>0</v>
      </c>
      <c r="BI1136" s="91">
        <f>IF(AP1136=0,0,(IF('Attorney Detail'!S1134="yes",(AP1136/AV1136)*('Attorney Detail'!G1134+'Attorney Detail'!H1134),0)))</f>
        <v>0</v>
      </c>
      <c r="BJ1136" s="91">
        <f>IF(AT1136=0,0,(AT1136/AV1136)*('Attorney Detail'!G1134+'Attorney Detail'!H1134))</f>
        <v>0</v>
      </c>
      <c r="BK1136" s="91">
        <f>IF((AU1136)=0,('Attorney Detail'!G1134+'Attorney Detail'!H1134),SUM(AW1136:BJ1136))</f>
        <v>0</v>
      </c>
    </row>
    <row r="1137" spans="1:63" ht="16.5" thickTop="1" thickBot="1" x14ac:dyDescent="0.3">
      <c r="A1137" s="22" t="s">
        <v>27</v>
      </c>
      <c r="B1137" s="23"/>
      <c r="C1137" s="88"/>
      <c r="D1137" s="75">
        <f>C1137/C1133</f>
        <v>0</v>
      </c>
      <c r="E1137" s="88"/>
      <c r="F1137" s="75">
        <f>E1137/E1133</f>
        <v>0</v>
      </c>
      <c r="G1137" s="88"/>
      <c r="H1137" s="75">
        <f>G1137/G1133</f>
        <v>0</v>
      </c>
      <c r="I1137" s="88"/>
      <c r="J1137" s="75">
        <f>I1137/I1133</f>
        <v>0</v>
      </c>
      <c r="K1137" s="88"/>
      <c r="L1137" s="75">
        <f>K1137/K1133</f>
        <v>0</v>
      </c>
      <c r="M1137" s="88"/>
      <c r="N1137" s="75">
        <f>M1137/M1133</f>
        <v>0</v>
      </c>
      <c r="O1137" s="88"/>
      <c r="P1137" s="75">
        <f>O1137/O1133</f>
        <v>0</v>
      </c>
      <c r="Q1137" s="88"/>
      <c r="R1137" s="75">
        <f>Q1137/Q1133</f>
        <v>0</v>
      </c>
      <c r="S1137" s="88"/>
      <c r="T1137" s="75">
        <f>S1137/S1133</f>
        <v>0</v>
      </c>
      <c r="U1137" s="88"/>
      <c r="V1137" s="75">
        <f>U1137/U1133</f>
        <v>0</v>
      </c>
      <c r="W1137" s="88"/>
      <c r="X1137" s="75">
        <f>W1137/W1133</f>
        <v>0</v>
      </c>
      <c r="Y1137" s="88"/>
      <c r="Z1137" s="75">
        <f>Y1137/Y1133</f>
        <v>0</v>
      </c>
      <c r="AA1137" s="88"/>
      <c r="AB1137" s="75">
        <f>AA1137/AA1133</f>
        <v>0</v>
      </c>
      <c r="AC1137" s="88"/>
      <c r="AD1137" s="75">
        <f>AC1137/AC1133</f>
        <v>0</v>
      </c>
      <c r="AE1137" s="88"/>
      <c r="AF1137" s="75">
        <f>AE1137/AE1133</f>
        <v>0</v>
      </c>
      <c r="AG1137" s="88"/>
      <c r="AH1137" s="75">
        <f>AG1137/AG1133</f>
        <v>0</v>
      </c>
      <c r="AI1137" s="88"/>
      <c r="AJ1137" s="75">
        <f>AI1137/AI1133</f>
        <v>0</v>
      </c>
      <c r="AK1137" s="88">
        <v>0</v>
      </c>
      <c r="AL1137" s="75">
        <f>AK1137/AK1133</f>
        <v>0</v>
      </c>
      <c r="AM1137" s="88">
        <v>0</v>
      </c>
      <c r="AN1137" s="75">
        <f>AM1137/AM1133</f>
        <v>0</v>
      </c>
      <c r="AO1137" s="88"/>
      <c r="AP1137" s="75">
        <f>AO1137/AO1133</f>
        <v>0</v>
      </c>
      <c r="AQ1137" s="88"/>
      <c r="AR1137" s="75">
        <f>AQ1137/AQ1133</f>
        <v>0</v>
      </c>
      <c r="AS1137" s="88"/>
      <c r="AT1137" s="75">
        <f>AS1137/AS1133</f>
        <v>0</v>
      </c>
      <c r="AU1137" s="107">
        <f>E1137+M1137+O1137+Q1137+W1137+Y1137+AA1137+AE1137+AG1137+AI1137+AO1137+AS1137+G1137+K1137+I1137+AC1137+S1137+U1137+AQ1137+AK1137+AM1137+C1137</f>
        <v>0</v>
      </c>
      <c r="AV1137" s="155">
        <f t="shared" si="5115"/>
        <v>0</v>
      </c>
      <c r="AW1137" s="93">
        <f>IF(D1137=0,0,(IF('Attorney Detail'!I1135="yes",(D1137/AV1137)*('Attorney Detail'!G1135+'Attorney Detail'!H1135),0)))</f>
        <v>0</v>
      </c>
      <c r="AX1137" s="93">
        <f>IF(F1137=0,0,(IF('Attorney Detail'!J1135="yes",(F1137/AV1137)*('Attorney Detail'!G1135+'Attorney Detail'!H1135),0)))</f>
        <v>0</v>
      </c>
      <c r="AY1137" s="93">
        <f>IF(H1137+J1137=0,0,(IF('Attorney Detail'!K1135="yes",((H1137+J1137)/AV1137)*('Attorney Detail'!G1135+'Attorney Detail'!H1135),0)))</f>
        <v>0</v>
      </c>
      <c r="AZ1137" s="93">
        <f>IF(L1137=0,0,(IF('Attorney Detail'!L1135="yes",(L1137/AV1137)*('Attorney Detail'!G1135+'Attorney Detail'!H1135),0)))</f>
        <v>0</v>
      </c>
      <c r="BA1137" s="93">
        <f>IF(N1137=0,0,(N1137/AV1137)*('Attorney Detail'!G1135+'Attorney Detail'!H1135))</f>
        <v>0</v>
      </c>
      <c r="BB1137" s="93">
        <f>IF(R1137+T1137=0,0,(IF('Attorney Detail'!M1135="yes",((R1137+T1137)/AV1137)*('Attorney Detail'!G1135+'Attorney Detail'!H1135),0)))</f>
        <v>0</v>
      </c>
      <c r="BC1137" s="93">
        <f>IF(V1137=0,0,(IF('Attorney Detail'!N1135="yes",(((V1137)/AV1137)*('Attorney Detail'!G1135+'Attorney Detail'!H1135)),0)))</f>
        <v>0</v>
      </c>
      <c r="BD1137" s="93">
        <f>IF(X1137+Z1137+AB1137=0,0,(IF('Attorney Detail'!O1135="yes",((X1137+Z1137+AB1137)/AV1137)*('Attorney Detail'!G1135+'Attorney Detail'!H1135),0)))</f>
        <v>0</v>
      </c>
      <c r="BE1137" s="93">
        <f>IF(AD1137=0,0,(IF('Attorney Detail'!P1135="yes",(AD1137/AV1137)*('Attorney Detail'!G1135+'Attorney Detail'!H1135),0)))</f>
        <v>0</v>
      </c>
      <c r="BF1137" s="93">
        <f>IF(AF1137=0,0,(IF('Attorney Detail'!Q1135="yes",(AF1137/AV1137)*('Attorney Detail'!G1135+'Attorney Detail'!H1135),0)))</f>
        <v>0</v>
      </c>
      <c r="BG1137" s="93">
        <f>IF(AH1137=0,0,(AH1137/AV1137)*('Attorney Detail'!G1135+'Attorney Detail'!H1135))</f>
        <v>0</v>
      </c>
      <c r="BH1137" s="93">
        <f>IF(AK1137+AM1137=0,0,(IF('Attorney Detail'!R1135="yes",((AL1137+AN1137)/AV1137)*('Attorney Detail'!G1135+'Attorney Detail'!H1135),0)))</f>
        <v>0</v>
      </c>
      <c r="BI1137" s="91">
        <f>IF(AP1137=0,0,(IF('Attorney Detail'!S1135="yes",(AP1137/AV1137)*('Attorney Detail'!G1135+'Attorney Detail'!H1135),0)))</f>
        <v>0</v>
      </c>
      <c r="BJ1137" s="91">
        <f>IF(AT1137=0,0,(AT1137/AV1137)*('Attorney Detail'!G1135+'Attorney Detail'!H1135))</f>
        <v>0</v>
      </c>
      <c r="BK1137" s="91">
        <f>IF((AU1137)=0,('Attorney Detail'!G1135+'Attorney Detail'!H1135),SUM(AW1137:BJ1137))</f>
        <v>0</v>
      </c>
    </row>
    <row r="1138" spans="1:63" ht="16.5" thickTop="1" thickBot="1" x14ac:dyDescent="0.3">
      <c r="A1138" s="24" t="s">
        <v>28</v>
      </c>
      <c r="B1138" s="25"/>
      <c r="C1138" s="25"/>
      <c r="D1138" s="75">
        <f>C1138/C1133</f>
        <v>0</v>
      </c>
      <c r="E1138" s="25"/>
      <c r="F1138" s="75">
        <f>E1138/E1133</f>
        <v>0</v>
      </c>
      <c r="G1138" s="25"/>
      <c r="H1138" s="75">
        <f>G1138/G1133</f>
        <v>0</v>
      </c>
      <c r="I1138" s="25"/>
      <c r="J1138" s="75">
        <f>I1138/I1133</f>
        <v>0</v>
      </c>
      <c r="K1138" s="25"/>
      <c r="L1138" s="75">
        <f>K1138/K1133</f>
        <v>0</v>
      </c>
      <c r="M1138" s="25"/>
      <c r="N1138" s="75">
        <f>M1138/M1133</f>
        <v>0</v>
      </c>
      <c r="O1138" s="25"/>
      <c r="P1138" s="75">
        <f>O1138/O1133</f>
        <v>0</v>
      </c>
      <c r="Q1138" s="25"/>
      <c r="R1138" s="75">
        <f>Q1138/Q1133</f>
        <v>0</v>
      </c>
      <c r="S1138" s="25"/>
      <c r="T1138" s="75">
        <f>S1138/S1133</f>
        <v>0</v>
      </c>
      <c r="U1138" s="25"/>
      <c r="V1138" s="75">
        <f>U1138/U1133</f>
        <v>0</v>
      </c>
      <c r="W1138" s="25"/>
      <c r="X1138" s="75">
        <f>W1138/W1133</f>
        <v>0</v>
      </c>
      <c r="Y1138" s="25"/>
      <c r="Z1138" s="75">
        <f>Y1138/Y1133</f>
        <v>0</v>
      </c>
      <c r="AA1138" s="25"/>
      <c r="AB1138" s="75">
        <f>AA1138/AA1133</f>
        <v>0</v>
      </c>
      <c r="AC1138" s="25"/>
      <c r="AD1138" s="75">
        <f>AC1138/AC1133</f>
        <v>0</v>
      </c>
      <c r="AE1138" s="25"/>
      <c r="AF1138" s="75">
        <f>AE1138/AE1133</f>
        <v>0</v>
      </c>
      <c r="AG1138" s="25"/>
      <c r="AH1138" s="75">
        <f>AG1138/AG1133</f>
        <v>0</v>
      </c>
      <c r="AI1138" s="25"/>
      <c r="AJ1138" s="75">
        <f>AI1138/AI1133</f>
        <v>0</v>
      </c>
      <c r="AK1138" s="25">
        <v>0</v>
      </c>
      <c r="AL1138" s="75">
        <f>AK1138/AK1133</f>
        <v>0</v>
      </c>
      <c r="AM1138" s="25">
        <v>0</v>
      </c>
      <c r="AN1138" s="75">
        <f>AM1138/AM1133</f>
        <v>0</v>
      </c>
      <c r="AO1138" s="25"/>
      <c r="AP1138" s="75">
        <f>AO1138/AO1133</f>
        <v>0</v>
      </c>
      <c r="AQ1138" s="25"/>
      <c r="AR1138" s="75">
        <f>AQ1138/AQ1133</f>
        <v>0</v>
      </c>
      <c r="AS1138" s="25"/>
      <c r="AT1138" s="75">
        <f>AS1138/AS1133</f>
        <v>0</v>
      </c>
      <c r="AU1138" s="108">
        <f>E1138+M1138+O1138+Q1138+W1138+Y1138+AA1138+AE1138+AG1138+AI1138+AO1138+AS1138+G1138+K1138+I1138+AC1138+S1138+U1138+AQ1138+AK1138+AM1138+C1138</f>
        <v>0</v>
      </c>
      <c r="AV1138" s="155">
        <f t="shared" si="5115"/>
        <v>0</v>
      </c>
      <c r="AW1138" s="93">
        <f>IF(D1138=0,0,(IF('Attorney Detail'!I1136="yes",(D1138/AV1138)*('Attorney Detail'!G1136+'Attorney Detail'!H1136),0)))</f>
        <v>0</v>
      </c>
      <c r="AX1138" s="93">
        <f>IF(F1138=0,0,(IF('Attorney Detail'!J1136="yes",(F1138/AV1138)*('Attorney Detail'!G1136+'Attorney Detail'!H1136),0)))</f>
        <v>0</v>
      </c>
      <c r="AY1138" s="93">
        <f>IF(H1138+J1138=0,0,(IF('Attorney Detail'!K1136="yes",((H1138+J1138)/AV1138)*('Attorney Detail'!G1136+'Attorney Detail'!H1136),0)))</f>
        <v>0</v>
      </c>
      <c r="AZ1138" s="93">
        <f>IF(L1138=0,0,(IF('Attorney Detail'!L1136="yes",(L1138/AV1138)*('Attorney Detail'!G1136+'Attorney Detail'!H1136),0)))</f>
        <v>0</v>
      </c>
      <c r="BA1138" s="93">
        <f>IF(N1138=0,0,(N1138/AV1138)*('Attorney Detail'!G1136+'Attorney Detail'!H1136))</f>
        <v>0</v>
      </c>
      <c r="BB1138" s="93">
        <f>IF(R1138+T1138=0,0,(IF('Attorney Detail'!M1136="yes",((R1138+T1138)/AV1138)*('Attorney Detail'!G1136+'Attorney Detail'!H1136),0)))</f>
        <v>0</v>
      </c>
      <c r="BC1138" s="93">
        <f>IF(V1138=0,0,(IF('Attorney Detail'!N1136="yes",(((V1138)/AV1138)*('Attorney Detail'!G1136+'Attorney Detail'!H1136)),0)))</f>
        <v>0</v>
      </c>
      <c r="BD1138" s="93">
        <f>IF(X1138+Z1138+AB1138=0,0,(IF('Attorney Detail'!O1136="yes",((X1138+Z1138+AB1138)/AV1138)*('Attorney Detail'!G1136+'Attorney Detail'!H1136),0)))</f>
        <v>0</v>
      </c>
      <c r="BE1138" s="93">
        <f>IF(AD1138=0,0,(IF('Attorney Detail'!P1136="yes",(AD1138/AV1138)*('Attorney Detail'!G1136+'Attorney Detail'!H1136),0)))</f>
        <v>0</v>
      </c>
      <c r="BF1138" s="93">
        <f>IF(AF1138=0,0,(IF('Attorney Detail'!Q1136="yes",(AF1138/AV1138)*('Attorney Detail'!G1136+'Attorney Detail'!H1136),0)))</f>
        <v>0</v>
      </c>
      <c r="BG1138" s="93">
        <f>IF(AH1138=0,0,(AH1138/AV1138)*('Attorney Detail'!G1136+'Attorney Detail'!H1136))</f>
        <v>0</v>
      </c>
      <c r="BH1138" s="93">
        <f>IF(AK1138+AM1138=0,0,(IF('Attorney Detail'!R1136="yes",((AL1138+AN1138)/AV1138)*('Attorney Detail'!G1136+'Attorney Detail'!H1136),0)))</f>
        <v>0</v>
      </c>
      <c r="BI1138" s="91">
        <f>IF(AP1138=0,0,(IF('Attorney Detail'!S1136="yes",(AP1138/AV1138)*('Attorney Detail'!G1136+'Attorney Detail'!H1136),0)))</f>
        <v>0</v>
      </c>
      <c r="BJ1138" s="91">
        <f>IF(AT1138=0,0,(AT1138/AV1138)*('Attorney Detail'!G1136+'Attorney Detail'!H1136))</f>
        <v>0</v>
      </c>
      <c r="BK1138" s="91">
        <f>IF((AU1138)=0,('Attorney Detail'!G1136+'Attorney Detail'!H1136),SUM(AW1138:BJ1138))</f>
        <v>0</v>
      </c>
    </row>
    <row r="1139" spans="1:63" ht="16.5" thickTop="1" thickBot="1" x14ac:dyDescent="0.3">
      <c r="A1139" s="72" t="s">
        <v>29</v>
      </c>
      <c r="B1139" s="73"/>
      <c r="C1139" s="73">
        <f t="shared" ref="C1139" si="5116">SUM(C1135:C1138)</f>
        <v>0</v>
      </c>
      <c r="D1139" s="74">
        <f t="shared" ref="D1139" si="5117">C1139/C1133</f>
        <v>0</v>
      </c>
      <c r="E1139" s="73">
        <f t="shared" ref="E1139" si="5118">SUM(E1135:E1138)</f>
        <v>0</v>
      </c>
      <c r="F1139" s="74">
        <f t="shared" ref="F1139" si="5119">E1139/E1133</f>
        <v>0</v>
      </c>
      <c r="G1139" s="73">
        <f t="shared" ref="G1139" si="5120">SUM(G1135:G1138)</f>
        <v>0</v>
      </c>
      <c r="H1139" s="75">
        <f t="shared" ref="H1139" si="5121">G1139/G1133</f>
        <v>0</v>
      </c>
      <c r="I1139" s="73">
        <f t="shared" ref="I1139" si="5122">SUM(I1135:I1138)</f>
        <v>0</v>
      </c>
      <c r="J1139" s="75">
        <f t="shared" ref="J1139" si="5123">I1139/I1133</f>
        <v>0</v>
      </c>
      <c r="K1139" s="73">
        <f t="shared" ref="K1139" si="5124">SUM(K1135:K1138)</f>
        <v>0</v>
      </c>
      <c r="L1139" s="75">
        <f t="shared" ref="L1139" si="5125">K1139/K1133</f>
        <v>0</v>
      </c>
      <c r="M1139" s="73">
        <f t="shared" ref="M1139" si="5126">SUM(M1135:M1138)</f>
        <v>0</v>
      </c>
      <c r="N1139" s="74">
        <f t="shared" ref="N1139" si="5127">M1139/M1133</f>
        <v>0</v>
      </c>
      <c r="O1139" s="73">
        <f t="shared" ref="O1139" si="5128">SUM(O1135:O1138)</f>
        <v>0</v>
      </c>
      <c r="P1139" s="74">
        <f t="shared" ref="P1139" si="5129">O1139/O1133</f>
        <v>0</v>
      </c>
      <c r="Q1139" s="73">
        <f t="shared" ref="Q1139" si="5130">SUM(Q1135:Q1138)</f>
        <v>0</v>
      </c>
      <c r="R1139" s="75">
        <f t="shared" ref="R1139" si="5131">Q1139/Q1133</f>
        <v>0</v>
      </c>
      <c r="S1139" s="73">
        <f t="shared" ref="S1139" si="5132">SUM(S1135:S1138)</f>
        <v>0</v>
      </c>
      <c r="T1139" s="75">
        <f t="shared" ref="T1139" si="5133">S1139/S1133</f>
        <v>0</v>
      </c>
      <c r="U1139" s="73">
        <f t="shared" ref="U1139" si="5134">SUM(U1135:U1138)</f>
        <v>0</v>
      </c>
      <c r="V1139" s="75">
        <f t="shared" ref="V1139" si="5135">U1139/U1133</f>
        <v>0</v>
      </c>
      <c r="W1139" s="73">
        <f t="shared" ref="W1139" si="5136">SUM(W1135:W1138)</f>
        <v>0</v>
      </c>
      <c r="X1139" s="75">
        <f t="shared" ref="X1139" si="5137">W1139/W1133</f>
        <v>0</v>
      </c>
      <c r="Y1139" s="73">
        <f t="shared" ref="Y1139" si="5138">SUM(Y1135:Y1138)</f>
        <v>0</v>
      </c>
      <c r="Z1139" s="75">
        <f t="shared" ref="Z1139" si="5139">Y1139/Y1133</f>
        <v>0</v>
      </c>
      <c r="AA1139" s="73">
        <f t="shared" ref="AA1139" si="5140">SUM(AA1135:AA1138)</f>
        <v>0</v>
      </c>
      <c r="AB1139" s="75">
        <f t="shared" ref="AB1139" si="5141">AA1139/AA1133</f>
        <v>0</v>
      </c>
      <c r="AC1139" s="73">
        <f t="shared" ref="AC1139" si="5142">SUM(AC1135:AC1138)</f>
        <v>0</v>
      </c>
      <c r="AD1139" s="75">
        <f t="shared" ref="AD1139" si="5143">AC1139/AC1133</f>
        <v>0</v>
      </c>
      <c r="AE1139" s="73">
        <f t="shared" ref="AE1139" si="5144">SUM(AE1135:AE1138)</f>
        <v>0</v>
      </c>
      <c r="AF1139" s="75">
        <f t="shared" ref="AF1139" si="5145">AE1139/AE1133</f>
        <v>0</v>
      </c>
      <c r="AG1139" s="73">
        <f t="shared" ref="AG1139" si="5146">SUM(AG1135:AG1138)</f>
        <v>0</v>
      </c>
      <c r="AH1139" s="75">
        <f t="shared" ref="AH1139" si="5147">AG1139/AG1133</f>
        <v>0</v>
      </c>
      <c r="AI1139" s="73">
        <f t="shared" ref="AI1139" si="5148">SUM(AI1135:AI1138)</f>
        <v>0</v>
      </c>
      <c r="AJ1139" s="75">
        <f t="shared" ref="AJ1139" si="5149">AI1139/AI1133</f>
        <v>0</v>
      </c>
      <c r="AK1139" s="73">
        <f t="shared" ref="AK1139" si="5150">SUM(AK1135:AK1138)</f>
        <v>0</v>
      </c>
      <c r="AL1139" s="75">
        <f t="shared" ref="AL1139" si="5151">AK1139/AK1133</f>
        <v>0</v>
      </c>
      <c r="AM1139" s="73">
        <f t="shared" ref="AM1139" si="5152">SUM(AM1135:AM1138)</f>
        <v>0</v>
      </c>
      <c r="AN1139" s="75">
        <f t="shared" ref="AN1139" si="5153">AM1139/AM1133</f>
        <v>0</v>
      </c>
      <c r="AO1139" s="73">
        <f t="shared" ref="AO1139" si="5154">SUM(AO1135:AO1138)</f>
        <v>0</v>
      </c>
      <c r="AP1139" s="75">
        <f t="shared" ref="AP1139" si="5155">AO1139/AO1133</f>
        <v>0</v>
      </c>
      <c r="AQ1139" s="73">
        <f t="shared" ref="AQ1139" si="5156">SUM(AQ1135:AQ1138)</f>
        <v>0</v>
      </c>
      <c r="AR1139" s="75">
        <f t="shared" ref="AR1139" si="5157">AQ1139/AQ1133</f>
        <v>0</v>
      </c>
      <c r="AS1139" s="73">
        <f t="shared" ref="AS1139" si="5158">SUM(AS1135:AS1138)</f>
        <v>0</v>
      </c>
      <c r="AT1139" s="75">
        <f t="shared" ref="AT1139" si="5159">AS1139/AS1133</f>
        <v>0</v>
      </c>
      <c r="AU1139" s="71">
        <f>E1139+M1139+O1139+Q1139+W1139+Y1139+AA1139+AE1139+AG1139+AI1139+AO1139+AS1139+G1139+K1139+I1139+AC1139+S1139+U1139+AQ1139+AK1139+AM1139+C1139</f>
        <v>0</v>
      </c>
      <c r="AV1139" s="155">
        <f t="shared" si="5115"/>
        <v>0</v>
      </c>
      <c r="AW1139" s="94"/>
      <c r="AX1139" s="94"/>
      <c r="AY1139" s="94"/>
      <c r="AZ1139" s="94"/>
      <c r="BA1139" s="94"/>
      <c r="BB1139" s="94"/>
      <c r="BC1139" s="94"/>
      <c r="BD1139" s="94"/>
      <c r="BE1139" s="94"/>
      <c r="BF1139" s="94"/>
      <c r="BG1139" s="94"/>
      <c r="BH1139" s="94"/>
      <c r="BI1139" s="94"/>
      <c r="BJ1139" s="94"/>
      <c r="BK1139" s="94"/>
    </row>
    <row r="1140" spans="1:63" ht="16.5" thickTop="1" x14ac:dyDescent="0.25">
      <c r="A1140" s="233" t="s">
        <v>481</v>
      </c>
      <c r="B1140" s="233"/>
      <c r="C1140" s="233"/>
      <c r="D1140" s="233"/>
      <c r="E1140" s="233"/>
      <c r="F1140" s="233"/>
      <c r="G1140" s="233"/>
      <c r="H1140" s="233"/>
      <c r="I1140" s="233"/>
      <c r="J1140" s="233"/>
      <c r="K1140" s="233"/>
      <c r="L1140" s="233"/>
      <c r="M1140" s="233"/>
      <c r="N1140" s="233"/>
      <c r="O1140" s="233"/>
      <c r="P1140" s="233"/>
      <c r="Q1140" s="233"/>
      <c r="R1140" s="233"/>
      <c r="S1140" s="233"/>
      <c r="T1140" s="233"/>
      <c r="U1140" s="233"/>
      <c r="V1140" s="233"/>
      <c r="W1140" s="233"/>
      <c r="X1140" s="233"/>
      <c r="Y1140" s="233"/>
      <c r="Z1140" s="233"/>
      <c r="AA1140" s="233"/>
      <c r="AB1140" s="233"/>
      <c r="AC1140" s="233"/>
      <c r="AD1140" s="233"/>
      <c r="AE1140" s="233"/>
      <c r="AF1140" s="233"/>
      <c r="AG1140" s="233"/>
      <c r="AH1140" s="233"/>
      <c r="AI1140" s="233"/>
      <c r="AJ1140" s="233"/>
      <c r="AK1140" s="233"/>
      <c r="AL1140" s="233"/>
      <c r="AM1140" s="233"/>
      <c r="AN1140" s="233"/>
      <c r="AO1140" s="233"/>
      <c r="AP1140" s="233"/>
      <c r="AQ1140" s="233"/>
      <c r="AR1140" s="233"/>
      <c r="AS1140" s="233"/>
      <c r="AT1140" s="233"/>
      <c r="AU1140" s="233"/>
      <c r="AV1140" s="233"/>
    </row>
    <row r="1141" spans="1:63" ht="45" x14ac:dyDescent="0.25">
      <c r="A1141" s="76"/>
      <c r="B1141" s="66" t="s">
        <v>21</v>
      </c>
      <c r="C1141" s="225" t="s">
        <v>442</v>
      </c>
      <c r="D1141" s="226"/>
      <c r="E1141" s="225" t="s">
        <v>96</v>
      </c>
      <c r="F1141" s="226"/>
      <c r="G1141" s="232" t="s">
        <v>99</v>
      </c>
      <c r="H1141" s="226"/>
      <c r="I1141" s="232" t="s">
        <v>100</v>
      </c>
      <c r="J1141" s="226"/>
      <c r="K1141" s="225" t="s">
        <v>97</v>
      </c>
      <c r="L1141" s="226"/>
      <c r="M1141" s="225" t="s">
        <v>98</v>
      </c>
      <c r="N1141" s="226"/>
      <c r="O1141" s="225" t="s">
        <v>22</v>
      </c>
      <c r="P1141" s="226"/>
      <c r="Q1141" s="225" t="s">
        <v>489</v>
      </c>
      <c r="R1141" s="226"/>
      <c r="S1141" s="225" t="s">
        <v>488</v>
      </c>
      <c r="T1141" s="226"/>
      <c r="U1141" s="232" t="s">
        <v>422</v>
      </c>
      <c r="V1141" s="226"/>
      <c r="W1141" s="232" t="s">
        <v>436</v>
      </c>
      <c r="X1141" s="226"/>
      <c r="Y1141" s="232" t="s">
        <v>423</v>
      </c>
      <c r="Z1141" s="226"/>
      <c r="AA1141" s="225" t="s">
        <v>484</v>
      </c>
      <c r="AB1141" s="226"/>
      <c r="AC1141" s="225" t="s">
        <v>93</v>
      </c>
      <c r="AD1141" s="226"/>
      <c r="AE1141" s="225" t="s">
        <v>94</v>
      </c>
      <c r="AF1141" s="226"/>
      <c r="AG1141" s="225" t="s">
        <v>485</v>
      </c>
      <c r="AH1141" s="226"/>
      <c r="AI1141" s="225" t="s">
        <v>424</v>
      </c>
      <c r="AJ1141" s="226"/>
      <c r="AK1141" s="225" t="s">
        <v>425</v>
      </c>
      <c r="AL1141" s="226"/>
      <c r="AM1141" s="225" t="s">
        <v>437</v>
      </c>
      <c r="AN1141" s="226"/>
      <c r="AO1141" s="225" t="s">
        <v>500</v>
      </c>
      <c r="AP1141" s="226"/>
      <c r="AQ1141" s="225" t="s">
        <v>426</v>
      </c>
      <c r="AR1141" s="226"/>
      <c r="AS1141" s="225" t="s">
        <v>447</v>
      </c>
      <c r="AT1141" s="226"/>
      <c r="AU1141" s="225" t="s">
        <v>23</v>
      </c>
      <c r="AV1141" s="226"/>
      <c r="AW1141" s="89" t="s">
        <v>442</v>
      </c>
      <c r="AX1141" s="89" t="s">
        <v>96</v>
      </c>
      <c r="AY1141" s="195" t="s">
        <v>367</v>
      </c>
      <c r="AZ1141" s="105" t="s">
        <v>97</v>
      </c>
      <c r="BA1141" s="105" t="s">
        <v>443</v>
      </c>
      <c r="BB1141" s="90" t="s">
        <v>434</v>
      </c>
      <c r="BC1141" s="106" t="s">
        <v>368</v>
      </c>
      <c r="BD1141" s="90" t="s">
        <v>435</v>
      </c>
      <c r="BE1141" s="90" t="s">
        <v>93</v>
      </c>
      <c r="BF1141" s="90" t="s">
        <v>94</v>
      </c>
      <c r="BG1141" s="90" t="s">
        <v>31</v>
      </c>
      <c r="BH1141" s="90" t="s">
        <v>444</v>
      </c>
      <c r="BI1141" s="91" t="s">
        <v>445</v>
      </c>
      <c r="BJ1141" s="91" t="s">
        <v>446</v>
      </c>
      <c r="BK1141" s="91" t="s">
        <v>448</v>
      </c>
    </row>
    <row r="1142" spans="1:63" x14ac:dyDescent="0.25">
      <c r="A1142" s="38" t="s">
        <v>107</v>
      </c>
      <c r="B1142" s="67"/>
      <c r="C1142" s="67"/>
      <c r="D1142" s="68"/>
      <c r="E1142" s="67"/>
      <c r="F1142" s="68"/>
      <c r="G1142" s="67"/>
      <c r="H1142" s="68"/>
      <c r="I1142" s="67"/>
      <c r="J1142" s="68"/>
      <c r="K1142" s="67"/>
      <c r="L1142" s="68"/>
      <c r="M1142" s="69"/>
      <c r="N1142" s="68"/>
      <c r="O1142" s="67"/>
      <c r="P1142" s="68"/>
      <c r="Q1142" s="67"/>
      <c r="R1142" s="68"/>
      <c r="S1142" s="67"/>
      <c r="T1142" s="68"/>
      <c r="U1142" s="67"/>
      <c r="V1142" s="68"/>
      <c r="W1142" s="67"/>
      <c r="X1142" s="68"/>
      <c r="Y1142" s="67"/>
      <c r="Z1142" s="68"/>
      <c r="AA1142" s="67"/>
      <c r="AB1142" s="68"/>
      <c r="AC1142" s="69"/>
      <c r="AD1142" s="69"/>
      <c r="AE1142" s="67"/>
      <c r="AF1142" s="68"/>
      <c r="AG1142" s="67"/>
      <c r="AH1142" s="68"/>
      <c r="AI1142" s="67"/>
      <c r="AJ1142" s="68"/>
      <c r="AK1142" s="227"/>
      <c r="AL1142" s="228"/>
      <c r="AM1142" s="227"/>
      <c r="AN1142" s="228"/>
      <c r="AO1142" s="112"/>
      <c r="AP1142" s="113"/>
      <c r="AQ1142" s="112"/>
      <c r="AR1142" s="113"/>
      <c r="AS1142" s="112"/>
      <c r="AT1142" s="113"/>
      <c r="AU1142" s="67"/>
      <c r="AV1142" s="110"/>
      <c r="AW1142" s="89"/>
      <c r="AX1142" s="89"/>
      <c r="AY1142" s="89"/>
      <c r="AZ1142" s="89"/>
      <c r="BA1142" s="89"/>
    </row>
    <row r="1143" spans="1:63" x14ac:dyDescent="0.25">
      <c r="A1143" s="77"/>
      <c r="B1143" s="70"/>
      <c r="C1143" s="223">
        <f>(VLOOKUP(A1142,$BL$2:$CH$5,2,FALSE))*'Attorney Detail'!F1143</f>
        <v>15</v>
      </c>
      <c r="D1143" s="224"/>
      <c r="E1143" s="223">
        <f>(VLOOKUP(A1142,$BL$2:$CH$5,3,FALSE))*'Attorney Detail'!F1143</f>
        <v>15</v>
      </c>
      <c r="F1143" s="224"/>
      <c r="G1143" s="223">
        <f>VLOOKUP(A1142,$BL$2:$CI$5,4,FALSE)*'Attorney Detail'!F1143</f>
        <v>50</v>
      </c>
      <c r="H1143" s="224"/>
      <c r="I1143" s="223">
        <f>VLOOKUP(A1142,$BL$2:$CI$5,5,FALSE)*'Attorney Detail'!F1143</f>
        <v>80</v>
      </c>
      <c r="J1143" s="224"/>
      <c r="K1143" s="223">
        <f>VLOOKUP(A1142,$BL$2:$CI$5,6,FALSE)*'Attorney Detail'!F1143</f>
        <v>100</v>
      </c>
      <c r="L1143" s="224"/>
      <c r="M1143" s="234">
        <f>VLOOKUP(A1142,$BL$2:$CI$5,7,FALSE)*'Attorney Detail'!F1143</f>
        <v>150</v>
      </c>
      <c r="N1143" s="224"/>
      <c r="O1143" s="223">
        <f>VLOOKUP(A1142,$BL$2:$CI$5,8,FALSE)*'Attorney Detail'!F1143</f>
        <v>300</v>
      </c>
      <c r="P1143" s="224"/>
      <c r="Q1143" s="223">
        <f>VLOOKUP(A1142,$BL$2:$CI$5,9,FALSE)*'Attorney Detail'!F1143</f>
        <v>15</v>
      </c>
      <c r="R1143" s="224"/>
      <c r="S1143" s="223">
        <f>VLOOKUP(A1142,$BL$2:$CI$5,10,FALSE)*'Attorney Detail'!F1143</f>
        <v>50</v>
      </c>
      <c r="T1143" s="224"/>
      <c r="U1143" s="223">
        <f>VLOOKUP(A1142,$BL$2:$CI$5,11,FALSE)*'Attorney Detail'!F1143</f>
        <v>100</v>
      </c>
      <c r="V1143" s="224"/>
      <c r="W1143" s="223">
        <f>VLOOKUP(A1142,$BL$2:$CI$5,12,FALSE)*'Attorney Detail'!F1143</f>
        <v>220</v>
      </c>
      <c r="X1143" s="224"/>
      <c r="Y1143" s="223">
        <f>VLOOKUP(A1142,$BL$2:$CI$5,13,FALSE)*'Attorney Detail'!F1143</f>
        <v>300</v>
      </c>
      <c r="Z1143" s="224"/>
      <c r="AA1143" s="229">
        <f>VLOOKUP(A1142,$BL$2:$CI$5,14,FALSE)*'Attorney Detail'!F1143</f>
        <v>400</v>
      </c>
      <c r="AB1143" s="230"/>
      <c r="AC1143" s="229">
        <f>VLOOKUP(A1142,$BL$2:$CI$5,15,FALSE)*'Attorney Detail'!F1143</f>
        <v>120</v>
      </c>
      <c r="AD1143" s="231"/>
      <c r="AE1143" s="229">
        <f>VLOOKUP(A1142,$BL$2:$CI$5,16,FALSE)*'Attorney Detail'!F1143</f>
        <v>120</v>
      </c>
      <c r="AF1143" s="230"/>
      <c r="AG1143" s="229">
        <f>VLOOKUP(A1142,$BL$2:$CI$5,17,FALSE)*'Attorney Detail'!F1143</f>
        <v>300</v>
      </c>
      <c r="AH1143" s="230"/>
      <c r="AI1143" s="223">
        <f>VLOOKUP(A1142,$BL$2:$CI$5,18,FALSE)*'Attorney Detail'!F1143</f>
        <v>300</v>
      </c>
      <c r="AJ1143" s="224"/>
      <c r="AK1143" s="223">
        <f>VLOOKUP(A1142,$BL$2:$CI$5,19,FALSE)*'Attorney Detail'!F1143</f>
        <v>15</v>
      </c>
      <c r="AL1143" s="224"/>
      <c r="AM1143" s="223">
        <f>VLOOKUP(A1142,$BL$2:$CI$5,20,FALSE)*'Attorney Detail'!F1143</f>
        <v>40</v>
      </c>
      <c r="AN1143" s="224"/>
      <c r="AO1143" s="223">
        <f>VLOOKUP(A1142,$BL$2:$CI$5,21,FALSE)*'Attorney Detail'!F1143</f>
        <v>40</v>
      </c>
      <c r="AP1143" s="224"/>
      <c r="AQ1143" s="223">
        <f>VLOOKUP(A1142,$BL$2:$CI$5,22,FALSE)*'Attorney Detail'!F1143</f>
        <v>40</v>
      </c>
      <c r="AR1143" s="224"/>
      <c r="AS1143" s="235">
        <f>VLOOKUP(A1142,$BL$2:$CI$5,23,FALSE)*'Attorney Detail'!F1143</f>
        <v>10000000000</v>
      </c>
      <c r="AT1143" s="236"/>
      <c r="AU1143" s="237"/>
      <c r="AV1143" s="238"/>
    </row>
    <row r="1144" spans="1:63" ht="15.75" thickBot="1" x14ac:dyDescent="0.3">
      <c r="A1144" s="37" t="str">
        <f>'Attorney Detail'!A1143&amp;""</f>
        <v/>
      </c>
      <c r="B1144" s="78" t="s">
        <v>24</v>
      </c>
      <c r="C1144" s="78" t="s">
        <v>24</v>
      </c>
      <c r="D1144" s="78" t="s">
        <v>112</v>
      </c>
      <c r="E1144" s="78" t="s">
        <v>24</v>
      </c>
      <c r="F1144" s="78" t="s">
        <v>112</v>
      </c>
      <c r="G1144" s="78" t="s">
        <v>24</v>
      </c>
      <c r="H1144" s="78" t="s">
        <v>112</v>
      </c>
      <c r="I1144" s="78" t="s">
        <v>24</v>
      </c>
      <c r="J1144" s="78" t="s">
        <v>112</v>
      </c>
      <c r="K1144" s="78" t="s">
        <v>24</v>
      </c>
      <c r="L1144" s="78" t="s">
        <v>112</v>
      </c>
      <c r="M1144" s="78" t="s">
        <v>24</v>
      </c>
      <c r="N1144" s="78" t="s">
        <v>112</v>
      </c>
      <c r="O1144" s="78" t="s">
        <v>24</v>
      </c>
      <c r="P1144" s="78" t="s">
        <v>112</v>
      </c>
      <c r="Q1144" s="78" t="s">
        <v>24</v>
      </c>
      <c r="R1144" s="78" t="s">
        <v>112</v>
      </c>
      <c r="S1144" s="78" t="s">
        <v>24</v>
      </c>
      <c r="T1144" s="78" t="s">
        <v>112</v>
      </c>
      <c r="U1144" s="78" t="s">
        <v>24</v>
      </c>
      <c r="V1144" s="78" t="s">
        <v>112</v>
      </c>
      <c r="W1144" s="78" t="s">
        <v>24</v>
      </c>
      <c r="X1144" s="78" t="s">
        <v>112</v>
      </c>
      <c r="Y1144" s="78" t="s">
        <v>24</v>
      </c>
      <c r="Z1144" s="78" t="s">
        <v>112</v>
      </c>
      <c r="AA1144" s="78" t="s">
        <v>24</v>
      </c>
      <c r="AB1144" s="78" t="s">
        <v>112</v>
      </c>
      <c r="AC1144" s="78" t="s">
        <v>24</v>
      </c>
      <c r="AD1144" s="78" t="s">
        <v>112</v>
      </c>
      <c r="AE1144" s="78" t="s">
        <v>24</v>
      </c>
      <c r="AF1144" s="78" t="s">
        <v>112</v>
      </c>
      <c r="AG1144" s="78" t="s">
        <v>24</v>
      </c>
      <c r="AH1144" s="79" t="s">
        <v>112</v>
      </c>
      <c r="AI1144" s="78" t="s">
        <v>24</v>
      </c>
      <c r="AJ1144" s="78" t="s">
        <v>112</v>
      </c>
      <c r="AK1144" s="78" t="s">
        <v>24</v>
      </c>
      <c r="AL1144" s="78" t="s">
        <v>112</v>
      </c>
      <c r="AM1144" s="78" t="s">
        <v>24</v>
      </c>
      <c r="AN1144" s="78" t="s">
        <v>112</v>
      </c>
      <c r="AO1144" s="78" t="s">
        <v>24</v>
      </c>
      <c r="AP1144" s="78" t="s">
        <v>112</v>
      </c>
      <c r="AQ1144" s="78" t="s">
        <v>24</v>
      </c>
      <c r="AR1144" s="78" t="s">
        <v>112</v>
      </c>
      <c r="AS1144" s="78" t="s">
        <v>24</v>
      </c>
      <c r="AT1144" s="78" t="s">
        <v>112</v>
      </c>
      <c r="AU1144" s="78" t="s">
        <v>24</v>
      </c>
      <c r="AV1144" s="154" t="s">
        <v>112</v>
      </c>
    </row>
    <row r="1145" spans="1:63" ht="16.5" thickTop="1" thickBot="1" x14ac:dyDescent="0.3">
      <c r="A1145" s="20" t="s">
        <v>25</v>
      </c>
      <c r="B1145" s="21"/>
      <c r="C1145" s="21"/>
      <c r="D1145" s="75">
        <f>C1145/C1143</f>
        <v>0</v>
      </c>
      <c r="E1145" s="21"/>
      <c r="F1145" s="75">
        <f>E1145/E1143</f>
        <v>0</v>
      </c>
      <c r="G1145" s="21"/>
      <c r="H1145" s="75">
        <f>G1145/G1143</f>
        <v>0</v>
      </c>
      <c r="I1145" s="21"/>
      <c r="J1145" s="75">
        <f>I1145/I1143</f>
        <v>0</v>
      </c>
      <c r="K1145" s="21"/>
      <c r="L1145" s="75">
        <f>K1145/K1143</f>
        <v>0</v>
      </c>
      <c r="M1145" s="21"/>
      <c r="N1145" s="75">
        <f>M1145/M1143</f>
        <v>0</v>
      </c>
      <c r="O1145" s="21"/>
      <c r="P1145" s="75">
        <f>O1145/O1143</f>
        <v>0</v>
      </c>
      <c r="Q1145" s="21"/>
      <c r="R1145" s="75">
        <f>Q1145/Q1143</f>
        <v>0</v>
      </c>
      <c r="S1145" s="21"/>
      <c r="T1145" s="75">
        <f>S1145/S1143</f>
        <v>0</v>
      </c>
      <c r="U1145" s="21"/>
      <c r="V1145" s="75">
        <f>U1145/U1143</f>
        <v>0</v>
      </c>
      <c r="W1145" s="21"/>
      <c r="X1145" s="75">
        <f>W1145/W1143</f>
        <v>0</v>
      </c>
      <c r="Y1145" s="21"/>
      <c r="Z1145" s="75">
        <f>Y1145/Y1143</f>
        <v>0</v>
      </c>
      <c r="AA1145" s="21"/>
      <c r="AB1145" s="75">
        <f>AA1145/AA1143</f>
        <v>0</v>
      </c>
      <c r="AC1145" s="21"/>
      <c r="AD1145" s="75">
        <f>AC1145/AC1143</f>
        <v>0</v>
      </c>
      <c r="AE1145" s="21"/>
      <c r="AF1145" s="75">
        <f>AE1145/AE1143</f>
        <v>0</v>
      </c>
      <c r="AG1145" s="21"/>
      <c r="AH1145" s="75">
        <f>AG1145/AG1143</f>
        <v>0</v>
      </c>
      <c r="AI1145" s="21"/>
      <c r="AJ1145" s="75">
        <f>AI1145/AI1143</f>
        <v>0</v>
      </c>
      <c r="AK1145" s="21"/>
      <c r="AL1145" s="75">
        <f>AK1145/AK1143</f>
        <v>0</v>
      </c>
      <c r="AM1145" s="21">
        <v>0</v>
      </c>
      <c r="AN1145" s="75">
        <f>AM1145/AM1143</f>
        <v>0</v>
      </c>
      <c r="AO1145" s="21"/>
      <c r="AP1145" s="75">
        <f>AO1145/AO1143</f>
        <v>0</v>
      </c>
      <c r="AQ1145" s="21"/>
      <c r="AR1145" s="75">
        <f>AQ1145/AQ1143</f>
        <v>0</v>
      </c>
      <c r="AS1145" s="21"/>
      <c r="AT1145" s="75">
        <f>AS1145/AS1143</f>
        <v>0</v>
      </c>
      <c r="AU1145" s="100">
        <f>E1145+M1145+O1145+Q1145+W1145+Y1145+AA1145+AE1145+AG1145+AI1145+AO1145+AS1145+G1145+K1145+I1145+AC1145+S1145+U1145+AQ1145+AK1145+AM1145+C1145</f>
        <v>0</v>
      </c>
      <c r="AV1145" s="155">
        <f t="shared" ref="AV1145:AV1149" si="5160">F1145+N1145+P1145+R1145+X1145+Z1145+AB1145+AF1145+AH1145+AJ1145+AP1145+AT1145+AD1145+H1145+L1145+J1145+T1145+V1145+AR1145+AL1145+AN1145+D1145</f>
        <v>0</v>
      </c>
      <c r="AW1145" s="93">
        <f>IF(D1145=0,0,(IF('Attorney Detail'!I1143="yes",(D1145/AV1145)*('Attorney Detail'!G1143+'Attorney Detail'!H1143),0)))</f>
        <v>0</v>
      </c>
      <c r="AX1145" s="93">
        <f>IF(F1145=0,0,(IF('Attorney Detail'!J1143="yes",(F1145/AV1145)*('Attorney Detail'!G1143+'Attorney Detail'!H1143),0)))</f>
        <v>0</v>
      </c>
      <c r="AY1145" s="93">
        <f>IF(H1145+J1145=0,0,(IF('Attorney Detail'!K1143="yes",((H1145+J1145)/AV1145)*('Attorney Detail'!G1143+'Attorney Detail'!H1143),0)))</f>
        <v>0</v>
      </c>
      <c r="AZ1145" s="93">
        <f>IF(L1145=0,0,(IF('Attorney Detail'!L1143="yes",(L1145/AV1145)*('Attorney Detail'!G1143+'Attorney Detail'!H1143),0)))</f>
        <v>0</v>
      </c>
      <c r="BA1145" s="93">
        <f>IF(N1145=0,0,(N1145/AV1145)*('Attorney Detail'!G1143+'Attorney Detail'!H1143))</f>
        <v>0</v>
      </c>
      <c r="BB1145" s="93">
        <f>IF(R1145+T1145=0,0,(IF('Attorney Detail'!M1143="yes",((R1145+T1145)/AV1145)*('Attorney Detail'!G1143+'Attorney Detail'!H1143),0)))</f>
        <v>0</v>
      </c>
      <c r="BC1145" s="93">
        <f>IF(V1145=0,0,(IF('Attorney Detail'!N1143="yes",(((V1145)/AV1145)*('Attorney Detail'!G1143+'Attorney Detail'!H1143)),0)))</f>
        <v>0</v>
      </c>
      <c r="BD1145" s="93">
        <f>IF(X1145+Z1145+AB1145=0,0,(IF('Attorney Detail'!O1143="yes",((X1145+Z1145+AB1145)/AV1145)*('Attorney Detail'!G1143+'Attorney Detail'!H1143),0)))</f>
        <v>0</v>
      </c>
      <c r="BE1145" s="93">
        <f>IF(AD1145=0,0,(IF('Attorney Detail'!P1143="yes",(AD1145/AV1145)*('Attorney Detail'!G1143+'Attorney Detail'!H1143),0)))</f>
        <v>0</v>
      </c>
      <c r="BF1145" s="93">
        <f>IF(AF1145=0,0,(IF('Attorney Detail'!Q1143="yes",(AF1145/AV1145)*('Attorney Detail'!G1143+'Attorney Detail'!H1143),0)))</f>
        <v>0</v>
      </c>
      <c r="BG1145" s="93">
        <f>IF(AH1145=0,0,(AH1145/AV1145)*('Attorney Detail'!G1143+'Attorney Detail'!H1143))</f>
        <v>0</v>
      </c>
      <c r="BH1145" s="93">
        <f>IF(AK1145+AM1145=0,0,(IF('Attorney Detail'!R1143="yes",((AL1145+AN1145)/AV1145)*('Attorney Detail'!G1143+'Attorney Detail'!H1143),0)))</f>
        <v>0</v>
      </c>
      <c r="BI1145" s="91">
        <f>IF(AP1145=0,0,(IF('Attorney Detail'!S1143="yes",(AP1145/AV1145)*('Attorney Detail'!G1143+'Attorney Detail'!H1143),0)))</f>
        <v>0</v>
      </c>
      <c r="BJ1145" s="91">
        <f>IF(AT1145=0,0,(AT1145/AV1145)*('Attorney Detail'!G1143+'Attorney Detail'!H1143))</f>
        <v>0</v>
      </c>
      <c r="BK1145" s="91">
        <f>IF((AU1145)=0,('Attorney Detail'!G1143+'Attorney Detail'!H1143),SUM(AW1145:BJ1145))</f>
        <v>0</v>
      </c>
    </row>
    <row r="1146" spans="1:63" ht="16.5" thickTop="1" thickBot="1" x14ac:dyDescent="0.3">
      <c r="A1146" s="22" t="s">
        <v>26</v>
      </c>
      <c r="B1146" s="23"/>
      <c r="C1146" s="88"/>
      <c r="D1146" s="75">
        <f>C1146/C1143</f>
        <v>0</v>
      </c>
      <c r="E1146" s="88"/>
      <c r="F1146" s="75">
        <f>E1146/E1143</f>
        <v>0</v>
      </c>
      <c r="G1146" s="88"/>
      <c r="H1146" s="75">
        <f>G1146/G1143</f>
        <v>0</v>
      </c>
      <c r="I1146" s="88"/>
      <c r="J1146" s="75">
        <f>I1146/I1143</f>
        <v>0</v>
      </c>
      <c r="K1146" s="88"/>
      <c r="L1146" s="75">
        <f>K1146/K1143</f>
        <v>0</v>
      </c>
      <c r="M1146" s="88"/>
      <c r="N1146" s="75">
        <f>M1146/M1143</f>
        <v>0</v>
      </c>
      <c r="O1146" s="88"/>
      <c r="P1146" s="75">
        <f>O1146/O1143</f>
        <v>0</v>
      </c>
      <c r="Q1146" s="88"/>
      <c r="R1146" s="75">
        <f>Q1146/Q1143</f>
        <v>0</v>
      </c>
      <c r="S1146" s="88"/>
      <c r="T1146" s="75">
        <f>S1146/S1143</f>
        <v>0</v>
      </c>
      <c r="U1146" s="88"/>
      <c r="V1146" s="75">
        <f>U1146/U1143</f>
        <v>0</v>
      </c>
      <c r="W1146" s="88"/>
      <c r="X1146" s="75">
        <f>W1146/W1143</f>
        <v>0</v>
      </c>
      <c r="Y1146" s="88"/>
      <c r="Z1146" s="75">
        <f>Y1146/Y1143</f>
        <v>0</v>
      </c>
      <c r="AA1146" s="88"/>
      <c r="AB1146" s="75">
        <f>AA1146/AA1143</f>
        <v>0</v>
      </c>
      <c r="AC1146" s="88"/>
      <c r="AD1146" s="75">
        <f>AC1146/AC1143</f>
        <v>0</v>
      </c>
      <c r="AE1146" s="88"/>
      <c r="AF1146" s="75">
        <f>AE1146/AE1143</f>
        <v>0</v>
      </c>
      <c r="AG1146" s="88"/>
      <c r="AH1146" s="75">
        <f>AG1146/AG1143</f>
        <v>0</v>
      </c>
      <c r="AI1146" s="88"/>
      <c r="AJ1146" s="75">
        <f>AI1146/AI1143</f>
        <v>0</v>
      </c>
      <c r="AK1146" s="88">
        <v>0</v>
      </c>
      <c r="AL1146" s="75">
        <f>AK1146/AK1143</f>
        <v>0</v>
      </c>
      <c r="AM1146" s="88">
        <v>0</v>
      </c>
      <c r="AN1146" s="75">
        <f>AM1146/AM1143</f>
        <v>0</v>
      </c>
      <c r="AO1146" s="88"/>
      <c r="AP1146" s="75">
        <f>AO1146/AO1143</f>
        <v>0</v>
      </c>
      <c r="AQ1146" s="88"/>
      <c r="AR1146" s="75">
        <f>AQ1146/AQ1143</f>
        <v>0</v>
      </c>
      <c r="AS1146" s="88"/>
      <c r="AT1146" s="75">
        <f>AS1146/AS1143</f>
        <v>0</v>
      </c>
      <c r="AU1146" s="107">
        <f>E1146+M1146+O1146+Q1146+W1146+Y1146+AA1146+AE1146+AG1146+AI1146+AO1146+AS1146+G1146+K1146+I1146+AC1146+S1146+U1146+AQ1146+AK1146+AM1146+C1146</f>
        <v>0</v>
      </c>
      <c r="AV1146" s="155">
        <f t="shared" si="5160"/>
        <v>0</v>
      </c>
      <c r="AW1146" s="93">
        <f>IF(D1146=0,0,(IF('Attorney Detail'!I1144="yes",(D1146/AV1146)*('Attorney Detail'!G1144+'Attorney Detail'!H1144),0)))</f>
        <v>0</v>
      </c>
      <c r="AX1146" s="93">
        <f>IF(F1146=0,0,(IF('Attorney Detail'!J1144="yes",(F1146/AV1146)*('Attorney Detail'!G1144+'Attorney Detail'!H1144),0)))</f>
        <v>0</v>
      </c>
      <c r="AY1146" s="93">
        <f>IF(H1146+J1146=0,0,(IF('Attorney Detail'!K1144="yes",((H1146+J1146)/AV1146)*('Attorney Detail'!G1144+'Attorney Detail'!H1144),0)))</f>
        <v>0</v>
      </c>
      <c r="AZ1146" s="93">
        <f>IF(L1146=0,0,(IF('Attorney Detail'!L1144="yes",(L1146/AV1146)*('Attorney Detail'!G1144+'Attorney Detail'!H1144),0)))</f>
        <v>0</v>
      </c>
      <c r="BA1146" s="93">
        <f>IF(N1146=0,0,(N1146/AV1146)*('Attorney Detail'!G1144+'Attorney Detail'!H1144))</f>
        <v>0</v>
      </c>
      <c r="BB1146" s="93">
        <f>IF(R1146+T1146=0,0,(IF('Attorney Detail'!M1144="yes",((R1146+T1146)/AV1146)*('Attorney Detail'!G1144+'Attorney Detail'!H1144),0)))</f>
        <v>0</v>
      </c>
      <c r="BC1146" s="93">
        <f>IF(V1146=0,0,(IF('Attorney Detail'!N1144="yes",(((V1146)/AV1146)*('Attorney Detail'!G1144+'Attorney Detail'!H1144)),0)))</f>
        <v>0</v>
      </c>
      <c r="BD1146" s="93">
        <f>IF(X1146+Z1146+AB1146=0,0,(IF('Attorney Detail'!O1144="yes",((X1146+Z1146+AB1146)/AV1146)*('Attorney Detail'!G1144+'Attorney Detail'!H1144),0)))</f>
        <v>0</v>
      </c>
      <c r="BE1146" s="93">
        <f>IF(AD1146=0,0,(IF('Attorney Detail'!P1144="yes",(AD1146/AV1146)*('Attorney Detail'!G1144+'Attorney Detail'!H1144),0)))</f>
        <v>0</v>
      </c>
      <c r="BF1146" s="93">
        <f>IF(AF1146=0,0,(IF('Attorney Detail'!Q1144="yes",(AF1146/AV1146)*('Attorney Detail'!G1144+'Attorney Detail'!H1144),0)))</f>
        <v>0</v>
      </c>
      <c r="BG1146" s="93">
        <f>IF(AH1146=0,0,(AH1146/AV1146)*('Attorney Detail'!G1144+'Attorney Detail'!H1144))</f>
        <v>0</v>
      </c>
      <c r="BH1146" s="93">
        <f>IF(AK1146+AM1146=0,0,(IF('Attorney Detail'!R1144="yes",((AL1146+AN1146)/AV1146)*('Attorney Detail'!G1144+'Attorney Detail'!H1144),0)))</f>
        <v>0</v>
      </c>
      <c r="BI1146" s="91">
        <f>IF(AP1146=0,0,(IF('Attorney Detail'!S1144="yes",(AP1146/AV1146)*('Attorney Detail'!G1144+'Attorney Detail'!H1144),0)))</f>
        <v>0</v>
      </c>
      <c r="BJ1146" s="91">
        <f>IF(AT1146=0,0,(AT1146/AV1146)*('Attorney Detail'!G1144+'Attorney Detail'!H1144))</f>
        <v>0</v>
      </c>
      <c r="BK1146" s="91">
        <f>IF((AU1146)=0,('Attorney Detail'!G1144+'Attorney Detail'!H1144),SUM(AW1146:BJ1146))</f>
        <v>0</v>
      </c>
    </row>
    <row r="1147" spans="1:63" ht="16.5" thickTop="1" thickBot="1" x14ac:dyDescent="0.3">
      <c r="A1147" s="22" t="s">
        <v>27</v>
      </c>
      <c r="B1147" s="23"/>
      <c r="C1147" s="88"/>
      <c r="D1147" s="75">
        <f>C1147/C1143</f>
        <v>0</v>
      </c>
      <c r="E1147" s="88"/>
      <c r="F1147" s="75">
        <f>E1147/E1143</f>
        <v>0</v>
      </c>
      <c r="G1147" s="88"/>
      <c r="H1147" s="75">
        <f>G1147/G1143</f>
        <v>0</v>
      </c>
      <c r="I1147" s="88"/>
      <c r="J1147" s="75">
        <f>I1147/I1143</f>
        <v>0</v>
      </c>
      <c r="K1147" s="88"/>
      <c r="L1147" s="75">
        <f>K1147/K1143</f>
        <v>0</v>
      </c>
      <c r="M1147" s="88"/>
      <c r="N1147" s="75">
        <f>M1147/M1143</f>
        <v>0</v>
      </c>
      <c r="O1147" s="88"/>
      <c r="P1147" s="75">
        <f>O1147/O1143</f>
        <v>0</v>
      </c>
      <c r="Q1147" s="88"/>
      <c r="R1147" s="75">
        <f>Q1147/Q1143</f>
        <v>0</v>
      </c>
      <c r="S1147" s="88"/>
      <c r="T1147" s="75">
        <f>S1147/S1143</f>
        <v>0</v>
      </c>
      <c r="U1147" s="88"/>
      <c r="V1147" s="75">
        <f>U1147/U1143</f>
        <v>0</v>
      </c>
      <c r="W1147" s="88"/>
      <c r="X1147" s="75">
        <f>W1147/W1143</f>
        <v>0</v>
      </c>
      <c r="Y1147" s="88"/>
      <c r="Z1147" s="75">
        <f>Y1147/Y1143</f>
        <v>0</v>
      </c>
      <c r="AA1147" s="88"/>
      <c r="AB1147" s="75">
        <f>AA1147/AA1143</f>
        <v>0</v>
      </c>
      <c r="AC1147" s="88"/>
      <c r="AD1147" s="75">
        <f>AC1147/AC1143</f>
        <v>0</v>
      </c>
      <c r="AE1147" s="88"/>
      <c r="AF1147" s="75">
        <f>AE1147/AE1143</f>
        <v>0</v>
      </c>
      <c r="AG1147" s="88"/>
      <c r="AH1147" s="75">
        <f>AG1147/AG1143</f>
        <v>0</v>
      </c>
      <c r="AI1147" s="88"/>
      <c r="AJ1147" s="75">
        <f>AI1147/AI1143</f>
        <v>0</v>
      </c>
      <c r="AK1147" s="88">
        <v>0</v>
      </c>
      <c r="AL1147" s="75">
        <f>AK1147/AK1143</f>
        <v>0</v>
      </c>
      <c r="AM1147" s="88">
        <v>0</v>
      </c>
      <c r="AN1147" s="75">
        <f>AM1147/AM1143</f>
        <v>0</v>
      </c>
      <c r="AO1147" s="88"/>
      <c r="AP1147" s="75">
        <f>AO1147/AO1143</f>
        <v>0</v>
      </c>
      <c r="AQ1147" s="88"/>
      <c r="AR1147" s="75">
        <f>AQ1147/AQ1143</f>
        <v>0</v>
      </c>
      <c r="AS1147" s="88"/>
      <c r="AT1147" s="75">
        <f>AS1147/AS1143</f>
        <v>0</v>
      </c>
      <c r="AU1147" s="107">
        <f>E1147+M1147+O1147+Q1147+W1147+Y1147+AA1147+AE1147+AG1147+AI1147+AO1147+AS1147+G1147+K1147+I1147+AC1147+S1147+U1147+AQ1147+AK1147+AM1147+C1147</f>
        <v>0</v>
      </c>
      <c r="AV1147" s="155">
        <f t="shared" si="5160"/>
        <v>0</v>
      </c>
      <c r="AW1147" s="93">
        <f>IF(D1147=0,0,(IF('Attorney Detail'!I1145="yes",(D1147/AV1147)*('Attorney Detail'!G1145+'Attorney Detail'!H1145),0)))</f>
        <v>0</v>
      </c>
      <c r="AX1147" s="93">
        <f>IF(F1147=0,0,(IF('Attorney Detail'!J1145="yes",(F1147/AV1147)*('Attorney Detail'!G1145+'Attorney Detail'!H1145),0)))</f>
        <v>0</v>
      </c>
      <c r="AY1147" s="93">
        <f>IF(H1147+J1147=0,0,(IF('Attorney Detail'!K1145="yes",((H1147+J1147)/AV1147)*('Attorney Detail'!G1145+'Attorney Detail'!H1145),0)))</f>
        <v>0</v>
      </c>
      <c r="AZ1147" s="93">
        <f>IF(L1147=0,0,(IF('Attorney Detail'!L1145="yes",(L1147/AV1147)*('Attorney Detail'!G1145+'Attorney Detail'!H1145),0)))</f>
        <v>0</v>
      </c>
      <c r="BA1147" s="93">
        <f>IF(N1147=0,0,(N1147/AV1147)*('Attorney Detail'!G1145+'Attorney Detail'!H1145))</f>
        <v>0</v>
      </c>
      <c r="BB1147" s="93">
        <f>IF(R1147+T1147=0,0,(IF('Attorney Detail'!M1145="yes",((R1147+T1147)/AV1147)*('Attorney Detail'!G1145+'Attorney Detail'!H1145),0)))</f>
        <v>0</v>
      </c>
      <c r="BC1147" s="93">
        <f>IF(V1147=0,0,(IF('Attorney Detail'!N1145="yes",(((V1147)/AV1147)*('Attorney Detail'!G1145+'Attorney Detail'!H1145)),0)))</f>
        <v>0</v>
      </c>
      <c r="BD1147" s="93">
        <f>IF(X1147+Z1147+AB1147=0,0,(IF('Attorney Detail'!O1145="yes",((X1147+Z1147+AB1147)/AV1147)*('Attorney Detail'!G1145+'Attorney Detail'!H1145),0)))</f>
        <v>0</v>
      </c>
      <c r="BE1147" s="93">
        <f>IF(AD1147=0,0,(IF('Attorney Detail'!P1145="yes",(AD1147/AV1147)*('Attorney Detail'!G1145+'Attorney Detail'!H1145),0)))</f>
        <v>0</v>
      </c>
      <c r="BF1147" s="93">
        <f>IF(AF1147=0,0,(IF('Attorney Detail'!Q1145="yes",(AF1147/AV1147)*('Attorney Detail'!G1145+'Attorney Detail'!H1145),0)))</f>
        <v>0</v>
      </c>
      <c r="BG1147" s="93">
        <f>IF(AH1147=0,0,(AH1147/AV1147)*('Attorney Detail'!G1145+'Attorney Detail'!H1145))</f>
        <v>0</v>
      </c>
      <c r="BH1147" s="93">
        <f>IF(AK1147+AM1147=0,0,(IF('Attorney Detail'!R1145="yes",((AL1147+AN1147)/AV1147)*('Attorney Detail'!G1145+'Attorney Detail'!H1145),0)))</f>
        <v>0</v>
      </c>
      <c r="BI1147" s="91">
        <f>IF(AP1147=0,0,(IF('Attorney Detail'!S1145="yes",(AP1147/AV1147)*('Attorney Detail'!G1145+'Attorney Detail'!H1145),0)))</f>
        <v>0</v>
      </c>
      <c r="BJ1147" s="91">
        <f>IF(AT1147=0,0,(AT1147/AV1147)*('Attorney Detail'!G1145+'Attorney Detail'!H1145))</f>
        <v>0</v>
      </c>
      <c r="BK1147" s="91">
        <f>IF((AU1147)=0,('Attorney Detail'!G1145+'Attorney Detail'!H1145),SUM(AW1147:BJ1147))</f>
        <v>0</v>
      </c>
    </row>
    <row r="1148" spans="1:63" ht="16.5" thickTop="1" thickBot="1" x14ac:dyDescent="0.3">
      <c r="A1148" s="24" t="s">
        <v>28</v>
      </c>
      <c r="B1148" s="25"/>
      <c r="C1148" s="25"/>
      <c r="D1148" s="75">
        <f>C1148/C1143</f>
        <v>0</v>
      </c>
      <c r="E1148" s="25"/>
      <c r="F1148" s="75">
        <f>E1148/E1143</f>
        <v>0</v>
      </c>
      <c r="G1148" s="25"/>
      <c r="H1148" s="75">
        <f>G1148/G1143</f>
        <v>0</v>
      </c>
      <c r="I1148" s="25"/>
      <c r="J1148" s="75">
        <f>I1148/I1143</f>
        <v>0</v>
      </c>
      <c r="K1148" s="25"/>
      <c r="L1148" s="75">
        <f>K1148/K1143</f>
        <v>0</v>
      </c>
      <c r="M1148" s="25"/>
      <c r="N1148" s="75">
        <f>M1148/M1143</f>
        <v>0</v>
      </c>
      <c r="O1148" s="25"/>
      <c r="P1148" s="75">
        <f>O1148/O1143</f>
        <v>0</v>
      </c>
      <c r="Q1148" s="25"/>
      <c r="R1148" s="75">
        <f>Q1148/Q1143</f>
        <v>0</v>
      </c>
      <c r="S1148" s="25"/>
      <c r="T1148" s="75">
        <f>S1148/S1143</f>
        <v>0</v>
      </c>
      <c r="U1148" s="25"/>
      <c r="V1148" s="75">
        <f>U1148/U1143</f>
        <v>0</v>
      </c>
      <c r="W1148" s="25"/>
      <c r="X1148" s="75">
        <f>W1148/W1143</f>
        <v>0</v>
      </c>
      <c r="Y1148" s="25"/>
      <c r="Z1148" s="75">
        <f>Y1148/Y1143</f>
        <v>0</v>
      </c>
      <c r="AA1148" s="25"/>
      <c r="AB1148" s="75">
        <f>AA1148/AA1143</f>
        <v>0</v>
      </c>
      <c r="AC1148" s="25"/>
      <c r="AD1148" s="75">
        <f>AC1148/AC1143</f>
        <v>0</v>
      </c>
      <c r="AE1148" s="25"/>
      <c r="AF1148" s="75">
        <f>AE1148/AE1143</f>
        <v>0</v>
      </c>
      <c r="AG1148" s="25"/>
      <c r="AH1148" s="75">
        <f>AG1148/AG1143</f>
        <v>0</v>
      </c>
      <c r="AI1148" s="25"/>
      <c r="AJ1148" s="75">
        <f>AI1148/AI1143</f>
        <v>0</v>
      </c>
      <c r="AK1148" s="25">
        <v>0</v>
      </c>
      <c r="AL1148" s="75">
        <f>AK1148/AK1143</f>
        <v>0</v>
      </c>
      <c r="AM1148" s="25">
        <v>0</v>
      </c>
      <c r="AN1148" s="75">
        <f>AM1148/AM1143</f>
        <v>0</v>
      </c>
      <c r="AO1148" s="25"/>
      <c r="AP1148" s="75">
        <f>AO1148/AO1143</f>
        <v>0</v>
      </c>
      <c r="AQ1148" s="25"/>
      <c r="AR1148" s="75">
        <f>AQ1148/AQ1143</f>
        <v>0</v>
      </c>
      <c r="AS1148" s="25"/>
      <c r="AT1148" s="75">
        <f>AS1148/AS1143</f>
        <v>0</v>
      </c>
      <c r="AU1148" s="108">
        <f>E1148+M1148+O1148+Q1148+W1148+Y1148+AA1148+AE1148+AG1148+AI1148+AO1148+AS1148+G1148+K1148+I1148+AC1148+S1148+U1148+AQ1148+AK1148+AM1148+C1148</f>
        <v>0</v>
      </c>
      <c r="AV1148" s="155">
        <f t="shared" si="5160"/>
        <v>0</v>
      </c>
      <c r="AW1148" s="93">
        <f>IF(D1148=0,0,(IF('Attorney Detail'!I1146="yes",(D1148/AV1148)*('Attorney Detail'!G1146+'Attorney Detail'!H1146),0)))</f>
        <v>0</v>
      </c>
      <c r="AX1148" s="93">
        <f>IF(F1148=0,0,(IF('Attorney Detail'!J1146="yes",(F1148/AV1148)*('Attorney Detail'!G1146+'Attorney Detail'!H1146),0)))</f>
        <v>0</v>
      </c>
      <c r="AY1148" s="93">
        <f>IF(H1148+J1148=0,0,(IF('Attorney Detail'!K1146="yes",((H1148+J1148)/AV1148)*('Attorney Detail'!G1146+'Attorney Detail'!H1146),0)))</f>
        <v>0</v>
      </c>
      <c r="AZ1148" s="93">
        <f>IF(L1148=0,0,(IF('Attorney Detail'!L1146="yes",(L1148/AV1148)*('Attorney Detail'!G1146+'Attorney Detail'!H1146),0)))</f>
        <v>0</v>
      </c>
      <c r="BA1148" s="93">
        <f>IF(N1148=0,0,(N1148/AV1148)*('Attorney Detail'!G1146+'Attorney Detail'!H1146))</f>
        <v>0</v>
      </c>
      <c r="BB1148" s="93">
        <f>IF(R1148+T1148=0,0,(IF('Attorney Detail'!M1146="yes",((R1148+T1148)/AV1148)*('Attorney Detail'!G1146+'Attorney Detail'!H1146),0)))</f>
        <v>0</v>
      </c>
      <c r="BC1148" s="93">
        <f>IF(V1148=0,0,(IF('Attorney Detail'!N1146="yes",(((V1148)/AV1148)*('Attorney Detail'!G1146+'Attorney Detail'!H1146)),0)))</f>
        <v>0</v>
      </c>
      <c r="BD1148" s="93">
        <f>IF(X1148+Z1148+AB1148=0,0,(IF('Attorney Detail'!O1146="yes",((X1148+Z1148+AB1148)/AV1148)*('Attorney Detail'!G1146+'Attorney Detail'!H1146),0)))</f>
        <v>0</v>
      </c>
      <c r="BE1148" s="93">
        <f>IF(AD1148=0,0,(IF('Attorney Detail'!P1146="yes",(AD1148/AV1148)*('Attorney Detail'!G1146+'Attorney Detail'!H1146),0)))</f>
        <v>0</v>
      </c>
      <c r="BF1148" s="93">
        <f>IF(AF1148=0,0,(IF('Attorney Detail'!Q1146="yes",(AF1148/AV1148)*('Attorney Detail'!G1146+'Attorney Detail'!H1146),0)))</f>
        <v>0</v>
      </c>
      <c r="BG1148" s="93">
        <f>IF(AH1148=0,0,(AH1148/AV1148)*('Attorney Detail'!G1146+'Attorney Detail'!H1146))</f>
        <v>0</v>
      </c>
      <c r="BH1148" s="93">
        <f>IF(AK1148+AM1148=0,0,(IF('Attorney Detail'!R1146="yes",((AL1148+AN1148)/AV1148)*('Attorney Detail'!G1146+'Attorney Detail'!H1146),0)))</f>
        <v>0</v>
      </c>
      <c r="BI1148" s="91">
        <f>IF(AP1148=0,0,(IF('Attorney Detail'!S1146="yes",(AP1148/AV1148)*('Attorney Detail'!G1146+'Attorney Detail'!H1146),0)))</f>
        <v>0</v>
      </c>
      <c r="BJ1148" s="91">
        <f>IF(AT1148=0,0,(AT1148/AV1148)*('Attorney Detail'!G1146+'Attorney Detail'!H1146))</f>
        <v>0</v>
      </c>
      <c r="BK1148" s="91">
        <f>IF((AU1148)=0,('Attorney Detail'!G1146+'Attorney Detail'!H1146),SUM(AW1148:BJ1148))</f>
        <v>0</v>
      </c>
    </row>
    <row r="1149" spans="1:63" ht="16.5" thickTop="1" thickBot="1" x14ac:dyDescent="0.3">
      <c r="A1149" s="72" t="s">
        <v>29</v>
      </c>
      <c r="B1149" s="73"/>
      <c r="C1149" s="73">
        <f t="shared" ref="C1149" si="5161">SUM(C1145:C1148)</f>
        <v>0</v>
      </c>
      <c r="D1149" s="74">
        <f t="shared" ref="D1149" si="5162">C1149/C1143</f>
        <v>0</v>
      </c>
      <c r="E1149" s="73">
        <f t="shared" ref="E1149" si="5163">SUM(E1145:E1148)</f>
        <v>0</v>
      </c>
      <c r="F1149" s="74">
        <f t="shared" ref="F1149" si="5164">E1149/E1143</f>
        <v>0</v>
      </c>
      <c r="G1149" s="73">
        <f t="shared" ref="G1149" si="5165">SUM(G1145:G1148)</f>
        <v>0</v>
      </c>
      <c r="H1149" s="75">
        <f t="shared" ref="H1149" si="5166">G1149/G1143</f>
        <v>0</v>
      </c>
      <c r="I1149" s="73">
        <f t="shared" ref="I1149" si="5167">SUM(I1145:I1148)</f>
        <v>0</v>
      </c>
      <c r="J1149" s="75">
        <f t="shared" ref="J1149" si="5168">I1149/I1143</f>
        <v>0</v>
      </c>
      <c r="K1149" s="73">
        <f t="shared" ref="K1149" si="5169">SUM(K1145:K1148)</f>
        <v>0</v>
      </c>
      <c r="L1149" s="75">
        <f t="shared" ref="L1149" si="5170">K1149/K1143</f>
        <v>0</v>
      </c>
      <c r="M1149" s="73">
        <f t="shared" ref="M1149" si="5171">SUM(M1145:M1148)</f>
        <v>0</v>
      </c>
      <c r="N1149" s="74">
        <f t="shared" ref="N1149" si="5172">M1149/M1143</f>
        <v>0</v>
      </c>
      <c r="O1149" s="73">
        <f t="shared" ref="O1149" si="5173">SUM(O1145:O1148)</f>
        <v>0</v>
      </c>
      <c r="P1149" s="74">
        <f t="shared" ref="P1149" si="5174">O1149/O1143</f>
        <v>0</v>
      </c>
      <c r="Q1149" s="73">
        <f t="shared" ref="Q1149" si="5175">SUM(Q1145:Q1148)</f>
        <v>0</v>
      </c>
      <c r="R1149" s="75">
        <f t="shared" ref="R1149" si="5176">Q1149/Q1143</f>
        <v>0</v>
      </c>
      <c r="S1149" s="73">
        <f t="shared" ref="S1149" si="5177">SUM(S1145:S1148)</f>
        <v>0</v>
      </c>
      <c r="T1149" s="75">
        <f t="shared" ref="T1149" si="5178">S1149/S1143</f>
        <v>0</v>
      </c>
      <c r="U1149" s="73">
        <f t="shared" ref="U1149" si="5179">SUM(U1145:U1148)</f>
        <v>0</v>
      </c>
      <c r="V1149" s="75">
        <f t="shared" ref="V1149" si="5180">U1149/U1143</f>
        <v>0</v>
      </c>
      <c r="W1149" s="73">
        <f t="shared" ref="W1149" si="5181">SUM(W1145:W1148)</f>
        <v>0</v>
      </c>
      <c r="X1149" s="75">
        <f t="shared" ref="X1149" si="5182">W1149/W1143</f>
        <v>0</v>
      </c>
      <c r="Y1149" s="73">
        <f t="shared" ref="Y1149" si="5183">SUM(Y1145:Y1148)</f>
        <v>0</v>
      </c>
      <c r="Z1149" s="75">
        <f t="shared" ref="Z1149" si="5184">Y1149/Y1143</f>
        <v>0</v>
      </c>
      <c r="AA1149" s="73">
        <f t="shared" ref="AA1149" si="5185">SUM(AA1145:AA1148)</f>
        <v>0</v>
      </c>
      <c r="AB1149" s="75">
        <f t="shared" ref="AB1149" si="5186">AA1149/AA1143</f>
        <v>0</v>
      </c>
      <c r="AC1149" s="73">
        <f t="shared" ref="AC1149" si="5187">SUM(AC1145:AC1148)</f>
        <v>0</v>
      </c>
      <c r="AD1149" s="75">
        <f t="shared" ref="AD1149" si="5188">AC1149/AC1143</f>
        <v>0</v>
      </c>
      <c r="AE1149" s="73">
        <f t="shared" ref="AE1149" si="5189">SUM(AE1145:AE1148)</f>
        <v>0</v>
      </c>
      <c r="AF1149" s="75">
        <f t="shared" ref="AF1149" si="5190">AE1149/AE1143</f>
        <v>0</v>
      </c>
      <c r="AG1149" s="73">
        <f t="shared" ref="AG1149" si="5191">SUM(AG1145:AG1148)</f>
        <v>0</v>
      </c>
      <c r="AH1149" s="75">
        <f t="shared" ref="AH1149" si="5192">AG1149/AG1143</f>
        <v>0</v>
      </c>
      <c r="AI1149" s="73">
        <f t="shared" ref="AI1149" si="5193">SUM(AI1145:AI1148)</f>
        <v>0</v>
      </c>
      <c r="AJ1149" s="75">
        <f t="shared" ref="AJ1149" si="5194">AI1149/AI1143</f>
        <v>0</v>
      </c>
      <c r="AK1149" s="73">
        <f t="shared" ref="AK1149" si="5195">SUM(AK1145:AK1148)</f>
        <v>0</v>
      </c>
      <c r="AL1149" s="75">
        <f t="shared" ref="AL1149" si="5196">AK1149/AK1143</f>
        <v>0</v>
      </c>
      <c r="AM1149" s="73">
        <f t="shared" ref="AM1149" si="5197">SUM(AM1145:AM1148)</f>
        <v>0</v>
      </c>
      <c r="AN1149" s="75">
        <f t="shared" ref="AN1149" si="5198">AM1149/AM1143</f>
        <v>0</v>
      </c>
      <c r="AO1149" s="73">
        <f t="shared" ref="AO1149" si="5199">SUM(AO1145:AO1148)</f>
        <v>0</v>
      </c>
      <c r="AP1149" s="75">
        <f t="shared" ref="AP1149" si="5200">AO1149/AO1143</f>
        <v>0</v>
      </c>
      <c r="AQ1149" s="73">
        <f t="shared" ref="AQ1149" si="5201">SUM(AQ1145:AQ1148)</f>
        <v>0</v>
      </c>
      <c r="AR1149" s="75">
        <f t="shared" ref="AR1149" si="5202">AQ1149/AQ1143</f>
        <v>0</v>
      </c>
      <c r="AS1149" s="73">
        <f t="shared" ref="AS1149" si="5203">SUM(AS1145:AS1148)</f>
        <v>0</v>
      </c>
      <c r="AT1149" s="75">
        <f t="shared" ref="AT1149" si="5204">AS1149/AS1143</f>
        <v>0</v>
      </c>
      <c r="AU1149" s="71">
        <f>E1149+M1149+O1149+Q1149+W1149+Y1149+AA1149+AE1149+AG1149+AI1149+AO1149+AS1149+G1149+K1149+I1149+AC1149+S1149+U1149+AQ1149+AK1149+AM1149+C1149</f>
        <v>0</v>
      </c>
      <c r="AV1149" s="155">
        <f t="shared" si="5160"/>
        <v>0</v>
      </c>
      <c r="AW1149" s="94"/>
      <c r="AX1149" s="94"/>
      <c r="AY1149" s="94"/>
      <c r="AZ1149" s="94"/>
      <c r="BA1149" s="94"/>
      <c r="BB1149" s="94"/>
      <c r="BC1149" s="94"/>
      <c r="BD1149" s="94"/>
      <c r="BE1149" s="94"/>
      <c r="BF1149" s="94"/>
      <c r="BG1149" s="94"/>
      <c r="BH1149" s="94"/>
      <c r="BI1149" s="94"/>
      <c r="BJ1149" s="94"/>
      <c r="BK1149" s="94"/>
    </row>
    <row r="1150" spans="1:63" ht="16.5" thickTop="1" x14ac:dyDescent="0.25">
      <c r="A1150" s="233" t="s">
        <v>481</v>
      </c>
      <c r="B1150" s="233"/>
      <c r="C1150" s="233"/>
      <c r="D1150" s="233"/>
      <c r="E1150" s="233"/>
      <c r="F1150" s="233"/>
      <c r="G1150" s="233"/>
      <c r="H1150" s="233"/>
      <c r="I1150" s="233"/>
      <c r="J1150" s="233"/>
      <c r="K1150" s="233"/>
      <c r="L1150" s="233"/>
      <c r="M1150" s="233"/>
      <c r="N1150" s="233"/>
      <c r="O1150" s="233"/>
      <c r="P1150" s="233"/>
      <c r="Q1150" s="233"/>
      <c r="R1150" s="233"/>
      <c r="S1150" s="233"/>
      <c r="T1150" s="233"/>
      <c r="U1150" s="233"/>
      <c r="V1150" s="233"/>
      <c r="W1150" s="233"/>
      <c r="X1150" s="233"/>
      <c r="Y1150" s="233"/>
      <c r="Z1150" s="233"/>
      <c r="AA1150" s="233"/>
      <c r="AB1150" s="233"/>
      <c r="AC1150" s="233"/>
      <c r="AD1150" s="233"/>
      <c r="AE1150" s="233"/>
      <c r="AF1150" s="233"/>
      <c r="AG1150" s="233"/>
      <c r="AH1150" s="233"/>
      <c r="AI1150" s="233"/>
      <c r="AJ1150" s="233"/>
      <c r="AK1150" s="233"/>
      <c r="AL1150" s="233"/>
      <c r="AM1150" s="233"/>
      <c r="AN1150" s="233"/>
      <c r="AO1150" s="233"/>
      <c r="AP1150" s="233"/>
      <c r="AQ1150" s="233"/>
      <c r="AR1150" s="233"/>
      <c r="AS1150" s="233"/>
      <c r="AT1150" s="233"/>
      <c r="AU1150" s="233"/>
      <c r="AV1150" s="233"/>
    </row>
    <row r="1151" spans="1:63" ht="45" x14ac:dyDescent="0.25">
      <c r="A1151" s="76"/>
      <c r="B1151" s="66" t="s">
        <v>21</v>
      </c>
      <c r="C1151" s="225" t="s">
        <v>442</v>
      </c>
      <c r="D1151" s="226"/>
      <c r="E1151" s="225" t="s">
        <v>96</v>
      </c>
      <c r="F1151" s="226"/>
      <c r="G1151" s="232" t="s">
        <v>99</v>
      </c>
      <c r="H1151" s="226"/>
      <c r="I1151" s="232" t="s">
        <v>100</v>
      </c>
      <c r="J1151" s="226"/>
      <c r="K1151" s="225" t="s">
        <v>97</v>
      </c>
      <c r="L1151" s="226"/>
      <c r="M1151" s="225" t="s">
        <v>98</v>
      </c>
      <c r="N1151" s="226"/>
      <c r="O1151" s="225" t="s">
        <v>22</v>
      </c>
      <c r="P1151" s="226"/>
      <c r="Q1151" s="225" t="s">
        <v>489</v>
      </c>
      <c r="R1151" s="226"/>
      <c r="S1151" s="225" t="s">
        <v>488</v>
      </c>
      <c r="T1151" s="226"/>
      <c r="U1151" s="232" t="s">
        <v>422</v>
      </c>
      <c r="V1151" s="226"/>
      <c r="W1151" s="232" t="s">
        <v>436</v>
      </c>
      <c r="X1151" s="226"/>
      <c r="Y1151" s="232" t="s">
        <v>423</v>
      </c>
      <c r="Z1151" s="226"/>
      <c r="AA1151" s="225" t="s">
        <v>484</v>
      </c>
      <c r="AB1151" s="226"/>
      <c r="AC1151" s="225" t="s">
        <v>93</v>
      </c>
      <c r="AD1151" s="226"/>
      <c r="AE1151" s="225" t="s">
        <v>94</v>
      </c>
      <c r="AF1151" s="226"/>
      <c r="AG1151" s="225" t="s">
        <v>485</v>
      </c>
      <c r="AH1151" s="226"/>
      <c r="AI1151" s="225" t="s">
        <v>424</v>
      </c>
      <c r="AJ1151" s="226"/>
      <c r="AK1151" s="225" t="s">
        <v>425</v>
      </c>
      <c r="AL1151" s="226"/>
      <c r="AM1151" s="225" t="s">
        <v>437</v>
      </c>
      <c r="AN1151" s="226"/>
      <c r="AO1151" s="225" t="s">
        <v>500</v>
      </c>
      <c r="AP1151" s="226"/>
      <c r="AQ1151" s="225" t="s">
        <v>426</v>
      </c>
      <c r="AR1151" s="226"/>
      <c r="AS1151" s="225" t="s">
        <v>447</v>
      </c>
      <c r="AT1151" s="226"/>
      <c r="AU1151" s="225" t="s">
        <v>23</v>
      </c>
      <c r="AV1151" s="226"/>
      <c r="AW1151" s="89" t="s">
        <v>442</v>
      </c>
      <c r="AX1151" s="89" t="s">
        <v>96</v>
      </c>
      <c r="AY1151" s="195" t="s">
        <v>369</v>
      </c>
      <c r="AZ1151" s="105" t="s">
        <v>97</v>
      </c>
      <c r="BA1151" s="105" t="s">
        <v>443</v>
      </c>
      <c r="BB1151" s="90" t="s">
        <v>434</v>
      </c>
      <c r="BC1151" s="106" t="s">
        <v>370</v>
      </c>
      <c r="BD1151" s="90" t="s">
        <v>435</v>
      </c>
      <c r="BE1151" s="90" t="s">
        <v>93</v>
      </c>
      <c r="BF1151" s="90" t="s">
        <v>94</v>
      </c>
      <c r="BG1151" s="90" t="s">
        <v>31</v>
      </c>
      <c r="BH1151" s="90" t="s">
        <v>444</v>
      </c>
      <c r="BI1151" s="91" t="s">
        <v>445</v>
      </c>
      <c r="BJ1151" s="91" t="s">
        <v>446</v>
      </c>
      <c r="BK1151" s="91" t="s">
        <v>448</v>
      </c>
    </row>
    <row r="1152" spans="1:63" x14ac:dyDescent="0.25">
      <c r="A1152" s="38" t="s">
        <v>107</v>
      </c>
      <c r="B1152" s="67"/>
      <c r="C1152" s="67"/>
      <c r="D1152" s="68"/>
      <c r="E1152" s="67"/>
      <c r="F1152" s="68"/>
      <c r="G1152" s="67"/>
      <c r="H1152" s="68"/>
      <c r="I1152" s="67"/>
      <c r="J1152" s="68"/>
      <c r="K1152" s="67"/>
      <c r="L1152" s="68"/>
      <c r="M1152" s="69"/>
      <c r="N1152" s="68"/>
      <c r="O1152" s="67"/>
      <c r="P1152" s="68"/>
      <c r="Q1152" s="67"/>
      <c r="R1152" s="68"/>
      <c r="S1152" s="67"/>
      <c r="T1152" s="68"/>
      <c r="U1152" s="67"/>
      <c r="V1152" s="68"/>
      <c r="W1152" s="67"/>
      <c r="X1152" s="68"/>
      <c r="Y1152" s="67"/>
      <c r="Z1152" s="68"/>
      <c r="AA1152" s="67"/>
      <c r="AB1152" s="68"/>
      <c r="AC1152" s="69"/>
      <c r="AD1152" s="69"/>
      <c r="AE1152" s="67"/>
      <c r="AF1152" s="68"/>
      <c r="AG1152" s="67"/>
      <c r="AH1152" s="68"/>
      <c r="AI1152" s="67"/>
      <c r="AJ1152" s="68"/>
      <c r="AK1152" s="227"/>
      <c r="AL1152" s="228"/>
      <c r="AM1152" s="227"/>
      <c r="AN1152" s="228"/>
      <c r="AO1152" s="112"/>
      <c r="AP1152" s="113"/>
      <c r="AQ1152" s="112"/>
      <c r="AR1152" s="113"/>
      <c r="AS1152" s="112"/>
      <c r="AT1152" s="113"/>
      <c r="AU1152" s="67"/>
      <c r="AV1152" s="110"/>
      <c r="AW1152" s="89"/>
      <c r="AX1152" s="89"/>
      <c r="AY1152" s="89"/>
      <c r="AZ1152" s="89"/>
      <c r="BA1152" s="89"/>
    </row>
    <row r="1153" spans="1:63" x14ac:dyDescent="0.25">
      <c r="A1153" s="77"/>
      <c r="B1153" s="70"/>
      <c r="C1153" s="223">
        <f>(VLOOKUP(A1152,$BL$2:$CH$5,2,FALSE))*'Attorney Detail'!F1153</f>
        <v>15</v>
      </c>
      <c r="D1153" s="224"/>
      <c r="E1153" s="223">
        <f>(VLOOKUP(A1152,$BL$2:$CH$5,3,FALSE))*'Attorney Detail'!F1153</f>
        <v>15</v>
      </c>
      <c r="F1153" s="224"/>
      <c r="G1153" s="223">
        <f>VLOOKUP(A1152,$BL$2:$CI$5,4,FALSE)*'Attorney Detail'!F1153</f>
        <v>50</v>
      </c>
      <c r="H1153" s="224"/>
      <c r="I1153" s="223">
        <f>VLOOKUP(A1152,$BL$2:$CI$5,5,FALSE)*'Attorney Detail'!F1153</f>
        <v>80</v>
      </c>
      <c r="J1153" s="224"/>
      <c r="K1153" s="223">
        <f>VLOOKUP(A1152,$BL$2:$CI$5,6,FALSE)*'Attorney Detail'!F1153</f>
        <v>100</v>
      </c>
      <c r="L1153" s="224"/>
      <c r="M1153" s="234">
        <f>VLOOKUP(A1152,$BL$2:$CI$5,7,FALSE)*'Attorney Detail'!F1153</f>
        <v>150</v>
      </c>
      <c r="N1153" s="224"/>
      <c r="O1153" s="223">
        <f>VLOOKUP(A1152,$BL$2:$CI$5,8,FALSE)*'Attorney Detail'!F1153</f>
        <v>300</v>
      </c>
      <c r="P1153" s="224"/>
      <c r="Q1153" s="223">
        <f>VLOOKUP(A1152,$BL$2:$CI$5,9,FALSE)*'Attorney Detail'!F1153</f>
        <v>15</v>
      </c>
      <c r="R1153" s="224"/>
      <c r="S1153" s="223">
        <f>VLOOKUP(A1152,$BL$2:$CI$5,10,FALSE)*'Attorney Detail'!F1153</f>
        <v>50</v>
      </c>
      <c r="T1153" s="224"/>
      <c r="U1153" s="223">
        <f>VLOOKUP(A1152,$BL$2:$CI$5,11,FALSE)*'Attorney Detail'!F1153</f>
        <v>100</v>
      </c>
      <c r="V1153" s="224"/>
      <c r="W1153" s="223">
        <f>VLOOKUP(A1152,$BL$2:$CI$5,12,FALSE)*'Attorney Detail'!F1153</f>
        <v>220</v>
      </c>
      <c r="X1153" s="224"/>
      <c r="Y1153" s="223">
        <f>VLOOKUP(A1152,$BL$2:$CI$5,13,FALSE)*'Attorney Detail'!F1153</f>
        <v>300</v>
      </c>
      <c r="Z1153" s="224"/>
      <c r="AA1153" s="229">
        <f>VLOOKUP(A1152,$BL$2:$CI$5,14,FALSE)*'Attorney Detail'!F1153</f>
        <v>400</v>
      </c>
      <c r="AB1153" s="230"/>
      <c r="AC1153" s="229">
        <f>VLOOKUP(A1152,$BL$2:$CI$5,15,FALSE)*'Attorney Detail'!F1153</f>
        <v>120</v>
      </c>
      <c r="AD1153" s="231"/>
      <c r="AE1153" s="229">
        <f>VLOOKUP(A1152,$BL$2:$CI$5,16,FALSE)*'Attorney Detail'!F1153</f>
        <v>120</v>
      </c>
      <c r="AF1153" s="230"/>
      <c r="AG1153" s="229">
        <f>VLOOKUP(A1152,$BL$2:$CI$5,17,FALSE)*'Attorney Detail'!F1153</f>
        <v>300</v>
      </c>
      <c r="AH1153" s="230"/>
      <c r="AI1153" s="223">
        <f>VLOOKUP(A1152,$BL$2:$CI$5,18,FALSE)*'Attorney Detail'!F1153</f>
        <v>300</v>
      </c>
      <c r="AJ1153" s="224"/>
      <c r="AK1153" s="223">
        <f>VLOOKUP(A1152,$BL$2:$CI$5,19,FALSE)*'Attorney Detail'!F1153</f>
        <v>15</v>
      </c>
      <c r="AL1153" s="224"/>
      <c r="AM1153" s="223">
        <f>VLOOKUP(A1152,$BL$2:$CI$5,20,FALSE)*'Attorney Detail'!F1153</f>
        <v>40</v>
      </c>
      <c r="AN1153" s="224"/>
      <c r="AO1153" s="223">
        <f>VLOOKUP(A1152,$BL$2:$CI$5,21,FALSE)*'Attorney Detail'!F1153</f>
        <v>40</v>
      </c>
      <c r="AP1153" s="224"/>
      <c r="AQ1153" s="223">
        <f>VLOOKUP(A1152,$BL$2:$CI$5,22,FALSE)*'Attorney Detail'!F1153</f>
        <v>40</v>
      </c>
      <c r="AR1153" s="224"/>
      <c r="AS1153" s="235">
        <f>VLOOKUP(A1152,$BL$2:$CI$5,23,FALSE)*'Attorney Detail'!F1153</f>
        <v>10000000000</v>
      </c>
      <c r="AT1153" s="236"/>
      <c r="AU1153" s="237"/>
      <c r="AV1153" s="238"/>
    </row>
    <row r="1154" spans="1:63" ht="15.75" thickBot="1" x14ac:dyDescent="0.3">
      <c r="A1154" s="37" t="str">
        <f>'Attorney Detail'!A1153&amp;""</f>
        <v/>
      </c>
      <c r="B1154" s="78" t="s">
        <v>24</v>
      </c>
      <c r="C1154" s="78" t="s">
        <v>24</v>
      </c>
      <c r="D1154" s="78" t="s">
        <v>112</v>
      </c>
      <c r="E1154" s="78" t="s">
        <v>24</v>
      </c>
      <c r="F1154" s="78" t="s">
        <v>112</v>
      </c>
      <c r="G1154" s="78" t="s">
        <v>24</v>
      </c>
      <c r="H1154" s="78" t="s">
        <v>112</v>
      </c>
      <c r="I1154" s="78" t="s">
        <v>24</v>
      </c>
      <c r="J1154" s="78" t="s">
        <v>112</v>
      </c>
      <c r="K1154" s="78" t="s">
        <v>24</v>
      </c>
      <c r="L1154" s="78" t="s">
        <v>112</v>
      </c>
      <c r="M1154" s="78" t="s">
        <v>24</v>
      </c>
      <c r="N1154" s="78" t="s">
        <v>112</v>
      </c>
      <c r="O1154" s="78" t="s">
        <v>24</v>
      </c>
      <c r="P1154" s="78" t="s">
        <v>112</v>
      </c>
      <c r="Q1154" s="78" t="s">
        <v>24</v>
      </c>
      <c r="R1154" s="78" t="s">
        <v>112</v>
      </c>
      <c r="S1154" s="78" t="s">
        <v>24</v>
      </c>
      <c r="T1154" s="78" t="s">
        <v>112</v>
      </c>
      <c r="U1154" s="78" t="s">
        <v>24</v>
      </c>
      <c r="V1154" s="78" t="s">
        <v>112</v>
      </c>
      <c r="W1154" s="78" t="s">
        <v>24</v>
      </c>
      <c r="X1154" s="78" t="s">
        <v>112</v>
      </c>
      <c r="Y1154" s="78" t="s">
        <v>24</v>
      </c>
      <c r="Z1154" s="78" t="s">
        <v>112</v>
      </c>
      <c r="AA1154" s="78" t="s">
        <v>24</v>
      </c>
      <c r="AB1154" s="78" t="s">
        <v>112</v>
      </c>
      <c r="AC1154" s="78" t="s">
        <v>24</v>
      </c>
      <c r="AD1154" s="78" t="s">
        <v>112</v>
      </c>
      <c r="AE1154" s="78" t="s">
        <v>24</v>
      </c>
      <c r="AF1154" s="78" t="s">
        <v>112</v>
      </c>
      <c r="AG1154" s="78" t="s">
        <v>24</v>
      </c>
      <c r="AH1154" s="79" t="s">
        <v>112</v>
      </c>
      <c r="AI1154" s="78" t="s">
        <v>24</v>
      </c>
      <c r="AJ1154" s="78" t="s">
        <v>112</v>
      </c>
      <c r="AK1154" s="78" t="s">
        <v>24</v>
      </c>
      <c r="AL1154" s="78" t="s">
        <v>112</v>
      </c>
      <c r="AM1154" s="78" t="s">
        <v>24</v>
      </c>
      <c r="AN1154" s="78" t="s">
        <v>112</v>
      </c>
      <c r="AO1154" s="78" t="s">
        <v>24</v>
      </c>
      <c r="AP1154" s="78" t="s">
        <v>112</v>
      </c>
      <c r="AQ1154" s="78" t="s">
        <v>24</v>
      </c>
      <c r="AR1154" s="78" t="s">
        <v>112</v>
      </c>
      <c r="AS1154" s="78" t="s">
        <v>24</v>
      </c>
      <c r="AT1154" s="78" t="s">
        <v>112</v>
      </c>
      <c r="AU1154" s="78" t="s">
        <v>24</v>
      </c>
      <c r="AV1154" s="154" t="s">
        <v>112</v>
      </c>
    </row>
    <row r="1155" spans="1:63" ht="16.5" thickTop="1" thickBot="1" x14ac:dyDescent="0.3">
      <c r="A1155" s="20" t="s">
        <v>25</v>
      </c>
      <c r="B1155" s="21"/>
      <c r="C1155" s="21"/>
      <c r="D1155" s="75">
        <f>C1155/C1153</f>
        <v>0</v>
      </c>
      <c r="E1155" s="21"/>
      <c r="F1155" s="75">
        <f>E1155/E1153</f>
        <v>0</v>
      </c>
      <c r="G1155" s="21"/>
      <c r="H1155" s="75">
        <f>G1155/G1153</f>
        <v>0</v>
      </c>
      <c r="I1155" s="21"/>
      <c r="J1155" s="75">
        <f>I1155/I1153</f>
        <v>0</v>
      </c>
      <c r="K1155" s="21"/>
      <c r="L1155" s="75">
        <f>K1155/K1153</f>
        <v>0</v>
      </c>
      <c r="M1155" s="21"/>
      <c r="N1155" s="75">
        <f>M1155/M1153</f>
        <v>0</v>
      </c>
      <c r="O1155" s="21"/>
      <c r="P1155" s="75">
        <f>O1155/O1153</f>
        <v>0</v>
      </c>
      <c r="Q1155" s="21"/>
      <c r="R1155" s="75">
        <f>Q1155/Q1153</f>
        <v>0</v>
      </c>
      <c r="S1155" s="21"/>
      <c r="T1155" s="75">
        <f>S1155/S1153</f>
        <v>0</v>
      </c>
      <c r="U1155" s="21"/>
      <c r="V1155" s="75">
        <f>U1155/U1153</f>
        <v>0</v>
      </c>
      <c r="W1155" s="21"/>
      <c r="X1155" s="75">
        <f>W1155/W1153</f>
        <v>0</v>
      </c>
      <c r="Y1155" s="21"/>
      <c r="Z1155" s="75">
        <f>Y1155/Y1153</f>
        <v>0</v>
      </c>
      <c r="AA1155" s="21"/>
      <c r="AB1155" s="75">
        <f>AA1155/AA1153</f>
        <v>0</v>
      </c>
      <c r="AC1155" s="21"/>
      <c r="AD1155" s="75">
        <f>AC1155/AC1153</f>
        <v>0</v>
      </c>
      <c r="AE1155" s="21"/>
      <c r="AF1155" s="75">
        <f>AE1155/AE1153</f>
        <v>0</v>
      </c>
      <c r="AG1155" s="21"/>
      <c r="AH1155" s="75">
        <f>AG1155/AG1153</f>
        <v>0</v>
      </c>
      <c r="AI1155" s="21"/>
      <c r="AJ1155" s="75">
        <f>AI1155/AI1153</f>
        <v>0</v>
      </c>
      <c r="AK1155" s="21"/>
      <c r="AL1155" s="75">
        <f>AK1155/AK1153</f>
        <v>0</v>
      </c>
      <c r="AM1155" s="21">
        <v>0</v>
      </c>
      <c r="AN1155" s="75">
        <f>AM1155/AM1153</f>
        <v>0</v>
      </c>
      <c r="AO1155" s="21"/>
      <c r="AP1155" s="75">
        <f>AO1155/AO1153</f>
        <v>0</v>
      </c>
      <c r="AQ1155" s="21"/>
      <c r="AR1155" s="75">
        <f>AQ1155/AQ1153</f>
        <v>0</v>
      </c>
      <c r="AS1155" s="21"/>
      <c r="AT1155" s="75">
        <f>AS1155/AS1153</f>
        <v>0</v>
      </c>
      <c r="AU1155" s="100">
        <f>E1155+M1155+O1155+Q1155+W1155+Y1155+AA1155+AE1155+AG1155+AI1155+AO1155+AS1155+G1155+K1155+I1155+AC1155+S1155+U1155+AQ1155+AK1155+AM1155+C1155</f>
        <v>0</v>
      </c>
      <c r="AV1155" s="155">
        <f t="shared" ref="AV1155:AV1159" si="5205">F1155+N1155+P1155+R1155+X1155+Z1155+AB1155+AF1155+AH1155+AJ1155+AP1155+AT1155+AD1155+H1155+L1155+J1155+T1155+V1155+AR1155+AL1155+AN1155+D1155</f>
        <v>0</v>
      </c>
      <c r="AW1155" s="93">
        <f>IF(D1155=0,0,(IF('Attorney Detail'!I1153="yes",(D1155/AV1155)*('Attorney Detail'!G1153+'Attorney Detail'!H1153),0)))</f>
        <v>0</v>
      </c>
      <c r="AX1155" s="93">
        <f>IF(F1155=0,0,(IF('Attorney Detail'!J1153="yes",(F1155/AV1155)*('Attorney Detail'!G1153+'Attorney Detail'!H1153),0)))</f>
        <v>0</v>
      </c>
      <c r="AY1155" s="93">
        <f>IF(H1155+J1155=0,0,(IF('Attorney Detail'!K1153="yes",((H1155+J1155)/AV1155)*('Attorney Detail'!G1153+'Attorney Detail'!H1153),0)))</f>
        <v>0</v>
      </c>
      <c r="AZ1155" s="93">
        <f>IF(L1155=0,0,(IF('Attorney Detail'!L1153="yes",(L1155/AV1155)*('Attorney Detail'!G1153+'Attorney Detail'!H1153),0)))</f>
        <v>0</v>
      </c>
      <c r="BA1155" s="93">
        <f>IF(N1155=0,0,(N1155/AV1155)*('Attorney Detail'!G1153+'Attorney Detail'!H1153))</f>
        <v>0</v>
      </c>
      <c r="BB1155" s="93">
        <f>IF(R1155+T1155=0,0,(IF('Attorney Detail'!M1153="yes",((R1155+T1155)/AV1155)*('Attorney Detail'!G1153+'Attorney Detail'!H1153),0)))</f>
        <v>0</v>
      </c>
      <c r="BC1155" s="93">
        <f>IF(V1155=0,0,(IF('Attorney Detail'!N1153="yes",(((V1155)/AV1155)*('Attorney Detail'!G1153+'Attorney Detail'!H1153)),0)))</f>
        <v>0</v>
      </c>
      <c r="BD1155" s="93">
        <f>IF(X1155+Z1155+AB1155=0,0,(IF('Attorney Detail'!O1153="yes",((X1155+Z1155+AB1155)/AV1155)*('Attorney Detail'!G1153+'Attorney Detail'!H1153),0)))</f>
        <v>0</v>
      </c>
      <c r="BE1155" s="93">
        <f>IF(AD1155=0,0,(IF('Attorney Detail'!P1153="yes",(AD1155/AV1155)*('Attorney Detail'!G1153+'Attorney Detail'!H1153),0)))</f>
        <v>0</v>
      </c>
      <c r="BF1155" s="93">
        <f>IF(AF1155=0,0,(IF('Attorney Detail'!Q1153="yes",(AF1155/AV1155)*('Attorney Detail'!G1153+'Attorney Detail'!H1153),0)))</f>
        <v>0</v>
      </c>
      <c r="BG1155" s="93">
        <f>IF(AH1155=0,0,(AH1155/AV1155)*('Attorney Detail'!G1153+'Attorney Detail'!H1153))</f>
        <v>0</v>
      </c>
      <c r="BH1155" s="93">
        <f>IF(AK1155+AM1155=0,0,(IF('Attorney Detail'!R1153="yes",((AL1155+AN1155)/AV1155)*('Attorney Detail'!G1153+'Attorney Detail'!H1153),0)))</f>
        <v>0</v>
      </c>
      <c r="BI1155" s="91">
        <f>IF(AP1155=0,0,(IF('Attorney Detail'!S1153="yes",(AP1155/AV1155)*('Attorney Detail'!G1153+'Attorney Detail'!H1153),0)))</f>
        <v>0</v>
      </c>
      <c r="BJ1155" s="91">
        <f>IF(AT1155=0,0,(AT1155/AV1155)*('Attorney Detail'!G1153+'Attorney Detail'!H1153))</f>
        <v>0</v>
      </c>
      <c r="BK1155" s="91">
        <f>IF((AU1155)=0,('Attorney Detail'!G1153+'Attorney Detail'!H1153),SUM(AW1155:BJ1155))</f>
        <v>0</v>
      </c>
    </row>
    <row r="1156" spans="1:63" ht="16.5" thickTop="1" thickBot="1" x14ac:dyDescent="0.3">
      <c r="A1156" s="22" t="s">
        <v>26</v>
      </c>
      <c r="B1156" s="23"/>
      <c r="C1156" s="88"/>
      <c r="D1156" s="75">
        <f>C1156/C1153</f>
        <v>0</v>
      </c>
      <c r="E1156" s="88"/>
      <c r="F1156" s="75">
        <f>E1156/E1153</f>
        <v>0</v>
      </c>
      <c r="G1156" s="88"/>
      <c r="H1156" s="75">
        <f>G1156/G1153</f>
        <v>0</v>
      </c>
      <c r="I1156" s="88"/>
      <c r="J1156" s="75">
        <f>I1156/I1153</f>
        <v>0</v>
      </c>
      <c r="K1156" s="88"/>
      <c r="L1156" s="75">
        <f>K1156/K1153</f>
        <v>0</v>
      </c>
      <c r="M1156" s="88"/>
      <c r="N1156" s="75">
        <f>M1156/M1153</f>
        <v>0</v>
      </c>
      <c r="O1156" s="88"/>
      <c r="P1156" s="75">
        <f>O1156/O1153</f>
        <v>0</v>
      </c>
      <c r="Q1156" s="88"/>
      <c r="R1156" s="75">
        <f>Q1156/Q1153</f>
        <v>0</v>
      </c>
      <c r="S1156" s="88"/>
      <c r="T1156" s="75">
        <f>S1156/S1153</f>
        <v>0</v>
      </c>
      <c r="U1156" s="88"/>
      <c r="V1156" s="75">
        <f>U1156/U1153</f>
        <v>0</v>
      </c>
      <c r="W1156" s="88"/>
      <c r="X1156" s="75">
        <f>W1156/W1153</f>
        <v>0</v>
      </c>
      <c r="Y1156" s="88"/>
      <c r="Z1156" s="75">
        <f>Y1156/Y1153</f>
        <v>0</v>
      </c>
      <c r="AA1156" s="88"/>
      <c r="AB1156" s="75">
        <f>AA1156/AA1153</f>
        <v>0</v>
      </c>
      <c r="AC1156" s="88"/>
      <c r="AD1156" s="75">
        <f>AC1156/AC1153</f>
        <v>0</v>
      </c>
      <c r="AE1156" s="88"/>
      <c r="AF1156" s="75">
        <f>AE1156/AE1153</f>
        <v>0</v>
      </c>
      <c r="AG1156" s="88"/>
      <c r="AH1156" s="75">
        <f>AG1156/AG1153</f>
        <v>0</v>
      </c>
      <c r="AI1156" s="88"/>
      <c r="AJ1156" s="75">
        <f>AI1156/AI1153</f>
        <v>0</v>
      </c>
      <c r="AK1156" s="88">
        <v>0</v>
      </c>
      <c r="AL1156" s="75">
        <f>AK1156/AK1153</f>
        <v>0</v>
      </c>
      <c r="AM1156" s="88">
        <v>0</v>
      </c>
      <c r="AN1156" s="75">
        <f>AM1156/AM1153</f>
        <v>0</v>
      </c>
      <c r="AO1156" s="88"/>
      <c r="AP1156" s="75">
        <f>AO1156/AO1153</f>
        <v>0</v>
      </c>
      <c r="AQ1156" s="88"/>
      <c r="AR1156" s="75">
        <f>AQ1156/AQ1153</f>
        <v>0</v>
      </c>
      <c r="AS1156" s="88"/>
      <c r="AT1156" s="75">
        <f>AS1156/AS1153</f>
        <v>0</v>
      </c>
      <c r="AU1156" s="107">
        <f>E1156+M1156+O1156+Q1156+W1156+Y1156+AA1156+AE1156+AG1156+AI1156+AO1156+AS1156+G1156+K1156+I1156+AC1156+S1156+U1156+AQ1156+AK1156+AM1156+C1156</f>
        <v>0</v>
      </c>
      <c r="AV1156" s="155">
        <f t="shared" si="5205"/>
        <v>0</v>
      </c>
      <c r="AW1156" s="93">
        <f>IF(D1156=0,0,(IF('Attorney Detail'!I1154="yes",(D1156/AV1156)*('Attorney Detail'!G1154+'Attorney Detail'!H1154),0)))</f>
        <v>0</v>
      </c>
      <c r="AX1156" s="93">
        <f>IF(F1156=0,0,(IF('Attorney Detail'!J1154="yes",(F1156/AV1156)*('Attorney Detail'!G1154+'Attorney Detail'!H1154),0)))</f>
        <v>0</v>
      </c>
      <c r="AY1156" s="93">
        <f>IF(H1156+J1156=0,0,(IF('Attorney Detail'!K1154="yes",((H1156+J1156)/AV1156)*('Attorney Detail'!G1154+'Attorney Detail'!H1154),0)))</f>
        <v>0</v>
      </c>
      <c r="AZ1156" s="93">
        <f>IF(L1156=0,0,(IF('Attorney Detail'!L1154="yes",(L1156/AV1156)*('Attorney Detail'!G1154+'Attorney Detail'!H1154),0)))</f>
        <v>0</v>
      </c>
      <c r="BA1156" s="93">
        <f>IF(N1156=0,0,(N1156/AV1156)*('Attorney Detail'!G1154+'Attorney Detail'!H1154))</f>
        <v>0</v>
      </c>
      <c r="BB1156" s="93">
        <f>IF(R1156+T1156=0,0,(IF('Attorney Detail'!M1154="yes",((R1156+T1156)/AV1156)*('Attorney Detail'!G1154+'Attorney Detail'!H1154),0)))</f>
        <v>0</v>
      </c>
      <c r="BC1156" s="93">
        <f>IF(V1156=0,0,(IF('Attorney Detail'!N1154="yes",(((V1156)/AV1156)*('Attorney Detail'!G1154+'Attorney Detail'!H1154)),0)))</f>
        <v>0</v>
      </c>
      <c r="BD1156" s="93">
        <f>IF(X1156+Z1156+AB1156=0,0,(IF('Attorney Detail'!O1154="yes",((X1156+Z1156+AB1156)/AV1156)*('Attorney Detail'!G1154+'Attorney Detail'!H1154),0)))</f>
        <v>0</v>
      </c>
      <c r="BE1156" s="93">
        <f>IF(AD1156=0,0,(IF('Attorney Detail'!P1154="yes",(AD1156/AV1156)*('Attorney Detail'!G1154+'Attorney Detail'!H1154),0)))</f>
        <v>0</v>
      </c>
      <c r="BF1156" s="93">
        <f>IF(AF1156=0,0,(IF('Attorney Detail'!Q1154="yes",(AF1156/AV1156)*('Attorney Detail'!G1154+'Attorney Detail'!H1154),0)))</f>
        <v>0</v>
      </c>
      <c r="BG1156" s="93">
        <f>IF(AH1156=0,0,(AH1156/AV1156)*('Attorney Detail'!G1154+'Attorney Detail'!H1154))</f>
        <v>0</v>
      </c>
      <c r="BH1156" s="93">
        <f>IF(AK1156+AM1156=0,0,(IF('Attorney Detail'!R1154="yes",((AL1156+AN1156)/AV1156)*('Attorney Detail'!G1154+'Attorney Detail'!H1154),0)))</f>
        <v>0</v>
      </c>
      <c r="BI1156" s="91">
        <f>IF(AP1156=0,0,(IF('Attorney Detail'!S1154="yes",(AP1156/AV1156)*('Attorney Detail'!G1154+'Attorney Detail'!H1154),0)))</f>
        <v>0</v>
      </c>
      <c r="BJ1156" s="91">
        <f>IF(AT1156=0,0,(AT1156/AV1156)*('Attorney Detail'!G1154+'Attorney Detail'!H1154))</f>
        <v>0</v>
      </c>
      <c r="BK1156" s="91">
        <f>IF((AU1156)=0,('Attorney Detail'!G1154+'Attorney Detail'!H1154),SUM(AW1156:BJ1156))</f>
        <v>0</v>
      </c>
    </row>
    <row r="1157" spans="1:63" ht="16.5" thickTop="1" thickBot="1" x14ac:dyDescent="0.3">
      <c r="A1157" s="22" t="s">
        <v>27</v>
      </c>
      <c r="B1157" s="23"/>
      <c r="C1157" s="88"/>
      <c r="D1157" s="75">
        <f>C1157/C1153</f>
        <v>0</v>
      </c>
      <c r="E1157" s="88"/>
      <c r="F1157" s="75">
        <f>E1157/E1153</f>
        <v>0</v>
      </c>
      <c r="G1157" s="88"/>
      <c r="H1157" s="75">
        <f>G1157/G1153</f>
        <v>0</v>
      </c>
      <c r="I1157" s="88"/>
      <c r="J1157" s="75">
        <f>I1157/I1153</f>
        <v>0</v>
      </c>
      <c r="K1157" s="88"/>
      <c r="L1157" s="75">
        <f>K1157/K1153</f>
        <v>0</v>
      </c>
      <c r="M1157" s="88"/>
      <c r="N1157" s="75">
        <f>M1157/M1153</f>
        <v>0</v>
      </c>
      <c r="O1157" s="88"/>
      <c r="P1157" s="75">
        <f>O1157/O1153</f>
        <v>0</v>
      </c>
      <c r="Q1157" s="88"/>
      <c r="R1157" s="75">
        <f>Q1157/Q1153</f>
        <v>0</v>
      </c>
      <c r="S1157" s="88"/>
      <c r="T1157" s="75">
        <f>S1157/S1153</f>
        <v>0</v>
      </c>
      <c r="U1157" s="88"/>
      <c r="V1157" s="75">
        <f>U1157/U1153</f>
        <v>0</v>
      </c>
      <c r="W1157" s="88"/>
      <c r="X1157" s="75">
        <f>W1157/W1153</f>
        <v>0</v>
      </c>
      <c r="Y1157" s="88"/>
      <c r="Z1157" s="75">
        <f>Y1157/Y1153</f>
        <v>0</v>
      </c>
      <c r="AA1157" s="88"/>
      <c r="AB1157" s="75">
        <f>AA1157/AA1153</f>
        <v>0</v>
      </c>
      <c r="AC1157" s="88"/>
      <c r="AD1157" s="75">
        <f>AC1157/AC1153</f>
        <v>0</v>
      </c>
      <c r="AE1157" s="88"/>
      <c r="AF1157" s="75">
        <f>AE1157/AE1153</f>
        <v>0</v>
      </c>
      <c r="AG1157" s="88"/>
      <c r="AH1157" s="75">
        <f>AG1157/AG1153</f>
        <v>0</v>
      </c>
      <c r="AI1157" s="88"/>
      <c r="AJ1157" s="75">
        <f>AI1157/AI1153</f>
        <v>0</v>
      </c>
      <c r="AK1157" s="88">
        <v>0</v>
      </c>
      <c r="AL1157" s="75">
        <f>AK1157/AK1153</f>
        <v>0</v>
      </c>
      <c r="AM1157" s="88">
        <v>0</v>
      </c>
      <c r="AN1157" s="75">
        <f>AM1157/AM1153</f>
        <v>0</v>
      </c>
      <c r="AO1157" s="88"/>
      <c r="AP1157" s="75">
        <f>AO1157/AO1153</f>
        <v>0</v>
      </c>
      <c r="AQ1157" s="88"/>
      <c r="AR1157" s="75">
        <f>AQ1157/AQ1153</f>
        <v>0</v>
      </c>
      <c r="AS1157" s="88"/>
      <c r="AT1157" s="75">
        <f>AS1157/AS1153</f>
        <v>0</v>
      </c>
      <c r="AU1157" s="107">
        <f>E1157+M1157+O1157+Q1157+W1157+Y1157+AA1157+AE1157+AG1157+AI1157+AO1157+AS1157+G1157+K1157+I1157+AC1157+S1157+U1157+AQ1157+AK1157+AM1157+C1157</f>
        <v>0</v>
      </c>
      <c r="AV1157" s="155">
        <f t="shared" si="5205"/>
        <v>0</v>
      </c>
      <c r="AW1157" s="93">
        <f>IF(D1157=0,0,(IF('Attorney Detail'!I1155="yes",(D1157/AV1157)*('Attorney Detail'!G1155+'Attorney Detail'!H1155),0)))</f>
        <v>0</v>
      </c>
      <c r="AX1157" s="93">
        <f>IF(F1157=0,0,(IF('Attorney Detail'!J1155="yes",(F1157/AV1157)*('Attorney Detail'!G1155+'Attorney Detail'!H1155),0)))</f>
        <v>0</v>
      </c>
      <c r="AY1157" s="93">
        <f>IF(H1157+J1157=0,0,(IF('Attorney Detail'!K1155="yes",((H1157+J1157)/AV1157)*('Attorney Detail'!G1155+'Attorney Detail'!H1155),0)))</f>
        <v>0</v>
      </c>
      <c r="AZ1157" s="93">
        <f>IF(L1157=0,0,(IF('Attorney Detail'!L1155="yes",(L1157/AV1157)*('Attorney Detail'!G1155+'Attorney Detail'!H1155),0)))</f>
        <v>0</v>
      </c>
      <c r="BA1157" s="93">
        <f>IF(N1157=0,0,(N1157/AV1157)*('Attorney Detail'!G1155+'Attorney Detail'!H1155))</f>
        <v>0</v>
      </c>
      <c r="BB1157" s="93">
        <f>IF(R1157+T1157=0,0,(IF('Attorney Detail'!M1155="yes",((R1157+T1157)/AV1157)*('Attorney Detail'!G1155+'Attorney Detail'!H1155),0)))</f>
        <v>0</v>
      </c>
      <c r="BC1157" s="93">
        <f>IF(V1157=0,0,(IF('Attorney Detail'!N1155="yes",(((V1157)/AV1157)*('Attorney Detail'!G1155+'Attorney Detail'!H1155)),0)))</f>
        <v>0</v>
      </c>
      <c r="BD1157" s="93">
        <f>IF(X1157+Z1157+AB1157=0,0,(IF('Attorney Detail'!O1155="yes",((X1157+Z1157+AB1157)/AV1157)*('Attorney Detail'!G1155+'Attorney Detail'!H1155),0)))</f>
        <v>0</v>
      </c>
      <c r="BE1157" s="93">
        <f>IF(AD1157=0,0,(IF('Attorney Detail'!P1155="yes",(AD1157/AV1157)*('Attorney Detail'!G1155+'Attorney Detail'!H1155),0)))</f>
        <v>0</v>
      </c>
      <c r="BF1157" s="93">
        <f>IF(AF1157=0,0,(IF('Attorney Detail'!Q1155="yes",(AF1157/AV1157)*('Attorney Detail'!G1155+'Attorney Detail'!H1155),0)))</f>
        <v>0</v>
      </c>
      <c r="BG1157" s="93">
        <f>IF(AH1157=0,0,(AH1157/AV1157)*('Attorney Detail'!G1155+'Attorney Detail'!H1155))</f>
        <v>0</v>
      </c>
      <c r="BH1157" s="93">
        <f>IF(AK1157+AM1157=0,0,(IF('Attorney Detail'!R1155="yes",((AL1157+AN1157)/AV1157)*('Attorney Detail'!G1155+'Attorney Detail'!H1155),0)))</f>
        <v>0</v>
      </c>
      <c r="BI1157" s="91">
        <f>IF(AP1157=0,0,(IF('Attorney Detail'!S1155="yes",(AP1157/AV1157)*('Attorney Detail'!G1155+'Attorney Detail'!H1155),0)))</f>
        <v>0</v>
      </c>
      <c r="BJ1157" s="91">
        <f>IF(AT1157=0,0,(AT1157/AV1157)*('Attorney Detail'!G1155+'Attorney Detail'!H1155))</f>
        <v>0</v>
      </c>
      <c r="BK1157" s="91">
        <f>IF((AU1157)=0,('Attorney Detail'!G1155+'Attorney Detail'!H1155),SUM(AW1157:BJ1157))</f>
        <v>0</v>
      </c>
    </row>
    <row r="1158" spans="1:63" ht="16.5" thickTop="1" thickBot="1" x14ac:dyDescent="0.3">
      <c r="A1158" s="24" t="s">
        <v>28</v>
      </c>
      <c r="B1158" s="25"/>
      <c r="C1158" s="25"/>
      <c r="D1158" s="75">
        <f>C1158/C1153</f>
        <v>0</v>
      </c>
      <c r="E1158" s="25"/>
      <c r="F1158" s="75">
        <f>E1158/E1153</f>
        <v>0</v>
      </c>
      <c r="G1158" s="25"/>
      <c r="H1158" s="75">
        <f>G1158/G1153</f>
        <v>0</v>
      </c>
      <c r="I1158" s="25"/>
      <c r="J1158" s="75">
        <f>I1158/I1153</f>
        <v>0</v>
      </c>
      <c r="K1158" s="25"/>
      <c r="L1158" s="75">
        <f>K1158/K1153</f>
        <v>0</v>
      </c>
      <c r="M1158" s="25"/>
      <c r="N1158" s="75">
        <f>M1158/M1153</f>
        <v>0</v>
      </c>
      <c r="O1158" s="25"/>
      <c r="P1158" s="75">
        <f>O1158/O1153</f>
        <v>0</v>
      </c>
      <c r="Q1158" s="25"/>
      <c r="R1158" s="75">
        <f>Q1158/Q1153</f>
        <v>0</v>
      </c>
      <c r="S1158" s="25"/>
      <c r="T1158" s="75">
        <f>S1158/S1153</f>
        <v>0</v>
      </c>
      <c r="U1158" s="25"/>
      <c r="V1158" s="75">
        <f>U1158/U1153</f>
        <v>0</v>
      </c>
      <c r="W1158" s="25"/>
      <c r="X1158" s="75">
        <f>W1158/W1153</f>
        <v>0</v>
      </c>
      <c r="Y1158" s="25"/>
      <c r="Z1158" s="75">
        <f>Y1158/Y1153</f>
        <v>0</v>
      </c>
      <c r="AA1158" s="25"/>
      <c r="AB1158" s="75">
        <f>AA1158/AA1153</f>
        <v>0</v>
      </c>
      <c r="AC1158" s="25"/>
      <c r="AD1158" s="75">
        <f>AC1158/AC1153</f>
        <v>0</v>
      </c>
      <c r="AE1158" s="25"/>
      <c r="AF1158" s="75">
        <f>AE1158/AE1153</f>
        <v>0</v>
      </c>
      <c r="AG1158" s="25"/>
      <c r="AH1158" s="75">
        <f>AG1158/AG1153</f>
        <v>0</v>
      </c>
      <c r="AI1158" s="25"/>
      <c r="AJ1158" s="75">
        <f>AI1158/AI1153</f>
        <v>0</v>
      </c>
      <c r="AK1158" s="25">
        <v>0</v>
      </c>
      <c r="AL1158" s="75">
        <f>AK1158/AK1153</f>
        <v>0</v>
      </c>
      <c r="AM1158" s="25">
        <v>0</v>
      </c>
      <c r="AN1158" s="75">
        <f>AM1158/AM1153</f>
        <v>0</v>
      </c>
      <c r="AO1158" s="25"/>
      <c r="AP1158" s="75">
        <f>AO1158/AO1153</f>
        <v>0</v>
      </c>
      <c r="AQ1158" s="25"/>
      <c r="AR1158" s="75">
        <f>AQ1158/AQ1153</f>
        <v>0</v>
      </c>
      <c r="AS1158" s="25"/>
      <c r="AT1158" s="75">
        <f>AS1158/AS1153</f>
        <v>0</v>
      </c>
      <c r="AU1158" s="108">
        <f>E1158+M1158+O1158+Q1158+W1158+Y1158+AA1158+AE1158+AG1158+AI1158+AO1158+AS1158+G1158+K1158+I1158+AC1158+S1158+U1158+AQ1158+AK1158+AM1158+C1158</f>
        <v>0</v>
      </c>
      <c r="AV1158" s="155">
        <f t="shared" si="5205"/>
        <v>0</v>
      </c>
      <c r="AW1158" s="93">
        <f>IF(D1158=0,0,(IF('Attorney Detail'!I1156="yes",(D1158/AV1158)*('Attorney Detail'!G1156+'Attorney Detail'!H1156),0)))</f>
        <v>0</v>
      </c>
      <c r="AX1158" s="93">
        <f>IF(F1158=0,0,(IF('Attorney Detail'!J1156="yes",(F1158/AV1158)*('Attorney Detail'!G1156+'Attorney Detail'!H1156),0)))</f>
        <v>0</v>
      </c>
      <c r="AY1158" s="93">
        <f>IF(H1158+J1158=0,0,(IF('Attorney Detail'!K1156="yes",((H1158+J1158)/AV1158)*('Attorney Detail'!G1156+'Attorney Detail'!H1156),0)))</f>
        <v>0</v>
      </c>
      <c r="AZ1158" s="93">
        <f>IF(L1158=0,0,(IF('Attorney Detail'!L1156="yes",(L1158/AV1158)*('Attorney Detail'!G1156+'Attorney Detail'!H1156),0)))</f>
        <v>0</v>
      </c>
      <c r="BA1158" s="93">
        <f>IF(N1158=0,0,(N1158/AV1158)*('Attorney Detail'!G1156+'Attorney Detail'!H1156))</f>
        <v>0</v>
      </c>
      <c r="BB1158" s="93">
        <f>IF(R1158+T1158=0,0,(IF('Attorney Detail'!M1156="yes",((R1158+T1158)/AV1158)*('Attorney Detail'!G1156+'Attorney Detail'!H1156),0)))</f>
        <v>0</v>
      </c>
      <c r="BC1158" s="93">
        <f>IF(V1158=0,0,(IF('Attorney Detail'!N1156="yes",(((V1158)/AV1158)*('Attorney Detail'!G1156+'Attorney Detail'!H1156)),0)))</f>
        <v>0</v>
      </c>
      <c r="BD1158" s="93">
        <f>IF(X1158+Z1158+AB1158=0,0,(IF('Attorney Detail'!O1156="yes",((X1158+Z1158+AB1158)/AV1158)*('Attorney Detail'!G1156+'Attorney Detail'!H1156),0)))</f>
        <v>0</v>
      </c>
      <c r="BE1158" s="93">
        <f>IF(AD1158=0,0,(IF('Attorney Detail'!P1156="yes",(AD1158/AV1158)*('Attorney Detail'!G1156+'Attorney Detail'!H1156),0)))</f>
        <v>0</v>
      </c>
      <c r="BF1158" s="93">
        <f>IF(AF1158=0,0,(IF('Attorney Detail'!Q1156="yes",(AF1158/AV1158)*('Attorney Detail'!G1156+'Attorney Detail'!H1156),0)))</f>
        <v>0</v>
      </c>
      <c r="BG1158" s="93">
        <f>IF(AH1158=0,0,(AH1158/AV1158)*('Attorney Detail'!G1156+'Attorney Detail'!H1156))</f>
        <v>0</v>
      </c>
      <c r="BH1158" s="93">
        <f>IF(AK1158+AM1158=0,0,(IF('Attorney Detail'!R1156="yes",((AL1158+AN1158)/AV1158)*('Attorney Detail'!G1156+'Attorney Detail'!H1156),0)))</f>
        <v>0</v>
      </c>
      <c r="BI1158" s="91">
        <f>IF(AP1158=0,0,(IF('Attorney Detail'!S1156="yes",(AP1158/AV1158)*('Attorney Detail'!G1156+'Attorney Detail'!H1156),0)))</f>
        <v>0</v>
      </c>
      <c r="BJ1158" s="91">
        <f>IF(AT1158=0,0,(AT1158/AV1158)*('Attorney Detail'!G1156+'Attorney Detail'!H1156))</f>
        <v>0</v>
      </c>
      <c r="BK1158" s="91">
        <f>IF((AU1158)=0,('Attorney Detail'!G1156+'Attorney Detail'!H1156),SUM(AW1158:BJ1158))</f>
        <v>0</v>
      </c>
    </row>
    <row r="1159" spans="1:63" ht="16.5" thickTop="1" thickBot="1" x14ac:dyDescent="0.3">
      <c r="A1159" s="72" t="s">
        <v>29</v>
      </c>
      <c r="B1159" s="73"/>
      <c r="C1159" s="73">
        <f t="shared" ref="C1159" si="5206">SUM(C1155:C1158)</f>
        <v>0</v>
      </c>
      <c r="D1159" s="74">
        <f t="shared" ref="D1159" si="5207">C1159/C1153</f>
        <v>0</v>
      </c>
      <c r="E1159" s="73">
        <f t="shared" ref="E1159" si="5208">SUM(E1155:E1158)</f>
        <v>0</v>
      </c>
      <c r="F1159" s="74">
        <f t="shared" ref="F1159" si="5209">E1159/E1153</f>
        <v>0</v>
      </c>
      <c r="G1159" s="73">
        <f t="shared" ref="G1159" si="5210">SUM(G1155:G1158)</f>
        <v>0</v>
      </c>
      <c r="H1159" s="75">
        <f t="shared" ref="H1159" si="5211">G1159/G1153</f>
        <v>0</v>
      </c>
      <c r="I1159" s="73">
        <f t="shared" ref="I1159" si="5212">SUM(I1155:I1158)</f>
        <v>0</v>
      </c>
      <c r="J1159" s="75">
        <f t="shared" ref="J1159" si="5213">I1159/I1153</f>
        <v>0</v>
      </c>
      <c r="K1159" s="73">
        <f t="shared" ref="K1159" si="5214">SUM(K1155:K1158)</f>
        <v>0</v>
      </c>
      <c r="L1159" s="75">
        <f t="shared" ref="L1159" si="5215">K1159/K1153</f>
        <v>0</v>
      </c>
      <c r="M1159" s="73">
        <f t="shared" ref="M1159" si="5216">SUM(M1155:M1158)</f>
        <v>0</v>
      </c>
      <c r="N1159" s="74">
        <f t="shared" ref="N1159" si="5217">M1159/M1153</f>
        <v>0</v>
      </c>
      <c r="O1159" s="73">
        <f t="shared" ref="O1159" si="5218">SUM(O1155:O1158)</f>
        <v>0</v>
      </c>
      <c r="P1159" s="74">
        <f t="shared" ref="P1159" si="5219">O1159/O1153</f>
        <v>0</v>
      </c>
      <c r="Q1159" s="73">
        <f t="shared" ref="Q1159" si="5220">SUM(Q1155:Q1158)</f>
        <v>0</v>
      </c>
      <c r="R1159" s="75">
        <f t="shared" ref="R1159" si="5221">Q1159/Q1153</f>
        <v>0</v>
      </c>
      <c r="S1159" s="73">
        <f t="shared" ref="S1159" si="5222">SUM(S1155:S1158)</f>
        <v>0</v>
      </c>
      <c r="T1159" s="75">
        <f t="shared" ref="T1159" si="5223">S1159/S1153</f>
        <v>0</v>
      </c>
      <c r="U1159" s="73">
        <f t="shared" ref="U1159" si="5224">SUM(U1155:U1158)</f>
        <v>0</v>
      </c>
      <c r="V1159" s="75">
        <f t="shared" ref="V1159" si="5225">U1159/U1153</f>
        <v>0</v>
      </c>
      <c r="W1159" s="73">
        <f t="shared" ref="W1159" si="5226">SUM(W1155:W1158)</f>
        <v>0</v>
      </c>
      <c r="X1159" s="75">
        <f t="shared" ref="X1159" si="5227">W1159/W1153</f>
        <v>0</v>
      </c>
      <c r="Y1159" s="73">
        <f t="shared" ref="Y1159" si="5228">SUM(Y1155:Y1158)</f>
        <v>0</v>
      </c>
      <c r="Z1159" s="75">
        <f t="shared" ref="Z1159" si="5229">Y1159/Y1153</f>
        <v>0</v>
      </c>
      <c r="AA1159" s="73">
        <f t="shared" ref="AA1159" si="5230">SUM(AA1155:AA1158)</f>
        <v>0</v>
      </c>
      <c r="AB1159" s="75">
        <f t="shared" ref="AB1159" si="5231">AA1159/AA1153</f>
        <v>0</v>
      </c>
      <c r="AC1159" s="73">
        <f t="shared" ref="AC1159" si="5232">SUM(AC1155:AC1158)</f>
        <v>0</v>
      </c>
      <c r="AD1159" s="75">
        <f t="shared" ref="AD1159" si="5233">AC1159/AC1153</f>
        <v>0</v>
      </c>
      <c r="AE1159" s="73">
        <f t="shared" ref="AE1159" si="5234">SUM(AE1155:AE1158)</f>
        <v>0</v>
      </c>
      <c r="AF1159" s="75">
        <f t="shared" ref="AF1159" si="5235">AE1159/AE1153</f>
        <v>0</v>
      </c>
      <c r="AG1159" s="73">
        <f t="shared" ref="AG1159" si="5236">SUM(AG1155:AG1158)</f>
        <v>0</v>
      </c>
      <c r="AH1159" s="75">
        <f t="shared" ref="AH1159" si="5237">AG1159/AG1153</f>
        <v>0</v>
      </c>
      <c r="AI1159" s="73">
        <f t="shared" ref="AI1159" si="5238">SUM(AI1155:AI1158)</f>
        <v>0</v>
      </c>
      <c r="AJ1159" s="75">
        <f t="shared" ref="AJ1159" si="5239">AI1159/AI1153</f>
        <v>0</v>
      </c>
      <c r="AK1159" s="73">
        <f t="shared" ref="AK1159" si="5240">SUM(AK1155:AK1158)</f>
        <v>0</v>
      </c>
      <c r="AL1159" s="75">
        <f t="shared" ref="AL1159" si="5241">AK1159/AK1153</f>
        <v>0</v>
      </c>
      <c r="AM1159" s="73">
        <f t="shared" ref="AM1159" si="5242">SUM(AM1155:AM1158)</f>
        <v>0</v>
      </c>
      <c r="AN1159" s="75">
        <f t="shared" ref="AN1159" si="5243">AM1159/AM1153</f>
        <v>0</v>
      </c>
      <c r="AO1159" s="73">
        <f t="shared" ref="AO1159" si="5244">SUM(AO1155:AO1158)</f>
        <v>0</v>
      </c>
      <c r="AP1159" s="75">
        <f t="shared" ref="AP1159" si="5245">AO1159/AO1153</f>
        <v>0</v>
      </c>
      <c r="AQ1159" s="73">
        <f t="shared" ref="AQ1159" si="5246">SUM(AQ1155:AQ1158)</f>
        <v>0</v>
      </c>
      <c r="AR1159" s="75">
        <f t="shared" ref="AR1159" si="5247">AQ1159/AQ1153</f>
        <v>0</v>
      </c>
      <c r="AS1159" s="73">
        <f t="shared" ref="AS1159" si="5248">SUM(AS1155:AS1158)</f>
        <v>0</v>
      </c>
      <c r="AT1159" s="75">
        <f t="shared" ref="AT1159" si="5249">AS1159/AS1153</f>
        <v>0</v>
      </c>
      <c r="AU1159" s="71">
        <f>E1159+M1159+O1159+Q1159+W1159+Y1159+AA1159+AE1159+AG1159+AI1159+AO1159+AS1159+G1159+K1159+I1159+AC1159+S1159+U1159+AQ1159+AK1159+AM1159+C1159</f>
        <v>0</v>
      </c>
      <c r="AV1159" s="155">
        <f t="shared" si="5205"/>
        <v>0</v>
      </c>
      <c r="AW1159" s="94"/>
      <c r="AX1159" s="94"/>
      <c r="AY1159" s="94"/>
      <c r="AZ1159" s="94"/>
      <c r="BA1159" s="94"/>
      <c r="BB1159" s="94"/>
      <c r="BC1159" s="94"/>
      <c r="BD1159" s="94"/>
      <c r="BE1159" s="94"/>
      <c r="BF1159" s="94"/>
      <c r="BG1159" s="94"/>
      <c r="BH1159" s="94"/>
      <c r="BI1159" s="94"/>
      <c r="BJ1159" s="94"/>
      <c r="BK1159" s="94"/>
    </row>
    <row r="1160" spans="1:63" ht="16.5" thickTop="1" x14ac:dyDescent="0.25">
      <c r="A1160" s="233" t="s">
        <v>481</v>
      </c>
      <c r="B1160" s="233"/>
      <c r="C1160" s="233"/>
      <c r="D1160" s="233"/>
      <c r="E1160" s="233"/>
      <c r="F1160" s="233"/>
      <c r="G1160" s="233"/>
      <c r="H1160" s="233"/>
      <c r="I1160" s="233"/>
      <c r="J1160" s="233"/>
      <c r="K1160" s="233"/>
      <c r="L1160" s="233"/>
      <c r="M1160" s="233"/>
      <c r="N1160" s="233"/>
      <c r="O1160" s="233"/>
      <c r="P1160" s="233"/>
      <c r="Q1160" s="233"/>
      <c r="R1160" s="233"/>
      <c r="S1160" s="233"/>
      <c r="T1160" s="233"/>
      <c r="U1160" s="233"/>
      <c r="V1160" s="233"/>
      <c r="W1160" s="233"/>
      <c r="X1160" s="233"/>
      <c r="Y1160" s="233"/>
      <c r="Z1160" s="233"/>
      <c r="AA1160" s="233"/>
      <c r="AB1160" s="233"/>
      <c r="AC1160" s="233"/>
      <c r="AD1160" s="233"/>
      <c r="AE1160" s="233"/>
      <c r="AF1160" s="233"/>
      <c r="AG1160" s="233"/>
      <c r="AH1160" s="233"/>
      <c r="AI1160" s="233"/>
      <c r="AJ1160" s="233"/>
      <c r="AK1160" s="233"/>
      <c r="AL1160" s="233"/>
      <c r="AM1160" s="233"/>
      <c r="AN1160" s="233"/>
      <c r="AO1160" s="233"/>
      <c r="AP1160" s="233"/>
      <c r="AQ1160" s="233"/>
      <c r="AR1160" s="233"/>
      <c r="AS1160" s="233"/>
      <c r="AT1160" s="233"/>
      <c r="AU1160" s="233"/>
      <c r="AV1160" s="233"/>
    </row>
    <row r="1161" spans="1:63" ht="45" x14ac:dyDescent="0.25">
      <c r="A1161" s="76"/>
      <c r="B1161" s="66" t="s">
        <v>21</v>
      </c>
      <c r="C1161" s="225" t="s">
        <v>442</v>
      </c>
      <c r="D1161" s="226"/>
      <c r="E1161" s="225" t="s">
        <v>96</v>
      </c>
      <c r="F1161" s="226"/>
      <c r="G1161" s="232" t="s">
        <v>99</v>
      </c>
      <c r="H1161" s="226"/>
      <c r="I1161" s="232" t="s">
        <v>100</v>
      </c>
      <c r="J1161" s="226"/>
      <c r="K1161" s="225" t="s">
        <v>97</v>
      </c>
      <c r="L1161" s="226"/>
      <c r="M1161" s="225" t="s">
        <v>98</v>
      </c>
      <c r="N1161" s="226"/>
      <c r="O1161" s="225" t="s">
        <v>22</v>
      </c>
      <c r="P1161" s="226"/>
      <c r="Q1161" s="225" t="s">
        <v>489</v>
      </c>
      <c r="R1161" s="226"/>
      <c r="S1161" s="225" t="s">
        <v>488</v>
      </c>
      <c r="T1161" s="226"/>
      <c r="U1161" s="232" t="s">
        <v>422</v>
      </c>
      <c r="V1161" s="226"/>
      <c r="W1161" s="232" t="s">
        <v>436</v>
      </c>
      <c r="X1161" s="226"/>
      <c r="Y1161" s="232" t="s">
        <v>423</v>
      </c>
      <c r="Z1161" s="226"/>
      <c r="AA1161" s="225" t="s">
        <v>484</v>
      </c>
      <c r="AB1161" s="226"/>
      <c r="AC1161" s="225" t="s">
        <v>93</v>
      </c>
      <c r="AD1161" s="226"/>
      <c r="AE1161" s="225" t="s">
        <v>94</v>
      </c>
      <c r="AF1161" s="226"/>
      <c r="AG1161" s="225" t="s">
        <v>485</v>
      </c>
      <c r="AH1161" s="226"/>
      <c r="AI1161" s="225" t="s">
        <v>424</v>
      </c>
      <c r="AJ1161" s="226"/>
      <c r="AK1161" s="225" t="s">
        <v>425</v>
      </c>
      <c r="AL1161" s="226"/>
      <c r="AM1161" s="225" t="s">
        <v>437</v>
      </c>
      <c r="AN1161" s="226"/>
      <c r="AO1161" s="225" t="s">
        <v>500</v>
      </c>
      <c r="AP1161" s="226"/>
      <c r="AQ1161" s="225" t="s">
        <v>426</v>
      </c>
      <c r="AR1161" s="226"/>
      <c r="AS1161" s="225" t="s">
        <v>447</v>
      </c>
      <c r="AT1161" s="226"/>
      <c r="AU1161" s="225" t="s">
        <v>23</v>
      </c>
      <c r="AV1161" s="226"/>
      <c r="AW1161" s="89" t="s">
        <v>442</v>
      </c>
      <c r="AX1161" s="89" t="s">
        <v>96</v>
      </c>
      <c r="AY1161" s="195" t="s">
        <v>371</v>
      </c>
      <c r="AZ1161" s="105" t="s">
        <v>97</v>
      </c>
      <c r="BA1161" s="105" t="s">
        <v>443</v>
      </c>
      <c r="BB1161" s="90" t="s">
        <v>434</v>
      </c>
      <c r="BC1161" s="106" t="s">
        <v>372</v>
      </c>
      <c r="BD1161" s="90" t="s">
        <v>435</v>
      </c>
      <c r="BE1161" s="90" t="s">
        <v>93</v>
      </c>
      <c r="BF1161" s="90" t="s">
        <v>94</v>
      </c>
      <c r="BG1161" s="90" t="s">
        <v>31</v>
      </c>
      <c r="BH1161" s="90" t="s">
        <v>444</v>
      </c>
      <c r="BI1161" s="91" t="s">
        <v>445</v>
      </c>
      <c r="BJ1161" s="91" t="s">
        <v>446</v>
      </c>
      <c r="BK1161" s="91" t="s">
        <v>448</v>
      </c>
    </row>
    <row r="1162" spans="1:63" x14ac:dyDescent="0.25">
      <c r="A1162" s="38" t="s">
        <v>107</v>
      </c>
      <c r="B1162" s="67"/>
      <c r="C1162" s="67"/>
      <c r="D1162" s="68"/>
      <c r="E1162" s="67"/>
      <c r="F1162" s="68"/>
      <c r="G1162" s="67"/>
      <c r="H1162" s="68"/>
      <c r="I1162" s="67"/>
      <c r="J1162" s="68"/>
      <c r="K1162" s="67"/>
      <c r="L1162" s="68"/>
      <c r="M1162" s="69"/>
      <c r="N1162" s="68"/>
      <c r="O1162" s="67"/>
      <c r="P1162" s="68"/>
      <c r="Q1162" s="67"/>
      <c r="R1162" s="68"/>
      <c r="S1162" s="67"/>
      <c r="T1162" s="68"/>
      <c r="U1162" s="67"/>
      <c r="V1162" s="68"/>
      <c r="W1162" s="67"/>
      <c r="X1162" s="68"/>
      <c r="Y1162" s="67"/>
      <c r="Z1162" s="68"/>
      <c r="AA1162" s="67"/>
      <c r="AB1162" s="68"/>
      <c r="AC1162" s="69"/>
      <c r="AD1162" s="69"/>
      <c r="AE1162" s="67"/>
      <c r="AF1162" s="68"/>
      <c r="AG1162" s="67"/>
      <c r="AH1162" s="68"/>
      <c r="AI1162" s="67"/>
      <c r="AJ1162" s="68"/>
      <c r="AK1162" s="227"/>
      <c r="AL1162" s="228"/>
      <c r="AM1162" s="227"/>
      <c r="AN1162" s="228"/>
      <c r="AO1162" s="112"/>
      <c r="AP1162" s="113"/>
      <c r="AQ1162" s="112"/>
      <c r="AR1162" s="113"/>
      <c r="AS1162" s="112"/>
      <c r="AT1162" s="113"/>
      <c r="AU1162" s="67"/>
      <c r="AV1162" s="110"/>
      <c r="AW1162" s="89"/>
      <c r="AX1162" s="89"/>
      <c r="AY1162" s="89"/>
      <c r="AZ1162" s="89"/>
      <c r="BA1162" s="89"/>
    </row>
    <row r="1163" spans="1:63" x14ac:dyDescent="0.25">
      <c r="A1163" s="77"/>
      <c r="B1163" s="70"/>
      <c r="C1163" s="223">
        <f>(VLOOKUP(A1162,$BL$2:$CH$5,2,FALSE))*'Attorney Detail'!F1163</f>
        <v>15</v>
      </c>
      <c r="D1163" s="224"/>
      <c r="E1163" s="223">
        <f>(VLOOKUP(A1162,$BL$2:$CH$5,3,FALSE))*'Attorney Detail'!F1163</f>
        <v>15</v>
      </c>
      <c r="F1163" s="224"/>
      <c r="G1163" s="223">
        <f>VLOOKUP(A1162,$BL$2:$CI$5,4,FALSE)*'Attorney Detail'!F1163</f>
        <v>50</v>
      </c>
      <c r="H1163" s="224"/>
      <c r="I1163" s="223">
        <f>VLOOKUP(A1162,$BL$2:$CI$5,5,FALSE)*'Attorney Detail'!F1163</f>
        <v>80</v>
      </c>
      <c r="J1163" s="224"/>
      <c r="K1163" s="223">
        <f>VLOOKUP(A1162,$BL$2:$CI$5,6,FALSE)*'Attorney Detail'!F1163</f>
        <v>100</v>
      </c>
      <c r="L1163" s="224"/>
      <c r="M1163" s="234">
        <f>VLOOKUP(A1162,$BL$2:$CI$5,7,FALSE)*'Attorney Detail'!F1163</f>
        <v>150</v>
      </c>
      <c r="N1163" s="224"/>
      <c r="O1163" s="223">
        <f>VLOOKUP(A1162,$BL$2:$CI$5,8,FALSE)*'Attorney Detail'!F1163</f>
        <v>300</v>
      </c>
      <c r="P1163" s="224"/>
      <c r="Q1163" s="223">
        <f>VLOOKUP(A1162,$BL$2:$CI$5,9,FALSE)*'Attorney Detail'!F1163</f>
        <v>15</v>
      </c>
      <c r="R1163" s="224"/>
      <c r="S1163" s="223">
        <f>VLOOKUP(A1162,$BL$2:$CI$5,10,FALSE)*'Attorney Detail'!F1163</f>
        <v>50</v>
      </c>
      <c r="T1163" s="224"/>
      <c r="U1163" s="223">
        <f>VLOOKUP(A1162,$BL$2:$CI$5,11,FALSE)*'Attorney Detail'!F1163</f>
        <v>100</v>
      </c>
      <c r="V1163" s="224"/>
      <c r="W1163" s="223">
        <f>VLOOKUP(A1162,$BL$2:$CI$5,12,FALSE)*'Attorney Detail'!F1163</f>
        <v>220</v>
      </c>
      <c r="X1163" s="224"/>
      <c r="Y1163" s="223">
        <f>VLOOKUP(A1162,$BL$2:$CI$5,13,FALSE)*'Attorney Detail'!F1163</f>
        <v>300</v>
      </c>
      <c r="Z1163" s="224"/>
      <c r="AA1163" s="229">
        <f>VLOOKUP(A1162,$BL$2:$CI$5,14,FALSE)*'Attorney Detail'!F1163</f>
        <v>400</v>
      </c>
      <c r="AB1163" s="230"/>
      <c r="AC1163" s="229">
        <f>VLOOKUP(A1162,$BL$2:$CI$5,15,FALSE)*'Attorney Detail'!F1163</f>
        <v>120</v>
      </c>
      <c r="AD1163" s="231"/>
      <c r="AE1163" s="229">
        <f>VLOOKUP(A1162,$BL$2:$CI$5,16,FALSE)*'Attorney Detail'!F1163</f>
        <v>120</v>
      </c>
      <c r="AF1163" s="230"/>
      <c r="AG1163" s="229">
        <f>VLOOKUP(A1162,$BL$2:$CI$5,17,FALSE)*'Attorney Detail'!F1163</f>
        <v>300</v>
      </c>
      <c r="AH1163" s="230"/>
      <c r="AI1163" s="223">
        <f>VLOOKUP(A1162,$BL$2:$CI$5,18,FALSE)*'Attorney Detail'!F1163</f>
        <v>300</v>
      </c>
      <c r="AJ1163" s="224"/>
      <c r="AK1163" s="223">
        <f>VLOOKUP(A1162,$BL$2:$CI$5,19,FALSE)*'Attorney Detail'!F1163</f>
        <v>15</v>
      </c>
      <c r="AL1163" s="224"/>
      <c r="AM1163" s="223">
        <f>VLOOKUP(A1162,$BL$2:$CI$5,20,FALSE)*'Attorney Detail'!F1163</f>
        <v>40</v>
      </c>
      <c r="AN1163" s="224"/>
      <c r="AO1163" s="223">
        <f>VLOOKUP(A1162,$BL$2:$CI$5,21,FALSE)*'Attorney Detail'!F1163</f>
        <v>40</v>
      </c>
      <c r="AP1163" s="224"/>
      <c r="AQ1163" s="223">
        <f>VLOOKUP(A1162,$BL$2:$CI$5,22,FALSE)*'Attorney Detail'!F1163</f>
        <v>40</v>
      </c>
      <c r="AR1163" s="224"/>
      <c r="AS1163" s="235">
        <f>VLOOKUP(A1162,$BL$2:$CI$5,23,FALSE)*'Attorney Detail'!F1163</f>
        <v>10000000000</v>
      </c>
      <c r="AT1163" s="236"/>
      <c r="AU1163" s="237"/>
      <c r="AV1163" s="238"/>
    </row>
    <row r="1164" spans="1:63" ht="15.75" thickBot="1" x14ac:dyDescent="0.3">
      <c r="A1164" s="37" t="str">
        <f>'Attorney Detail'!A1163&amp;""</f>
        <v/>
      </c>
      <c r="B1164" s="78" t="s">
        <v>24</v>
      </c>
      <c r="C1164" s="78" t="s">
        <v>24</v>
      </c>
      <c r="D1164" s="78" t="s">
        <v>112</v>
      </c>
      <c r="E1164" s="78" t="s">
        <v>24</v>
      </c>
      <c r="F1164" s="78" t="s">
        <v>112</v>
      </c>
      <c r="G1164" s="78" t="s">
        <v>24</v>
      </c>
      <c r="H1164" s="78" t="s">
        <v>112</v>
      </c>
      <c r="I1164" s="78" t="s">
        <v>24</v>
      </c>
      <c r="J1164" s="78" t="s">
        <v>112</v>
      </c>
      <c r="K1164" s="78" t="s">
        <v>24</v>
      </c>
      <c r="L1164" s="78" t="s">
        <v>112</v>
      </c>
      <c r="M1164" s="78" t="s">
        <v>24</v>
      </c>
      <c r="N1164" s="78" t="s">
        <v>112</v>
      </c>
      <c r="O1164" s="78" t="s">
        <v>24</v>
      </c>
      <c r="P1164" s="78" t="s">
        <v>112</v>
      </c>
      <c r="Q1164" s="78" t="s">
        <v>24</v>
      </c>
      <c r="R1164" s="78" t="s">
        <v>112</v>
      </c>
      <c r="S1164" s="78" t="s">
        <v>24</v>
      </c>
      <c r="T1164" s="78" t="s">
        <v>112</v>
      </c>
      <c r="U1164" s="78" t="s">
        <v>24</v>
      </c>
      <c r="V1164" s="78" t="s">
        <v>112</v>
      </c>
      <c r="W1164" s="78" t="s">
        <v>24</v>
      </c>
      <c r="X1164" s="78" t="s">
        <v>112</v>
      </c>
      <c r="Y1164" s="78" t="s">
        <v>24</v>
      </c>
      <c r="Z1164" s="78" t="s">
        <v>112</v>
      </c>
      <c r="AA1164" s="78" t="s">
        <v>24</v>
      </c>
      <c r="AB1164" s="78" t="s">
        <v>112</v>
      </c>
      <c r="AC1164" s="78" t="s">
        <v>24</v>
      </c>
      <c r="AD1164" s="78" t="s">
        <v>112</v>
      </c>
      <c r="AE1164" s="78" t="s">
        <v>24</v>
      </c>
      <c r="AF1164" s="78" t="s">
        <v>112</v>
      </c>
      <c r="AG1164" s="78" t="s">
        <v>24</v>
      </c>
      <c r="AH1164" s="79" t="s">
        <v>112</v>
      </c>
      <c r="AI1164" s="78" t="s">
        <v>24</v>
      </c>
      <c r="AJ1164" s="78" t="s">
        <v>112</v>
      </c>
      <c r="AK1164" s="78" t="s">
        <v>24</v>
      </c>
      <c r="AL1164" s="78" t="s">
        <v>112</v>
      </c>
      <c r="AM1164" s="78" t="s">
        <v>24</v>
      </c>
      <c r="AN1164" s="78" t="s">
        <v>112</v>
      </c>
      <c r="AO1164" s="78" t="s">
        <v>24</v>
      </c>
      <c r="AP1164" s="78" t="s">
        <v>112</v>
      </c>
      <c r="AQ1164" s="78" t="s">
        <v>24</v>
      </c>
      <c r="AR1164" s="78" t="s">
        <v>112</v>
      </c>
      <c r="AS1164" s="78" t="s">
        <v>24</v>
      </c>
      <c r="AT1164" s="78" t="s">
        <v>112</v>
      </c>
      <c r="AU1164" s="78" t="s">
        <v>24</v>
      </c>
      <c r="AV1164" s="154" t="s">
        <v>112</v>
      </c>
    </row>
    <row r="1165" spans="1:63" ht="16.5" thickTop="1" thickBot="1" x14ac:dyDescent="0.3">
      <c r="A1165" s="20" t="s">
        <v>25</v>
      </c>
      <c r="B1165" s="21"/>
      <c r="C1165" s="21"/>
      <c r="D1165" s="75">
        <f>C1165/C1163</f>
        <v>0</v>
      </c>
      <c r="E1165" s="21"/>
      <c r="F1165" s="75">
        <f>E1165/E1163</f>
        <v>0</v>
      </c>
      <c r="G1165" s="21"/>
      <c r="H1165" s="75">
        <f>G1165/G1163</f>
        <v>0</v>
      </c>
      <c r="I1165" s="21"/>
      <c r="J1165" s="75">
        <f>I1165/I1163</f>
        <v>0</v>
      </c>
      <c r="K1165" s="21"/>
      <c r="L1165" s="75">
        <f>K1165/K1163</f>
        <v>0</v>
      </c>
      <c r="M1165" s="21"/>
      <c r="N1165" s="75">
        <f>M1165/M1163</f>
        <v>0</v>
      </c>
      <c r="O1165" s="21"/>
      <c r="P1165" s="75">
        <f>O1165/O1163</f>
        <v>0</v>
      </c>
      <c r="Q1165" s="21"/>
      <c r="R1165" s="75">
        <f>Q1165/Q1163</f>
        <v>0</v>
      </c>
      <c r="S1165" s="21"/>
      <c r="T1165" s="75">
        <f>S1165/S1163</f>
        <v>0</v>
      </c>
      <c r="U1165" s="21"/>
      <c r="V1165" s="75">
        <f>U1165/U1163</f>
        <v>0</v>
      </c>
      <c r="W1165" s="21"/>
      <c r="X1165" s="75">
        <f>W1165/W1163</f>
        <v>0</v>
      </c>
      <c r="Y1165" s="21"/>
      <c r="Z1165" s="75">
        <f>Y1165/Y1163</f>
        <v>0</v>
      </c>
      <c r="AA1165" s="21"/>
      <c r="AB1165" s="75">
        <f>AA1165/AA1163</f>
        <v>0</v>
      </c>
      <c r="AC1165" s="21"/>
      <c r="AD1165" s="75">
        <f>AC1165/AC1163</f>
        <v>0</v>
      </c>
      <c r="AE1165" s="21"/>
      <c r="AF1165" s="75">
        <f>AE1165/AE1163</f>
        <v>0</v>
      </c>
      <c r="AG1165" s="21"/>
      <c r="AH1165" s="75">
        <f>AG1165/AG1163</f>
        <v>0</v>
      </c>
      <c r="AI1165" s="21"/>
      <c r="AJ1165" s="75">
        <f>AI1165/AI1163</f>
        <v>0</v>
      </c>
      <c r="AK1165" s="21"/>
      <c r="AL1165" s="75">
        <f>AK1165/AK1163</f>
        <v>0</v>
      </c>
      <c r="AM1165" s="21">
        <v>0</v>
      </c>
      <c r="AN1165" s="75">
        <f>AM1165/AM1163</f>
        <v>0</v>
      </c>
      <c r="AO1165" s="21"/>
      <c r="AP1165" s="75">
        <f>AO1165/AO1163</f>
        <v>0</v>
      </c>
      <c r="AQ1165" s="21"/>
      <c r="AR1165" s="75">
        <f>AQ1165/AQ1163</f>
        <v>0</v>
      </c>
      <c r="AS1165" s="21"/>
      <c r="AT1165" s="75">
        <f>AS1165/AS1163</f>
        <v>0</v>
      </c>
      <c r="AU1165" s="100">
        <f>E1165+M1165+O1165+Q1165+W1165+Y1165+AA1165+AE1165+AG1165+AI1165+AO1165+AS1165+G1165+K1165+I1165+AC1165+S1165+U1165+AQ1165+AK1165+AM1165+C1165</f>
        <v>0</v>
      </c>
      <c r="AV1165" s="155">
        <f t="shared" ref="AV1165:AV1169" si="5250">F1165+N1165+P1165+R1165+X1165+Z1165+AB1165+AF1165+AH1165+AJ1165+AP1165+AT1165+AD1165+H1165+L1165+J1165+T1165+V1165+AR1165+AL1165+AN1165+D1165</f>
        <v>0</v>
      </c>
      <c r="AW1165" s="93">
        <f>IF(D1165=0,0,(IF('Attorney Detail'!I1163="yes",(D1165/AV1165)*('Attorney Detail'!G1163+'Attorney Detail'!H1163),0)))</f>
        <v>0</v>
      </c>
      <c r="AX1165" s="93">
        <f>IF(F1165=0,0,(IF('Attorney Detail'!J1163="yes",(F1165/AV1165)*('Attorney Detail'!G1163+'Attorney Detail'!H1163),0)))</f>
        <v>0</v>
      </c>
      <c r="AY1165" s="93">
        <f>IF(H1165+J1165=0,0,(IF('Attorney Detail'!K1163="yes",((H1165+J1165)/AV1165)*('Attorney Detail'!G1163+'Attorney Detail'!H1163),0)))</f>
        <v>0</v>
      </c>
      <c r="AZ1165" s="93">
        <f>IF(L1165=0,0,(IF('Attorney Detail'!L1163="yes",(L1165/AV1165)*('Attorney Detail'!G1163+'Attorney Detail'!H1163),0)))</f>
        <v>0</v>
      </c>
      <c r="BA1165" s="93">
        <f>IF(N1165=0,0,(N1165/AV1165)*('Attorney Detail'!G1163+'Attorney Detail'!H1163))</f>
        <v>0</v>
      </c>
      <c r="BB1165" s="93">
        <f>IF(R1165+T1165=0,0,(IF('Attorney Detail'!M1163="yes",((R1165+T1165)/AV1165)*('Attorney Detail'!G1163+'Attorney Detail'!H1163),0)))</f>
        <v>0</v>
      </c>
      <c r="BC1165" s="93">
        <f>IF(V1165=0,0,(IF('Attorney Detail'!N1163="yes",(((V1165)/AV1165)*('Attorney Detail'!G1163+'Attorney Detail'!H1163)),0)))</f>
        <v>0</v>
      </c>
      <c r="BD1165" s="93">
        <f>IF(X1165+Z1165+AB1165=0,0,(IF('Attorney Detail'!O1163="yes",((X1165+Z1165+AB1165)/AV1165)*('Attorney Detail'!G1163+'Attorney Detail'!H1163),0)))</f>
        <v>0</v>
      </c>
      <c r="BE1165" s="93">
        <f>IF(AD1165=0,0,(IF('Attorney Detail'!P1163="yes",(AD1165/AV1165)*('Attorney Detail'!G1163+'Attorney Detail'!H1163),0)))</f>
        <v>0</v>
      </c>
      <c r="BF1165" s="93">
        <f>IF(AF1165=0,0,(IF('Attorney Detail'!Q1163="yes",(AF1165/AV1165)*('Attorney Detail'!G1163+'Attorney Detail'!H1163),0)))</f>
        <v>0</v>
      </c>
      <c r="BG1165" s="93">
        <f>IF(AH1165=0,0,(AH1165/AV1165)*('Attorney Detail'!G1163+'Attorney Detail'!H1163))</f>
        <v>0</v>
      </c>
      <c r="BH1165" s="93">
        <f>IF(AK1165+AM1165=0,0,(IF('Attorney Detail'!R1163="yes",((AL1165+AN1165)/AV1165)*('Attorney Detail'!G1163+'Attorney Detail'!H1163),0)))</f>
        <v>0</v>
      </c>
      <c r="BI1165" s="91">
        <f>IF(AP1165=0,0,(IF('Attorney Detail'!S1163="yes",(AP1165/AV1165)*('Attorney Detail'!G1163+'Attorney Detail'!H1163),0)))</f>
        <v>0</v>
      </c>
      <c r="BJ1165" s="91">
        <f>IF(AT1165=0,0,(AT1165/AV1165)*('Attorney Detail'!G1163+'Attorney Detail'!H1163))</f>
        <v>0</v>
      </c>
      <c r="BK1165" s="91">
        <f>IF((AU1165)=0,('Attorney Detail'!G1163+'Attorney Detail'!H1163),SUM(AW1165:BJ1165))</f>
        <v>0</v>
      </c>
    </row>
    <row r="1166" spans="1:63" ht="16.5" thickTop="1" thickBot="1" x14ac:dyDescent="0.3">
      <c r="A1166" s="22" t="s">
        <v>26</v>
      </c>
      <c r="B1166" s="23"/>
      <c r="C1166" s="88"/>
      <c r="D1166" s="75">
        <f>C1166/C1163</f>
        <v>0</v>
      </c>
      <c r="E1166" s="88"/>
      <c r="F1166" s="75">
        <f>E1166/E1163</f>
        <v>0</v>
      </c>
      <c r="G1166" s="88"/>
      <c r="H1166" s="75">
        <f>G1166/G1163</f>
        <v>0</v>
      </c>
      <c r="I1166" s="88"/>
      <c r="J1166" s="75">
        <f>I1166/I1163</f>
        <v>0</v>
      </c>
      <c r="K1166" s="88"/>
      <c r="L1166" s="75">
        <f>K1166/K1163</f>
        <v>0</v>
      </c>
      <c r="M1166" s="88"/>
      <c r="N1166" s="75">
        <f>M1166/M1163</f>
        <v>0</v>
      </c>
      <c r="O1166" s="88"/>
      <c r="P1166" s="75">
        <f>O1166/O1163</f>
        <v>0</v>
      </c>
      <c r="Q1166" s="88"/>
      <c r="R1166" s="75">
        <f>Q1166/Q1163</f>
        <v>0</v>
      </c>
      <c r="S1166" s="88"/>
      <c r="T1166" s="75">
        <f>S1166/S1163</f>
        <v>0</v>
      </c>
      <c r="U1166" s="88"/>
      <c r="V1166" s="75">
        <f>U1166/U1163</f>
        <v>0</v>
      </c>
      <c r="W1166" s="88"/>
      <c r="X1166" s="75">
        <f>W1166/W1163</f>
        <v>0</v>
      </c>
      <c r="Y1166" s="88"/>
      <c r="Z1166" s="75">
        <f>Y1166/Y1163</f>
        <v>0</v>
      </c>
      <c r="AA1166" s="88"/>
      <c r="AB1166" s="75">
        <f>AA1166/AA1163</f>
        <v>0</v>
      </c>
      <c r="AC1166" s="88"/>
      <c r="AD1166" s="75">
        <f>AC1166/AC1163</f>
        <v>0</v>
      </c>
      <c r="AE1166" s="88"/>
      <c r="AF1166" s="75">
        <f>AE1166/AE1163</f>
        <v>0</v>
      </c>
      <c r="AG1166" s="88"/>
      <c r="AH1166" s="75">
        <f>AG1166/AG1163</f>
        <v>0</v>
      </c>
      <c r="AI1166" s="88"/>
      <c r="AJ1166" s="75">
        <f>AI1166/AI1163</f>
        <v>0</v>
      </c>
      <c r="AK1166" s="88">
        <v>0</v>
      </c>
      <c r="AL1166" s="75">
        <f>AK1166/AK1163</f>
        <v>0</v>
      </c>
      <c r="AM1166" s="88">
        <v>0</v>
      </c>
      <c r="AN1166" s="75">
        <f>AM1166/AM1163</f>
        <v>0</v>
      </c>
      <c r="AO1166" s="88"/>
      <c r="AP1166" s="75">
        <f>AO1166/AO1163</f>
        <v>0</v>
      </c>
      <c r="AQ1166" s="88"/>
      <c r="AR1166" s="75">
        <f>AQ1166/AQ1163</f>
        <v>0</v>
      </c>
      <c r="AS1166" s="88"/>
      <c r="AT1166" s="75">
        <f>AS1166/AS1163</f>
        <v>0</v>
      </c>
      <c r="AU1166" s="107">
        <f>E1166+M1166+O1166+Q1166+W1166+Y1166+AA1166+AE1166+AG1166+AI1166+AO1166+AS1166+G1166+K1166+I1166+AC1166+S1166+U1166+AQ1166+AK1166+AM1166+C1166</f>
        <v>0</v>
      </c>
      <c r="AV1166" s="155">
        <f t="shared" si="5250"/>
        <v>0</v>
      </c>
      <c r="AW1166" s="93">
        <f>IF(D1166=0,0,(IF('Attorney Detail'!I1164="yes",(D1166/AV1166)*('Attorney Detail'!G1164+'Attorney Detail'!H1164),0)))</f>
        <v>0</v>
      </c>
      <c r="AX1166" s="93">
        <f>IF(F1166=0,0,(IF('Attorney Detail'!J1164="yes",(F1166/AV1166)*('Attorney Detail'!G1164+'Attorney Detail'!H1164),0)))</f>
        <v>0</v>
      </c>
      <c r="AY1166" s="93">
        <f>IF(H1166+J1166=0,0,(IF('Attorney Detail'!K1164="yes",((H1166+J1166)/AV1166)*('Attorney Detail'!G1164+'Attorney Detail'!H1164),0)))</f>
        <v>0</v>
      </c>
      <c r="AZ1166" s="93">
        <f>IF(L1166=0,0,(IF('Attorney Detail'!L1164="yes",(L1166/AV1166)*('Attorney Detail'!G1164+'Attorney Detail'!H1164),0)))</f>
        <v>0</v>
      </c>
      <c r="BA1166" s="93">
        <f>IF(N1166=0,0,(N1166/AV1166)*('Attorney Detail'!G1164+'Attorney Detail'!H1164))</f>
        <v>0</v>
      </c>
      <c r="BB1166" s="93">
        <f>IF(R1166+T1166=0,0,(IF('Attorney Detail'!M1164="yes",((R1166+T1166)/AV1166)*('Attorney Detail'!G1164+'Attorney Detail'!H1164),0)))</f>
        <v>0</v>
      </c>
      <c r="BC1166" s="93">
        <f>IF(V1166=0,0,(IF('Attorney Detail'!N1164="yes",(((V1166)/AV1166)*('Attorney Detail'!G1164+'Attorney Detail'!H1164)),0)))</f>
        <v>0</v>
      </c>
      <c r="BD1166" s="93">
        <f>IF(X1166+Z1166+AB1166=0,0,(IF('Attorney Detail'!O1164="yes",((X1166+Z1166+AB1166)/AV1166)*('Attorney Detail'!G1164+'Attorney Detail'!H1164),0)))</f>
        <v>0</v>
      </c>
      <c r="BE1166" s="93">
        <f>IF(AD1166=0,0,(IF('Attorney Detail'!P1164="yes",(AD1166/AV1166)*('Attorney Detail'!G1164+'Attorney Detail'!H1164),0)))</f>
        <v>0</v>
      </c>
      <c r="BF1166" s="93">
        <f>IF(AF1166=0,0,(IF('Attorney Detail'!Q1164="yes",(AF1166/AV1166)*('Attorney Detail'!G1164+'Attorney Detail'!H1164),0)))</f>
        <v>0</v>
      </c>
      <c r="BG1166" s="93">
        <f>IF(AH1166=0,0,(AH1166/AV1166)*('Attorney Detail'!G1164+'Attorney Detail'!H1164))</f>
        <v>0</v>
      </c>
      <c r="BH1166" s="93">
        <f>IF(AK1166+AM1166=0,0,(IF('Attorney Detail'!R1164="yes",((AL1166+AN1166)/AV1166)*('Attorney Detail'!G1164+'Attorney Detail'!H1164),0)))</f>
        <v>0</v>
      </c>
      <c r="BI1166" s="91">
        <f>IF(AP1166=0,0,(IF('Attorney Detail'!S1164="yes",(AP1166/AV1166)*('Attorney Detail'!G1164+'Attorney Detail'!H1164),0)))</f>
        <v>0</v>
      </c>
      <c r="BJ1166" s="91">
        <f>IF(AT1166=0,0,(AT1166/AV1166)*('Attorney Detail'!G1164+'Attorney Detail'!H1164))</f>
        <v>0</v>
      </c>
      <c r="BK1166" s="91">
        <f>IF((AU1166)=0,('Attorney Detail'!G1164+'Attorney Detail'!H1164),SUM(AW1166:BJ1166))</f>
        <v>0</v>
      </c>
    </row>
    <row r="1167" spans="1:63" ht="16.5" thickTop="1" thickBot="1" x14ac:dyDescent="0.3">
      <c r="A1167" s="22" t="s">
        <v>27</v>
      </c>
      <c r="B1167" s="23"/>
      <c r="C1167" s="88"/>
      <c r="D1167" s="75">
        <f>C1167/C1163</f>
        <v>0</v>
      </c>
      <c r="E1167" s="88"/>
      <c r="F1167" s="75">
        <f>E1167/E1163</f>
        <v>0</v>
      </c>
      <c r="G1167" s="88"/>
      <c r="H1167" s="75">
        <f>G1167/G1163</f>
        <v>0</v>
      </c>
      <c r="I1167" s="88"/>
      <c r="J1167" s="75">
        <f>I1167/I1163</f>
        <v>0</v>
      </c>
      <c r="K1167" s="88"/>
      <c r="L1167" s="75">
        <f>K1167/K1163</f>
        <v>0</v>
      </c>
      <c r="M1167" s="88"/>
      <c r="N1167" s="75">
        <f>M1167/M1163</f>
        <v>0</v>
      </c>
      <c r="O1167" s="88"/>
      <c r="P1167" s="75">
        <f>O1167/O1163</f>
        <v>0</v>
      </c>
      <c r="Q1167" s="88"/>
      <c r="R1167" s="75">
        <f>Q1167/Q1163</f>
        <v>0</v>
      </c>
      <c r="S1167" s="88"/>
      <c r="T1167" s="75">
        <f>S1167/S1163</f>
        <v>0</v>
      </c>
      <c r="U1167" s="88"/>
      <c r="V1167" s="75">
        <f>U1167/U1163</f>
        <v>0</v>
      </c>
      <c r="W1167" s="88"/>
      <c r="X1167" s="75">
        <f>W1167/W1163</f>
        <v>0</v>
      </c>
      <c r="Y1167" s="88"/>
      <c r="Z1167" s="75">
        <f>Y1167/Y1163</f>
        <v>0</v>
      </c>
      <c r="AA1167" s="88"/>
      <c r="AB1167" s="75">
        <f>AA1167/AA1163</f>
        <v>0</v>
      </c>
      <c r="AC1167" s="88"/>
      <c r="AD1167" s="75">
        <f>AC1167/AC1163</f>
        <v>0</v>
      </c>
      <c r="AE1167" s="88"/>
      <c r="AF1167" s="75">
        <f>AE1167/AE1163</f>
        <v>0</v>
      </c>
      <c r="AG1167" s="88"/>
      <c r="AH1167" s="75">
        <f>AG1167/AG1163</f>
        <v>0</v>
      </c>
      <c r="AI1167" s="88"/>
      <c r="AJ1167" s="75">
        <f>AI1167/AI1163</f>
        <v>0</v>
      </c>
      <c r="AK1167" s="88">
        <v>0</v>
      </c>
      <c r="AL1167" s="75">
        <f>AK1167/AK1163</f>
        <v>0</v>
      </c>
      <c r="AM1167" s="88">
        <v>0</v>
      </c>
      <c r="AN1167" s="75">
        <f>AM1167/AM1163</f>
        <v>0</v>
      </c>
      <c r="AO1167" s="88"/>
      <c r="AP1167" s="75">
        <f>AO1167/AO1163</f>
        <v>0</v>
      </c>
      <c r="AQ1167" s="88"/>
      <c r="AR1167" s="75">
        <f>AQ1167/AQ1163</f>
        <v>0</v>
      </c>
      <c r="AS1167" s="88"/>
      <c r="AT1167" s="75">
        <f>AS1167/AS1163</f>
        <v>0</v>
      </c>
      <c r="AU1167" s="107">
        <f>E1167+M1167+O1167+Q1167+W1167+Y1167+AA1167+AE1167+AG1167+AI1167+AO1167+AS1167+G1167+K1167+I1167+AC1167+S1167+U1167+AQ1167+AK1167+AM1167+C1167</f>
        <v>0</v>
      </c>
      <c r="AV1167" s="155">
        <f t="shared" si="5250"/>
        <v>0</v>
      </c>
      <c r="AW1167" s="93">
        <f>IF(D1167=0,0,(IF('Attorney Detail'!I1165="yes",(D1167/AV1167)*('Attorney Detail'!G1165+'Attorney Detail'!H1165),0)))</f>
        <v>0</v>
      </c>
      <c r="AX1167" s="93">
        <f>IF(F1167=0,0,(IF('Attorney Detail'!J1165="yes",(F1167/AV1167)*('Attorney Detail'!G1165+'Attorney Detail'!H1165),0)))</f>
        <v>0</v>
      </c>
      <c r="AY1167" s="93">
        <f>IF(H1167+J1167=0,0,(IF('Attorney Detail'!K1165="yes",((H1167+J1167)/AV1167)*('Attorney Detail'!G1165+'Attorney Detail'!H1165),0)))</f>
        <v>0</v>
      </c>
      <c r="AZ1167" s="93">
        <f>IF(L1167=0,0,(IF('Attorney Detail'!L1165="yes",(L1167/AV1167)*('Attorney Detail'!G1165+'Attorney Detail'!H1165),0)))</f>
        <v>0</v>
      </c>
      <c r="BA1167" s="93">
        <f>IF(N1167=0,0,(N1167/AV1167)*('Attorney Detail'!G1165+'Attorney Detail'!H1165))</f>
        <v>0</v>
      </c>
      <c r="BB1167" s="93">
        <f>IF(R1167+T1167=0,0,(IF('Attorney Detail'!M1165="yes",((R1167+T1167)/AV1167)*('Attorney Detail'!G1165+'Attorney Detail'!H1165),0)))</f>
        <v>0</v>
      </c>
      <c r="BC1167" s="93">
        <f>IF(V1167=0,0,(IF('Attorney Detail'!N1165="yes",(((V1167)/AV1167)*('Attorney Detail'!G1165+'Attorney Detail'!H1165)),0)))</f>
        <v>0</v>
      </c>
      <c r="BD1167" s="93">
        <f>IF(X1167+Z1167+AB1167=0,0,(IF('Attorney Detail'!O1165="yes",((X1167+Z1167+AB1167)/AV1167)*('Attorney Detail'!G1165+'Attorney Detail'!H1165),0)))</f>
        <v>0</v>
      </c>
      <c r="BE1167" s="93">
        <f>IF(AD1167=0,0,(IF('Attorney Detail'!P1165="yes",(AD1167/AV1167)*('Attorney Detail'!G1165+'Attorney Detail'!H1165),0)))</f>
        <v>0</v>
      </c>
      <c r="BF1167" s="93">
        <f>IF(AF1167=0,0,(IF('Attorney Detail'!Q1165="yes",(AF1167/AV1167)*('Attorney Detail'!G1165+'Attorney Detail'!H1165),0)))</f>
        <v>0</v>
      </c>
      <c r="BG1167" s="93">
        <f>IF(AH1167=0,0,(AH1167/AV1167)*('Attorney Detail'!G1165+'Attorney Detail'!H1165))</f>
        <v>0</v>
      </c>
      <c r="BH1167" s="93">
        <f>IF(AK1167+AM1167=0,0,(IF('Attorney Detail'!R1165="yes",((AL1167+AN1167)/AV1167)*('Attorney Detail'!G1165+'Attorney Detail'!H1165),0)))</f>
        <v>0</v>
      </c>
      <c r="BI1167" s="91">
        <f>IF(AP1167=0,0,(IF('Attorney Detail'!S1165="yes",(AP1167/AV1167)*('Attorney Detail'!G1165+'Attorney Detail'!H1165),0)))</f>
        <v>0</v>
      </c>
      <c r="BJ1167" s="91">
        <f>IF(AT1167=0,0,(AT1167/AV1167)*('Attorney Detail'!G1165+'Attorney Detail'!H1165))</f>
        <v>0</v>
      </c>
      <c r="BK1167" s="91">
        <f>IF((AU1167)=0,('Attorney Detail'!G1165+'Attorney Detail'!H1165),SUM(AW1167:BJ1167))</f>
        <v>0</v>
      </c>
    </row>
    <row r="1168" spans="1:63" ht="16.5" thickTop="1" thickBot="1" x14ac:dyDescent="0.3">
      <c r="A1168" s="24" t="s">
        <v>28</v>
      </c>
      <c r="B1168" s="25"/>
      <c r="C1168" s="25"/>
      <c r="D1168" s="75">
        <f>C1168/C1163</f>
        <v>0</v>
      </c>
      <c r="E1168" s="25"/>
      <c r="F1168" s="75">
        <f>E1168/E1163</f>
        <v>0</v>
      </c>
      <c r="G1168" s="25"/>
      <c r="H1168" s="75">
        <f>G1168/G1163</f>
        <v>0</v>
      </c>
      <c r="I1168" s="25"/>
      <c r="J1168" s="75">
        <f>I1168/I1163</f>
        <v>0</v>
      </c>
      <c r="K1168" s="25"/>
      <c r="L1168" s="75">
        <f>K1168/K1163</f>
        <v>0</v>
      </c>
      <c r="M1168" s="25"/>
      <c r="N1168" s="75">
        <f>M1168/M1163</f>
        <v>0</v>
      </c>
      <c r="O1168" s="25"/>
      <c r="P1168" s="75">
        <f>O1168/O1163</f>
        <v>0</v>
      </c>
      <c r="Q1168" s="25"/>
      <c r="R1168" s="75">
        <f>Q1168/Q1163</f>
        <v>0</v>
      </c>
      <c r="S1168" s="25"/>
      <c r="T1168" s="75">
        <f>S1168/S1163</f>
        <v>0</v>
      </c>
      <c r="U1168" s="25"/>
      <c r="V1168" s="75">
        <f>U1168/U1163</f>
        <v>0</v>
      </c>
      <c r="W1168" s="25"/>
      <c r="X1168" s="75">
        <f>W1168/W1163</f>
        <v>0</v>
      </c>
      <c r="Y1168" s="25"/>
      <c r="Z1168" s="75">
        <f>Y1168/Y1163</f>
        <v>0</v>
      </c>
      <c r="AA1168" s="25"/>
      <c r="AB1168" s="75">
        <f>AA1168/AA1163</f>
        <v>0</v>
      </c>
      <c r="AC1168" s="25"/>
      <c r="AD1168" s="75">
        <f>AC1168/AC1163</f>
        <v>0</v>
      </c>
      <c r="AE1168" s="25"/>
      <c r="AF1168" s="75">
        <f>AE1168/AE1163</f>
        <v>0</v>
      </c>
      <c r="AG1168" s="25"/>
      <c r="AH1168" s="75">
        <f>AG1168/AG1163</f>
        <v>0</v>
      </c>
      <c r="AI1168" s="25"/>
      <c r="AJ1168" s="75">
        <f>AI1168/AI1163</f>
        <v>0</v>
      </c>
      <c r="AK1168" s="25">
        <v>0</v>
      </c>
      <c r="AL1168" s="75">
        <f>AK1168/AK1163</f>
        <v>0</v>
      </c>
      <c r="AM1168" s="25">
        <v>0</v>
      </c>
      <c r="AN1168" s="75">
        <f>AM1168/AM1163</f>
        <v>0</v>
      </c>
      <c r="AO1168" s="25"/>
      <c r="AP1168" s="75">
        <f>AO1168/AO1163</f>
        <v>0</v>
      </c>
      <c r="AQ1168" s="25"/>
      <c r="AR1168" s="75">
        <f>AQ1168/AQ1163</f>
        <v>0</v>
      </c>
      <c r="AS1168" s="25"/>
      <c r="AT1168" s="75">
        <f>AS1168/AS1163</f>
        <v>0</v>
      </c>
      <c r="AU1168" s="108">
        <f>E1168+M1168+O1168+Q1168+W1168+Y1168+AA1168+AE1168+AG1168+AI1168+AO1168+AS1168+G1168+K1168+I1168+AC1168+S1168+U1168+AQ1168+AK1168+AM1168+C1168</f>
        <v>0</v>
      </c>
      <c r="AV1168" s="155">
        <f t="shared" si="5250"/>
        <v>0</v>
      </c>
      <c r="AW1168" s="93">
        <f>IF(D1168=0,0,(IF('Attorney Detail'!I1166="yes",(D1168/AV1168)*('Attorney Detail'!G1166+'Attorney Detail'!H1166),0)))</f>
        <v>0</v>
      </c>
      <c r="AX1168" s="93">
        <f>IF(F1168=0,0,(IF('Attorney Detail'!J1166="yes",(F1168/AV1168)*('Attorney Detail'!G1166+'Attorney Detail'!H1166),0)))</f>
        <v>0</v>
      </c>
      <c r="AY1168" s="93">
        <f>IF(H1168+J1168=0,0,(IF('Attorney Detail'!K1166="yes",((H1168+J1168)/AV1168)*('Attorney Detail'!G1166+'Attorney Detail'!H1166),0)))</f>
        <v>0</v>
      </c>
      <c r="AZ1168" s="93">
        <f>IF(L1168=0,0,(IF('Attorney Detail'!L1166="yes",(L1168/AV1168)*('Attorney Detail'!G1166+'Attorney Detail'!H1166),0)))</f>
        <v>0</v>
      </c>
      <c r="BA1168" s="93">
        <f>IF(N1168=0,0,(N1168/AV1168)*('Attorney Detail'!G1166+'Attorney Detail'!H1166))</f>
        <v>0</v>
      </c>
      <c r="BB1168" s="93">
        <f>IF(R1168+T1168=0,0,(IF('Attorney Detail'!M1166="yes",((R1168+T1168)/AV1168)*('Attorney Detail'!G1166+'Attorney Detail'!H1166),0)))</f>
        <v>0</v>
      </c>
      <c r="BC1168" s="93">
        <f>IF(V1168=0,0,(IF('Attorney Detail'!N1166="yes",(((V1168)/AV1168)*('Attorney Detail'!G1166+'Attorney Detail'!H1166)),0)))</f>
        <v>0</v>
      </c>
      <c r="BD1168" s="93">
        <f>IF(X1168+Z1168+AB1168=0,0,(IF('Attorney Detail'!O1166="yes",((X1168+Z1168+AB1168)/AV1168)*('Attorney Detail'!G1166+'Attorney Detail'!H1166),0)))</f>
        <v>0</v>
      </c>
      <c r="BE1168" s="93">
        <f>IF(AD1168=0,0,(IF('Attorney Detail'!P1166="yes",(AD1168/AV1168)*('Attorney Detail'!G1166+'Attorney Detail'!H1166),0)))</f>
        <v>0</v>
      </c>
      <c r="BF1168" s="93">
        <f>IF(AF1168=0,0,(IF('Attorney Detail'!Q1166="yes",(AF1168/AV1168)*('Attorney Detail'!G1166+'Attorney Detail'!H1166),0)))</f>
        <v>0</v>
      </c>
      <c r="BG1168" s="93">
        <f>IF(AH1168=0,0,(AH1168/AV1168)*('Attorney Detail'!G1166+'Attorney Detail'!H1166))</f>
        <v>0</v>
      </c>
      <c r="BH1168" s="93">
        <f>IF(AK1168+AM1168=0,0,(IF('Attorney Detail'!R1166="yes",((AL1168+AN1168)/AV1168)*('Attorney Detail'!G1166+'Attorney Detail'!H1166),0)))</f>
        <v>0</v>
      </c>
      <c r="BI1168" s="91">
        <f>IF(AP1168=0,0,(IF('Attorney Detail'!S1166="yes",(AP1168/AV1168)*('Attorney Detail'!G1166+'Attorney Detail'!H1166),0)))</f>
        <v>0</v>
      </c>
      <c r="BJ1168" s="91">
        <f>IF(AT1168=0,0,(AT1168/AV1168)*('Attorney Detail'!G1166+'Attorney Detail'!H1166))</f>
        <v>0</v>
      </c>
      <c r="BK1168" s="91">
        <f>IF((AU1168)=0,('Attorney Detail'!G1166+'Attorney Detail'!H1166),SUM(AW1168:BJ1168))</f>
        <v>0</v>
      </c>
    </row>
    <row r="1169" spans="1:63" ht="16.5" thickTop="1" thickBot="1" x14ac:dyDescent="0.3">
      <c r="A1169" s="72" t="s">
        <v>29</v>
      </c>
      <c r="B1169" s="73"/>
      <c r="C1169" s="73">
        <f t="shared" ref="C1169" si="5251">SUM(C1165:C1168)</f>
        <v>0</v>
      </c>
      <c r="D1169" s="74">
        <f t="shared" ref="D1169" si="5252">C1169/C1163</f>
        <v>0</v>
      </c>
      <c r="E1169" s="73">
        <f t="shared" ref="E1169" si="5253">SUM(E1165:E1168)</f>
        <v>0</v>
      </c>
      <c r="F1169" s="74">
        <f t="shared" ref="F1169" si="5254">E1169/E1163</f>
        <v>0</v>
      </c>
      <c r="G1169" s="73">
        <f t="shared" ref="G1169" si="5255">SUM(G1165:G1168)</f>
        <v>0</v>
      </c>
      <c r="H1169" s="75">
        <f t="shared" ref="H1169" si="5256">G1169/G1163</f>
        <v>0</v>
      </c>
      <c r="I1169" s="73">
        <f t="shared" ref="I1169" si="5257">SUM(I1165:I1168)</f>
        <v>0</v>
      </c>
      <c r="J1169" s="75">
        <f t="shared" ref="J1169" si="5258">I1169/I1163</f>
        <v>0</v>
      </c>
      <c r="K1169" s="73">
        <f t="shared" ref="K1169" si="5259">SUM(K1165:K1168)</f>
        <v>0</v>
      </c>
      <c r="L1169" s="75">
        <f t="shared" ref="L1169" si="5260">K1169/K1163</f>
        <v>0</v>
      </c>
      <c r="M1169" s="73">
        <f t="shared" ref="M1169" si="5261">SUM(M1165:M1168)</f>
        <v>0</v>
      </c>
      <c r="N1169" s="74">
        <f t="shared" ref="N1169" si="5262">M1169/M1163</f>
        <v>0</v>
      </c>
      <c r="O1169" s="73">
        <f t="shared" ref="O1169" si="5263">SUM(O1165:O1168)</f>
        <v>0</v>
      </c>
      <c r="P1169" s="74">
        <f t="shared" ref="P1169" si="5264">O1169/O1163</f>
        <v>0</v>
      </c>
      <c r="Q1169" s="73">
        <f t="shared" ref="Q1169" si="5265">SUM(Q1165:Q1168)</f>
        <v>0</v>
      </c>
      <c r="R1169" s="75">
        <f t="shared" ref="R1169" si="5266">Q1169/Q1163</f>
        <v>0</v>
      </c>
      <c r="S1169" s="73">
        <f t="shared" ref="S1169" si="5267">SUM(S1165:S1168)</f>
        <v>0</v>
      </c>
      <c r="T1169" s="75">
        <f t="shared" ref="T1169" si="5268">S1169/S1163</f>
        <v>0</v>
      </c>
      <c r="U1169" s="73">
        <f t="shared" ref="U1169" si="5269">SUM(U1165:U1168)</f>
        <v>0</v>
      </c>
      <c r="V1169" s="75">
        <f t="shared" ref="V1169" si="5270">U1169/U1163</f>
        <v>0</v>
      </c>
      <c r="W1169" s="73">
        <f t="shared" ref="W1169" si="5271">SUM(W1165:W1168)</f>
        <v>0</v>
      </c>
      <c r="X1169" s="75">
        <f t="shared" ref="X1169" si="5272">W1169/W1163</f>
        <v>0</v>
      </c>
      <c r="Y1169" s="73">
        <f t="shared" ref="Y1169" si="5273">SUM(Y1165:Y1168)</f>
        <v>0</v>
      </c>
      <c r="Z1169" s="75">
        <f t="shared" ref="Z1169" si="5274">Y1169/Y1163</f>
        <v>0</v>
      </c>
      <c r="AA1169" s="73">
        <f t="shared" ref="AA1169" si="5275">SUM(AA1165:AA1168)</f>
        <v>0</v>
      </c>
      <c r="AB1169" s="75">
        <f t="shared" ref="AB1169" si="5276">AA1169/AA1163</f>
        <v>0</v>
      </c>
      <c r="AC1169" s="73">
        <f t="shared" ref="AC1169" si="5277">SUM(AC1165:AC1168)</f>
        <v>0</v>
      </c>
      <c r="AD1169" s="75">
        <f t="shared" ref="AD1169" si="5278">AC1169/AC1163</f>
        <v>0</v>
      </c>
      <c r="AE1169" s="73">
        <f t="shared" ref="AE1169" si="5279">SUM(AE1165:AE1168)</f>
        <v>0</v>
      </c>
      <c r="AF1169" s="75">
        <f t="shared" ref="AF1169" si="5280">AE1169/AE1163</f>
        <v>0</v>
      </c>
      <c r="AG1169" s="73">
        <f t="shared" ref="AG1169" si="5281">SUM(AG1165:AG1168)</f>
        <v>0</v>
      </c>
      <c r="AH1169" s="75">
        <f t="shared" ref="AH1169" si="5282">AG1169/AG1163</f>
        <v>0</v>
      </c>
      <c r="AI1169" s="73">
        <f t="shared" ref="AI1169" si="5283">SUM(AI1165:AI1168)</f>
        <v>0</v>
      </c>
      <c r="AJ1169" s="75">
        <f t="shared" ref="AJ1169" si="5284">AI1169/AI1163</f>
        <v>0</v>
      </c>
      <c r="AK1169" s="73">
        <f t="shared" ref="AK1169" si="5285">SUM(AK1165:AK1168)</f>
        <v>0</v>
      </c>
      <c r="AL1169" s="75">
        <f t="shared" ref="AL1169" si="5286">AK1169/AK1163</f>
        <v>0</v>
      </c>
      <c r="AM1169" s="73">
        <f t="shared" ref="AM1169" si="5287">SUM(AM1165:AM1168)</f>
        <v>0</v>
      </c>
      <c r="AN1169" s="75">
        <f t="shared" ref="AN1169" si="5288">AM1169/AM1163</f>
        <v>0</v>
      </c>
      <c r="AO1169" s="73">
        <f t="shared" ref="AO1169" si="5289">SUM(AO1165:AO1168)</f>
        <v>0</v>
      </c>
      <c r="AP1169" s="75">
        <f t="shared" ref="AP1169" si="5290">AO1169/AO1163</f>
        <v>0</v>
      </c>
      <c r="AQ1169" s="73">
        <f t="shared" ref="AQ1169" si="5291">SUM(AQ1165:AQ1168)</f>
        <v>0</v>
      </c>
      <c r="AR1169" s="75">
        <f t="shared" ref="AR1169" si="5292">AQ1169/AQ1163</f>
        <v>0</v>
      </c>
      <c r="AS1169" s="73">
        <f t="shared" ref="AS1169" si="5293">SUM(AS1165:AS1168)</f>
        <v>0</v>
      </c>
      <c r="AT1169" s="75">
        <f t="shared" ref="AT1169" si="5294">AS1169/AS1163</f>
        <v>0</v>
      </c>
      <c r="AU1169" s="71">
        <f>E1169+M1169+O1169+Q1169+W1169+Y1169+AA1169+AE1169+AG1169+AI1169+AO1169+AS1169+G1169+K1169+I1169+AC1169+S1169+U1169+AQ1169+AK1169+AM1169+C1169</f>
        <v>0</v>
      </c>
      <c r="AV1169" s="155">
        <f t="shared" si="5250"/>
        <v>0</v>
      </c>
      <c r="AW1169" s="94"/>
      <c r="AX1169" s="94"/>
      <c r="AY1169" s="94"/>
      <c r="AZ1169" s="94"/>
      <c r="BA1169" s="94"/>
      <c r="BB1169" s="94"/>
      <c r="BC1169" s="94"/>
      <c r="BD1169" s="94"/>
      <c r="BE1169" s="94"/>
      <c r="BF1169" s="94"/>
      <c r="BG1169" s="94"/>
      <c r="BH1169" s="94"/>
      <c r="BI1169" s="94"/>
      <c r="BJ1169" s="94"/>
      <c r="BK1169" s="94"/>
    </row>
    <row r="1170" spans="1:63" ht="16.5" thickTop="1" x14ac:dyDescent="0.25">
      <c r="A1170" s="233" t="s">
        <v>481</v>
      </c>
      <c r="B1170" s="233"/>
      <c r="C1170" s="233"/>
      <c r="D1170" s="233"/>
      <c r="E1170" s="233"/>
      <c r="F1170" s="233"/>
      <c r="G1170" s="233"/>
      <c r="H1170" s="233"/>
      <c r="I1170" s="233"/>
      <c r="J1170" s="233"/>
      <c r="K1170" s="233"/>
      <c r="L1170" s="233"/>
      <c r="M1170" s="233"/>
      <c r="N1170" s="233"/>
      <c r="O1170" s="233"/>
      <c r="P1170" s="233"/>
      <c r="Q1170" s="233"/>
      <c r="R1170" s="233"/>
      <c r="S1170" s="233"/>
      <c r="T1170" s="233"/>
      <c r="U1170" s="233"/>
      <c r="V1170" s="233"/>
      <c r="W1170" s="233"/>
      <c r="X1170" s="233"/>
      <c r="Y1170" s="233"/>
      <c r="Z1170" s="233"/>
      <c r="AA1170" s="233"/>
      <c r="AB1170" s="233"/>
      <c r="AC1170" s="233"/>
      <c r="AD1170" s="233"/>
      <c r="AE1170" s="233"/>
      <c r="AF1170" s="233"/>
      <c r="AG1170" s="233"/>
      <c r="AH1170" s="233"/>
      <c r="AI1170" s="233"/>
      <c r="AJ1170" s="233"/>
      <c r="AK1170" s="233"/>
      <c r="AL1170" s="233"/>
      <c r="AM1170" s="233"/>
      <c r="AN1170" s="233"/>
      <c r="AO1170" s="233"/>
      <c r="AP1170" s="233"/>
      <c r="AQ1170" s="233"/>
      <c r="AR1170" s="233"/>
      <c r="AS1170" s="233"/>
      <c r="AT1170" s="233"/>
      <c r="AU1170" s="233"/>
      <c r="AV1170" s="233"/>
    </row>
    <row r="1171" spans="1:63" ht="45" x14ac:dyDescent="0.25">
      <c r="A1171" s="76"/>
      <c r="B1171" s="66" t="s">
        <v>21</v>
      </c>
      <c r="C1171" s="225" t="s">
        <v>442</v>
      </c>
      <c r="D1171" s="226"/>
      <c r="E1171" s="225" t="s">
        <v>96</v>
      </c>
      <c r="F1171" s="226"/>
      <c r="G1171" s="232" t="s">
        <v>99</v>
      </c>
      <c r="H1171" s="226"/>
      <c r="I1171" s="232" t="s">
        <v>100</v>
      </c>
      <c r="J1171" s="226"/>
      <c r="K1171" s="225" t="s">
        <v>97</v>
      </c>
      <c r="L1171" s="226"/>
      <c r="M1171" s="225" t="s">
        <v>98</v>
      </c>
      <c r="N1171" s="226"/>
      <c r="O1171" s="225" t="s">
        <v>22</v>
      </c>
      <c r="P1171" s="226"/>
      <c r="Q1171" s="225" t="s">
        <v>489</v>
      </c>
      <c r="R1171" s="226"/>
      <c r="S1171" s="225" t="s">
        <v>488</v>
      </c>
      <c r="T1171" s="226"/>
      <c r="U1171" s="232" t="s">
        <v>422</v>
      </c>
      <c r="V1171" s="226"/>
      <c r="W1171" s="232" t="s">
        <v>436</v>
      </c>
      <c r="X1171" s="226"/>
      <c r="Y1171" s="232" t="s">
        <v>423</v>
      </c>
      <c r="Z1171" s="226"/>
      <c r="AA1171" s="225" t="s">
        <v>484</v>
      </c>
      <c r="AB1171" s="226"/>
      <c r="AC1171" s="225" t="s">
        <v>93</v>
      </c>
      <c r="AD1171" s="226"/>
      <c r="AE1171" s="225" t="s">
        <v>94</v>
      </c>
      <c r="AF1171" s="226"/>
      <c r="AG1171" s="225" t="s">
        <v>485</v>
      </c>
      <c r="AH1171" s="226"/>
      <c r="AI1171" s="225" t="s">
        <v>424</v>
      </c>
      <c r="AJ1171" s="226"/>
      <c r="AK1171" s="225" t="s">
        <v>425</v>
      </c>
      <c r="AL1171" s="226"/>
      <c r="AM1171" s="225" t="s">
        <v>437</v>
      </c>
      <c r="AN1171" s="226"/>
      <c r="AO1171" s="225" t="s">
        <v>500</v>
      </c>
      <c r="AP1171" s="226"/>
      <c r="AQ1171" s="225" t="s">
        <v>426</v>
      </c>
      <c r="AR1171" s="226"/>
      <c r="AS1171" s="225" t="s">
        <v>447</v>
      </c>
      <c r="AT1171" s="226"/>
      <c r="AU1171" s="225" t="s">
        <v>23</v>
      </c>
      <c r="AV1171" s="226"/>
      <c r="AW1171" s="89" t="s">
        <v>442</v>
      </c>
      <c r="AX1171" s="89" t="s">
        <v>96</v>
      </c>
      <c r="AY1171" s="195" t="s">
        <v>373</v>
      </c>
      <c r="AZ1171" s="105" t="s">
        <v>97</v>
      </c>
      <c r="BA1171" s="105" t="s">
        <v>443</v>
      </c>
      <c r="BB1171" s="90" t="s">
        <v>434</v>
      </c>
      <c r="BC1171" s="106" t="s">
        <v>374</v>
      </c>
      <c r="BD1171" s="90" t="s">
        <v>435</v>
      </c>
      <c r="BE1171" s="90" t="s">
        <v>93</v>
      </c>
      <c r="BF1171" s="90" t="s">
        <v>94</v>
      </c>
      <c r="BG1171" s="90" t="s">
        <v>31</v>
      </c>
      <c r="BH1171" s="90" t="s">
        <v>444</v>
      </c>
      <c r="BI1171" s="91" t="s">
        <v>445</v>
      </c>
      <c r="BJ1171" s="91" t="s">
        <v>446</v>
      </c>
      <c r="BK1171" s="91" t="s">
        <v>448</v>
      </c>
    </row>
    <row r="1172" spans="1:63" x14ac:dyDescent="0.25">
      <c r="A1172" s="38" t="s">
        <v>107</v>
      </c>
      <c r="B1172" s="67"/>
      <c r="C1172" s="67"/>
      <c r="D1172" s="68"/>
      <c r="E1172" s="67"/>
      <c r="F1172" s="68"/>
      <c r="G1172" s="67"/>
      <c r="H1172" s="68"/>
      <c r="I1172" s="67"/>
      <c r="J1172" s="68"/>
      <c r="K1172" s="67"/>
      <c r="L1172" s="68"/>
      <c r="M1172" s="69"/>
      <c r="N1172" s="68"/>
      <c r="O1172" s="67"/>
      <c r="P1172" s="68"/>
      <c r="Q1172" s="67"/>
      <c r="R1172" s="68"/>
      <c r="S1172" s="67"/>
      <c r="T1172" s="68"/>
      <c r="U1172" s="67"/>
      <c r="V1172" s="68"/>
      <c r="W1172" s="67"/>
      <c r="X1172" s="68"/>
      <c r="Y1172" s="67"/>
      <c r="Z1172" s="68"/>
      <c r="AA1172" s="67"/>
      <c r="AB1172" s="68"/>
      <c r="AC1172" s="69"/>
      <c r="AD1172" s="69"/>
      <c r="AE1172" s="67"/>
      <c r="AF1172" s="68"/>
      <c r="AG1172" s="67"/>
      <c r="AH1172" s="68"/>
      <c r="AI1172" s="67"/>
      <c r="AJ1172" s="68"/>
      <c r="AK1172" s="227"/>
      <c r="AL1172" s="228"/>
      <c r="AM1172" s="227"/>
      <c r="AN1172" s="228"/>
      <c r="AO1172" s="112"/>
      <c r="AP1172" s="113"/>
      <c r="AQ1172" s="112"/>
      <c r="AR1172" s="113"/>
      <c r="AS1172" s="112"/>
      <c r="AT1172" s="113"/>
      <c r="AU1172" s="67"/>
      <c r="AV1172" s="110"/>
      <c r="AW1172" s="89"/>
      <c r="AX1172" s="89"/>
      <c r="AY1172" s="89"/>
      <c r="AZ1172" s="89"/>
      <c r="BA1172" s="89"/>
    </row>
    <row r="1173" spans="1:63" x14ac:dyDescent="0.25">
      <c r="A1173" s="77"/>
      <c r="B1173" s="70"/>
      <c r="C1173" s="223">
        <f>(VLOOKUP(A1172,$BL$2:$CH$5,2,FALSE))*'Attorney Detail'!F1173</f>
        <v>15</v>
      </c>
      <c r="D1173" s="224"/>
      <c r="E1173" s="223">
        <f>(VLOOKUP(A1172,$BL$2:$CH$5,3,FALSE))*'Attorney Detail'!F1173</f>
        <v>15</v>
      </c>
      <c r="F1173" s="224"/>
      <c r="G1173" s="223">
        <f>VLOOKUP(A1172,$BL$2:$CI$5,4,FALSE)*'Attorney Detail'!F1173</f>
        <v>50</v>
      </c>
      <c r="H1173" s="224"/>
      <c r="I1173" s="223">
        <f>VLOOKUP(A1172,$BL$2:$CI$5,5,FALSE)*'Attorney Detail'!F1173</f>
        <v>80</v>
      </c>
      <c r="J1173" s="224"/>
      <c r="K1173" s="223">
        <f>VLOOKUP(A1172,$BL$2:$CI$5,6,FALSE)*'Attorney Detail'!F1173</f>
        <v>100</v>
      </c>
      <c r="L1173" s="224"/>
      <c r="M1173" s="234">
        <f>VLOOKUP(A1172,$BL$2:$CI$5,7,FALSE)*'Attorney Detail'!F1173</f>
        <v>150</v>
      </c>
      <c r="N1173" s="224"/>
      <c r="O1173" s="223">
        <f>VLOOKUP(A1172,$BL$2:$CI$5,8,FALSE)*'Attorney Detail'!F1173</f>
        <v>300</v>
      </c>
      <c r="P1173" s="224"/>
      <c r="Q1173" s="223">
        <f>VLOOKUP(A1172,$BL$2:$CI$5,9,FALSE)*'Attorney Detail'!F1173</f>
        <v>15</v>
      </c>
      <c r="R1173" s="224"/>
      <c r="S1173" s="223">
        <f>VLOOKUP(A1172,$BL$2:$CI$5,10,FALSE)*'Attorney Detail'!F1173</f>
        <v>50</v>
      </c>
      <c r="T1173" s="224"/>
      <c r="U1173" s="223">
        <f>VLOOKUP(A1172,$BL$2:$CI$5,11,FALSE)*'Attorney Detail'!F1173</f>
        <v>100</v>
      </c>
      <c r="V1173" s="224"/>
      <c r="W1173" s="223">
        <f>VLOOKUP(A1172,$BL$2:$CI$5,12,FALSE)*'Attorney Detail'!F1173</f>
        <v>220</v>
      </c>
      <c r="X1173" s="224"/>
      <c r="Y1173" s="223">
        <f>VLOOKUP(A1172,$BL$2:$CI$5,13,FALSE)*'Attorney Detail'!F1173</f>
        <v>300</v>
      </c>
      <c r="Z1173" s="224"/>
      <c r="AA1173" s="229">
        <f>VLOOKUP(A1172,$BL$2:$CI$5,14,FALSE)*'Attorney Detail'!F1173</f>
        <v>400</v>
      </c>
      <c r="AB1173" s="230"/>
      <c r="AC1173" s="229">
        <f>VLOOKUP(A1172,$BL$2:$CI$5,15,FALSE)*'Attorney Detail'!F1173</f>
        <v>120</v>
      </c>
      <c r="AD1173" s="231"/>
      <c r="AE1173" s="229">
        <f>VLOOKUP(A1172,$BL$2:$CI$5,16,FALSE)*'Attorney Detail'!F1173</f>
        <v>120</v>
      </c>
      <c r="AF1173" s="230"/>
      <c r="AG1173" s="229">
        <f>VLOOKUP(A1172,$BL$2:$CI$5,17,FALSE)*'Attorney Detail'!F1173</f>
        <v>300</v>
      </c>
      <c r="AH1173" s="230"/>
      <c r="AI1173" s="223">
        <f>VLOOKUP(A1172,$BL$2:$CI$5,18,FALSE)*'Attorney Detail'!F1173</f>
        <v>300</v>
      </c>
      <c r="AJ1173" s="224"/>
      <c r="AK1173" s="223">
        <f>VLOOKUP(A1172,$BL$2:$CI$5,19,FALSE)*'Attorney Detail'!F1173</f>
        <v>15</v>
      </c>
      <c r="AL1173" s="224"/>
      <c r="AM1173" s="223">
        <f>VLOOKUP(A1172,$BL$2:$CI$5,20,FALSE)*'Attorney Detail'!F1173</f>
        <v>40</v>
      </c>
      <c r="AN1173" s="224"/>
      <c r="AO1173" s="223">
        <f>VLOOKUP(A1172,$BL$2:$CI$5,21,FALSE)*'Attorney Detail'!F1173</f>
        <v>40</v>
      </c>
      <c r="AP1173" s="224"/>
      <c r="AQ1173" s="223">
        <f>VLOOKUP(A1172,$BL$2:$CI$5,22,FALSE)*'Attorney Detail'!F1173</f>
        <v>40</v>
      </c>
      <c r="AR1173" s="224"/>
      <c r="AS1173" s="235">
        <f>VLOOKUP(A1172,$BL$2:$CI$5,23,FALSE)*'Attorney Detail'!F1173</f>
        <v>10000000000</v>
      </c>
      <c r="AT1173" s="236"/>
      <c r="AU1173" s="237"/>
      <c r="AV1173" s="238"/>
    </row>
    <row r="1174" spans="1:63" ht="15.75" thickBot="1" x14ac:dyDescent="0.3">
      <c r="A1174" s="37" t="str">
        <f>'Attorney Detail'!A1173&amp;""</f>
        <v/>
      </c>
      <c r="B1174" s="78" t="s">
        <v>24</v>
      </c>
      <c r="C1174" s="78" t="s">
        <v>24</v>
      </c>
      <c r="D1174" s="78" t="s">
        <v>112</v>
      </c>
      <c r="E1174" s="78" t="s">
        <v>24</v>
      </c>
      <c r="F1174" s="78" t="s">
        <v>112</v>
      </c>
      <c r="G1174" s="78" t="s">
        <v>24</v>
      </c>
      <c r="H1174" s="78" t="s">
        <v>112</v>
      </c>
      <c r="I1174" s="78" t="s">
        <v>24</v>
      </c>
      <c r="J1174" s="78" t="s">
        <v>112</v>
      </c>
      <c r="K1174" s="78" t="s">
        <v>24</v>
      </c>
      <c r="L1174" s="78" t="s">
        <v>112</v>
      </c>
      <c r="M1174" s="78" t="s">
        <v>24</v>
      </c>
      <c r="N1174" s="78" t="s">
        <v>112</v>
      </c>
      <c r="O1174" s="78" t="s">
        <v>24</v>
      </c>
      <c r="P1174" s="78" t="s">
        <v>112</v>
      </c>
      <c r="Q1174" s="78" t="s">
        <v>24</v>
      </c>
      <c r="R1174" s="78" t="s">
        <v>112</v>
      </c>
      <c r="S1174" s="78" t="s">
        <v>24</v>
      </c>
      <c r="T1174" s="78" t="s">
        <v>112</v>
      </c>
      <c r="U1174" s="78" t="s">
        <v>24</v>
      </c>
      <c r="V1174" s="78" t="s">
        <v>112</v>
      </c>
      <c r="W1174" s="78" t="s">
        <v>24</v>
      </c>
      <c r="X1174" s="78" t="s">
        <v>112</v>
      </c>
      <c r="Y1174" s="78" t="s">
        <v>24</v>
      </c>
      <c r="Z1174" s="78" t="s">
        <v>112</v>
      </c>
      <c r="AA1174" s="78" t="s">
        <v>24</v>
      </c>
      <c r="AB1174" s="78" t="s">
        <v>112</v>
      </c>
      <c r="AC1174" s="78" t="s">
        <v>24</v>
      </c>
      <c r="AD1174" s="78" t="s">
        <v>112</v>
      </c>
      <c r="AE1174" s="78" t="s">
        <v>24</v>
      </c>
      <c r="AF1174" s="78" t="s">
        <v>112</v>
      </c>
      <c r="AG1174" s="78" t="s">
        <v>24</v>
      </c>
      <c r="AH1174" s="79" t="s">
        <v>112</v>
      </c>
      <c r="AI1174" s="78" t="s">
        <v>24</v>
      </c>
      <c r="AJ1174" s="78" t="s">
        <v>112</v>
      </c>
      <c r="AK1174" s="78" t="s">
        <v>24</v>
      </c>
      <c r="AL1174" s="78" t="s">
        <v>112</v>
      </c>
      <c r="AM1174" s="78" t="s">
        <v>24</v>
      </c>
      <c r="AN1174" s="78" t="s">
        <v>112</v>
      </c>
      <c r="AO1174" s="78" t="s">
        <v>24</v>
      </c>
      <c r="AP1174" s="78" t="s">
        <v>112</v>
      </c>
      <c r="AQ1174" s="78" t="s">
        <v>24</v>
      </c>
      <c r="AR1174" s="78" t="s">
        <v>112</v>
      </c>
      <c r="AS1174" s="78" t="s">
        <v>24</v>
      </c>
      <c r="AT1174" s="78" t="s">
        <v>112</v>
      </c>
      <c r="AU1174" s="78" t="s">
        <v>24</v>
      </c>
      <c r="AV1174" s="154" t="s">
        <v>112</v>
      </c>
    </row>
    <row r="1175" spans="1:63" ht="16.5" thickTop="1" thickBot="1" x14ac:dyDescent="0.3">
      <c r="A1175" s="20" t="s">
        <v>25</v>
      </c>
      <c r="B1175" s="21"/>
      <c r="C1175" s="21"/>
      <c r="D1175" s="75">
        <f>C1175/C1173</f>
        <v>0</v>
      </c>
      <c r="E1175" s="21"/>
      <c r="F1175" s="75">
        <f>E1175/E1173</f>
        <v>0</v>
      </c>
      <c r="G1175" s="21"/>
      <c r="H1175" s="75">
        <f>G1175/G1173</f>
        <v>0</v>
      </c>
      <c r="I1175" s="21"/>
      <c r="J1175" s="75">
        <f>I1175/I1173</f>
        <v>0</v>
      </c>
      <c r="K1175" s="21"/>
      <c r="L1175" s="75">
        <f>K1175/K1173</f>
        <v>0</v>
      </c>
      <c r="M1175" s="21"/>
      <c r="N1175" s="75">
        <f>M1175/M1173</f>
        <v>0</v>
      </c>
      <c r="O1175" s="21"/>
      <c r="P1175" s="75">
        <f>O1175/O1173</f>
        <v>0</v>
      </c>
      <c r="Q1175" s="21"/>
      <c r="R1175" s="75">
        <f>Q1175/Q1173</f>
        <v>0</v>
      </c>
      <c r="S1175" s="21"/>
      <c r="T1175" s="75">
        <f>S1175/S1173</f>
        <v>0</v>
      </c>
      <c r="U1175" s="21"/>
      <c r="V1175" s="75">
        <f>U1175/U1173</f>
        <v>0</v>
      </c>
      <c r="W1175" s="21"/>
      <c r="X1175" s="75">
        <f>W1175/W1173</f>
        <v>0</v>
      </c>
      <c r="Y1175" s="21"/>
      <c r="Z1175" s="75">
        <f>Y1175/Y1173</f>
        <v>0</v>
      </c>
      <c r="AA1175" s="21"/>
      <c r="AB1175" s="75">
        <f>AA1175/AA1173</f>
        <v>0</v>
      </c>
      <c r="AC1175" s="21"/>
      <c r="AD1175" s="75">
        <f>AC1175/AC1173</f>
        <v>0</v>
      </c>
      <c r="AE1175" s="21"/>
      <c r="AF1175" s="75">
        <f>AE1175/AE1173</f>
        <v>0</v>
      </c>
      <c r="AG1175" s="21"/>
      <c r="AH1175" s="75">
        <f>AG1175/AG1173</f>
        <v>0</v>
      </c>
      <c r="AI1175" s="21"/>
      <c r="AJ1175" s="75">
        <f>AI1175/AI1173</f>
        <v>0</v>
      </c>
      <c r="AK1175" s="21"/>
      <c r="AL1175" s="75">
        <f>AK1175/AK1173</f>
        <v>0</v>
      </c>
      <c r="AM1175" s="21">
        <v>0</v>
      </c>
      <c r="AN1175" s="75">
        <f>AM1175/AM1173</f>
        <v>0</v>
      </c>
      <c r="AO1175" s="21"/>
      <c r="AP1175" s="75">
        <f>AO1175/AO1173</f>
        <v>0</v>
      </c>
      <c r="AQ1175" s="21"/>
      <c r="AR1175" s="75">
        <f>AQ1175/AQ1173</f>
        <v>0</v>
      </c>
      <c r="AS1175" s="21"/>
      <c r="AT1175" s="75">
        <f>AS1175/AS1173</f>
        <v>0</v>
      </c>
      <c r="AU1175" s="100">
        <f>E1175+M1175+O1175+Q1175+W1175+Y1175+AA1175+AE1175+AG1175+AI1175+AO1175+AS1175+G1175+K1175+I1175+AC1175+S1175+U1175+AQ1175+AK1175+AM1175+C1175</f>
        <v>0</v>
      </c>
      <c r="AV1175" s="155">
        <f t="shared" ref="AV1175:AV1179" si="5295">F1175+N1175+P1175+R1175+X1175+Z1175+AB1175+AF1175+AH1175+AJ1175+AP1175+AT1175+AD1175+H1175+L1175+J1175+T1175+V1175+AR1175+AL1175+AN1175+D1175</f>
        <v>0</v>
      </c>
      <c r="AW1175" s="93">
        <f>IF(D1175=0,0,(IF('Attorney Detail'!I1173="yes",(D1175/AV1175)*('Attorney Detail'!G1173+'Attorney Detail'!H1173),0)))</f>
        <v>0</v>
      </c>
      <c r="AX1175" s="93">
        <f>IF(F1175=0,0,(IF('Attorney Detail'!J1173="yes",(F1175/AV1175)*('Attorney Detail'!G1173+'Attorney Detail'!H1173),0)))</f>
        <v>0</v>
      </c>
      <c r="AY1175" s="93">
        <f>IF(H1175+J1175=0,0,(IF('Attorney Detail'!K1173="yes",((H1175+J1175)/AV1175)*('Attorney Detail'!G1173+'Attorney Detail'!H1173),0)))</f>
        <v>0</v>
      </c>
      <c r="AZ1175" s="93">
        <f>IF(L1175=0,0,(IF('Attorney Detail'!L1173="yes",(L1175/AV1175)*('Attorney Detail'!G1173+'Attorney Detail'!H1173),0)))</f>
        <v>0</v>
      </c>
      <c r="BA1175" s="93">
        <f>IF(N1175=0,0,(N1175/AV1175)*('Attorney Detail'!G1173+'Attorney Detail'!H1173))</f>
        <v>0</v>
      </c>
      <c r="BB1175" s="93">
        <f>IF(R1175+T1175=0,0,(IF('Attorney Detail'!M1173="yes",((R1175+T1175)/AV1175)*('Attorney Detail'!G1173+'Attorney Detail'!H1173),0)))</f>
        <v>0</v>
      </c>
      <c r="BC1175" s="93">
        <f>IF(V1175=0,0,(IF('Attorney Detail'!N1173="yes",(((V1175)/AV1175)*('Attorney Detail'!G1173+'Attorney Detail'!H1173)),0)))</f>
        <v>0</v>
      </c>
      <c r="BD1175" s="93">
        <f>IF(X1175+Z1175+AB1175=0,0,(IF('Attorney Detail'!O1173="yes",((X1175+Z1175+AB1175)/AV1175)*('Attorney Detail'!G1173+'Attorney Detail'!H1173),0)))</f>
        <v>0</v>
      </c>
      <c r="BE1175" s="93">
        <f>IF(AD1175=0,0,(IF('Attorney Detail'!P1173="yes",(AD1175/AV1175)*('Attorney Detail'!G1173+'Attorney Detail'!H1173),0)))</f>
        <v>0</v>
      </c>
      <c r="BF1175" s="93">
        <f>IF(AF1175=0,0,(IF('Attorney Detail'!Q1173="yes",(AF1175/AV1175)*('Attorney Detail'!G1173+'Attorney Detail'!H1173),0)))</f>
        <v>0</v>
      </c>
      <c r="BG1175" s="93">
        <f>IF(AH1175=0,0,(AH1175/AV1175)*('Attorney Detail'!G1173+'Attorney Detail'!H1173))</f>
        <v>0</v>
      </c>
      <c r="BH1175" s="93">
        <f>IF(AK1175+AM1175=0,0,(IF('Attorney Detail'!R1173="yes",((AL1175+AN1175)/AV1175)*('Attorney Detail'!G1173+'Attorney Detail'!H1173),0)))</f>
        <v>0</v>
      </c>
      <c r="BI1175" s="91">
        <f>IF(AP1175=0,0,(IF('Attorney Detail'!S1173="yes",(AP1175/AV1175)*('Attorney Detail'!G1173+'Attorney Detail'!H1173),0)))</f>
        <v>0</v>
      </c>
      <c r="BJ1175" s="91">
        <f>IF(AT1175=0,0,(AT1175/AV1175)*('Attorney Detail'!G1173+'Attorney Detail'!H1173))</f>
        <v>0</v>
      </c>
      <c r="BK1175" s="91">
        <f>IF((AU1175)=0,('Attorney Detail'!G1173+'Attorney Detail'!H1173),SUM(AW1175:BJ1175))</f>
        <v>0</v>
      </c>
    </row>
    <row r="1176" spans="1:63" ht="16.5" thickTop="1" thickBot="1" x14ac:dyDescent="0.3">
      <c r="A1176" s="22" t="s">
        <v>26</v>
      </c>
      <c r="B1176" s="23"/>
      <c r="C1176" s="88"/>
      <c r="D1176" s="75">
        <f>C1176/C1173</f>
        <v>0</v>
      </c>
      <c r="E1176" s="88"/>
      <c r="F1176" s="75">
        <f>E1176/E1173</f>
        <v>0</v>
      </c>
      <c r="G1176" s="88"/>
      <c r="H1176" s="75">
        <f>G1176/G1173</f>
        <v>0</v>
      </c>
      <c r="I1176" s="88"/>
      <c r="J1176" s="75">
        <f>I1176/I1173</f>
        <v>0</v>
      </c>
      <c r="K1176" s="88"/>
      <c r="L1176" s="75">
        <f>K1176/K1173</f>
        <v>0</v>
      </c>
      <c r="M1176" s="88"/>
      <c r="N1176" s="75">
        <f>M1176/M1173</f>
        <v>0</v>
      </c>
      <c r="O1176" s="88"/>
      <c r="P1176" s="75">
        <f>O1176/O1173</f>
        <v>0</v>
      </c>
      <c r="Q1176" s="88"/>
      <c r="R1176" s="75">
        <f>Q1176/Q1173</f>
        <v>0</v>
      </c>
      <c r="S1176" s="88"/>
      <c r="T1176" s="75">
        <f>S1176/S1173</f>
        <v>0</v>
      </c>
      <c r="U1176" s="88"/>
      <c r="V1176" s="75">
        <f>U1176/U1173</f>
        <v>0</v>
      </c>
      <c r="W1176" s="88"/>
      <c r="X1176" s="75">
        <f>W1176/W1173</f>
        <v>0</v>
      </c>
      <c r="Y1176" s="88"/>
      <c r="Z1176" s="75">
        <f>Y1176/Y1173</f>
        <v>0</v>
      </c>
      <c r="AA1176" s="88"/>
      <c r="AB1176" s="75">
        <f>AA1176/AA1173</f>
        <v>0</v>
      </c>
      <c r="AC1176" s="88"/>
      <c r="AD1176" s="75">
        <f>AC1176/AC1173</f>
        <v>0</v>
      </c>
      <c r="AE1176" s="88"/>
      <c r="AF1176" s="75">
        <f>AE1176/AE1173</f>
        <v>0</v>
      </c>
      <c r="AG1176" s="88"/>
      <c r="AH1176" s="75">
        <f>AG1176/AG1173</f>
        <v>0</v>
      </c>
      <c r="AI1176" s="88"/>
      <c r="AJ1176" s="75">
        <f>AI1176/AI1173</f>
        <v>0</v>
      </c>
      <c r="AK1176" s="88">
        <v>0</v>
      </c>
      <c r="AL1176" s="75">
        <f>AK1176/AK1173</f>
        <v>0</v>
      </c>
      <c r="AM1176" s="88">
        <v>0</v>
      </c>
      <c r="AN1176" s="75">
        <f>AM1176/AM1173</f>
        <v>0</v>
      </c>
      <c r="AO1176" s="88"/>
      <c r="AP1176" s="75">
        <f>AO1176/AO1173</f>
        <v>0</v>
      </c>
      <c r="AQ1176" s="88"/>
      <c r="AR1176" s="75">
        <f>AQ1176/AQ1173</f>
        <v>0</v>
      </c>
      <c r="AS1176" s="88"/>
      <c r="AT1176" s="75">
        <f>AS1176/AS1173</f>
        <v>0</v>
      </c>
      <c r="AU1176" s="107">
        <f>E1176+M1176+O1176+Q1176+W1176+Y1176+AA1176+AE1176+AG1176+AI1176+AO1176+AS1176+G1176+K1176+I1176+AC1176+S1176+U1176+AQ1176+AK1176+AM1176+C1176</f>
        <v>0</v>
      </c>
      <c r="AV1176" s="155">
        <f t="shared" si="5295"/>
        <v>0</v>
      </c>
      <c r="AW1176" s="93">
        <f>IF(D1176=0,0,(IF('Attorney Detail'!I1174="yes",(D1176/AV1176)*('Attorney Detail'!G1174+'Attorney Detail'!H1174),0)))</f>
        <v>0</v>
      </c>
      <c r="AX1176" s="93">
        <f>IF(F1176=0,0,(IF('Attorney Detail'!J1174="yes",(F1176/AV1176)*('Attorney Detail'!G1174+'Attorney Detail'!H1174),0)))</f>
        <v>0</v>
      </c>
      <c r="AY1176" s="93">
        <f>IF(H1176+J1176=0,0,(IF('Attorney Detail'!K1174="yes",((H1176+J1176)/AV1176)*('Attorney Detail'!G1174+'Attorney Detail'!H1174),0)))</f>
        <v>0</v>
      </c>
      <c r="AZ1176" s="93">
        <f>IF(L1176=0,0,(IF('Attorney Detail'!L1174="yes",(L1176/AV1176)*('Attorney Detail'!G1174+'Attorney Detail'!H1174),0)))</f>
        <v>0</v>
      </c>
      <c r="BA1176" s="93">
        <f>IF(N1176=0,0,(N1176/AV1176)*('Attorney Detail'!G1174+'Attorney Detail'!H1174))</f>
        <v>0</v>
      </c>
      <c r="BB1176" s="93">
        <f>IF(R1176+T1176=0,0,(IF('Attorney Detail'!M1174="yes",((R1176+T1176)/AV1176)*('Attorney Detail'!G1174+'Attorney Detail'!H1174),0)))</f>
        <v>0</v>
      </c>
      <c r="BC1176" s="93">
        <f>IF(V1176=0,0,(IF('Attorney Detail'!N1174="yes",(((V1176)/AV1176)*('Attorney Detail'!G1174+'Attorney Detail'!H1174)),0)))</f>
        <v>0</v>
      </c>
      <c r="BD1176" s="93">
        <f>IF(X1176+Z1176+AB1176=0,0,(IF('Attorney Detail'!O1174="yes",((X1176+Z1176+AB1176)/AV1176)*('Attorney Detail'!G1174+'Attorney Detail'!H1174),0)))</f>
        <v>0</v>
      </c>
      <c r="BE1176" s="93">
        <f>IF(AD1176=0,0,(IF('Attorney Detail'!P1174="yes",(AD1176/AV1176)*('Attorney Detail'!G1174+'Attorney Detail'!H1174),0)))</f>
        <v>0</v>
      </c>
      <c r="BF1176" s="93">
        <f>IF(AF1176=0,0,(IF('Attorney Detail'!Q1174="yes",(AF1176/AV1176)*('Attorney Detail'!G1174+'Attorney Detail'!H1174),0)))</f>
        <v>0</v>
      </c>
      <c r="BG1176" s="93">
        <f>IF(AH1176=0,0,(AH1176/AV1176)*('Attorney Detail'!G1174+'Attorney Detail'!H1174))</f>
        <v>0</v>
      </c>
      <c r="BH1176" s="93">
        <f>IF(AK1176+AM1176=0,0,(IF('Attorney Detail'!R1174="yes",((AL1176+AN1176)/AV1176)*('Attorney Detail'!G1174+'Attorney Detail'!H1174),0)))</f>
        <v>0</v>
      </c>
      <c r="BI1176" s="91">
        <f>IF(AP1176=0,0,(IF('Attorney Detail'!S1174="yes",(AP1176/AV1176)*('Attorney Detail'!G1174+'Attorney Detail'!H1174),0)))</f>
        <v>0</v>
      </c>
      <c r="BJ1176" s="91">
        <f>IF(AT1176=0,0,(AT1176/AV1176)*('Attorney Detail'!G1174+'Attorney Detail'!H1174))</f>
        <v>0</v>
      </c>
      <c r="BK1176" s="91">
        <f>IF((AU1176)=0,('Attorney Detail'!G1174+'Attorney Detail'!H1174),SUM(AW1176:BJ1176))</f>
        <v>0</v>
      </c>
    </row>
    <row r="1177" spans="1:63" ht="16.5" thickTop="1" thickBot="1" x14ac:dyDescent="0.3">
      <c r="A1177" s="22" t="s">
        <v>27</v>
      </c>
      <c r="B1177" s="23"/>
      <c r="C1177" s="88"/>
      <c r="D1177" s="75">
        <f>C1177/C1173</f>
        <v>0</v>
      </c>
      <c r="E1177" s="88"/>
      <c r="F1177" s="75">
        <f>E1177/E1173</f>
        <v>0</v>
      </c>
      <c r="G1177" s="88"/>
      <c r="H1177" s="75">
        <f>G1177/G1173</f>
        <v>0</v>
      </c>
      <c r="I1177" s="88"/>
      <c r="J1177" s="75">
        <f>I1177/I1173</f>
        <v>0</v>
      </c>
      <c r="K1177" s="88"/>
      <c r="L1177" s="75">
        <f>K1177/K1173</f>
        <v>0</v>
      </c>
      <c r="M1177" s="88"/>
      <c r="N1177" s="75">
        <f>M1177/M1173</f>
        <v>0</v>
      </c>
      <c r="O1177" s="88"/>
      <c r="P1177" s="75">
        <f>O1177/O1173</f>
        <v>0</v>
      </c>
      <c r="Q1177" s="88"/>
      <c r="R1177" s="75">
        <f>Q1177/Q1173</f>
        <v>0</v>
      </c>
      <c r="S1177" s="88"/>
      <c r="T1177" s="75">
        <f>S1177/S1173</f>
        <v>0</v>
      </c>
      <c r="U1177" s="88"/>
      <c r="V1177" s="75">
        <f>U1177/U1173</f>
        <v>0</v>
      </c>
      <c r="W1177" s="88"/>
      <c r="X1177" s="75">
        <f>W1177/W1173</f>
        <v>0</v>
      </c>
      <c r="Y1177" s="88"/>
      <c r="Z1177" s="75">
        <f>Y1177/Y1173</f>
        <v>0</v>
      </c>
      <c r="AA1177" s="88"/>
      <c r="AB1177" s="75">
        <f>AA1177/AA1173</f>
        <v>0</v>
      </c>
      <c r="AC1177" s="88"/>
      <c r="AD1177" s="75">
        <f>AC1177/AC1173</f>
        <v>0</v>
      </c>
      <c r="AE1177" s="88"/>
      <c r="AF1177" s="75">
        <f>AE1177/AE1173</f>
        <v>0</v>
      </c>
      <c r="AG1177" s="88"/>
      <c r="AH1177" s="75">
        <f>AG1177/AG1173</f>
        <v>0</v>
      </c>
      <c r="AI1177" s="88"/>
      <c r="AJ1177" s="75">
        <f>AI1177/AI1173</f>
        <v>0</v>
      </c>
      <c r="AK1177" s="88">
        <v>0</v>
      </c>
      <c r="AL1177" s="75">
        <f>AK1177/AK1173</f>
        <v>0</v>
      </c>
      <c r="AM1177" s="88">
        <v>0</v>
      </c>
      <c r="AN1177" s="75">
        <f>AM1177/AM1173</f>
        <v>0</v>
      </c>
      <c r="AO1177" s="88"/>
      <c r="AP1177" s="75">
        <f>AO1177/AO1173</f>
        <v>0</v>
      </c>
      <c r="AQ1177" s="88"/>
      <c r="AR1177" s="75">
        <f>AQ1177/AQ1173</f>
        <v>0</v>
      </c>
      <c r="AS1177" s="88"/>
      <c r="AT1177" s="75">
        <f>AS1177/AS1173</f>
        <v>0</v>
      </c>
      <c r="AU1177" s="107">
        <f>E1177+M1177+O1177+Q1177+W1177+Y1177+AA1177+AE1177+AG1177+AI1177+AO1177+AS1177+G1177+K1177+I1177+AC1177+S1177+U1177+AQ1177+AK1177+AM1177+C1177</f>
        <v>0</v>
      </c>
      <c r="AV1177" s="155">
        <f t="shared" si="5295"/>
        <v>0</v>
      </c>
      <c r="AW1177" s="93">
        <f>IF(D1177=0,0,(IF('Attorney Detail'!I1175="yes",(D1177/AV1177)*('Attorney Detail'!G1175+'Attorney Detail'!H1175),0)))</f>
        <v>0</v>
      </c>
      <c r="AX1177" s="93">
        <f>IF(F1177=0,0,(IF('Attorney Detail'!J1175="yes",(F1177/AV1177)*('Attorney Detail'!G1175+'Attorney Detail'!H1175),0)))</f>
        <v>0</v>
      </c>
      <c r="AY1177" s="93">
        <f>IF(H1177+J1177=0,0,(IF('Attorney Detail'!K1175="yes",((H1177+J1177)/AV1177)*('Attorney Detail'!G1175+'Attorney Detail'!H1175),0)))</f>
        <v>0</v>
      </c>
      <c r="AZ1177" s="93">
        <f>IF(L1177=0,0,(IF('Attorney Detail'!L1175="yes",(L1177/AV1177)*('Attorney Detail'!G1175+'Attorney Detail'!H1175),0)))</f>
        <v>0</v>
      </c>
      <c r="BA1177" s="93">
        <f>IF(N1177=0,0,(N1177/AV1177)*('Attorney Detail'!G1175+'Attorney Detail'!H1175))</f>
        <v>0</v>
      </c>
      <c r="BB1177" s="93">
        <f>IF(R1177+T1177=0,0,(IF('Attorney Detail'!M1175="yes",((R1177+T1177)/AV1177)*('Attorney Detail'!G1175+'Attorney Detail'!H1175),0)))</f>
        <v>0</v>
      </c>
      <c r="BC1177" s="93">
        <f>IF(V1177=0,0,(IF('Attorney Detail'!N1175="yes",(((V1177)/AV1177)*('Attorney Detail'!G1175+'Attorney Detail'!H1175)),0)))</f>
        <v>0</v>
      </c>
      <c r="BD1177" s="93">
        <f>IF(X1177+Z1177+AB1177=0,0,(IF('Attorney Detail'!O1175="yes",((X1177+Z1177+AB1177)/AV1177)*('Attorney Detail'!G1175+'Attorney Detail'!H1175),0)))</f>
        <v>0</v>
      </c>
      <c r="BE1177" s="93">
        <f>IF(AD1177=0,0,(IF('Attorney Detail'!P1175="yes",(AD1177/AV1177)*('Attorney Detail'!G1175+'Attorney Detail'!H1175),0)))</f>
        <v>0</v>
      </c>
      <c r="BF1177" s="93">
        <f>IF(AF1177=0,0,(IF('Attorney Detail'!Q1175="yes",(AF1177/AV1177)*('Attorney Detail'!G1175+'Attorney Detail'!H1175),0)))</f>
        <v>0</v>
      </c>
      <c r="BG1177" s="93">
        <f>IF(AH1177=0,0,(AH1177/AV1177)*('Attorney Detail'!G1175+'Attorney Detail'!H1175))</f>
        <v>0</v>
      </c>
      <c r="BH1177" s="93">
        <f>IF(AK1177+AM1177=0,0,(IF('Attorney Detail'!R1175="yes",((AL1177+AN1177)/AV1177)*('Attorney Detail'!G1175+'Attorney Detail'!H1175),0)))</f>
        <v>0</v>
      </c>
      <c r="BI1177" s="91">
        <f>IF(AP1177=0,0,(IF('Attorney Detail'!S1175="yes",(AP1177/AV1177)*('Attorney Detail'!G1175+'Attorney Detail'!H1175),0)))</f>
        <v>0</v>
      </c>
      <c r="BJ1177" s="91">
        <f>IF(AT1177=0,0,(AT1177/AV1177)*('Attorney Detail'!G1175+'Attorney Detail'!H1175))</f>
        <v>0</v>
      </c>
      <c r="BK1177" s="91">
        <f>IF((AU1177)=0,('Attorney Detail'!G1175+'Attorney Detail'!H1175),SUM(AW1177:BJ1177))</f>
        <v>0</v>
      </c>
    </row>
    <row r="1178" spans="1:63" ht="16.5" thickTop="1" thickBot="1" x14ac:dyDescent="0.3">
      <c r="A1178" s="24" t="s">
        <v>28</v>
      </c>
      <c r="B1178" s="25"/>
      <c r="C1178" s="25"/>
      <c r="D1178" s="75">
        <f>C1178/C1173</f>
        <v>0</v>
      </c>
      <c r="E1178" s="25"/>
      <c r="F1178" s="75">
        <f>E1178/E1173</f>
        <v>0</v>
      </c>
      <c r="G1178" s="25"/>
      <c r="H1178" s="75">
        <f>G1178/G1173</f>
        <v>0</v>
      </c>
      <c r="I1178" s="25"/>
      <c r="J1178" s="75">
        <f>I1178/I1173</f>
        <v>0</v>
      </c>
      <c r="K1178" s="25"/>
      <c r="L1178" s="75">
        <f>K1178/K1173</f>
        <v>0</v>
      </c>
      <c r="M1178" s="25"/>
      <c r="N1178" s="75">
        <f>M1178/M1173</f>
        <v>0</v>
      </c>
      <c r="O1178" s="25"/>
      <c r="P1178" s="75">
        <f>O1178/O1173</f>
        <v>0</v>
      </c>
      <c r="Q1178" s="25"/>
      <c r="R1178" s="75">
        <f>Q1178/Q1173</f>
        <v>0</v>
      </c>
      <c r="S1178" s="25"/>
      <c r="T1178" s="75">
        <f>S1178/S1173</f>
        <v>0</v>
      </c>
      <c r="U1178" s="25"/>
      <c r="V1178" s="75">
        <f>U1178/U1173</f>
        <v>0</v>
      </c>
      <c r="W1178" s="25"/>
      <c r="X1178" s="75">
        <f>W1178/W1173</f>
        <v>0</v>
      </c>
      <c r="Y1178" s="25"/>
      <c r="Z1178" s="75">
        <f>Y1178/Y1173</f>
        <v>0</v>
      </c>
      <c r="AA1178" s="25"/>
      <c r="AB1178" s="75">
        <f>AA1178/AA1173</f>
        <v>0</v>
      </c>
      <c r="AC1178" s="25"/>
      <c r="AD1178" s="75">
        <f>AC1178/AC1173</f>
        <v>0</v>
      </c>
      <c r="AE1178" s="25"/>
      <c r="AF1178" s="75">
        <f>AE1178/AE1173</f>
        <v>0</v>
      </c>
      <c r="AG1178" s="25"/>
      <c r="AH1178" s="75">
        <f>AG1178/AG1173</f>
        <v>0</v>
      </c>
      <c r="AI1178" s="25"/>
      <c r="AJ1178" s="75">
        <f>AI1178/AI1173</f>
        <v>0</v>
      </c>
      <c r="AK1178" s="25">
        <v>0</v>
      </c>
      <c r="AL1178" s="75">
        <f>AK1178/AK1173</f>
        <v>0</v>
      </c>
      <c r="AM1178" s="25">
        <v>0</v>
      </c>
      <c r="AN1178" s="75">
        <f>AM1178/AM1173</f>
        <v>0</v>
      </c>
      <c r="AO1178" s="25"/>
      <c r="AP1178" s="75">
        <f>AO1178/AO1173</f>
        <v>0</v>
      </c>
      <c r="AQ1178" s="25"/>
      <c r="AR1178" s="75">
        <f>AQ1178/AQ1173</f>
        <v>0</v>
      </c>
      <c r="AS1178" s="25"/>
      <c r="AT1178" s="75">
        <f>AS1178/AS1173</f>
        <v>0</v>
      </c>
      <c r="AU1178" s="108">
        <f>E1178+M1178+O1178+Q1178+W1178+Y1178+AA1178+AE1178+AG1178+AI1178+AO1178+AS1178+G1178+K1178+I1178+AC1178+S1178+U1178+AQ1178+AK1178+AM1178+C1178</f>
        <v>0</v>
      </c>
      <c r="AV1178" s="155">
        <f t="shared" si="5295"/>
        <v>0</v>
      </c>
      <c r="AW1178" s="93">
        <f>IF(D1178=0,0,(IF('Attorney Detail'!I1176="yes",(D1178/AV1178)*('Attorney Detail'!G1176+'Attorney Detail'!H1176),0)))</f>
        <v>0</v>
      </c>
      <c r="AX1178" s="93">
        <f>IF(F1178=0,0,(IF('Attorney Detail'!J1176="yes",(F1178/AV1178)*('Attorney Detail'!G1176+'Attorney Detail'!H1176),0)))</f>
        <v>0</v>
      </c>
      <c r="AY1178" s="93">
        <f>IF(H1178+J1178=0,0,(IF('Attorney Detail'!K1176="yes",((H1178+J1178)/AV1178)*('Attorney Detail'!G1176+'Attorney Detail'!H1176),0)))</f>
        <v>0</v>
      </c>
      <c r="AZ1178" s="93">
        <f>IF(L1178=0,0,(IF('Attorney Detail'!L1176="yes",(L1178/AV1178)*('Attorney Detail'!G1176+'Attorney Detail'!H1176),0)))</f>
        <v>0</v>
      </c>
      <c r="BA1178" s="93">
        <f>IF(N1178=0,0,(N1178/AV1178)*('Attorney Detail'!G1176+'Attorney Detail'!H1176))</f>
        <v>0</v>
      </c>
      <c r="BB1178" s="93">
        <f>IF(R1178+T1178=0,0,(IF('Attorney Detail'!M1176="yes",((R1178+T1178)/AV1178)*('Attorney Detail'!G1176+'Attorney Detail'!H1176),0)))</f>
        <v>0</v>
      </c>
      <c r="BC1178" s="93">
        <f>IF(V1178=0,0,(IF('Attorney Detail'!N1176="yes",(((V1178)/AV1178)*('Attorney Detail'!G1176+'Attorney Detail'!H1176)),0)))</f>
        <v>0</v>
      </c>
      <c r="BD1178" s="93">
        <f>IF(X1178+Z1178+AB1178=0,0,(IF('Attorney Detail'!O1176="yes",((X1178+Z1178+AB1178)/AV1178)*('Attorney Detail'!G1176+'Attorney Detail'!H1176),0)))</f>
        <v>0</v>
      </c>
      <c r="BE1178" s="93">
        <f>IF(AD1178=0,0,(IF('Attorney Detail'!P1176="yes",(AD1178/AV1178)*('Attorney Detail'!G1176+'Attorney Detail'!H1176),0)))</f>
        <v>0</v>
      </c>
      <c r="BF1178" s="93">
        <f>IF(AF1178=0,0,(IF('Attorney Detail'!Q1176="yes",(AF1178/AV1178)*('Attorney Detail'!G1176+'Attorney Detail'!H1176),0)))</f>
        <v>0</v>
      </c>
      <c r="BG1178" s="93">
        <f>IF(AH1178=0,0,(AH1178/AV1178)*('Attorney Detail'!G1176+'Attorney Detail'!H1176))</f>
        <v>0</v>
      </c>
      <c r="BH1178" s="93">
        <f>IF(AK1178+AM1178=0,0,(IF('Attorney Detail'!R1176="yes",((AL1178+AN1178)/AV1178)*('Attorney Detail'!G1176+'Attorney Detail'!H1176),0)))</f>
        <v>0</v>
      </c>
      <c r="BI1178" s="91">
        <f>IF(AP1178=0,0,(IF('Attorney Detail'!S1176="yes",(AP1178/AV1178)*('Attorney Detail'!G1176+'Attorney Detail'!H1176),0)))</f>
        <v>0</v>
      </c>
      <c r="BJ1178" s="91">
        <f>IF(AT1178=0,0,(AT1178/AV1178)*('Attorney Detail'!G1176+'Attorney Detail'!H1176))</f>
        <v>0</v>
      </c>
      <c r="BK1178" s="91">
        <f>IF((AU1178)=0,('Attorney Detail'!G1176+'Attorney Detail'!H1176),SUM(AW1178:BJ1178))</f>
        <v>0</v>
      </c>
    </row>
    <row r="1179" spans="1:63" ht="16.5" thickTop="1" thickBot="1" x14ac:dyDescent="0.3">
      <c r="A1179" s="72" t="s">
        <v>29</v>
      </c>
      <c r="B1179" s="73"/>
      <c r="C1179" s="73">
        <f t="shared" ref="C1179" si="5296">SUM(C1175:C1178)</f>
        <v>0</v>
      </c>
      <c r="D1179" s="74">
        <f t="shared" ref="D1179" si="5297">C1179/C1173</f>
        <v>0</v>
      </c>
      <c r="E1179" s="73">
        <f t="shared" ref="E1179" si="5298">SUM(E1175:E1178)</f>
        <v>0</v>
      </c>
      <c r="F1179" s="74">
        <f t="shared" ref="F1179" si="5299">E1179/E1173</f>
        <v>0</v>
      </c>
      <c r="G1179" s="73">
        <f t="shared" ref="G1179" si="5300">SUM(G1175:G1178)</f>
        <v>0</v>
      </c>
      <c r="H1179" s="75">
        <f t="shared" ref="H1179" si="5301">G1179/G1173</f>
        <v>0</v>
      </c>
      <c r="I1179" s="73">
        <f t="shared" ref="I1179" si="5302">SUM(I1175:I1178)</f>
        <v>0</v>
      </c>
      <c r="J1179" s="75">
        <f t="shared" ref="J1179" si="5303">I1179/I1173</f>
        <v>0</v>
      </c>
      <c r="K1179" s="73">
        <f t="shared" ref="K1179" si="5304">SUM(K1175:K1178)</f>
        <v>0</v>
      </c>
      <c r="L1179" s="75">
        <f t="shared" ref="L1179" si="5305">K1179/K1173</f>
        <v>0</v>
      </c>
      <c r="M1179" s="73">
        <f t="shared" ref="M1179" si="5306">SUM(M1175:M1178)</f>
        <v>0</v>
      </c>
      <c r="N1179" s="74">
        <f t="shared" ref="N1179" si="5307">M1179/M1173</f>
        <v>0</v>
      </c>
      <c r="O1179" s="73">
        <f t="shared" ref="O1179" si="5308">SUM(O1175:O1178)</f>
        <v>0</v>
      </c>
      <c r="P1179" s="74">
        <f t="shared" ref="P1179" si="5309">O1179/O1173</f>
        <v>0</v>
      </c>
      <c r="Q1179" s="73">
        <f t="shared" ref="Q1179" si="5310">SUM(Q1175:Q1178)</f>
        <v>0</v>
      </c>
      <c r="R1179" s="75">
        <f t="shared" ref="R1179" si="5311">Q1179/Q1173</f>
        <v>0</v>
      </c>
      <c r="S1179" s="73">
        <f t="shared" ref="S1179" si="5312">SUM(S1175:S1178)</f>
        <v>0</v>
      </c>
      <c r="T1179" s="75">
        <f t="shared" ref="T1179" si="5313">S1179/S1173</f>
        <v>0</v>
      </c>
      <c r="U1179" s="73">
        <f t="shared" ref="U1179" si="5314">SUM(U1175:U1178)</f>
        <v>0</v>
      </c>
      <c r="V1179" s="75">
        <f t="shared" ref="V1179" si="5315">U1179/U1173</f>
        <v>0</v>
      </c>
      <c r="W1179" s="73">
        <f t="shared" ref="W1179" si="5316">SUM(W1175:W1178)</f>
        <v>0</v>
      </c>
      <c r="X1179" s="75">
        <f t="shared" ref="X1179" si="5317">W1179/W1173</f>
        <v>0</v>
      </c>
      <c r="Y1179" s="73">
        <f t="shared" ref="Y1179" si="5318">SUM(Y1175:Y1178)</f>
        <v>0</v>
      </c>
      <c r="Z1179" s="75">
        <f t="shared" ref="Z1179" si="5319">Y1179/Y1173</f>
        <v>0</v>
      </c>
      <c r="AA1179" s="73">
        <f t="shared" ref="AA1179" si="5320">SUM(AA1175:AA1178)</f>
        <v>0</v>
      </c>
      <c r="AB1179" s="75">
        <f t="shared" ref="AB1179" si="5321">AA1179/AA1173</f>
        <v>0</v>
      </c>
      <c r="AC1179" s="73">
        <f t="shared" ref="AC1179" si="5322">SUM(AC1175:AC1178)</f>
        <v>0</v>
      </c>
      <c r="AD1179" s="75">
        <f t="shared" ref="AD1179" si="5323">AC1179/AC1173</f>
        <v>0</v>
      </c>
      <c r="AE1179" s="73">
        <f t="shared" ref="AE1179" si="5324">SUM(AE1175:AE1178)</f>
        <v>0</v>
      </c>
      <c r="AF1179" s="75">
        <f t="shared" ref="AF1179" si="5325">AE1179/AE1173</f>
        <v>0</v>
      </c>
      <c r="AG1179" s="73">
        <f t="shared" ref="AG1179" si="5326">SUM(AG1175:AG1178)</f>
        <v>0</v>
      </c>
      <c r="AH1179" s="75">
        <f t="shared" ref="AH1179" si="5327">AG1179/AG1173</f>
        <v>0</v>
      </c>
      <c r="AI1179" s="73">
        <f t="shared" ref="AI1179" si="5328">SUM(AI1175:AI1178)</f>
        <v>0</v>
      </c>
      <c r="AJ1179" s="75">
        <f t="shared" ref="AJ1179" si="5329">AI1179/AI1173</f>
        <v>0</v>
      </c>
      <c r="AK1179" s="73">
        <f t="shared" ref="AK1179" si="5330">SUM(AK1175:AK1178)</f>
        <v>0</v>
      </c>
      <c r="AL1179" s="75">
        <f t="shared" ref="AL1179" si="5331">AK1179/AK1173</f>
        <v>0</v>
      </c>
      <c r="AM1179" s="73">
        <f t="shared" ref="AM1179" si="5332">SUM(AM1175:AM1178)</f>
        <v>0</v>
      </c>
      <c r="AN1179" s="75">
        <f t="shared" ref="AN1179" si="5333">AM1179/AM1173</f>
        <v>0</v>
      </c>
      <c r="AO1179" s="73">
        <f t="shared" ref="AO1179" si="5334">SUM(AO1175:AO1178)</f>
        <v>0</v>
      </c>
      <c r="AP1179" s="75">
        <f t="shared" ref="AP1179" si="5335">AO1179/AO1173</f>
        <v>0</v>
      </c>
      <c r="AQ1179" s="73">
        <f t="shared" ref="AQ1179" si="5336">SUM(AQ1175:AQ1178)</f>
        <v>0</v>
      </c>
      <c r="AR1179" s="75">
        <f t="shared" ref="AR1179" si="5337">AQ1179/AQ1173</f>
        <v>0</v>
      </c>
      <c r="AS1179" s="73">
        <f t="shared" ref="AS1179" si="5338">SUM(AS1175:AS1178)</f>
        <v>0</v>
      </c>
      <c r="AT1179" s="75">
        <f t="shared" ref="AT1179" si="5339">AS1179/AS1173</f>
        <v>0</v>
      </c>
      <c r="AU1179" s="71">
        <f>E1179+M1179+O1179+Q1179+W1179+Y1179+AA1179+AE1179+AG1179+AI1179+AO1179+AS1179+G1179+K1179+I1179+AC1179+S1179+U1179+AQ1179+AK1179+AM1179+C1179</f>
        <v>0</v>
      </c>
      <c r="AV1179" s="155">
        <f t="shared" si="5295"/>
        <v>0</v>
      </c>
      <c r="AW1179" s="94"/>
      <c r="AX1179" s="94"/>
      <c r="AY1179" s="94"/>
      <c r="AZ1179" s="94"/>
      <c r="BA1179" s="94"/>
      <c r="BB1179" s="94"/>
      <c r="BC1179" s="94"/>
      <c r="BD1179" s="94"/>
      <c r="BE1179" s="94"/>
      <c r="BF1179" s="94"/>
      <c r="BG1179" s="94"/>
      <c r="BH1179" s="94"/>
      <c r="BI1179" s="94"/>
      <c r="BJ1179" s="94"/>
      <c r="BK1179" s="94"/>
    </row>
    <row r="1180" spans="1:63" ht="16.5" thickTop="1" x14ac:dyDescent="0.25">
      <c r="A1180" s="233" t="s">
        <v>481</v>
      </c>
      <c r="B1180" s="233"/>
      <c r="C1180" s="233"/>
      <c r="D1180" s="233"/>
      <c r="E1180" s="233"/>
      <c r="F1180" s="233"/>
      <c r="G1180" s="233"/>
      <c r="H1180" s="233"/>
      <c r="I1180" s="233"/>
      <c r="J1180" s="233"/>
      <c r="K1180" s="233"/>
      <c r="L1180" s="233"/>
      <c r="M1180" s="233"/>
      <c r="N1180" s="233"/>
      <c r="O1180" s="233"/>
      <c r="P1180" s="233"/>
      <c r="Q1180" s="233"/>
      <c r="R1180" s="233"/>
      <c r="S1180" s="233"/>
      <c r="T1180" s="233"/>
      <c r="U1180" s="233"/>
      <c r="V1180" s="233"/>
      <c r="W1180" s="233"/>
      <c r="X1180" s="233"/>
      <c r="Y1180" s="233"/>
      <c r="Z1180" s="233"/>
      <c r="AA1180" s="233"/>
      <c r="AB1180" s="233"/>
      <c r="AC1180" s="233"/>
      <c r="AD1180" s="233"/>
      <c r="AE1180" s="233"/>
      <c r="AF1180" s="233"/>
      <c r="AG1180" s="233"/>
      <c r="AH1180" s="233"/>
      <c r="AI1180" s="233"/>
      <c r="AJ1180" s="233"/>
      <c r="AK1180" s="233"/>
      <c r="AL1180" s="233"/>
      <c r="AM1180" s="233"/>
      <c r="AN1180" s="233"/>
      <c r="AO1180" s="233"/>
      <c r="AP1180" s="233"/>
      <c r="AQ1180" s="233"/>
      <c r="AR1180" s="233"/>
      <c r="AS1180" s="233"/>
      <c r="AT1180" s="233"/>
      <c r="AU1180" s="233"/>
      <c r="AV1180" s="233"/>
    </row>
    <row r="1181" spans="1:63" ht="45" x14ac:dyDescent="0.25">
      <c r="A1181" s="76"/>
      <c r="B1181" s="66" t="s">
        <v>21</v>
      </c>
      <c r="C1181" s="225" t="s">
        <v>442</v>
      </c>
      <c r="D1181" s="226"/>
      <c r="E1181" s="225" t="s">
        <v>96</v>
      </c>
      <c r="F1181" s="226"/>
      <c r="G1181" s="232" t="s">
        <v>99</v>
      </c>
      <c r="H1181" s="226"/>
      <c r="I1181" s="232" t="s">
        <v>100</v>
      </c>
      <c r="J1181" s="226"/>
      <c r="K1181" s="225" t="s">
        <v>97</v>
      </c>
      <c r="L1181" s="226"/>
      <c r="M1181" s="225" t="s">
        <v>98</v>
      </c>
      <c r="N1181" s="226"/>
      <c r="O1181" s="225" t="s">
        <v>22</v>
      </c>
      <c r="P1181" s="226"/>
      <c r="Q1181" s="225" t="s">
        <v>489</v>
      </c>
      <c r="R1181" s="226"/>
      <c r="S1181" s="225" t="s">
        <v>488</v>
      </c>
      <c r="T1181" s="226"/>
      <c r="U1181" s="232" t="s">
        <v>422</v>
      </c>
      <c r="V1181" s="226"/>
      <c r="W1181" s="232" t="s">
        <v>436</v>
      </c>
      <c r="X1181" s="226"/>
      <c r="Y1181" s="232" t="s">
        <v>423</v>
      </c>
      <c r="Z1181" s="226"/>
      <c r="AA1181" s="225" t="s">
        <v>484</v>
      </c>
      <c r="AB1181" s="226"/>
      <c r="AC1181" s="225" t="s">
        <v>93</v>
      </c>
      <c r="AD1181" s="226"/>
      <c r="AE1181" s="225" t="s">
        <v>94</v>
      </c>
      <c r="AF1181" s="226"/>
      <c r="AG1181" s="225" t="s">
        <v>485</v>
      </c>
      <c r="AH1181" s="226"/>
      <c r="AI1181" s="225" t="s">
        <v>424</v>
      </c>
      <c r="AJ1181" s="226"/>
      <c r="AK1181" s="225" t="s">
        <v>425</v>
      </c>
      <c r="AL1181" s="226"/>
      <c r="AM1181" s="225" t="s">
        <v>437</v>
      </c>
      <c r="AN1181" s="226"/>
      <c r="AO1181" s="225" t="s">
        <v>500</v>
      </c>
      <c r="AP1181" s="226"/>
      <c r="AQ1181" s="225" t="s">
        <v>426</v>
      </c>
      <c r="AR1181" s="226"/>
      <c r="AS1181" s="225" t="s">
        <v>447</v>
      </c>
      <c r="AT1181" s="226"/>
      <c r="AU1181" s="225" t="s">
        <v>23</v>
      </c>
      <c r="AV1181" s="226"/>
      <c r="AW1181" s="89" t="s">
        <v>442</v>
      </c>
      <c r="AX1181" s="89" t="s">
        <v>96</v>
      </c>
      <c r="AY1181" s="195" t="s">
        <v>375</v>
      </c>
      <c r="AZ1181" s="105" t="s">
        <v>97</v>
      </c>
      <c r="BA1181" s="105" t="s">
        <v>443</v>
      </c>
      <c r="BB1181" s="90" t="s">
        <v>434</v>
      </c>
      <c r="BC1181" s="106" t="s">
        <v>376</v>
      </c>
      <c r="BD1181" s="90" t="s">
        <v>435</v>
      </c>
      <c r="BE1181" s="90" t="s">
        <v>93</v>
      </c>
      <c r="BF1181" s="90" t="s">
        <v>94</v>
      </c>
      <c r="BG1181" s="90" t="s">
        <v>31</v>
      </c>
      <c r="BH1181" s="90" t="s">
        <v>444</v>
      </c>
      <c r="BI1181" s="91" t="s">
        <v>445</v>
      </c>
      <c r="BJ1181" s="91" t="s">
        <v>446</v>
      </c>
      <c r="BK1181" s="91" t="s">
        <v>448</v>
      </c>
    </row>
    <row r="1182" spans="1:63" x14ac:dyDescent="0.25">
      <c r="A1182" s="38" t="s">
        <v>107</v>
      </c>
      <c r="B1182" s="67"/>
      <c r="C1182" s="67"/>
      <c r="D1182" s="68"/>
      <c r="E1182" s="67"/>
      <c r="F1182" s="68"/>
      <c r="G1182" s="67"/>
      <c r="H1182" s="68"/>
      <c r="I1182" s="67"/>
      <c r="J1182" s="68"/>
      <c r="K1182" s="67"/>
      <c r="L1182" s="68"/>
      <c r="M1182" s="69"/>
      <c r="N1182" s="68"/>
      <c r="O1182" s="67"/>
      <c r="P1182" s="68"/>
      <c r="Q1182" s="67"/>
      <c r="R1182" s="68"/>
      <c r="S1182" s="67"/>
      <c r="T1182" s="68"/>
      <c r="U1182" s="67"/>
      <c r="V1182" s="68"/>
      <c r="W1182" s="67"/>
      <c r="X1182" s="68"/>
      <c r="Y1182" s="67"/>
      <c r="Z1182" s="68"/>
      <c r="AA1182" s="67"/>
      <c r="AB1182" s="68"/>
      <c r="AC1182" s="69"/>
      <c r="AD1182" s="69"/>
      <c r="AE1182" s="67"/>
      <c r="AF1182" s="68"/>
      <c r="AG1182" s="67"/>
      <c r="AH1182" s="68"/>
      <c r="AI1182" s="67"/>
      <c r="AJ1182" s="68"/>
      <c r="AK1182" s="227"/>
      <c r="AL1182" s="228"/>
      <c r="AM1182" s="227"/>
      <c r="AN1182" s="228"/>
      <c r="AO1182" s="112"/>
      <c r="AP1182" s="113"/>
      <c r="AQ1182" s="112"/>
      <c r="AR1182" s="113"/>
      <c r="AS1182" s="112"/>
      <c r="AT1182" s="113"/>
      <c r="AU1182" s="67"/>
      <c r="AV1182" s="110"/>
      <c r="AW1182" s="89"/>
      <c r="AX1182" s="89"/>
      <c r="AY1182" s="89"/>
      <c r="AZ1182" s="89"/>
      <c r="BA1182" s="89"/>
    </row>
    <row r="1183" spans="1:63" x14ac:dyDescent="0.25">
      <c r="A1183" s="77"/>
      <c r="B1183" s="70"/>
      <c r="C1183" s="223">
        <f>(VLOOKUP(A1182,$BL$2:$CH$5,2,FALSE))*'Attorney Detail'!F1183</f>
        <v>15</v>
      </c>
      <c r="D1183" s="224"/>
      <c r="E1183" s="223">
        <f>(VLOOKUP(A1182,$BL$2:$CH$5,3,FALSE))*'Attorney Detail'!F1183</f>
        <v>15</v>
      </c>
      <c r="F1183" s="224"/>
      <c r="G1183" s="223">
        <f>VLOOKUP(A1182,$BL$2:$CI$5,4,FALSE)*'Attorney Detail'!F1183</f>
        <v>50</v>
      </c>
      <c r="H1183" s="224"/>
      <c r="I1183" s="223">
        <f>VLOOKUP(A1182,$BL$2:$CI$5,5,FALSE)*'Attorney Detail'!F1183</f>
        <v>80</v>
      </c>
      <c r="J1183" s="224"/>
      <c r="K1183" s="223">
        <f>VLOOKUP(A1182,$BL$2:$CI$5,6,FALSE)*'Attorney Detail'!F1183</f>
        <v>100</v>
      </c>
      <c r="L1183" s="224"/>
      <c r="M1183" s="234">
        <f>VLOOKUP(A1182,$BL$2:$CI$5,7,FALSE)*'Attorney Detail'!F1183</f>
        <v>150</v>
      </c>
      <c r="N1183" s="224"/>
      <c r="O1183" s="223">
        <f>VLOOKUP(A1182,$BL$2:$CI$5,8,FALSE)*'Attorney Detail'!F1183</f>
        <v>300</v>
      </c>
      <c r="P1183" s="224"/>
      <c r="Q1183" s="223">
        <f>VLOOKUP(A1182,$BL$2:$CI$5,9,FALSE)*'Attorney Detail'!F1183</f>
        <v>15</v>
      </c>
      <c r="R1183" s="224"/>
      <c r="S1183" s="223">
        <f>VLOOKUP(A1182,$BL$2:$CI$5,10,FALSE)*'Attorney Detail'!F1183</f>
        <v>50</v>
      </c>
      <c r="T1183" s="224"/>
      <c r="U1183" s="223">
        <f>VLOOKUP(A1182,$BL$2:$CI$5,11,FALSE)*'Attorney Detail'!F1183</f>
        <v>100</v>
      </c>
      <c r="V1183" s="224"/>
      <c r="W1183" s="223">
        <f>VLOOKUP(A1182,$BL$2:$CI$5,12,FALSE)*'Attorney Detail'!F1183</f>
        <v>220</v>
      </c>
      <c r="X1183" s="224"/>
      <c r="Y1183" s="223">
        <f>VLOOKUP(A1182,$BL$2:$CI$5,13,FALSE)*'Attorney Detail'!F1183</f>
        <v>300</v>
      </c>
      <c r="Z1183" s="224"/>
      <c r="AA1183" s="229">
        <f>VLOOKUP(A1182,$BL$2:$CI$5,14,FALSE)*'Attorney Detail'!F1183</f>
        <v>400</v>
      </c>
      <c r="AB1183" s="230"/>
      <c r="AC1183" s="229">
        <f>VLOOKUP(A1182,$BL$2:$CI$5,15,FALSE)*'Attorney Detail'!F1183</f>
        <v>120</v>
      </c>
      <c r="AD1183" s="231"/>
      <c r="AE1183" s="229">
        <f>VLOOKUP(A1182,$BL$2:$CI$5,16,FALSE)*'Attorney Detail'!F1183</f>
        <v>120</v>
      </c>
      <c r="AF1183" s="230"/>
      <c r="AG1183" s="229">
        <f>VLOOKUP(A1182,$BL$2:$CI$5,17,FALSE)*'Attorney Detail'!F1183</f>
        <v>300</v>
      </c>
      <c r="AH1183" s="230"/>
      <c r="AI1183" s="223">
        <f>VLOOKUP(A1182,$BL$2:$CI$5,18,FALSE)*'Attorney Detail'!F1183</f>
        <v>300</v>
      </c>
      <c r="AJ1183" s="224"/>
      <c r="AK1183" s="223">
        <f>VLOOKUP(A1182,$BL$2:$CI$5,19,FALSE)*'Attorney Detail'!F1183</f>
        <v>15</v>
      </c>
      <c r="AL1183" s="224"/>
      <c r="AM1183" s="223">
        <f>VLOOKUP(A1182,$BL$2:$CI$5,20,FALSE)*'Attorney Detail'!F1183</f>
        <v>40</v>
      </c>
      <c r="AN1183" s="224"/>
      <c r="AO1183" s="223">
        <f>VLOOKUP(A1182,$BL$2:$CI$5,21,FALSE)*'Attorney Detail'!F1183</f>
        <v>40</v>
      </c>
      <c r="AP1183" s="224"/>
      <c r="AQ1183" s="223">
        <f>VLOOKUP(A1182,$BL$2:$CI$5,22,FALSE)*'Attorney Detail'!F1183</f>
        <v>40</v>
      </c>
      <c r="AR1183" s="224"/>
      <c r="AS1183" s="235">
        <f>VLOOKUP(A1182,$BL$2:$CI$5,23,FALSE)*'Attorney Detail'!F1183</f>
        <v>10000000000</v>
      </c>
      <c r="AT1183" s="236"/>
      <c r="AU1183" s="237"/>
      <c r="AV1183" s="238"/>
    </row>
    <row r="1184" spans="1:63" ht="15.75" thickBot="1" x14ac:dyDescent="0.3">
      <c r="A1184" s="37" t="str">
        <f>'Attorney Detail'!A1183&amp;""</f>
        <v/>
      </c>
      <c r="B1184" s="78" t="s">
        <v>24</v>
      </c>
      <c r="C1184" s="78" t="s">
        <v>24</v>
      </c>
      <c r="D1184" s="78" t="s">
        <v>112</v>
      </c>
      <c r="E1184" s="78" t="s">
        <v>24</v>
      </c>
      <c r="F1184" s="78" t="s">
        <v>112</v>
      </c>
      <c r="G1184" s="78" t="s">
        <v>24</v>
      </c>
      <c r="H1184" s="78" t="s">
        <v>112</v>
      </c>
      <c r="I1184" s="78" t="s">
        <v>24</v>
      </c>
      <c r="J1184" s="78" t="s">
        <v>112</v>
      </c>
      <c r="K1184" s="78" t="s">
        <v>24</v>
      </c>
      <c r="L1184" s="78" t="s">
        <v>112</v>
      </c>
      <c r="M1184" s="78" t="s">
        <v>24</v>
      </c>
      <c r="N1184" s="78" t="s">
        <v>112</v>
      </c>
      <c r="O1184" s="78" t="s">
        <v>24</v>
      </c>
      <c r="P1184" s="78" t="s">
        <v>112</v>
      </c>
      <c r="Q1184" s="78" t="s">
        <v>24</v>
      </c>
      <c r="R1184" s="78" t="s">
        <v>112</v>
      </c>
      <c r="S1184" s="78" t="s">
        <v>24</v>
      </c>
      <c r="T1184" s="78" t="s">
        <v>112</v>
      </c>
      <c r="U1184" s="78" t="s">
        <v>24</v>
      </c>
      <c r="V1184" s="78" t="s">
        <v>112</v>
      </c>
      <c r="W1184" s="78" t="s">
        <v>24</v>
      </c>
      <c r="X1184" s="78" t="s">
        <v>112</v>
      </c>
      <c r="Y1184" s="78" t="s">
        <v>24</v>
      </c>
      <c r="Z1184" s="78" t="s">
        <v>112</v>
      </c>
      <c r="AA1184" s="78" t="s">
        <v>24</v>
      </c>
      <c r="AB1184" s="78" t="s">
        <v>112</v>
      </c>
      <c r="AC1184" s="78" t="s">
        <v>24</v>
      </c>
      <c r="AD1184" s="78" t="s">
        <v>112</v>
      </c>
      <c r="AE1184" s="78" t="s">
        <v>24</v>
      </c>
      <c r="AF1184" s="78" t="s">
        <v>112</v>
      </c>
      <c r="AG1184" s="78" t="s">
        <v>24</v>
      </c>
      <c r="AH1184" s="79" t="s">
        <v>112</v>
      </c>
      <c r="AI1184" s="78" t="s">
        <v>24</v>
      </c>
      <c r="AJ1184" s="78" t="s">
        <v>112</v>
      </c>
      <c r="AK1184" s="78" t="s">
        <v>24</v>
      </c>
      <c r="AL1184" s="78" t="s">
        <v>112</v>
      </c>
      <c r="AM1184" s="78" t="s">
        <v>24</v>
      </c>
      <c r="AN1184" s="78" t="s">
        <v>112</v>
      </c>
      <c r="AO1184" s="78" t="s">
        <v>24</v>
      </c>
      <c r="AP1184" s="78" t="s">
        <v>112</v>
      </c>
      <c r="AQ1184" s="78" t="s">
        <v>24</v>
      </c>
      <c r="AR1184" s="78" t="s">
        <v>112</v>
      </c>
      <c r="AS1184" s="78" t="s">
        <v>24</v>
      </c>
      <c r="AT1184" s="78" t="s">
        <v>112</v>
      </c>
      <c r="AU1184" s="78" t="s">
        <v>24</v>
      </c>
      <c r="AV1184" s="154" t="s">
        <v>112</v>
      </c>
    </row>
    <row r="1185" spans="1:63" ht="16.5" thickTop="1" thickBot="1" x14ac:dyDescent="0.3">
      <c r="A1185" s="20" t="s">
        <v>25</v>
      </c>
      <c r="B1185" s="21"/>
      <c r="C1185" s="21"/>
      <c r="D1185" s="75">
        <f>C1185/C1183</f>
        <v>0</v>
      </c>
      <c r="E1185" s="21"/>
      <c r="F1185" s="75">
        <f>E1185/E1183</f>
        <v>0</v>
      </c>
      <c r="G1185" s="21"/>
      <c r="H1185" s="75">
        <f>G1185/G1183</f>
        <v>0</v>
      </c>
      <c r="I1185" s="21"/>
      <c r="J1185" s="75">
        <f>I1185/I1183</f>
        <v>0</v>
      </c>
      <c r="K1185" s="21"/>
      <c r="L1185" s="75">
        <f>K1185/K1183</f>
        <v>0</v>
      </c>
      <c r="M1185" s="21"/>
      <c r="N1185" s="75">
        <f>M1185/M1183</f>
        <v>0</v>
      </c>
      <c r="O1185" s="21"/>
      <c r="P1185" s="75">
        <f>O1185/O1183</f>
        <v>0</v>
      </c>
      <c r="Q1185" s="21"/>
      <c r="R1185" s="75">
        <f>Q1185/Q1183</f>
        <v>0</v>
      </c>
      <c r="S1185" s="21"/>
      <c r="T1185" s="75">
        <f>S1185/S1183</f>
        <v>0</v>
      </c>
      <c r="U1185" s="21"/>
      <c r="V1185" s="75">
        <f>U1185/U1183</f>
        <v>0</v>
      </c>
      <c r="W1185" s="21"/>
      <c r="X1185" s="75">
        <f>W1185/W1183</f>
        <v>0</v>
      </c>
      <c r="Y1185" s="21"/>
      <c r="Z1185" s="75">
        <f>Y1185/Y1183</f>
        <v>0</v>
      </c>
      <c r="AA1185" s="21"/>
      <c r="AB1185" s="75">
        <f>AA1185/AA1183</f>
        <v>0</v>
      </c>
      <c r="AC1185" s="21"/>
      <c r="AD1185" s="75">
        <f>AC1185/AC1183</f>
        <v>0</v>
      </c>
      <c r="AE1185" s="21"/>
      <c r="AF1185" s="75">
        <f>AE1185/AE1183</f>
        <v>0</v>
      </c>
      <c r="AG1185" s="21"/>
      <c r="AH1185" s="75">
        <f>AG1185/AG1183</f>
        <v>0</v>
      </c>
      <c r="AI1185" s="21"/>
      <c r="AJ1185" s="75">
        <f>AI1185/AI1183</f>
        <v>0</v>
      </c>
      <c r="AK1185" s="21"/>
      <c r="AL1185" s="75">
        <f>AK1185/AK1183</f>
        <v>0</v>
      </c>
      <c r="AM1185" s="21">
        <v>0</v>
      </c>
      <c r="AN1185" s="75">
        <f>AM1185/AM1183</f>
        <v>0</v>
      </c>
      <c r="AO1185" s="21"/>
      <c r="AP1185" s="75">
        <f>AO1185/AO1183</f>
        <v>0</v>
      </c>
      <c r="AQ1185" s="21"/>
      <c r="AR1185" s="75">
        <f>AQ1185/AQ1183</f>
        <v>0</v>
      </c>
      <c r="AS1185" s="21"/>
      <c r="AT1185" s="75">
        <f>AS1185/AS1183</f>
        <v>0</v>
      </c>
      <c r="AU1185" s="100">
        <f>E1185+M1185+O1185+Q1185+W1185+Y1185+AA1185+AE1185+AG1185+AI1185+AO1185+AS1185+G1185+K1185+I1185+AC1185+S1185+U1185+AQ1185+AK1185+AM1185+C1185</f>
        <v>0</v>
      </c>
      <c r="AV1185" s="155">
        <f t="shared" ref="AV1185:AV1189" si="5340">F1185+N1185+P1185+R1185+X1185+Z1185+AB1185+AF1185+AH1185+AJ1185+AP1185+AT1185+AD1185+H1185+L1185+J1185+T1185+V1185+AR1185+AL1185+AN1185+D1185</f>
        <v>0</v>
      </c>
      <c r="AW1185" s="93">
        <f>IF(D1185=0,0,(IF('Attorney Detail'!I1183="yes",(D1185/AV1185)*('Attorney Detail'!G1183+'Attorney Detail'!H1183),0)))</f>
        <v>0</v>
      </c>
      <c r="AX1185" s="93">
        <f>IF(F1185=0,0,(IF('Attorney Detail'!J1183="yes",(F1185/AV1185)*('Attorney Detail'!G1183+'Attorney Detail'!H1183),0)))</f>
        <v>0</v>
      </c>
      <c r="AY1185" s="93">
        <f>IF(H1185+J1185=0,0,(IF('Attorney Detail'!K1183="yes",((H1185+J1185)/AV1185)*('Attorney Detail'!G1183+'Attorney Detail'!H1183),0)))</f>
        <v>0</v>
      </c>
      <c r="AZ1185" s="93">
        <f>IF(L1185=0,0,(IF('Attorney Detail'!L1183="yes",(L1185/AV1185)*('Attorney Detail'!G1183+'Attorney Detail'!H1183),0)))</f>
        <v>0</v>
      </c>
      <c r="BA1185" s="93">
        <f>IF(N1185=0,0,(N1185/AV1185)*('Attorney Detail'!G1183+'Attorney Detail'!H1183))</f>
        <v>0</v>
      </c>
      <c r="BB1185" s="93">
        <f>IF(R1185+T1185=0,0,(IF('Attorney Detail'!M1183="yes",((R1185+T1185)/AV1185)*('Attorney Detail'!G1183+'Attorney Detail'!H1183),0)))</f>
        <v>0</v>
      </c>
      <c r="BC1185" s="93">
        <f>IF(V1185=0,0,(IF('Attorney Detail'!N1183="yes",(((V1185)/AV1185)*('Attorney Detail'!G1183+'Attorney Detail'!H1183)),0)))</f>
        <v>0</v>
      </c>
      <c r="BD1185" s="93">
        <f>IF(X1185+Z1185+AB1185=0,0,(IF('Attorney Detail'!O1183="yes",((X1185+Z1185+AB1185)/AV1185)*('Attorney Detail'!G1183+'Attorney Detail'!H1183),0)))</f>
        <v>0</v>
      </c>
      <c r="BE1185" s="93">
        <f>IF(AD1185=0,0,(IF('Attorney Detail'!P1183="yes",(AD1185/AV1185)*('Attorney Detail'!G1183+'Attorney Detail'!H1183),0)))</f>
        <v>0</v>
      </c>
      <c r="BF1185" s="93">
        <f>IF(AF1185=0,0,(IF('Attorney Detail'!Q1183="yes",(AF1185/AV1185)*('Attorney Detail'!G1183+'Attorney Detail'!H1183),0)))</f>
        <v>0</v>
      </c>
      <c r="BG1185" s="93">
        <f>IF(AH1185=0,0,(AH1185/AV1185)*('Attorney Detail'!G1183+'Attorney Detail'!H1183))</f>
        <v>0</v>
      </c>
      <c r="BH1185" s="93">
        <f>IF(AK1185+AM1185=0,0,(IF('Attorney Detail'!R1183="yes",((AL1185+AN1185)/AV1185)*('Attorney Detail'!G1183+'Attorney Detail'!H1183),0)))</f>
        <v>0</v>
      </c>
      <c r="BI1185" s="91">
        <f>IF(AP1185=0,0,(IF('Attorney Detail'!S1183="yes",(AP1185/AV1185)*('Attorney Detail'!G1183+'Attorney Detail'!H1183),0)))</f>
        <v>0</v>
      </c>
      <c r="BJ1185" s="91">
        <f>IF(AT1185=0,0,(AT1185/AV1185)*('Attorney Detail'!G1183+'Attorney Detail'!H1183))</f>
        <v>0</v>
      </c>
      <c r="BK1185" s="91">
        <f>IF((AU1185)=0,('Attorney Detail'!G1183+'Attorney Detail'!H1183),SUM(AW1185:BJ1185))</f>
        <v>0</v>
      </c>
    </row>
    <row r="1186" spans="1:63" ht="16.5" thickTop="1" thickBot="1" x14ac:dyDescent="0.3">
      <c r="A1186" s="22" t="s">
        <v>26</v>
      </c>
      <c r="B1186" s="23"/>
      <c r="C1186" s="88"/>
      <c r="D1186" s="75">
        <f>C1186/C1183</f>
        <v>0</v>
      </c>
      <c r="E1186" s="88"/>
      <c r="F1186" s="75">
        <f>E1186/E1183</f>
        <v>0</v>
      </c>
      <c r="G1186" s="88"/>
      <c r="H1186" s="75">
        <f>G1186/G1183</f>
        <v>0</v>
      </c>
      <c r="I1186" s="88"/>
      <c r="J1186" s="75">
        <f>I1186/I1183</f>
        <v>0</v>
      </c>
      <c r="K1186" s="88"/>
      <c r="L1186" s="75">
        <f>K1186/K1183</f>
        <v>0</v>
      </c>
      <c r="M1186" s="88"/>
      <c r="N1186" s="75">
        <f>M1186/M1183</f>
        <v>0</v>
      </c>
      <c r="O1186" s="88"/>
      <c r="P1186" s="75">
        <f>O1186/O1183</f>
        <v>0</v>
      </c>
      <c r="Q1186" s="88"/>
      <c r="R1186" s="75">
        <f>Q1186/Q1183</f>
        <v>0</v>
      </c>
      <c r="S1186" s="88"/>
      <c r="T1186" s="75">
        <f>S1186/S1183</f>
        <v>0</v>
      </c>
      <c r="U1186" s="88"/>
      <c r="V1186" s="75">
        <f>U1186/U1183</f>
        <v>0</v>
      </c>
      <c r="W1186" s="88"/>
      <c r="X1186" s="75">
        <f>W1186/W1183</f>
        <v>0</v>
      </c>
      <c r="Y1186" s="88"/>
      <c r="Z1186" s="75">
        <f>Y1186/Y1183</f>
        <v>0</v>
      </c>
      <c r="AA1186" s="88"/>
      <c r="AB1186" s="75">
        <f>AA1186/AA1183</f>
        <v>0</v>
      </c>
      <c r="AC1186" s="88"/>
      <c r="AD1186" s="75">
        <f>AC1186/AC1183</f>
        <v>0</v>
      </c>
      <c r="AE1186" s="88"/>
      <c r="AF1186" s="75">
        <f>AE1186/AE1183</f>
        <v>0</v>
      </c>
      <c r="AG1186" s="88"/>
      <c r="AH1186" s="75">
        <f>AG1186/AG1183</f>
        <v>0</v>
      </c>
      <c r="AI1186" s="88"/>
      <c r="AJ1186" s="75">
        <f>AI1186/AI1183</f>
        <v>0</v>
      </c>
      <c r="AK1186" s="88">
        <v>0</v>
      </c>
      <c r="AL1186" s="75">
        <f>AK1186/AK1183</f>
        <v>0</v>
      </c>
      <c r="AM1186" s="88">
        <v>0</v>
      </c>
      <c r="AN1186" s="75">
        <f>AM1186/AM1183</f>
        <v>0</v>
      </c>
      <c r="AO1186" s="88"/>
      <c r="AP1186" s="75">
        <f>AO1186/AO1183</f>
        <v>0</v>
      </c>
      <c r="AQ1186" s="88"/>
      <c r="AR1186" s="75">
        <f>AQ1186/AQ1183</f>
        <v>0</v>
      </c>
      <c r="AS1186" s="88"/>
      <c r="AT1186" s="75">
        <f>AS1186/AS1183</f>
        <v>0</v>
      </c>
      <c r="AU1186" s="107">
        <f>E1186+M1186+O1186+Q1186+W1186+Y1186+AA1186+AE1186+AG1186+AI1186+AO1186+AS1186+G1186+K1186+I1186+AC1186+S1186+U1186+AQ1186+AK1186+AM1186+C1186</f>
        <v>0</v>
      </c>
      <c r="AV1186" s="155">
        <f t="shared" si="5340"/>
        <v>0</v>
      </c>
      <c r="AW1186" s="93">
        <f>IF(D1186=0,0,(IF('Attorney Detail'!I1184="yes",(D1186/AV1186)*('Attorney Detail'!G1184+'Attorney Detail'!H1184),0)))</f>
        <v>0</v>
      </c>
      <c r="AX1186" s="93">
        <f>IF(F1186=0,0,(IF('Attorney Detail'!J1184="yes",(F1186/AV1186)*('Attorney Detail'!G1184+'Attorney Detail'!H1184),0)))</f>
        <v>0</v>
      </c>
      <c r="AY1186" s="93">
        <f>IF(H1186+J1186=0,0,(IF('Attorney Detail'!K1184="yes",((H1186+J1186)/AV1186)*('Attorney Detail'!G1184+'Attorney Detail'!H1184),0)))</f>
        <v>0</v>
      </c>
      <c r="AZ1186" s="93">
        <f>IF(L1186=0,0,(IF('Attorney Detail'!L1184="yes",(L1186/AV1186)*('Attorney Detail'!G1184+'Attorney Detail'!H1184),0)))</f>
        <v>0</v>
      </c>
      <c r="BA1186" s="93">
        <f>IF(N1186=0,0,(N1186/AV1186)*('Attorney Detail'!G1184+'Attorney Detail'!H1184))</f>
        <v>0</v>
      </c>
      <c r="BB1186" s="93">
        <f>IF(R1186+T1186=0,0,(IF('Attorney Detail'!M1184="yes",((R1186+T1186)/AV1186)*('Attorney Detail'!G1184+'Attorney Detail'!H1184),0)))</f>
        <v>0</v>
      </c>
      <c r="BC1186" s="93">
        <f>IF(V1186=0,0,(IF('Attorney Detail'!N1184="yes",(((V1186)/AV1186)*('Attorney Detail'!G1184+'Attorney Detail'!H1184)),0)))</f>
        <v>0</v>
      </c>
      <c r="BD1186" s="93">
        <f>IF(X1186+Z1186+AB1186=0,0,(IF('Attorney Detail'!O1184="yes",((X1186+Z1186+AB1186)/AV1186)*('Attorney Detail'!G1184+'Attorney Detail'!H1184),0)))</f>
        <v>0</v>
      </c>
      <c r="BE1186" s="93">
        <f>IF(AD1186=0,0,(IF('Attorney Detail'!P1184="yes",(AD1186/AV1186)*('Attorney Detail'!G1184+'Attorney Detail'!H1184),0)))</f>
        <v>0</v>
      </c>
      <c r="BF1186" s="93">
        <f>IF(AF1186=0,0,(IF('Attorney Detail'!Q1184="yes",(AF1186/AV1186)*('Attorney Detail'!G1184+'Attorney Detail'!H1184),0)))</f>
        <v>0</v>
      </c>
      <c r="BG1186" s="93">
        <f>IF(AH1186=0,0,(AH1186/AV1186)*('Attorney Detail'!G1184+'Attorney Detail'!H1184))</f>
        <v>0</v>
      </c>
      <c r="BH1186" s="93">
        <f>IF(AK1186+AM1186=0,0,(IF('Attorney Detail'!R1184="yes",((AL1186+AN1186)/AV1186)*('Attorney Detail'!G1184+'Attorney Detail'!H1184),0)))</f>
        <v>0</v>
      </c>
      <c r="BI1186" s="91">
        <f>IF(AP1186=0,0,(IF('Attorney Detail'!S1184="yes",(AP1186/AV1186)*('Attorney Detail'!G1184+'Attorney Detail'!H1184),0)))</f>
        <v>0</v>
      </c>
      <c r="BJ1186" s="91">
        <f>IF(AT1186=0,0,(AT1186/AV1186)*('Attorney Detail'!G1184+'Attorney Detail'!H1184))</f>
        <v>0</v>
      </c>
      <c r="BK1186" s="91">
        <f>IF((AU1186)=0,('Attorney Detail'!G1184+'Attorney Detail'!H1184),SUM(AW1186:BJ1186))</f>
        <v>0</v>
      </c>
    </row>
    <row r="1187" spans="1:63" ht="16.5" thickTop="1" thickBot="1" x14ac:dyDescent="0.3">
      <c r="A1187" s="22" t="s">
        <v>27</v>
      </c>
      <c r="B1187" s="23"/>
      <c r="C1187" s="88"/>
      <c r="D1187" s="75">
        <f>C1187/C1183</f>
        <v>0</v>
      </c>
      <c r="E1187" s="88"/>
      <c r="F1187" s="75">
        <f>E1187/E1183</f>
        <v>0</v>
      </c>
      <c r="G1187" s="88"/>
      <c r="H1187" s="75">
        <f>G1187/G1183</f>
        <v>0</v>
      </c>
      <c r="I1187" s="88"/>
      <c r="J1187" s="75">
        <f>I1187/I1183</f>
        <v>0</v>
      </c>
      <c r="K1187" s="88"/>
      <c r="L1187" s="75">
        <f>K1187/K1183</f>
        <v>0</v>
      </c>
      <c r="M1187" s="88"/>
      <c r="N1187" s="75">
        <f>M1187/M1183</f>
        <v>0</v>
      </c>
      <c r="O1187" s="88"/>
      <c r="P1187" s="75">
        <f>O1187/O1183</f>
        <v>0</v>
      </c>
      <c r="Q1187" s="88"/>
      <c r="R1187" s="75">
        <f>Q1187/Q1183</f>
        <v>0</v>
      </c>
      <c r="S1187" s="88"/>
      <c r="T1187" s="75">
        <f>S1187/S1183</f>
        <v>0</v>
      </c>
      <c r="U1187" s="88"/>
      <c r="V1187" s="75">
        <f>U1187/U1183</f>
        <v>0</v>
      </c>
      <c r="W1187" s="88"/>
      <c r="X1187" s="75">
        <f>W1187/W1183</f>
        <v>0</v>
      </c>
      <c r="Y1187" s="88"/>
      <c r="Z1187" s="75">
        <f>Y1187/Y1183</f>
        <v>0</v>
      </c>
      <c r="AA1187" s="88"/>
      <c r="AB1187" s="75">
        <f>AA1187/AA1183</f>
        <v>0</v>
      </c>
      <c r="AC1187" s="88"/>
      <c r="AD1187" s="75">
        <f>AC1187/AC1183</f>
        <v>0</v>
      </c>
      <c r="AE1187" s="88"/>
      <c r="AF1187" s="75">
        <f>AE1187/AE1183</f>
        <v>0</v>
      </c>
      <c r="AG1187" s="88"/>
      <c r="AH1187" s="75">
        <f>AG1187/AG1183</f>
        <v>0</v>
      </c>
      <c r="AI1187" s="88"/>
      <c r="AJ1187" s="75">
        <f>AI1187/AI1183</f>
        <v>0</v>
      </c>
      <c r="AK1187" s="88">
        <v>0</v>
      </c>
      <c r="AL1187" s="75">
        <f>AK1187/AK1183</f>
        <v>0</v>
      </c>
      <c r="AM1187" s="88">
        <v>0</v>
      </c>
      <c r="AN1187" s="75">
        <f>AM1187/AM1183</f>
        <v>0</v>
      </c>
      <c r="AO1187" s="88"/>
      <c r="AP1187" s="75">
        <f>AO1187/AO1183</f>
        <v>0</v>
      </c>
      <c r="AQ1187" s="88"/>
      <c r="AR1187" s="75">
        <f>AQ1187/AQ1183</f>
        <v>0</v>
      </c>
      <c r="AS1187" s="88"/>
      <c r="AT1187" s="75">
        <f>AS1187/AS1183</f>
        <v>0</v>
      </c>
      <c r="AU1187" s="107">
        <f>E1187+M1187+O1187+Q1187+W1187+Y1187+AA1187+AE1187+AG1187+AI1187+AO1187+AS1187+G1187+K1187+I1187+AC1187+S1187+U1187+AQ1187+AK1187+AM1187+C1187</f>
        <v>0</v>
      </c>
      <c r="AV1187" s="155">
        <f t="shared" si="5340"/>
        <v>0</v>
      </c>
      <c r="AW1187" s="93">
        <f>IF(D1187=0,0,(IF('Attorney Detail'!I1185="yes",(D1187/AV1187)*('Attorney Detail'!G1185+'Attorney Detail'!H1185),0)))</f>
        <v>0</v>
      </c>
      <c r="AX1187" s="93">
        <f>IF(F1187=0,0,(IF('Attorney Detail'!J1185="yes",(F1187/AV1187)*('Attorney Detail'!G1185+'Attorney Detail'!H1185),0)))</f>
        <v>0</v>
      </c>
      <c r="AY1187" s="93">
        <f>IF(H1187+J1187=0,0,(IF('Attorney Detail'!K1185="yes",((H1187+J1187)/AV1187)*('Attorney Detail'!G1185+'Attorney Detail'!H1185),0)))</f>
        <v>0</v>
      </c>
      <c r="AZ1187" s="93">
        <f>IF(L1187=0,0,(IF('Attorney Detail'!L1185="yes",(L1187/AV1187)*('Attorney Detail'!G1185+'Attorney Detail'!H1185),0)))</f>
        <v>0</v>
      </c>
      <c r="BA1187" s="93">
        <f>IF(N1187=0,0,(N1187/AV1187)*('Attorney Detail'!G1185+'Attorney Detail'!H1185))</f>
        <v>0</v>
      </c>
      <c r="BB1187" s="93">
        <f>IF(R1187+T1187=0,0,(IF('Attorney Detail'!M1185="yes",((R1187+T1187)/AV1187)*('Attorney Detail'!G1185+'Attorney Detail'!H1185),0)))</f>
        <v>0</v>
      </c>
      <c r="BC1187" s="93">
        <f>IF(V1187=0,0,(IF('Attorney Detail'!N1185="yes",(((V1187)/AV1187)*('Attorney Detail'!G1185+'Attorney Detail'!H1185)),0)))</f>
        <v>0</v>
      </c>
      <c r="BD1187" s="93">
        <f>IF(X1187+Z1187+AB1187=0,0,(IF('Attorney Detail'!O1185="yes",((X1187+Z1187+AB1187)/AV1187)*('Attorney Detail'!G1185+'Attorney Detail'!H1185),0)))</f>
        <v>0</v>
      </c>
      <c r="BE1187" s="93">
        <f>IF(AD1187=0,0,(IF('Attorney Detail'!P1185="yes",(AD1187/AV1187)*('Attorney Detail'!G1185+'Attorney Detail'!H1185),0)))</f>
        <v>0</v>
      </c>
      <c r="BF1187" s="93">
        <f>IF(AF1187=0,0,(IF('Attorney Detail'!Q1185="yes",(AF1187/AV1187)*('Attorney Detail'!G1185+'Attorney Detail'!H1185),0)))</f>
        <v>0</v>
      </c>
      <c r="BG1187" s="93">
        <f>IF(AH1187=0,0,(AH1187/AV1187)*('Attorney Detail'!G1185+'Attorney Detail'!H1185))</f>
        <v>0</v>
      </c>
      <c r="BH1187" s="93">
        <f>IF(AK1187+AM1187=0,0,(IF('Attorney Detail'!R1185="yes",((AL1187+AN1187)/AV1187)*('Attorney Detail'!G1185+'Attorney Detail'!H1185),0)))</f>
        <v>0</v>
      </c>
      <c r="BI1187" s="91">
        <f>IF(AP1187=0,0,(IF('Attorney Detail'!S1185="yes",(AP1187/AV1187)*('Attorney Detail'!G1185+'Attorney Detail'!H1185),0)))</f>
        <v>0</v>
      </c>
      <c r="BJ1187" s="91">
        <f>IF(AT1187=0,0,(AT1187/AV1187)*('Attorney Detail'!G1185+'Attorney Detail'!H1185))</f>
        <v>0</v>
      </c>
      <c r="BK1187" s="91">
        <f>IF((AU1187)=0,('Attorney Detail'!G1185+'Attorney Detail'!H1185),SUM(AW1187:BJ1187))</f>
        <v>0</v>
      </c>
    </row>
    <row r="1188" spans="1:63" ht="16.5" thickTop="1" thickBot="1" x14ac:dyDescent="0.3">
      <c r="A1188" s="24" t="s">
        <v>28</v>
      </c>
      <c r="B1188" s="25"/>
      <c r="C1188" s="25"/>
      <c r="D1188" s="75">
        <f>C1188/C1183</f>
        <v>0</v>
      </c>
      <c r="E1188" s="25"/>
      <c r="F1188" s="75">
        <f>E1188/E1183</f>
        <v>0</v>
      </c>
      <c r="G1188" s="25"/>
      <c r="H1188" s="75">
        <f>G1188/G1183</f>
        <v>0</v>
      </c>
      <c r="I1188" s="25"/>
      <c r="J1188" s="75">
        <f>I1188/I1183</f>
        <v>0</v>
      </c>
      <c r="K1188" s="25"/>
      <c r="L1188" s="75">
        <f>K1188/K1183</f>
        <v>0</v>
      </c>
      <c r="M1188" s="25"/>
      <c r="N1188" s="75">
        <f>M1188/M1183</f>
        <v>0</v>
      </c>
      <c r="O1188" s="25"/>
      <c r="P1188" s="75">
        <f>O1188/O1183</f>
        <v>0</v>
      </c>
      <c r="Q1188" s="25"/>
      <c r="R1188" s="75">
        <f>Q1188/Q1183</f>
        <v>0</v>
      </c>
      <c r="S1188" s="25"/>
      <c r="T1188" s="75">
        <f>S1188/S1183</f>
        <v>0</v>
      </c>
      <c r="U1188" s="25"/>
      <c r="V1188" s="75">
        <f>U1188/U1183</f>
        <v>0</v>
      </c>
      <c r="W1188" s="25"/>
      <c r="X1188" s="75">
        <f>W1188/W1183</f>
        <v>0</v>
      </c>
      <c r="Y1188" s="25"/>
      <c r="Z1188" s="75">
        <f>Y1188/Y1183</f>
        <v>0</v>
      </c>
      <c r="AA1188" s="25"/>
      <c r="AB1188" s="75">
        <f>AA1188/AA1183</f>
        <v>0</v>
      </c>
      <c r="AC1188" s="25"/>
      <c r="AD1188" s="75">
        <f>AC1188/AC1183</f>
        <v>0</v>
      </c>
      <c r="AE1188" s="25"/>
      <c r="AF1188" s="75">
        <f>AE1188/AE1183</f>
        <v>0</v>
      </c>
      <c r="AG1188" s="25"/>
      <c r="AH1188" s="75">
        <f>AG1188/AG1183</f>
        <v>0</v>
      </c>
      <c r="AI1188" s="25"/>
      <c r="AJ1188" s="75">
        <f>AI1188/AI1183</f>
        <v>0</v>
      </c>
      <c r="AK1188" s="25">
        <v>0</v>
      </c>
      <c r="AL1188" s="75">
        <f>AK1188/AK1183</f>
        <v>0</v>
      </c>
      <c r="AM1188" s="25">
        <v>0</v>
      </c>
      <c r="AN1188" s="75">
        <f>AM1188/AM1183</f>
        <v>0</v>
      </c>
      <c r="AO1188" s="25"/>
      <c r="AP1188" s="75">
        <f>AO1188/AO1183</f>
        <v>0</v>
      </c>
      <c r="AQ1188" s="25"/>
      <c r="AR1188" s="75">
        <f>AQ1188/AQ1183</f>
        <v>0</v>
      </c>
      <c r="AS1188" s="25"/>
      <c r="AT1188" s="75">
        <f>AS1188/AS1183</f>
        <v>0</v>
      </c>
      <c r="AU1188" s="108">
        <f>E1188+M1188+O1188+Q1188+W1188+Y1188+AA1188+AE1188+AG1188+AI1188+AO1188+AS1188+G1188+K1188+I1188+AC1188+S1188+U1188+AQ1188+AK1188+AM1188+C1188</f>
        <v>0</v>
      </c>
      <c r="AV1188" s="155">
        <f t="shared" si="5340"/>
        <v>0</v>
      </c>
      <c r="AW1188" s="93">
        <f>IF(D1188=0,0,(IF('Attorney Detail'!I1186="yes",(D1188/AV1188)*('Attorney Detail'!G1186+'Attorney Detail'!H1186),0)))</f>
        <v>0</v>
      </c>
      <c r="AX1188" s="93">
        <f>IF(F1188=0,0,(IF('Attorney Detail'!J1186="yes",(F1188/AV1188)*('Attorney Detail'!G1186+'Attorney Detail'!H1186),0)))</f>
        <v>0</v>
      </c>
      <c r="AY1188" s="93">
        <f>IF(H1188+J1188=0,0,(IF('Attorney Detail'!K1186="yes",((H1188+J1188)/AV1188)*('Attorney Detail'!G1186+'Attorney Detail'!H1186),0)))</f>
        <v>0</v>
      </c>
      <c r="AZ1188" s="93">
        <f>IF(L1188=0,0,(IF('Attorney Detail'!L1186="yes",(L1188/AV1188)*('Attorney Detail'!G1186+'Attorney Detail'!H1186),0)))</f>
        <v>0</v>
      </c>
      <c r="BA1188" s="93">
        <f>IF(N1188=0,0,(N1188/AV1188)*('Attorney Detail'!G1186+'Attorney Detail'!H1186))</f>
        <v>0</v>
      </c>
      <c r="BB1188" s="93">
        <f>IF(R1188+T1188=0,0,(IF('Attorney Detail'!M1186="yes",((R1188+T1188)/AV1188)*('Attorney Detail'!G1186+'Attorney Detail'!H1186),0)))</f>
        <v>0</v>
      </c>
      <c r="BC1188" s="93">
        <f>IF(V1188=0,0,(IF('Attorney Detail'!N1186="yes",(((V1188)/AV1188)*('Attorney Detail'!G1186+'Attorney Detail'!H1186)),0)))</f>
        <v>0</v>
      </c>
      <c r="BD1188" s="93">
        <f>IF(X1188+Z1188+AB1188=0,0,(IF('Attorney Detail'!O1186="yes",((X1188+Z1188+AB1188)/AV1188)*('Attorney Detail'!G1186+'Attorney Detail'!H1186),0)))</f>
        <v>0</v>
      </c>
      <c r="BE1188" s="93">
        <f>IF(AD1188=0,0,(IF('Attorney Detail'!P1186="yes",(AD1188/AV1188)*('Attorney Detail'!G1186+'Attorney Detail'!H1186),0)))</f>
        <v>0</v>
      </c>
      <c r="BF1188" s="93">
        <f>IF(AF1188=0,0,(IF('Attorney Detail'!Q1186="yes",(AF1188/AV1188)*('Attorney Detail'!G1186+'Attorney Detail'!H1186),0)))</f>
        <v>0</v>
      </c>
      <c r="BG1188" s="93">
        <f>IF(AH1188=0,0,(AH1188/AV1188)*('Attorney Detail'!G1186+'Attorney Detail'!H1186))</f>
        <v>0</v>
      </c>
      <c r="BH1188" s="93">
        <f>IF(AK1188+AM1188=0,0,(IF('Attorney Detail'!R1186="yes",((AL1188+AN1188)/AV1188)*('Attorney Detail'!G1186+'Attorney Detail'!H1186),0)))</f>
        <v>0</v>
      </c>
      <c r="BI1188" s="91">
        <f>IF(AP1188=0,0,(IF('Attorney Detail'!S1186="yes",(AP1188/AV1188)*('Attorney Detail'!G1186+'Attorney Detail'!H1186),0)))</f>
        <v>0</v>
      </c>
      <c r="BJ1188" s="91">
        <f>IF(AT1188=0,0,(AT1188/AV1188)*('Attorney Detail'!G1186+'Attorney Detail'!H1186))</f>
        <v>0</v>
      </c>
      <c r="BK1188" s="91">
        <f>IF((AU1188)=0,('Attorney Detail'!G1186+'Attorney Detail'!H1186),SUM(AW1188:BJ1188))</f>
        <v>0</v>
      </c>
    </row>
    <row r="1189" spans="1:63" ht="16.5" thickTop="1" thickBot="1" x14ac:dyDescent="0.3">
      <c r="A1189" s="72" t="s">
        <v>29</v>
      </c>
      <c r="B1189" s="73"/>
      <c r="C1189" s="73">
        <f t="shared" ref="C1189" si="5341">SUM(C1185:C1188)</f>
        <v>0</v>
      </c>
      <c r="D1189" s="74">
        <f t="shared" ref="D1189" si="5342">C1189/C1183</f>
        <v>0</v>
      </c>
      <c r="E1189" s="73">
        <f t="shared" ref="E1189" si="5343">SUM(E1185:E1188)</f>
        <v>0</v>
      </c>
      <c r="F1189" s="74">
        <f t="shared" ref="F1189" si="5344">E1189/E1183</f>
        <v>0</v>
      </c>
      <c r="G1189" s="73">
        <f t="shared" ref="G1189" si="5345">SUM(G1185:G1188)</f>
        <v>0</v>
      </c>
      <c r="H1189" s="75">
        <f t="shared" ref="H1189" si="5346">G1189/G1183</f>
        <v>0</v>
      </c>
      <c r="I1189" s="73">
        <f t="shared" ref="I1189" si="5347">SUM(I1185:I1188)</f>
        <v>0</v>
      </c>
      <c r="J1189" s="75">
        <f t="shared" ref="J1189" si="5348">I1189/I1183</f>
        <v>0</v>
      </c>
      <c r="K1189" s="73">
        <f t="shared" ref="K1189" si="5349">SUM(K1185:K1188)</f>
        <v>0</v>
      </c>
      <c r="L1189" s="75">
        <f t="shared" ref="L1189" si="5350">K1189/K1183</f>
        <v>0</v>
      </c>
      <c r="M1189" s="73">
        <f t="shared" ref="M1189" si="5351">SUM(M1185:M1188)</f>
        <v>0</v>
      </c>
      <c r="N1189" s="74">
        <f t="shared" ref="N1189" si="5352">M1189/M1183</f>
        <v>0</v>
      </c>
      <c r="O1189" s="73">
        <f t="shared" ref="O1189" si="5353">SUM(O1185:O1188)</f>
        <v>0</v>
      </c>
      <c r="P1189" s="74">
        <f t="shared" ref="P1189" si="5354">O1189/O1183</f>
        <v>0</v>
      </c>
      <c r="Q1189" s="73">
        <f t="shared" ref="Q1189" si="5355">SUM(Q1185:Q1188)</f>
        <v>0</v>
      </c>
      <c r="R1189" s="75">
        <f t="shared" ref="R1189" si="5356">Q1189/Q1183</f>
        <v>0</v>
      </c>
      <c r="S1189" s="73">
        <f t="shared" ref="S1189" si="5357">SUM(S1185:S1188)</f>
        <v>0</v>
      </c>
      <c r="T1189" s="75">
        <f t="shared" ref="T1189" si="5358">S1189/S1183</f>
        <v>0</v>
      </c>
      <c r="U1189" s="73">
        <f t="shared" ref="U1189" si="5359">SUM(U1185:U1188)</f>
        <v>0</v>
      </c>
      <c r="V1189" s="75">
        <f t="shared" ref="V1189" si="5360">U1189/U1183</f>
        <v>0</v>
      </c>
      <c r="W1189" s="73">
        <f t="shared" ref="W1189" si="5361">SUM(W1185:W1188)</f>
        <v>0</v>
      </c>
      <c r="X1189" s="75">
        <f t="shared" ref="X1189" si="5362">W1189/W1183</f>
        <v>0</v>
      </c>
      <c r="Y1189" s="73">
        <f t="shared" ref="Y1189" si="5363">SUM(Y1185:Y1188)</f>
        <v>0</v>
      </c>
      <c r="Z1189" s="75">
        <f t="shared" ref="Z1189" si="5364">Y1189/Y1183</f>
        <v>0</v>
      </c>
      <c r="AA1189" s="73">
        <f t="shared" ref="AA1189" si="5365">SUM(AA1185:AA1188)</f>
        <v>0</v>
      </c>
      <c r="AB1189" s="75">
        <f t="shared" ref="AB1189" si="5366">AA1189/AA1183</f>
        <v>0</v>
      </c>
      <c r="AC1189" s="73">
        <f t="shared" ref="AC1189" si="5367">SUM(AC1185:AC1188)</f>
        <v>0</v>
      </c>
      <c r="AD1189" s="75">
        <f t="shared" ref="AD1189" si="5368">AC1189/AC1183</f>
        <v>0</v>
      </c>
      <c r="AE1189" s="73">
        <f t="shared" ref="AE1189" si="5369">SUM(AE1185:AE1188)</f>
        <v>0</v>
      </c>
      <c r="AF1189" s="75">
        <f t="shared" ref="AF1189" si="5370">AE1189/AE1183</f>
        <v>0</v>
      </c>
      <c r="AG1189" s="73">
        <f t="shared" ref="AG1189" si="5371">SUM(AG1185:AG1188)</f>
        <v>0</v>
      </c>
      <c r="AH1189" s="75">
        <f t="shared" ref="AH1189" si="5372">AG1189/AG1183</f>
        <v>0</v>
      </c>
      <c r="AI1189" s="73">
        <f t="shared" ref="AI1189" si="5373">SUM(AI1185:AI1188)</f>
        <v>0</v>
      </c>
      <c r="AJ1189" s="75">
        <f t="shared" ref="AJ1189" si="5374">AI1189/AI1183</f>
        <v>0</v>
      </c>
      <c r="AK1189" s="73">
        <f t="shared" ref="AK1189" si="5375">SUM(AK1185:AK1188)</f>
        <v>0</v>
      </c>
      <c r="AL1189" s="75">
        <f t="shared" ref="AL1189" si="5376">AK1189/AK1183</f>
        <v>0</v>
      </c>
      <c r="AM1189" s="73">
        <f t="shared" ref="AM1189" si="5377">SUM(AM1185:AM1188)</f>
        <v>0</v>
      </c>
      <c r="AN1189" s="75">
        <f t="shared" ref="AN1189" si="5378">AM1189/AM1183</f>
        <v>0</v>
      </c>
      <c r="AO1189" s="73">
        <f t="shared" ref="AO1189" si="5379">SUM(AO1185:AO1188)</f>
        <v>0</v>
      </c>
      <c r="AP1189" s="75">
        <f t="shared" ref="AP1189" si="5380">AO1189/AO1183</f>
        <v>0</v>
      </c>
      <c r="AQ1189" s="73">
        <f t="shared" ref="AQ1189" si="5381">SUM(AQ1185:AQ1188)</f>
        <v>0</v>
      </c>
      <c r="AR1189" s="75">
        <f t="shared" ref="AR1189" si="5382">AQ1189/AQ1183</f>
        <v>0</v>
      </c>
      <c r="AS1189" s="73">
        <f t="shared" ref="AS1189" si="5383">SUM(AS1185:AS1188)</f>
        <v>0</v>
      </c>
      <c r="AT1189" s="75">
        <f t="shared" ref="AT1189" si="5384">AS1189/AS1183</f>
        <v>0</v>
      </c>
      <c r="AU1189" s="71">
        <f>E1189+M1189+O1189+Q1189+W1189+Y1189+AA1189+AE1189+AG1189+AI1189+AO1189+AS1189+G1189+K1189+I1189+AC1189+S1189+U1189+AQ1189+AK1189+AM1189+C1189</f>
        <v>0</v>
      </c>
      <c r="AV1189" s="155">
        <f t="shared" si="5340"/>
        <v>0</v>
      </c>
      <c r="AW1189" s="94"/>
      <c r="AX1189" s="94"/>
      <c r="AY1189" s="94"/>
      <c r="AZ1189" s="94"/>
      <c r="BA1189" s="94"/>
      <c r="BB1189" s="94"/>
      <c r="BC1189" s="94"/>
      <c r="BD1189" s="94"/>
      <c r="BE1189" s="94"/>
      <c r="BF1189" s="94"/>
      <c r="BG1189" s="94"/>
      <c r="BH1189" s="94"/>
      <c r="BI1189" s="94"/>
      <c r="BJ1189" s="94"/>
      <c r="BK1189" s="94"/>
    </row>
    <row r="1190" spans="1:63" ht="16.5" thickTop="1" x14ac:dyDescent="0.25">
      <c r="A1190" s="233" t="s">
        <v>481</v>
      </c>
      <c r="B1190" s="233"/>
      <c r="C1190" s="233"/>
      <c r="D1190" s="233"/>
      <c r="E1190" s="233"/>
      <c r="F1190" s="233"/>
      <c r="G1190" s="233"/>
      <c r="H1190" s="233"/>
      <c r="I1190" s="233"/>
      <c r="J1190" s="233"/>
      <c r="K1190" s="233"/>
      <c r="L1190" s="233"/>
      <c r="M1190" s="233"/>
      <c r="N1190" s="233"/>
      <c r="O1190" s="233"/>
      <c r="P1190" s="233"/>
      <c r="Q1190" s="233"/>
      <c r="R1190" s="233"/>
      <c r="S1190" s="233"/>
      <c r="T1190" s="233"/>
      <c r="U1190" s="233"/>
      <c r="V1190" s="233"/>
      <c r="W1190" s="233"/>
      <c r="X1190" s="233"/>
      <c r="Y1190" s="233"/>
      <c r="Z1190" s="233"/>
      <c r="AA1190" s="233"/>
      <c r="AB1190" s="233"/>
      <c r="AC1190" s="233"/>
      <c r="AD1190" s="233"/>
      <c r="AE1190" s="233"/>
      <c r="AF1190" s="233"/>
      <c r="AG1190" s="233"/>
      <c r="AH1190" s="233"/>
      <c r="AI1190" s="233"/>
      <c r="AJ1190" s="233"/>
      <c r="AK1190" s="233"/>
      <c r="AL1190" s="233"/>
      <c r="AM1190" s="233"/>
      <c r="AN1190" s="233"/>
      <c r="AO1190" s="233"/>
      <c r="AP1190" s="233"/>
      <c r="AQ1190" s="233"/>
      <c r="AR1190" s="233"/>
      <c r="AS1190" s="233"/>
      <c r="AT1190" s="233"/>
      <c r="AU1190" s="233"/>
      <c r="AV1190" s="233"/>
    </row>
    <row r="1191" spans="1:63" ht="45" x14ac:dyDescent="0.25">
      <c r="A1191" s="76"/>
      <c r="B1191" s="66" t="s">
        <v>21</v>
      </c>
      <c r="C1191" s="225" t="s">
        <v>442</v>
      </c>
      <c r="D1191" s="226"/>
      <c r="E1191" s="225" t="s">
        <v>96</v>
      </c>
      <c r="F1191" s="226"/>
      <c r="G1191" s="232" t="s">
        <v>99</v>
      </c>
      <c r="H1191" s="226"/>
      <c r="I1191" s="232" t="s">
        <v>100</v>
      </c>
      <c r="J1191" s="226"/>
      <c r="K1191" s="225" t="s">
        <v>97</v>
      </c>
      <c r="L1191" s="226"/>
      <c r="M1191" s="225" t="s">
        <v>98</v>
      </c>
      <c r="N1191" s="226"/>
      <c r="O1191" s="225" t="s">
        <v>22</v>
      </c>
      <c r="P1191" s="226"/>
      <c r="Q1191" s="225" t="s">
        <v>489</v>
      </c>
      <c r="R1191" s="226"/>
      <c r="S1191" s="225" t="s">
        <v>488</v>
      </c>
      <c r="T1191" s="226"/>
      <c r="U1191" s="232" t="s">
        <v>422</v>
      </c>
      <c r="V1191" s="226"/>
      <c r="W1191" s="232" t="s">
        <v>436</v>
      </c>
      <c r="X1191" s="226"/>
      <c r="Y1191" s="232" t="s">
        <v>423</v>
      </c>
      <c r="Z1191" s="226"/>
      <c r="AA1191" s="225" t="s">
        <v>484</v>
      </c>
      <c r="AB1191" s="226"/>
      <c r="AC1191" s="225" t="s">
        <v>93</v>
      </c>
      <c r="AD1191" s="226"/>
      <c r="AE1191" s="225" t="s">
        <v>94</v>
      </c>
      <c r="AF1191" s="226"/>
      <c r="AG1191" s="225" t="s">
        <v>485</v>
      </c>
      <c r="AH1191" s="226"/>
      <c r="AI1191" s="225" t="s">
        <v>424</v>
      </c>
      <c r="AJ1191" s="226"/>
      <c r="AK1191" s="225" t="s">
        <v>425</v>
      </c>
      <c r="AL1191" s="226"/>
      <c r="AM1191" s="225" t="s">
        <v>437</v>
      </c>
      <c r="AN1191" s="226"/>
      <c r="AO1191" s="225" t="s">
        <v>500</v>
      </c>
      <c r="AP1191" s="226"/>
      <c r="AQ1191" s="225" t="s">
        <v>426</v>
      </c>
      <c r="AR1191" s="226"/>
      <c r="AS1191" s="225" t="s">
        <v>447</v>
      </c>
      <c r="AT1191" s="226"/>
      <c r="AU1191" s="225" t="s">
        <v>23</v>
      </c>
      <c r="AV1191" s="226"/>
      <c r="AW1191" s="89" t="s">
        <v>442</v>
      </c>
      <c r="AX1191" s="89" t="s">
        <v>96</v>
      </c>
      <c r="AY1191" s="195" t="s">
        <v>377</v>
      </c>
      <c r="AZ1191" s="105" t="s">
        <v>97</v>
      </c>
      <c r="BA1191" s="105" t="s">
        <v>443</v>
      </c>
      <c r="BB1191" s="90" t="s">
        <v>434</v>
      </c>
      <c r="BC1191" s="106" t="s">
        <v>378</v>
      </c>
      <c r="BD1191" s="90" t="s">
        <v>435</v>
      </c>
      <c r="BE1191" s="90" t="s">
        <v>93</v>
      </c>
      <c r="BF1191" s="90" t="s">
        <v>94</v>
      </c>
      <c r="BG1191" s="90" t="s">
        <v>31</v>
      </c>
      <c r="BH1191" s="90" t="s">
        <v>444</v>
      </c>
      <c r="BI1191" s="91" t="s">
        <v>445</v>
      </c>
      <c r="BJ1191" s="91" t="s">
        <v>446</v>
      </c>
      <c r="BK1191" s="91" t="s">
        <v>448</v>
      </c>
    </row>
    <row r="1192" spans="1:63" x14ac:dyDescent="0.25">
      <c r="A1192" s="38" t="s">
        <v>107</v>
      </c>
      <c r="B1192" s="67"/>
      <c r="C1192" s="67"/>
      <c r="D1192" s="68"/>
      <c r="E1192" s="67"/>
      <c r="F1192" s="68"/>
      <c r="G1192" s="67"/>
      <c r="H1192" s="68"/>
      <c r="I1192" s="67"/>
      <c r="J1192" s="68"/>
      <c r="K1192" s="67"/>
      <c r="L1192" s="68"/>
      <c r="M1192" s="69"/>
      <c r="N1192" s="68"/>
      <c r="O1192" s="67"/>
      <c r="P1192" s="68"/>
      <c r="Q1192" s="67"/>
      <c r="R1192" s="68"/>
      <c r="S1192" s="67"/>
      <c r="T1192" s="68"/>
      <c r="U1192" s="67"/>
      <c r="V1192" s="68"/>
      <c r="W1192" s="67"/>
      <c r="X1192" s="68"/>
      <c r="Y1192" s="67"/>
      <c r="Z1192" s="68"/>
      <c r="AA1192" s="67"/>
      <c r="AB1192" s="68"/>
      <c r="AC1192" s="69"/>
      <c r="AD1192" s="69"/>
      <c r="AE1192" s="67"/>
      <c r="AF1192" s="68"/>
      <c r="AG1192" s="67"/>
      <c r="AH1192" s="68"/>
      <c r="AI1192" s="67"/>
      <c r="AJ1192" s="68"/>
      <c r="AK1192" s="227"/>
      <c r="AL1192" s="228"/>
      <c r="AM1192" s="227"/>
      <c r="AN1192" s="228"/>
      <c r="AO1192" s="112"/>
      <c r="AP1192" s="113"/>
      <c r="AQ1192" s="112"/>
      <c r="AR1192" s="113"/>
      <c r="AS1192" s="112"/>
      <c r="AT1192" s="113"/>
      <c r="AU1192" s="67"/>
      <c r="AV1192" s="110"/>
      <c r="AW1192" s="89"/>
      <c r="AX1192" s="89"/>
      <c r="AY1192" s="89"/>
      <c r="AZ1192" s="89"/>
      <c r="BA1192" s="89"/>
    </row>
    <row r="1193" spans="1:63" x14ac:dyDescent="0.25">
      <c r="A1193" s="77"/>
      <c r="B1193" s="70"/>
      <c r="C1193" s="223">
        <f>(VLOOKUP(A1192,$BL$2:$CH$5,2,FALSE))*'Attorney Detail'!F1193</f>
        <v>15</v>
      </c>
      <c r="D1193" s="224"/>
      <c r="E1193" s="223">
        <f>(VLOOKUP(A1192,$BL$2:$CH$5,3,FALSE))*'Attorney Detail'!F1193</f>
        <v>15</v>
      </c>
      <c r="F1193" s="224"/>
      <c r="G1193" s="223">
        <f>VLOOKUP(A1192,$BL$2:$CI$5,4,FALSE)*'Attorney Detail'!F1193</f>
        <v>50</v>
      </c>
      <c r="H1193" s="224"/>
      <c r="I1193" s="223">
        <f>VLOOKUP(A1192,$BL$2:$CI$5,5,FALSE)*'Attorney Detail'!F1193</f>
        <v>80</v>
      </c>
      <c r="J1193" s="224"/>
      <c r="K1193" s="223">
        <f>VLOOKUP(A1192,$BL$2:$CI$5,6,FALSE)*'Attorney Detail'!F1193</f>
        <v>100</v>
      </c>
      <c r="L1193" s="224"/>
      <c r="M1193" s="234">
        <f>VLOOKUP(A1192,$BL$2:$CI$5,7,FALSE)*'Attorney Detail'!F1193</f>
        <v>150</v>
      </c>
      <c r="N1193" s="224"/>
      <c r="O1193" s="223">
        <f>VLOOKUP(A1192,$BL$2:$CI$5,8,FALSE)*'Attorney Detail'!F1193</f>
        <v>300</v>
      </c>
      <c r="P1193" s="224"/>
      <c r="Q1193" s="223">
        <f>VLOOKUP(A1192,$BL$2:$CI$5,9,FALSE)*'Attorney Detail'!F1193</f>
        <v>15</v>
      </c>
      <c r="R1193" s="224"/>
      <c r="S1193" s="223">
        <f>VLOOKUP(A1192,$BL$2:$CI$5,10,FALSE)*'Attorney Detail'!F1193</f>
        <v>50</v>
      </c>
      <c r="T1193" s="224"/>
      <c r="U1193" s="223">
        <f>VLOOKUP(A1192,$BL$2:$CI$5,11,FALSE)*'Attorney Detail'!F1193</f>
        <v>100</v>
      </c>
      <c r="V1193" s="224"/>
      <c r="W1193" s="223">
        <f>VLOOKUP(A1192,$BL$2:$CI$5,12,FALSE)*'Attorney Detail'!F1193</f>
        <v>220</v>
      </c>
      <c r="X1193" s="224"/>
      <c r="Y1193" s="223">
        <f>VLOOKUP(A1192,$BL$2:$CI$5,13,FALSE)*'Attorney Detail'!F1193</f>
        <v>300</v>
      </c>
      <c r="Z1193" s="224"/>
      <c r="AA1193" s="229">
        <f>VLOOKUP(A1192,$BL$2:$CI$5,14,FALSE)*'Attorney Detail'!F1193</f>
        <v>400</v>
      </c>
      <c r="AB1193" s="230"/>
      <c r="AC1193" s="229">
        <f>VLOOKUP(A1192,$BL$2:$CI$5,15,FALSE)*'Attorney Detail'!F1193</f>
        <v>120</v>
      </c>
      <c r="AD1193" s="231"/>
      <c r="AE1193" s="229">
        <f>VLOOKUP(A1192,$BL$2:$CI$5,16,FALSE)*'Attorney Detail'!F1193</f>
        <v>120</v>
      </c>
      <c r="AF1193" s="230"/>
      <c r="AG1193" s="229">
        <f>VLOOKUP(A1192,$BL$2:$CI$5,17,FALSE)*'Attorney Detail'!F1193</f>
        <v>300</v>
      </c>
      <c r="AH1193" s="230"/>
      <c r="AI1193" s="223">
        <f>VLOOKUP(A1192,$BL$2:$CI$5,18,FALSE)*'Attorney Detail'!F1193</f>
        <v>300</v>
      </c>
      <c r="AJ1193" s="224"/>
      <c r="AK1193" s="223">
        <f>VLOOKUP(A1192,$BL$2:$CI$5,19,FALSE)*'Attorney Detail'!F1193</f>
        <v>15</v>
      </c>
      <c r="AL1193" s="224"/>
      <c r="AM1193" s="223">
        <f>VLOOKUP(A1192,$BL$2:$CI$5,20,FALSE)*'Attorney Detail'!F1193</f>
        <v>40</v>
      </c>
      <c r="AN1193" s="224"/>
      <c r="AO1193" s="223">
        <f>VLOOKUP(A1192,$BL$2:$CI$5,21,FALSE)*'Attorney Detail'!F1193</f>
        <v>40</v>
      </c>
      <c r="AP1193" s="224"/>
      <c r="AQ1193" s="223">
        <f>VLOOKUP(A1192,$BL$2:$CI$5,22,FALSE)*'Attorney Detail'!F1193</f>
        <v>40</v>
      </c>
      <c r="AR1193" s="224"/>
      <c r="AS1193" s="235">
        <f>VLOOKUP(A1192,$BL$2:$CI$5,23,FALSE)*'Attorney Detail'!F1193</f>
        <v>10000000000</v>
      </c>
      <c r="AT1193" s="236"/>
      <c r="AU1193" s="237"/>
      <c r="AV1193" s="238"/>
    </row>
    <row r="1194" spans="1:63" ht="15.75" thickBot="1" x14ac:dyDescent="0.3">
      <c r="A1194" s="37" t="str">
        <f>'Attorney Detail'!A1193&amp;""</f>
        <v/>
      </c>
      <c r="B1194" s="78" t="s">
        <v>24</v>
      </c>
      <c r="C1194" s="78" t="s">
        <v>24</v>
      </c>
      <c r="D1194" s="78" t="s">
        <v>112</v>
      </c>
      <c r="E1194" s="78" t="s">
        <v>24</v>
      </c>
      <c r="F1194" s="78" t="s">
        <v>112</v>
      </c>
      <c r="G1194" s="78" t="s">
        <v>24</v>
      </c>
      <c r="H1194" s="78" t="s">
        <v>112</v>
      </c>
      <c r="I1194" s="78" t="s">
        <v>24</v>
      </c>
      <c r="J1194" s="78" t="s">
        <v>112</v>
      </c>
      <c r="K1194" s="78" t="s">
        <v>24</v>
      </c>
      <c r="L1194" s="78" t="s">
        <v>112</v>
      </c>
      <c r="M1194" s="78" t="s">
        <v>24</v>
      </c>
      <c r="N1194" s="78" t="s">
        <v>112</v>
      </c>
      <c r="O1194" s="78" t="s">
        <v>24</v>
      </c>
      <c r="P1194" s="78" t="s">
        <v>112</v>
      </c>
      <c r="Q1194" s="78" t="s">
        <v>24</v>
      </c>
      <c r="R1194" s="78" t="s">
        <v>112</v>
      </c>
      <c r="S1194" s="78" t="s">
        <v>24</v>
      </c>
      <c r="T1194" s="78" t="s">
        <v>112</v>
      </c>
      <c r="U1194" s="78" t="s">
        <v>24</v>
      </c>
      <c r="V1194" s="78" t="s">
        <v>112</v>
      </c>
      <c r="W1194" s="78" t="s">
        <v>24</v>
      </c>
      <c r="X1194" s="78" t="s">
        <v>112</v>
      </c>
      <c r="Y1194" s="78" t="s">
        <v>24</v>
      </c>
      <c r="Z1194" s="78" t="s">
        <v>112</v>
      </c>
      <c r="AA1194" s="78" t="s">
        <v>24</v>
      </c>
      <c r="AB1194" s="78" t="s">
        <v>112</v>
      </c>
      <c r="AC1194" s="78" t="s">
        <v>24</v>
      </c>
      <c r="AD1194" s="78" t="s">
        <v>112</v>
      </c>
      <c r="AE1194" s="78" t="s">
        <v>24</v>
      </c>
      <c r="AF1194" s="78" t="s">
        <v>112</v>
      </c>
      <c r="AG1194" s="78" t="s">
        <v>24</v>
      </c>
      <c r="AH1194" s="79" t="s">
        <v>112</v>
      </c>
      <c r="AI1194" s="78" t="s">
        <v>24</v>
      </c>
      <c r="AJ1194" s="78" t="s">
        <v>112</v>
      </c>
      <c r="AK1194" s="78" t="s">
        <v>24</v>
      </c>
      <c r="AL1194" s="78" t="s">
        <v>112</v>
      </c>
      <c r="AM1194" s="78" t="s">
        <v>24</v>
      </c>
      <c r="AN1194" s="78" t="s">
        <v>112</v>
      </c>
      <c r="AO1194" s="78" t="s">
        <v>24</v>
      </c>
      <c r="AP1194" s="78" t="s">
        <v>112</v>
      </c>
      <c r="AQ1194" s="78" t="s">
        <v>24</v>
      </c>
      <c r="AR1194" s="78" t="s">
        <v>112</v>
      </c>
      <c r="AS1194" s="78" t="s">
        <v>24</v>
      </c>
      <c r="AT1194" s="78" t="s">
        <v>112</v>
      </c>
      <c r="AU1194" s="78" t="s">
        <v>24</v>
      </c>
      <c r="AV1194" s="154" t="s">
        <v>112</v>
      </c>
    </row>
    <row r="1195" spans="1:63" ht="16.5" thickTop="1" thickBot="1" x14ac:dyDescent="0.3">
      <c r="A1195" s="20" t="s">
        <v>25</v>
      </c>
      <c r="B1195" s="21"/>
      <c r="C1195" s="21"/>
      <c r="D1195" s="75">
        <f>C1195/C1193</f>
        <v>0</v>
      </c>
      <c r="E1195" s="21"/>
      <c r="F1195" s="75">
        <f>E1195/E1193</f>
        <v>0</v>
      </c>
      <c r="G1195" s="21"/>
      <c r="H1195" s="75">
        <f>G1195/G1193</f>
        <v>0</v>
      </c>
      <c r="I1195" s="21"/>
      <c r="J1195" s="75">
        <f>I1195/I1193</f>
        <v>0</v>
      </c>
      <c r="K1195" s="21"/>
      <c r="L1195" s="75">
        <f>K1195/K1193</f>
        <v>0</v>
      </c>
      <c r="M1195" s="21"/>
      <c r="N1195" s="75">
        <f>M1195/M1193</f>
        <v>0</v>
      </c>
      <c r="O1195" s="21"/>
      <c r="P1195" s="75">
        <f>O1195/O1193</f>
        <v>0</v>
      </c>
      <c r="Q1195" s="21"/>
      <c r="R1195" s="75">
        <f>Q1195/Q1193</f>
        <v>0</v>
      </c>
      <c r="S1195" s="21"/>
      <c r="T1195" s="75">
        <f>S1195/S1193</f>
        <v>0</v>
      </c>
      <c r="U1195" s="21"/>
      <c r="V1195" s="75">
        <f>U1195/U1193</f>
        <v>0</v>
      </c>
      <c r="W1195" s="21"/>
      <c r="X1195" s="75">
        <f>W1195/W1193</f>
        <v>0</v>
      </c>
      <c r="Y1195" s="21"/>
      <c r="Z1195" s="75">
        <f>Y1195/Y1193</f>
        <v>0</v>
      </c>
      <c r="AA1195" s="21"/>
      <c r="AB1195" s="75">
        <f>AA1195/AA1193</f>
        <v>0</v>
      </c>
      <c r="AC1195" s="21"/>
      <c r="AD1195" s="75">
        <f>AC1195/AC1193</f>
        <v>0</v>
      </c>
      <c r="AE1195" s="21"/>
      <c r="AF1195" s="75">
        <f>AE1195/AE1193</f>
        <v>0</v>
      </c>
      <c r="AG1195" s="21"/>
      <c r="AH1195" s="75">
        <f>AG1195/AG1193</f>
        <v>0</v>
      </c>
      <c r="AI1195" s="21"/>
      <c r="AJ1195" s="75">
        <f>AI1195/AI1193</f>
        <v>0</v>
      </c>
      <c r="AK1195" s="21"/>
      <c r="AL1195" s="75">
        <f>AK1195/AK1193</f>
        <v>0</v>
      </c>
      <c r="AM1195" s="21">
        <v>0</v>
      </c>
      <c r="AN1195" s="75">
        <f>AM1195/AM1193</f>
        <v>0</v>
      </c>
      <c r="AO1195" s="21"/>
      <c r="AP1195" s="75">
        <f>AO1195/AO1193</f>
        <v>0</v>
      </c>
      <c r="AQ1195" s="21"/>
      <c r="AR1195" s="75">
        <f>AQ1195/AQ1193</f>
        <v>0</v>
      </c>
      <c r="AS1195" s="21"/>
      <c r="AT1195" s="75">
        <f>AS1195/AS1193</f>
        <v>0</v>
      </c>
      <c r="AU1195" s="100">
        <f>E1195+M1195+O1195+Q1195+W1195+Y1195+AA1195+AE1195+AG1195+AI1195+AO1195+AS1195+G1195+K1195+I1195+AC1195+S1195+U1195+AQ1195+AK1195+AM1195+C1195</f>
        <v>0</v>
      </c>
      <c r="AV1195" s="155">
        <f t="shared" ref="AV1195:AV1199" si="5385">F1195+N1195+P1195+R1195+X1195+Z1195+AB1195+AF1195+AH1195+AJ1195+AP1195+AT1195+AD1195+H1195+L1195+J1195+T1195+V1195+AR1195+AL1195+AN1195+D1195</f>
        <v>0</v>
      </c>
      <c r="AW1195" s="93">
        <f>IF(D1195=0,0,(IF('Attorney Detail'!I1193="yes",(D1195/AV1195)*('Attorney Detail'!G1193+'Attorney Detail'!H1193),0)))</f>
        <v>0</v>
      </c>
      <c r="AX1195" s="93">
        <f>IF(F1195=0,0,(IF('Attorney Detail'!J1193="yes",(F1195/AV1195)*('Attorney Detail'!G1193+'Attorney Detail'!H1193),0)))</f>
        <v>0</v>
      </c>
      <c r="AY1195" s="93">
        <f>IF(H1195+J1195=0,0,(IF('Attorney Detail'!K1193="yes",((H1195+J1195)/AV1195)*('Attorney Detail'!G1193+'Attorney Detail'!H1193),0)))</f>
        <v>0</v>
      </c>
      <c r="AZ1195" s="93">
        <f>IF(L1195=0,0,(IF('Attorney Detail'!L1193="yes",(L1195/AV1195)*('Attorney Detail'!G1193+'Attorney Detail'!H1193),0)))</f>
        <v>0</v>
      </c>
      <c r="BA1195" s="93">
        <f>IF(N1195=0,0,(N1195/AV1195)*('Attorney Detail'!G1193+'Attorney Detail'!H1193))</f>
        <v>0</v>
      </c>
      <c r="BB1195" s="93">
        <f>IF(R1195+T1195=0,0,(IF('Attorney Detail'!M1193="yes",((R1195+T1195)/AV1195)*('Attorney Detail'!G1193+'Attorney Detail'!H1193),0)))</f>
        <v>0</v>
      </c>
      <c r="BC1195" s="93">
        <f>IF(V1195=0,0,(IF('Attorney Detail'!N1193="yes",(((V1195)/AV1195)*('Attorney Detail'!G1193+'Attorney Detail'!H1193)),0)))</f>
        <v>0</v>
      </c>
      <c r="BD1195" s="93">
        <f>IF(X1195+Z1195+AB1195=0,0,(IF('Attorney Detail'!O1193="yes",((X1195+Z1195+AB1195)/AV1195)*('Attorney Detail'!G1193+'Attorney Detail'!H1193),0)))</f>
        <v>0</v>
      </c>
      <c r="BE1195" s="93">
        <f>IF(AD1195=0,0,(IF('Attorney Detail'!P1193="yes",(AD1195/AV1195)*('Attorney Detail'!G1193+'Attorney Detail'!H1193),0)))</f>
        <v>0</v>
      </c>
      <c r="BF1195" s="93">
        <f>IF(AF1195=0,0,(IF('Attorney Detail'!Q1193="yes",(AF1195/AV1195)*('Attorney Detail'!G1193+'Attorney Detail'!H1193),0)))</f>
        <v>0</v>
      </c>
      <c r="BG1195" s="93">
        <f>IF(AH1195=0,0,(AH1195/AV1195)*('Attorney Detail'!G1193+'Attorney Detail'!H1193))</f>
        <v>0</v>
      </c>
      <c r="BH1195" s="93">
        <f>IF(AK1195+AM1195=0,0,(IF('Attorney Detail'!R1193="yes",((AL1195+AN1195)/AV1195)*('Attorney Detail'!G1193+'Attorney Detail'!H1193),0)))</f>
        <v>0</v>
      </c>
      <c r="BI1195" s="91">
        <f>IF(AP1195=0,0,(IF('Attorney Detail'!S1193="yes",(AP1195/AV1195)*('Attorney Detail'!G1193+'Attorney Detail'!H1193),0)))</f>
        <v>0</v>
      </c>
      <c r="BJ1195" s="91">
        <f>IF(AT1195=0,0,(AT1195/AV1195)*('Attorney Detail'!G1193+'Attorney Detail'!H1193))</f>
        <v>0</v>
      </c>
      <c r="BK1195" s="91">
        <f>IF((AU1195)=0,('Attorney Detail'!G1193+'Attorney Detail'!H1193),SUM(AW1195:BJ1195))</f>
        <v>0</v>
      </c>
    </row>
    <row r="1196" spans="1:63" ht="16.5" thickTop="1" thickBot="1" x14ac:dyDescent="0.3">
      <c r="A1196" s="22" t="s">
        <v>26</v>
      </c>
      <c r="B1196" s="23"/>
      <c r="C1196" s="88"/>
      <c r="D1196" s="75">
        <f>C1196/C1193</f>
        <v>0</v>
      </c>
      <c r="E1196" s="88"/>
      <c r="F1196" s="75">
        <f>E1196/E1193</f>
        <v>0</v>
      </c>
      <c r="G1196" s="88"/>
      <c r="H1196" s="75">
        <f>G1196/G1193</f>
        <v>0</v>
      </c>
      <c r="I1196" s="88"/>
      <c r="J1196" s="75">
        <f>I1196/I1193</f>
        <v>0</v>
      </c>
      <c r="K1196" s="88"/>
      <c r="L1196" s="75">
        <f>K1196/K1193</f>
        <v>0</v>
      </c>
      <c r="M1196" s="88"/>
      <c r="N1196" s="75">
        <f>M1196/M1193</f>
        <v>0</v>
      </c>
      <c r="O1196" s="88"/>
      <c r="P1196" s="75">
        <f>O1196/O1193</f>
        <v>0</v>
      </c>
      <c r="Q1196" s="88"/>
      <c r="R1196" s="75">
        <f>Q1196/Q1193</f>
        <v>0</v>
      </c>
      <c r="S1196" s="88"/>
      <c r="T1196" s="75">
        <f>S1196/S1193</f>
        <v>0</v>
      </c>
      <c r="U1196" s="88"/>
      <c r="V1196" s="75">
        <f>U1196/U1193</f>
        <v>0</v>
      </c>
      <c r="W1196" s="88"/>
      <c r="X1196" s="75">
        <f>W1196/W1193</f>
        <v>0</v>
      </c>
      <c r="Y1196" s="88"/>
      <c r="Z1196" s="75">
        <f>Y1196/Y1193</f>
        <v>0</v>
      </c>
      <c r="AA1196" s="88"/>
      <c r="AB1196" s="75">
        <f>AA1196/AA1193</f>
        <v>0</v>
      </c>
      <c r="AC1196" s="88"/>
      <c r="AD1196" s="75">
        <f>AC1196/AC1193</f>
        <v>0</v>
      </c>
      <c r="AE1196" s="88"/>
      <c r="AF1196" s="75">
        <f>AE1196/AE1193</f>
        <v>0</v>
      </c>
      <c r="AG1196" s="88"/>
      <c r="AH1196" s="75">
        <f>AG1196/AG1193</f>
        <v>0</v>
      </c>
      <c r="AI1196" s="88"/>
      <c r="AJ1196" s="75">
        <f>AI1196/AI1193</f>
        <v>0</v>
      </c>
      <c r="AK1196" s="88">
        <v>0</v>
      </c>
      <c r="AL1196" s="75">
        <f>AK1196/AK1193</f>
        <v>0</v>
      </c>
      <c r="AM1196" s="88">
        <v>0</v>
      </c>
      <c r="AN1196" s="75">
        <f>AM1196/AM1193</f>
        <v>0</v>
      </c>
      <c r="AO1196" s="88"/>
      <c r="AP1196" s="75">
        <f>AO1196/AO1193</f>
        <v>0</v>
      </c>
      <c r="AQ1196" s="88"/>
      <c r="AR1196" s="75">
        <f>AQ1196/AQ1193</f>
        <v>0</v>
      </c>
      <c r="AS1196" s="88"/>
      <c r="AT1196" s="75">
        <f>AS1196/AS1193</f>
        <v>0</v>
      </c>
      <c r="AU1196" s="107">
        <f>E1196+M1196+O1196+Q1196+W1196+Y1196+AA1196+AE1196+AG1196+AI1196+AO1196+AS1196+G1196+K1196+I1196+AC1196+S1196+U1196+AQ1196+AK1196+AM1196+C1196</f>
        <v>0</v>
      </c>
      <c r="AV1196" s="155">
        <f t="shared" si="5385"/>
        <v>0</v>
      </c>
      <c r="AW1196" s="93">
        <f>IF(D1196=0,0,(IF('Attorney Detail'!I1194="yes",(D1196/AV1196)*('Attorney Detail'!G1194+'Attorney Detail'!H1194),0)))</f>
        <v>0</v>
      </c>
      <c r="AX1196" s="93">
        <f>IF(F1196=0,0,(IF('Attorney Detail'!J1194="yes",(F1196/AV1196)*('Attorney Detail'!G1194+'Attorney Detail'!H1194),0)))</f>
        <v>0</v>
      </c>
      <c r="AY1196" s="93">
        <f>IF(H1196+J1196=0,0,(IF('Attorney Detail'!K1194="yes",((H1196+J1196)/AV1196)*('Attorney Detail'!G1194+'Attorney Detail'!H1194),0)))</f>
        <v>0</v>
      </c>
      <c r="AZ1196" s="93">
        <f>IF(L1196=0,0,(IF('Attorney Detail'!L1194="yes",(L1196/AV1196)*('Attorney Detail'!G1194+'Attorney Detail'!H1194),0)))</f>
        <v>0</v>
      </c>
      <c r="BA1196" s="93">
        <f>IF(N1196=0,0,(N1196/AV1196)*('Attorney Detail'!G1194+'Attorney Detail'!H1194))</f>
        <v>0</v>
      </c>
      <c r="BB1196" s="93">
        <f>IF(R1196+T1196=0,0,(IF('Attorney Detail'!M1194="yes",((R1196+T1196)/AV1196)*('Attorney Detail'!G1194+'Attorney Detail'!H1194),0)))</f>
        <v>0</v>
      </c>
      <c r="BC1196" s="93">
        <f>IF(V1196=0,0,(IF('Attorney Detail'!N1194="yes",(((V1196)/AV1196)*('Attorney Detail'!G1194+'Attorney Detail'!H1194)),0)))</f>
        <v>0</v>
      </c>
      <c r="BD1196" s="93">
        <f>IF(X1196+Z1196+AB1196=0,0,(IF('Attorney Detail'!O1194="yes",((X1196+Z1196+AB1196)/AV1196)*('Attorney Detail'!G1194+'Attorney Detail'!H1194),0)))</f>
        <v>0</v>
      </c>
      <c r="BE1196" s="93">
        <f>IF(AD1196=0,0,(IF('Attorney Detail'!P1194="yes",(AD1196/AV1196)*('Attorney Detail'!G1194+'Attorney Detail'!H1194),0)))</f>
        <v>0</v>
      </c>
      <c r="BF1196" s="93">
        <f>IF(AF1196=0,0,(IF('Attorney Detail'!Q1194="yes",(AF1196/AV1196)*('Attorney Detail'!G1194+'Attorney Detail'!H1194),0)))</f>
        <v>0</v>
      </c>
      <c r="BG1196" s="93">
        <f>IF(AH1196=0,0,(AH1196/AV1196)*('Attorney Detail'!G1194+'Attorney Detail'!H1194))</f>
        <v>0</v>
      </c>
      <c r="BH1196" s="93">
        <f>IF(AK1196+AM1196=0,0,(IF('Attorney Detail'!R1194="yes",((AL1196+AN1196)/AV1196)*('Attorney Detail'!G1194+'Attorney Detail'!H1194),0)))</f>
        <v>0</v>
      </c>
      <c r="BI1196" s="91">
        <f>IF(AP1196=0,0,(IF('Attorney Detail'!S1194="yes",(AP1196/AV1196)*('Attorney Detail'!G1194+'Attorney Detail'!H1194),0)))</f>
        <v>0</v>
      </c>
      <c r="BJ1196" s="91">
        <f>IF(AT1196=0,0,(AT1196/AV1196)*('Attorney Detail'!G1194+'Attorney Detail'!H1194))</f>
        <v>0</v>
      </c>
      <c r="BK1196" s="91">
        <f>IF((AU1196)=0,('Attorney Detail'!G1194+'Attorney Detail'!H1194),SUM(AW1196:BJ1196))</f>
        <v>0</v>
      </c>
    </row>
    <row r="1197" spans="1:63" ht="16.5" thickTop="1" thickBot="1" x14ac:dyDescent="0.3">
      <c r="A1197" s="22" t="s">
        <v>27</v>
      </c>
      <c r="B1197" s="23"/>
      <c r="C1197" s="88"/>
      <c r="D1197" s="75">
        <f>C1197/C1193</f>
        <v>0</v>
      </c>
      <c r="E1197" s="88"/>
      <c r="F1197" s="75">
        <f>E1197/E1193</f>
        <v>0</v>
      </c>
      <c r="G1197" s="88"/>
      <c r="H1197" s="75">
        <f>G1197/G1193</f>
        <v>0</v>
      </c>
      <c r="I1197" s="88"/>
      <c r="J1197" s="75">
        <f>I1197/I1193</f>
        <v>0</v>
      </c>
      <c r="K1197" s="88"/>
      <c r="L1197" s="75">
        <f>K1197/K1193</f>
        <v>0</v>
      </c>
      <c r="M1197" s="88"/>
      <c r="N1197" s="75">
        <f>M1197/M1193</f>
        <v>0</v>
      </c>
      <c r="O1197" s="88"/>
      <c r="P1197" s="75">
        <f>O1197/O1193</f>
        <v>0</v>
      </c>
      <c r="Q1197" s="88"/>
      <c r="R1197" s="75">
        <f>Q1197/Q1193</f>
        <v>0</v>
      </c>
      <c r="S1197" s="88"/>
      <c r="T1197" s="75">
        <f>S1197/S1193</f>
        <v>0</v>
      </c>
      <c r="U1197" s="88"/>
      <c r="V1197" s="75">
        <f>U1197/U1193</f>
        <v>0</v>
      </c>
      <c r="W1197" s="88"/>
      <c r="X1197" s="75">
        <f>W1197/W1193</f>
        <v>0</v>
      </c>
      <c r="Y1197" s="88"/>
      <c r="Z1197" s="75">
        <f>Y1197/Y1193</f>
        <v>0</v>
      </c>
      <c r="AA1197" s="88"/>
      <c r="AB1197" s="75">
        <f>AA1197/AA1193</f>
        <v>0</v>
      </c>
      <c r="AC1197" s="88"/>
      <c r="AD1197" s="75">
        <f>AC1197/AC1193</f>
        <v>0</v>
      </c>
      <c r="AE1197" s="88"/>
      <c r="AF1197" s="75">
        <f>AE1197/AE1193</f>
        <v>0</v>
      </c>
      <c r="AG1197" s="88"/>
      <c r="AH1197" s="75">
        <f>AG1197/AG1193</f>
        <v>0</v>
      </c>
      <c r="AI1197" s="88"/>
      <c r="AJ1197" s="75">
        <f>AI1197/AI1193</f>
        <v>0</v>
      </c>
      <c r="AK1197" s="88">
        <v>0</v>
      </c>
      <c r="AL1197" s="75">
        <f>AK1197/AK1193</f>
        <v>0</v>
      </c>
      <c r="AM1197" s="88">
        <v>0</v>
      </c>
      <c r="AN1197" s="75">
        <f>AM1197/AM1193</f>
        <v>0</v>
      </c>
      <c r="AO1197" s="88"/>
      <c r="AP1197" s="75">
        <f>AO1197/AO1193</f>
        <v>0</v>
      </c>
      <c r="AQ1197" s="88"/>
      <c r="AR1197" s="75">
        <f>AQ1197/AQ1193</f>
        <v>0</v>
      </c>
      <c r="AS1197" s="88"/>
      <c r="AT1197" s="75">
        <f>AS1197/AS1193</f>
        <v>0</v>
      </c>
      <c r="AU1197" s="107">
        <f>E1197+M1197+O1197+Q1197+W1197+Y1197+AA1197+AE1197+AG1197+AI1197+AO1197+AS1197+G1197+K1197+I1197+AC1197+S1197+U1197+AQ1197+AK1197+AM1197+C1197</f>
        <v>0</v>
      </c>
      <c r="AV1197" s="155">
        <f t="shared" si="5385"/>
        <v>0</v>
      </c>
      <c r="AW1197" s="93">
        <f>IF(D1197=0,0,(IF('Attorney Detail'!I1195="yes",(D1197/AV1197)*('Attorney Detail'!G1195+'Attorney Detail'!H1195),0)))</f>
        <v>0</v>
      </c>
      <c r="AX1197" s="93">
        <f>IF(F1197=0,0,(IF('Attorney Detail'!J1195="yes",(F1197/AV1197)*('Attorney Detail'!G1195+'Attorney Detail'!H1195),0)))</f>
        <v>0</v>
      </c>
      <c r="AY1197" s="93">
        <f>IF(H1197+J1197=0,0,(IF('Attorney Detail'!K1195="yes",((H1197+J1197)/AV1197)*('Attorney Detail'!G1195+'Attorney Detail'!H1195),0)))</f>
        <v>0</v>
      </c>
      <c r="AZ1197" s="93">
        <f>IF(L1197=0,0,(IF('Attorney Detail'!L1195="yes",(L1197/AV1197)*('Attorney Detail'!G1195+'Attorney Detail'!H1195),0)))</f>
        <v>0</v>
      </c>
      <c r="BA1197" s="93">
        <f>IF(N1197=0,0,(N1197/AV1197)*('Attorney Detail'!G1195+'Attorney Detail'!H1195))</f>
        <v>0</v>
      </c>
      <c r="BB1197" s="93">
        <f>IF(R1197+T1197=0,0,(IF('Attorney Detail'!M1195="yes",((R1197+T1197)/AV1197)*('Attorney Detail'!G1195+'Attorney Detail'!H1195),0)))</f>
        <v>0</v>
      </c>
      <c r="BC1197" s="93">
        <f>IF(V1197=0,0,(IF('Attorney Detail'!N1195="yes",(((V1197)/AV1197)*('Attorney Detail'!G1195+'Attorney Detail'!H1195)),0)))</f>
        <v>0</v>
      </c>
      <c r="BD1197" s="93">
        <f>IF(X1197+Z1197+AB1197=0,0,(IF('Attorney Detail'!O1195="yes",((X1197+Z1197+AB1197)/AV1197)*('Attorney Detail'!G1195+'Attorney Detail'!H1195),0)))</f>
        <v>0</v>
      </c>
      <c r="BE1197" s="93">
        <f>IF(AD1197=0,0,(IF('Attorney Detail'!P1195="yes",(AD1197/AV1197)*('Attorney Detail'!G1195+'Attorney Detail'!H1195),0)))</f>
        <v>0</v>
      </c>
      <c r="BF1197" s="93">
        <f>IF(AF1197=0,0,(IF('Attorney Detail'!Q1195="yes",(AF1197/AV1197)*('Attorney Detail'!G1195+'Attorney Detail'!H1195),0)))</f>
        <v>0</v>
      </c>
      <c r="BG1197" s="93">
        <f>IF(AH1197=0,0,(AH1197/AV1197)*('Attorney Detail'!G1195+'Attorney Detail'!H1195))</f>
        <v>0</v>
      </c>
      <c r="BH1197" s="93">
        <f>IF(AK1197+AM1197=0,0,(IF('Attorney Detail'!R1195="yes",((AL1197+AN1197)/AV1197)*('Attorney Detail'!G1195+'Attorney Detail'!H1195),0)))</f>
        <v>0</v>
      </c>
      <c r="BI1197" s="91">
        <f>IF(AP1197=0,0,(IF('Attorney Detail'!S1195="yes",(AP1197/AV1197)*('Attorney Detail'!G1195+'Attorney Detail'!H1195),0)))</f>
        <v>0</v>
      </c>
      <c r="BJ1197" s="91">
        <f>IF(AT1197=0,0,(AT1197/AV1197)*('Attorney Detail'!G1195+'Attorney Detail'!H1195))</f>
        <v>0</v>
      </c>
      <c r="BK1197" s="91">
        <f>IF((AU1197)=0,('Attorney Detail'!G1195+'Attorney Detail'!H1195),SUM(AW1197:BJ1197))</f>
        <v>0</v>
      </c>
    </row>
    <row r="1198" spans="1:63" ht="16.5" thickTop="1" thickBot="1" x14ac:dyDescent="0.3">
      <c r="A1198" s="24" t="s">
        <v>28</v>
      </c>
      <c r="B1198" s="25"/>
      <c r="C1198" s="25"/>
      <c r="D1198" s="75">
        <f>C1198/C1193</f>
        <v>0</v>
      </c>
      <c r="E1198" s="25"/>
      <c r="F1198" s="75">
        <f>E1198/E1193</f>
        <v>0</v>
      </c>
      <c r="G1198" s="25"/>
      <c r="H1198" s="75">
        <f>G1198/G1193</f>
        <v>0</v>
      </c>
      <c r="I1198" s="25"/>
      <c r="J1198" s="75">
        <f>I1198/I1193</f>
        <v>0</v>
      </c>
      <c r="K1198" s="25"/>
      <c r="L1198" s="75">
        <f>K1198/K1193</f>
        <v>0</v>
      </c>
      <c r="M1198" s="25"/>
      <c r="N1198" s="75">
        <f>M1198/M1193</f>
        <v>0</v>
      </c>
      <c r="O1198" s="25"/>
      <c r="P1198" s="75">
        <f>O1198/O1193</f>
        <v>0</v>
      </c>
      <c r="Q1198" s="25"/>
      <c r="R1198" s="75">
        <f>Q1198/Q1193</f>
        <v>0</v>
      </c>
      <c r="S1198" s="25"/>
      <c r="T1198" s="75">
        <f>S1198/S1193</f>
        <v>0</v>
      </c>
      <c r="U1198" s="25"/>
      <c r="V1198" s="75">
        <f>U1198/U1193</f>
        <v>0</v>
      </c>
      <c r="W1198" s="25"/>
      <c r="X1198" s="75">
        <f>W1198/W1193</f>
        <v>0</v>
      </c>
      <c r="Y1198" s="25"/>
      <c r="Z1198" s="75">
        <f>Y1198/Y1193</f>
        <v>0</v>
      </c>
      <c r="AA1198" s="25"/>
      <c r="AB1198" s="75">
        <f>AA1198/AA1193</f>
        <v>0</v>
      </c>
      <c r="AC1198" s="25"/>
      <c r="AD1198" s="75">
        <f>AC1198/AC1193</f>
        <v>0</v>
      </c>
      <c r="AE1198" s="25"/>
      <c r="AF1198" s="75">
        <f>AE1198/AE1193</f>
        <v>0</v>
      </c>
      <c r="AG1198" s="25"/>
      <c r="AH1198" s="75">
        <f>AG1198/AG1193</f>
        <v>0</v>
      </c>
      <c r="AI1198" s="25"/>
      <c r="AJ1198" s="75">
        <f>AI1198/AI1193</f>
        <v>0</v>
      </c>
      <c r="AK1198" s="25">
        <v>0</v>
      </c>
      <c r="AL1198" s="75">
        <f>AK1198/AK1193</f>
        <v>0</v>
      </c>
      <c r="AM1198" s="25">
        <v>0</v>
      </c>
      <c r="AN1198" s="75">
        <f>AM1198/AM1193</f>
        <v>0</v>
      </c>
      <c r="AO1198" s="25"/>
      <c r="AP1198" s="75">
        <f>AO1198/AO1193</f>
        <v>0</v>
      </c>
      <c r="AQ1198" s="25"/>
      <c r="AR1198" s="75">
        <f>AQ1198/AQ1193</f>
        <v>0</v>
      </c>
      <c r="AS1198" s="25"/>
      <c r="AT1198" s="75">
        <f>AS1198/AS1193</f>
        <v>0</v>
      </c>
      <c r="AU1198" s="108">
        <f>E1198+M1198+O1198+Q1198+W1198+Y1198+AA1198+AE1198+AG1198+AI1198+AO1198+AS1198+G1198+K1198+I1198+AC1198+S1198+U1198+AQ1198+AK1198+AM1198+C1198</f>
        <v>0</v>
      </c>
      <c r="AV1198" s="155">
        <f t="shared" si="5385"/>
        <v>0</v>
      </c>
      <c r="AW1198" s="93">
        <f>IF(D1198=0,0,(IF('Attorney Detail'!I1196="yes",(D1198/AV1198)*('Attorney Detail'!G1196+'Attorney Detail'!H1196),0)))</f>
        <v>0</v>
      </c>
      <c r="AX1198" s="93">
        <f>IF(F1198=0,0,(IF('Attorney Detail'!J1196="yes",(F1198/AV1198)*('Attorney Detail'!G1196+'Attorney Detail'!H1196),0)))</f>
        <v>0</v>
      </c>
      <c r="AY1198" s="93">
        <f>IF(H1198+J1198=0,0,(IF('Attorney Detail'!K1196="yes",((H1198+J1198)/AV1198)*('Attorney Detail'!G1196+'Attorney Detail'!H1196),0)))</f>
        <v>0</v>
      </c>
      <c r="AZ1198" s="93">
        <f>IF(L1198=0,0,(IF('Attorney Detail'!L1196="yes",(L1198/AV1198)*('Attorney Detail'!G1196+'Attorney Detail'!H1196),0)))</f>
        <v>0</v>
      </c>
      <c r="BA1198" s="93">
        <f>IF(N1198=0,0,(N1198/AV1198)*('Attorney Detail'!G1196+'Attorney Detail'!H1196))</f>
        <v>0</v>
      </c>
      <c r="BB1198" s="93">
        <f>IF(R1198+T1198=0,0,(IF('Attorney Detail'!M1196="yes",((R1198+T1198)/AV1198)*('Attorney Detail'!G1196+'Attorney Detail'!H1196),0)))</f>
        <v>0</v>
      </c>
      <c r="BC1198" s="93">
        <f>IF(V1198=0,0,(IF('Attorney Detail'!N1196="yes",(((V1198)/AV1198)*('Attorney Detail'!G1196+'Attorney Detail'!H1196)),0)))</f>
        <v>0</v>
      </c>
      <c r="BD1198" s="93">
        <f>IF(X1198+Z1198+AB1198=0,0,(IF('Attorney Detail'!O1196="yes",((X1198+Z1198+AB1198)/AV1198)*('Attorney Detail'!G1196+'Attorney Detail'!H1196),0)))</f>
        <v>0</v>
      </c>
      <c r="BE1198" s="93">
        <f>IF(AD1198=0,0,(IF('Attorney Detail'!P1196="yes",(AD1198/AV1198)*('Attorney Detail'!G1196+'Attorney Detail'!H1196),0)))</f>
        <v>0</v>
      </c>
      <c r="BF1198" s="93">
        <f>IF(AF1198=0,0,(IF('Attorney Detail'!Q1196="yes",(AF1198/AV1198)*('Attorney Detail'!G1196+'Attorney Detail'!H1196),0)))</f>
        <v>0</v>
      </c>
      <c r="BG1198" s="93">
        <f>IF(AH1198=0,0,(AH1198/AV1198)*('Attorney Detail'!G1196+'Attorney Detail'!H1196))</f>
        <v>0</v>
      </c>
      <c r="BH1198" s="93">
        <f>IF(AK1198+AM1198=0,0,(IF('Attorney Detail'!R1196="yes",((AL1198+AN1198)/AV1198)*('Attorney Detail'!G1196+'Attorney Detail'!H1196),0)))</f>
        <v>0</v>
      </c>
      <c r="BI1198" s="91">
        <f>IF(AP1198=0,0,(IF('Attorney Detail'!S1196="yes",(AP1198/AV1198)*('Attorney Detail'!G1196+'Attorney Detail'!H1196),0)))</f>
        <v>0</v>
      </c>
      <c r="BJ1198" s="91">
        <f>IF(AT1198=0,0,(AT1198/AV1198)*('Attorney Detail'!G1196+'Attorney Detail'!H1196))</f>
        <v>0</v>
      </c>
      <c r="BK1198" s="91">
        <f>IF((AU1198)=0,('Attorney Detail'!G1196+'Attorney Detail'!H1196),SUM(AW1198:BJ1198))</f>
        <v>0</v>
      </c>
    </row>
    <row r="1199" spans="1:63" ht="16.5" thickTop="1" thickBot="1" x14ac:dyDescent="0.3">
      <c r="A1199" s="72" t="s">
        <v>29</v>
      </c>
      <c r="B1199" s="73"/>
      <c r="C1199" s="73">
        <f t="shared" ref="C1199" si="5386">SUM(C1195:C1198)</f>
        <v>0</v>
      </c>
      <c r="D1199" s="74">
        <f t="shared" ref="D1199" si="5387">C1199/C1193</f>
        <v>0</v>
      </c>
      <c r="E1199" s="73">
        <f t="shared" ref="E1199" si="5388">SUM(E1195:E1198)</f>
        <v>0</v>
      </c>
      <c r="F1199" s="74">
        <f t="shared" ref="F1199" si="5389">E1199/E1193</f>
        <v>0</v>
      </c>
      <c r="G1199" s="73">
        <f t="shared" ref="G1199" si="5390">SUM(G1195:G1198)</f>
        <v>0</v>
      </c>
      <c r="H1199" s="75">
        <f t="shared" ref="H1199" si="5391">G1199/G1193</f>
        <v>0</v>
      </c>
      <c r="I1199" s="73">
        <f t="shared" ref="I1199" si="5392">SUM(I1195:I1198)</f>
        <v>0</v>
      </c>
      <c r="J1199" s="75">
        <f t="shared" ref="J1199" si="5393">I1199/I1193</f>
        <v>0</v>
      </c>
      <c r="K1199" s="73">
        <f t="shared" ref="K1199" si="5394">SUM(K1195:K1198)</f>
        <v>0</v>
      </c>
      <c r="L1199" s="75">
        <f t="shared" ref="L1199" si="5395">K1199/K1193</f>
        <v>0</v>
      </c>
      <c r="M1199" s="73">
        <f t="shared" ref="M1199" si="5396">SUM(M1195:M1198)</f>
        <v>0</v>
      </c>
      <c r="N1199" s="74">
        <f t="shared" ref="N1199" si="5397">M1199/M1193</f>
        <v>0</v>
      </c>
      <c r="O1199" s="73">
        <f t="shared" ref="O1199" si="5398">SUM(O1195:O1198)</f>
        <v>0</v>
      </c>
      <c r="P1199" s="74">
        <f t="shared" ref="P1199" si="5399">O1199/O1193</f>
        <v>0</v>
      </c>
      <c r="Q1199" s="73">
        <f t="shared" ref="Q1199" si="5400">SUM(Q1195:Q1198)</f>
        <v>0</v>
      </c>
      <c r="R1199" s="75">
        <f t="shared" ref="R1199" si="5401">Q1199/Q1193</f>
        <v>0</v>
      </c>
      <c r="S1199" s="73">
        <f t="shared" ref="S1199" si="5402">SUM(S1195:S1198)</f>
        <v>0</v>
      </c>
      <c r="T1199" s="75">
        <f t="shared" ref="T1199" si="5403">S1199/S1193</f>
        <v>0</v>
      </c>
      <c r="U1199" s="73">
        <f t="shared" ref="U1199" si="5404">SUM(U1195:U1198)</f>
        <v>0</v>
      </c>
      <c r="V1199" s="75">
        <f t="shared" ref="V1199" si="5405">U1199/U1193</f>
        <v>0</v>
      </c>
      <c r="W1199" s="73">
        <f t="shared" ref="W1199" si="5406">SUM(W1195:W1198)</f>
        <v>0</v>
      </c>
      <c r="X1199" s="75">
        <f t="shared" ref="X1199" si="5407">W1199/W1193</f>
        <v>0</v>
      </c>
      <c r="Y1199" s="73">
        <f t="shared" ref="Y1199" si="5408">SUM(Y1195:Y1198)</f>
        <v>0</v>
      </c>
      <c r="Z1199" s="75">
        <f t="shared" ref="Z1199" si="5409">Y1199/Y1193</f>
        <v>0</v>
      </c>
      <c r="AA1199" s="73">
        <f t="shared" ref="AA1199" si="5410">SUM(AA1195:AA1198)</f>
        <v>0</v>
      </c>
      <c r="AB1199" s="75">
        <f t="shared" ref="AB1199" si="5411">AA1199/AA1193</f>
        <v>0</v>
      </c>
      <c r="AC1199" s="73">
        <f t="shared" ref="AC1199" si="5412">SUM(AC1195:AC1198)</f>
        <v>0</v>
      </c>
      <c r="AD1199" s="75">
        <f t="shared" ref="AD1199" si="5413">AC1199/AC1193</f>
        <v>0</v>
      </c>
      <c r="AE1199" s="73">
        <f t="shared" ref="AE1199" si="5414">SUM(AE1195:AE1198)</f>
        <v>0</v>
      </c>
      <c r="AF1199" s="75">
        <f t="shared" ref="AF1199" si="5415">AE1199/AE1193</f>
        <v>0</v>
      </c>
      <c r="AG1199" s="73">
        <f t="shared" ref="AG1199" si="5416">SUM(AG1195:AG1198)</f>
        <v>0</v>
      </c>
      <c r="AH1199" s="75">
        <f t="shared" ref="AH1199" si="5417">AG1199/AG1193</f>
        <v>0</v>
      </c>
      <c r="AI1199" s="73">
        <f t="shared" ref="AI1199" si="5418">SUM(AI1195:AI1198)</f>
        <v>0</v>
      </c>
      <c r="AJ1199" s="75">
        <f t="shared" ref="AJ1199" si="5419">AI1199/AI1193</f>
        <v>0</v>
      </c>
      <c r="AK1199" s="73">
        <f t="shared" ref="AK1199" si="5420">SUM(AK1195:AK1198)</f>
        <v>0</v>
      </c>
      <c r="AL1199" s="75">
        <f t="shared" ref="AL1199" si="5421">AK1199/AK1193</f>
        <v>0</v>
      </c>
      <c r="AM1199" s="73">
        <f t="shared" ref="AM1199" si="5422">SUM(AM1195:AM1198)</f>
        <v>0</v>
      </c>
      <c r="AN1199" s="75">
        <f t="shared" ref="AN1199" si="5423">AM1199/AM1193</f>
        <v>0</v>
      </c>
      <c r="AO1199" s="73">
        <f t="shared" ref="AO1199" si="5424">SUM(AO1195:AO1198)</f>
        <v>0</v>
      </c>
      <c r="AP1199" s="75">
        <f t="shared" ref="AP1199" si="5425">AO1199/AO1193</f>
        <v>0</v>
      </c>
      <c r="AQ1199" s="73">
        <f t="shared" ref="AQ1199" si="5426">SUM(AQ1195:AQ1198)</f>
        <v>0</v>
      </c>
      <c r="AR1199" s="75">
        <f t="shared" ref="AR1199" si="5427">AQ1199/AQ1193</f>
        <v>0</v>
      </c>
      <c r="AS1199" s="73">
        <f t="shared" ref="AS1199" si="5428">SUM(AS1195:AS1198)</f>
        <v>0</v>
      </c>
      <c r="AT1199" s="75">
        <f t="shared" ref="AT1199" si="5429">AS1199/AS1193</f>
        <v>0</v>
      </c>
      <c r="AU1199" s="71">
        <f>E1199+M1199+O1199+Q1199+W1199+Y1199+AA1199+AE1199+AG1199+AI1199+AO1199+AS1199+G1199+K1199+I1199+AC1199+S1199+U1199+AQ1199+AK1199+AM1199+C1199</f>
        <v>0</v>
      </c>
      <c r="AV1199" s="155">
        <f t="shared" si="5385"/>
        <v>0</v>
      </c>
      <c r="AW1199" s="94"/>
      <c r="AX1199" s="94"/>
      <c r="AY1199" s="94"/>
      <c r="AZ1199" s="94"/>
      <c r="BA1199" s="94"/>
      <c r="BB1199" s="94"/>
      <c r="BC1199" s="94"/>
      <c r="BD1199" s="94"/>
      <c r="BE1199" s="94"/>
      <c r="BF1199" s="94"/>
      <c r="BG1199" s="94"/>
      <c r="BH1199" s="94"/>
      <c r="BI1199" s="94"/>
      <c r="BJ1199" s="94"/>
      <c r="BK1199" s="94"/>
    </row>
    <row r="1200" spans="1:63" ht="16.5" thickTop="1" x14ac:dyDescent="0.25">
      <c r="A1200" s="233" t="s">
        <v>481</v>
      </c>
      <c r="B1200" s="233"/>
      <c r="C1200" s="233"/>
      <c r="D1200" s="233"/>
      <c r="E1200" s="233"/>
      <c r="F1200" s="233"/>
      <c r="G1200" s="233"/>
      <c r="H1200" s="233"/>
      <c r="I1200" s="233"/>
      <c r="J1200" s="233"/>
      <c r="K1200" s="233"/>
      <c r="L1200" s="233"/>
      <c r="M1200" s="233"/>
      <c r="N1200" s="233"/>
      <c r="O1200" s="233"/>
      <c r="P1200" s="233"/>
      <c r="Q1200" s="233"/>
      <c r="R1200" s="233"/>
      <c r="S1200" s="233"/>
      <c r="T1200" s="233"/>
      <c r="U1200" s="233"/>
      <c r="V1200" s="233"/>
      <c r="W1200" s="233"/>
      <c r="X1200" s="233"/>
      <c r="Y1200" s="233"/>
      <c r="Z1200" s="233"/>
      <c r="AA1200" s="233"/>
      <c r="AB1200" s="233"/>
      <c r="AC1200" s="233"/>
      <c r="AD1200" s="233"/>
      <c r="AE1200" s="233"/>
      <c r="AF1200" s="233"/>
      <c r="AG1200" s="233"/>
      <c r="AH1200" s="233"/>
      <c r="AI1200" s="233"/>
      <c r="AJ1200" s="233"/>
      <c r="AK1200" s="233"/>
      <c r="AL1200" s="233"/>
      <c r="AM1200" s="233"/>
      <c r="AN1200" s="233"/>
      <c r="AO1200" s="233"/>
      <c r="AP1200" s="233"/>
      <c r="AQ1200" s="233"/>
      <c r="AR1200" s="233"/>
      <c r="AS1200" s="233"/>
      <c r="AT1200" s="233"/>
      <c r="AU1200" s="233"/>
      <c r="AV1200" s="233"/>
    </row>
    <row r="1201" spans="1:63" ht="45" x14ac:dyDescent="0.25">
      <c r="A1201" s="76"/>
      <c r="B1201" s="66" t="s">
        <v>21</v>
      </c>
      <c r="C1201" s="225" t="s">
        <v>442</v>
      </c>
      <c r="D1201" s="226"/>
      <c r="E1201" s="225" t="s">
        <v>96</v>
      </c>
      <c r="F1201" s="226"/>
      <c r="G1201" s="232" t="s">
        <v>99</v>
      </c>
      <c r="H1201" s="226"/>
      <c r="I1201" s="232" t="s">
        <v>100</v>
      </c>
      <c r="J1201" s="226"/>
      <c r="K1201" s="225" t="s">
        <v>97</v>
      </c>
      <c r="L1201" s="226"/>
      <c r="M1201" s="225" t="s">
        <v>98</v>
      </c>
      <c r="N1201" s="226"/>
      <c r="O1201" s="225" t="s">
        <v>22</v>
      </c>
      <c r="P1201" s="226"/>
      <c r="Q1201" s="225" t="s">
        <v>489</v>
      </c>
      <c r="R1201" s="226"/>
      <c r="S1201" s="225" t="s">
        <v>488</v>
      </c>
      <c r="T1201" s="226"/>
      <c r="U1201" s="232" t="s">
        <v>422</v>
      </c>
      <c r="V1201" s="226"/>
      <c r="W1201" s="232" t="s">
        <v>436</v>
      </c>
      <c r="X1201" s="226"/>
      <c r="Y1201" s="232" t="s">
        <v>423</v>
      </c>
      <c r="Z1201" s="226"/>
      <c r="AA1201" s="225" t="s">
        <v>484</v>
      </c>
      <c r="AB1201" s="226"/>
      <c r="AC1201" s="225" t="s">
        <v>93</v>
      </c>
      <c r="AD1201" s="226"/>
      <c r="AE1201" s="225" t="s">
        <v>94</v>
      </c>
      <c r="AF1201" s="226"/>
      <c r="AG1201" s="225" t="s">
        <v>485</v>
      </c>
      <c r="AH1201" s="226"/>
      <c r="AI1201" s="225" t="s">
        <v>424</v>
      </c>
      <c r="AJ1201" s="226"/>
      <c r="AK1201" s="225" t="s">
        <v>425</v>
      </c>
      <c r="AL1201" s="226"/>
      <c r="AM1201" s="225" t="s">
        <v>437</v>
      </c>
      <c r="AN1201" s="226"/>
      <c r="AO1201" s="225" t="s">
        <v>500</v>
      </c>
      <c r="AP1201" s="226"/>
      <c r="AQ1201" s="225" t="s">
        <v>426</v>
      </c>
      <c r="AR1201" s="226"/>
      <c r="AS1201" s="225" t="s">
        <v>447</v>
      </c>
      <c r="AT1201" s="226"/>
      <c r="AU1201" s="225" t="s">
        <v>23</v>
      </c>
      <c r="AV1201" s="226"/>
      <c r="AW1201" s="89" t="s">
        <v>442</v>
      </c>
      <c r="AX1201" s="89" t="s">
        <v>96</v>
      </c>
      <c r="AY1201" s="195" t="s">
        <v>379</v>
      </c>
      <c r="AZ1201" s="105" t="s">
        <v>97</v>
      </c>
      <c r="BA1201" s="105" t="s">
        <v>443</v>
      </c>
      <c r="BB1201" s="90" t="s">
        <v>434</v>
      </c>
      <c r="BC1201" s="106" t="s">
        <v>380</v>
      </c>
      <c r="BD1201" s="90" t="s">
        <v>435</v>
      </c>
      <c r="BE1201" s="90" t="s">
        <v>93</v>
      </c>
      <c r="BF1201" s="90" t="s">
        <v>94</v>
      </c>
      <c r="BG1201" s="90" t="s">
        <v>31</v>
      </c>
      <c r="BH1201" s="90" t="s">
        <v>444</v>
      </c>
      <c r="BI1201" s="91" t="s">
        <v>445</v>
      </c>
      <c r="BJ1201" s="91" t="s">
        <v>446</v>
      </c>
      <c r="BK1201" s="91" t="s">
        <v>448</v>
      </c>
    </row>
    <row r="1202" spans="1:63" x14ac:dyDescent="0.25">
      <c r="A1202" s="38" t="s">
        <v>107</v>
      </c>
      <c r="B1202" s="67"/>
      <c r="C1202" s="67"/>
      <c r="D1202" s="68"/>
      <c r="E1202" s="67"/>
      <c r="F1202" s="68"/>
      <c r="G1202" s="67"/>
      <c r="H1202" s="68"/>
      <c r="I1202" s="67"/>
      <c r="J1202" s="68"/>
      <c r="K1202" s="67"/>
      <c r="L1202" s="68"/>
      <c r="M1202" s="69"/>
      <c r="N1202" s="68"/>
      <c r="O1202" s="67"/>
      <c r="P1202" s="68"/>
      <c r="Q1202" s="67"/>
      <c r="R1202" s="68"/>
      <c r="S1202" s="67"/>
      <c r="T1202" s="68"/>
      <c r="U1202" s="67"/>
      <c r="V1202" s="68"/>
      <c r="W1202" s="67"/>
      <c r="X1202" s="68"/>
      <c r="Y1202" s="67"/>
      <c r="Z1202" s="68"/>
      <c r="AA1202" s="67"/>
      <c r="AB1202" s="68"/>
      <c r="AC1202" s="69"/>
      <c r="AD1202" s="69"/>
      <c r="AE1202" s="67"/>
      <c r="AF1202" s="68"/>
      <c r="AG1202" s="67"/>
      <c r="AH1202" s="68"/>
      <c r="AI1202" s="67"/>
      <c r="AJ1202" s="68"/>
      <c r="AK1202" s="227"/>
      <c r="AL1202" s="228"/>
      <c r="AM1202" s="227"/>
      <c r="AN1202" s="228"/>
      <c r="AO1202" s="112"/>
      <c r="AP1202" s="113"/>
      <c r="AQ1202" s="112"/>
      <c r="AR1202" s="113"/>
      <c r="AS1202" s="112"/>
      <c r="AT1202" s="113"/>
      <c r="AU1202" s="67"/>
      <c r="AV1202" s="110"/>
      <c r="AW1202" s="89"/>
      <c r="AX1202" s="89"/>
      <c r="AY1202" s="89"/>
      <c r="AZ1202" s="89"/>
      <c r="BA1202" s="89"/>
    </row>
    <row r="1203" spans="1:63" x14ac:dyDescent="0.25">
      <c r="A1203" s="77"/>
      <c r="B1203" s="70"/>
      <c r="C1203" s="223">
        <f>(VLOOKUP(A1202,$BL$2:$CH$5,2,FALSE))*'Attorney Detail'!F1203</f>
        <v>15</v>
      </c>
      <c r="D1203" s="224"/>
      <c r="E1203" s="223">
        <f>(VLOOKUP(A1202,$BL$2:$CH$5,3,FALSE))*'Attorney Detail'!F1203</f>
        <v>15</v>
      </c>
      <c r="F1203" s="224"/>
      <c r="G1203" s="223">
        <f>VLOOKUP(A1202,$BL$2:$CI$5,4,FALSE)*'Attorney Detail'!F1203</f>
        <v>50</v>
      </c>
      <c r="H1203" s="224"/>
      <c r="I1203" s="223">
        <f>VLOOKUP(A1202,$BL$2:$CI$5,5,FALSE)*'Attorney Detail'!F1203</f>
        <v>80</v>
      </c>
      <c r="J1203" s="224"/>
      <c r="K1203" s="223">
        <f>VLOOKUP(A1202,$BL$2:$CI$5,6,FALSE)*'Attorney Detail'!F1203</f>
        <v>100</v>
      </c>
      <c r="L1203" s="224"/>
      <c r="M1203" s="234">
        <f>VLOOKUP(A1202,$BL$2:$CI$5,7,FALSE)*'Attorney Detail'!F1203</f>
        <v>150</v>
      </c>
      <c r="N1203" s="224"/>
      <c r="O1203" s="223">
        <f>VLOOKUP(A1202,$BL$2:$CI$5,8,FALSE)*'Attorney Detail'!F1203</f>
        <v>300</v>
      </c>
      <c r="P1203" s="224"/>
      <c r="Q1203" s="223">
        <f>VLOOKUP(A1202,$BL$2:$CI$5,9,FALSE)*'Attorney Detail'!F1203</f>
        <v>15</v>
      </c>
      <c r="R1203" s="224"/>
      <c r="S1203" s="223">
        <f>VLOOKUP(A1202,$BL$2:$CI$5,10,FALSE)*'Attorney Detail'!F1203</f>
        <v>50</v>
      </c>
      <c r="T1203" s="224"/>
      <c r="U1203" s="223">
        <f>VLOOKUP(A1202,$BL$2:$CI$5,11,FALSE)*'Attorney Detail'!F1203</f>
        <v>100</v>
      </c>
      <c r="V1203" s="224"/>
      <c r="W1203" s="223">
        <f>VLOOKUP(A1202,$BL$2:$CI$5,12,FALSE)*'Attorney Detail'!F1203</f>
        <v>220</v>
      </c>
      <c r="X1203" s="224"/>
      <c r="Y1203" s="223">
        <f>VLOOKUP(A1202,$BL$2:$CI$5,13,FALSE)*'Attorney Detail'!F1203</f>
        <v>300</v>
      </c>
      <c r="Z1203" s="224"/>
      <c r="AA1203" s="229">
        <f>VLOOKUP(A1202,$BL$2:$CI$5,14,FALSE)*'Attorney Detail'!F1203</f>
        <v>400</v>
      </c>
      <c r="AB1203" s="230"/>
      <c r="AC1203" s="229">
        <f>VLOOKUP(A1202,$BL$2:$CI$5,15,FALSE)*'Attorney Detail'!F1203</f>
        <v>120</v>
      </c>
      <c r="AD1203" s="231"/>
      <c r="AE1203" s="229">
        <f>VLOOKUP(A1202,$BL$2:$CI$5,16,FALSE)*'Attorney Detail'!F1203</f>
        <v>120</v>
      </c>
      <c r="AF1203" s="230"/>
      <c r="AG1203" s="229">
        <f>VLOOKUP(A1202,$BL$2:$CI$5,17,FALSE)*'Attorney Detail'!F1203</f>
        <v>300</v>
      </c>
      <c r="AH1203" s="230"/>
      <c r="AI1203" s="223">
        <f>VLOOKUP(A1202,$BL$2:$CI$5,18,FALSE)*'Attorney Detail'!F1203</f>
        <v>300</v>
      </c>
      <c r="AJ1203" s="224"/>
      <c r="AK1203" s="223">
        <f>VLOOKUP(A1202,$BL$2:$CI$5,19,FALSE)*'Attorney Detail'!F1203</f>
        <v>15</v>
      </c>
      <c r="AL1203" s="224"/>
      <c r="AM1203" s="223">
        <f>VLOOKUP(A1202,$BL$2:$CI$5,20,FALSE)*'Attorney Detail'!F1203</f>
        <v>40</v>
      </c>
      <c r="AN1203" s="224"/>
      <c r="AO1203" s="223">
        <f>VLOOKUP(A1202,$BL$2:$CI$5,21,FALSE)*'Attorney Detail'!F1203</f>
        <v>40</v>
      </c>
      <c r="AP1203" s="224"/>
      <c r="AQ1203" s="223">
        <f>VLOOKUP(A1202,$BL$2:$CI$5,22,FALSE)*'Attorney Detail'!F1203</f>
        <v>40</v>
      </c>
      <c r="AR1203" s="224"/>
      <c r="AS1203" s="235">
        <f>VLOOKUP(A1202,$BL$2:$CI$5,23,FALSE)*'Attorney Detail'!F1203</f>
        <v>10000000000</v>
      </c>
      <c r="AT1203" s="236"/>
      <c r="AU1203" s="237"/>
      <c r="AV1203" s="238"/>
    </row>
    <row r="1204" spans="1:63" ht="15.75" thickBot="1" x14ac:dyDescent="0.3">
      <c r="A1204" s="37" t="str">
        <f>'Attorney Detail'!A1203&amp;""</f>
        <v/>
      </c>
      <c r="B1204" s="78" t="s">
        <v>24</v>
      </c>
      <c r="C1204" s="78" t="s">
        <v>24</v>
      </c>
      <c r="D1204" s="78" t="s">
        <v>112</v>
      </c>
      <c r="E1204" s="78" t="s">
        <v>24</v>
      </c>
      <c r="F1204" s="78" t="s">
        <v>112</v>
      </c>
      <c r="G1204" s="78" t="s">
        <v>24</v>
      </c>
      <c r="H1204" s="78" t="s">
        <v>112</v>
      </c>
      <c r="I1204" s="78" t="s">
        <v>24</v>
      </c>
      <c r="J1204" s="78" t="s">
        <v>112</v>
      </c>
      <c r="K1204" s="78" t="s">
        <v>24</v>
      </c>
      <c r="L1204" s="78" t="s">
        <v>112</v>
      </c>
      <c r="M1204" s="78" t="s">
        <v>24</v>
      </c>
      <c r="N1204" s="78" t="s">
        <v>112</v>
      </c>
      <c r="O1204" s="78" t="s">
        <v>24</v>
      </c>
      <c r="P1204" s="78" t="s">
        <v>112</v>
      </c>
      <c r="Q1204" s="78" t="s">
        <v>24</v>
      </c>
      <c r="R1204" s="78" t="s">
        <v>112</v>
      </c>
      <c r="S1204" s="78" t="s">
        <v>24</v>
      </c>
      <c r="T1204" s="78" t="s">
        <v>112</v>
      </c>
      <c r="U1204" s="78" t="s">
        <v>24</v>
      </c>
      <c r="V1204" s="78" t="s">
        <v>112</v>
      </c>
      <c r="W1204" s="78" t="s">
        <v>24</v>
      </c>
      <c r="X1204" s="78" t="s">
        <v>112</v>
      </c>
      <c r="Y1204" s="78" t="s">
        <v>24</v>
      </c>
      <c r="Z1204" s="78" t="s">
        <v>112</v>
      </c>
      <c r="AA1204" s="78" t="s">
        <v>24</v>
      </c>
      <c r="AB1204" s="78" t="s">
        <v>112</v>
      </c>
      <c r="AC1204" s="78" t="s">
        <v>24</v>
      </c>
      <c r="AD1204" s="78" t="s">
        <v>112</v>
      </c>
      <c r="AE1204" s="78" t="s">
        <v>24</v>
      </c>
      <c r="AF1204" s="78" t="s">
        <v>112</v>
      </c>
      <c r="AG1204" s="78" t="s">
        <v>24</v>
      </c>
      <c r="AH1204" s="79" t="s">
        <v>112</v>
      </c>
      <c r="AI1204" s="78" t="s">
        <v>24</v>
      </c>
      <c r="AJ1204" s="78" t="s">
        <v>112</v>
      </c>
      <c r="AK1204" s="78" t="s">
        <v>24</v>
      </c>
      <c r="AL1204" s="78" t="s">
        <v>112</v>
      </c>
      <c r="AM1204" s="78" t="s">
        <v>24</v>
      </c>
      <c r="AN1204" s="78" t="s">
        <v>112</v>
      </c>
      <c r="AO1204" s="78" t="s">
        <v>24</v>
      </c>
      <c r="AP1204" s="78" t="s">
        <v>112</v>
      </c>
      <c r="AQ1204" s="78" t="s">
        <v>24</v>
      </c>
      <c r="AR1204" s="78" t="s">
        <v>112</v>
      </c>
      <c r="AS1204" s="78" t="s">
        <v>24</v>
      </c>
      <c r="AT1204" s="78" t="s">
        <v>112</v>
      </c>
      <c r="AU1204" s="78" t="s">
        <v>24</v>
      </c>
      <c r="AV1204" s="154" t="s">
        <v>112</v>
      </c>
    </row>
    <row r="1205" spans="1:63" ht="16.5" thickTop="1" thickBot="1" x14ac:dyDescent="0.3">
      <c r="A1205" s="20" t="s">
        <v>25</v>
      </c>
      <c r="B1205" s="21"/>
      <c r="C1205" s="21"/>
      <c r="D1205" s="75">
        <f>C1205/C1203</f>
        <v>0</v>
      </c>
      <c r="E1205" s="21"/>
      <c r="F1205" s="75">
        <f>E1205/E1203</f>
        <v>0</v>
      </c>
      <c r="G1205" s="21"/>
      <c r="H1205" s="75">
        <f>G1205/G1203</f>
        <v>0</v>
      </c>
      <c r="I1205" s="21"/>
      <c r="J1205" s="75">
        <f>I1205/I1203</f>
        <v>0</v>
      </c>
      <c r="K1205" s="21"/>
      <c r="L1205" s="75">
        <f>K1205/K1203</f>
        <v>0</v>
      </c>
      <c r="M1205" s="21"/>
      <c r="N1205" s="75">
        <f>M1205/M1203</f>
        <v>0</v>
      </c>
      <c r="O1205" s="21"/>
      <c r="P1205" s="75">
        <f>O1205/O1203</f>
        <v>0</v>
      </c>
      <c r="Q1205" s="21"/>
      <c r="R1205" s="75">
        <f>Q1205/Q1203</f>
        <v>0</v>
      </c>
      <c r="S1205" s="21"/>
      <c r="T1205" s="75">
        <f>S1205/S1203</f>
        <v>0</v>
      </c>
      <c r="U1205" s="21"/>
      <c r="V1205" s="75">
        <f>U1205/U1203</f>
        <v>0</v>
      </c>
      <c r="W1205" s="21"/>
      <c r="X1205" s="75">
        <f>W1205/W1203</f>
        <v>0</v>
      </c>
      <c r="Y1205" s="21"/>
      <c r="Z1205" s="75">
        <f>Y1205/Y1203</f>
        <v>0</v>
      </c>
      <c r="AA1205" s="21"/>
      <c r="AB1205" s="75">
        <f>AA1205/AA1203</f>
        <v>0</v>
      </c>
      <c r="AC1205" s="21"/>
      <c r="AD1205" s="75">
        <f>AC1205/AC1203</f>
        <v>0</v>
      </c>
      <c r="AE1205" s="21"/>
      <c r="AF1205" s="75">
        <f>AE1205/AE1203</f>
        <v>0</v>
      </c>
      <c r="AG1205" s="21"/>
      <c r="AH1205" s="75">
        <f>AG1205/AG1203</f>
        <v>0</v>
      </c>
      <c r="AI1205" s="21"/>
      <c r="AJ1205" s="75">
        <f>AI1205/AI1203</f>
        <v>0</v>
      </c>
      <c r="AK1205" s="21"/>
      <c r="AL1205" s="75">
        <f>AK1205/AK1203</f>
        <v>0</v>
      </c>
      <c r="AM1205" s="21">
        <v>0</v>
      </c>
      <c r="AN1205" s="75">
        <f>AM1205/AM1203</f>
        <v>0</v>
      </c>
      <c r="AO1205" s="21"/>
      <c r="AP1205" s="75">
        <f>AO1205/AO1203</f>
        <v>0</v>
      </c>
      <c r="AQ1205" s="21"/>
      <c r="AR1205" s="75">
        <f>AQ1205/AQ1203</f>
        <v>0</v>
      </c>
      <c r="AS1205" s="21"/>
      <c r="AT1205" s="75">
        <f>AS1205/AS1203</f>
        <v>0</v>
      </c>
      <c r="AU1205" s="100">
        <f>E1205+M1205+O1205+Q1205+W1205+Y1205+AA1205+AE1205+AG1205+AI1205+AO1205+AS1205+G1205+K1205+I1205+AC1205+S1205+U1205+AQ1205+AK1205+AM1205+C1205</f>
        <v>0</v>
      </c>
      <c r="AV1205" s="155">
        <f t="shared" ref="AV1205:AV1209" si="5430">F1205+N1205+P1205+R1205+X1205+Z1205+AB1205+AF1205+AH1205+AJ1205+AP1205+AT1205+AD1205+H1205+L1205+J1205+T1205+V1205+AR1205+AL1205+AN1205+D1205</f>
        <v>0</v>
      </c>
      <c r="AW1205" s="93">
        <f>IF(D1205=0,0,(IF('Attorney Detail'!I1203="yes",(D1205/AV1205)*('Attorney Detail'!G1203+'Attorney Detail'!H1203),0)))</f>
        <v>0</v>
      </c>
      <c r="AX1205" s="93">
        <f>IF(F1205=0,0,(IF('Attorney Detail'!J1203="yes",(F1205/AV1205)*('Attorney Detail'!G1203+'Attorney Detail'!H1203),0)))</f>
        <v>0</v>
      </c>
      <c r="AY1205" s="93">
        <f>IF(H1205+J1205=0,0,(IF('Attorney Detail'!K1203="yes",((H1205+J1205)/AV1205)*('Attorney Detail'!G1203+'Attorney Detail'!H1203),0)))</f>
        <v>0</v>
      </c>
      <c r="AZ1205" s="93">
        <f>IF(L1205=0,0,(IF('Attorney Detail'!L1203="yes",(L1205/AV1205)*('Attorney Detail'!G1203+'Attorney Detail'!H1203),0)))</f>
        <v>0</v>
      </c>
      <c r="BA1205" s="93">
        <f>IF(N1205=0,0,(N1205/AV1205)*('Attorney Detail'!G1203+'Attorney Detail'!H1203))</f>
        <v>0</v>
      </c>
      <c r="BB1205" s="93">
        <f>IF(R1205+T1205=0,0,(IF('Attorney Detail'!M1203="yes",((R1205+T1205)/AV1205)*('Attorney Detail'!G1203+'Attorney Detail'!H1203),0)))</f>
        <v>0</v>
      </c>
      <c r="BC1205" s="93">
        <f>IF(V1205=0,0,(IF('Attorney Detail'!N1203="yes",(((V1205)/AV1205)*('Attorney Detail'!G1203+'Attorney Detail'!H1203)),0)))</f>
        <v>0</v>
      </c>
      <c r="BD1205" s="93">
        <f>IF(X1205+Z1205+AB1205=0,0,(IF('Attorney Detail'!O1203="yes",((X1205+Z1205+AB1205)/AV1205)*('Attorney Detail'!G1203+'Attorney Detail'!H1203),0)))</f>
        <v>0</v>
      </c>
      <c r="BE1205" s="93">
        <f>IF(AD1205=0,0,(IF('Attorney Detail'!P1203="yes",(AD1205/AV1205)*('Attorney Detail'!G1203+'Attorney Detail'!H1203),0)))</f>
        <v>0</v>
      </c>
      <c r="BF1205" s="93">
        <f>IF(AF1205=0,0,(IF('Attorney Detail'!Q1203="yes",(AF1205/AV1205)*('Attorney Detail'!G1203+'Attorney Detail'!H1203),0)))</f>
        <v>0</v>
      </c>
      <c r="BG1205" s="93">
        <f>IF(AH1205=0,0,(AH1205/AV1205)*('Attorney Detail'!G1203+'Attorney Detail'!H1203))</f>
        <v>0</v>
      </c>
      <c r="BH1205" s="93">
        <f>IF(AK1205+AM1205=0,0,(IF('Attorney Detail'!R1203="yes",((AL1205+AN1205)/AV1205)*('Attorney Detail'!G1203+'Attorney Detail'!H1203),0)))</f>
        <v>0</v>
      </c>
      <c r="BI1205" s="91">
        <f>IF(AP1205=0,0,(IF('Attorney Detail'!S1203="yes",(AP1205/AV1205)*('Attorney Detail'!G1203+'Attorney Detail'!H1203),0)))</f>
        <v>0</v>
      </c>
      <c r="BJ1205" s="91">
        <f>IF(AT1205=0,0,(AT1205/AV1205)*('Attorney Detail'!G1203+'Attorney Detail'!H1203))</f>
        <v>0</v>
      </c>
      <c r="BK1205" s="91">
        <f>IF((AU1205)=0,('Attorney Detail'!G1203+'Attorney Detail'!H1203),SUM(AW1205:BJ1205))</f>
        <v>0</v>
      </c>
    </row>
    <row r="1206" spans="1:63" ht="16.5" thickTop="1" thickBot="1" x14ac:dyDescent="0.3">
      <c r="A1206" s="22" t="s">
        <v>26</v>
      </c>
      <c r="B1206" s="23"/>
      <c r="C1206" s="88"/>
      <c r="D1206" s="75">
        <f>C1206/C1203</f>
        <v>0</v>
      </c>
      <c r="E1206" s="88"/>
      <c r="F1206" s="75">
        <f>E1206/E1203</f>
        <v>0</v>
      </c>
      <c r="G1206" s="88"/>
      <c r="H1206" s="75">
        <f>G1206/G1203</f>
        <v>0</v>
      </c>
      <c r="I1206" s="88"/>
      <c r="J1206" s="75">
        <f>I1206/I1203</f>
        <v>0</v>
      </c>
      <c r="K1206" s="88"/>
      <c r="L1206" s="75">
        <f>K1206/K1203</f>
        <v>0</v>
      </c>
      <c r="M1206" s="88"/>
      <c r="N1206" s="75">
        <f>M1206/M1203</f>
        <v>0</v>
      </c>
      <c r="O1206" s="88"/>
      <c r="P1206" s="75">
        <f>O1206/O1203</f>
        <v>0</v>
      </c>
      <c r="Q1206" s="88"/>
      <c r="R1206" s="75">
        <f>Q1206/Q1203</f>
        <v>0</v>
      </c>
      <c r="S1206" s="88"/>
      <c r="T1206" s="75">
        <f>S1206/S1203</f>
        <v>0</v>
      </c>
      <c r="U1206" s="88"/>
      <c r="V1206" s="75">
        <f>U1206/U1203</f>
        <v>0</v>
      </c>
      <c r="W1206" s="88"/>
      <c r="X1206" s="75">
        <f>W1206/W1203</f>
        <v>0</v>
      </c>
      <c r="Y1206" s="88"/>
      <c r="Z1206" s="75">
        <f>Y1206/Y1203</f>
        <v>0</v>
      </c>
      <c r="AA1206" s="88"/>
      <c r="AB1206" s="75">
        <f>AA1206/AA1203</f>
        <v>0</v>
      </c>
      <c r="AC1206" s="88"/>
      <c r="AD1206" s="75">
        <f>AC1206/AC1203</f>
        <v>0</v>
      </c>
      <c r="AE1206" s="88"/>
      <c r="AF1206" s="75">
        <f>AE1206/AE1203</f>
        <v>0</v>
      </c>
      <c r="AG1206" s="88"/>
      <c r="AH1206" s="75">
        <f>AG1206/AG1203</f>
        <v>0</v>
      </c>
      <c r="AI1206" s="88"/>
      <c r="AJ1206" s="75">
        <f>AI1206/AI1203</f>
        <v>0</v>
      </c>
      <c r="AK1206" s="88">
        <v>0</v>
      </c>
      <c r="AL1206" s="75">
        <f>AK1206/AK1203</f>
        <v>0</v>
      </c>
      <c r="AM1206" s="88">
        <v>0</v>
      </c>
      <c r="AN1206" s="75">
        <f>AM1206/AM1203</f>
        <v>0</v>
      </c>
      <c r="AO1206" s="88"/>
      <c r="AP1206" s="75">
        <f>AO1206/AO1203</f>
        <v>0</v>
      </c>
      <c r="AQ1206" s="88"/>
      <c r="AR1206" s="75">
        <f>AQ1206/AQ1203</f>
        <v>0</v>
      </c>
      <c r="AS1206" s="88"/>
      <c r="AT1206" s="75">
        <f>AS1206/AS1203</f>
        <v>0</v>
      </c>
      <c r="AU1206" s="107">
        <f>E1206+M1206+O1206+Q1206+W1206+Y1206+AA1206+AE1206+AG1206+AI1206+AO1206+AS1206+G1206+K1206+I1206+AC1206+S1206+U1206+AQ1206+AK1206+AM1206+C1206</f>
        <v>0</v>
      </c>
      <c r="AV1206" s="155">
        <f t="shared" si="5430"/>
        <v>0</v>
      </c>
      <c r="AW1206" s="93">
        <f>IF(D1206=0,0,(IF('Attorney Detail'!I1204="yes",(D1206/AV1206)*('Attorney Detail'!G1204+'Attorney Detail'!H1204),0)))</f>
        <v>0</v>
      </c>
      <c r="AX1206" s="93">
        <f>IF(F1206=0,0,(IF('Attorney Detail'!J1204="yes",(F1206/AV1206)*('Attorney Detail'!G1204+'Attorney Detail'!H1204),0)))</f>
        <v>0</v>
      </c>
      <c r="AY1206" s="93">
        <f>IF(H1206+J1206=0,0,(IF('Attorney Detail'!K1204="yes",((H1206+J1206)/AV1206)*('Attorney Detail'!G1204+'Attorney Detail'!H1204),0)))</f>
        <v>0</v>
      </c>
      <c r="AZ1206" s="93">
        <f>IF(L1206=0,0,(IF('Attorney Detail'!L1204="yes",(L1206/AV1206)*('Attorney Detail'!G1204+'Attorney Detail'!H1204),0)))</f>
        <v>0</v>
      </c>
      <c r="BA1206" s="93">
        <f>IF(N1206=0,0,(N1206/AV1206)*('Attorney Detail'!G1204+'Attorney Detail'!H1204))</f>
        <v>0</v>
      </c>
      <c r="BB1206" s="93">
        <f>IF(R1206+T1206=0,0,(IF('Attorney Detail'!M1204="yes",((R1206+T1206)/AV1206)*('Attorney Detail'!G1204+'Attorney Detail'!H1204),0)))</f>
        <v>0</v>
      </c>
      <c r="BC1206" s="93">
        <f>IF(V1206=0,0,(IF('Attorney Detail'!N1204="yes",(((V1206)/AV1206)*('Attorney Detail'!G1204+'Attorney Detail'!H1204)),0)))</f>
        <v>0</v>
      </c>
      <c r="BD1206" s="93">
        <f>IF(X1206+Z1206+AB1206=0,0,(IF('Attorney Detail'!O1204="yes",((X1206+Z1206+AB1206)/AV1206)*('Attorney Detail'!G1204+'Attorney Detail'!H1204),0)))</f>
        <v>0</v>
      </c>
      <c r="BE1206" s="93">
        <f>IF(AD1206=0,0,(IF('Attorney Detail'!P1204="yes",(AD1206/AV1206)*('Attorney Detail'!G1204+'Attorney Detail'!H1204),0)))</f>
        <v>0</v>
      </c>
      <c r="BF1206" s="93">
        <f>IF(AF1206=0,0,(IF('Attorney Detail'!Q1204="yes",(AF1206/AV1206)*('Attorney Detail'!G1204+'Attorney Detail'!H1204),0)))</f>
        <v>0</v>
      </c>
      <c r="BG1206" s="93">
        <f>IF(AH1206=0,0,(AH1206/AV1206)*('Attorney Detail'!G1204+'Attorney Detail'!H1204))</f>
        <v>0</v>
      </c>
      <c r="BH1206" s="93">
        <f>IF(AK1206+AM1206=0,0,(IF('Attorney Detail'!R1204="yes",((AL1206+AN1206)/AV1206)*('Attorney Detail'!G1204+'Attorney Detail'!H1204),0)))</f>
        <v>0</v>
      </c>
      <c r="BI1206" s="91">
        <f>IF(AP1206=0,0,(IF('Attorney Detail'!S1204="yes",(AP1206/AV1206)*('Attorney Detail'!G1204+'Attorney Detail'!H1204),0)))</f>
        <v>0</v>
      </c>
      <c r="BJ1206" s="91">
        <f>IF(AT1206=0,0,(AT1206/AV1206)*('Attorney Detail'!G1204+'Attorney Detail'!H1204))</f>
        <v>0</v>
      </c>
      <c r="BK1206" s="91">
        <f>IF((AU1206)=0,('Attorney Detail'!G1204+'Attorney Detail'!H1204),SUM(AW1206:BJ1206))</f>
        <v>0</v>
      </c>
    </row>
    <row r="1207" spans="1:63" ht="16.5" thickTop="1" thickBot="1" x14ac:dyDescent="0.3">
      <c r="A1207" s="22" t="s">
        <v>27</v>
      </c>
      <c r="B1207" s="23"/>
      <c r="C1207" s="88"/>
      <c r="D1207" s="75">
        <f>C1207/C1203</f>
        <v>0</v>
      </c>
      <c r="E1207" s="88"/>
      <c r="F1207" s="75">
        <f>E1207/E1203</f>
        <v>0</v>
      </c>
      <c r="G1207" s="88"/>
      <c r="H1207" s="75">
        <f>G1207/G1203</f>
        <v>0</v>
      </c>
      <c r="I1207" s="88"/>
      <c r="J1207" s="75">
        <f>I1207/I1203</f>
        <v>0</v>
      </c>
      <c r="K1207" s="88"/>
      <c r="L1207" s="75">
        <f>K1207/K1203</f>
        <v>0</v>
      </c>
      <c r="M1207" s="88"/>
      <c r="N1207" s="75">
        <f>M1207/M1203</f>
        <v>0</v>
      </c>
      <c r="O1207" s="88"/>
      <c r="P1207" s="75">
        <f>O1207/O1203</f>
        <v>0</v>
      </c>
      <c r="Q1207" s="88"/>
      <c r="R1207" s="75">
        <f>Q1207/Q1203</f>
        <v>0</v>
      </c>
      <c r="S1207" s="88"/>
      <c r="T1207" s="75">
        <f>S1207/S1203</f>
        <v>0</v>
      </c>
      <c r="U1207" s="88"/>
      <c r="V1207" s="75">
        <f>U1207/U1203</f>
        <v>0</v>
      </c>
      <c r="W1207" s="88"/>
      <c r="X1207" s="75">
        <f>W1207/W1203</f>
        <v>0</v>
      </c>
      <c r="Y1207" s="88"/>
      <c r="Z1207" s="75">
        <f>Y1207/Y1203</f>
        <v>0</v>
      </c>
      <c r="AA1207" s="88"/>
      <c r="AB1207" s="75">
        <f>AA1207/AA1203</f>
        <v>0</v>
      </c>
      <c r="AC1207" s="88"/>
      <c r="AD1207" s="75">
        <f>AC1207/AC1203</f>
        <v>0</v>
      </c>
      <c r="AE1207" s="88"/>
      <c r="AF1207" s="75">
        <f>AE1207/AE1203</f>
        <v>0</v>
      </c>
      <c r="AG1207" s="88"/>
      <c r="AH1207" s="75">
        <f>AG1207/AG1203</f>
        <v>0</v>
      </c>
      <c r="AI1207" s="88"/>
      <c r="AJ1207" s="75">
        <f>AI1207/AI1203</f>
        <v>0</v>
      </c>
      <c r="AK1207" s="88">
        <v>0</v>
      </c>
      <c r="AL1207" s="75">
        <f>AK1207/AK1203</f>
        <v>0</v>
      </c>
      <c r="AM1207" s="88">
        <v>0</v>
      </c>
      <c r="AN1207" s="75">
        <f>AM1207/AM1203</f>
        <v>0</v>
      </c>
      <c r="AO1207" s="88"/>
      <c r="AP1207" s="75">
        <f>AO1207/AO1203</f>
        <v>0</v>
      </c>
      <c r="AQ1207" s="88"/>
      <c r="AR1207" s="75">
        <f>AQ1207/AQ1203</f>
        <v>0</v>
      </c>
      <c r="AS1207" s="88"/>
      <c r="AT1207" s="75">
        <f>AS1207/AS1203</f>
        <v>0</v>
      </c>
      <c r="AU1207" s="107">
        <f>E1207+M1207+O1207+Q1207+W1207+Y1207+AA1207+AE1207+AG1207+AI1207+AO1207+AS1207+G1207+K1207+I1207+AC1207+S1207+U1207+AQ1207+AK1207+AM1207+C1207</f>
        <v>0</v>
      </c>
      <c r="AV1207" s="155">
        <f t="shared" si="5430"/>
        <v>0</v>
      </c>
      <c r="AW1207" s="93">
        <f>IF(D1207=0,0,(IF('Attorney Detail'!I1205="yes",(D1207/AV1207)*('Attorney Detail'!G1205+'Attorney Detail'!H1205),0)))</f>
        <v>0</v>
      </c>
      <c r="AX1207" s="93">
        <f>IF(F1207=0,0,(IF('Attorney Detail'!J1205="yes",(F1207/AV1207)*('Attorney Detail'!G1205+'Attorney Detail'!H1205),0)))</f>
        <v>0</v>
      </c>
      <c r="AY1207" s="93">
        <f>IF(H1207+J1207=0,0,(IF('Attorney Detail'!K1205="yes",((H1207+J1207)/AV1207)*('Attorney Detail'!G1205+'Attorney Detail'!H1205),0)))</f>
        <v>0</v>
      </c>
      <c r="AZ1207" s="93">
        <f>IF(L1207=0,0,(IF('Attorney Detail'!L1205="yes",(L1207/AV1207)*('Attorney Detail'!G1205+'Attorney Detail'!H1205),0)))</f>
        <v>0</v>
      </c>
      <c r="BA1207" s="93">
        <f>IF(N1207=0,0,(N1207/AV1207)*('Attorney Detail'!G1205+'Attorney Detail'!H1205))</f>
        <v>0</v>
      </c>
      <c r="BB1207" s="93">
        <f>IF(R1207+T1207=0,0,(IF('Attorney Detail'!M1205="yes",((R1207+T1207)/AV1207)*('Attorney Detail'!G1205+'Attorney Detail'!H1205),0)))</f>
        <v>0</v>
      </c>
      <c r="BC1207" s="93">
        <f>IF(V1207=0,0,(IF('Attorney Detail'!N1205="yes",(((V1207)/AV1207)*('Attorney Detail'!G1205+'Attorney Detail'!H1205)),0)))</f>
        <v>0</v>
      </c>
      <c r="BD1207" s="93">
        <f>IF(X1207+Z1207+AB1207=0,0,(IF('Attorney Detail'!O1205="yes",((X1207+Z1207+AB1207)/AV1207)*('Attorney Detail'!G1205+'Attorney Detail'!H1205),0)))</f>
        <v>0</v>
      </c>
      <c r="BE1207" s="93">
        <f>IF(AD1207=0,0,(IF('Attorney Detail'!P1205="yes",(AD1207/AV1207)*('Attorney Detail'!G1205+'Attorney Detail'!H1205),0)))</f>
        <v>0</v>
      </c>
      <c r="BF1207" s="93">
        <f>IF(AF1207=0,0,(IF('Attorney Detail'!Q1205="yes",(AF1207/AV1207)*('Attorney Detail'!G1205+'Attorney Detail'!H1205),0)))</f>
        <v>0</v>
      </c>
      <c r="BG1207" s="93">
        <f>IF(AH1207=0,0,(AH1207/AV1207)*('Attorney Detail'!G1205+'Attorney Detail'!H1205))</f>
        <v>0</v>
      </c>
      <c r="BH1207" s="93">
        <f>IF(AK1207+AM1207=0,0,(IF('Attorney Detail'!R1205="yes",((AL1207+AN1207)/AV1207)*('Attorney Detail'!G1205+'Attorney Detail'!H1205),0)))</f>
        <v>0</v>
      </c>
      <c r="BI1207" s="91">
        <f>IF(AP1207=0,0,(IF('Attorney Detail'!S1205="yes",(AP1207/AV1207)*('Attorney Detail'!G1205+'Attorney Detail'!H1205),0)))</f>
        <v>0</v>
      </c>
      <c r="BJ1207" s="91">
        <f>IF(AT1207=0,0,(AT1207/AV1207)*('Attorney Detail'!G1205+'Attorney Detail'!H1205))</f>
        <v>0</v>
      </c>
      <c r="BK1207" s="91">
        <f>IF((AU1207)=0,('Attorney Detail'!G1205+'Attorney Detail'!H1205),SUM(AW1207:BJ1207))</f>
        <v>0</v>
      </c>
    </row>
    <row r="1208" spans="1:63" ht="16.5" thickTop="1" thickBot="1" x14ac:dyDescent="0.3">
      <c r="A1208" s="24" t="s">
        <v>28</v>
      </c>
      <c r="B1208" s="25"/>
      <c r="C1208" s="25"/>
      <c r="D1208" s="75">
        <f>C1208/C1203</f>
        <v>0</v>
      </c>
      <c r="E1208" s="25"/>
      <c r="F1208" s="75">
        <f>E1208/E1203</f>
        <v>0</v>
      </c>
      <c r="G1208" s="25"/>
      <c r="H1208" s="75">
        <f>G1208/G1203</f>
        <v>0</v>
      </c>
      <c r="I1208" s="25"/>
      <c r="J1208" s="75">
        <f>I1208/I1203</f>
        <v>0</v>
      </c>
      <c r="K1208" s="25"/>
      <c r="L1208" s="75">
        <f>K1208/K1203</f>
        <v>0</v>
      </c>
      <c r="M1208" s="25"/>
      <c r="N1208" s="75">
        <f>M1208/M1203</f>
        <v>0</v>
      </c>
      <c r="O1208" s="25"/>
      <c r="P1208" s="75">
        <f>O1208/O1203</f>
        <v>0</v>
      </c>
      <c r="Q1208" s="25"/>
      <c r="R1208" s="75">
        <f>Q1208/Q1203</f>
        <v>0</v>
      </c>
      <c r="S1208" s="25"/>
      <c r="T1208" s="75">
        <f>S1208/S1203</f>
        <v>0</v>
      </c>
      <c r="U1208" s="25"/>
      <c r="V1208" s="75">
        <f>U1208/U1203</f>
        <v>0</v>
      </c>
      <c r="W1208" s="25"/>
      <c r="X1208" s="75">
        <f>W1208/W1203</f>
        <v>0</v>
      </c>
      <c r="Y1208" s="25"/>
      <c r="Z1208" s="75">
        <f>Y1208/Y1203</f>
        <v>0</v>
      </c>
      <c r="AA1208" s="25"/>
      <c r="AB1208" s="75">
        <f>AA1208/AA1203</f>
        <v>0</v>
      </c>
      <c r="AC1208" s="25"/>
      <c r="AD1208" s="75">
        <f>AC1208/AC1203</f>
        <v>0</v>
      </c>
      <c r="AE1208" s="25"/>
      <c r="AF1208" s="75">
        <f>AE1208/AE1203</f>
        <v>0</v>
      </c>
      <c r="AG1208" s="25"/>
      <c r="AH1208" s="75">
        <f>AG1208/AG1203</f>
        <v>0</v>
      </c>
      <c r="AI1208" s="25"/>
      <c r="AJ1208" s="75">
        <f>AI1208/AI1203</f>
        <v>0</v>
      </c>
      <c r="AK1208" s="25">
        <v>0</v>
      </c>
      <c r="AL1208" s="75">
        <f>AK1208/AK1203</f>
        <v>0</v>
      </c>
      <c r="AM1208" s="25">
        <v>0</v>
      </c>
      <c r="AN1208" s="75">
        <f>AM1208/AM1203</f>
        <v>0</v>
      </c>
      <c r="AO1208" s="25"/>
      <c r="AP1208" s="75">
        <f>AO1208/AO1203</f>
        <v>0</v>
      </c>
      <c r="AQ1208" s="25"/>
      <c r="AR1208" s="75">
        <f>AQ1208/AQ1203</f>
        <v>0</v>
      </c>
      <c r="AS1208" s="25"/>
      <c r="AT1208" s="75">
        <f>AS1208/AS1203</f>
        <v>0</v>
      </c>
      <c r="AU1208" s="108">
        <f>E1208+M1208+O1208+Q1208+W1208+Y1208+AA1208+AE1208+AG1208+AI1208+AO1208+AS1208+G1208+K1208+I1208+AC1208+S1208+U1208+AQ1208+AK1208+AM1208+C1208</f>
        <v>0</v>
      </c>
      <c r="AV1208" s="155">
        <f t="shared" si="5430"/>
        <v>0</v>
      </c>
      <c r="AW1208" s="93">
        <f>IF(D1208=0,0,(IF('Attorney Detail'!I1206="yes",(D1208/AV1208)*('Attorney Detail'!G1206+'Attorney Detail'!H1206),0)))</f>
        <v>0</v>
      </c>
      <c r="AX1208" s="93">
        <f>IF(F1208=0,0,(IF('Attorney Detail'!J1206="yes",(F1208/AV1208)*('Attorney Detail'!G1206+'Attorney Detail'!H1206),0)))</f>
        <v>0</v>
      </c>
      <c r="AY1208" s="93">
        <f>IF(H1208+J1208=0,0,(IF('Attorney Detail'!K1206="yes",((H1208+J1208)/AV1208)*('Attorney Detail'!G1206+'Attorney Detail'!H1206),0)))</f>
        <v>0</v>
      </c>
      <c r="AZ1208" s="93">
        <f>IF(L1208=0,0,(IF('Attorney Detail'!L1206="yes",(L1208/AV1208)*('Attorney Detail'!G1206+'Attorney Detail'!H1206),0)))</f>
        <v>0</v>
      </c>
      <c r="BA1208" s="93">
        <f>IF(N1208=0,0,(N1208/AV1208)*('Attorney Detail'!G1206+'Attorney Detail'!H1206))</f>
        <v>0</v>
      </c>
      <c r="BB1208" s="93">
        <f>IF(R1208+T1208=0,0,(IF('Attorney Detail'!M1206="yes",((R1208+T1208)/AV1208)*('Attorney Detail'!G1206+'Attorney Detail'!H1206),0)))</f>
        <v>0</v>
      </c>
      <c r="BC1208" s="93">
        <f>IF(V1208=0,0,(IF('Attorney Detail'!N1206="yes",(((V1208)/AV1208)*('Attorney Detail'!G1206+'Attorney Detail'!H1206)),0)))</f>
        <v>0</v>
      </c>
      <c r="BD1208" s="93">
        <f>IF(X1208+Z1208+AB1208=0,0,(IF('Attorney Detail'!O1206="yes",((X1208+Z1208+AB1208)/AV1208)*('Attorney Detail'!G1206+'Attorney Detail'!H1206),0)))</f>
        <v>0</v>
      </c>
      <c r="BE1208" s="93">
        <f>IF(AD1208=0,0,(IF('Attorney Detail'!P1206="yes",(AD1208/AV1208)*('Attorney Detail'!G1206+'Attorney Detail'!H1206),0)))</f>
        <v>0</v>
      </c>
      <c r="BF1208" s="93">
        <f>IF(AF1208=0,0,(IF('Attorney Detail'!Q1206="yes",(AF1208/AV1208)*('Attorney Detail'!G1206+'Attorney Detail'!H1206),0)))</f>
        <v>0</v>
      </c>
      <c r="BG1208" s="93">
        <f>IF(AH1208=0,0,(AH1208/AV1208)*('Attorney Detail'!G1206+'Attorney Detail'!H1206))</f>
        <v>0</v>
      </c>
      <c r="BH1208" s="93">
        <f>IF(AK1208+AM1208=0,0,(IF('Attorney Detail'!R1206="yes",((AL1208+AN1208)/AV1208)*('Attorney Detail'!G1206+'Attorney Detail'!H1206),0)))</f>
        <v>0</v>
      </c>
      <c r="BI1208" s="91">
        <f>IF(AP1208=0,0,(IF('Attorney Detail'!S1206="yes",(AP1208/AV1208)*('Attorney Detail'!G1206+'Attorney Detail'!H1206),0)))</f>
        <v>0</v>
      </c>
      <c r="BJ1208" s="91">
        <f>IF(AT1208=0,0,(AT1208/AV1208)*('Attorney Detail'!G1206+'Attorney Detail'!H1206))</f>
        <v>0</v>
      </c>
      <c r="BK1208" s="91">
        <f>IF((AU1208)=0,('Attorney Detail'!G1206+'Attorney Detail'!H1206),SUM(AW1208:BJ1208))</f>
        <v>0</v>
      </c>
    </row>
    <row r="1209" spans="1:63" ht="16.5" thickTop="1" thickBot="1" x14ac:dyDescent="0.3">
      <c r="A1209" s="72" t="s">
        <v>29</v>
      </c>
      <c r="B1209" s="73"/>
      <c r="C1209" s="73">
        <f t="shared" ref="C1209" si="5431">SUM(C1205:C1208)</f>
        <v>0</v>
      </c>
      <c r="D1209" s="74">
        <f t="shared" ref="D1209" si="5432">C1209/C1203</f>
        <v>0</v>
      </c>
      <c r="E1209" s="73">
        <f t="shared" ref="E1209" si="5433">SUM(E1205:E1208)</f>
        <v>0</v>
      </c>
      <c r="F1209" s="74">
        <f t="shared" ref="F1209" si="5434">E1209/E1203</f>
        <v>0</v>
      </c>
      <c r="G1209" s="73">
        <f t="shared" ref="G1209" si="5435">SUM(G1205:G1208)</f>
        <v>0</v>
      </c>
      <c r="H1209" s="75">
        <f t="shared" ref="H1209" si="5436">G1209/G1203</f>
        <v>0</v>
      </c>
      <c r="I1209" s="73">
        <f t="shared" ref="I1209" si="5437">SUM(I1205:I1208)</f>
        <v>0</v>
      </c>
      <c r="J1209" s="75">
        <f t="shared" ref="J1209" si="5438">I1209/I1203</f>
        <v>0</v>
      </c>
      <c r="K1209" s="73">
        <f t="shared" ref="K1209" si="5439">SUM(K1205:K1208)</f>
        <v>0</v>
      </c>
      <c r="L1209" s="75">
        <f t="shared" ref="L1209" si="5440">K1209/K1203</f>
        <v>0</v>
      </c>
      <c r="M1209" s="73">
        <f t="shared" ref="M1209" si="5441">SUM(M1205:M1208)</f>
        <v>0</v>
      </c>
      <c r="N1209" s="74">
        <f t="shared" ref="N1209" si="5442">M1209/M1203</f>
        <v>0</v>
      </c>
      <c r="O1209" s="73">
        <f t="shared" ref="O1209" si="5443">SUM(O1205:O1208)</f>
        <v>0</v>
      </c>
      <c r="P1209" s="74">
        <f t="shared" ref="P1209" si="5444">O1209/O1203</f>
        <v>0</v>
      </c>
      <c r="Q1209" s="73">
        <f t="shared" ref="Q1209" si="5445">SUM(Q1205:Q1208)</f>
        <v>0</v>
      </c>
      <c r="R1209" s="75">
        <f t="shared" ref="R1209" si="5446">Q1209/Q1203</f>
        <v>0</v>
      </c>
      <c r="S1209" s="73">
        <f t="shared" ref="S1209" si="5447">SUM(S1205:S1208)</f>
        <v>0</v>
      </c>
      <c r="T1209" s="75">
        <f t="shared" ref="T1209" si="5448">S1209/S1203</f>
        <v>0</v>
      </c>
      <c r="U1209" s="73">
        <f t="shared" ref="U1209" si="5449">SUM(U1205:U1208)</f>
        <v>0</v>
      </c>
      <c r="V1209" s="75">
        <f t="shared" ref="V1209" si="5450">U1209/U1203</f>
        <v>0</v>
      </c>
      <c r="W1209" s="73">
        <f t="shared" ref="W1209" si="5451">SUM(W1205:W1208)</f>
        <v>0</v>
      </c>
      <c r="X1209" s="75">
        <f t="shared" ref="X1209" si="5452">W1209/W1203</f>
        <v>0</v>
      </c>
      <c r="Y1209" s="73">
        <f t="shared" ref="Y1209" si="5453">SUM(Y1205:Y1208)</f>
        <v>0</v>
      </c>
      <c r="Z1209" s="75">
        <f t="shared" ref="Z1209" si="5454">Y1209/Y1203</f>
        <v>0</v>
      </c>
      <c r="AA1209" s="73">
        <f t="shared" ref="AA1209" si="5455">SUM(AA1205:AA1208)</f>
        <v>0</v>
      </c>
      <c r="AB1209" s="75">
        <f t="shared" ref="AB1209" si="5456">AA1209/AA1203</f>
        <v>0</v>
      </c>
      <c r="AC1209" s="73">
        <f t="shared" ref="AC1209" si="5457">SUM(AC1205:AC1208)</f>
        <v>0</v>
      </c>
      <c r="AD1209" s="75">
        <f t="shared" ref="AD1209" si="5458">AC1209/AC1203</f>
        <v>0</v>
      </c>
      <c r="AE1209" s="73">
        <f t="shared" ref="AE1209" si="5459">SUM(AE1205:AE1208)</f>
        <v>0</v>
      </c>
      <c r="AF1209" s="75">
        <f t="shared" ref="AF1209" si="5460">AE1209/AE1203</f>
        <v>0</v>
      </c>
      <c r="AG1209" s="73">
        <f t="shared" ref="AG1209" si="5461">SUM(AG1205:AG1208)</f>
        <v>0</v>
      </c>
      <c r="AH1209" s="75">
        <f t="shared" ref="AH1209" si="5462">AG1209/AG1203</f>
        <v>0</v>
      </c>
      <c r="AI1209" s="73">
        <f t="shared" ref="AI1209" si="5463">SUM(AI1205:AI1208)</f>
        <v>0</v>
      </c>
      <c r="AJ1209" s="75">
        <f t="shared" ref="AJ1209" si="5464">AI1209/AI1203</f>
        <v>0</v>
      </c>
      <c r="AK1209" s="73">
        <f t="shared" ref="AK1209" si="5465">SUM(AK1205:AK1208)</f>
        <v>0</v>
      </c>
      <c r="AL1209" s="75">
        <f t="shared" ref="AL1209" si="5466">AK1209/AK1203</f>
        <v>0</v>
      </c>
      <c r="AM1209" s="73">
        <f t="shared" ref="AM1209" si="5467">SUM(AM1205:AM1208)</f>
        <v>0</v>
      </c>
      <c r="AN1209" s="75">
        <f t="shared" ref="AN1209" si="5468">AM1209/AM1203</f>
        <v>0</v>
      </c>
      <c r="AO1209" s="73">
        <f t="shared" ref="AO1209" si="5469">SUM(AO1205:AO1208)</f>
        <v>0</v>
      </c>
      <c r="AP1209" s="75">
        <f t="shared" ref="AP1209" si="5470">AO1209/AO1203</f>
        <v>0</v>
      </c>
      <c r="AQ1209" s="73">
        <f t="shared" ref="AQ1209" si="5471">SUM(AQ1205:AQ1208)</f>
        <v>0</v>
      </c>
      <c r="AR1209" s="75">
        <f t="shared" ref="AR1209" si="5472">AQ1209/AQ1203</f>
        <v>0</v>
      </c>
      <c r="AS1209" s="73">
        <f t="shared" ref="AS1209" si="5473">SUM(AS1205:AS1208)</f>
        <v>0</v>
      </c>
      <c r="AT1209" s="75">
        <f t="shared" ref="AT1209" si="5474">AS1209/AS1203</f>
        <v>0</v>
      </c>
      <c r="AU1209" s="71">
        <f>E1209+M1209+O1209+Q1209+W1209+Y1209+AA1209+AE1209+AG1209+AI1209+AO1209+AS1209+G1209+K1209+I1209+AC1209+S1209+U1209+AQ1209+AK1209+AM1209+C1209</f>
        <v>0</v>
      </c>
      <c r="AV1209" s="155">
        <f t="shared" si="5430"/>
        <v>0</v>
      </c>
      <c r="AW1209" s="94"/>
      <c r="AX1209" s="94"/>
      <c r="AY1209" s="94"/>
      <c r="AZ1209" s="94"/>
      <c r="BA1209" s="94"/>
      <c r="BB1209" s="94"/>
      <c r="BC1209" s="94"/>
      <c r="BD1209" s="94"/>
      <c r="BE1209" s="94"/>
      <c r="BF1209" s="94"/>
      <c r="BG1209" s="94"/>
      <c r="BH1209" s="94"/>
      <c r="BI1209" s="94"/>
      <c r="BJ1209" s="94"/>
      <c r="BK1209" s="94"/>
    </row>
    <row r="1210" spans="1:63" ht="16.5" thickTop="1" x14ac:dyDescent="0.25">
      <c r="A1210" s="233" t="s">
        <v>481</v>
      </c>
      <c r="B1210" s="233"/>
      <c r="C1210" s="233"/>
      <c r="D1210" s="233"/>
      <c r="E1210" s="233"/>
      <c r="F1210" s="233"/>
      <c r="G1210" s="233"/>
      <c r="H1210" s="233"/>
      <c r="I1210" s="233"/>
      <c r="J1210" s="233"/>
      <c r="K1210" s="233"/>
      <c r="L1210" s="233"/>
      <c r="M1210" s="233"/>
      <c r="N1210" s="233"/>
      <c r="O1210" s="233"/>
      <c r="P1210" s="233"/>
      <c r="Q1210" s="233"/>
      <c r="R1210" s="233"/>
      <c r="S1210" s="233"/>
      <c r="T1210" s="233"/>
      <c r="U1210" s="233"/>
      <c r="V1210" s="233"/>
      <c r="W1210" s="233"/>
      <c r="X1210" s="233"/>
      <c r="Y1210" s="233"/>
      <c r="Z1210" s="233"/>
      <c r="AA1210" s="233"/>
      <c r="AB1210" s="233"/>
      <c r="AC1210" s="233"/>
      <c r="AD1210" s="233"/>
      <c r="AE1210" s="233"/>
      <c r="AF1210" s="233"/>
      <c r="AG1210" s="233"/>
      <c r="AH1210" s="233"/>
      <c r="AI1210" s="233"/>
      <c r="AJ1210" s="233"/>
      <c r="AK1210" s="233"/>
      <c r="AL1210" s="233"/>
      <c r="AM1210" s="233"/>
      <c r="AN1210" s="233"/>
      <c r="AO1210" s="233"/>
      <c r="AP1210" s="233"/>
      <c r="AQ1210" s="233"/>
      <c r="AR1210" s="233"/>
      <c r="AS1210" s="233"/>
      <c r="AT1210" s="233"/>
      <c r="AU1210" s="233"/>
      <c r="AV1210" s="233"/>
    </row>
    <row r="1211" spans="1:63" ht="45" x14ac:dyDescent="0.25">
      <c r="A1211" s="76"/>
      <c r="B1211" s="66" t="s">
        <v>21</v>
      </c>
      <c r="C1211" s="225" t="s">
        <v>442</v>
      </c>
      <c r="D1211" s="226"/>
      <c r="E1211" s="225" t="s">
        <v>96</v>
      </c>
      <c r="F1211" s="226"/>
      <c r="G1211" s="232" t="s">
        <v>99</v>
      </c>
      <c r="H1211" s="226"/>
      <c r="I1211" s="232" t="s">
        <v>100</v>
      </c>
      <c r="J1211" s="226"/>
      <c r="K1211" s="225" t="s">
        <v>97</v>
      </c>
      <c r="L1211" s="226"/>
      <c r="M1211" s="225" t="s">
        <v>98</v>
      </c>
      <c r="N1211" s="226"/>
      <c r="O1211" s="225" t="s">
        <v>22</v>
      </c>
      <c r="P1211" s="226"/>
      <c r="Q1211" s="225" t="s">
        <v>489</v>
      </c>
      <c r="R1211" s="226"/>
      <c r="S1211" s="225" t="s">
        <v>488</v>
      </c>
      <c r="T1211" s="226"/>
      <c r="U1211" s="232" t="s">
        <v>422</v>
      </c>
      <c r="V1211" s="226"/>
      <c r="W1211" s="232" t="s">
        <v>436</v>
      </c>
      <c r="X1211" s="226"/>
      <c r="Y1211" s="232" t="s">
        <v>423</v>
      </c>
      <c r="Z1211" s="226"/>
      <c r="AA1211" s="225" t="s">
        <v>484</v>
      </c>
      <c r="AB1211" s="226"/>
      <c r="AC1211" s="225" t="s">
        <v>93</v>
      </c>
      <c r="AD1211" s="226"/>
      <c r="AE1211" s="225" t="s">
        <v>94</v>
      </c>
      <c r="AF1211" s="226"/>
      <c r="AG1211" s="225" t="s">
        <v>485</v>
      </c>
      <c r="AH1211" s="226"/>
      <c r="AI1211" s="225" t="s">
        <v>424</v>
      </c>
      <c r="AJ1211" s="226"/>
      <c r="AK1211" s="225" t="s">
        <v>425</v>
      </c>
      <c r="AL1211" s="226"/>
      <c r="AM1211" s="225" t="s">
        <v>437</v>
      </c>
      <c r="AN1211" s="226"/>
      <c r="AO1211" s="225" t="s">
        <v>500</v>
      </c>
      <c r="AP1211" s="226"/>
      <c r="AQ1211" s="225" t="s">
        <v>426</v>
      </c>
      <c r="AR1211" s="226"/>
      <c r="AS1211" s="225" t="s">
        <v>447</v>
      </c>
      <c r="AT1211" s="226"/>
      <c r="AU1211" s="225" t="s">
        <v>23</v>
      </c>
      <c r="AV1211" s="226"/>
      <c r="AW1211" s="89" t="s">
        <v>442</v>
      </c>
      <c r="AX1211" s="89" t="s">
        <v>96</v>
      </c>
      <c r="AY1211" s="195" t="s">
        <v>381</v>
      </c>
      <c r="AZ1211" s="105" t="s">
        <v>97</v>
      </c>
      <c r="BA1211" s="105" t="s">
        <v>443</v>
      </c>
      <c r="BB1211" s="90" t="s">
        <v>434</v>
      </c>
      <c r="BC1211" s="106" t="s">
        <v>382</v>
      </c>
      <c r="BD1211" s="90" t="s">
        <v>435</v>
      </c>
      <c r="BE1211" s="90" t="s">
        <v>93</v>
      </c>
      <c r="BF1211" s="90" t="s">
        <v>94</v>
      </c>
      <c r="BG1211" s="90" t="s">
        <v>31</v>
      </c>
      <c r="BH1211" s="90" t="s">
        <v>444</v>
      </c>
      <c r="BI1211" s="91" t="s">
        <v>445</v>
      </c>
      <c r="BJ1211" s="91" t="s">
        <v>446</v>
      </c>
      <c r="BK1211" s="91" t="s">
        <v>448</v>
      </c>
    </row>
    <row r="1212" spans="1:63" x14ac:dyDescent="0.25">
      <c r="A1212" s="38" t="s">
        <v>107</v>
      </c>
      <c r="B1212" s="67"/>
      <c r="C1212" s="67"/>
      <c r="D1212" s="68"/>
      <c r="E1212" s="67"/>
      <c r="F1212" s="68"/>
      <c r="G1212" s="67"/>
      <c r="H1212" s="68"/>
      <c r="I1212" s="67"/>
      <c r="J1212" s="68"/>
      <c r="K1212" s="67"/>
      <c r="L1212" s="68"/>
      <c r="M1212" s="69"/>
      <c r="N1212" s="68"/>
      <c r="O1212" s="67"/>
      <c r="P1212" s="68"/>
      <c r="Q1212" s="67"/>
      <c r="R1212" s="68"/>
      <c r="S1212" s="67"/>
      <c r="T1212" s="68"/>
      <c r="U1212" s="67"/>
      <c r="V1212" s="68"/>
      <c r="W1212" s="67"/>
      <c r="X1212" s="68"/>
      <c r="Y1212" s="67"/>
      <c r="Z1212" s="68"/>
      <c r="AA1212" s="67"/>
      <c r="AB1212" s="68"/>
      <c r="AC1212" s="69"/>
      <c r="AD1212" s="69"/>
      <c r="AE1212" s="67"/>
      <c r="AF1212" s="68"/>
      <c r="AG1212" s="67"/>
      <c r="AH1212" s="68"/>
      <c r="AI1212" s="67"/>
      <c r="AJ1212" s="68"/>
      <c r="AK1212" s="227"/>
      <c r="AL1212" s="228"/>
      <c r="AM1212" s="227"/>
      <c r="AN1212" s="228"/>
      <c r="AO1212" s="112"/>
      <c r="AP1212" s="113"/>
      <c r="AQ1212" s="112"/>
      <c r="AR1212" s="113"/>
      <c r="AS1212" s="112"/>
      <c r="AT1212" s="113"/>
      <c r="AU1212" s="67"/>
      <c r="AV1212" s="110"/>
      <c r="AW1212" s="89"/>
      <c r="AX1212" s="89"/>
      <c r="AY1212" s="89"/>
      <c r="AZ1212" s="89"/>
      <c r="BA1212" s="89"/>
    </row>
    <row r="1213" spans="1:63" x14ac:dyDescent="0.25">
      <c r="A1213" s="77"/>
      <c r="B1213" s="70"/>
      <c r="C1213" s="223">
        <f>(VLOOKUP(A1212,$BL$2:$CH$5,2,FALSE))*'Attorney Detail'!F1213</f>
        <v>15</v>
      </c>
      <c r="D1213" s="224"/>
      <c r="E1213" s="223">
        <f>(VLOOKUP(A1212,$BL$2:$CH$5,3,FALSE))*'Attorney Detail'!F1213</f>
        <v>15</v>
      </c>
      <c r="F1213" s="224"/>
      <c r="G1213" s="223">
        <f>VLOOKUP(A1212,$BL$2:$CI$5,4,FALSE)*'Attorney Detail'!F1213</f>
        <v>50</v>
      </c>
      <c r="H1213" s="224"/>
      <c r="I1213" s="223">
        <f>VLOOKUP(A1212,$BL$2:$CI$5,5,FALSE)*'Attorney Detail'!F1213</f>
        <v>80</v>
      </c>
      <c r="J1213" s="224"/>
      <c r="K1213" s="223">
        <f>VLOOKUP(A1212,$BL$2:$CI$5,6,FALSE)*'Attorney Detail'!F1213</f>
        <v>100</v>
      </c>
      <c r="L1213" s="224"/>
      <c r="M1213" s="234">
        <f>VLOOKUP(A1212,$BL$2:$CI$5,7,FALSE)*'Attorney Detail'!F1213</f>
        <v>150</v>
      </c>
      <c r="N1213" s="224"/>
      <c r="O1213" s="223">
        <f>VLOOKUP(A1212,$BL$2:$CI$5,8,FALSE)*'Attorney Detail'!F1213</f>
        <v>300</v>
      </c>
      <c r="P1213" s="224"/>
      <c r="Q1213" s="223">
        <f>VLOOKUP(A1212,$BL$2:$CI$5,9,FALSE)*'Attorney Detail'!F1213</f>
        <v>15</v>
      </c>
      <c r="R1213" s="224"/>
      <c r="S1213" s="223">
        <f>VLOOKUP(A1212,$BL$2:$CI$5,10,FALSE)*'Attorney Detail'!F1213</f>
        <v>50</v>
      </c>
      <c r="T1213" s="224"/>
      <c r="U1213" s="223">
        <f>VLOOKUP(A1212,$BL$2:$CI$5,11,FALSE)*'Attorney Detail'!F1213</f>
        <v>100</v>
      </c>
      <c r="V1213" s="224"/>
      <c r="W1213" s="223">
        <f>VLOOKUP(A1212,$BL$2:$CI$5,12,FALSE)*'Attorney Detail'!F1213</f>
        <v>220</v>
      </c>
      <c r="X1213" s="224"/>
      <c r="Y1213" s="223">
        <f>VLOOKUP(A1212,$BL$2:$CI$5,13,FALSE)*'Attorney Detail'!F1213</f>
        <v>300</v>
      </c>
      <c r="Z1213" s="224"/>
      <c r="AA1213" s="229">
        <f>VLOOKUP(A1212,$BL$2:$CI$5,14,FALSE)*'Attorney Detail'!F1213</f>
        <v>400</v>
      </c>
      <c r="AB1213" s="230"/>
      <c r="AC1213" s="229">
        <f>VLOOKUP(A1212,$BL$2:$CI$5,15,FALSE)*'Attorney Detail'!F1213</f>
        <v>120</v>
      </c>
      <c r="AD1213" s="231"/>
      <c r="AE1213" s="229">
        <f>VLOOKUP(A1212,$BL$2:$CI$5,16,FALSE)*'Attorney Detail'!F1213</f>
        <v>120</v>
      </c>
      <c r="AF1213" s="230"/>
      <c r="AG1213" s="229">
        <f>VLOOKUP(A1212,$BL$2:$CI$5,17,FALSE)*'Attorney Detail'!F1213</f>
        <v>300</v>
      </c>
      <c r="AH1213" s="230"/>
      <c r="AI1213" s="223">
        <f>VLOOKUP(A1212,$BL$2:$CI$5,18,FALSE)*'Attorney Detail'!F1213</f>
        <v>300</v>
      </c>
      <c r="AJ1213" s="224"/>
      <c r="AK1213" s="223">
        <f>VLOOKUP(A1212,$BL$2:$CI$5,19,FALSE)*'Attorney Detail'!F1213</f>
        <v>15</v>
      </c>
      <c r="AL1213" s="224"/>
      <c r="AM1213" s="223">
        <f>VLOOKUP(A1212,$BL$2:$CI$5,20,FALSE)*'Attorney Detail'!F1213</f>
        <v>40</v>
      </c>
      <c r="AN1213" s="224"/>
      <c r="AO1213" s="223">
        <f>VLOOKUP(A1212,$BL$2:$CI$5,21,FALSE)*'Attorney Detail'!F1213</f>
        <v>40</v>
      </c>
      <c r="AP1213" s="224"/>
      <c r="AQ1213" s="223">
        <f>VLOOKUP(A1212,$BL$2:$CI$5,22,FALSE)*'Attorney Detail'!F1213</f>
        <v>40</v>
      </c>
      <c r="AR1213" s="224"/>
      <c r="AS1213" s="235">
        <f>VLOOKUP(A1212,$BL$2:$CI$5,23,FALSE)*'Attorney Detail'!F1213</f>
        <v>10000000000</v>
      </c>
      <c r="AT1213" s="236"/>
      <c r="AU1213" s="237"/>
      <c r="AV1213" s="238"/>
    </row>
    <row r="1214" spans="1:63" ht="15.75" thickBot="1" x14ac:dyDescent="0.3">
      <c r="A1214" s="37" t="str">
        <f>'Attorney Detail'!A1213&amp;""</f>
        <v/>
      </c>
      <c r="B1214" s="78" t="s">
        <v>24</v>
      </c>
      <c r="C1214" s="78" t="s">
        <v>24</v>
      </c>
      <c r="D1214" s="78" t="s">
        <v>112</v>
      </c>
      <c r="E1214" s="78" t="s">
        <v>24</v>
      </c>
      <c r="F1214" s="78" t="s">
        <v>112</v>
      </c>
      <c r="G1214" s="78" t="s">
        <v>24</v>
      </c>
      <c r="H1214" s="78" t="s">
        <v>112</v>
      </c>
      <c r="I1214" s="78" t="s">
        <v>24</v>
      </c>
      <c r="J1214" s="78" t="s">
        <v>112</v>
      </c>
      <c r="K1214" s="78" t="s">
        <v>24</v>
      </c>
      <c r="L1214" s="78" t="s">
        <v>112</v>
      </c>
      <c r="M1214" s="78" t="s">
        <v>24</v>
      </c>
      <c r="N1214" s="78" t="s">
        <v>112</v>
      </c>
      <c r="O1214" s="78" t="s">
        <v>24</v>
      </c>
      <c r="P1214" s="78" t="s">
        <v>112</v>
      </c>
      <c r="Q1214" s="78" t="s">
        <v>24</v>
      </c>
      <c r="R1214" s="78" t="s">
        <v>112</v>
      </c>
      <c r="S1214" s="78" t="s">
        <v>24</v>
      </c>
      <c r="T1214" s="78" t="s">
        <v>112</v>
      </c>
      <c r="U1214" s="78" t="s">
        <v>24</v>
      </c>
      <c r="V1214" s="78" t="s">
        <v>112</v>
      </c>
      <c r="W1214" s="78" t="s">
        <v>24</v>
      </c>
      <c r="X1214" s="78" t="s">
        <v>112</v>
      </c>
      <c r="Y1214" s="78" t="s">
        <v>24</v>
      </c>
      <c r="Z1214" s="78" t="s">
        <v>112</v>
      </c>
      <c r="AA1214" s="78" t="s">
        <v>24</v>
      </c>
      <c r="AB1214" s="78" t="s">
        <v>112</v>
      </c>
      <c r="AC1214" s="78" t="s">
        <v>24</v>
      </c>
      <c r="AD1214" s="78" t="s">
        <v>112</v>
      </c>
      <c r="AE1214" s="78" t="s">
        <v>24</v>
      </c>
      <c r="AF1214" s="78" t="s">
        <v>112</v>
      </c>
      <c r="AG1214" s="78" t="s">
        <v>24</v>
      </c>
      <c r="AH1214" s="79" t="s">
        <v>112</v>
      </c>
      <c r="AI1214" s="78" t="s">
        <v>24</v>
      </c>
      <c r="AJ1214" s="78" t="s">
        <v>112</v>
      </c>
      <c r="AK1214" s="78" t="s">
        <v>24</v>
      </c>
      <c r="AL1214" s="78" t="s">
        <v>112</v>
      </c>
      <c r="AM1214" s="78" t="s">
        <v>24</v>
      </c>
      <c r="AN1214" s="78" t="s">
        <v>112</v>
      </c>
      <c r="AO1214" s="78" t="s">
        <v>24</v>
      </c>
      <c r="AP1214" s="78" t="s">
        <v>112</v>
      </c>
      <c r="AQ1214" s="78" t="s">
        <v>24</v>
      </c>
      <c r="AR1214" s="78" t="s">
        <v>112</v>
      </c>
      <c r="AS1214" s="78" t="s">
        <v>24</v>
      </c>
      <c r="AT1214" s="78" t="s">
        <v>112</v>
      </c>
      <c r="AU1214" s="78" t="s">
        <v>24</v>
      </c>
      <c r="AV1214" s="154" t="s">
        <v>112</v>
      </c>
    </row>
    <row r="1215" spans="1:63" ht="16.5" thickTop="1" thickBot="1" x14ac:dyDescent="0.3">
      <c r="A1215" s="20" t="s">
        <v>25</v>
      </c>
      <c r="B1215" s="21"/>
      <c r="C1215" s="21"/>
      <c r="D1215" s="75">
        <f>C1215/C1213</f>
        <v>0</v>
      </c>
      <c r="E1215" s="21"/>
      <c r="F1215" s="75">
        <f>E1215/E1213</f>
        <v>0</v>
      </c>
      <c r="G1215" s="21"/>
      <c r="H1215" s="75">
        <f>G1215/G1213</f>
        <v>0</v>
      </c>
      <c r="I1215" s="21"/>
      <c r="J1215" s="75">
        <f>I1215/I1213</f>
        <v>0</v>
      </c>
      <c r="K1215" s="21"/>
      <c r="L1215" s="75">
        <f>K1215/K1213</f>
        <v>0</v>
      </c>
      <c r="M1215" s="21"/>
      <c r="N1215" s="75">
        <f>M1215/M1213</f>
        <v>0</v>
      </c>
      <c r="O1215" s="21"/>
      <c r="P1215" s="75">
        <f>O1215/O1213</f>
        <v>0</v>
      </c>
      <c r="Q1215" s="21"/>
      <c r="R1215" s="75">
        <f>Q1215/Q1213</f>
        <v>0</v>
      </c>
      <c r="S1215" s="21"/>
      <c r="T1215" s="75">
        <f>S1215/S1213</f>
        <v>0</v>
      </c>
      <c r="U1215" s="21"/>
      <c r="V1215" s="75">
        <f>U1215/U1213</f>
        <v>0</v>
      </c>
      <c r="W1215" s="21"/>
      <c r="X1215" s="75">
        <f>W1215/W1213</f>
        <v>0</v>
      </c>
      <c r="Y1215" s="21"/>
      <c r="Z1215" s="75">
        <f>Y1215/Y1213</f>
        <v>0</v>
      </c>
      <c r="AA1215" s="21"/>
      <c r="AB1215" s="75">
        <f>AA1215/AA1213</f>
        <v>0</v>
      </c>
      <c r="AC1215" s="21"/>
      <c r="AD1215" s="75">
        <f>AC1215/AC1213</f>
        <v>0</v>
      </c>
      <c r="AE1215" s="21"/>
      <c r="AF1215" s="75">
        <f>AE1215/AE1213</f>
        <v>0</v>
      </c>
      <c r="AG1215" s="21"/>
      <c r="AH1215" s="75">
        <f>AG1215/AG1213</f>
        <v>0</v>
      </c>
      <c r="AI1215" s="21"/>
      <c r="AJ1215" s="75">
        <f>AI1215/AI1213</f>
        <v>0</v>
      </c>
      <c r="AK1215" s="21"/>
      <c r="AL1215" s="75">
        <f>AK1215/AK1213</f>
        <v>0</v>
      </c>
      <c r="AM1215" s="21">
        <v>0</v>
      </c>
      <c r="AN1215" s="75">
        <f>AM1215/AM1213</f>
        <v>0</v>
      </c>
      <c r="AO1215" s="21"/>
      <c r="AP1215" s="75">
        <f>AO1215/AO1213</f>
        <v>0</v>
      </c>
      <c r="AQ1215" s="21"/>
      <c r="AR1215" s="75">
        <f>AQ1215/AQ1213</f>
        <v>0</v>
      </c>
      <c r="AS1215" s="21"/>
      <c r="AT1215" s="75">
        <f>AS1215/AS1213</f>
        <v>0</v>
      </c>
      <c r="AU1215" s="100">
        <f>E1215+M1215+O1215+Q1215+W1215+Y1215+AA1215+AE1215+AG1215+AI1215+AO1215+AS1215+G1215+K1215+I1215+AC1215+S1215+U1215+AQ1215+AK1215+AM1215+C1215</f>
        <v>0</v>
      </c>
      <c r="AV1215" s="155">
        <f t="shared" ref="AV1215:AV1219" si="5475">F1215+N1215+P1215+R1215+X1215+Z1215+AB1215+AF1215+AH1215+AJ1215+AP1215+AT1215+AD1215+H1215+L1215+J1215+T1215+V1215+AR1215+AL1215+AN1215+D1215</f>
        <v>0</v>
      </c>
      <c r="AW1215" s="93">
        <f>IF(D1215=0,0,(IF('Attorney Detail'!I1213="yes",(D1215/AV1215)*('Attorney Detail'!G1213+'Attorney Detail'!H1213),0)))</f>
        <v>0</v>
      </c>
      <c r="AX1215" s="93">
        <f>IF(F1215=0,0,(IF('Attorney Detail'!J1213="yes",(F1215/AV1215)*('Attorney Detail'!G1213+'Attorney Detail'!H1213),0)))</f>
        <v>0</v>
      </c>
      <c r="AY1215" s="93">
        <f>IF(H1215+J1215=0,0,(IF('Attorney Detail'!K1213="yes",((H1215+J1215)/AV1215)*('Attorney Detail'!G1213+'Attorney Detail'!H1213),0)))</f>
        <v>0</v>
      </c>
      <c r="AZ1215" s="93">
        <f>IF(L1215=0,0,(IF('Attorney Detail'!L1213="yes",(L1215/AV1215)*('Attorney Detail'!G1213+'Attorney Detail'!H1213),0)))</f>
        <v>0</v>
      </c>
      <c r="BA1215" s="93">
        <f>IF(N1215=0,0,(N1215/AV1215)*('Attorney Detail'!G1213+'Attorney Detail'!H1213))</f>
        <v>0</v>
      </c>
      <c r="BB1215" s="93">
        <f>IF(R1215+T1215=0,0,(IF('Attorney Detail'!M1213="yes",((R1215+T1215)/AV1215)*('Attorney Detail'!G1213+'Attorney Detail'!H1213),0)))</f>
        <v>0</v>
      </c>
      <c r="BC1215" s="93">
        <f>IF(V1215=0,0,(IF('Attorney Detail'!N1213="yes",(((V1215)/AV1215)*('Attorney Detail'!G1213+'Attorney Detail'!H1213)),0)))</f>
        <v>0</v>
      </c>
      <c r="BD1215" s="93">
        <f>IF(X1215+Z1215+AB1215=0,0,(IF('Attorney Detail'!O1213="yes",((X1215+Z1215+AB1215)/AV1215)*('Attorney Detail'!G1213+'Attorney Detail'!H1213),0)))</f>
        <v>0</v>
      </c>
      <c r="BE1215" s="93">
        <f>IF(AD1215=0,0,(IF('Attorney Detail'!P1213="yes",(AD1215/AV1215)*('Attorney Detail'!G1213+'Attorney Detail'!H1213),0)))</f>
        <v>0</v>
      </c>
      <c r="BF1215" s="93">
        <f>IF(AF1215=0,0,(IF('Attorney Detail'!Q1213="yes",(AF1215/AV1215)*('Attorney Detail'!G1213+'Attorney Detail'!H1213),0)))</f>
        <v>0</v>
      </c>
      <c r="BG1215" s="93">
        <f>IF(AH1215=0,0,(AH1215/AV1215)*('Attorney Detail'!G1213+'Attorney Detail'!H1213))</f>
        <v>0</v>
      </c>
      <c r="BH1215" s="93">
        <f>IF(AK1215+AM1215=0,0,(IF('Attorney Detail'!R1213="yes",((AL1215+AN1215)/AV1215)*('Attorney Detail'!G1213+'Attorney Detail'!H1213),0)))</f>
        <v>0</v>
      </c>
      <c r="BI1215" s="91">
        <f>IF(AP1215=0,0,(IF('Attorney Detail'!S1213="yes",(AP1215/AV1215)*('Attorney Detail'!G1213+'Attorney Detail'!H1213),0)))</f>
        <v>0</v>
      </c>
      <c r="BJ1215" s="91">
        <f>IF(AT1215=0,0,(AT1215/AV1215)*('Attorney Detail'!G1213+'Attorney Detail'!H1213))</f>
        <v>0</v>
      </c>
      <c r="BK1215" s="91">
        <f>IF((AU1215)=0,('Attorney Detail'!G1213+'Attorney Detail'!H1213),SUM(AW1215:BJ1215))</f>
        <v>0</v>
      </c>
    </row>
    <row r="1216" spans="1:63" ht="16.5" thickTop="1" thickBot="1" x14ac:dyDescent="0.3">
      <c r="A1216" s="22" t="s">
        <v>26</v>
      </c>
      <c r="B1216" s="23"/>
      <c r="C1216" s="88"/>
      <c r="D1216" s="75">
        <f>C1216/C1213</f>
        <v>0</v>
      </c>
      <c r="E1216" s="88"/>
      <c r="F1216" s="75">
        <f>E1216/E1213</f>
        <v>0</v>
      </c>
      <c r="G1216" s="88"/>
      <c r="H1216" s="75">
        <f>G1216/G1213</f>
        <v>0</v>
      </c>
      <c r="I1216" s="88"/>
      <c r="J1216" s="75">
        <f>I1216/I1213</f>
        <v>0</v>
      </c>
      <c r="K1216" s="88"/>
      <c r="L1216" s="75">
        <f>K1216/K1213</f>
        <v>0</v>
      </c>
      <c r="M1216" s="88"/>
      <c r="N1216" s="75">
        <f>M1216/M1213</f>
        <v>0</v>
      </c>
      <c r="O1216" s="88"/>
      <c r="P1216" s="75">
        <f>O1216/O1213</f>
        <v>0</v>
      </c>
      <c r="Q1216" s="88"/>
      <c r="R1216" s="75">
        <f>Q1216/Q1213</f>
        <v>0</v>
      </c>
      <c r="S1216" s="88"/>
      <c r="T1216" s="75">
        <f>S1216/S1213</f>
        <v>0</v>
      </c>
      <c r="U1216" s="88"/>
      <c r="V1216" s="75">
        <f>U1216/U1213</f>
        <v>0</v>
      </c>
      <c r="W1216" s="88"/>
      <c r="X1216" s="75">
        <f>W1216/W1213</f>
        <v>0</v>
      </c>
      <c r="Y1216" s="88"/>
      <c r="Z1216" s="75">
        <f>Y1216/Y1213</f>
        <v>0</v>
      </c>
      <c r="AA1216" s="88"/>
      <c r="AB1216" s="75">
        <f>AA1216/AA1213</f>
        <v>0</v>
      </c>
      <c r="AC1216" s="88"/>
      <c r="AD1216" s="75">
        <f>AC1216/AC1213</f>
        <v>0</v>
      </c>
      <c r="AE1216" s="88"/>
      <c r="AF1216" s="75">
        <f>AE1216/AE1213</f>
        <v>0</v>
      </c>
      <c r="AG1216" s="88"/>
      <c r="AH1216" s="75">
        <f>AG1216/AG1213</f>
        <v>0</v>
      </c>
      <c r="AI1216" s="88"/>
      <c r="AJ1216" s="75">
        <f>AI1216/AI1213</f>
        <v>0</v>
      </c>
      <c r="AK1216" s="88">
        <v>0</v>
      </c>
      <c r="AL1216" s="75">
        <f>AK1216/AK1213</f>
        <v>0</v>
      </c>
      <c r="AM1216" s="88">
        <v>0</v>
      </c>
      <c r="AN1216" s="75">
        <f>AM1216/AM1213</f>
        <v>0</v>
      </c>
      <c r="AO1216" s="88"/>
      <c r="AP1216" s="75">
        <f>AO1216/AO1213</f>
        <v>0</v>
      </c>
      <c r="AQ1216" s="88"/>
      <c r="AR1216" s="75">
        <f>AQ1216/AQ1213</f>
        <v>0</v>
      </c>
      <c r="AS1216" s="88"/>
      <c r="AT1216" s="75">
        <f>AS1216/AS1213</f>
        <v>0</v>
      </c>
      <c r="AU1216" s="107">
        <f>E1216+M1216+O1216+Q1216+W1216+Y1216+AA1216+AE1216+AG1216+AI1216+AO1216+AS1216+G1216+K1216+I1216+AC1216+S1216+U1216+AQ1216+AK1216+AM1216+C1216</f>
        <v>0</v>
      </c>
      <c r="AV1216" s="155">
        <f t="shared" si="5475"/>
        <v>0</v>
      </c>
      <c r="AW1216" s="93">
        <f>IF(D1216=0,0,(IF('Attorney Detail'!I1214="yes",(D1216/AV1216)*('Attorney Detail'!G1214+'Attorney Detail'!H1214),0)))</f>
        <v>0</v>
      </c>
      <c r="AX1216" s="93">
        <f>IF(F1216=0,0,(IF('Attorney Detail'!J1214="yes",(F1216/AV1216)*('Attorney Detail'!G1214+'Attorney Detail'!H1214),0)))</f>
        <v>0</v>
      </c>
      <c r="AY1216" s="93">
        <f>IF(H1216+J1216=0,0,(IF('Attorney Detail'!K1214="yes",((H1216+J1216)/AV1216)*('Attorney Detail'!G1214+'Attorney Detail'!H1214),0)))</f>
        <v>0</v>
      </c>
      <c r="AZ1216" s="93">
        <f>IF(L1216=0,0,(IF('Attorney Detail'!L1214="yes",(L1216/AV1216)*('Attorney Detail'!G1214+'Attorney Detail'!H1214),0)))</f>
        <v>0</v>
      </c>
      <c r="BA1216" s="93">
        <f>IF(N1216=0,0,(N1216/AV1216)*('Attorney Detail'!G1214+'Attorney Detail'!H1214))</f>
        <v>0</v>
      </c>
      <c r="BB1216" s="93">
        <f>IF(R1216+T1216=0,0,(IF('Attorney Detail'!M1214="yes",((R1216+T1216)/AV1216)*('Attorney Detail'!G1214+'Attorney Detail'!H1214),0)))</f>
        <v>0</v>
      </c>
      <c r="BC1216" s="93">
        <f>IF(V1216=0,0,(IF('Attorney Detail'!N1214="yes",(((V1216)/AV1216)*('Attorney Detail'!G1214+'Attorney Detail'!H1214)),0)))</f>
        <v>0</v>
      </c>
      <c r="BD1216" s="93">
        <f>IF(X1216+Z1216+AB1216=0,0,(IF('Attorney Detail'!O1214="yes",((X1216+Z1216+AB1216)/AV1216)*('Attorney Detail'!G1214+'Attorney Detail'!H1214),0)))</f>
        <v>0</v>
      </c>
      <c r="BE1216" s="93">
        <f>IF(AD1216=0,0,(IF('Attorney Detail'!P1214="yes",(AD1216/AV1216)*('Attorney Detail'!G1214+'Attorney Detail'!H1214),0)))</f>
        <v>0</v>
      </c>
      <c r="BF1216" s="93">
        <f>IF(AF1216=0,0,(IF('Attorney Detail'!Q1214="yes",(AF1216/AV1216)*('Attorney Detail'!G1214+'Attorney Detail'!H1214),0)))</f>
        <v>0</v>
      </c>
      <c r="BG1216" s="93">
        <f>IF(AH1216=0,0,(AH1216/AV1216)*('Attorney Detail'!G1214+'Attorney Detail'!H1214))</f>
        <v>0</v>
      </c>
      <c r="BH1216" s="93">
        <f>IF(AK1216+AM1216=0,0,(IF('Attorney Detail'!R1214="yes",((AL1216+AN1216)/AV1216)*('Attorney Detail'!G1214+'Attorney Detail'!H1214),0)))</f>
        <v>0</v>
      </c>
      <c r="BI1216" s="91">
        <f>IF(AP1216=0,0,(IF('Attorney Detail'!S1214="yes",(AP1216/AV1216)*('Attorney Detail'!G1214+'Attorney Detail'!H1214),0)))</f>
        <v>0</v>
      </c>
      <c r="BJ1216" s="91">
        <f>IF(AT1216=0,0,(AT1216/AV1216)*('Attorney Detail'!G1214+'Attorney Detail'!H1214))</f>
        <v>0</v>
      </c>
      <c r="BK1216" s="91">
        <f>IF((AU1216)=0,('Attorney Detail'!G1214+'Attorney Detail'!H1214),SUM(AW1216:BJ1216))</f>
        <v>0</v>
      </c>
    </row>
    <row r="1217" spans="1:63" ht="16.5" thickTop="1" thickBot="1" x14ac:dyDescent="0.3">
      <c r="A1217" s="22" t="s">
        <v>27</v>
      </c>
      <c r="B1217" s="23"/>
      <c r="C1217" s="88"/>
      <c r="D1217" s="75">
        <f>C1217/C1213</f>
        <v>0</v>
      </c>
      <c r="E1217" s="88"/>
      <c r="F1217" s="75">
        <f>E1217/E1213</f>
        <v>0</v>
      </c>
      <c r="G1217" s="88"/>
      <c r="H1217" s="75">
        <f>G1217/G1213</f>
        <v>0</v>
      </c>
      <c r="I1217" s="88"/>
      <c r="J1217" s="75">
        <f>I1217/I1213</f>
        <v>0</v>
      </c>
      <c r="K1217" s="88"/>
      <c r="L1217" s="75">
        <f>K1217/K1213</f>
        <v>0</v>
      </c>
      <c r="M1217" s="88"/>
      <c r="N1217" s="75">
        <f>M1217/M1213</f>
        <v>0</v>
      </c>
      <c r="O1217" s="88"/>
      <c r="P1217" s="75">
        <f>O1217/O1213</f>
        <v>0</v>
      </c>
      <c r="Q1217" s="88"/>
      <c r="R1217" s="75">
        <f>Q1217/Q1213</f>
        <v>0</v>
      </c>
      <c r="S1217" s="88"/>
      <c r="T1217" s="75">
        <f>S1217/S1213</f>
        <v>0</v>
      </c>
      <c r="U1217" s="88"/>
      <c r="V1217" s="75">
        <f>U1217/U1213</f>
        <v>0</v>
      </c>
      <c r="W1217" s="88"/>
      <c r="X1217" s="75">
        <f>W1217/W1213</f>
        <v>0</v>
      </c>
      <c r="Y1217" s="88"/>
      <c r="Z1217" s="75">
        <f>Y1217/Y1213</f>
        <v>0</v>
      </c>
      <c r="AA1217" s="88"/>
      <c r="AB1217" s="75">
        <f>AA1217/AA1213</f>
        <v>0</v>
      </c>
      <c r="AC1217" s="88"/>
      <c r="AD1217" s="75">
        <f>AC1217/AC1213</f>
        <v>0</v>
      </c>
      <c r="AE1217" s="88"/>
      <c r="AF1217" s="75">
        <f>AE1217/AE1213</f>
        <v>0</v>
      </c>
      <c r="AG1217" s="88"/>
      <c r="AH1217" s="75">
        <f>AG1217/AG1213</f>
        <v>0</v>
      </c>
      <c r="AI1217" s="88"/>
      <c r="AJ1217" s="75">
        <f>AI1217/AI1213</f>
        <v>0</v>
      </c>
      <c r="AK1217" s="88">
        <v>0</v>
      </c>
      <c r="AL1217" s="75">
        <f>AK1217/AK1213</f>
        <v>0</v>
      </c>
      <c r="AM1217" s="88">
        <v>0</v>
      </c>
      <c r="AN1217" s="75">
        <f>AM1217/AM1213</f>
        <v>0</v>
      </c>
      <c r="AO1217" s="88"/>
      <c r="AP1217" s="75">
        <f>AO1217/AO1213</f>
        <v>0</v>
      </c>
      <c r="AQ1217" s="88"/>
      <c r="AR1217" s="75">
        <f>AQ1217/AQ1213</f>
        <v>0</v>
      </c>
      <c r="AS1217" s="88"/>
      <c r="AT1217" s="75">
        <f>AS1217/AS1213</f>
        <v>0</v>
      </c>
      <c r="AU1217" s="107">
        <f>E1217+M1217+O1217+Q1217+W1217+Y1217+AA1217+AE1217+AG1217+AI1217+AO1217+AS1217+G1217+K1217+I1217+AC1217+S1217+U1217+AQ1217+AK1217+AM1217+C1217</f>
        <v>0</v>
      </c>
      <c r="AV1217" s="155">
        <f t="shared" si="5475"/>
        <v>0</v>
      </c>
      <c r="AW1217" s="93">
        <f>IF(D1217=0,0,(IF('Attorney Detail'!I1215="yes",(D1217/AV1217)*('Attorney Detail'!G1215+'Attorney Detail'!H1215),0)))</f>
        <v>0</v>
      </c>
      <c r="AX1217" s="93">
        <f>IF(F1217=0,0,(IF('Attorney Detail'!J1215="yes",(F1217/AV1217)*('Attorney Detail'!G1215+'Attorney Detail'!H1215),0)))</f>
        <v>0</v>
      </c>
      <c r="AY1217" s="93">
        <f>IF(H1217+J1217=0,0,(IF('Attorney Detail'!K1215="yes",((H1217+J1217)/AV1217)*('Attorney Detail'!G1215+'Attorney Detail'!H1215),0)))</f>
        <v>0</v>
      </c>
      <c r="AZ1217" s="93">
        <f>IF(L1217=0,0,(IF('Attorney Detail'!L1215="yes",(L1217/AV1217)*('Attorney Detail'!G1215+'Attorney Detail'!H1215),0)))</f>
        <v>0</v>
      </c>
      <c r="BA1217" s="93">
        <f>IF(N1217=0,0,(N1217/AV1217)*('Attorney Detail'!G1215+'Attorney Detail'!H1215))</f>
        <v>0</v>
      </c>
      <c r="BB1217" s="93">
        <f>IF(R1217+T1217=0,0,(IF('Attorney Detail'!M1215="yes",((R1217+T1217)/AV1217)*('Attorney Detail'!G1215+'Attorney Detail'!H1215),0)))</f>
        <v>0</v>
      </c>
      <c r="BC1217" s="93">
        <f>IF(V1217=0,0,(IF('Attorney Detail'!N1215="yes",(((V1217)/AV1217)*('Attorney Detail'!G1215+'Attorney Detail'!H1215)),0)))</f>
        <v>0</v>
      </c>
      <c r="BD1217" s="93">
        <f>IF(X1217+Z1217+AB1217=0,0,(IF('Attorney Detail'!O1215="yes",((X1217+Z1217+AB1217)/AV1217)*('Attorney Detail'!G1215+'Attorney Detail'!H1215),0)))</f>
        <v>0</v>
      </c>
      <c r="BE1217" s="93">
        <f>IF(AD1217=0,0,(IF('Attorney Detail'!P1215="yes",(AD1217/AV1217)*('Attorney Detail'!G1215+'Attorney Detail'!H1215),0)))</f>
        <v>0</v>
      </c>
      <c r="BF1217" s="93">
        <f>IF(AF1217=0,0,(IF('Attorney Detail'!Q1215="yes",(AF1217/AV1217)*('Attorney Detail'!G1215+'Attorney Detail'!H1215),0)))</f>
        <v>0</v>
      </c>
      <c r="BG1217" s="93">
        <f>IF(AH1217=0,0,(AH1217/AV1217)*('Attorney Detail'!G1215+'Attorney Detail'!H1215))</f>
        <v>0</v>
      </c>
      <c r="BH1217" s="93">
        <f>IF(AK1217+AM1217=0,0,(IF('Attorney Detail'!R1215="yes",((AL1217+AN1217)/AV1217)*('Attorney Detail'!G1215+'Attorney Detail'!H1215),0)))</f>
        <v>0</v>
      </c>
      <c r="BI1217" s="91">
        <f>IF(AP1217=0,0,(IF('Attorney Detail'!S1215="yes",(AP1217/AV1217)*('Attorney Detail'!G1215+'Attorney Detail'!H1215),0)))</f>
        <v>0</v>
      </c>
      <c r="BJ1217" s="91">
        <f>IF(AT1217=0,0,(AT1217/AV1217)*('Attorney Detail'!G1215+'Attorney Detail'!H1215))</f>
        <v>0</v>
      </c>
      <c r="BK1217" s="91">
        <f>IF((AU1217)=0,('Attorney Detail'!G1215+'Attorney Detail'!H1215),SUM(AW1217:BJ1217))</f>
        <v>0</v>
      </c>
    </row>
    <row r="1218" spans="1:63" ht="16.5" thickTop="1" thickBot="1" x14ac:dyDescent="0.3">
      <c r="A1218" s="24" t="s">
        <v>28</v>
      </c>
      <c r="B1218" s="25"/>
      <c r="C1218" s="25"/>
      <c r="D1218" s="75">
        <f>C1218/C1213</f>
        <v>0</v>
      </c>
      <c r="E1218" s="25"/>
      <c r="F1218" s="75">
        <f>E1218/E1213</f>
        <v>0</v>
      </c>
      <c r="G1218" s="25"/>
      <c r="H1218" s="75">
        <f>G1218/G1213</f>
        <v>0</v>
      </c>
      <c r="I1218" s="25"/>
      <c r="J1218" s="75">
        <f>I1218/I1213</f>
        <v>0</v>
      </c>
      <c r="K1218" s="25"/>
      <c r="L1218" s="75">
        <f>K1218/K1213</f>
        <v>0</v>
      </c>
      <c r="M1218" s="25"/>
      <c r="N1218" s="75">
        <f>M1218/M1213</f>
        <v>0</v>
      </c>
      <c r="O1218" s="25"/>
      <c r="P1218" s="75">
        <f>O1218/O1213</f>
        <v>0</v>
      </c>
      <c r="Q1218" s="25"/>
      <c r="R1218" s="75">
        <f>Q1218/Q1213</f>
        <v>0</v>
      </c>
      <c r="S1218" s="25"/>
      <c r="T1218" s="75">
        <f>S1218/S1213</f>
        <v>0</v>
      </c>
      <c r="U1218" s="25"/>
      <c r="V1218" s="75">
        <f>U1218/U1213</f>
        <v>0</v>
      </c>
      <c r="W1218" s="25"/>
      <c r="X1218" s="75">
        <f>W1218/W1213</f>
        <v>0</v>
      </c>
      <c r="Y1218" s="25"/>
      <c r="Z1218" s="75">
        <f>Y1218/Y1213</f>
        <v>0</v>
      </c>
      <c r="AA1218" s="25"/>
      <c r="AB1218" s="75">
        <f>AA1218/AA1213</f>
        <v>0</v>
      </c>
      <c r="AC1218" s="25"/>
      <c r="AD1218" s="75">
        <f>AC1218/AC1213</f>
        <v>0</v>
      </c>
      <c r="AE1218" s="25"/>
      <c r="AF1218" s="75">
        <f>AE1218/AE1213</f>
        <v>0</v>
      </c>
      <c r="AG1218" s="25"/>
      <c r="AH1218" s="75">
        <f>AG1218/AG1213</f>
        <v>0</v>
      </c>
      <c r="AI1218" s="25"/>
      <c r="AJ1218" s="75">
        <f>AI1218/AI1213</f>
        <v>0</v>
      </c>
      <c r="AK1218" s="25">
        <v>0</v>
      </c>
      <c r="AL1218" s="75">
        <f>AK1218/AK1213</f>
        <v>0</v>
      </c>
      <c r="AM1218" s="25">
        <v>0</v>
      </c>
      <c r="AN1218" s="75">
        <f>AM1218/AM1213</f>
        <v>0</v>
      </c>
      <c r="AO1218" s="25"/>
      <c r="AP1218" s="75">
        <f>AO1218/AO1213</f>
        <v>0</v>
      </c>
      <c r="AQ1218" s="25"/>
      <c r="AR1218" s="75">
        <f>AQ1218/AQ1213</f>
        <v>0</v>
      </c>
      <c r="AS1218" s="25"/>
      <c r="AT1218" s="75">
        <f>AS1218/AS1213</f>
        <v>0</v>
      </c>
      <c r="AU1218" s="108">
        <f>E1218+M1218+O1218+Q1218+W1218+Y1218+AA1218+AE1218+AG1218+AI1218+AO1218+AS1218+G1218+K1218+I1218+AC1218+S1218+U1218+AQ1218+AK1218+AM1218+C1218</f>
        <v>0</v>
      </c>
      <c r="AV1218" s="155">
        <f t="shared" si="5475"/>
        <v>0</v>
      </c>
      <c r="AW1218" s="93">
        <f>IF(D1218=0,0,(IF('Attorney Detail'!I1216="yes",(D1218/AV1218)*('Attorney Detail'!G1216+'Attorney Detail'!H1216),0)))</f>
        <v>0</v>
      </c>
      <c r="AX1218" s="93">
        <f>IF(F1218=0,0,(IF('Attorney Detail'!J1216="yes",(F1218/AV1218)*('Attorney Detail'!G1216+'Attorney Detail'!H1216),0)))</f>
        <v>0</v>
      </c>
      <c r="AY1218" s="93">
        <f>IF(H1218+J1218=0,0,(IF('Attorney Detail'!K1216="yes",((H1218+J1218)/AV1218)*('Attorney Detail'!G1216+'Attorney Detail'!H1216),0)))</f>
        <v>0</v>
      </c>
      <c r="AZ1218" s="93">
        <f>IF(L1218=0,0,(IF('Attorney Detail'!L1216="yes",(L1218/AV1218)*('Attorney Detail'!G1216+'Attorney Detail'!H1216),0)))</f>
        <v>0</v>
      </c>
      <c r="BA1218" s="93">
        <f>IF(N1218=0,0,(N1218/AV1218)*('Attorney Detail'!G1216+'Attorney Detail'!H1216))</f>
        <v>0</v>
      </c>
      <c r="BB1218" s="93">
        <f>IF(R1218+T1218=0,0,(IF('Attorney Detail'!M1216="yes",((R1218+T1218)/AV1218)*('Attorney Detail'!G1216+'Attorney Detail'!H1216),0)))</f>
        <v>0</v>
      </c>
      <c r="BC1218" s="93">
        <f>IF(V1218=0,0,(IF('Attorney Detail'!N1216="yes",(((V1218)/AV1218)*('Attorney Detail'!G1216+'Attorney Detail'!H1216)),0)))</f>
        <v>0</v>
      </c>
      <c r="BD1218" s="93">
        <f>IF(X1218+Z1218+AB1218=0,0,(IF('Attorney Detail'!O1216="yes",((X1218+Z1218+AB1218)/AV1218)*('Attorney Detail'!G1216+'Attorney Detail'!H1216),0)))</f>
        <v>0</v>
      </c>
      <c r="BE1218" s="93">
        <f>IF(AD1218=0,0,(IF('Attorney Detail'!P1216="yes",(AD1218/AV1218)*('Attorney Detail'!G1216+'Attorney Detail'!H1216),0)))</f>
        <v>0</v>
      </c>
      <c r="BF1218" s="93">
        <f>IF(AF1218=0,0,(IF('Attorney Detail'!Q1216="yes",(AF1218/AV1218)*('Attorney Detail'!G1216+'Attorney Detail'!H1216),0)))</f>
        <v>0</v>
      </c>
      <c r="BG1218" s="93">
        <f>IF(AH1218=0,0,(AH1218/AV1218)*('Attorney Detail'!G1216+'Attorney Detail'!H1216))</f>
        <v>0</v>
      </c>
      <c r="BH1218" s="93">
        <f>IF(AK1218+AM1218=0,0,(IF('Attorney Detail'!R1216="yes",((AL1218+AN1218)/AV1218)*('Attorney Detail'!G1216+'Attorney Detail'!H1216),0)))</f>
        <v>0</v>
      </c>
      <c r="BI1218" s="91">
        <f>IF(AP1218=0,0,(IF('Attorney Detail'!S1216="yes",(AP1218/AV1218)*('Attorney Detail'!G1216+'Attorney Detail'!H1216),0)))</f>
        <v>0</v>
      </c>
      <c r="BJ1218" s="91">
        <f>IF(AT1218=0,0,(AT1218/AV1218)*('Attorney Detail'!G1216+'Attorney Detail'!H1216))</f>
        <v>0</v>
      </c>
      <c r="BK1218" s="91">
        <f>IF((AU1218)=0,('Attorney Detail'!G1216+'Attorney Detail'!H1216),SUM(AW1218:BJ1218))</f>
        <v>0</v>
      </c>
    </row>
    <row r="1219" spans="1:63" ht="16.5" thickTop="1" thickBot="1" x14ac:dyDescent="0.3">
      <c r="A1219" s="72" t="s">
        <v>29</v>
      </c>
      <c r="B1219" s="73"/>
      <c r="C1219" s="73">
        <f t="shared" ref="C1219" si="5476">SUM(C1215:C1218)</f>
        <v>0</v>
      </c>
      <c r="D1219" s="74">
        <f t="shared" ref="D1219" si="5477">C1219/C1213</f>
        <v>0</v>
      </c>
      <c r="E1219" s="73">
        <f t="shared" ref="E1219" si="5478">SUM(E1215:E1218)</f>
        <v>0</v>
      </c>
      <c r="F1219" s="74">
        <f t="shared" ref="F1219" si="5479">E1219/E1213</f>
        <v>0</v>
      </c>
      <c r="G1219" s="73">
        <f t="shared" ref="G1219" si="5480">SUM(G1215:G1218)</f>
        <v>0</v>
      </c>
      <c r="H1219" s="75">
        <f t="shared" ref="H1219" si="5481">G1219/G1213</f>
        <v>0</v>
      </c>
      <c r="I1219" s="73">
        <f t="shared" ref="I1219" si="5482">SUM(I1215:I1218)</f>
        <v>0</v>
      </c>
      <c r="J1219" s="75">
        <f t="shared" ref="J1219" si="5483">I1219/I1213</f>
        <v>0</v>
      </c>
      <c r="K1219" s="73">
        <f t="shared" ref="K1219" si="5484">SUM(K1215:K1218)</f>
        <v>0</v>
      </c>
      <c r="L1219" s="75">
        <f t="shared" ref="L1219" si="5485">K1219/K1213</f>
        <v>0</v>
      </c>
      <c r="M1219" s="73">
        <f t="shared" ref="M1219" si="5486">SUM(M1215:M1218)</f>
        <v>0</v>
      </c>
      <c r="N1219" s="74">
        <f t="shared" ref="N1219" si="5487">M1219/M1213</f>
        <v>0</v>
      </c>
      <c r="O1219" s="73">
        <f t="shared" ref="O1219" si="5488">SUM(O1215:O1218)</f>
        <v>0</v>
      </c>
      <c r="P1219" s="74">
        <f t="shared" ref="P1219" si="5489">O1219/O1213</f>
        <v>0</v>
      </c>
      <c r="Q1219" s="73">
        <f t="shared" ref="Q1219" si="5490">SUM(Q1215:Q1218)</f>
        <v>0</v>
      </c>
      <c r="R1219" s="75">
        <f t="shared" ref="R1219" si="5491">Q1219/Q1213</f>
        <v>0</v>
      </c>
      <c r="S1219" s="73">
        <f t="shared" ref="S1219" si="5492">SUM(S1215:S1218)</f>
        <v>0</v>
      </c>
      <c r="T1219" s="75">
        <f t="shared" ref="T1219" si="5493">S1219/S1213</f>
        <v>0</v>
      </c>
      <c r="U1219" s="73">
        <f t="shared" ref="U1219" si="5494">SUM(U1215:U1218)</f>
        <v>0</v>
      </c>
      <c r="V1219" s="75">
        <f t="shared" ref="V1219" si="5495">U1219/U1213</f>
        <v>0</v>
      </c>
      <c r="W1219" s="73">
        <f t="shared" ref="W1219" si="5496">SUM(W1215:W1218)</f>
        <v>0</v>
      </c>
      <c r="X1219" s="75">
        <f t="shared" ref="X1219" si="5497">W1219/W1213</f>
        <v>0</v>
      </c>
      <c r="Y1219" s="73">
        <f t="shared" ref="Y1219" si="5498">SUM(Y1215:Y1218)</f>
        <v>0</v>
      </c>
      <c r="Z1219" s="75">
        <f t="shared" ref="Z1219" si="5499">Y1219/Y1213</f>
        <v>0</v>
      </c>
      <c r="AA1219" s="73">
        <f t="shared" ref="AA1219" si="5500">SUM(AA1215:AA1218)</f>
        <v>0</v>
      </c>
      <c r="AB1219" s="75">
        <f t="shared" ref="AB1219" si="5501">AA1219/AA1213</f>
        <v>0</v>
      </c>
      <c r="AC1219" s="73">
        <f t="shared" ref="AC1219" si="5502">SUM(AC1215:AC1218)</f>
        <v>0</v>
      </c>
      <c r="AD1219" s="75">
        <f t="shared" ref="AD1219" si="5503">AC1219/AC1213</f>
        <v>0</v>
      </c>
      <c r="AE1219" s="73">
        <f t="shared" ref="AE1219" si="5504">SUM(AE1215:AE1218)</f>
        <v>0</v>
      </c>
      <c r="AF1219" s="75">
        <f t="shared" ref="AF1219" si="5505">AE1219/AE1213</f>
        <v>0</v>
      </c>
      <c r="AG1219" s="73">
        <f t="shared" ref="AG1219" si="5506">SUM(AG1215:AG1218)</f>
        <v>0</v>
      </c>
      <c r="AH1219" s="75">
        <f t="shared" ref="AH1219" si="5507">AG1219/AG1213</f>
        <v>0</v>
      </c>
      <c r="AI1219" s="73">
        <f t="shared" ref="AI1219" si="5508">SUM(AI1215:AI1218)</f>
        <v>0</v>
      </c>
      <c r="AJ1219" s="75">
        <f t="shared" ref="AJ1219" si="5509">AI1219/AI1213</f>
        <v>0</v>
      </c>
      <c r="AK1219" s="73">
        <f t="shared" ref="AK1219" si="5510">SUM(AK1215:AK1218)</f>
        <v>0</v>
      </c>
      <c r="AL1219" s="75">
        <f t="shared" ref="AL1219" si="5511">AK1219/AK1213</f>
        <v>0</v>
      </c>
      <c r="AM1219" s="73">
        <f t="shared" ref="AM1219" si="5512">SUM(AM1215:AM1218)</f>
        <v>0</v>
      </c>
      <c r="AN1219" s="75">
        <f t="shared" ref="AN1219" si="5513">AM1219/AM1213</f>
        <v>0</v>
      </c>
      <c r="AO1219" s="73">
        <f t="shared" ref="AO1219" si="5514">SUM(AO1215:AO1218)</f>
        <v>0</v>
      </c>
      <c r="AP1219" s="75">
        <f t="shared" ref="AP1219" si="5515">AO1219/AO1213</f>
        <v>0</v>
      </c>
      <c r="AQ1219" s="73">
        <f t="shared" ref="AQ1219" si="5516">SUM(AQ1215:AQ1218)</f>
        <v>0</v>
      </c>
      <c r="AR1219" s="75">
        <f t="shared" ref="AR1219" si="5517">AQ1219/AQ1213</f>
        <v>0</v>
      </c>
      <c r="AS1219" s="73">
        <f t="shared" ref="AS1219" si="5518">SUM(AS1215:AS1218)</f>
        <v>0</v>
      </c>
      <c r="AT1219" s="75">
        <f t="shared" ref="AT1219" si="5519">AS1219/AS1213</f>
        <v>0</v>
      </c>
      <c r="AU1219" s="71">
        <f>E1219+M1219+O1219+Q1219+W1219+Y1219+AA1219+AE1219+AG1219+AI1219+AO1219+AS1219+G1219+K1219+I1219+AC1219+S1219+U1219+AQ1219+AK1219+AM1219+C1219</f>
        <v>0</v>
      </c>
      <c r="AV1219" s="155">
        <f t="shared" si="5475"/>
        <v>0</v>
      </c>
      <c r="AW1219" s="94"/>
      <c r="AX1219" s="94"/>
      <c r="AY1219" s="94"/>
      <c r="AZ1219" s="94"/>
      <c r="BA1219" s="94"/>
      <c r="BB1219" s="94"/>
      <c r="BC1219" s="94"/>
      <c r="BD1219" s="94"/>
      <c r="BE1219" s="94"/>
      <c r="BF1219" s="94"/>
      <c r="BG1219" s="94"/>
      <c r="BH1219" s="94"/>
      <c r="BI1219" s="94"/>
      <c r="BJ1219" s="94"/>
      <c r="BK1219" s="94"/>
    </row>
    <row r="1220" spans="1:63" ht="16.5" thickTop="1" x14ac:dyDescent="0.25">
      <c r="A1220" s="233" t="s">
        <v>481</v>
      </c>
      <c r="B1220" s="233"/>
      <c r="C1220" s="233"/>
      <c r="D1220" s="233"/>
      <c r="E1220" s="233"/>
      <c r="F1220" s="233"/>
      <c r="G1220" s="233"/>
      <c r="H1220" s="233"/>
      <c r="I1220" s="233"/>
      <c r="J1220" s="233"/>
      <c r="K1220" s="233"/>
      <c r="L1220" s="233"/>
      <c r="M1220" s="233"/>
      <c r="N1220" s="233"/>
      <c r="O1220" s="233"/>
      <c r="P1220" s="233"/>
      <c r="Q1220" s="233"/>
      <c r="R1220" s="233"/>
      <c r="S1220" s="233"/>
      <c r="T1220" s="233"/>
      <c r="U1220" s="233"/>
      <c r="V1220" s="233"/>
      <c r="W1220" s="233"/>
      <c r="X1220" s="233"/>
      <c r="Y1220" s="233"/>
      <c r="Z1220" s="233"/>
      <c r="AA1220" s="233"/>
      <c r="AB1220" s="233"/>
      <c r="AC1220" s="233"/>
      <c r="AD1220" s="233"/>
      <c r="AE1220" s="233"/>
      <c r="AF1220" s="233"/>
      <c r="AG1220" s="233"/>
      <c r="AH1220" s="233"/>
      <c r="AI1220" s="233"/>
      <c r="AJ1220" s="233"/>
      <c r="AK1220" s="233"/>
      <c r="AL1220" s="233"/>
      <c r="AM1220" s="233"/>
      <c r="AN1220" s="233"/>
      <c r="AO1220" s="233"/>
      <c r="AP1220" s="233"/>
      <c r="AQ1220" s="233"/>
      <c r="AR1220" s="233"/>
      <c r="AS1220" s="233"/>
      <c r="AT1220" s="233"/>
      <c r="AU1220" s="233"/>
      <c r="AV1220" s="233"/>
    </row>
    <row r="1221" spans="1:63" ht="45" x14ac:dyDescent="0.25">
      <c r="A1221" s="76"/>
      <c r="B1221" s="66" t="s">
        <v>21</v>
      </c>
      <c r="C1221" s="225" t="s">
        <v>442</v>
      </c>
      <c r="D1221" s="226"/>
      <c r="E1221" s="225" t="s">
        <v>96</v>
      </c>
      <c r="F1221" s="226"/>
      <c r="G1221" s="232" t="s">
        <v>99</v>
      </c>
      <c r="H1221" s="226"/>
      <c r="I1221" s="232" t="s">
        <v>100</v>
      </c>
      <c r="J1221" s="226"/>
      <c r="K1221" s="225" t="s">
        <v>97</v>
      </c>
      <c r="L1221" s="226"/>
      <c r="M1221" s="225" t="s">
        <v>98</v>
      </c>
      <c r="N1221" s="226"/>
      <c r="O1221" s="225" t="s">
        <v>22</v>
      </c>
      <c r="P1221" s="226"/>
      <c r="Q1221" s="225" t="s">
        <v>489</v>
      </c>
      <c r="R1221" s="226"/>
      <c r="S1221" s="225" t="s">
        <v>488</v>
      </c>
      <c r="T1221" s="226"/>
      <c r="U1221" s="232" t="s">
        <v>422</v>
      </c>
      <c r="V1221" s="226"/>
      <c r="W1221" s="232" t="s">
        <v>436</v>
      </c>
      <c r="X1221" s="226"/>
      <c r="Y1221" s="232" t="s">
        <v>423</v>
      </c>
      <c r="Z1221" s="226"/>
      <c r="AA1221" s="225" t="s">
        <v>484</v>
      </c>
      <c r="AB1221" s="226"/>
      <c r="AC1221" s="225" t="s">
        <v>93</v>
      </c>
      <c r="AD1221" s="226"/>
      <c r="AE1221" s="225" t="s">
        <v>94</v>
      </c>
      <c r="AF1221" s="226"/>
      <c r="AG1221" s="225" t="s">
        <v>485</v>
      </c>
      <c r="AH1221" s="226"/>
      <c r="AI1221" s="225" t="s">
        <v>424</v>
      </c>
      <c r="AJ1221" s="226"/>
      <c r="AK1221" s="225" t="s">
        <v>425</v>
      </c>
      <c r="AL1221" s="226"/>
      <c r="AM1221" s="225" t="s">
        <v>437</v>
      </c>
      <c r="AN1221" s="226"/>
      <c r="AO1221" s="225" t="s">
        <v>500</v>
      </c>
      <c r="AP1221" s="226"/>
      <c r="AQ1221" s="225" t="s">
        <v>426</v>
      </c>
      <c r="AR1221" s="226"/>
      <c r="AS1221" s="225" t="s">
        <v>447</v>
      </c>
      <c r="AT1221" s="226"/>
      <c r="AU1221" s="225" t="s">
        <v>23</v>
      </c>
      <c r="AV1221" s="226"/>
      <c r="AW1221" s="89" t="s">
        <v>442</v>
      </c>
      <c r="AX1221" s="89" t="s">
        <v>96</v>
      </c>
      <c r="AY1221" s="195" t="s">
        <v>383</v>
      </c>
      <c r="AZ1221" s="105" t="s">
        <v>97</v>
      </c>
      <c r="BA1221" s="105" t="s">
        <v>443</v>
      </c>
      <c r="BB1221" s="90" t="s">
        <v>434</v>
      </c>
      <c r="BC1221" s="106" t="s">
        <v>384</v>
      </c>
      <c r="BD1221" s="90" t="s">
        <v>435</v>
      </c>
      <c r="BE1221" s="90" t="s">
        <v>93</v>
      </c>
      <c r="BF1221" s="90" t="s">
        <v>94</v>
      </c>
      <c r="BG1221" s="90" t="s">
        <v>31</v>
      </c>
      <c r="BH1221" s="90" t="s">
        <v>444</v>
      </c>
      <c r="BI1221" s="91" t="s">
        <v>445</v>
      </c>
      <c r="BJ1221" s="91" t="s">
        <v>446</v>
      </c>
      <c r="BK1221" s="91" t="s">
        <v>448</v>
      </c>
    </row>
    <row r="1222" spans="1:63" x14ac:dyDescent="0.25">
      <c r="A1222" s="38" t="s">
        <v>107</v>
      </c>
      <c r="B1222" s="67"/>
      <c r="C1222" s="67"/>
      <c r="D1222" s="68"/>
      <c r="E1222" s="67"/>
      <c r="F1222" s="68"/>
      <c r="G1222" s="67"/>
      <c r="H1222" s="68"/>
      <c r="I1222" s="67"/>
      <c r="J1222" s="68"/>
      <c r="K1222" s="67"/>
      <c r="L1222" s="68"/>
      <c r="M1222" s="69"/>
      <c r="N1222" s="68"/>
      <c r="O1222" s="67"/>
      <c r="P1222" s="68"/>
      <c r="Q1222" s="67"/>
      <c r="R1222" s="68"/>
      <c r="S1222" s="67"/>
      <c r="T1222" s="68"/>
      <c r="U1222" s="67"/>
      <c r="V1222" s="68"/>
      <c r="W1222" s="67"/>
      <c r="X1222" s="68"/>
      <c r="Y1222" s="67"/>
      <c r="Z1222" s="68"/>
      <c r="AA1222" s="67"/>
      <c r="AB1222" s="68"/>
      <c r="AC1222" s="69"/>
      <c r="AD1222" s="69"/>
      <c r="AE1222" s="67"/>
      <c r="AF1222" s="68"/>
      <c r="AG1222" s="67"/>
      <c r="AH1222" s="68"/>
      <c r="AI1222" s="67"/>
      <c r="AJ1222" s="68"/>
      <c r="AK1222" s="227"/>
      <c r="AL1222" s="228"/>
      <c r="AM1222" s="227"/>
      <c r="AN1222" s="228"/>
      <c r="AO1222" s="112"/>
      <c r="AP1222" s="113"/>
      <c r="AQ1222" s="112"/>
      <c r="AR1222" s="113"/>
      <c r="AS1222" s="112"/>
      <c r="AT1222" s="113"/>
      <c r="AU1222" s="67"/>
      <c r="AV1222" s="110"/>
      <c r="AW1222" s="89"/>
      <c r="AX1222" s="89"/>
      <c r="AY1222" s="89"/>
      <c r="AZ1222" s="89"/>
      <c r="BA1222" s="89"/>
    </row>
    <row r="1223" spans="1:63" x14ac:dyDescent="0.25">
      <c r="A1223" s="77"/>
      <c r="B1223" s="70"/>
      <c r="C1223" s="223">
        <f>(VLOOKUP(A1222,$BL$2:$CH$5,2,FALSE))*'Attorney Detail'!F1223</f>
        <v>15</v>
      </c>
      <c r="D1223" s="224"/>
      <c r="E1223" s="223">
        <f>(VLOOKUP(A1222,$BL$2:$CH$5,3,FALSE))*'Attorney Detail'!F1223</f>
        <v>15</v>
      </c>
      <c r="F1223" s="224"/>
      <c r="G1223" s="223">
        <f>VLOOKUP(A1222,$BL$2:$CI$5,4,FALSE)*'Attorney Detail'!F1223</f>
        <v>50</v>
      </c>
      <c r="H1223" s="224"/>
      <c r="I1223" s="223">
        <f>VLOOKUP(A1222,$BL$2:$CI$5,5,FALSE)*'Attorney Detail'!F1223</f>
        <v>80</v>
      </c>
      <c r="J1223" s="224"/>
      <c r="K1223" s="223">
        <f>VLOOKUP(A1222,$BL$2:$CI$5,6,FALSE)*'Attorney Detail'!F1223</f>
        <v>100</v>
      </c>
      <c r="L1223" s="224"/>
      <c r="M1223" s="234">
        <f>VLOOKUP(A1222,$BL$2:$CI$5,7,FALSE)*'Attorney Detail'!F1223</f>
        <v>150</v>
      </c>
      <c r="N1223" s="224"/>
      <c r="O1223" s="223">
        <f>VLOOKUP(A1222,$BL$2:$CI$5,8,FALSE)*'Attorney Detail'!F1223</f>
        <v>300</v>
      </c>
      <c r="P1223" s="224"/>
      <c r="Q1223" s="223">
        <f>VLOOKUP(A1222,$BL$2:$CI$5,9,FALSE)*'Attorney Detail'!F1223</f>
        <v>15</v>
      </c>
      <c r="R1223" s="224"/>
      <c r="S1223" s="223">
        <f>VLOOKUP(A1222,$BL$2:$CI$5,10,FALSE)*'Attorney Detail'!F1223</f>
        <v>50</v>
      </c>
      <c r="T1223" s="224"/>
      <c r="U1223" s="223">
        <f>VLOOKUP(A1222,$BL$2:$CI$5,11,FALSE)*'Attorney Detail'!F1223</f>
        <v>100</v>
      </c>
      <c r="V1223" s="224"/>
      <c r="W1223" s="223">
        <f>VLOOKUP(A1222,$BL$2:$CI$5,12,FALSE)*'Attorney Detail'!F1223</f>
        <v>220</v>
      </c>
      <c r="X1223" s="224"/>
      <c r="Y1223" s="223">
        <f>VLOOKUP(A1222,$BL$2:$CI$5,13,FALSE)*'Attorney Detail'!F1223</f>
        <v>300</v>
      </c>
      <c r="Z1223" s="224"/>
      <c r="AA1223" s="229">
        <f>VLOOKUP(A1222,$BL$2:$CI$5,14,FALSE)*'Attorney Detail'!F1223</f>
        <v>400</v>
      </c>
      <c r="AB1223" s="230"/>
      <c r="AC1223" s="229">
        <f>VLOOKUP(A1222,$BL$2:$CI$5,15,FALSE)*'Attorney Detail'!F1223</f>
        <v>120</v>
      </c>
      <c r="AD1223" s="231"/>
      <c r="AE1223" s="229">
        <f>VLOOKUP(A1222,$BL$2:$CI$5,16,FALSE)*'Attorney Detail'!F1223</f>
        <v>120</v>
      </c>
      <c r="AF1223" s="230"/>
      <c r="AG1223" s="229">
        <f>VLOOKUP(A1222,$BL$2:$CI$5,17,FALSE)*'Attorney Detail'!F1223</f>
        <v>300</v>
      </c>
      <c r="AH1223" s="230"/>
      <c r="AI1223" s="223">
        <f>VLOOKUP(A1222,$BL$2:$CI$5,18,FALSE)*'Attorney Detail'!F1223</f>
        <v>300</v>
      </c>
      <c r="AJ1223" s="224"/>
      <c r="AK1223" s="223">
        <f>VLOOKUP(A1222,$BL$2:$CI$5,19,FALSE)*'Attorney Detail'!F1223</f>
        <v>15</v>
      </c>
      <c r="AL1223" s="224"/>
      <c r="AM1223" s="223">
        <f>VLOOKUP(A1222,$BL$2:$CI$5,20,FALSE)*'Attorney Detail'!F1223</f>
        <v>40</v>
      </c>
      <c r="AN1223" s="224"/>
      <c r="AO1223" s="223">
        <f>VLOOKUP(A1222,$BL$2:$CI$5,21,FALSE)*'Attorney Detail'!F1223</f>
        <v>40</v>
      </c>
      <c r="AP1223" s="224"/>
      <c r="AQ1223" s="223">
        <f>VLOOKUP(A1222,$BL$2:$CI$5,22,FALSE)*'Attorney Detail'!F1223</f>
        <v>40</v>
      </c>
      <c r="AR1223" s="224"/>
      <c r="AS1223" s="235">
        <f>VLOOKUP(A1222,$BL$2:$CI$5,23,FALSE)*'Attorney Detail'!F1223</f>
        <v>10000000000</v>
      </c>
      <c r="AT1223" s="236"/>
      <c r="AU1223" s="237"/>
      <c r="AV1223" s="238"/>
    </row>
    <row r="1224" spans="1:63" ht="15.75" thickBot="1" x14ac:dyDescent="0.3">
      <c r="A1224" s="37" t="str">
        <f>'Attorney Detail'!A1223&amp;""</f>
        <v/>
      </c>
      <c r="B1224" s="78" t="s">
        <v>24</v>
      </c>
      <c r="C1224" s="78" t="s">
        <v>24</v>
      </c>
      <c r="D1224" s="78" t="s">
        <v>112</v>
      </c>
      <c r="E1224" s="78" t="s">
        <v>24</v>
      </c>
      <c r="F1224" s="78" t="s">
        <v>112</v>
      </c>
      <c r="G1224" s="78" t="s">
        <v>24</v>
      </c>
      <c r="H1224" s="78" t="s">
        <v>112</v>
      </c>
      <c r="I1224" s="78" t="s">
        <v>24</v>
      </c>
      <c r="J1224" s="78" t="s">
        <v>112</v>
      </c>
      <c r="K1224" s="78" t="s">
        <v>24</v>
      </c>
      <c r="L1224" s="78" t="s">
        <v>112</v>
      </c>
      <c r="M1224" s="78" t="s">
        <v>24</v>
      </c>
      <c r="N1224" s="78" t="s">
        <v>112</v>
      </c>
      <c r="O1224" s="78" t="s">
        <v>24</v>
      </c>
      <c r="P1224" s="78" t="s">
        <v>112</v>
      </c>
      <c r="Q1224" s="78" t="s">
        <v>24</v>
      </c>
      <c r="R1224" s="78" t="s">
        <v>112</v>
      </c>
      <c r="S1224" s="78" t="s">
        <v>24</v>
      </c>
      <c r="T1224" s="78" t="s">
        <v>112</v>
      </c>
      <c r="U1224" s="78" t="s">
        <v>24</v>
      </c>
      <c r="V1224" s="78" t="s">
        <v>112</v>
      </c>
      <c r="W1224" s="78" t="s">
        <v>24</v>
      </c>
      <c r="X1224" s="78" t="s">
        <v>112</v>
      </c>
      <c r="Y1224" s="78" t="s">
        <v>24</v>
      </c>
      <c r="Z1224" s="78" t="s">
        <v>112</v>
      </c>
      <c r="AA1224" s="78" t="s">
        <v>24</v>
      </c>
      <c r="AB1224" s="78" t="s">
        <v>112</v>
      </c>
      <c r="AC1224" s="78" t="s">
        <v>24</v>
      </c>
      <c r="AD1224" s="78" t="s">
        <v>112</v>
      </c>
      <c r="AE1224" s="78" t="s">
        <v>24</v>
      </c>
      <c r="AF1224" s="78" t="s">
        <v>112</v>
      </c>
      <c r="AG1224" s="78" t="s">
        <v>24</v>
      </c>
      <c r="AH1224" s="79" t="s">
        <v>112</v>
      </c>
      <c r="AI1224" s="78" t="s">
        <v>24</v>
      </c>
      <c r="AJ1224" s="78" t="s">
        <v>112</v>
      </c>
      <c r="AK1224" s="78" t="s">
        <v>24</v>
      </c>
      <c r="AL1224" s="78" t="s">
        <v>112</v>
      </c>
      <c r="AM1224" s="78" t="s">
        <v>24</v>
      </c>
      <c r="AN1224" s="78" t="s">
        <v>112</v>
      </c>
      <c r="AO1224" s="78" t="s">
        <v>24</v>
      </c>
      <c r="AP1224" s="78" t="s">
        <v>112</v>
      </c>
      <c r="AQ1224" s="78" t="s">
        <v>24</v>
      </c>
      <c r="AR1224" s="78" t="s">
        <v>112</v>
      </c>
      <c r="AS1224" s="78" t="s">
        <v>24</v>
      </c>
      <c r="AT1224" s="78" t="s">
        <v>112</v>
      </c>
      <c r="AU1224" s="78" t="s">
        <v>24</v>
      </c>
      <c r="AV1224" s="154" t="s">
        <v>112</v>
      </c>
    </row>
    <row r="1225" spans="1:63" ht="16.5" thickTop="1" thickBot="1" x14ac:dyDescent="0.3">
      <c r="A1225" s="20" t="s">
        <v>25</v>
      </c>
      <c r="B1225" s="21"/>
      <c r="C1225" s="21"/>
      <c r="D1225" s="75">
        <f>C1225/C1223</f>
        <v>0</v>
      </c>
      <c r="E1225" s="21"/>
      <c r="F1225" s="75">
        <f>E1225/E1223</f>
        <v>0</v>
      </c>
      <c r="G1225" s="21"/>
      <c r="H1225" s="75">
        <f>G1225/G1223</f>
        <v>0</v>
      </c>
      <c r="I1225" s="21"/>
      <c r="J1225" s="75">
        <f>I1225/I1223</f>
        <v>0</v>
      </c>
      <c r="K1225" s="21"/>
      <c r="L1225" s="75">
        <f>K1225/K1223</f>
        <v>0</v>
      </c>
      <c r="M1225" s="21"/>
      <c r="N1225" s="75">
        <f>M1225/M1223</f>
        <v>0</v>
      </c>
      <c r="O1225" s="21"/>
      <c r="P1225" s="75">
        <f>O1225/O1223</f>
        <v>0</v>
      </c>
      <c r="Q1225" s="21"/>
      <c r="R1225" s="75">
        <f>Q1225/Q1223</f>
        <v>0</v>
      </c>
      <c r="S1225" s="21"/>
      <c r="T1225" s="75">
        <f>S1225/S1223</f>
        <v>0</v>
      </c>
      <c r="U1225" s="21"/>
      <c r="V1225" s="75">
        <f>U1225/U1223</f>
        <v>0</v>
      </c>
      <c r="W1225" s="21"/>
      <c r="X1225" s="75">
        <f>W1225/W1223</f>
        <v>0</v>
      </c>
      <c r="Y1225" s="21"/>
      <c r="Z1225" s="75">
        <f>Y1225/Y1223</f>
        <v>0</v>
      </c>
      <c r="AA1225" s="21"/>
      <c r="AB1225" s="75">
        <f>AA1225/AA1223</f>
        <v>0</v>
      </c>
      <c r="AC1225" s="21"/>
      <c r="AD1225" s="75">
        <f>AC1225/AC1223</f>
        <v>0</v>
      </c>
      <c r="AE1225" s="21"/>
      <c r="AF1225" s="75">
        <f>AE1225/AE1223</f>
        <v>0</v>
      </c>
      <c r="AG1225" s="21"/>
      <c r="AH1225" s="75">
        <f>AG1225/AG1223</f>
        <v>0</v>
      </c>
      <c r="AI1225" s="21"/>
      <c r="AJ1225" s="75">
        <f>AI1225/AI1223</f>
        <v>0</v>
      </c>
      <c r="AK1225" s="21"/>
      <c r="AL1225" s="75">
        <f>AK1225/AK1223</f>
        <v>0</v>
      </c>
      <c r="AM1225" s="21">
        <v>0</v>
      </c>
      <c r="AN1225" s="75">
        <f>AM1225/AM1223</f>
        <v>0</v>
      </c>
      <c r="AO1225" s="21"/>
      <c r="AP1225" s="75">
        <f>AO1225/AO1223</f>
        <v>0</v>
      </c>
      <c r="AQ1225" s="21"/>
      <c r="AR1225" s="75">
        <f>AQ1225/AQ1223</f>
        <v>0</v>
      </c>
      <c r="AS1225" s="21"/>
      <c r="AT1225" s="75">
        <f>AS1225/AS1223</f>
        <v>0</v>
      </c>
      <c r="AU1225" s="100">
        <f>E1225+M1225+O1225+Q1225+W1225+Y1225+AA1225+AE1225+AG1225+AI1225+AO1225+AS1225+G1225+K1225+I1225+AC1225+S1225+U1225+AQ1225+AK1225+AM1225+C1225</f>
        <v>0</v>
      </c>
      <c r="AV1225" s="155">
        <f t="shared" ref="AV1225:AV1229" si="5520">F1225+N1225+P1225+R1225+X1225+Z1225+AB1225+AF1225+AH1225+AJ1225+AP1225+AT1225+AD1225+H1225+L1225+J1225+T1225+V1225+AR1225+AL1225+AN1225+D1225</f>
        <v>0</v>
      </c>
      <c r="AW1225" s="93">
        <f>IF(D1225=0,0,(IF('Attorney Detail'!I1223="yes",(D1225/AV1225)*('Attorney Detail'!G1223+'Attorney Detail'!H1223),0)))</f>
        <v>0</v>
      </c>
      <c r="AX1225" s="93">
        <f>IF(F1225=0,0,(IF('Attorney Detail'!J1223="yes",(F1225/AV1225)*('Attorney Detail'!G1223+'Attorney Detail'!H1223),0)))</f>
        <v>0</v>
      </c>
      <c r="AY1225" s="93">
        <f>IF(H1225+J1225=0,0,(IF('Attorney Detail'!K1223="yes",((H1225+J1225)/AV1225)*('Attorney Detail'!G1223+'Attorney Detail'!H1223),0)))</f>
        <v>0</v>
      </c>
      <c r="AZ1225" s="93">
        <f>IF(L1225=0,0,(IF('Attorney Detail'!L1223="yes",(L1225/AV1225)*('Attorney Detail'!G1223+'Attorney Detail'!H1223),0)))</f>
        <v>0</v>
      </c>
      <c r="BA1225" s="93">
        <f>IF(N1225=0,0,(N1225/AV1225)*('Attorney Detail'!G1223+'Attorney Detail'!H1223))</f>
        <v>0</v>
      </c>
      <c r="BB1225" s="93">
        <f>IF(R1225+T1225=0,0,(IF('Attorney Detail'!M1223="yes",((R1225+T1225)/AV1225)*('Attorney Detail'!G1223+'Attorney Detail'!H1223),0)))</f>
        <v>0</v>
      </c>
      <c r="BC1225" s="93">
        <f>IF(V1225=0,0,(IF('Attorney Detail'!N1223="yes",(((V1225)/AV1225)*('Attorney Detail'!G1223+'Attorney Detail'!H1223)),0)))</f>
        <v>0</v>
      </c>
      <c r="BD1225" s="93">
        <f>IF(X1225+Z1225+AB1225=0,0,(IF('Attorney Detail'!O1223="yes",((X1225+Z1225+AB1225)/AV1225)*('Attorney Detail'!G1223+'Attorney Detail'!H1223),0)))</f>
        <v>0</v>
      </c>
      <c r="BE1225" s="93">
        <f>IF(AD1225=0,0,(IF('Attorney Detail'!P1223="yes",(AD1225/AV1225)*('Attorney Detail'!G1223+'Attorney Detail'!H1223),0)))</f>
        <v>0</v>
      </c>
      <c r="BF1225" s="93">
        <f>IF(AF1225=0,0,(IF('Attorney Detail'!Q1223="yes",(AF1225/AV1225)*('Attorney Detail'!G1223+'Attorney Detail'!H1223),0)))</f>
        <v>0</v>
      </c>
      <c r="BG1225" s="93">
        <f>IF(AH1225=0,0,(AH1225/AV1225)*('Attorney Detail'!G1223+'Attorney Detail'!H1223))</f>
        <v>0</v>
      </c>
      <c r="BH1225" s="93">
        <f>IF(AK1225+AM1225=0,0,(IF('Attorney Detail'!R1223="yes",((AL1225+AN1225)/AV1225)*('Attorney Detail'!G1223+'Attorney Detail'!H1223),0)))</f>
        <v>0</v>
      </c>
      <c r="BI1225" s="91">
        <f>IF(AP1225=0,0,(IF('Attorney Detail'!S1223="yes",(AP1225/AV1225)*('Attorney Detail'!G1223+'Attorney Detail'!H1223),0)))</f>
        <v>0</v>
      </c>
      <c r="BJ1225" s="91">
        <f>IF(AT1225=0,0,(AT1225/AV1225)*('Attorney Detail'!G1223+'Attorney Detail'!H1223))</f>
        <v>0</v>
      </c>
      <c r="BK1225" s="91">
        <f>IF((AU1225)=0,('Attorney Detail'!G1223+'Attorney Detail'!H1223),SUM(AW1225:BJ1225))</f>
        <v>0</v>
      </c>
    </row>
    <row r="1226" spans="1:63" ht="16.5" thickTop="1" thickBot="1" x14ac:dyDescent="0.3">
      <c r="A1226" s="22" t="s">
        <v>26</v>
      </c>
      <c r="B1226" s="23"/>
      <c r="C1226" s="88"/>
      <c r="D1226" s="75">
        <f>C1226/C1223</f>
        <v>0</v>
      </c>
      <c r="E1226" s="88"/>
      <c r="F1226" s="75">
        <f>E1226/E1223</f>
        <v>0</v>
      </c>
      <c r="G1226" s="88"/>
      <c r="H1226" s="75">
        <f>G1226/G1223</f>
        <v>0</v>
      </c>
      <c r="I1226" s="88"/>
      <c r="J1226" s="75">
        <f>I1226/I1223</f>
        <v>0</v>
      </c>
      <c r="K1226" s="88"/>
      <c r="L1226" s="75">
        <f>K1226/K1223</f>
        <v>0</v>
      </c>
      <c r="M1226" s="88"/>
      <c r="N1226" s="75">
        <f>M1226/M1223</f>
        <v>0</v>
      </c>
      <c r="O1226" s="88"/>
      <c r="P1226" s="75">
        <f>O1226/O1223</f>
        <v>0</v>
      </c>
      <c r="Q1226" s="88"/>
      <c r="R1226" s="75">
        <f>Q1226/Q1223</f>
        <v>0</v>
      </c>
      <c r="S1226" s="88"/>
      <c r="T1226" s="75">
        <f>S1226/S1223</f>
        <v>0</v>
      </c>
      <c r="U1226" s="88"/>
      <c r="V1226" s="75">
        <f>U1226/U1223</f>
        <v>0</v>
      </c>
      <c r="W1226" s="88"/>
      <c r="X1226" s="75">
        <f>W1226/W1223</f>
        <v>0</v>
      </c>
      <c r="Y1226" s="88"/>
      <c r="Z1226" s="75">
        <f>Y1226/Y1223</f>
        <v>0</v>
      </c>
      <c r="AA1226" s="88"/>
      <c r="AB1226" s="75">
        <f>AA1226/AA1223</f>
        <v>0</v>
      </c>
      <c r="AC1226" s="88"/>
      <c r="AD1226" s="75">
        <f>AC1226/AC1223</f>
        <v>0</v>
      </c>
      <c r="AE1226" s="88"/>
      <c r="AF1226" s="75">
        <f>AE1226/AE1223</f>
        <v>0</v>
      </c>
      <c r="AG1226" s="88"/>
      <c r="AH1226" s="75">
        <f>AG1226/AG1223</f>
        <v>0</v>
      </c>
      <c r="AI1226" s="88"/>
      <c r="AJ1226" s="75">
        <f>AI1226/AI1223</f>
        <v>0</v>
      </c>
      <c r="AK1226" s="88">
        <v>0</v>
      </c>
      <c r="AL1226" s="75">
        <f>AK1226/AK1223</f>
        <v>0</v>
      </c>
      <c r="AM1226" s="88">
        <v>0</v>
      </c>
      <c r="AN1226" s="75">
        <f>AM1226/AM1223</f>
        <v>0</v>
      </c>
      <c r="AO1226" s="88"/>
      <c r="AP1226" s="75">
        <f>AO1226/AO1223</f>
        <v>0</v>
      </c>
      <c r="AQ1226" s="88"/>
      <c r="AR1226" s="75">
        <f>AQ1226/AQ1223</f>
        <v>0</v>
      </c>
      <c r="AS1226" s="88"/>
      <c r="AT1226" s="75">
        <f>AS1226/AS1223</f>
        <v>0</v>
      </c>
      <c r="AU1226" s="107">
        <f>E1226+M1226+O1226+Q1226+W1226+Y1226+AA1226+AE1226+AG1226+AI1226+AO1226+AS1226+G1226+K1226+I1226+AC1226+S1226+U1226+AQ1226+AK1226+AM1226+C1226</f>
        <v>0</v>
      </c>
      <c r="AV1226" s="155">
        <f t="shared" si="5520"/>
        <v>0</v>
      </c>
      <c r="AW1226" s="93">
        <f>IF(D1226=0,0,(IF('Attorney Detail'!I1224="yes",(D1226/AV1226)*('Attorney Detail'!G1224+'Attorney Detail'!H1224),0)))</f>
        <v>0</v>
      </c>
      <c r="AX1226" s="93">
        <f>IF(F1226=0,0,(IF('Attorney Detail'!J1224="yes",(F1226/AV1226)*('Attorney Detail'!G1224+'Attorney Detail'!H1224),0)))</f>
        <v>0</v>
      </c>
      <c r="AY1226" s="93">
        <f>IF(H1226+J1226=0,0,(IF('Attorney Detail'!K1224="yes",((H1226+J1226)/AV1226)*('Attorney Detail'!G1224+'Attorney Detail'!H1224),0)))</f>
        <v>0</v>
      </c>
      <c r="AZ1226" s="93">
        <f>IF(L1226=0,0,(IF('Attorney Detail'!L1224="yes",(L1226/AV1226)*('Attorney Detail'!G1224+'Attorney Detail'!H1224),0)))</f>
        <v>0</v>
      </c>
      <c r="BA1226" s="93">
        <f>IF(N1226=0,0,(N1226/AV1226)*('Attorney Detail'!G1224+'Attorney Detail'!H1224))</f>
        <v>0</v>
      </c>
      <c r="BB1226" s="93">
        <f>IF(R1226+T1226=0,0,(IF('Attorney Detail'!M1224="yes",((R1226+T1226)/AV1226)*('Attorney Detail'!G1224+'Attorney Detail'!H1224),0)))</f>
        <v>0</v>
      </c>
      <c r="BC1226" s="93">
        <f>IF(V1226=0,0,(IF('Attorney Detail'!N1224="yes",(((V1226)/AV1226)*('Attorney Detail'!G1224+'Attorney Detail'!H1224)),0)))</f>
        <v>0</v>
      </c>
      <c r="BD1226" s="93">
        <f>IF(X1226+Z1226+AB1226=0,0,(IF('Attorney Detail'!O1224="yes",((X1226+Z1226+AB1226)/AV1226)*('Attorney Detail'!G1224+'Attorney Detail'!H1224),0)))</f>
        <v>0</v>
      </c>
      <c r="BE1226" s="93">
        <f>IF(AD1226=0,0,(IF('Attorney Detail'!P1224="yes",(AD1226/AV1226)*('Attorney Detail'!G1224+'Attorney Detail'!H1224),0)))</f>
        <v>0</v>
      </c>
      <c r="BF1226" s="93">
        <f>IF(AF1226=0,0,(IF('Attorney Detail'!Q1224="yes",(AF1226/AV1226)*('Attorney Detail'!G1224+'Attorney Detail'!H1224),0)))</f>
        <v>0</v>
      </c>
      <c r="BG1226" s="93">
        <f>IF(AH1226=0,0,(AH1226/AV1226)*('Attorney Detail'!G1224+'Attorney Detail'!H1224))</f>
        <v>0</v>
      </c>
      <c r="BH1226" s="93">
        <f>IF(AK1226+AM1226=0,0,(IF('Attorney Detail'!R1224="yes",((AL1226+AN1226)/AV1226)*('Attorney Detail'!G1224+'Attorney Detail'!H1224),0)))</f>
        <v>0</v>
      </c>
      <c r="BI1226" s="91">
        <f>IF(AP1226=0,0,(IF('Attorney Detail'!S1224="yes",(AP1226/AV1226)*('Attorney Detail'!G1224+'Attorney Detail'!H1224),0)))</f>
        <v>0</v>
      </c>
      <c r="BJ1226" s="91">
        <f>IF(AT1226=0,0,(AT1226/AV1226)*('Attorney Detail'!G1224+'Attorney Detail'!H1224))</f>
        <v>0</v>
      </c>
      <c r="BK1226" s="91">
        <f>IF((AU1226)=0,('Attorney Detail'!G1224+'Attorney Detail'!H1224),SUM(AW1226:BJ1226))</f>
        <v>0</v>
      </c>
    </row>
    <row r="1227" spans="1:63" ht="16.5" thickTop="1" thickBot="1" x14ac:dyDescent="0.3">
      <c r="A1227" s="22" t="s">
        <v>27</v>
      </c>
      <c r="B1227" s="23"/>
      <c r="C1227" s="88"/>
      <c r="D1227" s="75">
        <f>C1227/C1223</f>
        <v>0</v>
      </c>
      <c r="E1227" s="88"/>
      <c r="F1227" s="75">
        <f>E1227/E1223</f>
        <v>0</v>
      </c>
      <c r="G1227" s="88"/>
      <c r="H1227" s="75">
        <f>G1227/G1223</f>
        <v>0</v>
      </c>
      <c r="I1227" s="88"/>
      <c r="J1227" s="75">
        <f>I1227/I1223</f>
        <v>0</v>
      </c>
      <c r="K1227" s="88"/>
      <c r="L1227" s="75">
        <f>K1227/K1223</f>
        <v>0</v>
      </c>
      <c r="M1227" s="88"/>
      <c r="N1227" s="75">
        <f>M1227/M1223</f>
        <v>0</v>
      </c>
      <c r="O1227" s="88"/>
      <c r="P1227" s="75">
        <f>O1227/O1223</f>
        <v>0</v>
      </c>
      <c r="Q1227" s="88"/>
      <c r="R1227" s="75">
        <f>Q1227/Q1223</f>
        <v>0</v>
      </c>
      <c r="S1227" s="88"/>
      <c r="T1227" s="75">
        <f>S1227/S1223</f>
        <v>0</v>
      </c>
      <c r="U1227" s="88"/>
      <c r="V1227" s="75">
        <f>U1227/U1223</f>
        <v>0</v>
      </c>
      <c r="W1227" s="88"/>
      <c r="X1227" s="75">
        <f>W1227/W1223</f>
        <v>0</v>
      </c>
      <c r="Y1227" s="88"/>
      <c r="Z1227" s="75">
        <f>Y1227/Y1223</f>
        <v>0</v>
      </c>
      <c r="AA1227" s="88"/>
      <c r="AB1227" s="75">
        <f>AA1227/AA1223</f>
        <v>0</v>
      </c>
      <c r="AC1227" s="88"/>
      <c r="AD1227" s="75">
        <f>AC1227/AC1223</f>
        <v>0</v>
      </c>
      <c r="AE1227" s="88"/>
      <c r="AF1227" s="75">
        <f>AE1227/AE1223</f>
        <v>0</v>
      </c>
      <c r="AG1227" s="88"/>
      <c r="AH1227" s="75">
        <f>AG1227/AG1223</f>
        <v>0</v>
      </c>
      <c r="AI1227" s="88"/>
      <c r="AJ1227" s="75">
        <f>AI1227/AI1223</f>
        <v>0</v>
      </c>
      <c r="AK1227" s="88">
        <v>0</v>
      </c>
      <c r="AL1227" s="75">
        <f>AK1227/AK1223</f>
        <v>0</v>
      </c>
      <c r="AM1227" s="88">
        <v>0</v>
      </c>
      <c r="AN1227" s="75">
        <f>AM1227/AM1223</f>
        <v>0</v>
      </c>
      <c r="AO1227" s="88"/>
      <c r="AP1227" s="75">
        <f>AO1227/AO1223</f>
        <v>0</v>
      </c>
      <c r="AQ1227" s="88"/>
      <c r="AR1227" s="75">
        <f>AQ1227/AQ1223</f>
        <v>0</v>
      </c>
      <c r="AS1227" s="88"/>
      <c r="AT1227" s="75">
        <f>AS1227/AS1223</f>
        <v>0</v>
      </c>
      <c r="AU1227" s="107">
        <f>E1227+M1227+O1227+Q1227+W1227+Y1227+AA1227+AE1227+AG1227+AI1227+AO1227+AS1227+G1227+K1227+I1227+AC1227+S1227+U1227+AQ1227+AK1227+AM1227+C1227</f>
        <v>0</v>
      </c>
      <c r="AV1227" s="155">
        <f t="shared" si="5520"/>
        <v>0</v>
      </c>
      <c r="AW1227" s="93">
        <f>IF(D1227=0,0,(IF('Attorney Detail'!I1225="yes",(D1227/AV1227)*('Attorney Detail'!G1225+'Attorney Detail'!H1225),0)))</f>
        <v>0</v>
      </c>
      <c r="AX1227" s="93">
        <f>IF(F1227=0,0,(IF('Attorney Detail'!J1225="yes",(F1227/AV1227)*('Attorney Detail'!G1225+'Attorney Detail'!H1225),0)))</f>
        <v>0</v>
      </c>
      <c r="AY1227" s="93">
        <f>IF(H1227+J1227=0,0,(IF('Attorney Detail'!K1225="yes",((H1227+J1227)/AV1227)*('Attorney Detail'!G1225+'Attorney Detail'!H1225),0)))</f>
        <v>0</v>
      </c>
      <c r="AZ1227" s="93">
        <f>IF(L1227=0,0,(IF('Attorney Detail'!L1225="yes",(L1227/AV1227)*('Attorney Detail'!G1225+'Attorney Detail'!H1225),0)))</f>
        <v>0</v>
      </c>
      <c r="BA1227" s="93">
        <f>IF(N1227=0,0,(N1227/AV1227)*('Attorney Detail'!G1225+'Attorney Detail'!H1225))</f>
        <v>0</v>
      </c>
      <c r="BB1227" s="93">
        <f>IF(R1227+T1227=0,0,(IF('Attorney Detail'!M1225="yes",((R1227+T1227)/AV1227)*('Attorney Detail'!G1225+'Attorney Detail'!H1225),0)))</f>
        <v>0</v>
      </c>
      <c r="BC1227" s="93">
        <f>IF(V1227=0,0,(IF('Attorney Detail'!N1225="yes",(((V1227)/AV1227)*('Attorney Detail'!G1225+'Attorney Detail'!H1225)),0)))</f>
        <v>0</v>
      </c>
      <c r="BD1227" s="93">
        <f>IF(X1227+Z1227+AB1227=0,0,(IF('Attorney Detail'!O1225="yes",((X1227+Z1227+AB1227)/AV1227)*('Attorney Detail'!G1225+'Attorney Detail'!H1225),0)))</f>
        <v>0</v>
      </c>
      <c r="BE1227" s="93">
        <f>IF(AD1227=0,0,(IF('Attorney Detail'!P1225="yes",(AD1227/AV1227)*('Attorney Detail'!G1225+'Attorney Detail'!H1225),0)))</f>
        <v>0</v>
      </c>
      <c r="BF1227" s="93">
        <f>IF(AF1227=0,0,(IF('Attorney Detail'!Q1225="yes",(AF1227/AV1227)*('Attorney Detail'!G1225+'Attorney Detail'!H1225),0)))</f>
        <v>0</v>
      </c>
      <c r="BG1227" s="93">
        <f>IF(AH1227=0,0,(AH1227/AV1227)*('Attorney Detail'!G1225+'Attorney Detail'!H1225))</f>
        <v>0</v>
      </c>
      <c r="BH1227" s="93">
        <f>IF(AK1227+AM1227=0,0,(IF('Attorney Detail'!R1225="yes",((AL1227+AN1227)/AV1227)*('Attorney Detail'!G1225+'Attorney Detail'!H1225),0)))</f>
        <v>0</v>
      </c>
      <c r="BI1227" s="91">
        <f>IF(AP1227=0,0,(IF('Attorney Detail'!S1225="yes",(AP1227/AV1227)*('Attorney Detail'!G1225+'Attorney Detail'!H1225),0)))</f>
        <v>0</v>
      </c>
      <c r="BJ1227" s="91">
        <f>IF(AT1227=0,0,(AT1227/AV1227)*('Attorney Detail'!G1225+'Attorney Detail'!H1225))</f>
        <v>0</v>
      </c>
      <c r="BK1227" s="91">
        <f>IF((AU1227)=0,('Attorney Detail'!G1225+'Attorney Detail'!H1225),SUM(AW1227:BJ1227))</f>
        <v>0</v>
      </c>
    </row>
    <row r="1228" spans="1:63" ht="16.5" thickTop="1" thickBot="1" x14ac:dyDescent="0.3">
      <c r="A1228" s="24" t="s">
        <v>28</v>
      </c>
      <c r="B1228" s="25"/>
      <c r="C1228" s="25"/>
      <c r="D1228" s="75">
        <f>C1228/C1223</f>
        <v>0</v>
      </c>
      <c r="E1228" s="25"/>
      <c r="F1228" s="75">
        <f>E1228/E1223</f>
        <v>0</v>
      </c>
      <c r="G1228" s="25"/>
      <c r="H1228" s="75">
        <f>G1228/G1223</f>
        <v>0</v>
      </c>
      <c r="I1228" s="25"/>
      <c r="J1228" s="75">
        <f>I1228/I1223</f>
        <v>0</v>
      </c>
      <c r="K1228" s="25"/>
      <c r="L1228" s="75">
        <f>K1228/K1223</f>
        <v>0</v>
      </c>
      <c r="M1228" s="25"/>
      <c r="N1228" s="75">
        <f>M1228/M1223</f>
        <v>0</v>
      </c>
      <c r="O1228" s="25"/>
      <c r="P1228" s="75">
        <f>O1228/O1223</f>
        <v>0</v>
      </c>
      <c r="Q1228" s="25"/>
      <c r="R1228" s="75">
        <f>Q1228/Q1223</f>
        <v>0</v>
      </c>
      <c r="S1228" s="25"/>
      <c r="T1228" s="75">
        <f>S1228/S1223</f>
        <v>0</v>
      </c>
      <c r="U1228" s="25"/>
      <c r="V1228" s="75">
        <f>U1228/U1223</f>
        <v>0</v>
      </c>
      <c r="W1228" s="25"/>
      <c r="X1228" s="75">
        <f>W1228/W1223</f>
        <v>0</v>
      </c>
      <c r="Y1228" s="25"/>
      <c r="Z1228" s="75">
        <f>Y1228/Y1223</f>
        <v>0</v>
      </c>
      <c r="AA1228" s="25"/>
      <c r="AB1228" s="75">
        <f>AA1228/AA1223</f>
        <v>0</v>
      </c>
      <c r="AC1228" s="25"/>
      <c r="AD1228" s="75">
        <f>AC1228/AC1223</f>
        <v>0</v>
      </c>
      <c r="AE1228" s="25"/>
      <c r="AF1228" s="75">
        <f>AE1228/AE1223</f>
        <v>0</v>
      </c>
      <c r="AG1228" s="25"/>
      <c r="AH1228" s="75">
        <f>AG1228/AG1223</f>
        <v>0</v>
      </c>
      <c r="AI1228" s="25"/>
      <c r="AJ1228" s="75">
        <f>AI1228/AI1223</f>
        <v>0</v>
      </c>
      <c r="AK1228" s="25">
        <v>0</v>
      </c>
      <c r="AL1228" s="75">
        <f>AK1228/AK1223</f>
        <v>0</v>
      </c>
      <c r="AM1228" s="25">
        <v>0</v>
      </c>
      <c r="AN1228" s="75">
        <f>AM1228/AM1223</f>
        <v>0</v>
      </c>
      <c r="AO1228" s="25"/>
      <c r="AP1228" s="75">
        <f>AO1228/AO1223</f>
        <v>0</v>
      </c>
      <c r="AQ1228" s="25"/>
      <c r="AR1228" s="75">
        <f>AQ1228/AQ1223</f>
        <v>0</v>
      </c>
      <c r="AS1228" s="25"/>
      <c r="AT1228" s="75">
        <f>AS1228/AS1223</f>
        <v>0</v>
      </c>
      <c r="AU1228" s="108">
        <f>E1228+M1228+O1228+Q1228+W1228+Y1228+AA1228+AE1228+AG1228+AI1228+AO1228+AS1228+G1228+K1228+I1228+AC1228+S1228+U1228+AQ1228+AK1228+AM1228+C1228</f>
        <v>0</v>
      </c>
      <c r="AV1228" s="155">
        <f t="shared" si="5520"/>
        <v>0</v>
      </c>
      <c r="AW1228" s="93">
        <f>IF(D1228=0,0,(IF('Attorney Detail'!I1226="yes",(D1228/AV1228)*('Attorney Detail'!G1226+'Attorney Detail'!H1226),0)))</f>
        <v>0</v>
      </c>
      <c r="AX1228" s="93">
        <f>IF(F1228=0,0,(IF('Attorney Detail'!J1226="yes",(F1228/AV1228)*('Attorney Detail'!G1226+'Attorney Detail'!H1226),0)))</f>
        <v>0</v>
      </c>
      <c r="AY1228" s="93">
        <f>IF(H1228+J1228=0,0,(IF('Attorney Detail'!K1226="yes",((H1228+J1228)/AV1228)*('Attorney Detail'!G1226+'Attorney Detail'!H1226),0)))</f>
        <v>0</v>
      </c>
      <c r="AZ1228" s="93">
        <f>IF(L1228=0,0,(IF('Attorney Detail'!L1226="yes",(L1228/AV1228)*('Attorney Detail'!G1226+'Attorney Detail'!H1226),0)))</f>
        <v>0</v>
      </c>
      <c r="BA1228" s="93">
        <f>IF(N1228=0,0,(N1228/AV1228)*('Attorney Detail'!G1226+'Attorney Detail'!H1226))</f>
        <v>0</v>
      </c>
      <c r="BB1228" s="93">
        <f>IF(R1228+T1228=0,0,(IF('Attorney Detail'!M1226="yes",((R1228+T1228)/AV1228)*('Attorney Detail'!G1226+'Attorney Detail'!H1226),0)))</f>
        <v>0</v>
      </c>
      <c r="BC1228" s="93">
        <f>IF(V1228=0,0,(IF('Attorney Detail'!N1226="yes",(((V1228)/AV1228)*('Attorney Detail'!G1226+'Attorney Detail'!H1226)),0)))</f>
        <v>0</v>
      </c>
      <c r="BD1228" s="93">
        <f>IF(X1228+Z1228+AB1228=0,0,(IF('Attorney Detail'!O1226="yes",((X1228+Z1228+AB1228)/AV1228)*('Attorney Detail'!G1226+'Attorney Detail'!H1226),0)))</f>
        <v>0</v>
      </c>
      <c r="BE1228" s="93">
        <f>IF(AD1228=0,0,(IF('Attorney Detail'!P1226="yes",(AD1228/AV1228)*('Attorney Detail'!G1226+'Attorney Detail'!H1226),0)))</f>
        <v>0</v>
      </c>
      <c r="BF1228" s="93">
        <f>IF(AF1228=0,0,(IF('Attorney Detail'!Q1226="yes",(AF1228/AV1228)*('Attorney Detail'!G1226+'Attorney Detail'!H1226),0)))</f>
        <v>0</v>
      </c>
      <c r="BG1228" s="93">
        <f>IF(AH1228=0,0,(AH1228/AV1228)*('Attorney Detail'!G1226+'Attorney Detail'!H1226))</f>
        <v>0</v>
      </c>
      <c r="BH1228" s="93">
        <f>IF(AK1228+AM1228=0,0,(IF('Attorney Detail'!R1226="yes",((AL1228+AN1228)/AV1228)*('Attorney Detail'!G1226+'Attorney Detail'!H1226),0)))</f>
        <v>0</v>
      </c>
      <c r="BI1228" s="91">
        <f>IF(AP1228=0,0,(IF('Attorney Detail'!S1226="yes",(AP1228/AV1228)*('Attorney Detail'!G1226+'Attorney Detail'!H1226),0)))</f>
        <v>0</v>
      </c>
      <c r="BJ1228" s="91">
        <f>IF(AT1228=0,0,(AT1228/AV1228)*('Attorney Detail'!G1226+'Attorney Detail'!H1226))</f>
        <v>0</v>
      </c>
      <c r="BK1228" s="91">
        <f>IF((AU1228)=0,('Attorney Detail'!G1226+'Attorney Detail'!H1226),SUM(AW1228:BJ1228))</f>
        <v>0</v>
      </c>
    </row>
    <row r="1229" spans="1:63" ht="16.5" thickTop="1" thickBot="1" x14ac:dyDescent="0.3">
      <c r="A1229" s="72" t="s">
        <v>29</v>
      </c>
      <c r="B1229" s="73"/>
      <c r="C1229" s="73">
        <f t="shared" ref="C1229" si="5521">SUM(C1225:C1228)</f>
        <v>0</v>
      </c>
      <c r="D1229" s="74">
        <f t="shared" ref="D1229" si="5522">C1229/C1223</f>
        <v>0</v>
      </c>
      <c r="E1229" s="73">
        <f t="shared" ref="E1229" si="5523">SUM(E1225:E1228)</f>
        <v>0</v>
      </c>
      <c r="F1229" s="74">
        <f t="shared" ref="F1229" si="5524">E1229/E1223</f>
        <v>0</v>
      </c>
      <c r="G1229" s="73">
        <f t="shared" ref="G1229" si="5525">SUM(G1225:G1228)</f>
        <v>0</v>
      </c>
      <c r="H1229" s="75">
        <f t="shared" ref="H1229" si="5526">G1229/G1223</f>
        <v>0</v>
      </c>
      <c r="I1229" s="73">
        <f t="shared" ref="I1229" si="5527">SUM(I1225:I1228)</f>
        <v>0</v>
      </c>
      <c r="J1229" s="75">
        <f t="shared" ref="J1229" si="5528">I1229/I1223</f>
        <v>0</v>
      </c>
      <c r="K1229" s="73">
        <f t="shared" ref="K1229" si="5529">SUM(K1225:K1228)</f>
        <v>0</v>
      </c>
      <c r="L1229" s="75">
        <f t="shared" ref="L1229" si="5530">K1229/K1223</f>
        <v>0</v>
      </c>
      <c r="M1229" s="73">
        <f t="shared" ref="M1229" si="5531">SUM(M1225:M1228)</f>
        <v>0</v>
      </c>
      <c r="N1229" s="74">
        <f t="shared" ref="N1229" si="5532">M1229/M1223</f>
        <v>0</v>
      </c>
      <c r="O1229" s="73">
        <f t="shared" ref="O1229" si="5533">SUM(O1225:O1228)</f>
        <v>0</v>
      </c>
      <c r="P1229" s="74">
        <f t="shared" ref="P1229" si="5534">O1229/O1223</f>
        <v>0</v>
      </c>
      <c r="Q1229" s="73">
        <f t="shared" ref="Q1229" si="5535">SUM(Q1225:Q1228)</f>
        <v>0</v>
      </c>
      <c r="R1229" s="75">
        <f t="shared" ref="R1229" si="5536">Q1229/Q1223</f>
        <v>0</v>
      </c>
      <c r="S1229" s="73">
        <f t="shared" ref="S1229" si="5537">SUM(S1225:S1228)</f>
        <v>0</v>
      </c>
      <c r="T1229" s="75">
        <f t="shared" ref="T1229" si="5538">S1229/S1223</f>
        <v>0</v>
      </c>
      <c r="U1229" s="73">
        <f t="shared" ref="U1229" si="5539">SUM(U1225:U1228)</f>
        <v>0</v>
      </c>
      <c r="V1229" s="75">
        <f t="shared" ref="V1229" si="5540">U1229/U1223</f>
        <v>0</v>
      </c>
      <c r="W1229" s="73">
        <f t="shared" ref="W1229" si="5541">SUM(W1225:W1228)</f>
        <v>0</v>
      </c>
      <c r="X1229" s="75">
        <f t="shared" ref="X1229" si="5542">W1229/W1223</f>
        <v>0</v>
      </c>
      <c r="Y1229" s="73">
        <f t="shared" ref="Y1229" si="5543">SUM(Y1225:Y1228)</f>
        <v>0</v>
      </c>
      <c r="Z1229" s="75">
        <f t="shared" ref="Z1229" si="5544">Y1229/Y1223</f>
        <v>0</v>
      </c>
      <c r="AA1229" s="73">
        <f t="shared" ref="AA1229" si="5545">SUM(AA1225:AA1228)</f>
        <v>0</v>
      </c>
      <c r="AB1229" s="75">
        <f t="shared" ref="AB1229" si="5546">AA1229/AA1223</f>
        <v>0</v>
      </c>
      <c r="AC1229" s="73">
        <f t="shared" ref="AC1229" si="5547">SUM(AC1225:AC1228)</f>
        <v>0</v>
      </c>
      <c r="AD1229" s="75">
        <f t="shared" ref="AD1229" si="5548">AC1229/AC1223</f>
        <v>0</v>
      </c>
      <c r="AE1229" s="73">
        <f t="shared" ref="AE1229" si="5549">SUM(AE1225:AE1228)</f>
        <v>0</v>
      </c>
      <c r="AF1229" s="75">
        <f t="shared" ref="AF1229" si="5550">AE1229/AE1223</f>
        <v>0</v>
      </c>
      <c r="AG1229" s="73">
        <f t="shared" ref="AG1229" si="5551">SUM(AG1225:AG1228)</f>
        <v>0</v>
      </c>
      <c r="AH1229" s="75">
        <f t="shared" ref="AH1229" si="5552">AG1229/AG1223</f>
        <v>0</v>
      </c>
      <c r="AI1229" s="73">
        <f t="shared" ref="AI1229" si="5553">SUM(AI1225:AI1228)</f>
        <v>0</v>
      </c>
      <c r="AJ1229" s="75">
        <f t="shared" ref="AJ1229" si="5554">AI1229/AI1223</f>
        <v>0</v>
      </c>
      <c r="AK1229" s="73">
        <f t="shared" ref="AK1229" si="5555">SUM(AK1225:AK1228)</f>
        <v>0</v>
      </c>
      <c r="AL1229" s="75">
        <f t="shared" ref="AL1229" si="5556">AK1229/AK1223</f>
        <v>0</v>
      </c>
      <c r="AM1229" s="73">
        <f t="shared" ref="AM1229" si="5557">SUM(AM1225:AM1228)</f>
        <v>0</v>
      </c>
      <c r="AN1229" s="75">
        <f t="shared" ref="AN1229" si="5558">AM1229/AM1223</f>
        <v>0</v>
      </c>
      <c r="AO1229" s="73">
        <f t="shared" ref="AO1229" si="5559">SUM(AO1225:AO1228)</f>
        <v>0</v>
      </c>
      <c r="AP1229" s="75">
        <f t="shared" ref="AP1229" si="5560">AO1229/AO1223</f>
        <v>0</v>
      </c>
      <c r="AQ1229" s="73">
        <f t="shared" ref="AQ1229" si="5561">SUM(AQ1225:AQ1228)</f>
        <v>0</v>
      </c>
      <c r="AR1229" s="75">
        <f t="shared" ref="AR1229" si="5562">AQ1229/AQ1223</f>
        <v>0</v>
      </c>
      <c r="AS1229" s="73">
        <f t="shared" ref="AS1229" si="5563">SUM(AS1225:AS1228)</f>
        <v>0</v>
      </c>
      <c r="AT1229" s="75">
        <f t="shared" ref="AT1229" si="5564">AS1229/AS1223</f>
        <v>0</v>
      </c>
      <c r="AU1229" s="71">
        <f>E1229+M1229+O1229+Q1229+W1229+Y1229+AA1229+AE1229+AG1229+AI1229+AO1229+AS1229+G1229+K1229+I1229+AC1229+S1229+U1229+AQ1229+AK1229+AM1229+C1229</f>
        <v>0</v>
      </c>
      <c r="AV1229" s="155">
        <f t="shared" si="5520"/>
        <v>0</v>
      </c>
      <c r="AW1229" s="94"/>
      <c r="AX1229" s="94"/>
      <c r="AY1229" s="94"/>
      <c r="AZ1229" s="94"/>
      <c r="BA1229" s="94"/>
      <c r="BB1229" s="94"/>
      <c r="BC1229" s="94"/>
      <c r="BD1229" s="94"/>
      <c r="BE1229" s="94"/>
      <c r="BF1229" s="94"/>
      <c r="BG1229" s="94"/>
      <c r="BH1229" s="94"/>
      <c r="BI1229" s="94"/>
      <c r="BJ1229" s="94"/>
      <c r="BK1229" s="94"/>
    </row>
    <row r="1230" spans="1:63" ht="16.5" thickTop="1" x14ac:dyDescent="0.25">
      <c r="A1230" s="233" t="s">
        <v>481</v>
      </c>
      <c r="B1230" s="233"/>
      <c r="C1230" s="233"/>
      <c r="D1230" s="233"/>
      <c r="E1230" s="233"/>
      <c r="F1230" s="233"/>
      <c r="G1230" s="233"/>
      <c r="H1230" s="233"/>
      <c r="I1230" s="233"/>
      <c r="J1230" s="233"/>
      <c r="K1230" s="233"/>
      <c r="L1230" s="233"/>
      <c r="M1230" s="233"/>
      <c r="N1230" s="233"/>
      <c r="O1230" s="233"/>
      <c r="P1230" s="233"/>
      <c r="Q1230" s="233"/>
      <c r="R1230" s="233"/>
      <c r="S1230" s="233"/>
      <c r="T1230" s="233"/>
      <c r="U1230" s="233"/>
      <c r="V1230" s="233"/>
      <c r="W1230" s="233"/>
      <c r="X1230" s="233"/>
      <c r="Y1230" s="233"/>
      <c r="Z1230" s="233"/>
      <c r="AA1230" s="233"/>
      <c r="AB1230" s="233"/>
      <c r="AC1230" s="233"/>
      <c r="AD1230" s="233"/>
      <c r="AE1230" s="233"/>
      <c r="AF1230" s="233"/>
      <c r="AG1230" s="233"/>
      <c r="AH1230" s="233"/>
      <c r="AI1230" s="233"/>
      <c r="AJ1230" s="233"/>
      <c r="AK1230" s="233"/>
      <c r="AL1230" s="233"/>
      <c r="AM1230" s="233"/>
      <c r="AN1230" s="233"/>
      <c r="AO1230" s="233"/>
      <c r="AP1230" s="233"/>
      <c r="AQ1230" s="233"/>
      <c r="AR1230" s="233"/>
      <c r="AS1230" s="233"/>
      <c r="AT1230" s="233"/>
      <c r="AU1230" s="233"/>
      <c r="AV1230" s="233"/>
    </row>
    <row r="1231" spans="1:63" ht="45" x14ac:dyDescent="0.25">
      <c r="A1231" s="76"/>
      <c r="B1231" s="66" t="s">
        <v>21</v>
      </c>
      <c r="C1231" s="225" t="s">
        <v>442</v>
      </c>
      <c r="D1231" s="226"/>
      <c r="E1231" s="225" t="s">
        <v>96</v>
      </c>
      <c r="F1231" s="226"/>
      <c r="G1231" s="232" t="s">
        <v>99</v>
      </c>
      <c r="H1231" s="226"/>
      <c r="I1231" s="232" t="s">
        <v>100</v>
      </c>
      <c r="J1231" s="226"/>
      <c r="K1231" s="225" t="s">
        <v>97</v>
      </c>
      <c r="L1231" s="226"/>
      <c r="M1231" s="225" t="s">
        <v>98</v>
      </c>
      <c r="N1231" s="226"/>
      <c r="O1231" s="225" t="s">
        <v>22</v>
      </c>
      <c r="P1231" s="226"/>
      <c r="Q1231" s="225" t="s">
        <v>489</v>
      </c>
      <c r="R1231" s="226"/>
      <c r="S1231" s="225" t="s">
        <v>488</v>
      </c>
      <c r="T1231" s="226"/>
      <c r="U1231" s="232" t="s">
        <v>422</v>
      </c>
      <c r="V1231" s="226"/>
      <c r="W1231" s="232" t="s">
        <v>436</v>
      </c>
      <c r="X1231" s="226"/>
      <c r="Y1231" s="232" t="s">
        <v>423</v>
      </c>
      <c r="Z1231" s="226"/>
      <c r="AA1231" s="225" t="s">
        <v>484</v>
      </c>
      <c r="AB1231" s="226"/>
      <c r="AC1231" s="225" t="s">
        <v>93</v>
      </c>
      <c r="AD1231" s="226"/>
      <c r="AE1231" s="225" t="s">
        <v>94</v>
      </c>
      <c r="AF1231" s="226"/>
      <c r="AG1231" s="225" t="s">
        <v>485</v>
      </c>
      <c r="AH1231" s="226"/>
      <c r="AI1231" s="225" t="s">
        <v>424</v>
      </c>
      <c r="AJ1231" s="226"/>
      <c r="AK1231" s="225" t="s">
        <v>425</v>
      </c>
      <c r="AL1231" s="226"/>
      <c r="AM1231" s="225" t="s">
        <v>437</v>
      </c>
      <c r="AN1231" s="226"/>
      <c r="AO1231" s="225" t="s">
        <v>500</v>
      </c>
      <c r="AP1231" s="226"/>
      <c r="AQ1231" s="225" t="s">
        <v>426</v>
      </c>
      <c r="AR1231" s="226"/>
      <c r="AS1231" s="225" t="s">
        <v>447</v>
      </c>
      <c r="AT1231" s="226"/>
      <c r="AU1231" s="225" t="s">
        <v>23</v>
      </c>
      <c r="AV1231" s="226"/>
      <c r="AW1231" s="89" t="s">
        <v>442</v>
      </c>
      <c r="AX1231" s="89" t="s">
        <v>96</v>
      </c>
      <c r="AY1231" s="195" t="s">
        <v>385</v>
      </c>
      <c r="AZ1231" s="105" t="s">
        <v>97</v>
      </c>
      <c r="BA1231" s="105" t="s">
        <v>443</v>
      </c>
      <c r="BB1231" s="90" t="s">
        <v>434</v>
      </c>
      <c r="BC1231" s="106" t="s">
        <v>386</v>
      </c>
      <c r="BD1231" s="90" t="s">
        <v>435</v>
      </c>
      <c r="BE1231" s="90" t="s">
        <v>93</v>
      </c>
      <c r="BF1231" s="90" t="s">
        <v>94</v>
      </c>
      <c r="BG1231" s="90" t="s">
        <v>31</v>
      </c>
      <c r="BH1231" s="90" t="s">
        <v>444</v>
      </c>
      <c r="BI1231" s="91" t="s">
        <v>445</v>
      </c>
      <c r="BJ1231" s="91" t="s">
        <v>446</v>
      </c>
      <c r="BK1231" s="91" t="s">
        <v>448</v>
      </c>
    </row>
    <row r="1232" spans="1:63" x14ac:dyDescent="0.25">
      <c r="A1232" s="38" t="s">
        <v>107</v>
      </c>
      <c r="B1232" s="67"/>
      <c r="C1232" s="67"/>
      <c r="D1232" s="68"/>
      <c r="E1232" s="67"/>
      <c r="F1232" s="68"/>
      <c r="G1232" s="67"/>
      <c r="H1232" s="68"/>
      <c r="I1232" s="67"/>
      <c r="J1232" s="68"/>
      <c r="K1232" s="67"/>
      <c r="L1232" s="68"/>
      <c r="M1232" s="69"/>
      <c r="N1232" s="68"/>
      <c r="O1232" s="67"/>
      <c r="P1232" s="68"/>
      <c r="Q1232" s="67"/>
      <c r="R1232" s="68"/>
      <c r="S1232" s="67"/>
      <c r="T1232" s="68"/>
      <c r="U1232" s="67"/>
      <c r="V1232" s="68"/>
      <c r="W1232" s="67"/>
      <c r="X1232" s="68"/>
      <c r="Y1232" s="67"/>
      <c r="Z1232" s="68"/>
      <c r="AA1232" s="67"/>
      <c r="AB1232" s="68"/>
      <c r="AC1232" s="69"/>
      <c r="AD1232" s="69"/>
      <c r="AE1232" s="67"/>
      <c r="AF1232" s="68"/>
      <c r="AG1232" s="67"/>
      <c r="AH1232" s="68"/>
      <c r="AI1232" s="67"/>
      <c r="AJ1232" s="68"/>
      <c r="AK1232" s="227"/>
      <c r="AL1232" s="228"/>
      <c r="AM1232" s="227"/>
      <c r="AN1232" s="228"/>
      <c r="AO1232" s="112"/>
      <c r="AP1232" s="113"/>
      <c r="AQ1232" s="112"/>
      <c r="AR1232" s="113"/>
      <c r="AS1232" s="112"/>
      <c r="AT1232" s="113"/>
      <c r="AU1232" s="67"/>
      <c r="AV1232" s="110"/>
      <c r="AW1232" s="89"/>
      <c r="AX1232" s="89"/>
      <c r="AY1232" s="89"/>
      <c r="AZ1232" s="89"/>
      <c r="BA1232" s="89"/>
    </row>
    <row r="1233" spans="1:63" x14ac:dyDescent="0.25">
      <c r="A1233" s="77"/>
      <c r="B1233" s="70"/>
      <c r="C1233" s="223">
        <f>(VLOOKUP(A1232,$BL$2:$CH$5,2,FALSE))*'Attorney Detail'!F1233</f>
        <v>15</v>
      </c>
      <c r="D1233" s="224"/>
      <c r="E1233" s="223">
        <f>(VLOOKUP(A1232,$BL$2:$CH$5,3,FALSE))*'Attorney Detail'!F1233</f>
        <v>15</v>
      </c>
      <c r="F1233" s="224"/>
      <c r="G1233" s="223">
        <f>VLOOKUP(A1232,$BL$2:$CI$5,4,FALSE)*'Attorney Detail'!F1233</f>
        <v>50</v>
      </c>
      <c r="H1233" s="224"/>
      <c r="I1233" s="223">
        <f>VLOOKUP(A1232,$BL$2:$CI$5,5,FALSE)*'Attorney Detail'!F1233</f>
        <v>80</v>
      </c>
      <c r="J1233" s="224"/>
      <c r="K1233" s="223">
        <f>VLOOKUP(A1232,$BL$2:$CI$5,6,FALSE)*'Attorney Detail'!F1233</f>
        <v>100</v>
      </c>
      <c r="L1233" s="224"/>
      <c r="M1233" s="234">
        <f>VLOOKUP(A1232,$BL$2:$CI$5,7,FALSE)*'Attorney Detail'!F1233</f>
        <v>150</v>
      </c>
      <c r="N1233" s="224"/>
      <c r="O1233" s="223">
        <f>VLOOKUP(A1232,$BL$2:$CI$5,8,FALSE)*'Attorney Detail'!F1233</f>
        <v>300</v>
      </c>
      <c r="P1233" s="224"/>
      <c r="Q1233" s="223">
        <f>VLOOKUP(A1232,$BL$2:$CI$5,9,FALSE)*'Attorney Detail'!F1233</f>
        <v>15</v>
      </c>
      <c r="R1233" s="224"/>
      <c r="S1233" s="223">
        <f>VLOOKUP(A1232,$BL$2:$CI$5,10,FALSE)*'Attorney Detail'!F1233</f>
        <v>50</v>
      </c>
      <c r="T1233" s="224"/>
      <c r="U1233" s="223">
        <f>VLOOKUP(A1232,$BL$2:$CI$5,11,FALSE)*'Attorney Detail'!F1233</f>
        <v>100</v>
      </c>
      <c r="V1233" s="224"/>
      <c r="W1233" s="223">
        <f>VLOOKUP(A1232,$BL$2:$CI$5,12,FALSE)*'Attorney Detail'!F1233</f>
        <v>220</v>
      </c>
      <c r="X1233" s="224"/>
      <c r="Y1233" s="223">
        <f>VLOOKUP(A1232,$BL$2:$CI$5,13,FALSE)*'Attorney Detail'!F1233</f>
        <v>300</v>
      </c>
      <c r="Z1233" s="224"/>
      <c r="AA1233" s="229">
        <f>VLOOKUP(A1232,$BL$2:$CI$5,14,FALSE)*'Attorney Detail'!F1233</f>
        <v>400</v>
      </c>
      <c r="AB1233" s="230"/>
      <c r="AC1233" s="229">
        <f>VLOOKUP(A1232,$BL$2:$CI$5,15,FALSE)*'Attorney Detail'!F1233</f>
        <v>120</v>
      </c>
      <c r="AD1233" s="231"/>
      <c r="AE1233" s="229">
        <f>VLOOKUP(A1232,$BL$2:$CI$5,16,FALSE)*'Attorney Detail'!F1233</f>
        <v>120</v>
      </c>
      <c r="AF1233" s="230"/>
      <c r="AG1233" s="229">
        <f>VLOOKUP(A1232,$BL$2:$CI$5,17,FALSE)*'Attorney Detail'!F1233</f>
        <v>300</v>
      </c>
      <c r="AH1233" s="230"/>
      <c r="AI1233" s="223">
        <f>VLOOKUP(A1232,$BL$2:$CI$5,18,FALSE)*'Attorney Detail'!F1233</f>
        <v>300</v>
      </c>
      <c r="AJ1233" s="224"/>
      <c r="AK1233" s="223">
        <f>VLOOKUP(A1232,$BL$2:$CI$5,19,FALSE)*'Attorney Detail'!F1233</f>
        <v>15</v>
      </c>
      <c r="AL1233" s="224"/>
      <c r="AM1233" s="223">
        <f>VLOOKUP(A1232,$BL$2:$CI$5,20,FALSE)*'Attorney Detail'!F1233</f>
        <v>40</v>
      </c>
      <c r="AN1233" s="224"/>
      <c r="AO1233" s="223">
        <f>VLOOKUP(A1232,$BL$2:$CI$5,21,FALSE)*'Attorney Detail'!F1233</f>
        <v>40</v>
      </c>
      <c r="AP1233" s="224"/>
      <c r="AQ1233" s="223">
        <f>VLOOKUP(A1232,$BL$2:$CI$5,22,FALSE)*'Attorney Detail'!F1233</f>
        <v>40</v>
      </c>
      <c r="AR1233" s="224"/>
      <c r="AS1233" s="235">
        <f>VLOOKUP(A1232,$BL$2:$CI$5,23,FALSE)*'Attorney Detail'!F1233</f>
        <v>10000000000</v>
      </c>
      <c r="AT1233" s="236"/>
      <c r="AU1233" s="237"/>
      <c r="AV1233" s="238"/>
    </row>
    <row r="1234" spans="1:63" ht="15.75" thickBot="1" x14ac:dyDescent="0.3">
      <c r="A1234" s="37" t="str">
        <f>'Attorney Detail'!A1233&amp;""</f>
        <v/>
      </c>
      <c r="B1234" s="78" t="s">
        <v>24</v>
      </c>
      <c r="C1234" s="78" t="s">
        <v>24</v>
      </c>
      <c r="D1234" s="78" t="s">
        <v>112</v>
      </c>
      <c r="E1234" s="78" t="s">
        <v>24</v>
      </c>
      <c r="F1234" s="78" t="s">
        <v>112</v>
      </c>
      <c r="G1234" s="78" t="s">
        <v>24</v>
      </c>
      <c r="H1234" s="78" t="s">
        <v>112</v>
      </c>
      <c r="I1234" s="78" t="s">
        <v>24</v>
      </c>
      <c r="J1234" s="78" t="s">
        <v>112</v>
      </c>
      <c r="K1234" s="78" t="s">
        <v>24</v>
      </c>
      <c r="L1234" s="78" t="s">
        <v>112</v>
      </c>
      <c r="M1234" s="78" t="s">
        <v>24</v>
      </c>
      <c r="N1234" s="78" t="s">
        <v>112</v>
      </c>
      <c r="O1234" s="78" t="s">
        <v>24</v>
      </c>
      <c r="P1234" s="78" t="s">
        <v>112</v>
      </c>
      <c r="Q1234" s="78" t="s">
        <v>24</v>
      </c>
      <c r="R1234" s="78" t="s">
        <v>112</v>
      </c>
      <c r="S1234" s="78" t="s">
        <v>24</v>
      </c>
      <c r="T1234" s="78" t="s">
        <v>112</v>
      </c>
      <c r="U1234" s="78" t="s">
        <v>24</v>
      </c>
      <c r="V1234" s="78" t="s">
        <v>112</v>
      </c>
      <c r="W1234" s="78" t="s">
        <v>24</v>
      </c>
      <c r="X1234" s="78" t="s">
        <v>112</v>
      </c>
      <c r="Y1234" s="78" t="s">
        <v>24</v>
      </c>
      <c r="Z1234" s="78" t="s">
        <v>112</v>
      </c>
      <c r="AA1234" s="78" t="s">
        <v>24</v>
      </c>
      <c r="AB1234" s="78" t="s">
        <v>112</v>
      </c>
      <c r="AC1234" s="78" t="s">
        <v>24</v>
      </c>
      <c r="AD1234" s="78" t="s">
        <v>112</v>
      </c>
      <c r="AE1234" s="78" t="s">
        <v>24</v>
      </c>
      <c r="AF1234" s="78" t="s">
        <v>112</v>
      </c>
      <c r="AG1234" s="78" t="s">
        <v>24</v>
      </c>
      <c r="AH1234" s="79" t="s">
        <v>112</v>
      </c>
      <c r="AI1234" s="78" t="s">
        <v>24</v>
      </c>
      <c r="AJ1234" s="78" t="s">
        <v>112</v>
      </c>
      <c r="AK1234" s="78" t="s">
        <v>24</v>
      </c>
      <c r="AL1234" s="78" t="s">
        <v>112</v>
      </c>
      <c r="AM1234" s="78" t="s">
        <v>24</v>
      </c>
      <c r="AN1234" s="78" t="s">
        <v>112</v>
      </c>
      <c r="AO1234" s="78" t="s">
        <v>24</v>
      </c>
      <c r="AP1234" s="78" t="s">
        <v>112</v>
      </c>
      <c r="AQ1234" s="78" t="s">
        <v>24</v>
      </c>
      <c r="AR1234" s="78" t="s">
        <v>112</v>
      </c>
      <c r="AS1234" s="78" t="s">
        <v>24</v>
      </c>
      <c r="AT1234" s="78" t="s">
        <v>112</v>
      </c>
      <c r="AU1234" s="78" t="s">
        <v>24</v>
      </c>
      <c r="AV1234" s="154" t="s">
        <v>112</v>
      </c>
    </row>
    <row r="1235" spans="1:63" ht="16.5" thickTop="1" thickBot="1" x14ac:dyDescent="0.3">
      <c r="A1235" s="20" t="s">
        <v>25</v>
      </c>
      <c r="B1235" s="21"/>
      <c r="C1235" s="21"/>
      <c r="D1235" s="75">
        <f>C1235/C1233</f>
        <v>0</v>
      </c>
      <c r="E1235" s="21"/>
      <c r="F1235" s="75">
        <f>E1235/E1233</f>
        <v>0</v>
      </c>
      <c r="G1235" s="21"/>
      <c r="H1235" s="75">
        <f>G1235/G1233</f>
        <v>0</v>
      </c>
      <c r="I1235" s="21"/>
      <c r="J1235" s="75">
        <f>I1235/I1233</f>
        <v>0</v>
      </c>
      <c r="K1235" s="21"/>
      <c r="L1235" s="75">
        <f>K1235/K1233</f>
        <v>0</v>
      </c>
      <c r="M1235" s="21"/>
      <c r="N1235" s="75">
        <f>M1235/M1233</f>
        <v>0</v>
      </c>
      <c r="O1235" s="21"/>
      <c r="P1235" s="75">
        <f>O1235/O1233</f>
        <v>0</v>
      </c>
      <c r="Q1235" s="21"/>
      <c r="R1235" s="75">
        <f>Q1235/Q1233</f>
        <v>0</v>
      </c>
      <c r="S1235" s="21"/>
      <c r="T1235" s="75">
        <f>S1235/S1233</f>
        <v>0</v>
      </c>
      <c r="U1235" s="21"/>
      <c r="V1235" s="75">
        <f>U1235/U1233</f>
        <v>0</v>
      </c>
      <c r="W1235" s="21"/>
      <c r="X1235" s="75">
        <f>W1235/W1233</f>
        <v>0</v>
      </c>
      <c r="Y1235" s="21"/>
      <c r="Z1235" s="75">
        <f>Y1235/Y1233</f>
        <v>0</v>
      </c>
      <c r="AA1235" s="21"/>
      <c r="AB1235" s="75">
        <f>AA1235/AA1233</f>
        <v>0</v>
      </c>
      <c r="AC1235" s="21"/>
      <c r="AD1235" s="75">
        <f>AC1235/AC1233</f>
        <v>0</v>
      </c>
      <c r="AE1235" s="21"/>
      <c r="AF1235" s="75">
        <f>AE1235/AE1233</f>
        <v>0</v>
      </c>
      <c r="AG1235" s="21"/>
      <c r="AH1235" s="75">
        <f>AG1235/AG1233</f>
        <v>0</v>
      </c>
      <c r="AI1235" s="21"/>
      <c r="AJ1235" s="75">
        <f>AI1235/AI1233</f>
        <v>0</v>
      </c>
      <c r="AK1235" s="21"/>
      <c r="AL1235" s="75">
        <f>AK1235/AK1233</f>
        <v>0</v>
      </c>
      <c r="AM1235" s="21">
        <v>0</v>
      </c>
      <c r="AN1235" s="75">
        <f>AM1235/AM1233</f>
        <v>0</v>
      </c>
      <c r="AO1235" s="21"/>
      <c r="AP1235" s="75">
        <f>AO1235/AO1233</f>
        <v>0</v>
      </c>
      <c r="AQ1235" s="21"/>
      <c r="AR1235" s="75">
        <f>AQ1235/AQ1233</f>
        <v>0</v>
      </c>
      <c r="AS1235" s="21"/>
      <c r="AT1235" s="75">
        <f>AS1235/AS1233</f>
        <v>0</v>
      </c>
      <c r="AU1235" s="100">
        <f>E1235+M1235+O1235+Q1235+W1235+Y1235+AA1235+AE1235+AG1235+AI1235+AO1235+AS1235+G1235+K1235+I1235+AC1235+S1235+U1235+AQ1235+AK1235+AM1235+C1235</f>
        <v>0</v>
      </c>
      <c r="AV1235" s="155">
        <f t="shared" ref="AV1235:AV1239" si="5565">F1235+N1235+P1235+R1235+X1235+Z1235+AB1235+AF1235+AH1235+AJ1235+AP1235+AT1235+AD1235+H1235+L1235+J1235+T1235+V1235+AR1235+AL1235+AN1235+D1235</f>
        <v>0</v>
      </c>
      <c r="AW1235" s="93">
        <f>IF(D1235=0,0,(IF('Attorney Detail'!I1233="yes",(D1235/AV1235)*('Attorney Detail'!G1233+'Attorney Detail'!H1233),0)))</f>
        <v>0</v>
      </c>
      <c r="AX1235" s="93">
        <f>IF(F1235=0,0,(IF('Attorney Detail'!J1233="yes",(F1235/AV1235)*('Attorney Detail'!G1233+'Attorney Detail'!H1233),0)))</f>
        <v>0</v>
      </c>
      <c r="AY1235" s="93">
        <f>IF(H1235+J1235=0,0,(IF('Attorney Detail'!K1233="yes",((H1235+J1235)/AV1235)*('Attorney Detail'!G1233+'Attorney Detail'!H1233),0)))</f>
        <v>0</v>
      </c>
      <c r="AZ1235" s="93">
        <f>IF(L1235=0,0,(IF('Attorney Detail'!L1233="yes",(L1235/AV1235)*('Attorney Detail'!G1233+'Attorney Detail'!H1233),0)))</f>
        <v>0</v>
      </c>
      <c r="BA1235" s="93">
        <f>IF(N1235=0,0,(N1235/AV1235)*('Attorney Detail'!G1233+'Attorney Detail'!H1233))</f>
        <v>0</v>
      </c>
      <c r="BB1235" s="93">
        <f>IF(R1235+T1235=0,0,(IF('Attorney Detail'!M1233="yes",((R1235+T1235)/AV1235)*('Attorney Detail'!G1233+'Attorney Detail'!H1233),0)))</f>
        <v>0</v>
      </c>
      <c r="BC1235" s="93">
        <f>IF(V1235=0,0,(IF('Attorney Detail'!N1233="yes",(((V1235)/AV1235)*('Attorney Detail'!G1233+'Attorney Detail'!H1233)),0)))</f>
        <v>0</v>
      </c>
      <c r="BD1235" s="93">
        <f>IF(X1235+Z1235+AB1235=0,0,(IF('Attorney Detail'!O1233="yes",((X1235+Z1235+AB1235)/AV1235)*('Attorney Detail'!G1233+'Attorney Detail'!H1233),0)))</f>
        <v>0</v>
      </c>
      <c r="BE1235" s="93">
        <f>IF(AD1235=0,0,(IF('Attorney Detail'!P1233="yes",(AD1235/AV1235)*('Attorney Detail'!G1233+'Attorney Detail'!H1233),0)))</f>
        <v>0</v>
      </c>
      <c r="BF1235" s="93">
        <f>IF(AF1235=0,0,(IF('Attorney Detail'!Q1233="yes",(AF1235/AV1235)*('Attorney Detail'!G1233+'Attorney Detail'!H1233),0)))</f>
        <v>0</v>
      </c>
      <c r="BG1235" s="93">
        <f>IF(AH1235=0,0,(AH1235/AV1235)*('Attorney Detail'!G1233+'Attorney Detail'!H1233))</f>
        <v>0</v>
      </c>
      <c r="BH1235" s="93">
        <f>IF(AK1235+AM1235=0,0,(IF('Attorney Detail'!R1233="yes",((AL1235+AN1235)/AV1235)*('Attorney Detail'!G1233+'Attorney Detail'!H1233),0)))</f>
        <v>0</v>
      </c>
      <c r="BI1235" s="91">
        <f>IF(AP1235=0,0,(IF('Attorney Detail'!S1233="yes",(AP1235/AV1235)*('Attorney Detail'!G1233+'Attorney Detail'!H1233),0)))</f>
        <v>0</v>
      </c>
      <c r="BJ1235" s="91">
        <f>IF(AT1235=0,0,(AT1235/AV1235)*('Attorney Detail'!G1233+'Attorney Detail'!H1233))</f>
        <v>0</v>
      </c>
      <c r="BK1235" s="91">
        <f>IF((AU1235)=0,('Attorney Detail'!G1233+'Attorney Detail'!H1233),SUM(AW1235:BJ1235))</f>
        <v>0</v>
      </c>
    </row>
    <row r="1236" spans="1:63" ht="16.5" thickTop="1" thickBot="1" x14ac:dyDescent="0.3">
      <c r="A1236" s="22" t="s">
        <v>26</v>
      </c>
      <c r="B1236" s="23"/>
      <c r="C1236" s="88"/>
      <c r="D1236" s="75">
        <f>C1236/C1233</f>
        <v>0</v>
      </c>
      <c r="E1236" s="88"/>
      <c r="F1236" s="75">
        <f>E1236/E1233</f>
        <v>0</v>
      </c>
      <c r="G1236" s="88"/>
      <c r="H1236" s="75">
        <f>G1236/G1233</f>
        <v>0</v>
      </c>
      <c r="I1236" s="88"/>
      <c r="J1236" s="75">
        <f>I1236/I1233</f>
        <v>0</v>
      </c>
      <c r="K1236" s="88"/>
      <c r="L1236" s="75">
        <f>K1236/K1233</f>
        <v>0</v>
      </c>
      <c r="M1236" s="88"/>
      <c r="N1236" s="75">
        <f>M1236/M1233</f>
        <v>0</v>
      </c>
      <c r="O1236" s="88"/>
      <c r="P1236" s="75">
        <f>O1236/O1233</f>
        <v>0</v>
      </c>
      <c r="Q1236" s="88"/>
      <c r="R1236" s="75">
        <f>Q1236/Q1233</f>
        <v>0</v>
      </c>
      <c r="S1236" s="88"/>
      <c r="T1236" s="75">
        <f>S1236/S1233</f>
        <v>0</v>
      </c>
      <c r="U1236" s="88"/>
      <c r="V1236" s="75">
        <f>U1236/U1233</f>
        <v>0</v>
      </c>
      <c r="W1236" s="88"/>
      <c r="X1236" s="75">
        <f>W1236/W1233</f>
        <v>0</v>
      </c>
      <c r="Y1236" s="88"/>
      <c r="Z1236" s="75">
        <f>Y1236/Y1233</f>
        <v>0</v>
      </c>
      <c r="AA1236" s="88"/>
      <c r="AB1236" s="75">
        <f>AA1236/AA1233</f>
        <v>0</v>
      </c>
      <c r="AC1236" s="88"/>
      <c r="AD1236" s="75">
        <f>AC1236/AC1233</f>
        <v>0</v>
      </c>
      <c r="AE1236" s="88"/>
      <c r="AF1236" s="75">
        <f>AE1236/AE1233</f>
        <v>0</v>
      </c>
      <c r="AG1236" s="88"/>
      <c r="AH1236" s="75">
        <f>AG1236/AG1233</f>
        <v>0</v>
      </c>
      <c r="AI1236" s="88"/>
      <c r="AJ1236" s="75">
        <f>AI1236/AI1233</f>
        <v>0</v>
      </c>
      <c r="AK1236" s="88">
        <v>0</v>
      </c>
      <c r="AL1236" s="75">
        <f>AK1236/AK1233</f>
        <v>0</v>
      </c>
      <c r="AM1236" s="88">
        <v>0</v>
      </c>
      <c r="AN1236" s="75">
        <f>AM1236/AM1233</f>
        <v>0</v>
      </c>
      <c r="AO1236" s="88"/>
      <c r="AP1236" s="75">
        <f>AO1236/AO1233</f>
        <v>0</v>
      </c>
      <c r="AQ1236" s="88"/>
      <c r="AR1236" s="75">
        <f>AQ1236/AQ1233</f>
        <v>0</v>
      </c>
      <c r="AS1236" s="88"/>
      <c r="AT1236" s="75">
        <f>AS1236/AS1233</f>
        <v>0</v>
      </c>
      <c r="AU1236" s="107">
        <f>E1236+M1236+O1236+Q1236+W1236+Y1236+AA1236+AE1236+AG1236+AI1236+AO1236+AS1236+G1236+K1236+I1236+AC1236+S1236+U1236+AQ1236+AK1236+AM1236+C1236</f>
        <v>0</v>
      </c>
      <c r="AV1236" s="155">
        <f t="shared" si="5565"/>
        <v>0</v>
      </c>
      <c r="AW1236" s="93">
        <f>IF(D1236=0,0,(IF('Attorney Detail'!I1234="yes",(D1236/AV1236)*('Attorney Detail'!G1234+'Attorney Detail'!H1234),0)))</f>
        <v>0</v>
      </c>
      <c r="AX1236" s="93">
        <f>IF(F1236=0,0,(IF('Attorney Detail'!J1234="yes",(F1236/AV1236)*('Attorney Detail'!G1234+'Attorney Detail'!H1234),0)))</f>
        <v>0</v>
      </c>
      <c r="AY1236" s="93">
        <f>IF(H1236+J1236=0,0,(IF('Attorney Detail'!K1234="yes",((H1236+J1236)/AV1236)*('Attorney Detail'!G1234+'Attorney Detail'!H1234),0)))</f>
        <v>0</v>
      </c>
      <c r="AZ1236" s="93">
        <f>IF(L1236=0,0,(IF('Attorney Detail'!L1234="yes",(L1236/AV1236)*('Attorney Detail'!G1234+'Attorney Detail'!H1234),0)))</f>
        <v>0</v>
      </c>
      <c r="BA1236" s="93">
        <f>IF(N1236=0,0,(N1236/AV1236)*('Attorney Detail'!G1234+'Attorney Detail'!H1234))</f>
        <v>0</v>
      </c>
      <c r="BB1236" s="93">
        <f>IF(R1236+T1236=0,0,(IF('Attorney Detail'!M1234="yes",((R1236+T1236)/AV1236)*('Attorney Detail'!G1234+'Attorney Detail'!H1234),0)))</f>
        <v>0</v>
      </c>
      <c r="BC1236" s="93">
        <f>IF(V1236=0,0,(IF('Attorney Detail'!N1234="yes",(((V1236)/AV1236)*('Attorney Detail'!G1234+'Attorney Detail'!H1234)),0)))</f>
        <v>0</v>
      </c>
      <c r="BD1236" s="93">
        <f>IF(X1236+Z1236+AB1236=0,0,(IF('Attorney Detail'!O1234="yes",((X1236+Z1236+AB1236)/AV1236)*('Attorney Detail'!G1234+'Attorney Detail'!H1234),0)))</f>
        <v>0</v>
      </c>
      <c r="BE1236" s="93">
        <f>IF(AD1236=0,0,(IF('Attorney Detail'!P1234="yes",(AD1236/AV1236)*('Attorney Detail'!G1234+'Attorney Detail'!H1234),0)))</f>
        <v>0</v>
      </c>
      <c r="BF1236" s="93">
        <f>IF(AF1236=0,0,(IF('Attorney Detail'!Q1234="yes",(AF1236/AV1236)*('Attorney Detail'!G1234+'Attorney Detail'!H1234),0)))</f>
        <v>0</v>
      </c>
      <c r="BG1236" s="93">
        <f>IF(AH1236=0,0,(AH1236/AV1236)*('Attorney Detail'!G1234+'Attorney Detail'!H1234))</f>
        <v>0</v>
      </c>
      <c r="BH1236" s="93">
        <f>IF(AK1236+AM1236=0,0,(IF('Attorney Detail'!R1234="yes",((AL1236+AN1236)/AV1236)*('Attorney Detail'!G1234+'Attorney Detail'!H1234),0)))</f>
        <v>0</v>
      </c>
      <c r="BI1236" s="91">
        <f>IF(AP1236=0,0,(IF('Attorney Detail'!S1234="yes",(AP1236/AV1236)*('Attorney Detail'!G1234+'Attorney Detail'!H1234),0)))</f>
        <v>0</v>
      </c>
      <c r="BJ1236" s="91">
        <f>IF(AT1236=0,0,(AT1236/AV1236)*('Attorney Detail'!G1234+'Attorney Detail'!H1234))</f>
        <v>0</v>
      </c>
      <c r="BK1236" s="91">
        <f>IF((AU1236)=0,('Attorney Detail'!G1234+'Attorney Detail'!H1234),SUM(AW1236:BJ1236))</f>
        <v>0</v>
      </c>
    </row>
    <row r="1237" spans="1:63" ht="16.5" thickTop="1" thickBot="1" x14ac:dyDescent="0.3">
      <c r="A1237" s="22" t="s">
        <v>27</v>
      </c>
      <c r="B1237" s="23"/>
      <c r="C1237" s="88"/>
      <c r="D1237" s="75">
        <f>C1237/C1233</f>
        <v>0</v>
      </c>
      <c r="E1237" s="88"/>
      <c r="F1237" s="75">
        <f>E1237/E1233</f>
        <v>0</v>
      </c>
      <c r="G1237" s="88"/>
      <c r="H1237" s="75">
        <f>G1237/G1233</f>
        <v>0</v>
      </c>
      <c r="I1237" s="88"/>
      <c r="J1237" s="75">
        <f>I1237/I1233</f>
        <v>0</v>
      </c>
      <c r="K1237" s="88"/>
      <c r="L1237" s="75">
        <f>K1237/K1233</f>
        <v>0</v>
      </c>
      <c r="M1237" s="88"/>
      <c r="N1237" s="75">
        <f>M1237/M1233</f>
        <v>0</v>
      </c>
      <c r="O1237" s="88"/>
      <c r="P1237" s="75">
        <f>O1237/O1233</f>
        <v>0</v>
      </c>
      <c r="Q1237" s="88"/>
      <c r="R1237" s="75">
        <f>Q1237/Q1233</f>
        <v>0</v>
      </c>
      <c r="S1237" s="88"/>
      <c r="T1237" s="75">
        <f>S1237/S1233</f>
        <v>0</v>
      </c>
      <c r="U1237" s="88"/>
      <c r="V1237" s="75">
        <f>U1237/U1233</f>
        <v>0</v>
      </c>
      <c r="W1237" s="88"/>
      <c r="X1237" s="75">
        <f>W1237/W1233</f>
        <v>0</v>
      </c>
      <c r="Y1237" s="88"/>
      <c r="Z1237" s="75">
        <f>Y1237/Y1233</f>
        <v>0</v>
      </c>
      <c r="AA1237" s="88"/>
      <c r="AB1237" s="75">
        <f>AA1237/AA1233</f>
        <v>0</v>
      </c>
      <c r="AC1237" s="88"/>
      <c r="AD1237" s="75">
        <f>AC1237/AC1233</f>
        <v>0</v>
      </c>
      <c r="AE1237" s="88"/>
      <c r="AF1237" s="75">
        <f>AE1237/AE1233</f>
        <v>0</v>
      </c>
      <c r="AG1237" s="88"/>
      <c r="AH1237" s="75">
        <f>AG1237/AG1233</f>
        <v>0</v>
      </c>
      <c r="AI1237" s="88"/>
      <c r="AJ1237" s="75">
        <f>AI1237/AI1233</f>
        <v>0</v>
      </c>
      <c r="AK1237" s="88">
        <v>0</v>
      </c>
      <c r="AL1237" s="75">
        <f>AK1237/AK1233</f>
        <v>0</v>
      </c>
      <c r="AM1237" s="88">
        <v>0</v>
      </c>
      <c r="AN1237" s="75">
        <f>AM1237/AM1233</f>
        <v>0</v>
      </c>
      <c r="AO1237" s="88"/>
      <c r="AP1237" s="75">
        <f>AO1237/AO1233</f>
        <v>0</v>
      </c>
      <c r="AQ1237" s="88"/>
      <c r="AR1237" s="75">
        <f>AQ1237/AQ1233</f>
        <v>0</v>
      </c>
      <c r="AS1237" s="88"/>
      <c r="AT1237" s="75">
        <f>AS1237/AS1233</f>
        <v>0</v>
      </c>
      <c r="AU1237" s="107">
        <f>E1237+M1237+O1237+Q1237+W1237+Y1237+AA1237+AE1237+AG1237+AI1237+AO1237+AS1237+G1237+K1237+I1237+AC1237+S1237+U1237+AQ1237+AK1237+AM1237+C1237</f>
        <v>0</v>
      </c>
      <c r="AV1237" s="155">
        <f t="shared" si="5565"/>
        <v>0</v>
      </c>
      <c r="AW1237" s="93">
        <f>IF(D1237=0,0,(IF('Attorney Detail'!I1235="yes",(D1237/AV1237)*('Attorney Detail'!G1235+'Attorney Detail'!H1235),0)))</f>
        <v>0</v>
      </c>
      <c r="AX1237" s="93">
        <f>IF(F1237=0,0,(IF('Attorney Detail'!J1235="yes",(F1237/AV1237)*('Attorney Detail'!G1235+'Attorney Detail'!H1235),0)))</f>
        <v>0</v>
      </c>
      <c r="AY1237" s="93">
        <f>IF(H1237+J1237=0,0,(IF('Attorney Detail'!K1235="yes",((H1237+J1237)/AV1237)*('Attorney Detail'!G1235+'Attorney Detail'!H1235),0)))</f>
        <v>0</v>
      </c>
      <c r="AZ1237" s="93">
        <f>IF(L1237=0,0,(IF('Attorney Detail'!L1235="yes",(L1237/AV1237)*('Attorney Detail'!G1235+'Attorney Detail'!H1235),0)))</f>
        <v>0</v>
      </c>
      <c r="BA1237" s="93">
        <f>IF(N1237=0,0,(N1237/AV1237)*('Attorney Detail'!G1235+'Attorney Detail'!H1235))</f>
        <v>0</v>
      </c>
      <c r="BB1237" s="93">
        <f>IF(R1237+T1237=0,0,(IF('Attorney Detail'!M1235="yes",((R1237+T1237)/AV1237)*('Attorney Detail'!G1235+'Attorney Detail'!H1235),0)))</f>
        <v>0</v>
      </c>
      <c r="BC1237" s="93">
        <f>IF(V1237=0,0,(IF('Attorney Detail'!N1235="yes",(((V1237)/AV1237)*('Attorney Detail'!G1235+'Attorney Detail'!H1235)),0)))</f>
        <v>0</v>
      </c>
      <c r="BD1237" s="93">
        <f>IF(X1237+Z1237+AB1237=0,0,(IF('Attorney Detail'!O1235="yes",((X1237+Z1237+AB1237)/AV1237)*('Attorney Detail'!G1235+'Attorney Detail'!H1235),0)))</f>
        <v>0</v>
      </c>
      <c r="BE1237" s="93">
        <f>IF(AD1237=0,0,(IF('Attorney Detail'!P1235="yes",(AD1237/AV1237)*('Attorney Detail'!G1235+'Attorney Detail'!H1235),0)))</f>
        <v>0</v>
      </c>
      <c r="BF1237" s="93">
        <f>IF(AF1237=0,0,(IF('Attorney Detail'!Q1235="yes",(AF1237/AV1237)*('Attorney Detail'!G1235+'Attorney Detail'!H1235),0)))</f>
        <v>0</v>
      </c>
      <c r="BG1237" s="93">
        <f>IF(AH1237=0,0,(AH1237/AV1237)*('Attorney Detail'!G1235+'Attorney Detail'!H1235))</f>
        <v>0</v>
      </c>
      <c r="BH1237" s="93">
        <f>IF(AK1237+AM1237=0,0,(IF('Attorney Detail'!R1235="yes",((AL1237+AN1237)/AV1237)*('Attorney Detail'!G1235+'Attorney Detail'!H1235),0)))</f>
        <v>0</v>
      </c>
      <c r="BI1237" s="91">
        <f>IF(AP1237=0,0,(IF('Attorney Detail'!S1235="yes",(AP1237/AV1237)*('Attorney Detail'!G1235+'Attorney Detail'!H1235),0)))</f>
        <v>0</v>
      </c>
      <c r="BJ1237" s="91">
        <f>IF(AT1237=0,0,(AT1237/AV1237)*('Attorney Detail'!G1235+'Attorney Detail'!H1235))</f>
        <v>0</v>
      </c>
      <c r="BK1237" s="91">
        <f>IF((AU1237)=0,('Attorney Detail'!G1235+'Attorney Detail'!H1235),SUM(AW1237:BJ1237))</f>
        <v>0</v>
      </c>
    </row>
    <row r="1238" spans="1:63" ht="16.5" thickTop="1" thickBot="1" x14ac:dyDescent="0.3">
      <c r="A1238" s="24" t="s">
        <v>28</v>
      </c>
      <c r="B1238" s="25"/>
      <c r="C1238" s="25"/>
      <c r="D1238" s="75">
        <f>C1238/C1233</f>
        <v>0</v>
      </c>
      <c r="E1238" s="25"/>
      <c r="F1238" s="75">
        <f>E1238/E1233</f>
        <v>0</v>
      </c>
      <c r="G1238" s="25"/>
      <c r="H1238" s="75">
        <f>G1238/G1233</f>
        <v>0</v>
      </c>
      <c r="I1238" s="25"/>
      <c r="J1238" s="75">
        <f>I1238/I1233</f>
        <v>0</v>
      </c>
      <c r="K1238" s="25"/>
      <c r="L1238" s="75">
        <f>K1238/K1233</f>
        <v>0</v>
      </c>
      <c r="M1238" s="25"/>
      <c r="N1238" s="75">
        <f>M1238/M1233</f>
        <v>0</v>
      </c>
      <c r="O1238" s="25"/>
      <c r="P1238" s="75">
        <f>O1238/O1233</f>
        <v>0</v>
      </c>
      <c r="Q1238" s="25"/>
      <c r="R1238" s="75">
        <f>Q1238/Q1233</f>
        <v>0</v>
      </c>
      <c r="S1238" s="25"/>
      <c r="T1238" s="75">
        <f>S1238/S1233</f>
        <v>0</v>
      </c>
      <c r="U1238" s="25"/>
      <c r="V1238" s="75">
        <f>U1238/U1233</f>
        <v>0</v>
      </c>
      <c r="W1238" s="25"/>
      <c r="X1238" s="75">
        <f>W1238/W1233</f>
        <v>0</v>
      </c>
      <c r="Y1238" s="25"/>
      <c r="Z1238" s="75">
        <f>Y1238/Y1233</f>
        <v>0</v>
      </c>
      <c r="AA1238" s="25"/>
      <c r="AB1238" s="75">
        <f>AA1238/AA1233</f>
        <v>0</v>
      </c>
      <c r="AC1238" s="25"/>
      <c r="AD1238" s="75">
        <f>AC1238/AC1233</f>
        <v>0</v>
      </c>
      <c r="AE1238" s="25"/>
      <c r="AF1238" s="75">
        <f>AE1238/AE1233</f>
        <v>0</v>
      </c>
      <c r="AG1238" s="25"/>
      <c r="AH1238" s="75">
        <f>AG1238/AG1233</f>
        <v>0</v>
      </c>
      <c r="AI1238" s="25"/>
      <c r="AJ1238" s="75">
        <f>AI1238/AI1233</f>
        <v>0</v>
      </c>
      <c r="AK1238" s="25">
        <v>0</v>
      </c>
      <c r="AL1238" s="75">
        <f>AK1238/AK1233</f>
        <v>0</v>
      </c>
      <c r="AM1238" s="25">
        <v>0</v>
      </c>
      <c r="AN1238" s="75">
        <f>AM1238/AM1233</f>
        <v>0</v>
      </c>
      <c r="AO1238" s="25"/>
      <c r="AP1238" s="75">
        <f>AO1238/AO1233</f>
        <v>0</v>
      </c>
      <c r="AQ1238" s="25"/>
      <c r="AR1238" s="75">
        <f>AQ1238/AQ1233</f>
        <v>0</v>
      </c>
      <c r="AS1238" s="25"/>
      <c r="AT1238" s="75">
        <f>AS1238/AS1233</f>
        <v>0</v>
      </c>
      <c r="AU1238" s="108">
        <f>E1238+M1238+O1238+Q1238+W1238+Y1238+AA1238+AE1238+AG1238+AI1238+AO1238+AS1238+G1238+K1238+I1238+AC1238+S1238+U1238+AQ1238+AK1238+AM1238+C1238</f>
        <v>0</v>
      </c>
      <c r="AV1238" s="155">
        <f t="shared" si="5565"/>
        <v>0</v>
      </c>
      <c r="AW1238" s="93">
        <f>IF(D1238=0,0,(IF('Attorney Detail'!I1236="yes",(D1238/AV1238)*('Attorney Detail'!G1236+'Attorney Detail'!H1236),0)))</f>
        <v>0</v>
      </c>
      <c r="AX1238" s="93">
        <f>IF(F1238=0,0,(IF('Attorney Detail'!J1236="yes",(F1238/AV1238)*('Attorney Detail'!G1236+'Attorney Detail'!H1236),0)))</f>
        <v>0</v>
      </c>
      <c r="AY1238" s="93">
        <f>IF(H1238+J1238=0,0,(IF('Attorney Detail'!K1236="yes",((H1238+J1238)/AV1238)*('Attorney Detail'!G1236+'Attorney Detail'!H1236),0)))</f>
        <v>0</v>
      </c>
      <c r="AZ1238" s="93">
        <f>IF(L1238=0,0,(IF('Attorney Detail'!L1236="yes",(L1238/AV1238)*('Attorney Detail'!G1236+'Attorney Detail'!H1236),0)))</f>
        <v>0</v>
      </c>
      <c r="BA1238" s="93">
        <f>IF(N1238=0,0,(N1238/AV1238)*('Attorney Detail'!G1236+'Attorney Detail'!H1236))</f>
        <v>0</v>
      </c>
      <c r="BB1238" s="93">
        <f>IF(R1238+T1238=0,0,(IF('Attorney Detail'!M1236="yes",((R1238+T1238)/AV1238)*('Attorney Detail'!G1236+'Attorney Detail'!H1236),0)))</f>
        <v>0</v>
      </c>
      <c r="BC1238" s="93">
        <f>IF(V1238=0,0,(IF('Attorney Detail'!N1236="yes",(((V1238)/AV1238)*('Attorney Detail'!G1236+'Attorney Detail'!H1236)),0)))</f>
        <v>0</v>
      </c>
      <c r="BD1238" s="93">
        <f>IF(X1238+Z1238+AB1238=0,0,(IF('Attorney Detail'!O1236="yes",((X1238+Z1238+AB1238)/AV1238)*('Attorney Detail'!G1236+'Attorney Detail'!H1236),0)))</f>
        <v>0</v>
      </c>
      <c r="BE1238" s="93">
        <f>IF(AD1238=0,0,(IF('Attorney Detail'!P1236="yes",(AD1238/AV1238)*('Attorney Detail'!G1236+'Attorney Detail'!H1236),0)))</f>
        <v>0</v>
      </c>
      <c r="BF1238" s="93">
        <f>IF(AF1238=0,0,(IF('Attorney Detail'!Q1236="yes",(AF1238/AV1238)*('Attorney Detail'!G1236+'Attorney Detail'!H1236),0)))</f>
        <v>0</v>
      </c>
      <c r="BG1238" s="93">
        <f>IF(AH1238=0,0,(AH1238/AV1238)*('Attorney Detail'!G1236+'Attorney Detail'!H1236))</f>
        <v>0</v>
      </c>
      <c r="BH1238" s="93">
        <f>IF(AK1238+AM1238=0,0,(IF('Attorney Detail'!R1236="yes",((AL1238+AN1238)/AV1238)*('Attorney Detail'!G1236+'Attorney Detail'!H1236),0)))</f>
        <v>0</v>
      </c>
      <c r="BI1238" s="91">
        <f>IF(AP1238=0,0,(IF('Attorney Detail'!S1236="yes",(AP1238/AV1238)*('Attorney Detail'!G1236+'Attorney Detail'!H1236),0)))</f>
        <v>0</v>
      </c>
      <c r="BJ1238" s="91">
        <f>IF(AT1238=0,0,(AT1238/AV1238)*('Attorney Detail'!G1236+'Attorney Detail'!H1236))</f>
        <v>0</v>
      </c>
      <c r="BK1238" s="91">
        <f>IF((AU1238)=0,('Attorney Detail'!G1236+'Attorney Detail'!H1236),SUM(AW1238:BJ1238))</f>
        <v>0</v>
      </c>
    </row>
    <row r="1239" spans="1:63" ht="16.5" thickTop="1" thickBot="1" x14ac:dyDescent="0.3">
      <c r="A1239" s="72" t="s">
        <v>29</v>
      </c>
      <c r="B1239" s="73"/>
      <c r="C1239" s="73">
        <f t="shared" ref="C1239" si="5566">SUM(C1235:C1238)</f>
        <v>0</v>
      </c>
      <c r="D1239" s="74">
        <f t="shared" ref="D1239" si="5567">C1239/C1233</f>
        <v>0</v>
      </c>
      <c r="E1239" s="73">
        <f t="shared" ref="E1239" si="5568">SUM(E1235:E1238)</f>
        <v>0</v>
      </c>
      <c r="F1239" s="74">
        <f t="shared" ref="F1239" si="5569">E1239/E1233</f>
        <v>0</v>
      </c>
      <c r="G1239" s="73">
        <f t="shared" ref="G1239" si="5570">SUM(G1235:G1238)</f>
        <v>0</v>
      </c>
      <c r="H1239" s="75">
        <f t="shared" ref="H1239" si="5571">G1239/G1233</f>
        <v>0</v>
      </c>
      <c r="I1239" s="73">
        <f t="shared" ref="I1239" si="5572">SUM(I1235:I1238)</f>
        <v>0</v>
      </c>
      <c r="J1239" s="75">
        <f t="shared" ref="J1239" si="5573">I1239/I1233</f>
        <v>0</v>
      </c>
      <c r="K1239" s="73">
        <f t="shared" ref="K1239" si="5574">SUM(K1235:K1238)</f>
        <v>0</v>
      </c>
      <c r="L1239" s="75">
        <f t="shared" ref="L1239" si="5575">K1239/K1233</f>
        <v>0</v>
      </c>
      <c r="M1239" s="73">
        <f t="shared" ref="M1239" si="5576">SUM(M1235:M1238)</f>
        <v>0</v>
      </c>
      <c r="N1239" s="74">
        <f t="shared" ref="N1239" si="5577">M1239/M1233</f>
        <v>0</v>
      </c>
      <c r="O1239" s="73">
        <f t="shared" ref="O1239" si="5578">SUM(O1235:O1238)</f>
        <v>0</v>
      </c>
      <c r="P1239" s="74">
        <f t="shared" ref="P1239" si="5579">O1239/O1233</f>
        <v>0</v>
      </c>
      <c r="Q1239" s="73">
        <f t="shared" ref="Q1239" si="5580">SUM(Q1235:Q1238)</f>
        <v>0</v>
      </c>
      <c r="R1239" s="75">
        <f t="shared" ref="R1239" si="5581">Q1239/Q1233</f>
        <v>0</v>
      </c>
      <c r="S1239" s="73">
        <f t="shared" ref="S1239" si="5582">SUM(S1235:S1238)</f>
        <v>0</v>
      </c>
      <c r="T1239" s="75">
        <f t="shared" ref="T1239" si="5583">S1239/S1233</f>
        <v>0</v>
      </c>
      <c r="U1239" s="73">
        <f t="shared" ref="U1239" si="5584">SUM(U1235:U1238)</f>
        <v>0</v>
      </c>
      <c r="V1239" s="75">
        <f t="shared" ref="V1239" si="5585">U1239/U1233</f>
        <v>0</v>
      </c>
      <c r="W1239" s="73">
        <f t="shared" ref="W1239" si="5586">SUM(W1235:W1238)</f>
        <v>0</v>
      </c>
      <c r="X1239" s="75">
        <f t="shared" ref="X1239" si="5587">W1239/W1233</f>
        <v>0</v>
      </c>
      <c r="Y1239" s="73">
        <f t="shared" ref="Y1239" si="5588">SUM(Y1235:Y1238)</f>
        <v>0</v>
      </c>
      <c r="Z1239" s="75">
        <f t="shared" ref="Z1239" si="5589">Y1239/Y1233</f>
        <v>0</v>
      </c>
      <c r="AA1239" s="73">
        <f t="shared" ref="AA1239" si="5590">SUM(AA1235:AA1238)</f>
        <v>0</v>
      </c>
      <c r="AB1239" s="75">
        <f t="shared" ref="AB1239" si="5591">AA1239/AA1233</f>
        <v>0</v>
      </c>
      <c r="AC1239" s="73">
        <f t="shared" ref="AC1239" si="5592">SUM(AC1235:AC1238)</f>
        <v>0</v>
      </c>
      <c r="AD1239" s="75">
        <f t="shared" ref="AD1239" si="5593">AC1239/AC1233</f>
        <v>0</v>
      </c>
      <c r="AE1239" s="73">
        <f t="shared" ref="AE1239" si="5594">SUM(AE1235:AE1238)</f>
        <v>0</v>
      </c>
      <c r="AF1239" s="75">
        <f t="shared" ref="AF1239" si="5595">AE1239/AE1233</f>
        <v>0</v>
      </c>
      <c r="AG1239" s="73">
        <f t="shared" ref="AG1239" si="5596">SUM(AG1235:AG1238)</f>
        <v>0</v>
      </c>
      <c r="AH1239" s="75">
        <f t="shared" ref="AH1239" si="5597">AG1239/AG1233</f>
        <v>0</v>
      </c>
      <c r="AI1239" s="73">
        <f t="shared" ref="AI1239" si="5598">SUM(AI1235:AI1238)</f>
        <v>0</v>
      </c>
      <c r="AJ1239" s="75">
        <f t="shared" ref="AJ1239" si="5599">AI1239/AI1233</f>
        <v>0</v>
      </c>
      <c r="AK1239" s="73">
        <f t="shared" ref="AK1239" si="5600">SUM(AK1235:AK1238)</f>
        <v>0</v>
      </c>
      <c r="AL1239" s="75">
        <f t="shared" ref="AL1239" si="5601">AK1239/AK1233</f>
        <v>0</v>
      </c>
      <c r="AM1239" s="73">
        <f t="shared" ref="AM1239" si="5602">SUM(AM1235:AM1238)</f>
        <v>0</v>
      </c>
      <c r="AN1239" s="75">
        <f t="shared" ref="AN1239" si="5603">AM1239/AM1233</f>
        <v>0</v>
      </c>
      <c r="AO1239" s="73">
        <f t="shared" ref="AO1239" si="5604">SUM(AO1235:AO1238)</f>
        <v>0</v>
      </c>
      <c r="AP1239" s="75">
        <f t="shared" ref="AP1239" si="5605">AO1239/AO1233</f>
        <v>0</v>
      </c>
      <c r="AQ1239" s="73">
        <f t="shared" ref="AQ1239" si="5606">SUM(AQ1235:AQ1238)</f>
        <v>0</v>
      </c>
      <c r="AR1239" s="75">
        <f t="shared" ref="AR1239" si="5607">AQ1239/AQ1233</f>
        <v>0</v>
      </c>
      <c r="AS1239" s="73">
        <f t="shared" ref="AS1239" si="5608">SUM(AS1235:AS1238)</f>
        <v>0</v>
      </c>
      <c r="AT1239" s="75">
        <f t="shared" ref="AT1239" si="5609">AS1239/AS1233</f>
        <v>0</v>
      </c>
      <c r="AU1239" s="71">
        <f>E1239+M1239+O1239+Q1239+W1239+Y1239+AA1239+AE1239+AG1239+AI1239+AO1239+AS1239+G1239+K1239+I1239+AC1239+S1239+U1239+AQ1239+AK1239+AM1239+C1239</f>
        <v>0</v>
      </c>
      <c r="AV1239" s="155">
        <f t="shared" si="5565"/>
        <v>0</v>
      </c>
      <c r="AW1239" s="94"/>
      <c r="AX1239" s="94"/>
      <c r="AY1239" s="94"/>
      <c r="AZ1239" s="94"/>
      <c r="BA1239" s="94"/>
      <c r="BB1239" s="94"/>
      <c r="BC1239" s="94"/>
      <c r="BD1239" s="94"/>
      <c r="BE1239" s="94"/>
      <c r="BF1239" s="94"/>
      <c r="BG1239" s="94"/>
      <c r="BH1239" s="94"/>
      <c r="BI1239" s="94"/>
      <c r="BJ1239" s="94"/>
      <c r="BK1239" s="94"/>
    </row>
    <row r="1240" spans="1:63" ht="16.5" thickTop="1" x14ac:dyDescent="0.25">
      <c r="A1240" s="233" t="s">
        <v>481</v>
      </c>
      <c r="B1240" s="233"/>
      <c r="C1240" s="233"/>
      <c r="D1240" s="233"/>
      <c r="E1240" s="233"/>
      <c r="F1240" s="233"/>
      <c r="G1240" s="233"/>
      <c r="H1240" s="233"/>
      <c r="I1240" s="233"/>
      <c r="J1240" s="233"/>
      <c r="K1240" s="233"/>
      <c r="L1240" s="233"/>
      <c r="M1240" s="233"/>
      <c r="N1240" s="233"/>
      <c r="O1240" s="233"/>
      <c r="P1240" s="233"/>
      <c r="Q1240" s="233"/>
      <c r="R1240" s="233"/>
      <c r="S1240" s="233"/>
      <c r="T1240" s="233"/>
      <c r="U1240" s="233"/>
      <c r="V1240" s="233"/>
      <c r="W1240" s="233"/>
      <c r="X1240" s="233"/>
      <c r="Y1240" s="233"/>
      <c r="Z1240" s="233"/>
      <c r="AA1240" s="233"/>
      <c r="AB1240" s="233"/>
      <c r="AC1240" s="233"/>
      <c r="AD1240" s="233"/>
      <c r="AE1240" s="233"/>
      <c r="AF1240" s="233"/>
      <c r="AG1240" s="233"/>
      <c r="AH1240" s="233"/>
      <c r="AI1240" s="233"/>
      <c r="AJ1240" s="233"/>
      <c r="AK1240" s="233"/>
      <c r="AL1240" s="233"/>
      <c r="AM1240" s="233"/>
      <c r="AN1240" s="233"/>
      <c r="AO1240" s="233"/>
      <c r="AP1240" s="233"/>
      <c r="AQ1240" s="233"/>
      <c r="AR1240" s="233"/>
      <c r="AS1240" s="233"/>
      <c r="AT1240" s="233"/>
      <c r="AU1240" s="233"/>
      <c r="AV1240" s="233"/>
    </row>
    <row r="1241" spans="1:63" ht="45" x14ac:dyDescent="0.25">
      <c r="A1241" s="76"/>
      <c r="B1241" s="66" t="s">
        <v>21</v>
      </c>
      <c r="C1241" s="225" t="s">
        <v>442</v>
      </c>
      <c r="D1241" s="226"/>
      <c r="E1241" s="225" t="s">
        <v>96</v>
      </c>
      <c r="F1241" s="226"/>
      <c r="G1241" s="232" t="s">
        <v>99</v>
      </c>
      <c r="H1241" s="226"/>
      <c r="I1241" s="232" t="s">
        <v>100</v>
      </c>
      <c r="J1241" s="226"/>
      <c r="K1241" s="225" t="s">
        <v>97</v>
      </c>
      <c r="L1241" s="226"/>
      <c r="M1241" s="225" t="s">
        <v>98</v>
      </c>
      <c r="N1241" s="226"/>
      <c r="O1241" s="225" t="s">
        <v>22</v>
      </c>
      <c r="P1241" s="226"/>
      <c r="Q1241" s="225" t="s">
        <v>489</v>
      </c>
      <c r="R1241" s="226"/>
      <c r="S1241" s="225" t="s">
        <v>488</v>
      </c>
      <c r="T1241" s="226"/>
      <c r="U1241" s="232" t="s">
        <v>422</v>
      </c>
      <c r="V1241" s="226"/>
      <c r="W1241" s="232" t="s">
        <v>436</v>
      </c>
      <c r="X1241" s="226"/>
      <c r="Y1241" s="232" t="s">
        <v>423</v>
      </c>
      <c r="Z1241" s="226"/>
      <c r="AA1241" s="225" t="s">
        <v>484</v>
      </c>
      <c r="AB1241" s="226"/>
      <c r="AC1241" s="225" t="s">
        <v>93</v>
      </c>
      <c r="AD1241" s="226"/>
      <c r="AE1241" s="225" t="s">
        <v>94</v>
      </c>
      <c r="AF1241" s="226"/>
      <c r="AG1241" s="225" t="s">
        <v>485</v>
      </c>
      <c r="AH1241" s="226"/>
      <c r="AI1241" s="225" t="s">
        <v>424</v>
      </c>
      <c r="AJ1241" s="226"/>
      <c r="AK1241" s="225" t="s">
        <v>425</v>
      </c>
      <c r="AL1241" s="226"/>
      <c r="AM1241" s="225" t="s">
        <v>437</v>
      </c>
      <c r="AN1241" s="226"/>
      <c r="AO1241" s="225" t="s">
        <v>500</v>
      </c>
      <c r="AP1241" s="226"/>
      <c r="AQ1241" s="225" t="s">
        <v>426</v>
      </c>
      <c r="AR1241" s="226"/>
      <c r="AS1241" s="225" t="s">
        <v>447</v>
      </c>
      <c r="AT1241" s="226"/>
      <c r="AU1241" s="225" t="s">
        <v>23</v>
      </c>
      <c r="AV1241" s="226"/>
      <c r="AW1241" s="89" t="s">
        <v>442</v>
      </c>
      <c r="AX1241" s="89" t="s">
        <v>96</v>
      </c>
      <c r="AY1241" s="195" t="s">
        <v>387</v>
      </c>
      <c r="AZ1241" s="105" t="s">
        <v>97</v>
      </c>
      <c r="BA1241" s="105" t="s">
        <v>443</v>
      </c>
      <c r="BB1241" s="90" t="s">
        <v>434</v>
      </c>
      <c r="BC1241" s="106" t="s">
        <v>388</v>
      </c>
      <c r="BD1241" s="90" t="s">
        <v>435</v>
      </c>
      <c r="BE1241" s="90" t="s">
        <v>93</v>
      </c>
      <c r="BF1241" s="90" t="s">
        <v>94</v>
      </c>
      <c r="BG1241" s="90" t="s">
        <v>31</v>
      </c>
      <c r="BH1241" s="90" t="s">
        <v>444</v>
      </c>
      <c r="BI1241" s="91" t="s">
        <v>445</v>
      </c>
      <c r="BJ1241" s="91" t="s">
        <v>446</v>
      </c>
      <c r="BK1241" s="91" t="s">
        <v>448</v>
      </c>
    </row>
    <row r="1242" spans="1:63" x14ac:dyDescent="0.25">
      <c r="A1242" s="38" t="s">
        <v>107</v>
      </c>
      <c r="B1242" s="67"/>
      <c r="C1242" s="67"/>
      <c r="D1242" s="68"/>
      <c r="E1242" s="67"/>
      <c r="F1242" s="68"/>
      <c r="G1242" s="67"/>
      <c r="H1242" s="68"/>
      <c r="I1242" s="67"/>
      <c r="J1242" s="68"/>
      <c r="K1242" s="67"/>
      <c r="L1242" s="68"/>
      <c r="M1242" s="69"/>
      <c r="N1242" s="68"/>
      <c r="O1242" s="67"/>
      <c r="P1242" s="68"/>
      <c r="Q1242" s="67"/>
      <c r="R1242" s="68"/>
      <c r="S1242" s="67"/>
      <c r="T1242" s="68"/>
      <c r="U1242" s="67"/>
      <c r="V1242" s="68"/>
      <c r="W1242" s="67"/>
      <c r="X1242" s="68"/>
      <c r="Y1242" s="67"/>
      <c r="Z1242" s="68"/>
      <c r="AA1242" s="67"/>
      <c r="AB1242" s="68"/>
      <c r="AC1242" s="69"/>
      <c r="AD1242" s="69"/>
      <c r="AE1242" s="67"/>
      <c r="AF1242" s="68"/>
      <c r="AG1242" s="67"/>
      <c r="AH1242" s="68"/>
      <c r="AI1242" s="67"/>
      <c r="AJ1242" s="68"/>
      <c r="AK1242" s="227"/>
      <c r="AL1242" s="228"/>
      <c r="AM1242" s="227"/>
      <c r="AN1242" s="228"/>
      <c r="AO1242" s="112"/>
      <c r="AP1242" s="113"/>
      <c r="AQ1242" s="112"/>
      <c r="AR1242" s="113"/>
      <c r="AS1242" s="112"/>
      <c r="AT1242" s="113"/>
      <c r="AU1242" s="67"/>
      <c r="AV1242" s="110"/>
      <c r="AW1242" s="89"/>
      <c r="AX1242" s="89"/>
      <c r="AY1242" s="89"/>
      <c r="AZ1242" s="89"/>
      <c r="BA1242" s="89"/>
    </row>
    <row r="1243" spans="1:63" x14ac:dyDescent="0.25">
      <c r="A1243" s="77"/>
      <c r="B1243" s="70"/>
      <c r="C1243" s="223">
        <f>(VLOOKUP(A1242,$BL$2:$CH$5,2,FALSE))*'Attorney Detail'!F1243</f>
        <v>15</v>
      </c>
      <c r="D1243" s="224"/>
      <c r="E1243" s="223">
        <f>(VLOOKUP(A1242,$BL$2:$CH$5,3,FALSE))*'Attorney Detail'!F1243</f>
        <v>15</v>
      </c>
      <c r="F1243" s="224"/>
      <c r="G1243" s="223">
        <f>VLOOKUP(A1242,$BL$2:$CI$5,4,FALSE)*'Attorney Detail'!F1243</f>
        <v>50</v>
      </c>
      <c r="H1243" s="224"/>
      <c r="I1243" s="223">
        <f>VLOOKUP(A1242,$BL$2:$CI$5,5,FALSE)*'Attorney Detail'!F1243</f>
        <v>80</v>
      </c>
      <c r="J1243" s="224"/>
      <c r="K1243" s="223">
        <f>VLOOKUP(A1242,$BL$2:$CI$5,6,FALSE)*'Attorney Detail'!F1243</f>
        <v>100</v>
      </c>
      <c r="L1243" s="224"/>
      <c r="M1243" s="234">
        <f>VLOOKUP(A1242,$BL$2:$CI$5,7,FALSE)*'Attorney Detail'!F1243</f>
        <v>150</v>
      </c>
      <c r="N1243" s="224"/>
      <c r="O1243" s="223">
        <f>VLOOKUP(A1242,$BL$2:$CI$5,8,FALSE)*'Attorney Detail'!F1243</f>
        <v>300</v>
      </c>
      <c r="P1243" s="224"/>
      <c r="Q1243" s="223">
        <f>VLOOKUP(A1242,$BL$2:$CI$5,9,FALSE)*'Attorney Detail'!F1243</f>
        <v>15</v>
      </c>
      <c r="R1243" s="224"/>
      <c r="S1243" s="223">
        <f>VLOOKUP(A1242,$BL$2:$CI$5,10,FALSE)*'Attorney Detail'!F1243</f>
        <v>50</v>
      </c>
      <c r="T1243" s="224"/>
      <c r="U1243" s="223">
        <f>VLOOKUP(A1242,$BL$2:$CI$5,11,FALSE)*'Attorney Detail'!F1243</f>
        <v>100</v>
      </c>
      <c r="V1243" s="224"/>
      <c r="W1243" s="223">
        <f>VLOOKUP(A1242,$BL$2:$CI$5,12,FALSE)*'Attorney Detail'!F1243</f>
        <v>220</v>
      </c>
      <c r="X1243" s="224"/>
      <c r="Y1243" s="223">
        <f>VLOOKUP(A1242,$BL$2:$CI$5,13,FALSE)*'Attorney Detail'!F1243</f>
        <v>300</v>
      </c>
      <c r="Z1243" s="224"/>
      <c r="AA1243" s="229">
        <f>VLOOKUP(A1242,$BL$2:$CI$5,14,FALSE)*'Attorney Detail'!F1243</f>
        <v>400</v>
      </c>
      <c r="AB1243" s="230"/>
      <c r="AC1243" s="229">
        <f>VLOOKUP(A1242,$BL$2:$CI$5,15,FALSE)*'Attorney Detail'!F1243</f>
        <v>120</v>
      </c>
      <c r="AD1243" s="231"/>
      <c r="AE1243" s="229">
        <f>VLOOKUP(A1242,$BL$2:$CI$5,16,FALSE)*'Attorney Detail'!F1243</f>
        <v>120</v>
      </c>
      <c r="AF1243" s="230"/>
      <c r="AG1243" s="229">
        <f>VLOOKUP(A1242,$BL$2:$CI$5,17,FALSE)*'Attorney Detail'!F1243</f>
        <v>300</v>
      </c>
      <c r="AH1243" s="230"/>
      <c r="AI1243" s="223">
        <f>VLOOKUP(A1242,$BL$2:$CI$5,18,FALSE)*'Attorney Detail'!F1243</f>
        <v>300</v>
      </c>
      <c r="AJ1243" s="224"/>
      <c r="AK1243" s="223">
        <f>VLOOKUP(A1242,$BL$2:$CI$5,19,FALSE)*'Attorney Detail'!F1243</f>
        <v>15</v>
      </c>
      <c r="AL1243" s="224"/>
      <c r="AM1243" s="223">
        <f>VLOOKUP(A1242,$BL$2:$CI$5,20,FALSE)*'Attorney Detail'!F1243</f>
        <v>40</v>
      </c>
      <c r="AN1243" s="224"/>
      <c r="AO1243" s="223">
        <f>VLOOKUP(A1242,$BL$2:$CI$5,21,FALSE)*'Attorney Detail'!F1243</f>
        <v>40</v>
      </c>
      <c r="AP1243" s="224"/>
      <c r="AQ1243" s="223">
        <f>VLOOKUP(A1242,$BL$2:$CI$5,22,FALSE)*'Attorney Detail'!F1243</f>
        <v>40</v>
      </c>
      <c r="AR1243" s="224"/>
      <c r="AS1243" s="235">
        <f>VLOOKUP(A1242,$BL$2:$CI$5,23,FALSE)*'Attorney Detail'!F1243</f>
        <v>10000000000</v>
      </c>
      <c r="AT1243" s="236"/>
      <c r="AU1243" s="237"/>
      <c r="AV1243" s="238"/>
    </row>
    <row r="1244" spans="1:63" ht="15.75" thickBot="1" x14ac:dyDescent="0.3">
      <c r="A1244" s="37" t="str">
        <f>'Attorney Detail'!A1243&amp;""</f>
        <v/>
      </c>
      <c r="B1244" s="78" t="s">
        <v>24</v>
      </c>
      <c r="C1244" s="78" t="s">
        <v>24</v>
      </c>
      <c r="D1244" s="78" t="s">
        <v>112</v>
      </c>
      <c r="E1244" s="78" t="s">
        <v>24</v>
      </c>
      <c r="F1244" s="78" t="s">
        <v>112</v>
      </c>
      <c r="G1244" s="78" t="s">
        <v>24</v>
      </c>
      <c r="H1244" s="78" t="s">
        <v>112</v>
      </c>
      <c r="I1244" s="78" t="s">
        <v>24</v>
      </c>
      <c r="J1244" s="78" t="s">
        <v>112</v>
      </c>
      <c r="K1244" s="78" t="s">
        <v>24</v>
      </c>
      <c r="L1244" s="78" t="s">
        <v>112</v>
      </c>
      <c r="M1244" s="78" t="s">
        <v>24</v>
      </c>
      <c r="N1244" s="78" t="s">
        <v>112</v>
      </c>
      <c r="O1244" s="78" t="s">
        <v>24</v>
      </c>
      <c r="P1244" s="78" t="s">
        <v>112</v>
      </c>
      <c r="Q1244" s="78" t="s">
        <v>24</v>
      </c>
      <c r="R1244" s="78" t="s">
        <v>112</v>
      </c>
      <c r="S1244" s="78" t="s">
        <v>24</v>
      </c>
      <c r="T1244" s="78" t="s">
        <v>112</v>
      </c>
      <c r="U1244" s="78" t="s">
        <v>24</v>
      </c>
      <c r="V1244" s="78" t="s">
        <v>112</v>
      </c>
      <c r="W1244" s="78" t="s">
        <v>24</v>
      </c>
      <c r="X1244" s="78" t="s">
        <v>112</v>
      </c>
      <c r="Y1244" s="78" t="s">
        <v>24</v>
      </c>
      <c r="Z1244" s="78" t="s">
        <v>112</v>
      </c>
      <c r="AA1244" s="78" t="s">
        <v>24</v>
      </c>
      <c r="AB1244" s="78" t="s">
        <v>112</v>
      </c>
      <c r="AC1244" s="78" t="s">
        <v>24</v>
      </c>
      <c r="AD1244" s="78" t="s">
        <v>112</v>
      </c>
      <c r="AE1244" s="78" t="s">
        <v>24</v>
      </c>
      <c r="AF1244" s="78" t="s">
        <v>112</v>
      </c>
      <c r="AG1244" s="78" t="s">
        <v>24</v>
      </c>
      <c r="AH1244" s="79" t="s">
        <v>112</v>
      </c>
      <c r="AI1244" s="78" t="s">
        <v>24</v>
      </c>
      <c r="AJ1244" s="78" t="s">
        <v>112</v>
      </c>
      <c r="AK1244" s="78" t="s">
        <v>24</v>
      </c>
      <c r="AL1244" s="78" t="s">
        <v>112</v>
      </c>
      <c r="AM1244" s="78" t="s">
        <v>24</v>
      </c>
      <c r="AN1244" s="78" t="s">
        <v>112</v>
      </c>
      <c r="AO1244" s="78" t="s">
        <v>24</v>
      </c>
      <c r="AP1244" s="78" t="s">
        <v>112</v>
      </c>
      <c r="AQ1244" s="78" t="s">
        <v>24</v>
      </c>
      <c r="AR1244" s="78" t="s">
        <v>112</v>
      </c>
      <c r="AS1244" s="78" t="s">
        <v>24</v>
      </c>
      <c r="AT1244" s="78" t="s">
        <v>112</v>
      </c>
      <c r="AU1244" s="78" t="s">
        <v>24</v>
      </c>
      <c r="AV1244" s="154" t="s">
        <v>112</v>
      </c>
    </row>
    <row r="1245" spans="1:63" ht="16.5" thickTop="1" thickBot="1" x14ac:dyDescent="0.3">
      <c r="A1245" s="20" t="s">
        <v>25</v>
      </c>
      <c r="B1245" s="21"/>
      <c r="C1245" s="21"/>
      <c r="D1245" s="75">
        <f>C1245/C1243</f>
        <v>0</v>
      </c>
      <c r="E1245" s="21"/>
      <c r="F1245" s="75">
        <f>E1245/E1243</f>
        <v>0</v>
      </c>
      <c r="G1245" s="21"/>
      <c r="H1245" s="75">
        <f>G1245/G1243</f>
        <v>0</v>
      </c>
      <c r="I1245" s="21"/>
      <c r="J1245" s="75">
        <f>I1245/I1243</f>
        <v>0</v>
      </c>
      <c r="K1245" s="21"/>
      <c r="L1245" s="75">
        <f>K1245/K1243</f>
        <v>0</v>
      </c>
      <c r="M1245" s="21"/>
      <c r="N1245" s="75">
        <f>M1245/M1243</f>
        <v>0</v>
      </c>
      <c r="O1245" s="21"/>
      <c r="P1245" s="75">
        <f>O1245/O1243</f>
        <v>0</v>
      </c>
      <c r="Q1245" s="21"/>
      <c r="R1245" s="75">
        <f>Q1245/Q1243</f>
        <v>0</v>
      </c>
      <c r="S1245" s="21"/>
      <c r="T1245" s="75">
        <f>S1245/S1243</f>
        <v>0</v>
      </c>
      <c r="U1245" s="21"/>
      <c r="V1245" s="75">
        <f>U1245/U1243</f>
        <v>0</v>
      </c>
      <c r="W1245" s="21"/>
      <c r="X1245" s="75">
        <f>W1245/W1243</f>
        <v>0</v>
      </c>
      <c r="Y1245" s="21"/>
      <c r="Z1245" s="75">
        <f>Y1245/Y1243</f>
        <v>0</v>
      </c>
      <c r="AA1245" s="21"/>
      <c r="AB1245" s="75">
        <f>AA1245/AA1243</f>
        <v>0</v>
      </c>
      <c r="AC1245" s="21"/>
      <c r="AD1245" s="75">
        <f>AC1245/AC1243</f>
        <v>0</v>
      </c>
      <c r="AE1245" s="21"/>
      <c r="AF1245" s="75">
        <f>AE1245/AE1243</f>
        <v>0</v>
      </c>
      <c r="AG1245" s="21"/>
      <c r="AH1245" s="75">
        <f>AG1245/AG1243</f>
        <v>0</v>
      </c>
      <c r="AI1245" s="21"/>
      <c r="AJ1245" s="75">
        <f>AI1245/AI1243</f>
        <v>0</v>
      </c>
      <c r="AK1245" s="21"/>
      <c r="AL1245" s="75">
        <f>AK1245/AK1243</f>
        <v>0</v>
      </c>
      <c r="AM1245" s="21">
        <v>0</v>
      </c>
      <c r="AN1245" s="75">
        <f>AM1245/AM1243</f>
        <v>0</v>
      </c>
      <c r="AO1245" s="21"/>
      <c r="AP1245" s="75">
        <f>AO1245/AO1243</f>
        <v>0</v>
      </c>
      <c r="AQ1245" s="21"/>
      <c r="AR1245" s="75">
        <f>AQ1245/AQ1243</f>
        <v>0</v>
      </c>
      <c r="AS1245" s="21"/>
      <c r="AT1245" s="75">
        <f>AS1245/AS1243</f>
        <v>0</v>
      </c>
      <c r="AU1245" s="100">
        <f>E1245+M1245+O1245+Q1245+W1245+Y1245+AA1245+AE1245+AG1245+AI1245+AO1245+AS1245+G1245+K1245+I1245+AC1245+S1245+U1245+AQ1245+AK1245+AM1245+C1245</f>
        <v>0</v>
      </c>
      <c r="AV1245" s="155">
        <f t="shared" ref="AV1245:AV1249" si="5610">F1245+N1245+P1245+R1245+X1245+Z1245+AB1245+AF1245+AH1245+AJ1245+AP1245+AT1245+AD1245+H1245+L1245+J1245+T1245+V1245+AR1245+AL1245+AN1245+D1245</f>
        <v>0</v>
      </c>
      <c r="AW1245" s="93">
        <f>IF(D1245=0,0,(IF('Attorney Detail'!I1243="yes",(D1245/AV1245)*('Attorney Detail'!G1243+'Attorney Detail'!H1243),0)))</f>
        <v>0</v>
      </c>
      <c r="AX1245" s="93">
        <f>IF(F1245=0,0,(IF('Attorney Detail'!J1243="yes",(F1245/AV1245)*('Attorney Detail'!G1243+'Attorney Detail'!H1243),0)))</f>
        <v>0</v>
      </c>
      <c r="AY1245" s="93">
        <f>IF(H1245+J1245=0,0,(IF('Attorney Detail'!K1243="yes",((H1245+J1245)/AV1245)*('Attorney Detail'!G1243+'Attorney Detail'!H1243),0)))</f>
        <v>0</v>
      </c>
      <c r="AZ1245" s="93">
        <f>IF(L1245=0,0,(IF('Attorney Detail'!L1243="yes",(L1245/AV1245)*('Attorney Detail'!G1243+'Attorney Detail'!H1243),0)))</f>
        <v>0</v>
      </c>
      <c r="BA1245" s="93">
        <f>IF(N1245=0,0,(N1245/AV1245)*('Attorney Detail'!G1243+'Attorney Detail'!H1243))</f>
        <v>0</v>
      </c>
      <c r="BB1245" s="93">
        <f>IF(R1245+T1245=0,0,(IF('Attorney Detail'!M1243="yes",((R1245+T1245)/AV1245)*('Attorney Detail'!G1243+'Attorney Detail'!H1243),0)))</f>
        <v>0</v>
      </c>
      <c r="BC1245" s="93">
        <f>IF(V1245=0,0,(IF('Attorney Detail'!N1243="yes",(((V1245)/AV1245)*('Attorney Detail'!G1243+'Attorney Detail'!H1243)),0)))</f>
        <v>0</v>
      </c>
      <c r="BD1245" s="93">
        <f>IF(X1245+Z1245+AB1245=0,0,(IF('Attorney Detail'!O1243="yes",((X1245+Z1245+AB1245)/AV1245)*('Attorney Detail'!G1243+'Attorney Detail'!H1243),0)))</f>
        <v>0</v>
      </c>
      <c r="BE1245" s="93">
        <f>IF(AD1245=0,0,(IF('Attorney Detail'!P1243="yes",(AD1245/AV1245)*('Attorney Detail'!G1243+'Attorney Detail'!H1243),0)))</f>
        <v>0</v>
      </c>
      <c r="BF1245" s="93">
        <f>IF(AF1245=0,0,(IF('Attorney Detail'!Q1243="yes",(AF1245/AV1245)*('Attorney Detail'!G1243+'Attorney Detail'!H1243),0)))</f>
        <v>0</v>
      </c>
      <c r="BG1245" s="93">
        <f>IF(AH1245=0,0,(AH1245/AV1245)*('Attorney Detail'!G1243+'Attorney Detail'!H1243))</f>
        <v>0</v>
      </c>
      <c r="BH1245" s="93">
        <f>IF(AK1245+AM1245=0,0,(IF('Attorney Detail'!R1243="yes",((AL1245+AN1245)/AV1245)*('Attorney Detail'!G1243+'Attorney Detail'!H1243),0)))</f>
        <v>0</v>
      </c>
      <c r="BI1245" s="91">
        <f>IF(AP1245=0,0,(IF('Attorney Detail'!S1243="yes",(AP1245/AV1245)*('Attorney Detail'!G1243+'Attorney Detail'!H1243),0)))</f>
        <v>0</v>
      </c>
      <c r="BJ1245" s="91">
        <f>IF(AT1245=0,0,(AT1245/AV1245)*('Attorney Detail'!G1243+'Attorney Detail'!H1243))</f>
        <v>0</v>
      </c>
      <c r="BK1245" s="91">
        <f>IF((AU1245)=0,('Attorney Detail'!G1243+'Attorney Detail'!H1243),SUM(AW1245:BJ1245))</f>
        <v>0</v>
      </c>
    </row>
    <row r="1246" spans="1:63" ht="16.5" thickTop="1" thickBot="1" x14ac:dyDescent="0.3">
      <c r="A1246" s="22" t="s">
        <v>26</v>
      </c>
      <c r="B1246" s="23"/>
      <c r="C1246" s="88"/>
      <c r="D1246" s="75">
        <f>C1246/C1243</f>
        <v>0</v>
      </c>
      <c r="E1246" s="88"/>
      <c r="F1246" s="75">
        <f>E1246/E1243</f>
        <v>0</v>
      </c>
      <c r="G1246" s="88"/>
      <c r="H1246" s="75">
        <f>G1246/G1243</f>
        <v>0</v>
      </c>
      <c r="I1246" s="88"/>
      <c r="J1246" s="75">
        <f>I1246/I1243</f>
        <v>0</v>
      </c>
      <c r="K1246" s="88"/>
      <c r="L1246" s="75">
        <f>K1246/K1243</f>
        <v>0</v>
      </c>
      <c r="M1246" s="88"/>
      <c r="N1246" s="75">
        <f>M1246/M1243</f>
        <v>0</v>
      </c>
      <c r="O1246" s="88"/>
      <c r="P1246" s="75">
        <f>O1246/O1243</f>
        <v>0</v>
      </c>
      <c r="Q1246" s="88"/>
      <c r="R1246" s="75">
        <f>Q1246/Q1243</f>
        <v>0</v>
      </c>
      <c r="S1246" s="88"/>
      <c r="T1246" s="75">
        <f>S1246/S1243</f>
        <v>0</v>
      </c>
      <c r="U1246" s="88"/>
      <c r="V1246" s="75">
        <f>U1246/U1243</f>
        <v>0</v>
      </c>
      <c r="W1246" s="88"/>
      <c r="X1246" s="75">
        <f>W1246/W1243</f>
        <v>0</v>
      </c>
      <c r="Y1246" s="88"/>
      <c r="Z1246" s="75">
        <f>Y1246/Y1243</f>
        <v>0</v>
      </c>
      <c r="AA1246" s="88"/>
      <c r="AB1246" s="75">
        <f>AA1246/AA1243</f>
        <v>0</v>
      </c>
      <c r="AC1246" s="88"/>
      <c r="AD1246" s="75">
        <f>AC1246/AC1243</f>
        <v>0</v>
      </c>
      <c r="AE1246" s="88"/>
      <c r="AF1246" s="75">
        <f>AE1246/AE1243</f>
        <v>0</v>
      </c>
      <c r="AG1246" s="88"/>
      <c r="AH1246" s="75">
        <f>AG1246/AG1243</f>
        <v>0</v>
      </c>
      <c r="AI1246" s="88"/>
      <c r="AJ1246" s="75">
        <f>AI1246/AI1243</f>
        <v>0</v>
      </c>
      <c r="AK1246" s="88">
        <v>0</v>
      </c>
      <c r="AL1246" s="75">
        <f>AK1246/AK1243</f>
        <v>0</v>
      </c>
      <c r="AM1246" s="88">
        <v>0</v>
      </c>
      <c r="AN1246" s="75">
        <f>AM1246/AM1243</f>
        <v>0</v>
      </c>
      <c r="AO1246" s="88"/>
      <c r="AP1246" s="75">
        <f>AO1246/AO1243</f>
        <v>0</v>
      </c>
      <c r="AQ1246" s="88"/>
      <c r="AR1246" s="75">
        <f>AQ1246/AQ1243</f>
        <v>0</v>
      </c>
      <c r="AS1246" s="88"/>
      <c r="AT1246" s="75">
        <f>AS1246/AS1243</f>
        <v>0</v>
      </c>
      <c r="AU1246" s="107">
        <f>E1246+M1246+O1246+Q1246+W1246+Y1246+AA1246+AE1246+AG1246+AI1246+AO1246+AS1246+G1246+K1246+I1246+AC1246+S1246+U1246+AQ1246+AK1246+AM1246+C1246</f>
        <v>0</v>
      </c>
      <c r="AV1246" s="155">
        <f t="shared" si="5610"/>
        <v>0</v>
      </c>
      <c r="AW1246" s="93">
        <f>IF(D1246=0,0,(IF('Attorney Detail'!I1244="yes",(D1246/AV1246)*('Attorney Detail'!G1244+'Attorney Detail'!H1244),0)))</f>
        <v>0</v>
      </c>
      <c r="AX1246" s="93">
        <f>IF(F1246=0,0,(IF('Attorney Detail'!J1244="yes",(F1246/AV1246)*('Attorney Detail'!G1244+'Attorney Detail'!H1244),0)))</f>
        <v>0</v>
      </c>
      <c r="AY1246" s="93">
        <f>IF(H1246+J1246=0,0,(IF('Attorney Detail'!K1244="yes",((H1246+J1246)/AV1246)*('Attorney Detail'!G1244+'Attorney Detail'!H1244),0)))</f>
        <v>0</v>
      </c>
      <c r="AZ1246" s="93">
        <f>IF(L1246=0,0,(IF('Attorney Detail'!L1244="yes",(L1246/AV1246)*('Attorney Detail'!G1244+'Attorney Detail'!H1244),0)))</f>
        <v>0</v>
      </c>
      <c r="BA1246" s="93">
        <f>IF(N1246=0,0,(N1246/AV1246)*('Attorney Detail'!G1244+'Attorney Detail'!H1244))</f>
        <v>0</v>
      </c>
      <c r="BB1246" s="93">
        <f>IF(R1246+T1246=0,0,(IF('Attorney Detail'!M1244="yes",((R1246+T1246)/AV1246)*('Attorney Detail'!G1244+'Attorney Detail'!H1244),0)))</f>
        <v>0</v>
      </c>
      <c r="BC1246" s="93">
        <f>IF(V1246=0,0,(IF('Attorney Detail'!N1244="yes",(((V1246)/AV1246)*('Attorney Detail'!G1244+'Attorney Detail'!H1244)),0)))</f>
        <v>0</v>
      </c>
      <c r="BD1246" s="93">
        <f>IF(X1246+Z1246+AB1246=0,0,(IF('Attorney Detail'!O1244="yes",((X1246+Z1246+AB1246)/AV1246)*('Attorney Detail'!G1244+'Attorney Detail'!H1244),0)))</f>
        <v>0</v>
      </c>
      <c r="BE1246" s="93">
        <f>IF(AD1246=0,0,(IF('Attorney Detail'!P1244="yes",(AD1246/AV1246)*('Attorney Detail'!G1244+'Attorney Detail'!H1244),0)))</f>
        <v>0</v>
      </c>
      <c r="BF1246" s="93">
        <f>IF(AF1246=0,0,(IF('Attorney Detail'!Q1244="yes",(AF1246/AV1246)*('Attorney Detail'!G1244+'Attorney Detail'!H1244),0)))</f>
        <v>0</v>
      </c>
      <c r="BG1246" s="93">
        <f>IF(AH1246=0,0,(AH1246/AV1246)*('Attorney Detail'!G1244+'Attorney Detail'!H1244))</f>
        <v>0</v>
      </c>
      <c r="BH1246" s="93">
        <f>IF(AK1246+AM1246=0,0,(IF('Attorney Detail'!R1244="yes",((AL1246+AN1246)/AV1246)*('Attorney Detail'!G1244+'Attorney Detail'!H1244),0)))</f>
        <v>0</v>
      </c>
      <c r="BI1246" s="91">
        <f>IF(AP1246=0,0,(IF('Attorney Detail'!S1244="yes",(AP1246/AV1246)*('Attorney Detail'!G1244+'Attorney Detail'!H1244),0)))</f>
        <v>0</v>
      </c>
      <c r="BJ1246" s="91">
        <f>IF(AT1246=0,0,(AT1246/AV1246)*('Attorney Detail'!G1244+'Attorney Detail'!H1244))</f>
        <v>0</v>
      </c>
      <c r="BK1246" s="91">
        <f>IF((AU1246)=0,('Attorney Detail'!G1244+'Attorney Detail'!H1244),SUM(AW1246:BJ1246))</f>
        <v>0</v>
      </c>
    </row>
    <row r="1247" spans="1:63" ht="16.5" thickTop="1" thickBot="1" x14ac:dyDescent="0.3">
      <c r="A1247" s="22" t="s">
        <v>27</v>
      </c>
      <c r="B1247" s="23"/>
      <c r="C1247" s="88"/>
      <c r="D1247" s="75">
        <f>C1247/C1243</f>
        <v>0</v>
      </c>
      <c r="E1247" s="88"/>
      <c r="F1247" s="75">
        <f>E1247/E1243</f>
        <v>0</v>
      </c>
      <c r="G1247" s="88"/>
      <c r="H1247" s="75">
        <f>G1247/G1243</f>
        <v>0</v>
      </c>
      <c r="I1247" s="88"/>
      <c r="J1247" s="75">
        <f>I1247/I1243</f>
        <v>0</v>
      </c>
      <c r="K1247" s="88"/>
      <c r="L1247" s="75">
        <f>K1247/K1243</f>
        <v>0</v>
      </c>
      <c r="M1247" s="88"/>
      <c r="N1247" s="75">
        <f>M1247/M1243</f>
        <v>0</v>
      </c>
      <c r="O1247" s="88"/>
      <c r="P1247" s="75">
        <f>O1247/O1243</f>
        <v>0</v>
      </c>
      <c r="Q1247" s="88"/>
      <c r="R1247" s="75">
        <f>Q1247/Q1243</f>
        <v>0</v>
      </c>
      <c r="S1247" s="88"/>
      <c r="T1247" s="75">
        <f>S1247/S1243</f>
        <v>0</v>
      </c>
      <c r="U1247" s="88"/>
      <c r="V1247" s="75">
        <f>U1247/U1243</f>
        <v>0</v>
      </c>
      <c r="W1247" s="88"/>
      <c r="X1247" s="75">
        <f>W1247/W1243</f>
        <v>0</v>
      </c>
      <c r="Y1247" s="88"/>
      <c r="Z1247" s="75">
        <f>Y1247/Y1243</f>
        <v>0</v>
      </c>
      <c r="AA1247" s="88"/>
      <c r="AB1247" s="75">
        <f>AA1247/AA1243</f>
        <v>0</v>
      </c>
      <c r="AC1247" s="88"/>
      <c r="AD1247" s="75">
        <f>AC1247/AC1243</f>
        <v>0</v>
      </c>
      <c r="AE1247" s="88"/>
      <c r="AF1247" s="75">
        <f>AE1247/AE1243</f>
        <v>0</v>
      </c>
      <c r="AG1247" s="88"/>
      <c r="AH1247" s="75">
        <f>AG1247/AG1243</f>
        <v>0</v>
      </c>
      <c r="AI1247" s="88"/>
      <c r="AJ1247" s="75">
        <f>AI1247/AI1243</f>
        <v>0</v>
      </c>
      <c r="AK1247" s="88">
        <v>0</v>
      </c>
      <c r="AL1247" s="75">
        <f>AK1247/AK1243</f>
        <v>0</v>
      </c>
      <c r="AM1247" s="88">
        <v>0</v>
      </c>
      <c r="AN1247" s="75">
        <f>AM1247/AM1243</f>
        <v>0</v>
      </c>
      <c r="AO1247" s="88"/>
      <c r="AP1247" s="75">
        <f>AO1247/AO1243</f>
        <v>0</v>
      </c>
      <c r="AQ1247" s="88"/>
      <c r="AR1247" s="75">
        <f>AQ1247/AQ1243</f>
        <v>0</v>
      </c>
      <c r="AS1247" s="88"/>
      <c r="AT1247" s="75">
        <f>AS1247/AS1243</f>
        <v>0</v>
      </c>
      <c r="AU1247" s="107">
        <f>E1247+M1247+O1247+Q1247+W1247+Y1247+AA1247+AE1247+AG1247+AI1247+AO1247+AS1247+G1247+K1247+I1247+AC1247+S1247+U1247+AQ1247+AK1247+AM1247+C1247</f>
        <v>0</v>
      </c>
      <c r="AV1247" s="155">
        <f t="shared" si="5610"/>
        <v>0</v>
      </c>
      <c r="AW1247" s="93">
        <f>IF(D1247=0,0,(IF('Attorney Detail'!I1245="yes",(D1247/AV1247)*('Attorney Detail'!G1245+'Attorney Detail'!H1245),0)))</f>
        <v>0</v>
      </c>
      <c r="AX1247" s="93">
        <f>IF(F1247=0,0,(IF('Attorney Detail'!J1245="yes",(F1247/AV1247)*('Attorney Detail'!G1245+'Attorney Detail'!H1245),0)))</f>
        <v>0</v>
      </c>
      <c r="AY1247" s="93">
        <f>IF(H1247+J1247=0,0,(IF('Attorney Detail'!K1245="yes",((H1247+J1247)/AV1247)*('Attorney Detail'!G1245+'Attorney Detail'!H1245),0)))</f>
        <v>0</v>
      </c>
      <c r="AZ1247" s="93">
        <f>IF(L1247=0,0,(IF('Attorney Detail'!L1245="yes",(L1247/AV1247)*('Attorney Detail'!G1245+'Attorney Detail'!H1245),0)))</f>
        <v>0</v>
      </c>
      <c r="BA1247" s="93">
        <f>IF(N1247=0,0,(N1247/AV1247)*('Attorney Detail'!G1245+'Attorney Detail'!H1245))</f>
        <v>0</v>
      </c>
      <c r="BB1247" s="93">
        <f>IF(R1247+T1247=0,0,(IF('Attorney Detail'!M1245="yes",((R1247+T1247)/AV1247)*('Attorney Detail'!G1245+'Attorney Detail'!H1245),0)))</f>
        <v>0</v>
      </c>
      <c r="BC1247" s="93">
        <f>IF(V1247=0,0,(IF('Attorney Detail'!N1245="yes",(((V1247)/AV1247)*('Attorney Detail'!G1245+'Attorney Detail'!H1245)),0)))</f>
        <v>0</v>
      </c>
      <c r="BD1247" s="93">
        <f>IF(X1247+Z1247+AB1247=0,0,(IF('Attorney Detail'!O1245="yes",((X1247+Z1247+AB1247)/AV1247)*('Attorney Detail'!G1245+'Attorney Detail'!H1245),0)))</f>
        <v>0</v>
      </c>
      <c r="BE1247" s="93">
        <f>IF(AD1247=0,0,(IF('Attorney Detail'!P1245="yes",(AD1247/AV1247)*('Attorney Detail'!G1245+'Attorney Detail'!H1245),0)))</f>
        <v>0</v>
      </c>
      <c r="BF1247" s="93">
        <f>IF(AF1247=0,0,(IF('Attorney Detail'!Q1245="yes",(AF1247/AV1247)*('Attorney Detail'!G1245+'Attorney Detail'!H1245),0)))</f>
        <v>0</v>
      </c>
      <c r="BG1247" s="93">
        <f>IF(AH1247=0,0,(AH1247/AV1247)*('Attorney Detail'!G1245+'Attorney Detail'!H1245))</f>
        <v>0</v>
      </c>
      <c r="BH1247" s="93">
        <f>IF(AK1247+AM1247=0,0,(IF('Attorney Detail'!R1245="yes",((AL1247+AN1247)/AV1247)*('Attorney Detail'!G1245+'Attorney Detail'!H1245),0)))</f>
        <v>0</v>
      </c>
      <c r="BI1247" s="91">
        <f>IF(AP1247=0,0,(IF('Attorney Detail'!S1245="yes",(AP1247/AV1247)*('Attorney Detail'!G1245+'Attorney Detail'!H1245),0)))</f>
        <v>0</v>
      </c>
      <c r="BJ1247" s="91">
        <f>IF(AT1247=0,0,(AT1247/AV1247)*('Attorney Detail'!G1245+'Attorney Detail'!H1245))</f>
        <v>0</v>
      </c>
      <c r="BK1247" s="91">
        <f>IF((AU1247)=0,('Attorney Detail'!G1245+'Attorney Detail'!H1245),SUM(AW1247:BJ1247))</f>
        <v>0</v>
      </c>
    </row>
    <row r="1248" spans="1:63" ht="16.5" thickTop="1" thickBot="1" x14ac:dyDescent="0.3">
      <c r="A1248" s="24" t="s">
        <v>28</v>
      </c>
      <c r="B1248" s="25"/>
      <c r="C1248" s="25"/>
      <c r="D1248" s="75">
        <f>C1248/C1243</f>
        <v>0</v>
      </c>
      <c r="E1248" s="25"/>
      <c r="F1248" s="75">
        <f>E1248/E1243</f>
        <v>0</v>
      </c>
      <c r="G1248" s="25"/>
      <c r="H1248" s="75">
        <f>G1248/G1243</f>
        <v>0</v>
      </c>
      <c r="I1248" s="25"/>
      <c r="J1248" s="75">
        <f>I1248/I1243</f>
        <v>0</v>
      </c>
      <c r="K1248" s="25"/>
      <c r="L1248" s="75">
        <f>K1248/K1243</f>
        <v>0</v>
      </c>
      <c r="M1248" s="25"/>
      <c r="N1248" s="75">
        <f>M1248/M1243</f>
        <v>0</v>
      </c>
      <c r="O1248" s="25"/>
      <c r="P1248" s="75">
        <f>O1248/O1243</f>
        <v>0</v>
      </c>
      <c r="Q1248" s="25"/>
      <c r="R1248" s="75">
        <f>Q1248/Q1243</f>
        <v>0</v>
      </c>
      <c r="S1248" s="25"/>
      <c r="T1248" s="75">
        <f>S1248/S1243</f>
        <v>0</v>
      </c>
      <c r="U1248" s="25"/>
      <c r="V1248" s="75">
        <f>U1248/U1243</f>
        <v>0</v>
      </c>
      <c r="W1248" s="25"/>
      <c r="X1248" s="75">
        <f>W1248/W1243</f>
        <v>0</v>
      </c>
      <c r="Y1248" s="25"/>
      <c r="Z1248" s="75">
        <f>Y1248/Y1243</f>
        <v>0</v>
      </c>
      <c r="AA1248" s="25"/>
      <c r="AB1248" s="75">
        <f>AA1248/AA1243</f>
        <v>0</v>
      </c>
      <c r="AC1248" s="25"/>
      <c r="AD1248" s="75">
        <f>AC1248/AC1243</f>
        <v>0</v>
      </c>
      <c r="AE1248" s="25"/>
      <c r="AF1248" s="75">
        <f>AE1248/AE1243</f>
        <v>0</v>
      </c>
      <c r="AG1248" s="25"/>
      <c r="AH1248" s="75">
        <f>AG1248/AG1243</f>
        <v>0</v>
      </c>
      <c r="AI1248" s="25"/>
      <c r="AJ1248" s="75">
        <f>AI1248/AI1243</f>
        <v>0</v>
      </c>
      <c r="AK1248" s="25">
        <v>0</v>
      </c>
      <c r="AL1248" s="75">
        <f>AK1248/AK1243</f>
        <v>0</v>
      </c>
      <c r="AM1248" s="25">
        <v>0</v>
      </c>
      <c r="AN1248" s="75">
        <f>AM1248/AM1243</f>
        <v>0</v>
      </c>
      <c r="AO1248" s="25"/>
      <c r="AP1248" s="75">
        <f>AO1248/AO1243</f>
        <v>0</v>
      </c>
      <c r="AQ1248" s="25"/>
      <c r="AR1248" s="75">
        <f>AQ1248/AQ1243</f>
        <v>0</v>
      </c>
      <c r="AS1248" s="25"/>
      <c r="AT1248" s="75">
        <f>AS1248/AS1243</f>
        <v>0</v>
      </c>
      <c r="AU1248" s="108">
        <f>E1248+M1248+O1248+Q1248+W1248+Y1248+AA1248+AE1248+AG1248+AI1248+AO1248+AS1248+G1248+K1248+I1248+AC1248+S1248+U1248+AQ1248+AK1248+AM1248+C1248</f>
        <v>0</v>
      </c>
      <c r="AV1248" s="155">
        <f t="shared" si="5610"/>
        <v>0</v>
      </c>
      <c r="AW1248" s="93">
        <f>IF(D1248=0,0,(IF('Attorney Detail'!I1246="yes",(D1248/AV1248)*('Attorney Detail'!G1246+'Attorney Detail'!H1246),0)))</f>
        <v>0</v>
      </c>
      <c r="AX1248" s="93">
        <f>IF(F1248=0,0,(IF('Attorney Detail'!J1246="yes",(F1248/AV1248)*('Attorney Detail'!G1246+'Attorney Detail'!H1246),0)))</f>
        <v>0</v>
      </c>
      <c r="AY1248" s="93">
        <f>IF(H1248+J1248=0,0,(IF('Attorney Detail'!K1246="yes",((H1248+J1248)/AV1248)*('Attorney Detail'!G1246+'Attorney Detail'!H1246),0)))</f>
        <v>0</v>
      </c>
      <c r="AZ1248" s="93">
        <f>IF(L1248=0,0,(IF('Attorney Detail'!L1246="yes",(L1248/AV1248)*('Attorney Detail'!G1246+'Attorney Detail'!H1246),0)))</f>
        <v>0</v>
      </c>
      <c r="BA1248" s="93">
        <f>IF(N1248=0,0,(N1248/AV1248)*('Attorney Detail'!G1246+'Attorney Detail'!H1246))</f>
        <v>0</v>
      </c>
      <c r="BB1248" s="93">
        <f>IF(R1248+T1248=0,0,(IF('Attorney Detail'!M1246="yes",((R1248+T1248)/AV1248)*('Attorney Detail'!G1246+'Attorney Detail'!H1246),0)))</f>
        <v>0</v>
      </c>
      <c r="BC1248" s="93">
        <f>IF(V1248=0,0,(IF('Attorney Detail'!N1246="yes",(((V1248)/AV1248)*('Attorney Detail'!G1246+'Attorney Detail'!H1246)),0)))</f>
        <v>0</v>
      </c>
      <c r="BD1248" s="93">
        <f>IF(X1248+Z1248+AB1248=0,0,(IF('Attorney Detail'!O1246="yes",((X1248+Z1248+AB1248)/AV1248)*('Attorney Detail'!G1246+'Attorney Detail'!H1246),0)))</f>
        <v>0</v>
      </c>
      <c r="BE1248" s="93">
        <f>IF(AD1248=0,0,(IF('Attorney Detail'!P1246="yes",(AD1248/AV1248)*('Attorney Detail'!G1246+'Attorney Detail'!H1246),0)))</f>
        <v>0</v>
      </c>
      <c r="BF1248" s="93">
        <f>IF(AF1248=0,0,(IF('Attorney Detail'!Q1246="yes",(AF1248/AV1248)*('Attorney Detail'!G1246+'Attorney Detail'!H1246),0)))</f>
        <v>0</v>
      </c>
      <c r="BG1248" s="93">
        <f>IF(AH1248=0,0,(AH1248/AV1248)*('Attorney Detail'!G1246+'Attorney Detail'!H1246))</f>
        <v>0</v>
      </c>
      <c r="BH1248" s="93">
        <f>IF(AK1248+AM1248=0,0,(IF('Attorney Detail'!R1246="yes",((AL1248+AN1248)/AV1248)*('Attorney Detail'!G1246+'Attorney Detail'!H1246),0)))</f>
        <v>0</v>
      </c>
      <c r="BI1248" s="91">
        <f>IF(AP1248=0,0,(IF('Attorney Detail'!S1246="yes",(AP1248/AV1248)*('Attorney Detail'!G1246+'Attorney Detail'!H1246),0)))</f>
        <v>0</v>
      </c>
      <c r="BJ1248" s="91">
        <f>IF(AT1248=0,0,(AT1248/AV1248)*('Attorney Detail'!G1246+'Attorney Detail'!H1246))</f>
        <v>0</v>
      </c>
      <c r="BK1248" s="91">
        <f>IF((AU1248)=0,('Attorney Detail'!G1246+'Attorney Detail'!H1246),SUM(AW1248:BJ1248))</f>
        <v>0</v>
      </c>
    </row>
    <row r="1249" spans="1:63" ht="16.5" thickTop="1" thickBot="1" x14ac:dyDescent="0.3">
      <c r="A1249" s="72" t="s">
        <v>29</v>
      </c>
      <c r="B1249" s="73"/>
      <c r="C1249" s="73">
        <f t="shared" ref="C1249" si="5611">SUM(C1245:C1248)</f>
        <v>0</v>
      </c>
      <c r="D1249" s="74">
        <f t="shared" ref="D1249" si="5612">C1249/C1243</f>
        <v>0</v>
      </c>
      <c r="E1249" s="73">
        <f t="shared" ref="E1249" si="5613">SUM(E1245:E1248)</f>
        <v>0</v>
      </c>
      <c r="F1249" s="74">
        <f t="shared" ref="F1249" si="5614">E1249/E1243</f>
        <v>0</v>
      </c>
      <c r="G1249" s="73">
        <f t="shared" ref="G1249" si="5615">SUM(G1245:G1248)</f>
        <v>0</v>
      </c>
      <c r="H1249" s="75">
        <f t="shared" ref="H1249" si="5616">G1249/G1243</f>
        <v>0</v>
      </c>
      <c r="I1249" s="73">
        <f t="shared" ref="I1249" si="5617">SUM(I1245:I1248)</f>
        <v>0</v>
      </c>
      <c r="J1249" s="75">
        <f t="shared" ref="J1249" si="5618">I1249/I1243</f>
        <v>0</v>
      </c>
      <c r="K1249" s="73">
        <f t="shared" ref="K1249" si="5619">SUM(K1245:K1248)</f>
        <v>0</v>
      </c>
      <c r="L1249" s="75">
        <f t="shared" ref="L1249" si="5620">K1249/K1243</f>
        <v>0</v>
      </c>
      <c r="M1249" s="73">
        <f t="shared" ref="M1249" si="5621">SUM(M1245:M1248)</f>
        <v>0</v>
      </c>
      <c r="N1249" s="74">
        <f t="shared" ref="N1249" si="5622">M1249/M1243</f>
        <v>0</v>
      </c>
      <c r="O1249" s="73">
        <f t="shared" ref="O1249" si="5623">SUM(O1245:O1248)</f>
        <v>0</v>
      </c>
      <c r="P1249" s="74">
        <f t="shared" ref="P1249" si="5624">O1249/O1243</f>
        <v>0</v>
      </c>
      <c r="Q1249" s="73">
        <f t="shared" ref="Q1249" si="5625">SUM(Q1245:Q1248)</f>
        <v>0</v>
      </c>
      <c r="R1249" s="75">
        <f t="shared" ref="R1249" si="5626">Q1249/Q1243</f>
        <v>0</v>
      </c>
      <c r="S1249" s="73">
        <f t="shared" ref="S1249" si="5627">SUM(S1245:S1248)</f>
        <v>0</v>
      </c>
      <c r="T1249" s="75">
        <f t="shared" ref="T1249" si="5628">S1249/S1243</f>
        <v>0</v>
      </c>
      <c r="U1249" s="73">
        <f t="shared" ref="U1249" si="5629">SUM(U1245:U1248)</f>
        <v>0</v>
      </c>
      <c r="V1249" s="75">
        <f t="shared" ref="V1249" si="5630">U1249/U1243</f>
        <v>0</v>
      </c>
      <c r="W1249" s="73">
        <f t="shared" ref="W1249" si="5631">SUM(W1245:W1248)</f>
        <v>0</v>
      </c>
      <c r="X1249" s="75">
        <f t="shared" ref="X1249" si="5632">W1249/W1243</f>
        <v>0</v>
      </c>
      <c r="Y1249" s="73">
        <f t="shared" ref="Y1249" si="5633">SUM(Y1245:Y1248)</f>
        <v>0</v>
      </c>
      <c r="Z1249" s="75">
        <f t="shared" ref="Z1249" si="5634">Y1249/Y1243</f>
        <v>0</v>
      </c>
      <c r="AA1249" s="73">
        <f t="shared" ref="AA1249" si="5635">SUM(AA1245:AA1248)</f>
        <v>0</v>
      </c>
      <c r="AB1249" s="75">
        <f t="shared" ref="AB1249" si="5636">AA1249/AA1243</f>
        <v>0</v>
      </c>
      <c r="AC1249" s="73">
        <f t="shared" ref="AC1249" si="5637">SUM(AC1245:AC1248)</f>
        <v>0</v>
      </c>
      <c r="AD1249" s="75">
        <f t="shared" ref="AD1249" si="5638">AC1249/AC1243</f>
        <v>0</v>
      </c>
      <c r="AE1249" s="73">
        <f t="shared" ref="AE1249" si="5639">SUM(AE1245:AE1248)</f>
        <v>0</v>
      </c>
      <c r="AF1249" s="75">
        <f t="shared" ref="AF1249" si="5640">AE1249/AE1243</f>
        <v>0</v>
      </c>
      <c r="AG1249" s="73">
        <f t="shared" ref="AG1249" si="5641">SUM(AG1245:AG1248)</f>
        <v>0</v>
      </c>
      <c r="AH1249" s="75">
        <f t="shared" ref="AH1249" si="5642">AG1249/AG1243</f>
        <v>0</v>
      </c>
      <c r="AI1249" s="73">
        <f t="shared" ref="AI1249" si="5643">SUM(AI1245:AI1248)</f>
        <v>0</v>
      </c>
      <c r="AJ1249" s="75">
        <f t="shared" ref="AJ1249" si="5644">AI1249/AI1243</f>
        <v>0</v>
      </c>
      <c r="AK1249" s="73">
        <f t="shared" ref="AK1249" si="5645">SUM(AK1245:AK1248)</f>
        <v>0</v>
      </c>
      <c r="AL1249" s="75">
        <f t="shared" ref="AL1249" si="5646">AK1249/AK1243</f>
        <v>0</v>
      </c>
      <c r="AM1249" s="73">
        <f t="shared" ref="AM1249" si="5647">SUM(AM1245:AM1248)</f>
        <v>0</v>
      </c>
      <c r="AN1249" s="75">
        <f t="shared" ref="AN1249" si="5648">AM1249/AM1243</f>
        <v>0</v>
      </c>
      <c r="AO1249" s="73">
        <f t="shared" ref="AO1249" si="5649">SUM(AO1245:AO1248)</f>
        <v>0</v>
      </c>
      <c r="AP1249" s="75">
        <f t="shared" ref="AP1249" si="5650">AO1249/AO1243</f>
        <v>0</v>
      </c>
      <c r="AQ1249" s="73">
        <f t="shared" ref="AQ1249" si="5651">SUM(AQ1245:AQ1248)</f>
        <v>0</v>
      </c>
      <c r="AR1249" s="75">
        <f t="shared" ref="AR1249" si="5652">AQ1249/AQ1243</f>
        <v>0</v>
      </c>
      <c r="AS1249" s="73">
        <f t="shared" ref="AS1249" si="5653">SUM(AS1245:AS1248)</f>
        <v>0</v>
      </c>
      <c r="AT1249" s="75">
        <f t="shared" ref="AT1249" si="5654">AS1249/AS1243</f>
        <v>0</v>
      </c>
      <c r="AU1249" s="71">
        <f>E1249+M1249+O1249+Q1249+W1249+Y1249+AA1249+AE1249+AG1249+AI1249+AO1249+AS1249+G1249+K1249+I1249+AC1249+S1249+U1249+AQ1249+AK1249+AM1249+C1249</f>
        <v>0</v>
      </c>
      <c r="AV1249" s="155">
        <f t="shared" si="5610"/>
        <v>0</v>
      </c>
      <c r="AW1249" s="94"/>
      <c r="AX1249" s="94"/>
      <c r="AY1249" s="94"/>
      <c r="AZ1249" s="94"/>
      <c r="BA1249" s="94"/>
      <c r="BB1249" s="94"/>
      <c r="BC1249" s="94"/>
      <c r="BD1249" s="94"/>
      <c r="BE1249" s="94"/>
      <c r="BF1249" s="94"/>
      <c r="BG1249" s="94"/>
      <c r="BH1249" s="94"/>
      <c r="BI1249" s="94"/>
      <c r="BJ1249" s="94"/>
      <c r="BK1249" s="94"/>
    </row>
    <row r="1250" spans="1:63" ht="16.5" thickTop="1" x14ac:dyDescent="0.25">
      <c r="A1250" s="233" t="s">
        <v>481</v>
      </c>
      <c r="B1250" s="233"/>
      <c r="C1250" s="233"/>
      <c r="D1250" s="233"/>
      <c r="E1250" s="233"/>
      <c r="F1250" s="233"/>
      <c r="G1250" s="233"/>
      <c r="H1250" s="233"/>
      <c r="I1250" s="233"/>
      <c r="J1250" s="233"/>
      <c r="K1250" s="233"/>
      <c r="L1250" s="233"/>
      <c r="M1250" s="233"/>
      <c r="N1250" s="233"/>
      <c r="O1250" s="233"/>
      <c r="P1250" s="233"/>
      <c r="Q1250" s="233"/>
      <c r="R1250" s="233"/>
      <c r="S1250" s="233"/>
      <c r="T1250" s="233"/>
      <c r="U1250" s="233"/>
      <c r="V1250" s="233"/>
      <c r="W1250" s="233"/>
      <c r="X1250" s="233"/>
      <c r="Y1250" s="233"/>
      <c r="Z1250" s="233"/>
      <c r="AA1250" s="233"/>
      <c r="AB1250" s="233"/>
      <c r="AC1250" s="233"/>
      <c r="AD1250" s="233"/>
      <c r="AE1250" s="233"/>
      <c r="AF1250" s="233"/>
      <c r="AG1250" s="233"/>
      <c r="AH1250" s="233"/>
      <c r="AI1250" s="233"/>
      <c r="AJ1250" s="233"/>
      <c r="AK1250" s="233"/>
      <c r="AL1250" s="233"/>
      <c r="AM1250" s="233"/>
      <c r="AN1250" s="233"/>
      <c r="AO1250" s="233"/>
      <c r="AP1250" s="233"/>
      <c r="AQ1250" s="233"/>
      <c r="AR1250" s="233"/>
      <c r="AS1250" s="233"/>
      <c r="AT1250" s="233"/>
      <c r="AU1250" s="233"/>
      <c r="AV1250" s="233"/>
    </row>
    <row r="1251" spans="1:63" ht="45" x14ac:dyDescent="0.25">
      <c r="A1251" s="76"/>
      <c r="B1251" s="66" t="s">
        <v>21</v>
      </c>
      <c r="C1251" s="225" t="s">
        <v>442</v>
      </c>
      <c r="D1251" s="226"/>
      <c r="E1251" s="225" t="s">
        <v>96</v>
      </c>
      <c r="F1251" s="226"/>
      <c r="G1251" s="232" t="s">
        <v>99</v>
      </c>
      <c r="H1251" s="226"/>
      <c r="I1251" s="232" t="s">
        <v>100</v>
      </c>
      <c r="J1251" s="226"/>
      <c r="K1251" s="225" t="s">
        <v>97</v>
      </c>
      <c r="L1251" s="226"/>
      <c r="M1251" s="225" t="s">
        <v>98</v>
      </c>
      <c r="N1251" s="226"/>
      <c r="O1251" s="225" t="s">
        <v>22</v>
      </c>
      <c r="P1251" s="226"/>
      <c r="Q1251" s="225" t="s">
        <v>489</v>
      </c>
      <c r="R1251" s="226"/>
      <c r="S1251" s="225" t="s">
        <v>488</v>
      </c>
      <c r="T1251" s="226"/>
      <c r="U1251" s="232" t="s">
        <v>422</v>
      </c>
      <c r="V1251" s="226"/>
      <c r="W1251" s="232" t="s">
        <v>436</v>
      </c>
      <c r="X1251" s="226"/>
      <c r="Y1251" s="232" t="s">
        <v>423</v>
      </c>
      <c r="Z1251" s="226"/>
      <c r="AA1251" s="225" t="s">
        <v>484</v>
      </c>
      <c r="AB1251" s="226"/>
      <c r="AC1251" s="225" t="s">
        <v>93</v>
      </c>
      <c r="AD1251" s="226"/>
      <c r="AE1251" s="225" t="s">
        <v>94</v>
      </c>
      <c r="AF1251" s="226"/>
      <c r="AG1251" s="225" t="s">
        <v>485</v>
      </c>
      <c r="AH1251" s="226"/>
      <c r="AI1251" s="225" t="s">
        <v>424</v>
      </c>
      <c r="AJ1251" s="226"/>
      <c r="AK1251" s="225" t="s">
        <v>425</v>
      </c>
      <c r="AL1251" s="226"/>
      <c r="AM1251" s="225" t="s">
        <v>437</v>
      </c>
      <c r="AN1251" s="226"/>
      <c r="AO1251" s="225" t="s">
        <v>500</v>
      </c>
      <c r="AP1251" s="226"/>
      <c r="AQ1251" s="225" t="s">
        <v>426</v>
      </c>
      <c r="AR1251" s="226"/>
      <c r="AS1251" s="225" t="s">
        <v>447</v>
      </c>
      <c r="AT1251" s="226"/>
      <c r="AU1251" s="225" t="s">
        <v>23</v>
      </c>
      <c r="AV1251" s="226"/>
      <c r="AW1251" s="89" t="s">
        <v>442</v>
      </c>
      <c r="AX1251" s="89" t="s">
        <v>96</v>
      </c>
      <c r="AY1251" s="195" t="s">
        <v>389</v>
      </c>
      <c r="AZ1251" s="105" t="s">
        <v>97</v>
      </c>
      <c r="BA1251" s="105" t="s">
        <v>443</v>
      </c>
      <c r="BB1251" s="90" t="s">
        <v>434</v>
      </c>
      <c r="BC1251" s="106" t="s">
        <v>390</v>
      </c>
      <c r="BD1251" s="90" t="s">
        <v>435</v>
      </c>
      <c r="BE1251" s="90" t="s">
        <v>93</v>
      </c>
      <c r="BF1251" s="90" t="s">
        <v>94</v>
      </c>
      <c r="BG1251" s="90" t="s">
        <v>31</v>
      </c>
      <c r="BH1251" s="90" t="s">
        <v>444</v>
      </c>
      <c r="BI1251" s="91" t="s">
        <v>445</v>
      </c>
      <c r="BJ1251" s="91" t="s">
        <v>446</v>
      </c>
      <c r="BK1251" s="91" t="s">
        <v>448</v>
      </c>
    </row>
    <row r="1252" spans="1:63" x14ac:dyDescent="0.25">
      <c r="A1252" s="38" t="s">
        <v>107</v>
      </c>
      <c r="B1252" s="67"/>
      <c r="C1252" s="67"/>
      <c r="D1252" s="68"/>
      <c r="E1252" s="67"/>
      <c r="F1252" s="68"/>
      <c r="G1252" s="67"/>
      <c r="H1252" s="68"/>
      <c r="I1252" s="67"/>
      <c r="J1252" s="68"/>
      <c r="K1252" s="67"/>
      <c r="L1252" s="68"/>
      <c r="M1252" s="69"/>
      <c r="N1252" s="68"/>
      <c r="O1252" s="67"/>
      <c r="P1252" s="68"/>
      <c r="Q1252" s="67"/>
      <c r="R1252" s="68"/>
      <c r="S1252" s="67"/>
      <c r="T1252" s="68"/>
      <c r="U1252" s="67"/>
      <c r="V1252" s="68"/>
      <c r="W1252" s="67"/>
      <c r="X1252" s="68"/>
      <c r="Y1252" s="67"/>
      <c r="Z1252" s="68"/>
      <c r="AA1252" s="67"/>
      <c r="AB1252" s="68"/>
      <c r="AC1252" s="69"/>
      <c r="AD1252" s="69"/>
      <c r="AE1252" s="67"/>
      <c r="AF1252" s="68"/>
      <c r="AG1252" s="67"/>
      <c r="AH1252" s="68"/>
      <c r="AI1252" s="67"/>
      <c r="AJ1252" s="68"/>
      <c r="AK1252" s="227"/>
      <c r="AL1252" s="228"/>
      <c r="AM1252" s="227"/>
      <c r="AN1252" s="228"/>
      <c r="AO1252" s="112"/>
      <c r="AP1252" s="113"/>
      <c r="AQ1252" s="112"/>
      <c r="AR1252" s="113"/>
      <c r="AS1252" s="112"/>
      <c r="AT1252" s="113"/>
      <c r="AU1252" s="67"/>
      <c r="AV1252" s="110"/>
      <c r="AW1252" s="89"/>
      <c r="AX1252" s="89"/>
      <c r="AY1252" s="89"/>
      <c r="AZ1252" s="89"/>
      <c r="BA1252" s="89"/>
    </row>
    <row r="1253" spans="1:63" x14ac:dyDescent="0.25">
      <c r="A1253" s="77"/>
      <c r="B1253" s="70"/>
      <c r="C1253" s="223">
        <f>(VLOOKUP(A1252,$BL$2:$CH$5,2,FALSE))*'Attorney Detail'!F1253</f>
        <v>15</v>
      </c>
      <c r="D1253" s="224"/>
      <c r="E1253" s="223">
        <f>(VLOOKUP(A1252,$BL$2:$CH$5,3,FALSE))*'Attorney Detail'!F1253</f>
        <v>15</v>
      </c>
      <c r="F1253" s="224"/>
      <c r="G1253" s="223">
        <f>VLOOKUP(A1252,$BL$2:$CI$5,4,FALSE)*'Attorney Detail'!F1253</f>
        <v>50</v>
      </c>
      <c r="H1253" s="224"/>
      <c r="I1253" s="223">
        <f>VLOOKUP(A1252,$BL$2:$CI$5,5,FALSE)*'Attorney Detail'!F1253</f>
        <v>80</v>
      </c>
      <c r="J1253" s="224"/>
      <c r="K1253" s="223">
        <f>VLOOKUP(A1252,$BL$2:$CI$5,6,FALSE)*'Attorney Detail'!F1253</f>
        <v>100</v>
      </c>
      <c r="L1253" s="224"/>
      <c r="M1253" s="234">
        <f>VLOOKUP(A1252,$BL$2:$CI$5,7,FALSE)*'Attorney Detail'!F1253</f>
        <v>150</v>
      </c>
      <c r="N1253" s="224"/>
      <c r="O1253" s="223">
        <f>VLOOKUP(A1252,$BL$2:$CI$5,8,FALSE)*'Attorney Detail'!F1253</f>
        <v>300</v>
      </c>
      <c r="P1253" s="224"/>
      <c r="Q1253" s="223">
        <f>VLOOKUP(A1252,$BL$2:$CI$5,9,FALSE)*'Attorney Detail'!F1253</f>
        <v>15</v>
      </c>
      <c r="R1253" s="224"/>
      <c r="S1253" s="223">
        <f>VLOOKUP(A1252,$BL$2:$CI$5,10,FALSE)*'Attorney Detail'!F1253</f>
        <v>50</v>
      </c>
      <c r="T1253" s="224"/>
      <c r="U1253" s="223">
        <f>VLOOKUP(A1252,$BL$2:$CI$5,11,FALSE)*'Attorney Detail'!F1253</f>
        <v>100</v>
      </c>
      <c r="V1253" s="224"/>
      <c r="W1253" s="223">
        <f>VLOOKUP(A1252,$BL$2:$CI$5,12,FALSE)*'Attorney Detail'!F1253</f>
        <v>220</v>
      </c>
      <c r="X1253" s="224"/>
      <c r="Y1253" s="223">
        <f>VLOOKUP(A1252,$BL$2:$CI$5,13,FALSE)*'Attorney Detail'!F1253</f>
        <v>300</v>
      </c>
      <c r="Z1253" s="224"/>
      <c r="AA1253" s="229">
        <f>VLOOKUP(A1252,$BL$2:$CI$5,14,FALSE)*'Attorney Detail'!F1253</f>
        <v>400</v>
      </c>
      <c r="AB1253" s="230"/>
      <c r="AC1253" s="229">
        <f>VLOOKUP(A1252,$BL$2:$CI$5,15,FALSE)*'Attorney Detail'!F1253</f>
        <v>120</v>
      </c>
      <c r="AD1253" s="231"/>
      <c r="AE1253" s="229">
        <f>VLOOKUP(A1252,$BL$2:$CI$5,16,FALSE)*'Attorney Detail'!F1253</f>
        <v>120</v>
      </c>
      <c r="AF1253" s="230"/>
      <c r="AG1253" s="229">
        <f>VLOOKUP(A1252,$BL$2:$CI$5,17,FALSE)*'Attorney Detail'!F1253</f>
        <v>300</v>
      </c>
      <c r="AH1253" s="230"/>
      <c r="AI1253" s="223">
        <f>VLOOKUP(A1252,$BL$2:$CI$5,18,FALSE)*'Attorney Detail'!F1253</f>
        <v>300</v>
      </c>
      <c r="AJ1253" s="224"/>
      <c r="AK1253" s="223">
        <f>VLOOKUP(A1252,$BL$2:$CI$5,19,FALSE)*'Attorney Detail'!F1253</f>
        <v>15</v>
      </c>
      <c r="AL1253" s="224"/>
      <c r="AM1253" s="223">
        <f>VLOOKUP(A1252,$BL$2:$CI$5,20,FALSE)*'Attorney Detail'!F1253</f>
        <v>40</v>
      </c>
      <c r="AN1253" s="224"/>
      <c r="AO1253" s="223">
        <f>VLOOKUP(A1252,$BL$2:$CI$5,21,FALSE)*'Attorney Detail'!F1253</f>
        <v>40</v>
      </c>
      <c r="AP1253" s="224"/>
      <c r="AQ1253" s="223">
        <f>VLOOKUP(A1252,$BL$2:$CI$5,22,FALSE)*'Attorney Detail'!F1253</f>
        <v>40</v>
      </c>
      <c r="AR1253" s="224"/>
      <c r="AS1253" s="235">
        <f>VLOOKUP(A1252,$BL$2:$CI$5,23,FALSE)*'Attorney Detail'!F1253</f>
        <v>10000000000</v>
      </c>
      <c r="AT1253" s="236"/>
      <c r="AU1253" s="237"/>
      <c r="AV1253" s="238"/>
    </row>
    <row r="1254" spans="1:63" ht="15.75" thickBot="1" x14ac:dyDescent="0.3">
      <c r="A1254" s="37" t="str">
        <f>'Attorney Detail'!A1253&amp;""</f>
        <v/>
      </c>
      <c r="B1254" s="78" t="s">
        <v>24</v>
      </c>
      <c r="C1254" s="78" t="s">
        <v>24</v>
      </c>
      <c r="D1254" s="78" t="s">
        <v>112</v>
      </c>
      <c r="E1254" s="78" t="s">
        <v>24</v>
      </c>
      <c r="F1254" s="78" t="s">
        <v>112</v>
      </c>
      <c r="G1254" s="78" t="s">
        <v>24</v>
      </c>
      <c r="H1254" s="78" t="s">
        <v>112</v>
      </c>
      <c r="I1254" s="78" t="s">
        <v>24</v>
      </c>
      <c r="J1254" s="78" t="s">
        <v>112</v>
      </c>
      <c r="K1254" s="78" t="s">
        <v>24</v>
      </c>
      <c r="L1254" s="78" t="s">
        <v>112</v>
      </c>
      <c r="M1254" s="78" t="s">
        <v>24</v>
      </c>
      <c r="N1254" s="78" t="s">
        <v>112</v>
      </c>
      <c r="O1254" s="78" t="s">
        <v>24</v>
      </c>
      <c r="P1254" s="78" t="s">
        <v>112</v>
      </c>
      <c r="Q1254" s="78" t="s">
        <v>24</v>
      </c>
      <c r="R1254" s="78" t="s">
        <v>112</v>
      </c>
      <c r="S1254" s="78" t="s">
        <v>24</v>
      </c>
      <c r="T1254" s="78" t="s">
        <v>112</v>
      </c>
      <c r="U1254" s="78" t="s">
        <v>24</v>
      </c>
      <c r="V1254" s="78" t="s">
        <v>112</v>
      </c>
      <c r="W1254" s="78" t="s">
        <v>24</v>
      </c>
      <c r="X1254" s="78" t="s">
        <v>112</v>
      </c>
      <c r="Y1254" s="78" t="s">
        <v>24</v>
      </c>
      <c r="Z1254" s="78" t="s">
        <v>112</v>
      </c>
      <c r="AA1254" s="78" t="s">
        <v>24</v>
      </c>
      <c r="AB1254" s="78" t="s">
        <v>112</v>
      </c>
      <c r="AC1254" s="78" t="s">
        <v>24</v>
      </c>
      <c r="AD1254" s="78" t="s">
        <v>112</v>
      </c>
      <c r="AE1254" s="78" t="s">
        <v>24</v>
      </c>
      <c r="AF1254" s="78" t="s">
        <v>112</v>
      </c>
      <c r="AG1254" s="78" t="s">
        <v>24</v>
      </c>
      <c r="AH1254" s="79" t="s">
        <v>112</v>
      </c>
      <c r="AI1254" s="78" t="s">
        <v>24</v>
      </c>
      <c r="AJ1254" s="78" t="s">
        <v>112</v>
      </c>
      <c r="AK1254" s="78" t="s">
        <v>24</v>
      </c>
      <c r="AL1254" s="78" t="s">
        <v>112</v>
      </c>
      <c r="AM1254" s="78" t="s">
        <v>24</v>
      </c>
      <c r="AN1254" s="78" t="s">
        <v>112</v>
      </c>
      <c r="AO1254" s="78" t="s">
        <v>24</v>
      </c>
      <c r="AP1254" s="78" t="s">
        <v>112</v>
      </c>
      <c r="AQ1254" s="78" t="s">
        <v>24</v>
      </c>
      <c r="AR1254" s="78" t="s">
        <v>112</v>
      </c>
      <c r="AS1254" s="78" t="s">
        <v>24</v>
      </c>
      <c r="AT1254" s="78" t="s">
        <v>112</v>
      </c>
      <c r="AU1254" s="78" t="s">
        <v>24</v>
      </c>
      <c r="AV1254" s="154" t="s">
        <v>112</v>
      </c>
    </row>
    <row r="1255" spans="1:63" ht="16.5" thickTop="1" thickBot="1" x14ac:dyDescent="0.3">
      <c r="A1255" s="20" t="s">
        <v>25</v>
      </c>
      <c r="B1255" s="21"/>
      <c r="C1255" s="21"/>
      <c r="D1255" s="75">
        <f>C1255/C1253</f>
        <v>0</v>
      </c>
      <c r="E1255" s="21"/>
      <c r="F1255" s="75">
        <f>E1255/E1253</f>
        <v>0</v>
      </c>
      <c r="G1255" s="21"/>
      <c r="H1255" s="75">
        <f>G1255/G1253</f>
        <v>0</v>
      </c>
      <c r="I1255" s="21"/>
      <c r="J1255" s="75">
        <f>I1255/I1253</f>
        <v>0</v>
      </c>
      <c r="K1255" s="21"/>
      <c r="L1255" s="75">
        <f>K1255/K1253</f>
        <v>0</v>
      </c>
      <c r="M1255" s="21"/>
      <c r="N1255" s="75">
        <f>M1255/M1253</f>
        <v>0</v>
      </c>
      <c r="O1255" s="21"/>
      <c r="P1255" s="75">
        <f>O1255/O1253</f>
        <v>0</v>
      </c>
      <c r="Q1255" s="21"/>
      <c r="R1255" s="75">
        <f>Q1255/Q1253</f>
        <v>0</v>
      </c>
      <c r="S1255" s="21"/>
      <c r="T1255" s="75">
        <f>S1255/S1253</f>
        <v>0</v>
      </c>
      <c r="U1255" s="21"/>
      <c r="V1255" s="75">
        <f>U1255/U1253</f>
        <v>0</v>
      </c>
      <c r="W1255" s="21"/>
      <c r="X1255" s="75">
        <f>W1255/W1253</f>
        <v>0</v>
      </c>
      <c r="Y1255" s="21"/>
      <c r="Z1255" s="75">
        <f>Y1255/Y1253</f>
        <v>0</v>
      </c>
      <c r="AA1255" s="21"/>
      <c r="AB1255" s="75">
        <f>AA1255/AA1253</f>
        <v>0</v>
      </c>
      <c r="AC1255" s="21"/>
      <c r="AD1255" s="75">
        <f>AC1255/AC1253</f>
        <v>0</v>
      </c>
      <c r="AE1255" s="21"/>
      <c r="AF1255" s="75">
        <f>AE1255/AE1253</f>
        <v>0</v>
      </c>
      <c r="AG1255" s="21"/>
      <c r="AH1255" s="75">
        <f>AG1255/AG1253</f>
        <v>0</v>
      </c>
      <c r="AI1255" s="21"/>
      <c r="AJ1255" s="75">
        <f>AI1255/AI1253</f>
        <v>0</v>
      </c>
      <c r="AK1255" s="21"/>
      <c r="AL1255" s="75">
        <f>AK1255/AK1253</f>
        <v>0</v>
      </c>
      <c r="AM1255" s="21">
        <v>0</v>
      </c>
      <c r="AN1255" s="75">
        <f>AM1255/AM1253</f>
        <v>0</v>
      </c>
      <c r="AO1255" s="21"/>
      <c r="AP1255" s="75">
        <f>AO1255/AO1253</f>
        <v>0</v>
      </c>
      <c r="AQ1255" s="21"/>
      <c r="AR1255" s="75">
        <f>AQ1255/AQ1253</f>
        <v>0</v>
      </c>
      <c r="AS1255" s="21"/>
      <c r="AT1255" s="75">
        <f>AS1255/AS1253</f>
        <v>0</v>
      </c>
      <c r="AU1255" s="100">
        <f>E1255+M1255+O1255+Q1255+W1255+Y1255+AA1255+AE1255+AG1255+AI1255+AO1255+AS1255+G1255+K1255+I1255+AC1255+S1255+U1255+AQ1255+AK1255+AM1255+C1255</f>
        <v>0</v>
      </c>
      <c r="AV1255" s="155">
        <f t="shared" ref="AV1255:AV1259" si="5655">F1255+N1255+P1255+R1255+X1255+Z1255+AB1255+AF1255+AH1255+AJ1255+AP1255+AT1255+AD1255+H1255+L1255+J1255+T1255+V1255+AR1255+AL1255+AN1255+D1255</f>
        <v>0</v>
      </c>
      <c r="AW1255" s="93">
        <f>IF(D1255=0,0,(IF('Attorney Detail'!I1253="yes",(D1255/AV1255)*('Attorney Detail'!G1253+'Attorney Detail'!H1253),0)))</f>
        <v>0</v>
      </c>
      <c r="AX1255" s="93">
        <f>IF(F1255=0,0,(IF('Attorney Detail'!J1253="yes",(F1255/AV1255)*('Attorney Detail'!G1253+'Attorney Detail'!H1253),0)))</f>
        <v>0</v>
      </c>
      <c r="AY1255" s="93">
        <f>IF(H1255+J1255=0,0,(IF('Attorney Detail'!K1253="yes",((H1255+J1255)/AV1255)*('Attorney Detail'!G1253+'Attorney Detail'!H1253),0)))</f>
        <v>0</v>
      </c>
      <c r="AZ1255" s="93">
        <f>IF(L1255=0,0,(IF('Attorney Detail'!L1253="yes",(L1255/AV1255)*('Attorney Detail'!G1253+'Attorney Detail'!H1253),0)))</f>
        <v>0</v>
      </c>
      <c r="BA1255" s="93">
        <f>IF(N1255=0,0,(N1255/AV1255)*('Attorney Detail'!G1253+'Attorney Detail'!H1253))</f>
        <v>0</v>
      </c>
      <c r="BB1255" s="93">
        <f>IF(R1255+T1255=0,0,(IF('Attorney Detail'!M1253="yes",((R1255+T1255)/AV1255)*('Attorney Detail'!G1253+'Attorney Detail'!H1253),0)))</f>
        <v>0</v>
      </c>
      <c r="BC1255" s="93">
        <f>IF(V1255=0,0,(IF('Attorney Detail'!N1253="yes",(((V1255)/AV1255)*('Attorney Detail'!G1253+'Attorney Detail'!H1253)),0)))</f>
        <v>0</v>
      </c>
      <c r="BD1255" s="93">
        <f>IF(X1255+Z1255+AB1255=0,0,(IF('Attorney Detail'!O1253="yes",((X1255+Z1255+AB1255)/AV1255)*('Attorney Detail'!G1253+'Attorney Detail'!H1253),0)))</f>
        <v>0</v>
      </c>
      <c r="BE1255" s="93">
        <f>IF(AD1255=0,0,(IF('Attorney Detail'!P1253="yes",(AD1255/AV1255)*('Attorney Detail'!G1253+'Attorney Detail'!H1253),0)))</f>
        <v>0</v>
      </c>
      <c r="BF1255" s="93">
        <f>IF(AF1255=0,0,(IF('Attorney Detail'!Q1253="yes",(AF1255/AV1255)*('Attorney Detail'!G1253+'Attorney Detail'!H1253),0)))</f>
        <v>0</v>
      </c>
      <c r="BG1255" s="93">
        <f>IF(AH1255=0,0,(AH1255/AV1255)*('Attorney Detail'!G1253+'Attorney Detail'!H1253))</f>
        <v>0</v>
      </c>
      <c r="BH1255" s="93">
        <f>IF(AK1255+AM1255=0,0,(IF('Attorney Detail'!R1253="yes",((AL1255+AN1255)/AV1255)*('Attorney Detail'!G1253+'Attorney Detail'!H1253),0)))</f>
        <v>0</v>
      </c>
      <c r="BI1255" s="91">
        <f>IF(AP1255=0,0,(IF('Attorney Detail'!S1253="yes",(AP1255/AV1255)*('Attorney Detail'!G1253+'Attorney Detail'!H1253),0)))</f>
        <v>0</v>
      </c>
      <c r="BJ1255" s="91">
        <f>IF(AT1255=0,0,(AT1255/AV1255)*('Attorney Detail'!G1253+'Attorney Detail'!H1253))</f>
        <v>0</v>
      </c>
      <c r="BK1255" s="91">
        <f>IF((AU1255)=0,('Attorney Detail'!G1253+'Attorney Detail'!H1253),SUM(AW1255:BJ1255))</f>
        <v>0</v>
      </c>
    </row>
    <row r="1256" spans="1:63" ht="16.5" thickTop="1" thickBot="1" x14ac:dyDescent="0.3">
      <c r="A1256" s="22" t="s">
        <v>26</v>
      </c>
      <c r="B1256" s="23"/>
      <c r="C1256" s="88"/>
      <c r="D1256" s="75">
        <f>C1256/C1253</f>
        <v>0</v>
      </c>
      <c r="E1256" s="88"/>
      <c r="F1256" s="75">
        <f>E1256/E1253</f>
        <v>0</v>
      </c>
      <c r="G1256" s="88"/>
      <c r="H1256" s="75">
        <f>G1256/G1253</f>
        <v>0</v>
      </c>
      <c r="I1256" s="88"/>
      <c r="J1256" s="75">
        <f>I1256/I1253</f>
        <v>0</v>
      </c>
      <c r="K1256" s="88"/>
      <c r="L1256" s="75">
        <f>K1256/K1253</f>
        <v>0</v>
      </c>
      <c r="M1256" s="88"/>
      <c r="N1256" s="75">
        <f>M1256/M1253</f>
        <v>0</v>
      </c>
      <c r="O1256" s="88"/>
      <c r="P1256" s="75">
        <f>O1256/O1253</f>
        <v>0</v>
      </c>
      <c r="Q1256" s="88"/>
      <c r="R1256" s="75">
        <f>Q1256/Q1253</f>
        <v>0</v>
      </c>
      <c r="S1256" s="88"/>
      <c r="T1256" s="75">
        <f>S1256/S1253</f>
        <v>0</v>
      </c>
      <c r="U1256" s="88"/>
      <c r="V1256" s="75">
        <f>U1256/U1253</f>
        <v>0</v>
      </c>
      <c r="W1256" s="88"/>
      <c r="X1256" s="75">
        <f>W1256/W1253</f>
        <v>0</v>
      </c>
      <c r="Y1256" s="88"/>
      <c r="Z1256" s="75">
        <f>Y1256/Y1253</f>
        <v>0</v>
      </c>
      <c r="AA1256" s="88"/>
      <c r="AB1256" s="75">
        <f>AA1256/AA1253</f>
        <v>0</v>
      </c>
      <c r="AC1256" s="88"/>
      <c r="AD1256" s="75">
        <f>AC1256/AC1253</f>
        <v>0</v>
      </c>
      <c r="AE1256" s="88"/>
      <c r="AF1256" s="75">
        <f>AE1256/AE1253</f>
        <v>0</v>
      </c>
      <c r="AG1256" s="88"/>
      <c r="AH1256" s="75">
        <f>AG1256/AG1253</f>
        <v>0</v>
      </c>
      <c r="AI1256" s="88"/>
      <c r="AJ1256" s="75">
        <f>AI1256/AI1253</f>
        <v>0</v>
      </c>
      <c r="AK1256" s="88">
        <v>0</v>
      </c>
      <c r="AL1256" s="75">
        <f>AK1256/AK1253</f>
        <v>0</v>
      </c>
      <c r="AM1256" s="88">
        <v>0</v>
      </c>
      <c r="AN1256" s="75">
        <f>AM1256/AM1253</f>
        <v>0</v>
      </c>
      <c r="AO1256" s="88"/>
      <c r="AP1256" s="75">
        <f>AO1256/AO1253</f>
        <v>0</v>
      </c>
      <c r="AQ1256" s="88"/>
      <c r="AR1256" s="75">
        <f>AQ1256/AQ1253</f>
        <v>0</v>
      </c>
      <c r="AS1256" s="88"/>
      <c r="AT1256" s="75">
        <f>AS1256/AS1253</f>
        <v>0</v>
      </c>
      <c r="AU1256" s="107">
        <f>E1256+M1256+O1256+Q1256+W1256+Y1256+AA1256+AE1256+AG1256+AI1256+AO1256+AS1256+G1256+K1256+I1256+AC1256+S1256+U1256+AQ1256+AK1256+AM1256+C1256</f>
        <v>0</v>
      </c>
      <c r="AV1256" s="155">
        <f t="shared" si="5655"/>
        <v>0</v>
      </c>
      <c r="AW1256" s="93">
        <f>IF(D1256=0,0,(IF('Attorney Detail'!I1254="yes",(D1256/AV1256)*('Attorney Detail'!G1254+'Attorney Detail'!H1254),0)))</f>
        <v>0</v>
      </c>
      <c r="AX1256" s="93">
        <f>IF(F1256=0,0,(IF('Attorney Detail'!J1254="yes",(F1256/AV1256)*('Attorney Detail'!G1254+'Attorney Detail'!H1254),0)))</f>
        <v>0</v>
      </c>
      <c r="AY1256" s="93">
        <f>IF(H1256+J1256=0,0,(IF('Attorney Detail'!K1254="yes",((H1256+J1256)/AV1256)*('Attorney Detail'!G1254+'Attorney Detail'!H1254),0)))</f>
        <v>0</v>
      </c>
      <c r="AZ1256" s="93">
        <f>IF(L1256=0,0,(IF('Attorney Detail'!L1254="yes",(L1256/AV1256)*('Attorney Detail'!G1254+'Attorney Detail'!H1254),0)))</f>
        <v>0</v>
      </c>
      <c r="BA1256" s="93">
        <f>IF(N1256=0,0,(N1256/AV1256)*('Attorney Detail'!G1254+'Attorney Detail'!H1254))</f>
        <v>0</v>
      </c>
      <c r="BB1256" s="93">
        <f>IF(R1256+T1256=0,0,(IF('Attorney Detail'!M1254="yes",((R1256+T1256)/AV1256)*('Attorney Detail'!G1254+'Attorney Detail'!H1254),0)))</f>
        <v>0</v>
      </c>
      <c r="BC1256" s="93">
        <f>IF(V1256=0,0,(IF('Attorney Detail'!N1254="yes",(((V1256)/AV1256)*('Attorney Detail'!G1254+'Attorney Detail'!H1254)),0)))</f>
        <v>0</v>
      </c>
      <c r="BD1256" s="93">
        <f>IF(X1256+Z1256+AB1256=0,0,(IF('Attorney Detail'!O1254="yes",((X1256+Z1256+AB1256)/AV1256)*('Attorney Detail'!G1254+'Attorney Detail'!H1254),0)))</f>
        <v>0</v>
      </c>
      <c r="BE1256" s="93">
        <f>IF(AD1256=0,0,(IF('Attorney Detail'!P1254="yes",(AD1256/AV1256)*('Attorney Detail'!G1254+'Attorney Detail'!H1254),0)))</f>
        <v>0</v>
      </c>
      <c r="BF1256" s="93">
        <f>IF(AF1256=0,0,(IF('Attorney Detail'!Q1254="yes",(AF1256/AV1256)*('Attorney Detail'!G1254+'Attorney Detail'!H1254),0)))</f>
        <v>0</v>
      </c>
      <c r="BG1256" s="93">
        <f>IF(AH1256=0,0,(AH1256/AV1256)*('Attorney Detail'!G1254+'Attorney Detail'!H1254))</f>
        <v>0</v>
      </c>
      <c r="BH1256" s="93">
        <f>IF(AK1256+AM1256=0,0,(IF('Attorney Detail'!R1254="yes",((AL1256+AN1256)/AV1256)*('Attorney Detail'!G1254+'Attorney Detail'!H1254),0)))</f>
        <v>0</v>
      </c>
      <c r="BI1256" s="91">
        <f>IF(AP1256=0,0,(IF('Attorney Detail'!S1254="yes",(AP1256/AV1256)*('Attorney Detail'!G1254+'Attorney Detail'!H1254),0)))</f>
        <v>0</v>
      </c>
      <c r="BJ1256" s="91">
        <f>IF(AT1256=0,0,(AT1256/AV1256)*('Attorney Detail'!G1254+'Attorney Detail'!H1254))</f>
        <v>0</v>
      </c>
      <c r="BK1256" s="91">
        <f>IF((AU1256)=0,('Attorney Detail'!G1254+'Attorney Detail'!H1254),SUM(AW1256:BJ1256))</f>
        <v>0</v>
      </c>
    </row>
    <row r="1257" spans="1:63" ht="16.5" thickTop="1" thickBot="1" x14ac:dyDescent="0.3">
      <c r="A1257" s="22" t="s">
        <v>27</v>
      </c>
      <c r="B1257" s="23"/>
      <c r="C1257" s="88"/>
      <c r="D1257" s="75">
        <f>C1257/C1253</f>
        <v>0</v>
      </c>
      <c r="E1257" s="88"/>
      <c r="F1257" s="75">
        <f>E1257/E1253</f>
        <v>0</v>
      </c>
      <c r="G1257" s="88"/>
      <c r="H1257" s="75">
        <f>G1257/G1253</f>
        <v>0</v>
      </c>
      <c r="I1257" s="88"/>
      <c r="J1257" s="75">
        <f>I1257/I1253</f>
        <v>0</v>
      </c>
      <c r="K1257" s="88"/>
      <c r="L1257" s="75">
        <f>K1257/K1253</f>
        <v>0</v>
      </c>
      <c r="M1257" s="88"/>
      <c r="N1257" s="75">
        <f>M1257/M1253</f>
        <v>0</v>
      </c>
      <c r="O1257" s="88"/>
      <c r="P1257" s="75">
        <f>O1257/O1253</f>
        <v>0</v>
      </c>
      <c r="Q1257" s="88"/>
      <c r="R1257" s="75">
        <f>Q1257/Q1253</f>
        <v>0</v>
      </c>
      <c r="S1257" s="88"/>
      <c r="T1257" s="75">
        <f>S1257/S1253</f>
        <v>0</v>
      </c>
      <c r="U1257" s="88"/>
      <c r="V1257" s="75">
        <f>U1257/U1253</f>
        <v>0</v>
      </c>
      <c r="W1257" s="88"/>
      <c r="X1257" s="75">
        <f>W1257/W1253</f>
        <v>0</v>
      </c>
      <c r="Y1257" s="88"/>
      <c r="Z1257" s="75">
        <f>Y1257/Y1253</f>
        <v>0</v>
      </c>
      <c r="AA1257" s="88"/>
      <c r="AB1257" s="75">
        <f>AA1257/AA1253</f>
        <v>0</v>
      </c>
      <c r="AC1257" s="88"/>
      <c r="AD1257" s="75">
        <f>AC1257/AC1253</f>
        <v>0</v>
      </c>
      <c r="AE1257" s="88"/>
      <c r="AF1257" s="75">
        <f>AE1257/AE1253</f>
        <v>0</v>
      </c>
      <c r="AG1257" s="88"/>
      <c r="AH1257" s="75">
        <f>AG1257/AG1253</f>
        <v>0</v>
      </c>
      <c r="AI1257" s="88"/>
      <c r="AJ1257" s="75">
        <f>AI1257/AI1253</f>
        <v>0</v>
      </c>
      <c r="AK1257" s="88">
        <v>0</v>
      </c>
      <c r="AL1257" s="75">
        <f>AK1257/AK1253</f>
        <v>0</v>
      </c>
      <c r="AM1257" s="88">
        <v>0</v>
      </c>
      <c r="AN1257" s="75">
        <f>AM1257/AM1253</f>
        <v>0</v>
      </c>
      <c r="AO1257" s="88"/>
      <c r="AP1257" s="75">
        <f>AO1257/AO1253</f>
        <v>0</v>
      </c>
      <c r="AQ1257" s="88"/>
      <c r="AR1257" s="75">
        <f>AQ1257/AQ1253</f>
        <v>0</v>
      </c>
      <c r="AS1257" s="88"/>
      <c r="AT1257" s="75">
        <f>AS1257/AS1253</f>
        <v>0</v>
      </c>
      <c r="AU1257" s="107">
        <f>E1257+M1257+O1257+Q1257+W1257+Y1257+AA1257+AE1257+AG1257+AI1257+AO1257+AS1257+G1257+K1257+I1257+AC1257+S1257+U1257+AQ1257+AK1257+AM1257+C1257</f>
        <v>0</v>
      </c>
      <c r="AV1257" s="155">
        <f t="shared" si="5655"/>
        <v>0</v>
      </c>
      <c r="AW1257" s="93">
        <f>IF(D1257=0,0,(IF('Attorney Detail'!I1255="yes",(D1257/AV1257)*('Attorney Detail'!G1255+'Attorney Detail'!H1255),0)))</f>
        <v>0</v>
      </c>
      <c r="AX1257" s="93">
        <f>IF(F1257=0,0,(IF('Attorney Detail'!J1255="yes",(F1257/AV1257)*('Attorney Detail'!G1255+'Attorney Detail'!H1255),0)))</f>
        <v>0</v>
      </c>
      <c r="AY1257" s="93">
        <f>IF(H1257+J1257=0,0,(IF('Attorney Detail'!K1255="yes",((H1257+J1257)/AV1257)*('Attorney Detail'!G1255+'Attorney Detail'!H1255),0)))</f>
        <v>0</v>
      </c>
      <c r="AZ1257" s="93">
        <f>IF(L1257=0,0,(IF('Attorney Detail'!L1255="yes",(L1257/AV1257)*('Attorney Detail'!G1255+'Attorney Detail'!H1255),0)))</f>
        <v>0</v>
      </c>
      <c r="BA1257" s="93">
        <f>IF(N1257=0,0,(N1257/AV1257)*('Attorney Detail'!G1255+'Attorney Detail'!H1255))</f>
        <v>0</v>
      </c>
      <c r="BB1257" s="93">
        <f>IF(R1257+T1257=0,0,(IF('Attorney Detail'!M1255="yes",((R1257+T1257)/AV1257)*('Attorney Detail'!G1255+'Attorney Detail'!H1255),0)))</f>
        <v>0</v>
      </c>
      <c r="BC1257" s="93">
        <f>IF(V1257=0,0,(IF('Attorney Detail'!N1255="yes",(((V1257)/AV1257)*('Attorney Detail'!G1255+'Attorney Detail'!H1255)),0)))</f>
        <v>0</v>
      </c>
      <c r="BD1257" s="93">
        <f>IF(X1257+Z1257+AB1257=0,0,(IF('Attorney Detail'!O1255="yes",((X1257+Z1257+AB1257)/AV1257)*('Attorney Detail'!G1255+'Attorney Detail'!H1255),0)))</f>
        <v>0</v>
      </c>
      <c r="BE1257" s="93">
        <f>IF(AD1257=0,0,(IF('Attorney Detail'!P1255="yes",(AD1257/AV1257)*('Attorney Detail'!G1255+'Attorney Detail'!H1255),0)))</f>
        <v>0</v>
      </c>
      <c r="BF1257" s="93">
        <f>IF(AF1257=0,0,(IF('Attorney Detail'!Q1255="yes",(AF1257/AV1257)*('Attorney Detail'!G1255+'Attorney Detail'!H1255),0)))</f>
        <v>0</v>
      </c>
      <c r="BG1257" s="93">
        <f>IF(AH1257=0,0,(AH1257/AV1257)*('Attorney Detail'!G1255+'Attorney Detail'!H1255))</f>
        <v>0</v>
      </c>
      <c r="BH1257" s="93">
        <f>IF(AK1257+AM1257=0,0,(IF('Attorney Detail'!R1255="yes",((AL1257+AN1257)/AV1257)*('Attorney Detail'!G1255+'Attorney Detail'!H1255),0)))</f>
        <v>0</v>
      </c>
      <c r="BI1257" s="91">
        <f>IF(AP1257=0,0,(IF('Attorney Detail'!S1255="yes",(AP1257/AV1257)*('Attorney Detail'!G1255+'Attorney Detail'!H1255),0)))</f>
        <v>0</v>
      </c>
      <c r="BJ1257" s="91">
        <f>IF(AT1257=0,0,(AT1257/AV1257)*('Attorney Detail'!G1255+'Attorney Detail'!H1255))</f>
        <v>0</v>
      </c>
      <c r="BK1257" s="91">
        <f>IF((AU1257)=0,('Attorney Detail'!G1255+'Attorney Detail'!H1255),SUM(AW1257:BJ1257))</f>
        <v>0</v>
      </c>
    </row>
    <row r="1258" spans="1:63" ht="16.5" thickTop="1" thickBot="1" x14ac:dyDescent="0.3">
      <c r="A1258" s="24" t="s">
        <v>28</v>
      </c>
      <c r="B1258" s="25"/>
      <c r="C1258" s="25"/>
      <c r="D1258" s="75">
        <f>C1258/C1253</f>
        <v>0</v>
      </c>
      <c r="E1258" s="25"/>
      <c r="F1258" s="75">
        <f>E1258/E1253</f>
        <v>0</v>
      </c>
      <c r="G1258" s="25"/>
      <c r="H1258" s="75">
        <f>G1258/G1253</f>
        <v>0</v>
      </c>
      <c r="I1258" s="25"/>
      <c r="J1258" s="75">
        <f>I1258/I1253</f>
        <v>0</v>
      </c>
      <c r="K1258" s="25"/>
      <c r="L1258" s="75">
        <f>K1258/K1253</f>
        <v>0</v>
      </c>
      <c r="M1258" s="25"/>
      <c r="N1258" s="75">
        <f>M1258/M1253</f>
        <v>0</v>
      </c>
      <c r="O1258" s="25"/>
      <c r="P1258" s="75">
        <f>O1258/O1253</f>
        <v>0</v>
      </c>
      <c r="Q1258" s="25"/>
      <c r="R1258" s="75">
        <f>Q1258/Q1253</f>
        <v>0</v>
      </c>
      <c r="S1258" s="25"/>
      <c r="T1258" s="75">
        <f>S1258/S1253</f>
        <v>0</v>
      </c>
      <c r="U1258" s="25"/>
      <c r="V1258" s="75">
        <f>U1258/U1253</f>
        <v>0</v>
      </c>
      <c r="W1258" s="25"/>
      <c r="X1258" s="75">
        <f>W1258/W1253</f>
        <v>0</v>
      </c>
      <c r="Y1258" s="25"/>
      <c r="Z1258" s="75">
        <f>Y1258/Y1253</f>
        <v>0</v>
      </c>
      <c r="AA1258" s="25"/>
      <c r="AB1258" s="75">
        <f>AA1258/AA1253</f>
        <v>0</v>
      </c>
      <c r="AC1258" s="25"/>
      <c r="AD1258" s="75">
        <f>AC1258/AC1253</f>
        <v>0</v>
      </c>
      <c r="AE1258" s="25"/>
      <c r="AF1258" s="75">
        <f>AE1258/AE1253</f>
        <v>0</v>
      </c>
      <c r="AG1258" s="25"/>
      <c r="AH1258" s="75">
        <f>AG1258/AG1253</f>
        <v>0</v>
      </c>
      <c r="AI1258" s="25"/>
      <c r="AJ1258" s="75">
        <f>AI1258/AI1253</f>
        <v>0</v>
      </c>
      <c r="AK1258" s="25">
        <v>0</v>
      </c>
      <c r="AL1258" s="75">
        <f>AK1258/AK1253</f>
        <v>0</v>
      </c>
      <c r="AM1258" s="25">
        <v>0</v>
      </c>
      <c r="AN1258" s="75">
        <f>AM1258/AM1253</f>
        <v>0</v>
      </c>
      <c r="AO1258" s="25"/>
      <c r="AP1258" s="75">
        <f>AO1258/AO1253</f>
        <v>0</v>
      </c>
      <c r="AQ1258" s="25"/>
      <c r="AR1258" s="75">
        <f>AQ1258/AQ1253</f>
        <v>0</v>
      </c>
      <c r="AS1258" s="25"/>
      <c r="AT1258" s="75">
        <f>AS1258/AS1253</f>
        <v>0</v>
      </c>
      <c r="AU1258" s="108">
        <f>E1258+M1258+O1258+Q1258+W1258+Y1258+AA1258+AE1258+AG1258+AI1258+AO1258+AS1258+G1258+K1258+I1258+AC1258+S1258+U1258+AQ1258+AK1258+AM1258+C1258</f>
        <v>0</v>
      </c>
      <c r="AV1258" s="155">
        <f t="shared" si="5655"/>
        <v>0</v>
      </c>
      <c r="AW1258" s="93">
        <f>IF(D1258=0,0,(IF('Attorney Detail'!I1256="yes",(D1258/AV1258)*('Attorney Detail'!G1256+'Attorney Detail'!H1256),0)))</f>
        <v>0</v>
      </c>
      <c r="AX1258" s="93">
        <f>IF(F1258=0,0,(IF('Attorney Detail'!J1256="yes",(F1258/AV1258)*('Attorney Detail'!G1256+'Attorney Detail'!H1256),0)))</f>
        <v>0</v>
      </c>
      <c r="AY1258" s="93">
        <f>IF(H1258+J1258=0,0,(IF('Attorney Detail'!K1256="yes",((H1258+J1258)/AV1258)*('Attorney Detail'!G1256+'Attorney Detail'!H1256),0)))</f>
        <v>0</v>
      </c>
      <c r="AZ1258" s="93">
        <f>IF(L1258=0,0,(IF('Attorney Detail'!L1256="yes",(L1258/AV1258)*('Attorney Detail'!G1256+'Attorney Detail'!H1256),0)))</f>
        <v>0</v>
      </c>
      <c r="BA1258" s="93">
        <f>IF(N1258=0,0,(N1258/AV1258)*('Attorney Detail'!G1256+'Attorney Detail'!H1256))</f>
        <v>0</v>
      </c>
      <c r="BB1258" s="93">
        <f>IF(R1258+T1258=0,0,(IF('Attorney Detail'!M1256="yes",((R1258+T1258)/AV1258)*('Attorney Detail'!G1256+'Attorney Detail'!H1256),0)))</f>
        <v>0</v>
      </c>
      <c r="BC1258" s="93">
        <f>IF(V1258=0,0,(IF('Attorney Detail'!N1256="yes",(((V1258)/AV1258)*('Attorney Detail'!G1256+'Attorney Detail'!H1256)),0)))</f>
        <v>0</v>
      </c>
      <c r="BD1258" s="93">
        <f>IF(X1258+Z1258+AB1258=0,0,(IF('Attorney Detail'!O1256="yes",((X1258+Z1258+AB1258)/AV1258)*('Attorney Detail'!G1256+'Attorney Detail'!H1256),0)))</f>
        <v>0</v>
      </c>
      <c r="BE1258" s="93">
        <f>IF(AD1258=0,0,(IF('Attorney Detail'!P1256="yes",(AD1258/AV1258)*('Attorney Detail'!G1256+'Attorney Detail'!H1256),0)))</f>
        <v>0</v>
      </c>
      <c r="BF1258" s="93">
        <f>IF(AF1258=0,0,(IF('Attorney Detail'!Q1256="yes",(AF1258/AV1258)*('Attorney Detail'!G1256+'Attorney Detail'!H1256),0)))</f>
        <v>0</v>
      </c>
      <c r="BG1258" s="93">
        <f>IF(AH1258=0,0,(AH1258/AV1258)*('Attorney Detail'!G1256+'Attorney Detail'!H1256))</f>
        <v>0</v>
      </c>
      <c r="BH1258" s="93">
        <f>IF(AK1258+AM1258=0,0,(IF('Attorney Detail'!R1256="yes",((AL1258+AN1258)/AV1258)*('Attorney Detail'!G1256+'Attorney Detail'!H1256),0)))</f>
        <v>0</v>
      </c>
      <c r="BI1258" s="91">
        <f>IF(AP1258=0,0,(IF('Attorney Detail'!S1256="yes",(AP1258/AV1258)*('Attorney Detail'!G1256+'Attorney Detail'!H1256),0)))</f>
        <v>0</v>
      </c>
      <c r="BJ1258" s="91">
        <f>IF(AT1258=0,0,(AT1258/AV1258)*('Attorney Detail'!G1256+'Attorney Detail'!H1256))</f>
        <v>0</v>
      </c>
      <c r="BK1258" s="91">
        <f>IF((AU1258)=0,('Attorney Detail'!G1256+'Attorney Detail'!H1256),SUM(AW1258:BJ1258))</f>
        <v>0</v>
      </c>
    </row>
    <row r="1259" spans="1:63" ht="16.5" thickTop="1" thickBot="1" x14ac:dyDescent="0.3">
      <c r="A1259" s="72" t="s">
        <v>29</v>
      </c>
      <c r="B1259" s="73"/>
      <c r="C1259" s="73">
        <f t="shared" ref="C1259" si="5656">SUM(C1255:C1258)</f>
        <v>0</v>
      </c>
      <c r="D1259" s="74">
        <f t="shared" ref="D1259" si="5657">C1259/C1253</f>
        <v>0</v>
      </c>
      <c r="E1259" s="73">
        <f t="shared" ref="E1259" si="5658">SUM(E1255:E1258)</f>
        <v>0</v>
      </c>
      <c r="F1259" s="74">
        <f t="shared" ref="F1259" si="5659">E1259/E1253</f>
        <v>0</v>
      </c>
      <c r="G1259" s="73">
        <f t="shared" ref="G1259" si="5660">SUM(G1255:G1258)</f>
        <v>0</v>
      </c>
      <c r="H1259" s="75">
        <f t="shared" ref="H1259" si="5661">G1259/G1253</f>
        <v>0</v>
      </c>
      <c r="I1259" s="73">
        <f t="shared" ref="I1259" si="5662">SUM(I1255:I1258)</f>
        <v>0</v>
      </c>
      <c r="J1259" s="75">
        <f t="shared" ref="J1259" si="5663">I1259/I1253</f>
        <v>0</v>
      </c>
      <c r="K1259" s="73">
        <f t="shared" ref="K1259" si="5664">SUM(K1255:K1258)</f>
        <v>0</v>
      </c>
      <c r="L1259" s="75">
        <f t="shared" ref="L1259" si="5665">K1259/K1253</f>
        <v>0</v>
      </c>
      <c r="M1259" s="73">
        <f t="shared" ref="M1259" si="5666">SUM(M1255:M1258)</f>
        <v>0</v>
      </c>
      <c r="N1259" s="74">
        <f t="shared" ref="N1259" si="5667">M1259/M1253</f>
        <v>0</v>
      </c>
      <c r="O1259" s="73">
        <f t="shared" ref="O1259" si="5668">SUM(O1255:O1258)</f>
        <v>0</v>
      </c>
      <c r="P1259" s="74">
        <f t="shared" ref="P1259" si="5669">O1259/O1253</f>
        <v>0</v>
      </c>
      <c r="Q1259" s="73">
        <f t="shared" ref="Q1259" si="5670">SUM(Q1255:Q1258)</f>
        <v>0</v>
      </c>
      <c r="R1259" s="75">
        <f t="shared" ref="R1259" si="5671">Q1259/Q1253</f>
        <v>0</v>
      </c>
      <c r="S1259" s="73">
        <f t="shared" ref="S1259" si="5672">SUM(S1255:S1258)</f>
        <v>0</v>
      </c>
      <c r="T1259" s="75">
        <f t="shared" ref="T1259" si="5673">S1259/S1253</f>
        <v>0</v>
      </c>
      <c r="U1259" s="73">
        <f t="shared" ref="U1259" si="5674">SUM(U1255:U1258)</f>
        <v>0</v>
      </c>
      <c r="V1259" s="75">
        <f t="shared" ref="V1259" si="5675">U1259/U1253</f>
        <v>0</v>
      </c>
      <c r="W1259" s="73">
        <f t="shared" ref="W1259" si="5676">SUM(W1255:W1258)</f>
        <v>0</v>
      </c>
      <c r="X1259" s="75">
        <f t="shared" ref="X1259" si="5677">W1259/W1253</f>
        <v>0</v>
      </c>
      <c r="Y1259" s="73">
        <f t="shared" ref="Y1259" si="5678">SUM(Y1255:Y1258)</f>
        <v>0</v>
      </c>
      <c r="Z1259" s="75">
        <f t="shared" ref="Z1259" si="5679">Y1259/Y1253</f>
        <v>0</v>
      </c>
      <c r="AA1259" s="73">
        <f t="shared" ref="AA1259" si="5680">SUM(AA1255:AA1258)</f>
        <v>0</v>
      </c>
      <c r="AB1259" s="75">
        <f t="shared" ref="AB1259" si="5681">AA1259/AA1253</f>
        <v>0</v>
      </c>
      <c r="AC1259" s="73">
        <f t="shared" ref="AC1259" si="5682">SUM(AC1255:AC1258)</f>
        <v>0</v>
      </c>
      <c r="AD1259" s="75">
        <f t="shared" ref="AD1259" si="5683">AC1259/AC1253</f>
        <v>0</v>
      </c>
      <c r="AE1259" s="73">
        <f t="shared" ref="AE1259" si="5684">SUM(AE1255:AE1258)</f>
        <v>0</v>
      </c>
      <c r="AF1259" s="75">
        <f t="shared" ref="AF1259" si="5685">AE1259/AE1253</f>
        <v>0</v>
      </c>
      <c r="AG1259" s="73">
        <f t="shared" ref="AG1259" si="5686">SUM(AG1255:AG1258)</f>
        <v>0</v>
      </c>
      <c r="AH1259" s="75">
        <f t="shared" ref="AH1259" si="5687">AG1259/AG1253</f>
        <v>0</v>
      </c>
      <c r="AI1259" s="73">
        <f t="shared" ref="AI1259" si="5688">SUM(AI1255:AI1258)</f>
        <v>0</v>
      </c>
      <c r="AJ1259" s="75">
        <f t="shared" ref="AJ1259" si="5689">AI1259/AI1253</f>
        <v>0</v>
      </c>
      <c r="AK1259" s="73">
        <f t="shared" ref="AK1259" si="5690">SUM(AK1255:AK1258)</f>
        <v>0</v>
      </c>
      <c r="AL1259" s="75">
        <f t="shared" ref="AL1259" si="5691">AK1259/AK1253</f>
        <v>0</v>
      </c>
      <c r="AM1259" s="73">
        <f t="shared" ref="AM1259" si="5692">SUM(AM1255:AM1258)</f>
        <v>0</v>
      </c>
      <c r="AN1259" s="75">
        <f t="shared" ref="AN1259" si="5693">AM1259/AM1253</f>
        <v>0</v>
      </c>
      <c r="AO1259" s="73">
        <f t="shared" ref="AO1259" si="5694">SUM(AO1255:AO1258)</f>
        <v>0</v>
      </c>
      <c r="AP1259" s="75">
        <f t="shared" ref="AP1259" si="5695">AO1259/AO1253</f>
        <v>0</v>
      </c>
      <c r="AQ1259" s="73">
        <f t="shared" ref="AQ1259" si="5696">SUM(AQ1255:AQ1258)</f>
        <v>0</v>
      </c>
      <c r="AR1259" s="75">
        <f t="shared" ref="AR1259" si="5697">AQ1259/AQ1253</f>
        <v>0</v>
      </c>
      <c r="AS1259" s="73">
        <f t="shared" ref="AS1259" si="5698">SUM(AS1255:AS1258)</f>
        <v>0</v>
      </c>
      <c r="AT1259" s="75">
        <f t="shared" ref="AT1259" si="5699">AS1259/AS1253</f>
        <v>0</v>
      </c>
      <c r="AU1259" s="71">
        <f>E1259+M1259+O1259+Q1259+W1259+Y1259+AA1259+AE1259+AG1259+AI1259+AO1259+AS1259+G1259+K1259+I1259+AC1259+S1259+U1259+AQ1259+AK1259+AM1259+C1259</f>
        <v>0</v>
      </c>
      <c r="AV1259" s="155">
        <f t="shared" si="5655"/>
        <v>0</v>
      </c>
      <c r="AW1259" s="94"/>
      <c r="AX1259" s="94"/>
      <c r="AY1259" s="94"/>
      <c r="AZ1259" s="94"/>
      <c r="BA1259" s="94"/>
      <c r="BB1259" s="94"/>
      <c r="BC1259" s="94"/>
      <c r="BD1259" s="94"/>
      <c r="BE1259" s="94"/>
      <c r="BF1259" s="94"/>
      <c r="BG1259" s="94"/>
      <c r="BH1259" s="94"/>
      <c r="BI1259" s="94"/>
      <c r="BJ1259" s="94"/>
      <c r="BK1259" s="94"/>
    </row>
    <row r="1260" spans="1:63" ht="15.75" thickTop="1" x14ac:dyDescent="0.25">
      <c r="A1260" s="239"/>
      <c r="B1260" s="239"/>
      <c r="C1260" s="239"/>
      <c r="D1260" s="239"/>
      <c r="E1260" s="239"/>
      <c r="F1260" s="239"/>
      <c r="G1260" s="239"/>
      <c r="H1260" s="239"/>
      <c r="I1260" s="239"/>
      <c r="J1260" s="239"/>
      <c r="K1260" s="239"/>
      <c r="L1260" s="239"/>
      <c r="M1260" s="239"/>
      <c r="N1260" s="239"/>
      <c r="O1260" s="239"/>
      <c r="P1260" s="239"/>
      <c r="Q1260" s="239"/>
      <c r="R1260" s="239"/>
      <c r="S1260" s="239"/>
      <c r="T1260" s="239"/>
      <c r="U1260" s="239"/>
      <c r="V1260" s="239"/>
      <c r="W1260" s="239"/>
      <c r="X1260" s="239"/>
      <c r="Y1260" s="239"/>
      <c r="Z1260" s="239"/>
      <c r="AA1260" s="239"/>
      <c r="AB1260" s="239"/>
      <c r="AC1260" s="239"/>
      <c r="AD1260" s="239"/>
      <c r="AE1260" s="239"/>
      <c r="AF1260" s="239"/>
      <c r="AG1260" s="239"/>
      <c r="AH1260" s="239"/>
      <c r="AI1260" s="239"/>
      <c r="AJ1260" s="239"/>
      <c r="AK1260" s="239"/>
      <c r="AL1260" s="239"/>
      <c r="AM1260" s="239"/>
      <c r="AN1260" s="239"/>
      <c r="AO1260" s="239"/>
      <c r="AP1260" s="239"/>
      <c r="AQ1260" s="239"/>
      <c r="AR1260" s="239"/>
      <c r="AS1260" s="239"/>
      <c r="AT1260" s="239"/>
      <c r="AU1260" s="239"/>
      <c r="AV1260" s="239"/>
    </row>
    <row r="1261" spans="1:63" ht="45" x14ac:dyDescent="0.25">
      <c r="A1261" s="76"/>
      <c r="B1261" s="66" t="s">
        <v>21</v>
      </c>
      <c r="C1261" s="225" t="s">
        <v>442</v>
      </c>
      <c r="D1261" s="226"/>
      <c r="E1261" s="225" t="s">
        <v>96</v>
      </c>
      <c r="F1261" s="226"/>
      <c r="G1261" s="232" t="s">
        <v>99</v>
      </c>
      <c r="H1261" s="226"/>
      <c r="I1261" s="232" t="s">
        <v>100</v>
      </c>
      <c r="J1261" s="226"/>
      <c r="K1261" s="225" t="s">
        <v>97</v>
      </c>
      <c r="L1261" s="226"/>
      <c r="M1261" s="225" t="s">
        <v>98</v>
      </c>
      <c r="N1261" s="226"/>
      <c r="O1261" s="225" t="s">
        <v>22</v>
      </c>
      <c r="P1261" s="226"/>
      <c r="Q1261" s="225" t="s">
        <v>489</v>
      </c>
      <c r="R1261" s="226"/>
      <c r="S1261" s="225" t="s">
        <v>488</v>
      </c>
      <c r="T1261" s="226"/>
      <c r="U1261" s="232" t="s">
        <v>422</v>
      </c>
      <c r="V1261" s="226"/>
      <c r="W1261" s="232" t="s">
        <v>436</v>
      </c>
      <c r="X1261" s="226"/>
      <c r="Y1261" s="232" t="s">
        <v>423</v>
      </c>
      <c r="Z1261" s="226"/>
      <c r="AA1261" s="225" t="s">
        <v>484</v>
      </c>
      <c r="AB1261" s="226"/>
      <c r="AC1261" s="225" t="s">
        <v>93</v>
      </c>
      <c r="AD1261" s="226"/>
      <c r="AE1261" s="225" t="s">
        <v>94</v>
      </c>
      <c r="AF1261" s="226"/>
      <c r="AG1261" s="225" t="s">
        <v>485</v>
      </c>
      <c r="AH1261" s="226"/>
      <c r="AI1261" s="225" t="s">
        <v>424</v>
      </c>
      <c r="AJ1261" s="226"/>
      <c r="AK1261" s="225" t="s">
        <v>425</v>
      </c>
      <c r="AL1261" s="226"/>
      <c r="AM1261" s="225" t="s">
        <v>437</v>
      </c>
      <c r="AN1261" s="226"/>
      <c r="AO1261" s="225" t="s">
        <v>500</v>
      </c>
      <c r="AP1261" s="226"/>
      <c r="AQ1261" s="225" t="s">
        <v>426</v>
      </c>
      <c r="AR1261" s="226"/>
      <c r="AS1261" s="225" t="s">
        <v>447</v>
      </c>
      <c r="AT1261" s="226"/>
      <c r="AU1261" s="225" t="s">
        <v>23</v>
      </c>
      <c r="AV1261" s="226"/>
      <c r="AW1261" s="89" t="s">
        <v>442</v>
      </c>
      <c r="AX1261" s="89" t="s">
        <v>96</v>
      </c>
      <c r="AY1261" s="195" t="s">
        <v>391</v>
      </c>
      <c r="AZ1261" s="105" t="s">
        <v>97</v>
      </c>
      <c r="BA1261" s="105" t="s">
        <v>443</v>
      </c>
      <c r="BB1261" s="90" t="s">
        <v>434</v>
      </c>
      <c r="BC1261" s="106" t="s">
        <v>392</v>
      </c>
      <c r="BD1261" s="90" t="s">
        <v>435</v>
      </c>
      <c r="BE1261" s="90" t="s">
        <v>93</v>
      </c>
      <c r="BF1261" s="90" t="s">
        <v>94</v>
      </c>
      <c r="BG1261" s="90" t="s">
        <v>31</v>
      </c>
      <c r="BH1261" s="90" t="s">
        <v>444</v>
      </c>
      <c r="BI1261" s="91" t="s">
        <v>445</v>
      </c>
      <c r="BJ1261" s="91" t="s">
        <v>446</v>
      </c>
      <c r="BK1261" s="91" t="s">
        <v>448</v>
      </c>
    </row>
    <row r="1262" spans="1:63" x14ac:dyDescent="0.25">
      <c r="A1262" s="38" t="s">
        <v>107</v>
      </c>
      <c r="B1262" s="67"/>
      <c r="C1262" s="67"/>
      <c r="D1262" s="68"/>
      <c r="E1262" s="67"/>
      <c r="F1262" s="68"/>
      <c r="G1262" s="67"/>
      <c r="H1262" s="68"/>
      <c r="I1262" s="67"/>
      <c r="J1262" s="68"/>
      <c r="K1262" s="67"/>
      <c r="L1262" s="68"/>
      <c r="M1262" s="69"/>
      <c r="N1262" s="68"/>
      <c r="O1262" s="67"/>
      <c r="P1262" s="68"/>
      <c r="Q1262" s="67"/>
      <c r="R1262" s="68"/>
      <c r="S1262" s="67"/>
      <c r="T1262" s="68"/>
      <c r="U1262" s="67"/>
      <c r="V1262" s="68"/>
      <c r="W1262" s="67"/>
      <c r="X1262" s="68"/>
      <c r="Y1262" s="67"/>
      <c r="Z1262" s="68"/>
      <c r="AA1262" s="67"/>
      <c r="AB1262" s="68"/>
      <c r="AC1262" s="69"/>
      <c r="AD1262" s="69"/>
      <c r="AE1262" s="67"/>
      <c r="AF1262" s="68"/>
      <c r="AG1262" s="67"/>
      <c r="AH1262" s="68"/>
      <c r="AI1262" s="67"/>
      <c r="AJ1262" s="68"/>
      <c r="AK1262" s="227"/>
      <c r="AL1262" s="228"/>
      <c r="AM1262" s="227"/>
      <c r="AN1262" s="228"/>
      <c r="AO1262" s="112"/>
      <c r="AP1262" s="113"/>
      <c r="AQ1262" s="112"/>
      <c r="AR1262" s="113"/>
      <c r="AS1262" s="112"/>
      <c r="AT1262" s="113"/>
      <c r="AU1262" s="67"/>
      <c r="AV1262" s="110"/>
      <c r="AW1262" s="89"/>
      <c r="AX1262" s="89"/>
      <c r="AY1262" s="89"/>
      <c r="AZ1262" s="89"/>
      <c r="BA1262" s="89"/>
    </row>
    <row r="1263" spans="1:63" x14ac:dyDescent="0.25">
      <c r="A1263" s="77"/>
      <c r="B1263" s="70"/>
      <c r="C1263" s="223">
        <f>(VLOOKUP(A1262,$BL$2:$CH$5,2,FALSE))*'Attorney Detail'!F1263</f>
        <v>15</v>
      </c>
      <c r="D1263" s="224"/>
      <c r="E1263" s="223">
        <f>(VLOOKUP(A1262,$BL$2:$CH$5,3,FALSE))*'Attorney Detail'!F1263</f>
        <v>15</v>
      </c>
      <c r="F1263" s="224"/>
      <c r="G1263" s="223">
        <f>VLOOKUP(A1262,$BL$2:$CI$5,4,FALSE)*'Attorney Detail'!F1263</f>
        <v>50</v>
      </c>
      <c r="H1263" s="224"/>
      <c r="I1263" s="223">
        <f>VLOOKUP(A1262,$BL$2:$CI$5,5,FALSE)*'Attorney Detail'!F1263</f>
        <v>80</v>
      </c>
      <c r="J1263" s="224"/>
      <c r="K1263" s="223">
        <f>VLOOKUP(A1262,$BL$2:$CI$5,6,FALSE)*'Attorney Detail'!F1263</f>
        <v>100</v>
      </c>
      <c r="L1263" s="224"/>
      <c r="M1263" s="234">
        <f>VLOOKUP(A1262,$BL$2:$CI$5,7,FALSE)*'Attorney Detail'!F1263</f>
        <v>150</v>
      </c>
      <c r="N1263" s="224"/>
      <c r="O1263" s="223">
        <f>VLOOKUP(A1262,$BL$2:$CI$5,8,FALSE)*'Attorney Detail'!F1263</f>
        <v>300</v>
      </c>
      <c r="P1263" s="224"/>
      <c r="Q1263" s="223">
        <f>VLOOKUP(A1262,$BL$2:$CI$5,9,FALSE)*'Attorney Detail'!F1263</f>
        <v>15</v>
      </c>
      <c r="R1263" s="224"/>
      <c r="S1263" s="223">
        <f>VLOOKUP(A1262,$BL$2:$CI$5,10,FALSE)*'Attorney Detail'!F1263</f>
        <v>50</v>
      </c>
      <c r="T1263" s="224"/>
      <c r="U1263" s="223">
        <f>VLOOKUP(A1262,$BL$2:$CI$5,11,FALSE)*'Attorney Detail'!F1263</f>
        <v>100</v>
      </c>
      <c r="V1263" s="224"/>
      <c r="W1263" s="223">
        <f>VLOOKUP(A1262,$BL$2:$CI$5,12,FALSE)*'Attorney Detail'!F1263</f>
        <v>220</v>
      </c>
      <c r="X1263" s="224"/>
      <c r="Y1263" s="223">
        <f>VLOOKUP(A1262,$BL$2:$CI$5,13,FALSE)*'Attorney Detail'!F1263</f>
        <v>300</v>
      </c>
      <c r="Z1263" s="224"/>
      <c r="AA1263" s="229">
        <f>VLOOKUP(A1262,$BL$2:$CI$5,14,FALSE)*'Attorney Detail'!F1263</f>
        <v>400</v>
      </c>
      <c r="AB1263" s="230"/>
      <c r="AC1263" s="229">
        <f>VLOOKUP(A1262,$BL$2:$CI$5,15,FALSE)*'Attorney Detail'!F1263</f>
        <v>120</v>
      </c>
      <c r="AD1263" s="231"/>
      <c r="AE1263" s="229">
        <f>VLOOKUP(A1262,$BL$2:$CI$5,16,FALSE)*'Attorney Detail'!F1263</f>
        <v>120</v>
      </c>
      <c r="AF1263" s="230"/>
      <c r="AG1263" s="229">
        <f>VLOOKUP(A1262,$BL$2:$CI$5,17,FALSE)*'Attorney Detail'!F1263</f>
        <v>300</v>
      </c>
      <c r="AH1263" s="230"/>
      <c r="AI1263" s="223">
        <f>VLOOKUP(A1262,$BL$2:$CI$5,18,FALSE)*'Attorney Detail'!F1263</f>
        <v>300</v>
      </c>
      <c r="AJ1263" s="224"/>
      <c r="AK1263" s="223">
        <f>VLOOKUP(A1262,$BL$2:$CI$5,19,FALSE)*'Attorney Detail'!F1263</f>
        <v>15</v>
      </c>
      <c r="AL1263" s="224"/>
      <c r="AM1263" s="223">
        <f>VLOOKUP(A1262,$BL$2:$CI$5,20,FALSE)*'Attorney Detail'!F1263</f>
        <v>40</v>
      </c>
      <c r="AN1263" s="224"/>
      <c r="AO1263" s="223">
        <f>VLOOKUP(A1262,$BL$2:$CI$5,21,FALSE)*'Attorney Detail'!F1263</f>
        <v>40</v>
      </c>
      <c r="AP1263" s="224"/>
      <c r="AQ1263" s="223">
        <f>VLOOKUP(A1262,$BL$2:$CI$5,22,FALSE)*'Attorney Detail'!F1263</f>
        <v>40</v>
      </c>
      <c r="AR1263" s="224"/>
      <c r="AS1263" s="235">
        <f>VLOOKUP(A1262,$BL$2:$CI$5,23,FALSE)*'Attorney Detail'!F1263</f>
        <v>10000000000</v>
      </c>
      <c r="AT1263" s="236"/>
      <c r="AU1263" s="237"/>
      <c r="AV1263" s="238"/>
    </row>
    <row r="1264" spans="1:63" ht="15.75" thickBot="1" x14ac:dyDescent="0.3">
      <c r="A1264" s="37" t="str">
        <f>'Attorney Detail'!A1263&amp;""</f>
        <v/>
      </c>
      <c r="B1264" s="78" t="s">
        <v>24</v>
      </c>
      <c r="C1264" s="78" t="s">
        <v>24</v>
      </c>
      <c r="D1264" s="78" t="s">
        <v>112</v>
      </c>
      <c r="E1264" s="78" t="s">
        <v>24</v>
      </c>
      <c r="F1264" s="78" t="s">
        <v>112</v>
      </c>
      <c r="G1264" s="78" t="s">
        <v>24</v>
      </c>
      <c r="H1264" s="78" t="s">
        <v>112</v>
      </c>
      <c r="I1264" s="78" t="s">
        <v>24</v>
      </c>
      <c r="J1264" s="78" t="s">
        <v>112</v>
      </c>
      <c r="K1264" s="78" t="s">
        <v>24</v>
      </c>
      <c r="L1264" s="78" t="s">
        <v>112</v>
      </c>
      <c r="M1264" s="78" t="s">
        <v>24</v>
      </c>
      <c r="N1264" s="78" t="s">
        <v>112</v>
      </c>
      <c r="O1264" s="78" t="s">
        <v>24</v>
      </c>
      <c r="P1264" s="78" t="s">
        <v>112</v>
      </c>
      <c r="Q1264" s="78" t="s">
        <v>24</v>
      </c>
      <c r="R1264" s="78" t="s">
        <v>112</v>
      </c>
      <c r="S1264" s="78" t="s">
        <v>24</v>
      </c>
      <c r="T1264" s="78" t="s">
        <v>112</v>
      </c>
      <c r="U1264" s="78" t="s">
        <v>24</v>
      </c>
      <c r="V1264" s="78" t="s">
        <v>112</v>
      </c>
      <c r="W1264" s="78" t="s">
        <v>24</v>
      </c>
      <c r="X1264" s="78" t="s">
        <v>112</v>
      </c>
      <c r="Y1264" s="78" t="s">
        <v>24</v>
      </c>
      <c r="Z1264" s="78" t="s">
        <v>112</v>
      </c>
      <c r="AA1264" s="78" t="s">
        <v>24</v>
      </c>
      <c r="AB1264" s="78" t="s">
        <v>112</v>
      </c>
      <c r="AC1264" s="78" t="s">
        <v>24</v>
      </c>
      <c r="AD1264" s="78" t="s">
        <v>112</v>
      </c>
      <c r="AE1264" s="78" t="s">
        <v>24</v>
      </c>
      <c r="AF1264" s="78" t="s">
        <v>112</v>
      </c>
      <c r="AG1264" s="78" t="s">
        <v>24</v>
      </c>
      <c r="AH1264" s="79" t="s">
        <v>112</v>
      </c>
      <c r="AI1264" s="78" t="s">
        <v>24</v>
      </c>
      <c r="AJ1264" s="78" t="s">
        <v>112</v>
      </c>
      <c r="AK1264" s="78" t="s">
        <v>24</v>
      </c>
      <c r="AL1264" s="78" t="s">
        <v>112</v>
      </c>
      <c r="AM1264" s="78" t="s">
        <v>24</v>
      </c>
      <c r="AN1264" s="78" t="s">
        <v>112</v>
      </c>
      <c r="AO1264" s="78" t="s">
        <v>24</v>
      </c>
      <c r="AP1264" s="78" t="s">
        <v>112</v>
      </c>
      <c r="AQ1264" s="78" t="s">
        <v>24</v>
      </c>
      <c r="AR1264" s="78" t="s">
        <v>112</v>
      </c>
      <c r="AS1264" s="78" t="s">
        <v>24</v>
      </c>
      <c r="AT1264" s="78" t="s">
        <v>112</v>
      </c>
      <c r="AU1264" s="78" t="s">
        <v>24</v>
      </c>
      <c r="AV1264" s="154" t="s">
        <v>112</v>
      </c>
    </row>
    <row r="1265" spans="1:63" ht="16.5" thickTop="1" thickBot="1" x14ac:dyDescent="0.3">
      <c r="A1265" s="20" t="s">
        <v>25</v>
      </c>
      <c r="B1265" s="21"/>
      <c r="C1265" s="21"/>
      <c r="D1265" s="75">
        <f>C1265/C1263</f>
        <v>0</v>
      </c>
      <c r="E1265" s="21"/>
      <c r="F1265" s="75">
        <f>E1265/E1263</f>
        <v>0</v>
      </c>
      <c r="G1265" s="21"/>
      <c r="H1265" s="75">
        <f>G1265/G1263</f>
        <v>0</v>
      </c>
      <c r="I1265" s="21"/>
      <c r="J1265" s="75">
        <f>I1265/I1263</f>
        <v>0</v>
      </c>
      <c r="K1265" s="21"/>
      <c r="L1265" s="75">
        <f>K1265/K1263</f>
        <v>0</v>
      </c>
      <c r="M1265" s="21"/>
      <c r="N1265" s="75">
        <f>M1265/M1263</f>
        <v>0</v>
      </c>
      <c r="O1265" s="21"/>
      <c r="P1265" s="75">
        <f>O1265/O1263</f>
        <v>0</v>
      </c>
      <c r="Q1265" s="21"/>
      <c r="R1265" s="75">
        <f>Q1265/Q1263</f>
        <v>0</v>
      </c>
      <c r="S1265" s="21"/>
      <c r="T1265" s="75">
        <f>S1265/S1263</f>
        <v>0</v>
      </c>
      <c r="U1265" s="21"/>
      <c r="V1265" s="75">
        <f>U1265/U1263</f>
        <v>0</v>
      </c>
      <c r="W1265" s="21"/>
      <c r="X1265" s="75">
        <f>W1265/W1263</f>
        <v>0</v>
      </c>
      <c r="Y1265" s="21"/>
      <c r="Z1265" s="75">
        <f>Y1265/Y1263</f>
        <v>0</v>
      </c>
      <c r="AA1265" s="21"/>
      <c r="AB1265" s="75">
        <f>AA1265/AA1263</f>
        <v>0</v>
      </c>
      <c r="AC1265" s="21"/>
      <c r="AD1265" s="75">
        <f>AC1265/AC1263</f>
        <v>0</v>
      </c>
      <c r="AE1265" s="21"/>
      <c r="AF1265" s="75">
        <f>AE1265/AE1263</f>
        <v>0</v>
      </c>
      <c r="AG1265" s="21"/>
      <c r="AH1265" s="75">
        <f>AG1265/AG1263</f>
        <v>0</v>
      </c>
      <c r="AI1265" s="21"/>
      <c r="AJ1265" s="75">
        <f>AI1265/AI1263</f>
        <v>0</v>
      </c>
      <c r="AK1265" s="21"/>
      <c r="AL1265" s="75">
        <f>AK1265/AK1263</f>
        <v>0</v>
      </c>
      <c r="AM1265" s="21">
        <v>0</v>
      </c>
      <c r="AN1265" s="75">
        <f>AM1265/AM1263</f>
        <v>0</v>
      </c>
      <c r="AO1265" s="21"/>
      <c r="AP1265" s="75">
        <f>AO1265/AO1263</f>
        <v>0</v>
      </c>
      <c r="AQ1265" s="21"/>
      <c r="AR1265" s="75">
        <f>AQ1265/AQ1263</f>
        <v>0</v>
      </c>
      <c r="AS1265" s="21"/>
      <c r="AT1265" s="75">
        <f>AS1265/AS1263</f>
        <v>0</v>
      </c>
      <c r="AU1265" s="100">
        <f>E1265+M1265+O1265+Q1265+W1265+Y1265+AA1265+AE1265+AG1265+AI1265+AO1265+AS1265+G1265+K1265+I1265+AC1265+S1265+U1265+AQ1265+AK1265+AM1265+C1265</f>
        <v>0</v>
      </c>
      <c r="AV1265" s="155">
        <f t="shared" ref="AV1265:AV1269" si="5700">F1265+N1265+P1265+R1265+X1265+Z1265+AB1265+AF1265+AH1265+AJ1265+AP1265+AT1265+AD1265+H1265+L1265+J1265+T1265+V1265+AR1265+AL1265+AN1265+D1265</f>
        <v>0</v>
      </c>
      <c r="AW1265" s="93">
        <f>IF(D1265=0,0,(IF('Attorney Detail'!I1263="yes",(D1265/AV1265)*('Attorney Detail'!G1263+'Attorney Detail'!H1263),0)))</f>
        <v>0</v>
      </c>
      <c r="AX1265" s="93">
        <f>IF(F1265=0,0,(IF('Attorney Detail'!J1263="yes",(F1265/AV1265)*('Attorney Detail'!G1263+'Attorney Detail'!H1263),0)))</f>
        <v>0</v>
      </c>
      <c r="AY1265" s="93">
        <f>IF(H1265+J1265=0,0,(IF('Attorney Detail'!K1263="yes",((H1265+J1265)/AV1265)*('Attorney Detail'!G1263+'Attorney Detail'!H1263),0)))</f>
        <v>0</v>
      </c>
      <c r="AZ1265" s="93">
        <f>IF(L1265=0,0,(IF('Attorney Detail'!L1263="yes",(L1265/AV1265)*('Attorney Detail'!G1263+'Attorney Detail'!H1263),0)))</f>
        <v>0</v>
      </c>
      <c r="BA1265" s="93">
        <f>IF(N1265=0,0,(N1265/AV1265)*('Attorney Detail'!G1263+'Attorney Detail'!H1263))</f>
        <v>0</v>
      </c>
      <c r="BB1265" s="93">
        <f>IF(R1265+T1265=0,0,(IF('Attorney Detail'!M1263="yes",((R1265+T1265)/AV1265)*('Attorney Detail'!G1263+'Attorney Detail'!H1263),0)))</f>
        <v>0</v>
      </c>
      <c r="BC1265" s="93">
        <f>IF(V1265=0,0,(IF('Attorney Detail'!N1263="yes",(((V1265)/AV1265)*('Attorney Detail'!G1263+'Attorney Detail'!H1263)),0)))</f>
        <v>0</v>
      </c>
      <c r="BD1265" s="93">
        <f>IF(X1265+Z1265+AB1265=0,0,(IF('Attorney Detail'!O1263="yes",((X1265+Z1265+AB1265)/AV1265)*('Attorney Detail'!G1263+'Attorney Detail'!H1263),0)))</f>
        <v>0</v>
      </c>
      <c r="BE1265" s="93">
        <f>IF(AD1265=0,0,(IF('Attorney Detail'!P1263="yes",(AD1265/AV1265)*('Attorney Detail'!G1263+'Attorney Detail'!H1263),0)))</f>
        <v>0</v>
      </c>
      <c r="BF1265" s="93">
        <f>IF(AF1265=0,0,(IF('Attorney Detail'!Q1263="yes",(AF1265/AV1265)*('Attorney Detail'!G1263+'Attorney Detail'!H1263),0)))</f>
        <v>0</v>
      </c>
      <c r="BG1265" s="93">
        <f>IF(AH1265=0,0,(AH1265/AV1265)*('Attorney Detail'!G1263+'Attorney Detail'!H1263))</f>
        <v>0</v>
      </c>
      <c r="BH1265" s="93">
        <f>IF(AK1265+AM1265=0,0,(IF('Attorney Detail'!R1263="yes",((AL1265+AN1265)/AV1265)*('Attorney Detail'!G1263+'Attorney Detail'!H1263),0)))</f>
        <v>0</v>
      </c>
      <c r="BI1265" s="91">
        <f>IF(AP1265=0,0,(IF('Attorney Detail'!S1263="yes",(AP1265/AV1265)*('Attorney Detail'!G1263+'Attorney Detail'!H1263),0)))</f>
        <v>0</v>
      </c>
      <c r="BJ1265" s="91">
        <f>IF(AT1265=0,0,(AT1265/AV1265)*('Attorney Detail'!G1263+'Attorney Detail'!H1263))</f>
        <v>0</v>
      </c>
      <c r="BK1265" s="91">
        <f>IF((AU1265)=0,('Attorney Detail'!G1263+'Attorney Detail'!H1263),SUM(AW1265:BJ1265))</f>
        <v>0</v>
      </c>
    </row>
    <row r="1266" spans="1:63" ht="16.5" thickTop="1" thickBot="1" x14ac:dyDescent="0.3">
      <c r="A1266" s="22" t="s">
        <v>26</v>
      </c>
      <c r="B1266" s="23"/>
      <c r="C1266" s="88"/>
      <c r="D1266" s="75">
        <f>C1266/C1263</f>
        <v>0</v>
      </c>
      <c r="E1266" s="88"/>
      <c r="F1266" s="75">
        <f>E1266/E1263</f>
        <v>0</v>
      </c>
      <c r="G1266" s="88"/>
      <c r="H1266" s="75">
        <f>G1266/G1263</f>
        <v>0</v>
      </c>
      <c r="I1266" s="88"/>
      <c r="J1266" s="75">
        <f>I1266/I1263</f>
        <v>0</v>
      </c>
      <c r="K1266" s="88"/>
      <c r="L1266" s="75">
        <f>K1266/K1263</f>
        <v>0</v>
      </c>
      <c r="M1266" s="88"/>
      <c r="N1266" s="75">
        <f>M1266/M1263</f>
        <v>0</v>
      </c>
      <c r="O1266" s="88"/>
      <c r="P1266" s="75">
        <f>O1266/O1263</f>
        <v>0</v>
      </c>
      <c r="Q1266" s="88"/>
      <c r="R1266" s="75">
        <f>Q1266/Q1263</f>
        <v>0</v>
      </c>
      <c r="S1266" s="88"/>
      <c r="T1266" s="75">
        <f>S1266/S1263</f>
        <v>0</v>
      </c>
      <c r="U1266" s="88"/>
      <c r="V1266" s="75">
        <f>U1266/U1263</f>
        <v>0</v>
      </c>
      <c r="W1266" s="88"/>
      <c r="X1266" s="75">
        <f>W1266/W1263</f>
        <v>0</v>
      </c>
      <c r="Y1266" s="88"/>
      <c r="Z1266" s="75">
        <f>Y1266/Y1263</f>
        <v>0</v>
      </c>
      <c r="AA1266" s="88"/>
      <c r="AB1266" s="75">
        <f>AA1266/AA1263</f>
        <v>0</v>
      </c>
      <c r="AC1266" s="88"/>
      <c r="AD1266" s="75">
        <f>AC1266/AC1263</f>
        <v>0</v>
      </c>
      <c r="AE1266" s="88"/>
      <c r="AF1266" s="75">
        <f>AE1266/AE1263</f>
        <v>0</v>
      </c>
      <c r="AG1266" s="88"/>
      <c r="AH1266" s="75">
        <f>AG1266/AG1263</f>
        <v>0</v>
      </c>
      <c r="AI1266" s="88"/>
      <c r="AJ1266" s="75">
        <f>AI1266/AI1263</f>
        <v>0</v>
      </c>
      <c r="AK1266" s="88">
        <v>0</v>
      </c>
      <c r="AL1266" s="75">
        <f>AK1266/AK1263</f>
        <v>0</v>
      </c>
      <c r="AM1266" s="88">
        <v>0</v>
      </c>
      <c r="AN1266" s="75">
        <f>AM1266/AM1263</f>
        <v>0</v>
      </c>
      <c r="AO1266" s="88"/>
      <c r="AP1266" s="75">
        <f>AO1266/AO1263</f>
        <v>0</v>
      </c>
      <c r="AQ1266" s="88"/>
      <c r="AR1266" s="75">
        <f>AQ1266/AQ1263</f>
        <v>0</v>
      </c>
      <c r="AS1266" s="88"/>
      <c r="AT1266" s="75">
        <f>AS1266/AS1263</f>
        <v>0</v>
      </c>
      <c r="AU1266" s="107">
        <f>E1266+M1266+O1266+Q1266+W1266+Y1266+AA1266+AE1266+AG1266+AI1266+AO1266+AS1266+G1266+K1266+I1266+AC1266+S1266+U1266+AQ1266+AK1266+AM1266+C1266</f>
        <v>0</v>
      </c>
      <c r="AV1266" s="155">
        <f t="shared" si="5700"/>
        <v>0</v>
      </c>
      <c r="AW1266" s="93">
        <f>IF(D1266=0,0,(IF('Attorney Detail'!I1264="yes",(D1266/AV1266)*('Attorney Detail'!G1264+'Attorney Detail'!H1264),0)))</f>
        <v>0</v>
      </c>
      <c r="AX1266" s="93">
        <f>IF(F1266=0,0,(IF('Attorney Detail'!J1264="yes",(F1266/AV1266)*('Attorney Detail'!G1264+'Attorney Detail'!H1264),0)))</f>
        <v>0</v>
      </c>
      <c r="AY1266" s="93">
        <f>IF(H1266+J1266=0,0,(IF('Attorney Detail'!K1264="yes",((H1266+J1266)/AV1266)*('Attorney Detail'!G1264+'Attorney Detail'!H1264),0)))</f>
        <v>0</v>
      </c>
      <c r="AZ1266" s="93">
        <f>IF(L1266=0,0,(IF('Attorney Detail'!L1264="yes",(L1266/AV1266)*('Attorney Detail'!G1264+'Attorney Detail'!H1264),0)))</f>
        <v>0</v>
      </c>
      <c r="BA1266" s="93">
        <f>IF(N1266=0,0,(N1266/AV1266)*('Attorney Detail'!G1264+'Attorney Detail'!H1264))</f>
        <v>0</v>
      </c>
      <c r="BB1266" s="93">
        <f>IF(R1266+T1266=0,0,(IF('Attorney Detail'!M1264="yes",((R1266+T1266)/AV1266)*('Attorney Detail'!G1264+'Attorney Detail'!H1264),0)))</f>
        <v>0</v>
      </c>
      <c r="BC1266" s="93">
        <f>IF(V1266=0,0,(IF('Attorney Detail'!N1264="yes",(((V1266)/AV1266)*('Attorney Detail'!G1264+'Attorney Detail'!H1264)),0)))</f>
        <v>0</v>
      </c>
      <c r="BD1266" s="93">
        <f>IF(X1266+Z1266+AB1266=0,0,(IF('Attorney Detail'!O1264="yes",((X1266+Z1266+AB1266)/AV1266)*('Attorney Detail'!G1264+'Attorney Detail'!H1264),0)))</f>
        <v>0</v>
      </c>
      <c r="BE1266" s="93">
        <f>IF(AD1266=0,0,(IF('Attorney Detail'!P1264="yes",(AD1266/AV1266)*('Attorney Detail'!G1264+'Attorney Detail'!H1264),0)))</f>
        <v>0</v>
      </c>
      <c r="BF1266" s="93">
        <f>IF(AF1266=0,0,(IF('Attorney Detail'!Q1264="yes",(AF1266/AV1266)*('Attorney Detail'!G1264+'Attorney Detail'!H1264),0)))</f>
        <v>0</v>
      </c>
      <c r="BG1266" s="93">
        <f>IF(AH1266=0,0,(AH1266/AV1266)*('Attorney Detail'!G1264+'Attorney Detail'!H1264))</f>
        <v>0</v>
      </c>
      <c r="BH1266" s="93">
        <f>IF(AK1266+AM1266=0,0,(IF('Attorney Detail'!R1264="yes",((AL1266+AN1266)/AV1266)*('Attorney Detail'!G1264+'Attorney Detail'!H1264),0)))</f>
        <v>0</v>
      </c>
      <c r="BI1266" s="91">
        <f>IF(AP1266=0,0,(IF('Attorney Detail'!S1264="yes",(AP1266/AV1266)*('Attorney Detail'!G1264+'Attorney Detail'!H1264),0)))</f>
        <v>0</v>
      </c>
      <c r="BJ1266" s="91">
        <f>IF(AT1266=0,0,(AT1266/AV1266)*('Attorney Detail'!G1264+'Attorney Detail'!H1264))</f>
        <v>0</v>
      </c>
      <c r="BK1266" s="91">
        <f>IF((AU1266)=0,('Attorney Detail'!G1264+'Attorney Detail'!H1264),SUM(AW1266:BJ1266))</f>
        <v>0</v>
      </c>
    </row>
    <row r="1267" spans="1:63" ht="16.5" thickTop="1" thickBot="1" x14ac:dyDescent="0.3">
      <c r="A1267" s="22" t="s">
        <v>27</v>
      </c>
      <c r="B1267" s="23"/>
      <c r="C1267" s="88"/>
      <c r="D1267" s="75">
        <f>C1267/C1263</f>
        <v>0</v>
      </c>
      <c r="E1267" s="88"/>
      <c r="F1267" s="75">
        <f>E1267/E1263</f>
        <v>0</v>
      </c>
      <c r="G1267" s="88"/>
      <c r="H1267" s="75">
        <f>G1267/G1263</f>
        <v>0</v>
      </c>
      <c r="I1267" s="88"/>
      <c r="J1267" s="75">
        <f>I1267/I1263</f>
        <v>0</v>
      </c>
      <c r="K1267" s="88"/>
      <c r="L1267" s="75">
        <f>K1267/K1263</f>
        <v>0</v>
      </c>
      <c r="M1267" s="88"/>
      <c r="N1267" s="75">
        <f>M1267/M1263</f>
        <v>0</v>
      </c>
      <c r="O1267" s="88"/>
      <c r="P1267" s="75">
        <f>O1267/O1263</f>
        <v>0</v>
      </c>
      <c r="Q1267" s="88"/>
      <c r="R1267" s="75">
        <f>Q1267/Q1263</f>
        <v>0</v>
      </c>
      <c r="S1267" s="88"/>
      <c r="T1267" s="75">
        <f>S1267/S1263</f>
        <v>0</v>
      </c>
      <c r="U1267" s="88"/>
      <c r="V1267" s="75">
        <f>U1267/U1263</f>
        <v>0</v>
      </c>
      <c r="W1267" s="88"/>
      <c r="X1267" s="75">
        <f>W1267/W1263</f>
        <v>0</v>
      </c>
      <c r="Y1267" s="88"/>
      <c r="Z1267" s="75">
        <f>Y1267/Y1263</f>
        <v>0</v>
      </c>
      <c r="AA1267" s="88"/>
      <c r="AB1267" s="75">
        <f>AA1267/AA1263</f>
        <v>0</v>
      </c>
      <c r="AC1267" s="88"/>
      <c r="AD1267" s="75">
        <f>AC1267/AC1263</f>
        <v>0</v>
      </c>
      <c r="AE1267" s="88"/>
      <c r="AF1267" s="75">
        <f>AE1267/AE1263</f>
        <v>0</v>
      </c>
      <c r="AG1267" s="88"/>
      <c r="AH1267" s="75">
        <f>AG1267/AG1263</f>
        <v>0</v>
      </c>
      <c r="AI1267" s="88"/>
      <c r="AJ1267" s="75">
        <f>AI1267/AI1263</f>
        <v>0</v>
      </c>
      <c r="AK1267" s="88">
        <v>0</v>
      </c>
      <c r="AL1267" s="75">
        <f>AK1267/AK1263</f>
        <v>0</v>
      </c>
      <c r="AM1267" s="88">
        <v>0</v>
      </c>
      <c r="AN1267" s="75">
        <f>AM1267/AM1263</f>
        <v>0</v>
      </c>
      <c r="AO1267" s="88"/>
      <c r="AP1267" s="75">
        <f>AO1267/AO1263</f>
        <v>0</v>
      </c>
      <c r="AQ1267" s="88"/>
      <c r="AR1267" s="75">
        <f>AQ1267/AQ1263</f>
        <v>0</v>
      </c>
      <c r="AS1267" s="88"/>
      <c r="AT1267" s="75">
        <f>AS1267/AS1263</f>
        <v>0</v>
      </c>
      <c r="AU1267" s="107">
        <f>E1267+M1267+O1267+Q1267+W1267+Y1267+AA1267+AE1267+AG1267+AI1267+AO1267+AS1267+G1267+K1267+I1267+AC1267+S1267+U1267+AQ1267+AK1267+AM1267+C1267</f>
        <v>0</v>
      </c>
      <c r="AV1267" s="155">
        <f t="shared" si="5700"/>
        <v>0</v>
      </c>
      <c r="AW1267" s="93">
        <f>IF(D1267=0,0,(IF('Attorney Detail'!I1265="yes",(D1267/AV1267)*('Attorney Detail'!G1265+'Attorney Detail'!H1265),0)))</f>
        <v>0</v>
      </c>
      <c r="AX1267" s="93">
        <f>IF(F1267=0,0,(IF('Attorney Detail'!J1265="yes",(F1267/AV1267)*('Attorney Detail'!G1265+'Attorney Detail'!H1265),0)))</f>
        <v>0</v>
      </c>
      <c r="AY1267" s="93">
        <f>IF(H1267+J1267=0,0,(IF('Attorney Detail'!K1265="yes",((H1267+J1267)/AV1267)*('Attorney Detail'!G1265+'Attorney Detail'!H1265),0)))</f>
        <v>0</v>
      </c>
      <c r="AZ1267" s="93">
        <f>IF(L1267=0,0,(IF('Attorney Detail'!L1265="yes",(L1267/AV1267)*('Attorney Detail'!G1265+'Attorney Detail'!H1265),0)))</f>
        <v>0</v>
      </c>
      <c r="BA1267" s="93">
        <f>IF(N1267=0,0,(N1267/AV1267)*('Attorney Detail'!G1265+'Attorney Detail'!H1265))</f>
        <v>0</v>
      </c>
      <c r="BB1267" s="93">
        <f>IF(R1267+T1267=0,0,(IF('Attorney Detail'!M1265="yes",((R1267+T1267)/AV1267)*('Attorney Detail'!G1265+'Attorney Detail'!H1265),0)))</f>
        <v>0</v>
      </c>
      <c r="BC1267" s="93">
        <f>IF(V1267=0,0,(IF('Attorney Detail'!N1265="yes",(((V1267)/AV1267)*('Attorney Detail'!G1265+'Attorney Detail'!H1265)),0)))</f>
        <v>0</v>
      </c>
      <c r="BD1267" s="93">
        <f>IF(X1267+Z1267+AB1267=0,0,(IF('Attorney Detail'!O1265="yes",((X1267+Z1267+AB1267)/AV1267)*('Attorney Detail'!G1265+'Attorney Detail'!H1265),0)))</f>
        <v>0</v>
      </c>
      <c r="BE1267" s="93">
        <f>IF(AD1267=0,0,(IF('Attorney Detail'!P1265="yes",(AD1267/AV1267)*('Attorney Detail'!G1265+'Attorney Detail'!H1265),0)))</f>
        <v>0</v>
      </c>
      <c r="BF1267" s="93">
        <f>IF(AF1267=0,0,(IF('Attorney Detail'!Q1265="yes",(AF1267/AV1267)*('Attorney Detail'!G1265+'Attorney Detail'!H1265),0)))</f>
        <v>0</v>
      </c>
      <c r="BG1267" s="93">
        <f>IF(AH1267=0,0,(AH1267/AV1267)*('Attorney Detail'!G1265+'Attorney Detail'!H1265))</f>
        <v>0</v>
      </c>
      <c r="BH1267" s="93">
        <f>IF(AK1267+AM1267=0,0,(IF('Attorney Detail'!R1265="yes",((AL1267+AN1267)/AV1267)*('Attorney Detail'!G1265+'Attorney Detail'!H1265),0)))</f>
        <v>0</v>
      </c>
      <c r="BI1267" s="91">
        <f>IF(AP1267=0,0,(IF('Attorney Detail'!S1265="yes",(AP1267/AV1267)*('Attorney Detail'!G1265+'Attorney Detail'!H1265),0)))</f>
        <v>0</v>
      </c>
      <c r="BJ1267" s="91">
        <f>IF(AT1267=0,0,(AT1267/AV1267)*('Attorney Detail'!G1265+'Attorney Detail'!H1265))</f>
        <v>0</v>
      </c>
      <c r="BK1267" s="91">
        <f>IF((AU1267)=0,('Attorney Detail'!G1265+'Attorney Detail'!H1265),SUM(AW1267:BJ1267))</f>
        <v>0</v>
      </c>
    </row>
    <row r="1268" spans="1:63" ht="16.5" thickTop="1" thickBot="1" x14ac:dyDescent="0.3">
      <c r="A1268" s="24" t="s">
        <v>28</v>
      </c>
      <c r="B1268" s="25"/>
      <c r="C1268" s="25"/>
      <c r="D1268" s="75">
        <f>C1268/C1263</f>
        <v>0</v>
      </c>
      <c r="E1268" s="25"/>
      <c r="F1268" s="75">
        <f>E1268/E1263</f>
        <v>0</v>
      </c>
      <c r="G1268" s="25"/>
      <c r="H1268" s="75">
        <f>G1268/G1263</f>
        <v>0</v>
      </c>
      <c r="I1268" s="25"/>
      <c r="J1268" s="75">
        <f>I1268/I1263</f>
        <v>0</v>
      </c>
      <c r="K1268" s="25"/>
      <c r="L1268" s="75">
        <f>K1268/K1263</f>
        <v>0</v>
      </c>
      <c r="M1268" s="25"/>
      <c r="N1268" s="75">
        <f>M1268/M1263</f>
        <v>0</v>
      </c>
      <c r="O1268" s="25"/>
      <c r="P1268" s="75">
        <f>O1268/O1263</f>
        <v>0</v>
      </c>
      <c r="Q1268" s="25"/>
      <c r="R1268" s="75">
        <f>Q1268/Q1263</f>
        <v>0</v>
      </c>
      <c r="S1268" s="25"/>
      <c r="T1268" s="75">
        <f>S1268/S1263</f>
        <v>0</v>
      </c>
      <c r="U1268" s="25"/>
      <c r="V1268" s="75">
        <f>U1268/U1263</f>
        <v>0</v>
      </c>
      <c r="W1268" s="25"/>
      <c r="X1268" s="75">
        <f>W1268/W1263</f>
        <v>0</v>
      </c>
      <c r="Y1268" s="25"/>
      <c r="Z1268" s="75">
        <f>Y1268/Y1263</f>
        <v>0</v>
      </c>
      <c r="AA1268" s="25"/>
      <c r="AB1268" s="75">
        <f>AA1268/AA1263</f>
        <v>0</v>
      </c>
      <c r="AC1268" s="25"/>
      <c r="AD1268" s="75">
        <f>AC1268/AC1263</f>
        <v>0</v>
      </c>
      <c r="AE1268" s="25"/>
      <c r="AF1268" s="75">
        <f>AE1268/AE1263</f>
        <v>0</v>
      </c>
      <c r="AG1268" s="25"/>
      <c r="AH1268" s="75">
        <f>AG1268/AG1263</f>
        <v>0</v>
      </c>
      <c r="AI1268" s="25"/>
      <c r="AJ1268" s="75">
        <f>AI1268/AI1263</f>
        <v>0</v>
      </c>
      <c r="AK1268" s="25">
        <v>0</v>
      </c>
      <c r="AL1268" s="75">
        <f>AK1268/AK1263</f>
        <v>0</v>
      </c>
      <c r="AM1268" s="25">
        <v>0</v>
      </c>
      <c r="AN1268" s="75">
        <f>AM1268/AM1263</f>
        <v>0</v>
      </c>
      <c r="AO1268" s="25"/>
      <c r="AP1268" s="75">
        <f>AO1268/AO1263</f>
        <v>0</v>
      </c>
      <c r="AQ1268" s="25"/>
      <c r="AR1268" s="75">
        <f>AQ1268/AQ1263</f>
        <v>0</v>
      </c>
      <c r="AS1268" s="25"/>
      <c r="AT1268" s="75">
        <f>AS1268/AS1263</f>
        <v>0</v>
      </c>
      <c r="AU1268" s="108">
        <f>E1268+M1268+O1268+Q1268+W1268+Y1268+AA1268+AE1268+AG1268+AI1268+AO1268+AS1268+G1268+K1268+I1268+AC1268+S1268+U1268+AQ1268+AK1268+AM1268+C1268</f>
        <v>0</v>
      </c>
      <c r="AV1268" s="155">
        <f t="shared" si="5700"/>
        <v>0</v>
      </c>
      <c r="AW1268" s="93">
        <f>IF(D1268=0,0,(IF('Attorney Detail'!I1266="yes",(D1268/AV1268)*('Attorney Detail'!G1266+'Attorney Detail'!H1266),0)))</f>
        <v>0</v>
      </c>
      <c r="AX1268" s="93">
        <f>IF(F1268=0,0,(IF('Attorney Detail'!J1266="yes",(F1268/AV1268)*('Attorney Detail'!G1266+'Attorney Detail'!H1266),0)))</f>
        <v>0</v>
      </c>
      <c r="AY1268" s="93">
        <f>IF(H1268+J1268=0,0,(IF('Attorney Detail'!K1266="yes",((H1268+J1268)/AV1268)*('Attorney Detail'!G1266+'Attorney Detail'!H1266),0)))</f>
        <v>0</v>
      </c>
      <c r="AZ1268" s="93">
        <f>IF(L1268=0,0,(IF('Attorney Detail'!L1266="yes",(L1268/AV1268)*('Attorney Detail'!G1266+'Attorney Detail'!H1266),0)))</f>
        <v>0</v>
      </c>
      <c r="BA1268" s="93">
        <f>IF(N1268=0,0,(N1268/AV1268)*('Attorney Detail'!G1266+'Attorney Detail'!H1266))</f>
        <v>0</v>
      </c>
      <c r="BB1268" s="93">
        <f>IF(R1268+T1268=0,0,(IF('Attorney Detail'!M1266="yes",((R1268+T1268)/AV1268)*('Attorney Detail'!G1266+'Attorney Detail'!H1266),0)))</f>
        <v>0</v>
      </c>
      <c r="BC1268" s="93">
        <f>IF(V1268=0,0,(IF('Attorney Detail'!N1266="yes",(((V1268)/AV1268)*('Attorney Detail'!G1266+'Attorney Detail'!H1266)),0)))</f>
        <v>0</v>
      </c>
      <c r="BD1268" s="93">
        <f>IF(X1268+Z1268+AB1268=0,0,(IF('Attorney Detail'!O1266="yes",((X1268+Z1268+AB1268)/AV1268)*('Attorney Detail'!G1266+'Attorney Detail'!H1266),0)))</f>
        <v>0</v>
      </c>
      <c r="BE1268" s="93">
        <f>IF(AD1268=0,0,(IF('Attorney Detail'!P1266="yes",(AD1268/AV1268)*('Attorney Detail'!G1266+'Attorney Detail'!H1266),0)))</f>
        <v>0</v>
      </c>
      <c r="BF1268" s="93">
        <f>IF(AF1268=0,0,(IF('Attorney Detail'!Q1266="yes",(AF1268/AV1268)*('Attorney Detail'!G1266+'Attorney Detail'!H1266),0)))</f>
        <v>0</v>
      </c>
      <c r="BG1268" s="93">
        <f>IF(AH1268=0,0,(AH1268/AV1268)*('Attorney Detail'!G1266+'Attorney Detail'!H1266))</f>
        <v>0</v>
      </c>
      <c r="BH1268" s="93">
        <f>IF(AK1268+AM1268=0,0,(IF('Attorney Detail'!R1266="yes",((AL1268+AN1268)/AV1268)*('Attorney Detail'!G1266+'Attorney Detail'!H1266),0)))</f>
        <v>0</v>
      </c>
      <c r="BI1268" s="91">
        <f>IF(AP1268=0,0,(IF('Attorney Detail'!S1266="yes",(AP1268/AV1268)*('Attorney Detail'!G1266+'Attorney Detail'!H1266),0)))</f>
        <v>0</v>
      </c>
      <c r="BJ1268" s="91">
        <f>IF(AT1268=0,0,(AT1268/AV1268)*('Attorney Detail'!G1266+'Attorney Detail'!H1266))</f>
        <v>0</v>
      </c>
      <c r="BK1268" s="91">
        <f>IF((AU1268)=0,('Attorney Detail'!G1266+'Attorney Detail'!H1266),SUM(AW1268:BJ1268))</f>
        <v>0</v>
      </c>
    </row>
    <row r="1269" spans="1:63" ht="16.5" thickTop="1" thickBot="1" x14ac:dyDescent="0.3">
      <c r="A1269" s="72" t="s">
        <v>29</v>
      </c>
      <c r="B1269" s="73"/>
      <c r="C1269" s="73">
        <f t="shared" ref="C1269" si="5701">SUM(C1265:C1268)</f>
        <v>0</v>
      </c>
      <c r="D1269" s="74">
        <f t="shared" ref="D1269" si="5702">C1269/C1263</f>
        <v>0</v>
      </c>
      <c r="E1269" s="73">
        <f t="shared" ref="E1269" si="5703">SUM(E1265:E1268)</f>
        <v>0</v>
      </c>
      <c r="F1269" s="74">
        <f t="shared" ref="F1269" si="5704">E1269/E1263</f>
        <v>0</v>
      </c>
      <c r="G1269" s="73">
        <f t="shared" ref="G1269" si="5705">SUM(G1265:G1268)</f>
        <v>0</v>
      </c>
      <c r="H1269" s="75">
        <f t="shared" ref="H1269" si="5706">G1269/G1263</f>
        <v>0</v>
      </c>
      <c r="I1269" s="73">
        <f t="shared" ref="I1269" si="5707">SUM(I1265:I1268)</f>
        <v>0</v>
      </c>
      <c r="J1269" s="75">
        <f t="shared" ref="J1269" si="5708">I1269/I1263</f>
        <v>0</v>
      </c>
      <c r="K1269" s="73">
        <f t="shared" ref="K1269" si="5709">SUM(K1265:K1268)</f>
        <v>0</v>
      </c>
      <c r="L1269" s="75">
        <f t="shared" ref="L1269" si="5710">K1269/K1263</f>
        <v>0</v>
      </c>
      <c r="M1269" s="73">
        <f t="shared" ref="M1269" si="5711">SUM(M1265:M1268)</f>
        <v>0</v>
      </c>
      <c r="N1269" s="74">
        <f t="shared" ref="N1269" si="5712">M1269/M1263</f>
        <v>0</v>
      </c>
      <c r="O1269" s="73">
        <f t="shared" ref="O1269" si="5713">SUM(O1265:O1268)</f>
        <v>0</v>
      </c>
      <c r="P1269" s="74">
        <f t="shared" ref="P1269" si="5714">O1269/O1263</f>
        <v>0</v>
      </c>
      <c r="Q1269" s="73">
        <f t="shared" ref="Q1269" si="5715">SUM(Q1265:Q1268)</f>
        <v>0</v>
      </c>
      <c r="R1269" s="75">
        <f t="shared" ref="R1269" si="5716">Q1269/Q1263</f>
        <v>0</v>
      </c>
      <c r="S1269" s="73">
        <f t="shared" ref="S1269" si="5717">SUM(S1265:S1268)</f>
        <v>0</v>
      </c>
      <c r="T1269" s="75">
        <f t="shared" ref="T1269" si="5718">S1269/S1263</f>
        <v>0</v>
      </c>
      <c r="U1269" s="73">
        <f t="shared" ref="U1269" si="5719">SUM(U1265:U1268)</f>
        <v>0</v>
      </c>
      <c r="V1269" s="75">
        <f t="shared" ref="V1269" si="5720">U1269/U1263</f>
        <v>0</v>
      </c>
      <c r="W1269" s="73">
        <f t="shared" ref="W1269" si="5721">SUM(W1265:W1268)</f>
        <v>0</v>
      </c>
      <c r="X1269" s="75">
        <f t="shared" ref="X1269" si="5722">W1269/W1263</f>
        <v>0</v>
      </c>
      <c r="Y1269" s="73">
        <f t="shared" ref="Y1269" si="5723">SUM(Y1265:Y1268)</f>
        <v>0</v>
      </c>
      <c r="Z1269" s="75">
        <f t="shared" ref="Z1269" si="5724">Y1269/Y1263</f>
        <v>0</v>
      </c>
      <c r="AA1269" s="73">
        <f t="shared" ref="AA1269" si="5725">SUM(AA1265:AA1268)</f>
        <v>0</v>
      </c>
      <c r="AB1269" s="75">
        <f t="shared" ref="AB1269" si="5726">AA1269/AA1263</f>
        <v>0</v>
      </c>
      <c r="AC1269" s="73">
        <f t="shared" ref="AC1269" si="5727">SUM(AC1265:AC1268)</f>
        <v>0</v>
      </c>
      <c r="AD1269" s="75">
        <f t="shared" ref="AD1269" si="5728">AC1269/AC1263</f>
        <v>0</v>
      </c>
      <c r="AE1269" s="73">
        <f t="shared" ref="AE1269" si="5729">SUM(AE1265:AE1268)</f>
        <v>0</v>
      </c>
      <c r="AF1269" s="75">
        <f t="shared" ref="AF1269" si="5730">AE1269/AE1263</f>
        <v>0</v>
      </c>
      <c r="AG1269" s="73">
        <f t="shared" ref="AG1269" si="5731">SUM(AG1265:AG1268)</f>
        <v>0</v>
      </c>
      <c r="AH1269" s="75">
        <f t="shared" ref="AH1269" si="5732">AG1269/AG1263</f>
        <v>0</v>
      </c>
      <c r="AI1269" s="73">
        <f t="shared" ref="AI1269" si="5733">SUM(AI1265:AI1268)</f>
        <v>0</v>
      </c>
      <c r="AJ1269" s="75">
        <f t="shared" ref="AJ1269" si="5734">AI1269/AI1263</f>
        <v>0</v>
      </c>
      <c r="AK1269" s="73">
        <f t="shared" ref="AK1269" si="5735">SUM(AK1265:AK1268)</f>
        <v>0</v>
      </c>
      <c r="AL1269" s="75">
        <f t="shared" ref="AL1269" si="5736">AK1269/AK1263</f>
        <v>0</v>
      </c>
      <c r="AM1269" s="73">
        <f t="shared" ref="AM1269" si="5737">SUM(AM1265:AM1268)</f>
        <v>0</v>
      </c>
      <c r="AN1269" s="75">
        <f t="shared" ref="AN1269" si="5738">AM1269/AM1263</f>
        <v>0</v>
      </c>
      <c r="AO1269" s="73">
        <f t="shared" ref="AO1269" si="5739">SUM(AO1265:AO1268)</f>
        <v>0</v>
      </c>
      <c r="AP1269" s="75">
        <f t="shared" ref="AP1269" si="5740">AO1269/AO1263</f>
        <v>0</v>
      </c>
      <c r="AQ1269" s="73">
        <f t="shared" ref="AQ1269" si="5741">SUM(AQ1265:AQ1268)</f>
        <v>0</v>
      </c>
      <c r="AR1269" s="75">
        <f t="shared" ref="AR1269" si="5742">AQ1269/AQ1263</f>
        <v>0</v>
      </c>
      <c r="AS1269" s="73">
        <f t="shared" ref="AS1269" si="5743">SUM(AS1265:AS1268)</f>
        <v>0</v>
      </c>
      <c r="AT1269" s="75">
        <f t="shared" ref="AT1269" si="5744">AS1269/AS1263</f>
        <v>0</v>
      </c>
      <c r="AU1269" s="71">
        <f>E1269+M1269+O1269+Q1269+W1269+Y1269+AA1269+AE1269+AG1269+AI1269+AO1269+AS1269+G1269+K1269+I1269+AC1269+S1269+U1269+AQ1269+AK1269+AM1269+C1269</f>
        <v>0</v>
      </c>
      <c r="AV1269" s="155">
        <f t="shared" si="5700"/>
        <v>0</v>
      </c>
      <c r="AW1269" s="94"/>
      <c r="AX1269" s="94"/>
      <c r="AY1269" s="94"/>
      <c r="AZ1269" s="94"/>
      <c r="BA1269" s="94"/>
      <c r="BB1269" s="94"/>
      <c r="BC1269" s="94"/>
      <c r="BD1269" s="94"/>
      <c r="BE1269" s="94"/>
      <c r="BF1269" s="94"/>
      <c r="BG1269" s="94"/>
      <c r="BH1269" s="94"/>
      <c r="BI1269" s="94"/>
      <c r="BJ1269" s="94"/>
      <c r="BK1269" s="94"/>
    </row>
    <row r="1270" spans="1:63" ht="15.75" thickTop="1" x14ac:dyDescent="0.25">
      <c r="A1270" s="239"/>
      <c r="B1270" s="239"/>
      <c r="C1270" s="239"/>
      <c r="D1270" s="239"/>
      <c r="E1270" s="239"/>
      <c r="F1270" s="239"/>
      <c r="G1270" s="239"/>
      <c r="H1270" s="239"/>
      <c r="I1270" s="239"/>
      <c r="J1270" s="239"/>
      <c r="K1270" s="239"/>
      <c r="L1270" s="239"/>
      <c r="M1270" s="239"/>
      <c r="N1270" s="239"/>
      <c r="O1270" s="239"/>
      <c r="P1270" s="239"/>
      <c r="Q1270" s="239"/>
      <c r="R1270" s="239"/>
      <c r="S1270" s="239"/>
      <c r="T1270" s="239"/>
      <c r="U1270" s="239"/>
      <c r="V1270" s="239"/>
      <c r="W1270" s="239"/>
      <c r="X1270" s="239"/>
      <c r="Y1270" s="239"/>
      <c r="Z1270" s="239"/>
      <c r="AA1270" s="239"/>
      <c r="AB1270" s="239"/>
      <c r="AC1270" s="239"/>
      <c r="AD1270" s="239"/>
      <c r="AE1270" s="239"/>
      <c r="AF1270" s="239"/>
      <c r="AG1270" s="239"/>
      <c r="AH1270" s="239"/>
      <c r="AI1270" s="239"/>
      <c r="AJ1270" s="239"/>
      <c r="AK1270" s="239"/>
      <c r="AL1270" s="239"/>
      <c r="AM1270" s="239"/>
      <c r="AN1270" s="239"/>
      <c r="AO1270" s="239"/>
      <c r="AP1270" s="239"/>
      <c r="AQ1270" s="239"/>
      <c r="AR1270" s="239"/>
      <c r="AS1270" s="239"/>
      <c r="AT1270" s="239"/>
      <c r="AU1270" s="239"/>
      <c r="AV1270" s="239"/>
    </row>
    <row r="1271" spans="1:63" ht="45" x14ac:dyDescent="0.25">
      <c r="A1271" s="76"/>
      <c r="B1271" s="66" t="s">
        <v>21</v>
      </c>
      <c r="C1271" s="225" t="s">
        <v>442</v>
      </c>
      <c r="D1271" s="226"/>
      <c r="E1271" s="225" t="s">
        <v>96</v>
      </c>
      <c r="F1271" s="226"/>
      <c r="G1271" s="232" t="s">
        <v>99</v>
      </c>
      <c r="H1271" s="226"/>
      <c r="I1271" s="232" t="s">
        <v>100</v>
      </c>
      <c r="J1271" s="226"/>
      <c r="K1271" s="225" t="s">
        <v>97</v>
      </c>
      <c r="L1271" s="226"/>
      <c r="M1271" s="225" t="s">
        <v>98</v>
      </c>
      <c r="N1271" s="226"/>
      <c r="O1271" s="225" t="s">
        <v>22</v>
      </c>
      <c r="P1271" s="226"/>
      <c r="Q1271" s="225" t="s">
        <v>489</v>
      </c>
      <c r="R1271" s="226"/>
      <c r="S1271" s="225" t="s">
        <v>488</v>
      </c>
      <c r="T1271" s="226"/>
      <c r="U1271" s="232" t="s">
        <v>422</v>
      </c>
      <c r="V1271" s="226"/>
      <c r="W1271" s="232" t="s">
        <v>436</v>
      </c>
      <c r="X1271" s="226"/>
      <c r="Y1271" s="232" t="s">
        <v>423</v>
      </c>
      <c r="Z1271" s="226"/>
      <c r="AA1271" s="225" t="s">
        <v>484</v>
      </c>
      <c r="AB1271" s="226"/>
      <c r="AC1271" s="225" t="s">
        <v>93</v>
      </c>
      <c r="AD1271" s="226"/>
      <c r="AE1271" s="225" t="s">
        <v>94</v>
      </c>
      <c r="AF1271" s="226"/>
      <c r="AG1271" s="225" t="s">
        <v>485</v>
      </c>
      <c r="AH1271" s="226"/>
      <c r="AI1271" s="225" t="s">
        <v>424</v>
      </c>
      <c r="AJ1271" s="226"/>
      <c r="AK1271" s="225" t="s">
        <v>425</v>
      </c>
      <c r="AL1271" s="226"/>
      <c r="AM1271" s="225" t="s">
        <v>437</v>
      </c>
      <c r="AN1271" s="226"/>
      <c r="AO1271" s="225" t="s">
        <v>500</v>
      </c>
      <c r="AP1271" s="226"/>
      <c r="AQ1271" s="225" t="s">
        <v>426</v>
      </c>
      <c r="AR1271" s="226"/>
      <c r="AS1271" s="225" t="s">
        <v>447</v>
      </c>
      <c r="AT1271" s="226"/>
      <c r="AU1271" s="225" t="s">
        <v>23</v>
      </c>
      <c r="AV1271" s="226"/>
      <c r="AW1271" s="89" t="s">
        <v>442</v>
      </c>
      <c r="AX1271" s="89" t="s">
        <v>96</v>
      </c>
      <c r="AY1271" s="195" t="s">
        <v>393</v>
      </c>
      <c r="AZ1271" s="105" t="s">
        <v>97</v>
      </c>
      <c r="BA1271" s="105" t="s">
        <v>443</v>
      </c>
      <c r="BB1271" s="90" t="s">
        <v>434</v>
      </c>
      <c r="BC1271" s="106" t="s">
        <v>394</v>
      </c>
      <c r="BD1271" s="90" t="s">
        <v>435</v>
      </c>
      <c r="BE1271" s="90" t="s">
        <v>93</v>
      </c>
      <c r="BF1271" s="90" t="s">
        <v>94</v>
      </c>
      <c r="BG1271" s="90" t="s">
        <v>31</v>
      </c>
      <c r="BH1271" s="90" t="s">
        <v>444</v>
      </c>
      <c r="BI1271" s="91" t="s">
        <v>445</v>
      </c>
      <c r="BJ1271" s="91" t="s">
        <v>446</v>
      </c>
      <c r="BK1271" s="91" t="s">
        <v>448</v>
      </c>
    </row>
    <row r="1272" spans="1:63" x14ac:dyDescent="0.25">
      <c r="A1272" s="38" t="s">
        <v>107</v>
      </c>
      <c r="B1272" s="67"/>
      <c r="C1272" s="67"/>
      <c r="D1272" s="68"/>
      <c r="E1272" s="67"/>
      <c r="F1272" s="68"/>
      <c r="G1272" s="67"/>
      <c r="H1272" s="68"/>
      <c r="I1272" s="67"/>
      <c r="J1272" s="68"/>
      <c r="K1272" s="67"/>
      <c r="L1272" s="68"/>
      <c r="M1272" s="69"/>
      <c r="N1272" s="68"/>
      <c r="O1272" s="67"/>
      <c r="P1272" s="68"/>
      <c r="Q1272" s="67"/>
      <c r="R1272" s="68"/>
      <c r="S1272" s="67"/>
      <c r="T1272" s="68"/>
      <c r="U1272" s="67"/>
      <c r="V1272" s="68"/>
      <c r="W1272" s="67"/>
      <c r="X1272" s="68"/>
      <c r="Y1272" s="67"/>
      <c r="Z1272" s="68"/>
      <c r="AA1272" s="67"/>
      <c r="AB1272" s="68"/>
      <c r="AC1272" s="69"/>
      <c r="AD1272" s="69"/>
      <c r="AE1272" s="67"/>
      <c r="AF1272" s="68"/>
      <c r="AG1272" s="67"/>
      <c r="AH1272" s="68"/>
      <c r="AI1272" s="67"/>
      <c r="AJ1272" s="68"/>
      <c r="AK1272" s="227"/>
      <c r="AL1272" s="228"/>
      <c r="AM1272" s="227"/>
      <c r="AN1272" s="228"/>
      <c r="AO1272" s="112"/>
      <c r="AP1272" s="113"/>
      <c r="AQ1272" s="112"/>
      <c r="AR1272" s="113"/>
      <c r="AS1272" s="112"/>
      <c r="AT1272" s="113"/>
      <c r="AU1272" s="67"/>
      <c r="AV1272" s="110"/>
      <c r="AW1272" s="89"/>
      <c r="AX1272" s="89"/>
      <c r="AY1272" s="89"/>
      <c r="AZ1272" s="89"/>
      <c r="BA1272" s="89"/>
    </row>
    <row r="1273" spans="1:63" x14ac:dyDescent="0.25">
      <c r="A1273" s="77"/>
      <c r="B1273" s="70"/>
      <c r="C1273" s="223">
        <f>(VLOOKUP(A1272,$BL$2:$CH$5,2,FALSE))*'Attorney Detail'!F1273</f>
        <v>15</v>
      </c>
      <c r="D1273" s="224"/>
      <c r="E1273" s="223">
        <f>(VLOOKUP(A1272,$BL$2:$CH$5,3,FALSE))*'Attorney Detail'!F1273</f>
        <v>15</v>
      </c>
      <c r="F1273" s="224"/>
      <c r="G1273" s="223">
        <f>VLOOKUP(A1272,$BL$2:$CI$5,4,FALSE)*'Attorney Detail'!F1273</f>
        <v>50</v>
      </c>
      <c r="H1273" s="224"/>
      <c r="I1273" s="223">
        <f>VLOOKUP(A1272,$BL$2:$CI$5,5,FALSE)*'Attorney Detail'!F1273</f>
        <v>80</v>
      </c>
      <c r="J1273" s="224"/>
      <c r="K1273" s="223">
        <f>VLOOKUP(A1272,$BL$2:$CI$5,6,FALSE)*'Attorney Detail'!F1273</f>
        <v>100</v>
      </c>
      <c r="L1273" s="224"/>
      <c r="M1273" s="234">
        <f>VLOOKUP(A1272,$BL$2:$CI$5,7,FALSE)*'Attorney Detail'!F1273</f>
        <v>150</v>
      </c>
      <c r="N1273" s="224"/>
      <c r="O1273" s="223">
        <f>VLOOKUP(A1272,$BL$2:$CI$5,8,FALSE)*'Attorney Detail'!F1273</f>
        <v>300</v>
      </c>
      <c r="P1273" s="224"/>
      <c r="Q1273" s="223">
        <f>VLOOKUP(A1272,$BL$2:$CI$5,9,FALSE)*'Attorney Detail'!F1273</f>
        <v>15</v>
      </c>
      <c r="R1273" s="224"/>
      <c r="S1273" s="223">
        <f>VLOOKUP(A1272,$BL$2:$CI$5,10,FALSE)*'Attorney Detail'!F1273</f>
        <v>50</v>
      </c>
      <c r="T1273" s="224"/>
      <c r="U1273" s="223">
        <f>VLOOKUP(A1272,$BL$2:$CI$5,11,FALSE)*'Attorney Detail'!F1273</f>
        <v>100</v>
      </c>
      <c r="V1273" s="224"/>
      <c r="W1273" s="223">
        <f>VLOOKUP(A1272,$BL$2:$CI$5,12,FALSE)*'Attorney Detail'!F1273</f>
        <v>220</v>
      </c>
      <c r="X1273" s="224"/>
      <c r="Y1273" s="223">
        <f>VLOOKUP(A1272,$BL$2:$CI$5,13,FALSE)*'Attorney Detail'!F1273</f>
        <v>300</v>
      </c>
      <c r="Z1273" s="224"/>
      <c r="AA1273" s="229">
        <f>VLOOKUP(A1272,$BL$2:$CI$5,14,FALSE)*'Attorney Detail'!F1273</f>
        <v>400</v>
      </c>
      <c r="AB1273" s="230"/>
      <c r="AC1273" s="229">
        <f>VLOOKUP(A1272,$BL$2:$CI$5,15,FALSE)*'Attorney Detail'!F1273</f>
        <v>120</v>
      </c>
      <c r="AD1273" s="231"/>
      <c r="AE1273" s="229">
        <f>VLOOKUP(A1272,$BL$2:$CI$5,16,FALSE)*'Attorney Detail'!F1273</f>
        <v>120</v>
      </c>
      <c r="AF1273" s="230"/>
      <c r="AG1273" s="229">
        <f>VLOOKUP(A1272,$BL$2:$CI$5,17,FALSE)*'Attorney Detail'!F1273</f>
        <v>300</v>
      </c>
      <c r="AH1273" s="230"/>
      <c r="AI1273" s="223">
        <f>VLOOKUP(A1272,$BL$2:$CI$5,18,FALSE)*'Attorney Detail'!F1273</f>
        <v>300</v>
      </c>
      <c r="AJ1273" s="224"/>
      <c r="AK1273" s="223">
        <f>VLOOKUP(A1272,$BL$2:$CI$5,19,FALSE)*'Attorney Detail'!F1273</f>
        <v>15</v>
      </c>
      <c r="AL1273" s="224"/>
      <c r="AM1273" s="223">
        <f>VLOOKUP(A1272,$BL$2:$CI$5,20,FALSE)*'Attorney Detail'!F1273</f>
        <v>40</v>
      </c>
      <c r="AN1273" s="224"/>
      <c r="AO1273" s="223">
        <f>VLOOKUP(A1272,$BL$2:$CI$5,21,FALSE)*'Attorney Detail'!F1273</f>
        <v>40</v>
      </c>
      <c r="AP1273" s="224"/>
      <c r="AQ1273" s="223">
        <f>VLOOKUP(A1272,$BL$2:$CI$5,22,FALSE)*'Attorney Detail'!F1273</f>
        <v>40</v>
      </c>
      <c r="AR1273" s="224"/>
      <c r="AS1273" s="235">
        <f>VLOOKUP(A1272,$BL$2:$CI$5,23,FALSE)*'Attorney Detail'!F1273</f>
        <v>10000000000</v>
      </c>
      <c r="AT1273" s="236"/>
      <c r="AU1273" s="237"/>
      <c r="AV1273" s="238"/>
    </row>
    <row r="1274" spans="1:63" ht="15.75" thickBot="1" x14ac:dyDescent="0.3">
      <c r="A1274" s="37" t="str">
        <f>'Attorney Detail'!A1273&amp;""</f>
        <v/>
      </c>
      <c r="B1274" s="78" t="s">
        <v>24</v>
      </c>
      <c r="C1274" s="78" t="s">
        <v>24</v>
      </c>
      <c r="D1274" s="78" t="s">
        <v>112</v>
      </c>
      <c r="E1274" s="78" t="s">
        <v>24</v>
      </c>
      <c r="F1274" s="78" t="s">
        <v>112</v>
      </c>
      <c r="G1274" s="78" t="s">
        <v>24</v>
      </c>
      <c r="H1274" s="78" t="s">
        <v>112</v>
      </c>
      <c r="I1274" s="78" t="s">
        <v>24</v>
      </c>
      <c r="J1274" s="78" t="s">
        <v>112</v>
      </c>
      <c r="K1274" s="78" t="s">
        <v>24</v>
      </c>
      <c r="L1274" s="78" t="s">
        <v>112</v>
      </c>
      <c r="M1274" s="78" t="s">
        <v>24</v>
      </c>
      <c r="N1274" s="78" t="s">
        <v>112</v>
      </c>
      <c r="O1274" s="78" t="s">
        <v>24</v>
      </c>
      <c r="P1274" s="78" t="s">
        <v>112</v>
      </c>
      <c r="Q1274" s="78" t="s">
        <v>24</v>
      </c>
      <c r="R1274" s="78" t="s">
        <v>112</v>
      </c>
      <c r="S1274" s="78" t="s">
        <v>24</v>
      </c>
      <c r="T1274" s="78" t="s">
        <v>112</v>
      </c>
      <c r="U1274" s="78" t="s">
        <v>24</v>
      </c>
      <c r="V1274" s="78" t="s">
        <v>112</v>
      </c>
      <c r="W1274" s="78" t="s">
        <v>24</v>
      </c>
      <c r="X1274" s="78" t="s">
        <v>112</v>
      </c>
      <c r="Y1274" s="78" t="s">
        <v>24</v>
      </c>
      <c r="Z1274" s="78" t="s">
        <v>112</v>
      </c>
      <c r="AA1274" s="78" t="s">
        <v>24</v>
      </c>
      <c r="AB1274" s="78" t="s">
        <v>112</v>
      </c>
      <c r="AC1274" s="78" t="s">
        <v>24</v>
      </c>
      <c r="AD1274" s="78" t="s">
        <v>112</v>
      </c>
      <c r="AE1274" s="78" t="s">
        <v>24</v>
      </c>
      <c r="AF1274" s="78" t="s">
        <v>112</v>
      </c>
      <c r="AG1274" s="78" t="s">
        <v>24</v>
      </c>
      <c r="AH1274" s="79" t="s">
        <v>112</v>
      </c>
      <c r="AI1274" s="78" t="s">
        <v>24</v>
      </c>
      <c r="AJ1274" s="78" t="s">
        <v>112</v>
      </c>
      <c r="AK1274" s="78" t="s">
        <v>24</v>
      </c>
      <c r="AL1274" s="78" t="s">
        <v>112</v>
      </c>
      <c r="AM1274" s="78" t="s">
        <v>24</v>
      </c>
      <c r="AN1274" s="78" t="s">
        <v>112</v>
      </c>
      <c r="AO1274" s="78" t="s">
        <v>24</v>
      </c>
      <c r="AP1274" s="78" t="s">
        <v>112</v>
      </c>
      <c r="AQ1274" s="78" t="s">
        <v>24</v>
      </c>
      <c r="AR1274" s="78" t="s">
        <v>112</v>
      </c>
      <c r="AS1274" s="78" t="s">
        <v>24</v>
      </c>
      <c r="AT1274" s="78" t="s">
        <v>112</v>
      </c>
      <c r="AU1274" s="78" t="s">
        <v>24</v>
      </c>
      <c r="AV1274" s="154" t="s">
        <v>112</v>
      </c>
    </row>
    <row r="1275" spans="1:63" ht="16.5" thickTop="1" thickBot="1" x14ac:dyDescent="0.3">
      <c r="A1275" s="20" t="s">
        <v>25</v>
      </c>
      <c r="B1275" s="21"/>
      <c r="C1275" s="21"/>
      <c r="D1275" s="75">
        <f>C1275/C1273</f>
        <v>0</v>
      </c>
      <c r="E1275" s="21"/>
      <c r="F1275" s="75">
        <f>E1275/E1273</f>
        <v>0</v>
      </c>
      <c r="G1275" s="21"/>
      <c r="H1275" s="75">
        <f>G1275/G1273</f>
        <v>0</v>
      </c>
      <c r="I1275" s="21"/>
      <c r="J1275" s="75">
        <f>I1275/I1273</f>
        <v>0</v>
      </c>
      <c r="K1275" s="21"/>
      <c r="L1275" s="75">
        <f>K1275/K1273</f>
        <v>0</v>
      </c>
      <c r="M1275" s="21"/>
      <c r="N1275" s="75">
        <f>M1275/M1273</f>
        <v>0</v>
      </c>
      <c r="O1275" s="21"/>
      <c r="P1275" s="75">
        <f>O1275/O1273</f>
        <v>0</v>
      </c>
      <c r="Q1275" s="21"/>
      <c r="R1275" s="75">
        <f>Q1275/Q1273</f>
        <v>0</v>
      </c>
      <c r="S1275" s="21"/>
      <c r="T1275" s="75">
        <f>S1275/S1273</f>
        <v>0</v>
      </c>
      <c r="U1275" s="21"/>
      <c r="V1275" s="75">
        <f>U1275/U1273</f>
        <v>0</v>
      </c>
      <c r="W1275" s="21"/>
      <c r="X1275" s="75">
        <f>W1275/W1273</f>
        <v>0</v>
      </c>
      <c r="Y1275" s="21"/>
      <c r="Z1275" s="75">
        <f>Y1275/Y1273</f>
        <v>0</v>
      </c>
      <c r="AA1275" s="21"/>
      <c r="AB1275" s="75">
        <f>AA1275/AA1273</f>
        <v>0</v>
      </c>
      <c r="AC1275" s="21"/>
      <c r="AD1275" s="75">
        <f>AC1275/AC1273</f>
        <v>0</v>
      </c>
      <c r="AE1275" s="21"/>
      <c r="AF1275" s="75">
        <f>AE1275/AE1273</f>
        <v>0</v>
      </c>
      <c r="AG1275" s="21"/>
      <c r="AH1275" s="75">
        <f>AG1275/AG1273</f>
        <v>0</v>
      </c>
      <c r="AI1275" s="21"/>
      <c r="AJ1275" s="75">
        <f>AI1275/AI1273</f>
        <v>0</v>
      </c>
      <c r="AK1275" s="21"/>
      <c r="AL1275" s="75">
        <f>AK1275/AK1273</f>
        <v>0</v>
      </c>
      <c r="AM1275" s="21">
        <v>0</v>
      </c>
      <c r="AN1275" s="75">
        <f>AM1275/AM1273</f>
        <v>0</v>
      </c>
      <c r="AO1275" s="21"/>
      <c r="AP1275" s="75">
        <f>AO1275/AO1273</f>
        <v>0</v>
      </c>
      <c r="AQ1275" s="21"/>
      <c r="AR1275" s="75">
        <f>AQ1275/AQ1273</f>
        <v>0</v>
      </c>
      <c r="AS1275" s="21"/>
      <c r="AT1275" s="75">
        <f>AS1275/AS1273</f>
        <v>0</v>
      </c>
      <c r="AU1275" s="100">
        <f>E1275+M1275+O1275+Q1275+W1275+Y1275+AA1275+AE1275+AG1275+AI1275+AO1275+AS1275+G1275+K1275+I1275+AC1275+S1275+U1275+AQ1275+AK1275+AM1275+C1275</f>
        <v>0</v>
      </c>
      <c r="AV1275" s="155">
        <f t="shared" ref="AV1275:AV1279" si="5745">F1275+N1275+P1275+R1275+X1275+Z1275+AB1275+AF1275+AH1275+AJ1275+AP1275+AT1275+AD1275+H1275+L1275+J1275+T1275+V1275+AR1275+AL1275+AN1275+D1275</f>
        <v>0</v>
      </c>
      <c r="AW1275" s="93">
        <f>IF(D1275=0,0,(IF('Attorney Detail'!I1273="yes",(D1275/AV1275)*('Attorney Detail'!G1273+'Attorney Detail'!H1273),0)))</f>
        <v>0</v>
      </c>
      <c r="AX1275" s="93">
        <f>IF(F1275=0,0,(IF('Attorney Detail'!J1273="yes",(F1275/AV1275)*('Attorney Detail'!G1273+'Attorney Detail'!H1273),0)))</f>
        <v>0</v>
      </c>
      <c r="AY1275" s="93">
        <f>IF(H1275+J1275=0,0,(IF('Attorney Detail'!K1273="yes",((H1275+J1275)/AV1275)*('Attorney Detail'!G1273+'Attorney Detail'!H1273),0)))</f>
        <v>0</v>
      </c>
      <c r="AZ1275" s="93">
        <f>IF(L1275=0,0,(IF('Attorney Detail'!L1273="yes",(L1275/AV1275)*('Attorney Detail'!G1273+'Attorney Detail'!H1273),0)))</f>
        <v>0</v>
      </c>
      <c r="BA1275" s="93">
        <f>IF(N1275=0,0,(N1275/AV1275)*('Attorney Detail'!G1273+'Attorney Detail'!H1273))</f>
        <v>0</v>
      </c>
      <c r="BB1275" s="93">
        <f>IF(R1275+T1275=0,0,(IF('Attorney Detail'!M1273="yes",((R1275+T1275)/AV1275)*('Attorney Detail'!G1273+'Attorney Detail'!H1273),0)))</f>
        <v>0</v>
      </c>
      <c r="BC1275" s="93">
        <f>IF(V1275=0,0,(IF('Attorney Detail'!N1273="yes",(((V1275)/AV1275)*('Attorney Detail'!G1273+'Attorney Detail'!H1273)),0)))</f>
        <v>0</v>
      </c>
      <c r="BD1275" s="93">
        <f>IF(X1275+Z1275+AB1275=0,0,(IF('Attorney Detail'!O1273="yes",((X1275+Z1275+AB1275)/AV1275)*('Attorney Detail'!G1273+'Attorney Detail'!H1273),0)))</f>
        <v>0</v>
      </c>
      <c r="BE1275" s="93">
        <f>IF(AD1275=0,0,(IF('Attorney Detail'!P1273="yes",(AD1275/AV1275)*('Attorney Detail'!G1273+'Attorney Detail'!H1273),0)))</f>
        <v>0</v>
      </c>
      <c r="BF1275" s="93">
        <f>IF(AF1275=0,0,(IF('Attorney Detail'!Q1273="yes",(AF1275/AV1275)*('Attorney Detail'!G1273+'Attorney Detail'!H1273),0)))</f>
        <v>0</v>
      </c>
      <c r="BG1275" s="93">
        <f>IF(AH1275=0,0,(AH1275/AV1275)*('Attorney Detail'!G1273+'Attorney Detail'!H1273))</f>
        <v>0</v>
      </c>
      <c r="BH1275" s="93">
        <f>IF(AK1275+AM1275=0,0,(IF('Attorney Detail'!R1273="yes",((AL1275+AN1275)/AV1275)*('Attorney Detail'!G1273+'Attorney Detail'!H1273),0)))</f>
        <v>0</v>
      </c>
      <c r="BI1275" s="91">
        <f>IF(AP1275=0,0,(IF('Attorney Detail'!S1273="yes",(AP1275/AV1275)*('Attorney Detail'!G1273+'Attorney Detail'!H1273),0)))</f>
        <v>0</v>
      </c>
      <c r="BJ1275" s="91">
        <f>IF(AT1275=0,0,(AT1275/AV1275)*('Attorney Detail'!G1273+'Attorney Detail'!H1273))</f>
        <v>0</v>
      </c>
      <c r="BK1275" s="91">
        <f>IF((AU1275)=0,('Attorney Detail'!G1273+'Attorney Detail'!H1273),SUM(AW1275:BJ1275))</f>
        <v>0</v>
      </c>
    </row>
    <row r="1276" spans="1:63" ht="16.5" thickTop="1" thickBot="1" x14ac:dyDescent="0.3">
      <c r="A1276" s="22" t="s">
        <v>26</v>
      </c>
      <c r="B1276" s="23"/>
      <c r="C1276" s="88"/>
      <c r="D1276" s="75">
        <f>C1276/C1273</f>
        <v>0</v>
      </c>
      <c r="E1276" s="88"/>
      <c r="F1276" s="75">
        <f>E1276/E1273</f>
        <v>0</v>
      </c>
      <c r="G1276" s="88"/>
      <c r="H1276" s="75">
        <f>G1276/G1273</f>
        <v>0</v>
      </c>
      <c r="I1276" s="88"/>
      <c r="J1276" s="75">
        <f>I1276/I1273</f>
        <v>0</v>
      </c>
      <c r="K1276" s="88"/>
      <c r="L1276" s="75">
        <f>K1276/K1273</f>
        <v>0</v>
      </c>
      <c r="M1276" s="88"/>
      <c r="N1276" s="75">
        <f>M1276/M1273</f>
        <v>0</v>
      </c>
      <c r="O1276" s="88"/>
      <c r="P1276" s="75">
        <f>O1276/O1273</f>
        <v>0</v>
      </c>
      <c r="Q1276" s="88"/>
      <c r="R1276" s="75">
        <f>Q1276/Q1273</f>
        <v>0</v>
      </c>
      <c r="S1276" s="88"/>
      <c r="T1276" s="75">
        <f>S1276/S1273</f>
        <v>0</v>
      </c>
      <c r="U1276" s="88"/>
      <c r="V1276" s="75">
        <f>U1276/U1273</f>
        <v>0</v>
      </c>
      <c r="W1276" s="88"/>
      <c r="X1276" s="75">
        <f>W1276/W1273</f>
        <v>0</v>
      </c>
      <c r="Y1276" s="88"/>
      <c r="Z1276" s="75">
        <f>Y1276/Y1273</f>
        <v>0</v>
      </c>
      <c r="AA1276" s="88"/>
      <c r="AB1276" s="75">
        <f>AA1276/AA1273</f>
        <v>0</v>
      </c>
      <c r="AC1276" s="88"/>
      <c r="AD1276" s="75">
        <f>AC1276/AC1273</f>
        <v>0</v>
      </c>
      <c r="AE1276" s="88"/>
      <c r="AF1276" s="75">
        <f>AE1276/AE1273</f>
        <v>0</v>
      </c>
      <c r="AG1276" s="88"/>
      <c r="AH1276" s="75">
        <f>AG1276/AG1273</f>
        <v>0</v>
      </c>
      <c r="AI1276" s="88"/>
      <c r="AJ1276" s="75">
        <f>AI1276/AI1273</f>
        <v>0</v>
      </c>
      <c r="AK1276" s="88">
        <v>0</v>
      </c>
      <c r="AL1276" s="75">
        <f>AK1276/AK1273</f>
        <v>0</v>
      </c>
      <c r="AM1276" s="88">
        <v>0</v>
      </c>
      <c r="AN1276" s="75">
        <f>AM1276/AM1273</f>
        <v>0</v>
      </c>
      <c r="AO1276" s="88"/>
      <c r="AP1276" s="75">
        <f>AO1276/AO1273</f>
        <v>0</v>
      </c>
      <c r="AQ1276" s="88"/>
      <c r="AR1276" s="75">
        <f>AQ1276/AQ1273</f>
        <v>0</v>
      </c>
      <c r="AS1276" s="88"/>
      <c r="AT1276" s="75">
        <f>AS1276/AS1273</f>
        <v>0</v>
      </c>
      <c r="AU1276" s="107">
        <f>E1276+M1276+O1276+Q1276+W1276+Y1276+AA1276+AE1276+AG1276+AI1276+AO1276+AS1276+G1276+K1276+I1276+AC1276+S1276+U1276+AQ1276+AK1276+AM1276+C1276</f>
        <v>0</v>
      </c>
      <c r="AV1276" s="155">
        <f t="shared" si="5745"/>
        <v>0</v>
      </c>
      <c r="AW1276" s="93">
        <f>IF(D1276=0,0,(IF('Attorney Detail'!I1274="yes",(D1276/AV1276)*('Attorney Detail'!G1274+'Attorney Detail'!H1274),0)))</f>
        <v>0</v>
      </c>
      <c r="AX1276" s="93">
        <f>IF(F1276=0,0,(IF('Attorney Detail'!J1274="yes",(F1276/AV1276)*('Attorney Detail'!G1274+'Attorney Detail'!H1274),0)))</f>
        <v>0</v>
      </c>
      <c r="AY1276" s="93">
        <f>IF(H1276+J1276=0,0,(IF('Attorney Detail'!K1274="yes",((H1276+J1276)/AV1276)*('Attorney Detail'!G1274+'Attorney Detail'!H1274),0)))</f>
        <v>0</v>
      </c>
      <c r="AZ1276" s="93">
        <f>IF(L1276=0,0,(IF('Attorney Detail'!L1274="yes",(L1276/AV1276)*('Attorney Detail'!G1274+'Attorney Detail'!H1274),0)))</f>
        <v>0</v>
      </c>
      <c r="BA1276" s="93">
        <f>IF(N1276=0,0,(N1276/AV1276)*('Attorney Detail'!G1274+'Attorney Detail'!H1274))</f>
        <v>0</v>
      </c>
      <c r="BB1276" s="93">
        <f>IF(R1276+T1276=0,0,(IF('Attorney Detail'!M1274="yes",((R1276+T1276)/AV1276)*('Attorney Detail'!G1274+'Attorney Detail'!H1274),0)))</f>
        <v>0</v>
      </c>
      <c r="BC1276" s="93">
        <f>IF(V1276=0,0,(IF('Attorney Detail'!N1274="yes",(((V1276)/AV1276)*('Attorney Detail'!G1274+'Attorney Detail'!H1274)),0)))</f>
        <v>0</v>
      </c>
      <c r="BD1276" s="93">
        <f>IF(X1276+Z1276+AB1276=0,0,(IF('Attorney Detail'!O1274="yes",((X1276+Z1276+AB1276)/AV1276)*('Attorney Detail'!G1274+'Attorney Detail'!H1274),0)))</f>
        <v>0</v>
      </c>
      <c r="BE1276" s="93">
        <f>IF(AD1276=0,0,(IF('Attorney Detail'!P1274="yes",(AD1276/AV1276)*('Attorney Detail'!G1274+'Attorney Detail'!H1274),0)))</f>
        <v>0</v>
      </c>
      <c r="BF1276" s="93">
        <f>IF(AF1276=0,0,(IF('Attorney Detail'!Q1274="yes",(AF1276/AV1276)*('Attorney Detail'!G1274+'Attorney Detail'!H1274),0)))</f>
        <v>0</v>
      </c>
      <c r="BG1276" s="93">
        <f>IF(AH1276=0,0,(AH1276/AV1276)*('Attorney Detail'!G1274+'Attorney Detail'!H1274))</f>
        <v>0</v>
      </c>
      <c r="BH1276" s="93">
        <f>IF(AK1276+AM1276=0,0,(IF('Attorney Detail'!R1274="yes",((AL1276+AN1276)/AV1276)*('Attorney Detail'!G1274+'Attorney Detail'!H1274),0)))</f>
        <v>0</v>
      </c>
      <c r="BI1276" s="91">
        <f>IF(AP1276=0,0,(IF('Attorney Detail'!S1274="yes",(AP1276/AV1276)*('Attorney Detail'!G1274+'Attorney Detail'!H1274),0)))</f>
        <v>0</v>
      </c>
      <c r="BJ1276" s="91">
        <f>IF(AT1276=0,0,(AT1276/AV1276)*('Attorney Detail'!G1274+'Attorney Detail'!H1274))</f>
        <v>0</v>
      </c>
      <c r="BK1276" s="91">
        <f>IF((AU1276)=0,('Attorney Detail'!G1274+'Attorney Detail'!H1274),SUM(AW1276:BJ1276))</f>
        <v>0</v>
      </c>
    </row>
    <row r="1277" spans="1:63" ht="16.5" thickTop="1" thickBot="1" x14ac:dyDescent="0.3">
      <c r="A1277" s="22" t="s">
        <v>27</v>
      </c>
      <c r="B1277" s="23"/>
      <c r="C1277" s="88"/>
      <c r="D1277" s="75">
        <f>C1277/C1273</f>
        <v>0</v>
      </c>
      <c r="E1277" s="88"/>
      <c r="F1277" s="75">
        <f>E1277/E1273</f>
        <v>0</v>
      </c>
      <c r="G1277" s="88"/>
      <c r="H1277" s="75">
        <f>G1277/G1273</f>
        <v>0</v>
      </c>
      <c r="I1277" s="88"/>
      <c r="J1277" s="75">
        <f>I1277/I1273</f>
        <v>0</v>
      </c>
      <c r="K1277" s="88"/>
      <c r="L1277" s="75">
        <f>K1277/K1273</f>
        <v>0</v>
      </c>
      <c r="M1277" s="88"/>
      <c r="N1277" s="75">
        <f>M1277/M1273</f>
        <v>0</v>
      </c>
      <c r="O1277" s="88"/>
      <c r="P1277" s="75">
        <f>O1277/O1273</f>
        <v>0</v>
      </c>
      <c r="Q1277" s="88"/>
      <c r="R1277" s="75">
        <f>Q1277/Q1273</f>
        <v>0</v>
      </c>
      <c r="S1277" s="88"/>
      <c r="T1277" s="75">
        <f>S1277/S1273</f>
        <v>0</v>
      </c>
      <c r="U1277" s="88"/>
      <c r="V1277" s="75">
        <f>U1277/U1273</f>
        <v>0</v>
      </c>
      <c r="W1277" s="88"/>
      <c r="X1277" s="75">
        <f>W1277/W1273</f>
        <v>0</v>
      </c>
      <c r="Y1277" s="88"/>
      <c r="Z1277" s="75">
        <f>Y1277/Y1273</f>
        <v>0</v>
      </c>
      <c r="AA1277" s="88"/>
      <c r="AB1277" s="75">
        <f>AA1277/AA1273</f>
        <v>0</v>
      </c>
      <c r="AC1277" s="88"/>
      <c r="AD1277" s="75">
        <f>AC1277/AC1273</f>
        <v>0</v>
      </c>
      <c r="AE1277" s="88"/>
      <c r="AF1277" s="75">
        <f>AE1277/AE1273</f>
        <v>0</v>
      </c>
      <c r="AG1277" s="88"/>
      <c r="AH1277" s="75">
        <f>AG1277/AG1273</f>
        <v>0</v>
      </c>
      <c r="AI1277" s="88"/>
      <c r="AJ1277" s="75">
        <f>AI1277/AI1273</f>
        <v>0</v>
      </c>
      <c r="AK1277" s="88">
        <v>0</v>
      </c>
      <c r="AL1277" s="75">
        <f>AK1277/AK1273</f>
        <v>0</v>
      </c>
      <c r="AM1277" s="88">
        <v>0</v>
      </c>
      <c r="AN1277" s="75">
        <f>AM1277/AM1273</f>
        <v>0</v>
      </c>
      <c r="AO1277" s="88"/>
      <c r="AP1277" s="75">
        <f>AO1277/AO1273</f>
        <v>0</v>
      </c>
      <c r="AQ1277" s="88"/>
      <c r="AR1277" s="75">
        <f>AQ1277/AQ1273</f>
        <v>0</v>
      </c>
      <c r="AS1277" s="88"/>
      <c r="AT1277" s="75">
        <f>AS1277/AS1273</f>
        <v>0</v>
      </c>
      <c r="AU1277" s="107">
        <f>E1277+M1277+O1277+Q1277+W1277+Y1277+AA1277+AE1277+AG1277+AI1277+AO1277+AS1277+G1277+K1277+I1277+AC1277+S1277+U1277+AQ1277+AK1277+AM1277+C1277</f>
        <v>0</v>
      </c>
      <c r="AV1277" s="155">
        <f t="shared" si="5745"/>
        <v>0</v>
      </c>
      <c r="AW1277" s="93">
        <f>IF(D1277=0,0,(IF('Attorney Detail'!I1275="yes",(D1277/AV1277)*('Attorney Detail'!G1275+'Attorney Detail'!H1275),0)))</f>
        <v>0</v>
      </c>
      <c r="AX1277" s="93">
        <f>IF(F1277=0,0,(IF('Attorney Detail'!J1275="yes",(F1277/AV1277)*('Attorney Detail'!G1275+'Attorney Detail'!H1275),0)))</f>
        <v>0</v>
      </c>
      <c r="AY1277" s="93">
        <f>IF(H1277+J1277=0,0,(IF('Attorney Detail'!K1275="yes",((H1277+J1277)/AV1277)*('Attorney Detail'!G1275+'Attorney Detail'!H1275),0)))</f>
        <v>0</v>
      </c>
      <c r="AZ1277" s="93">
        <f>IF(L1277=0,0,(IF('Attorney Detail'!L1275="yes",(L1277/AV1277)*('Attorney Detail'!G1275+'Attorney Detail'!H1275),0)))</f>
        <v>0</v>
      </c>
      <c r="BA1277" s="93">
        <f>IF(N1277=0,0,(N1277/AV1277)*('Attorney Detail'!G1275+'Attorney Detail'!H1275))</f>
        <v>0</v>
      </c>
      <c r="BB1277" s="93">
        <f>IF(R1277+T1277=0,0,(IF('Attorney Detail'!M1275="yes",((R1277+T1277)/AV1277)*('Attorney Detail'!G1275+'Attorney Detail'!H1275),0)))</f>
        <v>0</v>
      </c>
      <c r="BC1277" s="93">
        <f>IF(V1277=0,0,(IF('Attorney Detail'!N1275="yes",(((V1277)/AV1277)*('Attorney Detail'!G1275+'Attorney Detail'!H1275)),0)))</f>
        <v>0</v>
      </c>
      <c r="BD1277" s="93">
        <f>IF(X1277+Z1277+AB1277=0,0,(IF('Attorney Detail'!O1275="yes",((X1277+Z1277+AB1277)/AV1277)*('Attorney Detail'!G1275+'Attorney Detail'!H1275),0)))</f>
        <v>0</v>
      </c>
      <c r="BE1277" s="93">
        <f>IF(AD1277=0,0,(IF('Attorney Detail'!P1275="yes",(AD1277/AV1277)*('Attorney Detail'!G1275+'Attorney Detail'!H1275),0)))</f>
        <v>0</v>
      </c>
      <c r="BF1277" s="93">
        <f>IF(AF1277=0,0,(IF('Attorney Detail'!Q1275="yes",(AF1277/AV1277)*('Attorney Detail'!G1275+'Attorney Detail'!H1275),0)))</f>
        <v>0</v>
      </c>
      <c r="BG1277" s="93">
        <f>IF(AH1277=0,0,(AH1277/AV1277)*('Attorney Detail'!G1275+'Attorney Detail'!H1275))</f>
        <v>0</v>
      </c>
      <c r="BH1277" s="93">
        <f>IF(AK1277+AM1277=0,0,(IF('Attorney Detail'!R1275="yes",((AL1277+AN1277)/AV1277)*('Attorney Detail'!G1275+'Attorney Detail'!H1275),0)))</f>
        <v>0</v>
      </c>
      <c r="BI1277" s="91">
        <f>IF(AP1277=0,0,(IF('Attorney Detail'!S1275="yes",(AP1277/AV1277)*('Attorney Detail'!G1275+'Attorney Detail'!H1275),0)))</f>
        <v>0</v>
      </c>
      <c r="BJ1277" s="91">
        <f>IF(AT1277=0,0,(AT1277/AV1277)*('Attorney Detail'!G1275+'Attorney Detail'!H1275))</f>
        <v>0</v>
      </c>
      <c r="BK1277" s="91">
        <f>IF((AU1277)=0,('Attorney Detail'!G1275+'Attorney Detail'!H1275),SUM(AW1277:BJ1277))</f>
        <v>0</v>
      </c>
    </row>
    <row r="1278" spans="1:63" ht="16.5" thickTop="1" thickBot="1" x14ac:dyDescent="0.3">
      <c r="A1278" s="24" t="s">
        <v>28</v>
      </c>
      <c r="B1278" s="25"/>
      <c r="C1278" s="25"/>
      <c r="D1278" s="75">
        <f>C1278/C1273</f>
        <v>0</v>
      </c>
      <c r="E1278" s="25"/>
      <c r="F1278" s="75">
        <f>E1278/E1273</f>
        <v>0</v>
      </c>
      <c r="G1278" s="25"/>
      <c r="H1278" s="75">
        <f>G1278/G1273</f>
        <v>0</v>
      </c>
      <c r="I1278" s="25"/>
      <c r="J1278" s="75">
        <f>I1278/I1273</f>
        <v>0</v>
      </c>
      <c r="K1278" s="25"/>
      <c r="L1278" s="75">
        <f>K1278/K1273</f>
        <v>0</v>
      </c>
      <c r="M1278" s="25"/>
      <c r="N1278" s="75">
        <f>M1278/M1273</f>
        <v>0</v>
      </c>
      <c r="O1278" s="25"/>
      <c r="P1278" s="75">
        <f>O1278/O1273</f>
        <v>0</v>
      </c>
      <c r="Q1278" s="25"/>
      <c r="R1278" s="75">
        <f>Q1278/Q1273</f>
        <v>0</v>
      </c>
      <c r="S1278" s="25"/>
      <c r="T1278" s="75">
        <f>S1278/S1273</f>
        <v>0</v>
      </c>
      <c r="U1278" s="25"/>
      <c r="V1278" s="75">
        <f>U1278/U1273</f>
        <v>0</v>
      </c>
      <c r="W1278" s="25"/>
      <c r="X1278" s="75">
        <f>W1278/W1273</f>
        <v>0</v>
      </c>
      <c r="Y1278" s="25"/>
      <c r="Z1278" s="75">
        <f>Y1278/Y1273</f>
        <v>0</v>
      </c>
      <c r="AA1278" s="25"/>
      <c r="AB1278" s="75">
        <f>AA1278/AA1273</f>
        <v>0</v>
      </c>
      <c r="AC1278" s="25"/>
      <c r="AD1278" s="75">
        <f>AC1278/AC1273</f>
        <v>0</v>
      </c>
      <c r="AE1278" s="25"/>
      <c r="AF1278" s="75">
        <f>AE1278/AE1273</f>
        <v>0</v>
      </c>
      <c r="AG1278" s="25"/>
      <c r="AH1278" s="75">
        <f>AG1278/AG1273</f>
        <v>0</v>
      </c>
      <c r="AI1278" s="25"/>
      <c r="AJ1278" s="75">
        <f>AI1278/AI1273</f>
        <v>0</v>
      </c>
      <c r="AK1278" s="25">
        <v>0</v>
      </c>
      <c r="AL1278" s="75">
        <f>AK1278/AK1273</f>
        <v>0</v>
      </c>
      <c r="AM1278" s="25">
        <v>0</v>
      </c>
      <c r="AN1278" s="75">
        <f>AM1278/AM1273</f>
        <v>0</v>
      </c>
      <c r="AO1278" s="25"/>
      <c r="AP1278" s="75">
        <f>AO1278/AO1273</f>
        <v>0</v>
      </c>
      <c r="AQ1278" s="25"/>
      <c r="AR1278" s="75">
        <f>AQ1278/AQ1273</f>
        <v>0</v>
      </c>
      <c r="AS1278" s="25"/>
      <c r="AT1278" s="75">
        <f>AS1278/AS1273</f>
        <v>0</v>
      </c>
      <c r="AU1278" s="108">
        <f>E1278+M1278+O1278+Q1278+W1278+Y1278+AA1278+AE1278+AG1278+AI1278+AO1278+AS1278+G1278+K1278+I1278+AC1278+S1278+U1278+AQ1278+AK1278+AM1278+C1278</f>
        <v>0</v>
      </c>
      <c r="AV1278" s="155">
        <f t="shared" si="5745"/>
        <v>0</v>
      </c>
      <c r="AW1278" s="93">
        <f>IF(D1278=0,0,(IF('Attorney Detail'!I1276="yes",(D1278/AV1278)*('Attorney Detail'!G1276+'Attorney Detail'!H1276),0)))</f>
        <v>0</v>
      </c>
      <c r="AX1278" s="93">
        <f>IF(F1278=0,0,(IF('Attorney Detail'!J1276="yes",(F1278/AV1278)*('Attorney Detail'!G1276+'Attorney Detail'!H1276),0)))</f>
        <v>0</v>
      </c>
      <c r="AY1278" s="93">
        <f>IF(H1278+J1278=0,0,(IF('Attorney Detail'!K1276="yes",((H1278+J1278)/AV1278)*('Attorney Detail'!G1276+'Attorney Detail'!H1276),0)))</f>
        <v>0</v>
      </c>
      <c r="AZ1278" s="93">
        <f>IF(L1278=0,0,(IF('Attorney Detail'!L1276="yes",(L1278/AV1278)*('Attorney Detail'!G1276+'Attorney Detail'!H1276),0)))</f>
        <v>0</v>
      </c>
      <c r="BA1278" s="93">
        <f>IF(N1278=0,0,(N1278/AV1278)*('Attorney Detail'!G1276+'Attorney Detail'!H1276))</f>
        <v>0</v>
      </c>
      <c r="BB1278" s="93">
        <f>IF(R1278+T1278=0,0,(IF('Attorney Detail'!M1276="yes",((R1278+T1278)/AV1278)*('Attorney Detail'!G1276+'Attorney Detail'!H1276),0)))</f>
        <v>0</v>
      </c>
      <c r="BC1278" s="93">
        <f>IF(V1278=0,0,(IF('Attorney Detail'!N1276="yes",(((V1278)/AV1278)*('Attorney Detail'!G1276+'Attorney Detail'!H1276)),0)))</f>
        <v>0</v>
      </c>
      <c r="BD1278" s="93">
        <f>IF(X1278+Z1278+AB1278=0,0,(IF('Attorney Detail'!O1276="yes",((X1278+Z1278+AB1278)/AV1278)*('Attorney Detail'!G1276+'Attorney Detail'!H1276),0)))</f>
        <v>0</v>
      </c>
      <c r="BE1278" s="93">
        <f>IF(AD1278=0,0,(IF('Attorney Detail'!P1276="yes",(AD1278/AV1278)*('Attorney Detail'!G1276+'Attorney Detail'!H1276),0)))</f>
        <v>0</v>
      </c>
      <c r="BF1278" s="93">
        <f>IF(AF1278=0,0,(IF('Attorney Detail'!Q1276="yes",(AF1278/AV1278)*('Attorney Detail'!G1276+'Attorney Detail'!H1276),0)))</f>
        <v>0</v>
      </c>
      <c r="BG1278" s="93">
        <f>IF(AH1278=0,0,(AH1278/AV1278)*('Attorney Detail'!G1276+'Attorney Detail'!H1276))</f>
        <v>0</v>
      </c>
      <c r="BH1278" s="93">
        <f>IF(AK1278+AM1278=0,0,(IF('Attorney Detail'!R1276="yes",((AL1278+AN1278)/AV1278)*('Attorney Detail'!G1276+'Attorney Detail'!H1276),0)))</f>
        <v>0</v>
      </c>
      <c r="BI1278" s="91">
        <f>IF(AP1278=0,0,(IF('Attorney Detail'!S1276="yes",(AP1278/AV1278)*('Attorney Detail'!G1276+'Attorney Detail'!H1276),0)))</f>
        <v>0</v>
      </c>
      <c r="BJ1278" s="91">
        <f>IF(AT1278=0,0,(AT1278/AV1278)*('Attorney Detail'!G1276+'Attorney Detail'!H1276))</f>
        <v>0</v>
      </c>
      <c r="BK1278" s="91">
        <f>IF((AU1278)=0,('Attorney Detail'!G1276+'Attorney Detail'!H1276),SUM(AW1278:BJ1278))</f>
        <v>0</v>
      </c>
    </row>
    <row r="1279" spans="1:63" ht="16.5" thickTop="1" thickBot="1" x14ac:dyDescent="0.3">
      <c r="A1279" s="72" t="s">
        <v>29</v>
      </c>
      <c r="B1279" s="73"/>
      <c r="C1279" s="73">
        <f t="shared" ref="C1279" si="5746">SUM(C1275:C1278)</f>
        <v>0</v>
      </c>
      <c r="D1279" s="74">
        <f t="shared" ref="D1279" si="5747">C1279/C1273</f>
        <v>0</v>
      </c>
      <c r="E1279" s="73">
        <f t="shared" ref="E1279" si="5748">SUM(E1275:E1278)</f>
        <v>0</v>
      </c>
      <c r="F1279" s="74">
        <f t="shared" ref="F1279" si="5749">E1279/E1273</f>
        <v>0</v>
      </c>
      <c r="G1279" s="73">
        <f t="shared" ref="G1279" si="5750">SUM(G1275:G1278)</f>
        <v>0</v>
      </c>
      <c r="H1279" s="75">
        <f t="shared" ref="H1279" si="5751">G1279/G1273</f>
        <v>0</v>
      </c>
      <c r="I1279" s="73">
        <f t="shared" ref="I1279" si="5752">SUM(I1275:I1278)</f>
        <v>0</v>
      </c>
      <c r="J1279" s="75">
        <f t="shared" ref="J1279" si="5753">I1279/I1273</f>
        <v>0</v>
      </c>
      <c r="K1279" s="73">
        <f t="shared" ref="K1279" si="5754">SUM(K1275:K1278)</f>
        <v>0</v>
      </c>
      <c r="L1279" s="75">
        <f t="shared" ref="L1279" si="5755">K1279/K1273</f>
        <v>0</v>
      </c>
      <c r="M1279" s="73">
        <f t="shared" ref="M1279" si="5756">SUM(M1275:M1278)</f>
        <v>0</v>
      </c>
      <c r="N1279" s="74">
        <f t="shared" ref="N1279" si="5757">M1279/M1273</f>
        <v>0</v>
      </c>
      <c r="O1279" s="73">
        <f t="shared" ref="O1279" si="5758">SUM(O1275:O1278)</f>
        <v>0</v>
      </c>
      <c r="P1279" s="74">
        <f t="shared" ref="P1279" si="5759">O1279/O1273</f>
        <v>0</v>
      </c>
      <c r="Q1279" s="73">
        <f t="shared" ref="Q1279" si="5760">SUM(Q1275:Q1278)</f>
        <v>0</v>
      </c>
      <c r="R1279" s="75">
        <f t="shared" ref="R1279" si="5761">Q1279/Q1273</f>
        <v>0</v>
      </c>
      <c r="S1279" s="73">
        <f t="shared" ref="S1279" si="5762">SUM(S1275:S1278)</f>
        <v>0</v>
      </c>
      <c r="T1279" s="75">
        <f t="shared" ref="T1279" si="5763">S1279/S1273</f>
        <v>0</v>
      </c>
      <c r="U1279" s="73">
        <f t="shared" ref="U1279" si="5764">SUM(U1275:U1278)</f>
        <v>0</v>
      </c>
      <c r="V1279" s="75">
        <f t="shared" ref="V1279" si="5765">U1279/U1273</f>
        <v>0</v>
      </c>
      <c r="W1279" s="73">
        <f t="shared" ref="W1279" si="5766">SUM(W1275:W1278)</f>
        <v>0</v>
      </c>
      <c r="X1279" s="75">
        <f t="shared" ref="X1279" si="5767">W1279/W1273</f>
        <v>0</v>
      </c>
      <c r="Y1279" s="73">
        <f t="shared" ref="Y1279" si="5768">SUM(Y1275:Y1278)</f>
        <v>0</v>
      </c>
      <c r="Z1279" s="75">
        <f t="shared" ref="Z1279" si="5769">Y1279/Y1273</f>
        <v>0</v>
      </c>
      <c r="AA1279" s="73">
        <f t="shared" ref="AA1279" si="5770">SUM(AA1275:AA1278)</f>
        <v>0</v>
      </c>
      <c r="AB1279" s="75">
        <f t="shared" ref="AB1279" si="5771">AA1279/AA1273</f>
        <v>0</v>
      </c>
      <c r="AC1279" s="73">
        <f t="shared" ref="AC1279" si="5772">SUM(AC1275:AC1278)</f>
        <v>0</v>
      </c>
      <c r="AD1279" s="75">
        <f t="shared" ref="AD1279" si="5773">AC1279/AC1273</f>
        <v>0</v>
      </c>
      <c r="AE1279" s="73">
        <f t="shared" ref="AE1279" si="5774">SUM(AE1275:AE1278)</f>
        <v>0</v>
      </c>
      <c r="AF1279" s="75">
        <f t="shared" ref="AF1279" si="5775">AE1279/AE1273</f>
        <v>0</v>
      </c>
      <c r="AG1279" s="73">
        <f t="shared" ref="AG1279" si="5776">SUM(AG1275:AG1278)</f>
        <v>0</v>
      </c>
      <c r="AH1279" s="75">
        <f t="shared" ref="AH1279" si="5777">AG1279/AG1273</f>
        <v>0</v>
      </c>
      <c r="AI1279" s="73">
        <f t="shared" ref="AI1279" si="5778">SUM(AI1275:AI1278)</f>
        <v>0</v>
      </c>
      <c r="AJ1279" s="75">
        <f t="shared" ref="AJ1279" si="5779">AI1279/AI1273</f>
        <v>0</v>
      </c>
      <c r="AK1279" s="73">
        <f t="shared" ref="AK1279" si="5780">SUM(AK1275:AK1278)</f>
        <v>0</v>
      </c>
      <c r="AL1279" s="75">
        <f t="shared" ref="AL1279" si="5781">AK1279/AK1273</f>
        <v>0</v>
      </c>
      <c r="AM1279" s="73">
        <f t="shared" ref="AM1279" si="5782">SUM(AM1275:AM1278)</f>
        <v>0</v>
      </c>
      <c r="AN1279" s="75">
        <f t="shared" ref="AN1279" si="5783">AM1279/AM1273</f>
        <v>0</v>
      </c>
      <c r="AO1279" s="73">
        <f t="shared" ref="AO1279" si="5784">SUM(AO1275:AO1278)</f>
        <v>0</v>
      </c>
      <c r="AP1279" s="75">
        <f t="shared" ref="AP1279" si="5785">AO1279/AO1273</f>
        <v>0</v>
      </c>
      <c r="AQ1279" s="73">
        <f t="shared" ref="AQ1279" si="5786">SUM(AQ1275:AQ1278)</f>
        <v>0</v>
      </c>
      <c r="AR1279" s="75">
        <f t="shared" ref="AR1279" si="5787">AQ1279/AQ1273</f>
        <v>0</v>
      </c>
      <c r="AS1279" s="73">
        <f t="shared" ref="AS1279" si="5788">SUM(AS1275:AS1278)</f>
        <v>0</v>
      </c>
      <c r="AT1279" s="75">
        <f t="shared" ref="AT1279" si="5789">AS1279/AS1273</f>
        <v>0</v>
      </c>
      <c r="AU1279" s="71">
        <f>E1279+M1279+O1279+Q1279+W1279+Y1279+AA1279+AE1279+AG1279+AI1279+AO1279+AS1279+G1279+K1279+I1279+AC1279+S1279+U1279+AQ1279+AK1279+AM1279+C1279</f>
        <v>0</v>
      </c>
      <c r="AV1279" s="155">
        <f t="shared" si="5745"/>
        <v>0</v>
      </c>
      <c r="AW1279" s="94"/>
      <c r="AX1279" s="94"/>
      <c r="AY1279" s="94"/>
      <c r="AZ1279" s="94"/>
      <c r="BA1279" s="94"/>
      <c r="BB1279" s="94"/>
      <c r="BC1279" s="94"/>
      <c r="BD1279" s="94"/>
      <c r="BE1279" s="94"/>
      <c r="BF1279" s="94"/>
      <c r="BG1279" s="94"/>
      <c r="BH1279" s="94"/>
      <c r="BI1279" s="94"/>
      <c r="BJ1279" s="94"/>
      <c r="BK1279" s="94"/>
    </row>
    <row r="1280" spans="1:63" ht="15.75" thickTop="1" x14ac:dyDescent="0.25">
      <c r="A1280" s="239"/>
      <c r="B1280" s="239"/>
      <c r="C1280" s="239"/>
      <c r="D1280" s="239"/>
      <c r="E1280" s="239"/>
      <c r="F1280" s="239"/>
      <c r="G1280" s="239"/>
      <c r="H1280" s="239"/>
      <c r="I1280" s="239"/>
      <c r="J1280" s="239"/>
      <c r="K1280" s="239"/>
      <c r="L1280" s="239"/>
      <c r="M1280" s="239"/>
      <c r="N1280" s="239"/>
      <c r="O1280" s="239"/>
      <c r="P1280" s="239"/>
      <c r="Q1280" s="239"/>
      <c r="R1280" s="239"/>
      <c r="S1280" s="239"/>
      <c r="T1280" s="239"/>
      <c r="U1280" s="239"/>
      <c r="V1280" s="239"/>
      <c r="W1280" s="239"/>
      <c r="X1280" s="239"/>
      <c r="Y1280" s="239"/>
      <c r="Z1280" s="239"/>
      <c r="AA1280" s="239"/>
      <c r="AB1280" s="239"/>
      <c r="AC1280" s="239"/>
      <c r="AD1280" s="239"/>
      <c r="AE1280" s="239"/>
      <c r="AF1280" s="239"/>
      <c r="AG1280" s="239"/>
      <c r="AH1280" s="239"/>
      <c r="AI1280" s="239"/>
      <c r="AJ1280" s="239"/>
      <c r="AK1280" s="239"/>
      <c r="AL1280" s="239"/>
      <c r="AM1280" s="239"/>
      <c r="AN1280" s="239"/>
      <c r="AO1280" s="239"/>
      <c r="AP1280" s="239"/>
      <c r="AQ1280" s="239"/>
      <c r="AR1280" s="239"/>
      <c r="AS1280" s="239"/>
      <c r="AT1280" s="239"/>
      <c r="AU1280" s="239"/>
      <c r="AV1280" s="239"/>
    </row>
    <row r="1281" spans="1:63" ht="45" x14ac:dyDescent="0.25">
      <c r="A1281" s="76"/>
      <c r="B1281" s="66" t="s">
        <v>21</v>
      </c>
      <c r="C1281" s="225" t="s">
        <v>442</v>
      </c>
      <c r="D1281" s="226"/>
      <c r="E1281" s="225" t="s">
        <v>96</v>
      </c>
      <c r="F1281" s="226"/>
      <c r="G1281" s="232" t="s">
        <v>99</v>
      </c>
      <c r="H1281" s="226"/>
      <c r="I1281" s="232" t="s">
        <v>100</v>
      </c>
      <c r="J1281" s="226"/>
      <c r="K1281" s="225" t="s">
        <v>97</v>
      </c>
      <c r="L1281" s="226"/>
      <c r="M1281" s="225" t="s">
        <v>98</v>
      </c>
      <c r="N1281" s="226"/>
      <c r="O1281" s="225" t="s">
        <v>22</v>
      </c>
      <c r="P1281" s="226"/>
      <c r="Q1281" s="225" t="s">
        <v>489</v>
      </c>
      <c r="R1281" s="226"/>
      <c r="S1281" s="225" t="s">
        <v>488</v>
      </c>
      <c r="T1281" s="226"/>
      <c r="U1281" s="232" t="s">
        <v>422</v>
      </c>
      <c r="V1281" s="226"/>
      <c r="W1281" s="232" t="s">
        <v>436</v>
      </c>
      <c r="X1281" s="226"/>
      <c r="Y1281" s="232" t="s">
        <v>423</v>
      </c>
      <c r="Z1281" s="226"/>
      <c r="AA1281" s="225" t="s">
        <v>484</v>
      </c>
      <c r="AB1281" s="226"/>
      <c r="AC1281" s="225" t="s">
        <v>93</v>
      </c>
      <c r="AD1281" s="226"/>
      <c r="AE1281" s="225" t="s">
        <v>94</v>
      </c>
      <c r="AF1281" s="226"/>
      <c r="AG1281" s="225" t="s">
        <v>485</v>
      </c>
      <c r="AH1281" s="226"/>
      <c r="AI1281" s="225" t="s">
        <v>424</v>
      </c>
      <c r="AJ1281" s="226"/>
      <c r="AK1281" s="225" t="s">
        <v>425</v>
      </c>
      <c r="AL1281" s="226"/>
      <c r="AM1281" s="225" t="s">
        <v>437</v>
      </c>
      <c r="AN1281" s="226"/>
      <c r="AO1281" s="225" t="s">
        <v>500</v>
      </c>
      <c r="AP1281" s="226"/>
      <c r="AQ1281" s="225" t="s">
        <v>426</v>
      </c>
      <c r="AR1281" s="226"/>
      <c r="AS1281" s="225" t="s">
        <v>447</v>
      </c>
      <c r="AT1281" s="226"/>
      <c r="AU1281" s="225" t="s">
        <v>23</v>
      </c>
      <c r="AV1281" s="226"/>
      <c r="AW1281" s="89" t="s">
        <v>442</v>
      </c>
      <c r="AX1281" s="89" t="s">
        <v>96</v>
      </c>
      <c r="AY1281" s="195" t="s">
        <v>395</v>
      </c>
      <c r="AZ1281" s="105" t="s">
        <v>97</v>
      </c>
      <c r="BA1281" s="105" t="s">
        <v>443</v>
      </c>
      <c r="BB1281" s="90" t="s">
        <v>434</v>
      </c>
      <c r="BC1281" s="106" t="s">
        <v>396</v>
      </c>
      <c r="BD1281" s="90" t="s">
        <v>435</v>
      </c>
      <c r="BE1281" s="90" t="s">
        <v>93</v>
      </c>
      <c r="BF1281" s="90" t="s">
        <v>94</v>
      </c>
      <c r="BG1281" s="90" t="s">
        <v>31</v>
      </c>
      <c r="BH1281" s="90" t="s">
        <v>444</v>
      </c>
      <c r="BI1281" s="91" t="s">
        <v>445</v>
      </c>
      <c r="BJ1281" s="91" t="s">
        <v>446</v>
      </c>
      <c r="BK1281" s="91" t="s">
        <v>448</v>
      </c>
    </row>
    <row r="1282" spans="1:63" x14ac:dyDescent="0.25">
      <c r="A1282" s="38" t="s">
        <v>107</v>
      </c>
      <c r="B1282" s="67"/>
      <c r="C1282" s="67"/>
      <c r="D1282" s="68"/>
      <c r="E1282" s="67"/>
      <c r="F1282" s="68"/>
      <c r="G1282" s="67"/>
      <c r="H1282" s="68"/>
      <c r="I1282" s="67"/>
      <c r="J1282" s="68"/>
      <c r="K1282" s="67"/>
      <c r="L1282" s="68"/>
      <c r="M1282" s="69"/>
      <c r="N1282" s="68"/>
      <c r="O1282" s="67"/>
      <c r="P1282" s="68"/>
      <c r="Q1282" s="67"/>
      <c r="R1282" s="68"/>
      <c r="S1282" s="67"/>
      <c r="T1282" s="68"/>
      <c r="U1282" s="67"/>
      <c r="V1282" s="68"/>
      <c r="W1282" s="67"/>
      <c r="X1282" s="68"/>
      <c r="Y1282" s="67"/>
      <c r="Z1282" s="68"/>
      <c r="AA1282" s="67"/>
      <c r="AB1282" s="68"/>
      <c r="AC1282" s="69"/>
      <c r="AD1282" s="69"/>
      <c r="AE1282" s="67"/>
      <c r="AF1282" s="68"/>
      <c r="AG1282" s="67"/>
      <c r="AH1282" s="68"/>
      <c r="AI1282" s="67"/>
      <c r="AJ1282" s="68"/>
      <c r="AK1282" s="227"/>
      <c r="AL1282" s="228"/>
      <c r="AM1282" s="227"/>
      <c r="AN1282" s="228"/>
      <c r="AO1282" s="112"/>
      <c r="AP1282" s="113"/>
      <c r="AQ1282" s="112"/>
      <c r="AR1282" s="113"/>
      <c r="AS1282" s="112"/>
      <c r="AT1282" s="113"/>
      <c r="AU1282" s="67"/>
      <c r="AV1282" s="110"/>
      <c r="AW1282" s="89"/>
      <c r="AX1282" s="89"/>
      <c r="AY1282" s="89"/>
      <c r="AZ1282" s="89"/>
      <c r="BA1282" s="89"/>
    </row>
    <row r="1283" spans="1:63" x14ac:dyDescent="0.25">
      <c r="A1283" s="77"/>
      <c r="B1283" s="70"/>
      <c r="C1283" s="223">
        <f>(VLOOKUP(A1282,$BL$2:$CH$5,2,FALSE))*'Attorney Detail'!F1283</f>
        <v>15</v>
      </c>
      <c r="D1283" s="224"/>
      <c r="E1283" s="223">
        <f>(VLOOKUP(A1282,$BL$2:$CH$5,3,FALSE))*'Attorney Detail'!F1283</f>
        <v>15</v>
      </c>
      <c r="F1283" s="224"/>
      <c r="G1283" s="223">
        <f>VLOOKUP(A1282,$BL$2:$CI$5,4,FALSE)*'Attorney Detail'!F1283</f>
        <v>50</v>
      </c>
      <c r="H1283" s="224"/>
      <c r="I1283" s="223">
        <f>VLOOKUP(A1282,$BL$2:$CI$5,5,FALSE)*'Attorney Detail'!F1283</f>
        <v>80</v>
      </c>
      <c r="J1283" s="224"/>
      <c r="K1283" s="223">
        <f>VLOOKUP(A1282,$BL$2:$CI$5,6,FALSE)*'Attorney Detail'!F1283</f>
        <v>100</v>
      </c>
      <c r="L1283" s="224"/>
      <c r="M1283" s="234">
        <f>VLOOKUP(A1282,$BL$2:$CI$5,7,FALSE)*'Attorney Detail'!F1283</f>
        <v>150</v>
      </c>
      <c r="N1283" s="224"/>
      <c r="O1283" s="223">
        <f>VLOOKUP(A1282,$BL$2:$CI$5,8,FALSE)*'Attorney Detail'!F1283</f>
        <v>300</v>
      </c>
      <c r="P1283" s="224"/>
      <c r="Q1283" s="223">
        <f>VLOOKUP(A1282,$BL$2:$CI$5,9,FALSE)*'Attorney Detail'!F1283</f>
        <v>15</v>
      </c>
      <c r="R1283" s="224"/>
      <c r="S1283" s="223">
        <f>VLOOKUP(A1282,$BL$2:$CI$5,10,FALSE)*'Attorney Detail'!F1283</f>
        <v>50</v>
      </c>
      <c r="T1283" s="224"/>
      <c r="U1283" s="223">
        <f>VLOOKUP(A1282,$BL$2:$CI$5,11,FALSE)*'Attorney Detail'!F1283</f>
        <v>100</v>
      </c>
      <c r="V1283" s="224"/>
      <c r="W1283" s="223">
        <f>VLOOKUP(A1282,$BL$2:$CI$5,12,FALSE)*'Attorney Detail'!F1283</f>
        <v>220</v>
      </c>
      <c r="X1283" s="224"/>
      <c r="Y1283" s="223">
        <f>VLOOKUP(A1282,$BL$2:$CI$5,13,FALSE)*'Attorney Detail'!F1283</f>
        <v>300</v>
      </c>
      <c r="Z1283" s="224"/>
      <c r="AA1283" s="229">
        <f>VLOOKUP(A1282,$BL$2:$CI$5,14,FALSE)*'Attorney Detail'!F1283</f>
        <v>400</v>
      </c>
      <c r="AB1283" s="230"/>
      <c r="AC1283" s="229">
        <f>VLOOKUP(A1282,$BL$2:$CI$5,15,FALSE)*'Attorney Detail'!F1283</f>
        <v>120</v>
      </c>
      <c r="AD1283" s="231"/>
      <c r="AE1283" s="229">
        <f>VLOOKUP(A1282,$BL$2:$CI$5,16,FALSE)*'Attorney Detail'!F1283</f>
        <v>120</v>
      </c>
      <c r="AF1283" s="230"/>
      <c r="AG1283" s="229">
        <f>VLOOKUP(A1282,$BL$2:$CI$5,17,FALSE)*'Attorney Detail'!F1283</f>
        <v>300</v>
      </c>
      <c r="AH1283" s="230"/>
      <c r="AI1283" s="223">
        <f>VLOOKUP(A1282,$BL$2:$CI$5,18,FALSE)*'Attorney Detail'!F1283</f>
        <v>300</v>
      </c>
      <c r="AJ1283" s="224"/>
      <c r="AK1283" s="223">
        <f>VLOOKUP(A1282,$BL$2:$CI$5,19,FALSE)*'Attorney Detail'!F1283</f>
        <v>15</v>
      </c>
      <c r="AL1283" s="224"/>
      <c r="AM1283" s="223">
        <f>VLOOKUP(A1282,$BL$2:$CI$5,20,FALSE)*'Attorney Detail'!F1283</f>
        <v>40</v>
      </c>
      <c r="AN1283" s="224"/>
      <c r="AO1283" s="223">
        <f>VLOOKUP(A1282,$BL$2:$CI$5,21,FALSE)*'Attorney Detail'!F1283</f>
        <v>40</v>
      </c>
      <c r="AP1283" s="224"/>
      <c r="AQ1283" s="223">
        <f>VLOOKUP(A1282,$BL$2:$CI$5,22,FALSE)*'Attorney Detail'!F1283</f>
        <v>40</v>
      </c>
      <c r="AR1283" s="224"/>
      <c r="AS1283" s="235">
        <f>VLOOKUP(A1282,$BL$2:$CI$5,23,FALSE)*'Attorney Detail'!F1283</f>
        <v>10000000000</v>
      </c>
      <c r="AT1283" s="236"/>
      <c r="AU1283" s="237"/>
      <c r="AV1283" s="238"/>
    </row>
    <row r="1284" spans="1:63" ht="15.75" thickBot="1" x14ac:dyDescent="0.3">
      <c r="A1284" s="37" t="str">
        <f>'Attorney Detail'!A1283&amp;""</f>
        <v/>
      </c>
      <c r="B1284" s="78" t="s">
        <v>24</v>
      </c>
      <c r="C1284" s="78" t="s">
        <v>24</v>
      </c>
      <c r="D1284" s="78" t="s">
        <v>112</v>
      </c>
      <c r="E1284" s="78" t="s">
        <v>24</v>
      </c>
      <c r="F1284" s="78" t="s">
        <v>112</v>
      </c>
      <c r="G1284" s="78" t="s">
        <v>24</v>
      </c>
      <c r="H1284" s="78" t="s">
        <v>112</v>
      </c>
      <c r="I1284" s="78" t="s">
        <v>24</v>
      </c>
      <c r="J1284" s="78" t="s">
        <v>112</v>
      </c>
      <c r="K1284" s="78" t="s">
        <v>24</v>
      </c>
      <c r="L1284" s="78" t="s">
        <v>112</v>
      </c>
      <c r="M1284" s="78" t="s">
        <v>24</v>
      </c>
      <c r="N1284" s="78" t="s">
        <v>112</v>
      </c>
      <c r="O1284" s="78" t="s">
        <v>24</v>
      </c>
      <c r="P1284" s="78" t="s">
        <v>112</v>
      </c>
      <c r="Q1284" s="78" t="s">
        <v>24</v>
      </c>
      <c r="R1284" s="78" t="s">
        <v>112</v>
      </c>
      <c r="S1284" s="78" t="s">
        <v>24</v>
      </c>
      <c r="T1284" s="78" t="s">
        <v>112</v>
      </c>
      <c r="U1284" s="78" t="s">
        <v>24</v>
      </c>
      <c r="V1284" s="78" t="s">
        <v>112</v>
      </c>
      <c r="W1284" s="78" t="s">
        <v>24</v>
      </c>
      <c r="X1284" s="78" t="s">
        <v>112</v>
      </c>
      <c r="Y1284" s="78" t="s">
        <v>24</v>
      </c>
      <c r="Z1284" s="78" t="s">
        <v>112</v>
      </c>
      <c r="AA1284" s="78" t="s">
        <v>24</v>
      </c>
      <c r="AB1284" s="78" t="s">
        <v>112</v>
      </c>
      <c r="AC1284" s="78" t="s">
        <v>24</v>
      </c>
      <c r="AD1284" s="78" t="s">
        <v>112</v>
      </c>
      <c r="AE1284" s="78" t="s">
        <v>24</v>
      </c>
      <c r="AF1284" s="78" t="s">
        <v>112</v>
      </c>
      <c r="AG1284" s="78" t="s">
        <v>24</v>
      </c>
      <c r="AH1284" s="79" t="s">
        <v>112</v>
      </c>
      <c r="AI1284" s="78" t="s">
        <v>24</v>
      </c>
      <c r="AJ1284" s="78" t="s">
        <v>112</v>
      </c>
      <c r="AK1284" s="78" t="s">
        <v>24</v>
      </c>
      <c r="AL1284" s="78" t="s">
        <v>112</v>
      </c>
      <c r="AM1284" s="78" t="s">
        <v>24</v>
      </c>
      <c r="AN1284" s="78" t="s">
        <v>112</v>
      </c>
      <c r="AO1284" s="78" t="s">
        <v>24</v>
      </c>
      <c r="AP1284" s="78" t="s">
        <v>112</v>
      </c>
      <c r="AQ1284" s="78" t="s">
        <v>24</v>
      </c>
      <c r="AR1284" s="78" t="s">
        <v>112</v>
      </c>
      <c r="AS1284" s="78" t="s">
        <v>24</v>
      </c>
      <c r="AT1284" s="78" t="s">
        <v>112</v>
      </c>
      <c r="AU1284" s="78" t="s">
        <v>24</v>
      </c>
      <c r="AV1284" s="154" t="s">
        <v>112</v>
      </c>
    </row>
    <row r="1285" spans="1:63" ht="16.5" thickTop="1" thickBot="1" x14ac:dyDescent="0.3">
      <c r="A1285" s="20" t="s">
        <v>25</v>
      </c>
      <c r="B1285" s="21"/>
      <c r="C1285" s="21"/>
      <c r="D1285" s="75">
        <f>C1285/C1283</f>
        <v>0</v>
      </c>
      <c r="E1285" s="21"/>
      <c r="F1285" s="75">
        <f>E1285/E1283</f>
        <v>0</v>
      </c>
      <c r="G1285" s="21"/>
      <c r="H1285" s="75">
        <f>G1285/G1283</f>
        <v>0</v>
      </c>
      <c r="I1285" s="21"/>
      <c r="J1285" s="75">
        <f>I1285/I1283</f>
        <v>0</v>
      </c>
      <c r="K1285" s="21"/>
      <c r="L1285" s="75">
        <f>K1285/K1283</f>
        <v>0</v>
      </c>
      <c r="M1285" s="21"/>
      <c r="N1285" s="75">
        <f>M1285/M1283</f>
        <v>0</v>
      </c>
      <c r="O1285" s="21"/>
      <c r="P1285" s="75">
        <f>O1285/O1283</f>
        <v>0</v>
      </c>
      <c r="Q1285" s="21"/>
      <c r="R1285" s="75">
        <f>Q1285/Q1283</f>
        <v>0</v>
      </c>
      <c r="S1285" s="21"/>
      <c r="T1285" s="75">
        <f>S1285/S1283</f>
        <v>0</v>
      </c>
      <c r="U1285" s="21"/>
      <c r="V1285" s="75">
        <f>U1285/U1283</f>
        <v>0</v>
      </c>
      <c r="W1285" s="21"/>
      <c r="X1285" s="75">
        <f>W1285/W1283</f>
        <v>0</v>
      </c>
      <c r="Y1285" s="21"/>
      <c r="Z1285" s="75">
        <f>Y1285/Y1283</f>
        <v>0</v>
      </c>
      <c r="AA1285" s="21"/>
      <c r="AB1285" s="75">
        <f>AA1285/AA1283</f>
        <v>0</v>
      </c>
      <c r="AC1285" s="21"/>
      <c r="AD1285" s="75">
        <f>AC1285/AC1283</f>
        <v>0</v>
      </c>
      <c r="AE1285" s="21"/>
      <c r="AF1285" s="75">
        <f>AE1285/AE1283</f>
        <v>0</v>
      </c>
      <c r="AG1285" s="21"/>
      <c r="AH1285" s="75">
        <f>AG1285/AG1283</f>
        <v>0</v>
      </c>
      <c r="AI1285" s="21"/>
      <c r="AJ1285" s="75">
        <f>AI1285/AI1283</f>
        <v>0</v>
      </c>
      <c r="AK1285" s="21"/>
      <c r="AL1285" s="75">
        <f>AK1285/AK1283</f>
        <v>0</v>
      </c>
      <c r="AM1285" s="21">
        <v>0</v>
      </c>
      <c r="AN1285" s="75">
        <f>AM1285/AM1283</f>
        <v>0</v>
      </c>
      <c r="AO1285" s="21"/>
      <c r="AP1285" s="75">
        <f>AO1285/AO1283</f>
        <v>0</v>
      </c>
      <c r="AQ1285" s="21"/>
      <c r="AR1285" s="75">
        <f>AQ1285/AQ1283</f>
        <v>0</v>
      </c>
      <c r="AS1285" s="21"/>
      <c r="AT1285" s="75">
        <f>AS1285/AS1283</f>
        <v>0</v>
      </c>
      <c r="AU1285" s="100">
        <f>E1285+M1285+O1285+Q1285+W1285+Y1285+AA1285+AE1285+AG1285+AI1285+AO1285+AS1285+G1285+K1285+I1285+AC1285+S1285+U1285+AQ1285+AK1285+AM1285+C1285</f>
        <v>0</v>
      </c>
      <c r="AV1285" s="155">
        <f t="shared" ref="AV1285:AV1289" si="5790">F1285+N1285+P1285+R1285+X1285+Z1285+AB1285+AF1285+AH1285+AJ1285+AP1285+AT1285+AD1285+H1285+L1285+J1285+T1285+V1285+AR1285+AL1285+AN1285+D1285</f>
        <v>0</v>
      </c>
      <c r="AW1285" s="93">
        <f>IF(D1285=0,0,(IF('Attorney Detail'!I1283="yes",(D1285/AV1285)*('Attorney Detail'!G1283+'Attorney Detail'!H1283),0)))</f>
        <v>0</v>
      </c>
      <c r="AX1285" s="93">
        <f>IF(F1285=0,0,(IF('Attorney Detail'!J1283="yes",(F1285/AV1285)*('Attorney Detail'!G1283+'Attorney Detail'!H1283),0)))</f>
        <v>0</v>
      </c>
      <c r="AY1285" s="93">
        <f>IF(H1285+J1285=0,0,(IF('Attorney Detail'!K1283="yes",((H1285+J1285)/AV1285)*('Attorney Detail'!G1283+'Attorney Detail'!H1283),0)))</f>
        <v>0</v>
      </c>
      <c r="AZ1285" s="93">
        <f>IF(L1285=0,0,(IF('Attorney Detail'!L1283="yes",(L1285/AV1285)*('Attorney Detail'!G1283+'Attorney Detail'!H1283),0)))</f>
        <v>0</v>
      </c>
      <c r="BA1285" s="93">
        <f>IF(N1285=0,0,(N1285/AV1285)*('Attorney Detail'!G1283+'Attorney Detail'!H1283))</f>
        <v>0</v>
      </c>
      <c r="BB1285" s="93">
        <f>IF(R1285+T1285=0,0,(IF('Attorney Detail'!M1283="yes",((R1285+T1285)/AV1285)*('Attorney Detail'!G1283+'Attorney Detail'!H1283),0)))</f>
        <v>0</v>
      </c>
      <c r="BC1285" s="93">
        <f>IF(V1285=0,0,(IF('Attorney Detail'!N1283="yes",(((V1285)/AV1285)*('Attorney Detail'!G1283+'Attorney Detail'!H1283)),0)))</f>
        <v>0</v>
      </c>
      <c r="BD1285" s="93">
        <f>IF(X1285+Z1285+AB1285=0,0,(IF('Attorney Detail'!O1283="yes",((X1285+Z1285+AB1285)/AV1285)*('Attorney Detail'!G1283+'Attorney Detail'!H1283),0)))</f>
        <v>0</v>
      </c>
      <c r="BE1285" s="93">
        <f>IF(AD1285=0,0,(IF('Attorney Detail'!P1283="yes",(AD1285/AV1285)*('Attorney Detail'!G1283+'Attorney Detail'!H1283),0)))</f>
        <v>0</v>
      </c>
      <c r="BF1285" s="93">
        <f>IF(AF1285=0,0,(IF('Attorney Detail'!Q1283="yes",(AF1285/AV1285)*('Attorney Detail'!G1283+'Attorney Detail'!H1283),0)))</f>
        <v>0</v>
      </c>
      <c r="BG1285" s="93">
        <f>IF(AH1285=0,0,(AH1285/AV1285)*('Attorney Detail'!G1283+'Attorney Detail'!H1283))</f>
        <v>0</v>
      </c>
      <c r="BH1285" s="93">
        <f>IF(AK1285+AM1285=0,0,(IF('Attorney Detail'!R1283="yes",((AL1285+AN1285)/AV1285)*('Attorney Detail'!G1283+'Attorney Detail'!H1283),0)))</f>
        <v>0</v>
      </c>
      <c r="BI1285" s="91">
        <f>IF(AP1285=0,0,(IF('Attorney Detail'!S1283="yes",(AP1285/AV1285)*('Attorney Detail'!G1283+'Attorney Detail'!H1283),0)))</f>
        <v>0</v>
      </c>
      <c r="BJ1285" s="91">
        <f>IF(AT1285=0,0,(AT1285/AV1285)*('Attorney Detail'!G1283+'Attorney Detail'!H1283))</f>
        <v>0</v>
      </c>
      <c r="BK1285" s="91">
        <f>IF((AU1285)=0,('Attorney Detail'!G1283+'Attorney Detail'!H1283),SUM(AW1285:BJ1285))</f>
        <v>0</v>
      </c>
    </row>
    <row r="1286" spans="1:63" ht="16.5" thickTop="1" thickBot="1" x14ac:dyDescent="0.3">
      <c r="A1286" s="22" t="s">
        <v>26</v>
      </c>
      <c r="B1286" s="23"/>
      <c r="C1286" s="88"/>
      <c r="D1286" s="75">
        <f>C1286/C1283</f>
        <v>0</v>
      </c>
      <c r="E1286" s="88"/>
      <c r="F1286" s="75">
        <f>E1286/E1283</f>
        <v>0</v>
      </c>
      <c r="G1286" s="88"/>
      <c r="H1286" s="75">
        <f>G1286/G1283</f>
        <v>0</v>
      </c>
      <c r="I1286" s="88"/>
      <c r="J1286" s="75">
        <f>I1286/I1283</f>
        <v>0</v>
      </c>
      <c r="K1286" s="88"/>
      <c r="L1286" s="75">
        <f>K1286/K1283</f>
        <v>0</v>
      </c>
      <c r="M1286" s="88"/>
      <c r="N1286" s="75">
        <f>M1286/M1283</f>
        <v>0</v>
      </c>
      <c r="O1286" s="88"/>
      <c r="P1286" s="75">
        <f>O1286/O1283</f>
        <v>0</v>
      </c>
      <c r="Q1286" s="88"/>
      <c r="R1286" s="75">
        <f>Q1286/Q1283</f>
        <v>0</v>
      </c>
      <c r="S1286" s="88"/>
      <c r="T1286" s="75">
        <f>S1286/S1283</f>
        <v>0</v>
      </c>
      <c r="U1286" s="88"/>
      <c r="V1286" s="75">
        <f>U1286/U1283</f>
        <v>0</v>
      </c>
      <c r="W1286" s="88"/>
      <c r="X1286" s="75">
        <f>W1286/W1283</f>
        <v>0</v>
      </c>
      <c r="Y1286" s="88"/>
      <c r="Z1286" s="75">
        <f>Y1286/Y1283</f>
        <v>0</v>
      </c>
      <c r="AA1286" s="88"/>
      <c r="AB1286" s="75">
        <f>AA1286/AA1283</f>
        <v>0</v>
      </c>
      <c r="AC1286" s="88"/>
      <c r="AD1286" s="75">
        <f>AC1286/AC1283</f>
        <v>0</v>
      </c>
      <c r="AE1286" s="88"/>
      <c r="AF1286" s="75">
        <f>AE1286/AE1283</f>
        <v>0</v>
      </c>
      <c r="AG1286" s="88"/>
      <c r="AH1286" s="75">
        <f>AG1286/AG1283</f>
        <v>0</v>
      </c>
      <c r="AI1286" s="88"/>
      <c r="AJ1286" s="75">
        <f>AI1286/AI1283</f>
        <v>0</v>
      </c>
      <c r="AK1286" s="88">
        <v>0</v>
      </c>
      <c r="AL1286" s="75">
        <f>AK1286/AK1283</f>
        <v>0</v>
      </c>
      <c r="AM1286" s="88">
        <v>0</v>
      </c>
      <c r="AN1286" s="75">
        <f>AM1286/AM1283</f>
        <v>0</v>
      </c>
      <c r="AO1286" s="88"/>
      <c r="AP1286" s="75">
        <f>AO1286/AO1283</f>
        <v>0</v>
      </c>
      <c r="AQ1286" s="88"/>
      <c r="AR1286" s="75">
        <f>AQ1286/AQ1283</f>
        <v>0</v>
      </c>
      <c r="AS1286" s="88"/>
      <c r="AT1286" s="75">
        <f>AS1286/AS1283</f>
        <v>0</v>
      </c>
      <c r="AU1286" s="107">
        <f>E1286+M1286+O1286+Q1286+W1286+Y1286+AA1286+AE1286+AG1286+AI1286+AO1286+AS1286+G1286+K1286+I1286+AC1286+S1286+U1286+AQ1286+AK1286+AM1286+C1286</f>
        <v>0</v>
      </c>
      <c r="AV1286" s="155">
        <f t="shared" si="5790"/>
        <v>0</v>
      </c>
      <c r="AW1286" s="93">
        <f>IF(D1286=0,0,(IF('Attorney Detail'!I1284="yes",(D1286/AV1286)*('Attorney Detail'!G1284+'Attorney Detail'!H1284),0)))</f>
        <v>0</v>
      </c>
      <c r="AX1286" s="93">
        <f>IF(F1286=0,0,(IF('Attorney Detail'!J1284="yes",(F1286/AV1286)*('Attorney Detail'!G1284+'Attorney Detail'!H1284),0)))</f>
        <v>0</v>
      </c>
      <c r="AY1286" s="93">
        <f>IF(H1286+J1286=0,0,(IF('Attorney Detail'!K1284="yes",((H1286+J1286)/AV1286)*('Attorney Detail'!G1284+'Attorney Detail'!H1284),0)))</f>
        <v>0</v>
      </c>
      <c r="AZ1286" s="93">
        <f>IF(L1286=0,0,(IF('Attorney Detail'!L1284="yes",(L1286/AV1286)*('Attorney Detail'!G1284+'Attorney Detail'!H1284),0)))</f>
        <v>0</v>
      </c>
      <c r="BA1286" s="93">
        <f>IF(N1286=0,0,(N1286/AV1286)*('Attorney Detail'!G1284+'Attorney Detail'!H1284))</f>
        <v>0</v>
      </c>
      <c r="BB1286" s="93">
        <f>IF(R1286+T1286=0,0,(IF('Attorney Detail'!M1284="yes",((R1286+T1286)/AV1286)*('Attorney Detail'!G1284+'Attorney Detail'!H1284),0)))</f>
        <v>0</v>
      </c>
      <c r="BC1286" s="93">
        <f>IF(V1286=0,0,(IF('Attorney Detail'!N1284="yes",(((V1286)/AV1286)*('Attorney Detail'!G1284+'Attorney Detail'!H1284)),0)))</f>
        <v>0</v>
      </c>
      <c r="BD1286" s="93">
        <f>IF(X1286+Z1286+AB1286=0,0,(IF('Attorney Detail'!O1284="yes",((X1286+Z1286+AB1286)/AV1286)*('Attorney Detail'!G1284+'Attorney Detail'!H1284),0)))</f>
        <v>0</v>
      </c>
      <c r="BE1286" s="93">
        <f>IF(AD1286=0,0,(IF('Attorney Detail'!P1284="yes",(AD1286/AV1286)*('Attorney Detail'!G1284+'Attorney Detail'!H1284),0)))</f>
        <v>0</v>
      </c>
      <c r="BF1286" s="93">
        <f>IF(AF1286=0,0,(IF('Attorney Detail'!Q1284="yes",(AF1286/AV1286)*('Attorney Detail'!G1284+'Attorney Detail'!H1284),0)))</f>
        <v>0</v>
      </c>
      <c r="BG1286" s="93">
        <f>IF(AH1286=0,0,(AH1286/AV1286)*('Attorney Detail'!G1284+'Attorney Detail'!H1284))</f>
        <v>0</v>
      </c>
      <c r="BH1286" s="93">
        <f>IF(AK1286+AM1286=0,0,(IF('Attorney Detail'!R1284="yes",((AL1286+AN1286)/AV1286)*('Attorney Detail'!G1284+'Attorney Detail'!H1284),0)))</f>
        <v>0</v>
      </c>
      <c r="BI1286" s="91">
        <f>IF(AP1286=0,0,(IF('Attorney Detail'!S1284="yes",(AP1286/AV1286)*('Attorney Detail'!G1284+'Attorney Detail'!H1284),0)))</f>
        <v>0</v>
      </c>
      <c r="BJ1286" s="91">
        <f>IF(AT1286=0,0,(AT1286/AV1286)*('Attorney Detail'!G1284+'Attorney Detail'!H1284))</f>
        <v>0</v>
      </c>
      <c r="BK1286" s="91">
        <f>IF((AU1286)=0,('Attorney Detail'!G1284+'Attorney Detail'!H1284),SUM(AW1286:BJ1286))</f>
        <v>0</v>
      </c>
    </row>
    <row r="1287" spans="1:63" ht="16.5" thickTop="1" thickBot="1" x14ac:dyDescent="0.3">
      <c r="A1287" s="22" t="s">
        <v>27</v>
      </c>
      <c r="B1287" s="23"/>
      <c r="C1287" s="88"/>
      <c r="D1287" s="75">
        <f>C1287/C1283</f>
        <v>0</v>
      </c>
      <c r="E1287" s="88"/>
      <c r="F1287" s="75">
        <f>E1287/E1283</f>
        <v>0</v>
      </c>
      <c r="G1287" s="88"/>
      <c r="H1287" s="75">
        <f>G1287/G1283</f>
        <v>0</v>
      </c>
      <c r="I1287" s="88"/>
      <c r="J1287" s="75">
        <f>I1287/I1283</f>
        <v>0</v>
      </c>
      <c r="K1287" s="88"/>
      <c r="L1287" s="75">
        <f>K1287/K1283</f>
        <v>0</v>
      </c>
      <c r="M1287" s="88"/>
      <c r="N1287" s="75">
        <f>M1287/M1283</f>
        <v>0</v>
      </c>
      <c r="O1287" s="88"/>
      <c r="P1287" s="75">
        <f>O1287/O1283</f>
        <v>0</v>
      </c>
      <c r="Q1287" s="88"/>
      <c r="R1287" s="75">
        <f>Q1287/Q1283</f>
        <v>0</v>
      </c>
      <c r="S1287" s="88"/>
      <c r="T1287" s="75">
        <f>S1287/S1283</f>
        <v>0</v>
      </c>
      <c r="U1287" s="88"/>
      <c r="V1287" s="75">
        <f>U1287/U1283</f>
        <v>0</v>
      </c>
      <c r="W1287" s="88"/>
      <c r="X1287" s="75">
        <f>W1287/W1283</f>
        <v>0</v>
      </c>
      <c r="Y1287" s="88"/>
      <c r="Z1287" s="75">
        <f>Y1287/Y1283</f>
        <v>0</v>
      </c>
      <c r="AA1287" s="88"/>
      <c r="AB1287" s="75">
        <f>AA1287/AA1283</f>
        <v>0</v>
      </c>
      <c r="AC1287" s="88"/>
      <c r="AD1287" s="75">
        <f>AC1287/AC1283</f>
        <v>0</v>
      </c>
      <c r="AE1287" s="88"/>
      <c r="AF1287" s="75">
        <f>AE1287/AE1283</f>
        <v>0</v>
      </c>
      <c r="AG1287" s="88"/>
      <c r="AH1287" s="75">
        <f>AG1287/AG1283</f>
        <v>0</v>
      </c>
      <c r="AI1287" s="88"/>
      <c r="AJ1287" s="75">
        <f>AI1287/AI1283</f>
        <v>0</v>
      </c>
      <c r="AK1287" s="88">
        <v>0</v>
      </c>
      <c r="AL1287" s="75">
        <f>AK1287/AK1283</f>
        <v>0</v>
      </c>
      <c r="AM1287" s="88">
        <v>0</v>
      </c>
      <c r="AN1287" s="75">
        <f>AM1287/AM1283</f>
        <v>0</v>
      </c>
      <c r="AO1287" s="88"/>
      <c r="AP1287" s="75">
        <f>AO1287/AO1283</f>
        <v>0</v>
      </c>
      <c r="AQ1287" s="88"/>
      <c r="AR1287" s="75">
        <f>AQ1287/AQ1283</f>
        <v>0</v>
      </c>
      <c r="AS1287" s="88"/>
      <c r="AT1287" s="75">
        <f>AS1287/AS1283</f>
        <v>0</v>
      </c>
      <c r="AU1287" s="107">
        <f>E1287+M1287+O1287+Q1287+W1287+Y1287+AA1287+AE1287+AG1287+AI1287+AO1287+AS1287+G1287+K1287+I1287+AC1287+S1287+U1287+AQ1287+AK1287+AM1287+C1287</f>
        <v>0</v>
      </c>
      <c r="AV1287" s="155">
        <f t="shared" si="5790"/>
        <v>0</v>
      </c>
      <c r="AW1287" s="93">
        <f>IF(D1287=0,0,(IF('Attorney Detail'!I1285="yes",(D1287/AV1287)*('Attorney Detail'!G1285+'Attorney Detail'!H1285),0)))</f>
        <v>0</v>
      </c>
      <c r="AX1287" s="93">
        <f>IF(F1287=0,0,(IF('Attorney Detail'!J1285="yes",(F1287/AV1287)*('Attorney Detail'!G1285+'Attorney Detail'!H1285),0)))</f>
        <v>0</v>
      </c>
      <c r="AY1287" s="93">
        <f>IF(H1287+J1287=0,0,(IF('Attorney Detail'!K1285="yes",((H1287+J1287)/AV1287)*('Attorney Detail'!G1285+'Attorney Detail'!H1285),0)))</f>
        <v>0</v>
      </c>
      <c r="AZ1287" s="93">
        <f>IF(L1287=0,0,(IF('Attorney Detail'!L1285="yes",(L1287/AV1287)*('Attorney Detail'!G1285+'Attorney Detail'!H1285),0)))</f>
        <v>0</v>
      </c>
      <c r="BA1287" s="93">
        <f>IF(N1287=0,0,(N1287/AV1287)*('Attorney Detail'!G1285+'Attorney Detail'!H1285))</f>
        <v>0</v>
      </c>
      <c r="BB1287" s="93">
        <f>IF(R1287+T1287=0,0,(IF('Attorney Detail'!M1285="yes",((R1287+T1287)/AV1287)*('Attorney Detail'!G1285+'Attorney Detail'!H1285),0)))</f>
        <v>0</v>
      </c>
      <c r="BC1287" s="93">
        <f>IF(V1287=0,0,(IF('Attorney Detail'!N1285="yes",(((V1287)/AV1287)*('Attorney Detail'!G1285+'Attorney Detail'!H1285)),0)))</f>
        <v>0</v>
      </c>
      <c r="BD1287" s="93">
        <f>IF(X1287+Z1287+AB1287=0,0,(IF('Attorney Detail'!O1285="yes",((X1287+Z1287+AB1287)/AV1287)*('Attorney Detail'!G1285+'Attorney Detail'!H1285),0)))</f>
        <v>0</v>
      </c>
      <c r="BE1287" s="93">
        <f>IF(AD1287=0,0,(IF('Attorney Detail'!P1285="yes",(AD1287/AV1287)*('Attorney Detail'!G1285+'Attorney Detail'!H1285),0)))</f>
        <v>0</v>
      </c>
      <c r="BF1287" s="93">
        <f>IF(AF1287=0,0,(IF('Attorney Detail'!Q1285="yes",(AF1287/AV1287)*('Attorney Detail'!G1285+'Attorney Detail'!H1285),0)))</f>
        <v>0</v>
      </c>
      <c r="BG1287" s="93">
        <f>IF(AH1287=0,0,(AH1287/AV1287)*('Attorney Detail'!G1285+'Attorney Detail'!H1285))</f>
        <v>0</v>
      </c>
      <c r="BH1287" s="93">
        <f>IF(AK1287+AM1287=0,0,(IF('Attorney Detail'!R1285="yes",((AL1287+AN1287)/AV1287)*('Attorney Detail'!G1285+'Attorney Detail'!H1285),0)))</f>
        <v>0</v>
      </c>
      <c r="BI1287" s="91">
        <f>IF(AP1287=0,0,(IF('Attorney Detail'!S1285="yes",(AP1287/AV1287)*('Attorney Detail'!G1285+'Attorney Detail'!H1285),0)))</f>
        <v>0</v>
      </c>
      <c r="BJ1287" s="91">
        <f>IF(AT1287=0,0,(AT1287/AV1287)*('Attorney Detail'!G1285+'Attorney Detail'!H1285))</f>
        <v>0</v>
      </c>
      <c r="BK1287" s="91">
        <f>IF((AU1287)=0,('Attorney Detail'!G1285+'Attorney Detail'!H1285),SUM(AW1287:BJ1287))</f>
        <v>0</v>
      </c>
    </row>
    <row r="1288" spans="1:63" ht="16.5" thickTop="1" thickBot="1" x14ac:dyDescent="0.3">
      <c r="A1288" s="24" t="s">
        <v>28</v>
      </c>
      <c r="B1288" s="25"/>
      <c r="C1288" s="25"/>
      <c r="D1288" s="75">
        <f>C1288/C1283</f>
        <v>0</v>
      </c>
      <c r="E1288" s="25"/>
      <c r="F1288" s="75">
        <f>E1288/E1283</f>
        <v>0</v>
      </c>
      <c r="G1288" s="25"/>
      <c r="H1288" s="75">
        <f>G1288/G1283</f>
        <v>0</v>
      </c>
      <c r="I1288" s="25"/>
      <c r="J1288" s="75">
        <f>I1288/I1283</f>
        <v>0</v>
      </c>
      <c r="K1288" s="25"/>
      <c r="L1288" s="75">
        <f>K1288/K1283</f>
        <v>0</v>
      </c>
      <c r="M1288" s="25"/>
      <c r="N1288" s="75">
        <f>M1288/M1283</f>
        <v>0</v>
      </c>
      <c r="O1288" s="25"/>
      <c r="P1288" s="75">
        <f>O1288/O1283</f>
        <v>0</v>
      </c>
      <c r="Q1288" s="25"/>
      <c r="R1288" s="75">
        <f>Q1288/Q1283</f>
        <v>0</v>
      </c>
      <c r="S1288" s="25"/>
      <c r="T1288" s="75">
        <f>S1288/S1283</f>
        <v>0</v>
      </c>
      <c r="U1288" s="25"/>
      <c r="V1288" s="75">
        <f>U1288/U1283</f>
        <v>0</v>
      </c>
      <c r="W1288" s="25"/>
      <c r="X1288" s="75">
        <f>W1288/W1283</f>
        <v>0</v>
      </c>
      <c r="Y1288" s="25"/>
      <c r="Z1288" s="75">
        <f>Y1288/Y1283</f>
        <v>0</v>
      </c>
      <c r="AA1288" s="25"/>
      <c r="AB1288" s="75">
        <f>AA1288/AA1283</f>
        <v>0</v>
      </c>
      <c r="AC1288" s="25"/>
      <c r="AD1288" s="75">
        <f>AC1288/AC1283</f>
        <v>0</v>
      </c>
      <c r="AE1288" s="25"/>
      <c r="AF1288" s="75">
        <f>AE1288/AE1283</f>
        <v>0</v>
      </c>
      <c r="AG1288" s="25"/>
      <c r="AH1288" s="75">
        <f>AG1288/AG1283</f>
        <v>0</v>
      </c>
      <c r="AI1288" s="25"/>
      <c r="AJ1288" s="75">
        <f>AI1288/AI1283</f>
        <v>0</v>
      </c>
      <c r="AK1288" s="25">
        <v>0</v>
      </c>
      <c r="AL1288" s="75">
        <f>AK1288/AK1283</f>
        <v>0</v>
      </c>
      <c r="AM1288" s="25">
        <v>0</v>
      </c>
      <c r="AN1288" s="75">
        <f>AM1288/AM1283</f>
        <v>0</v>
      </c>
      <c r="AO1288" s="25"/>
      <c r="AP1288" s="75">
        <f>AO1288/AO1283</f>
        <v>0</v>
      </c>
      <c r="AQ1288" s="25"/>
      <c r="AR1288" s="75">
        <f>AQ1288/AQ1283</f>
        <v>0</v>
      </c>
      <c r="AS1288" s="25"/>
      <c r="AT1288" s="75">
        <f>AS1288/AS1283</f>
        <v>0</v>
      </c>
      <c r="AU1288" s="108">
        <f>E1288+M1288+O1288+Q1288+W1288+Y1288+AA1288+AE1288+AG1288+AI1288+AO1288+AS1288+G1288+K1288+I1288+AC1288+S1288+U1288+AQ1288+AK1288+AM1288+C1288</f>
        <v>0</v>
      </c>
      <c r="AV1288" s="155">
        <f t="shared" si="5790"/>
        <v>0</v>
      </c>
      <c r="AW1288" s="93">
        <f>IF(D1288=0,0,(IF('Attorney Detail'!I1286="yes",(D1288/AV1288)*('Attorney Detail'!G1286+'Attorney Detail'!H1286),0)))</f>
        <v>0</v>
      </c>
      <c r="AX1288" s="93">
        <f>IF(F1288=0,0,(IF('Attorney Detail'!J1286="yes",(F1288/AV1288)*('Attorney Detail'!G1286+'Attorney Detail'!H1286),0)))</f>
        <v>0</v>
      </c>
      <c r="AY1288" s="93">
        <f>IF(H1288+J1288=0,0,(IF('Attorney Detail'!K1286="yes",((H1288+J1288)/AV1288)*('Attorney Detail'!G1286+'Attorney Detail'!H1286),0)))</f>
        <v>0</v>
      </c>
      <c r="AZ1288" s="93">
        <f>IF(L1288=0,0,(IF('Attorney Detail'!L1286="yes",(L1288/AV1288)*('Attorney Detail'!G1286+'Attorney Detail'!H1286),0)))</f>
        <v>0</v>
      </c>
      <c r="BA1288" s="93">
        <f>IF(N1288=0,0,(N1288/AV1288)*('Attorney Detail'!G1286+'Attorney Detail'!H1286))</f>
        <v>0</v>
      </c>
      <c r="BB1288" s="93">
        <f>IF(R1288+T1288=0,0,(IF('Attorney Detail'!M1286="yes",((R1288+T1288)/AV1288)*('Attorney Detail'!G1286+'Attorney Detail'!H1286),0)))</f>
        <v>0</v>
      </c>
      <c r="BC1288" s="93">
        <f>IF(V1288=0,0,(IF('Attorney Detail'!N1286="yes",(((V1288)/AV1288)*('Attorney Detail'!G1286+'Attorney Detail'!H1286)),0)))</f>
        <v>0</v>
      </c>
      <c r="BD1288" s="93">
        <f>IF(X1288+Z1288+AB1288=0,0,(IF('Attorney Detail'!O1286="yes",((X1288+Z1288+AB1288)/AV1288)*('Attorney Detail'!G1286+'Attorney Detail'!H1286),0)))</f>
        <v>0</v>
      </c>
      <c r="BE1288" s="93">
        <f>IF(AD1288=0,0,(IF('Attorney Detail'!P1286="yes",(AD1288/AV1288)*('Attorney Detail'!G1286+'Attorney Detail'!H1286),0)))</f>
        <v>0</v>
      </c>
      <c r="BF1288" s="93">
        <f>IF(AF1288=0,0,(IF('Attorney Detail'!Q1286="yes",(AF1288/AV1288)*('Attorney Detail'!G1286+'Attorney Detail'!H1286),0)))</f>
        <v>0</v>
      </c>
      <c r="BG1288" s="93">
        <f>IF(AH1288=0,0,(AH1288/AV1288)*('Attorney Detail'!G1286+'Attorney Detail'!H1286))</f>
        <v>0</v>
      </c>
      <c r="BH1288" s="93">
        <f>IF(AK1288+AM1288=0,0,(IF('Attorney Detail'!R1286="yes",((AL1288+AN1288)/AV1288)*('Attorney Detail'!G1286+'Attorney Detail'!H1286),0)))</f>
        <v>0</v>
      </c>
      <c r="BI1288" s="91">
        <f>IF(AP1288=0,0,(IF('Attorney Detail'!S1286="yes",(AP1288/AV1288)*('Attorney Detail'!G1286+'Attorney Detail'!H1286),0)))</f>
        <v>0</v>
      </c>
      <c r="BJ1288" s="91">
        <f>IF(AT1288=0,0,(AT1288/AV1288)*('Attorney Detail'!G1286+'Attorney Detail'!H1286))</f>
        <v>0</v>
      </c>
      <c r="BK1288" s="91">
        <f>IF((AU1288)=0,('Attorney Detail'!G1286+'Attorney Detail'!H1286),SUM(AW1288:BJ1288))</f>
        <v>0</v>
      </c>
    </row>
    <row r="1289" spans="1:63" ht="16.5" thickTop="1" thickBot="1" x14ac:dyDescent="0.3">
      <c r="A1289" s="72" t="s">
        <v>29</v>
      </c>
      <c r="B1289" s="73"/>
      <c r="C1289" s="73">
        <f t="shared" ref="C1289" si="5791">SUM(C1285:C1288)</f>
        <v>0</v>
      </c>
      <c r="D1289" s="74">
        <f t="shared" ref="D1289" si="5792">C1289/C1283</f>
        <v>0</v>
      </c>
      <c r="E1289" s="73">
        <f t="shared" ref="E1289" si="5793">SUM(E1285:E1288)</f>
        <v>0</v>
      </c>
      <c r="F1289" s="74">
        <f t="shared" ref="F1289" si="5794">E1289/E1283</f>
        <v>0</v>
      </c>
      <c r="G1289" s="73">
        <f t="shared" ref="G1289" si="5795">SUM(G1285:G1288)</f>
        <v>0</v>
      </c>
      <c r="H1289" s="75">
        <f t="shared" ref="H1289" si="5796">G1289/G1283</f>
        <v>0</v>
      </c>
      <c r="I1289" s="73">
        <f t="shared" ref="I1289" si="5797">SUM(I1285:I1288)</f>
        <v>0</v>
      </c>
      <c r="J1289" s="75">
        <f t="shared" ref="J1289" si="5798">I1289/I1283</f>
        <v>0</v>
      </c>
      <c r="K1289" s="73">
        <f t="shared" ref="K1289" si="5799">SUM(K1285:K1288)</f>
        <v>0</v>
      </c>
      <c r="L1289" s="75">
        <f t="shared" ref="L1289" si="5800">K1289/K1283</f>
        <v>0</v>
      </c>
      <c r="M1289" s="73">
        <f t="shared" ref="M1289" si="5801">SUM(M1285:M1288)</f>
        <v>0</v>
      </c>
      <c r="N1289" s="74">
        <f t="shared" ref="N1289" si="5802">M1289/M1283</f>
        <v>0</v>
      </c>
      <c r="O1289" s="73">
        <f t="shared" ref="O1289" si="5803">SUM(O1285:O1288)</f>
        <v>0</v>
      </c>
      <c r="P1289" s="74">
        <f t="shared" ref="P1289" si="5804">O1289/O1283</f>
        <v>0</v>
      </c>
      <c r="Q1289" s="73">
        <f t="shared" ref="Q1289" si="5805">SUM(Q1285:Q1288)</f>
        <v>0</v>
      </c>
      <c r="R1289" s="75">
        <f t="shared" ref="R1289" si="5806">Q1289/Q1283</f>
        <v>0</v>
      </c>
      <c r="S1289" s="73">
        <f t="shared" ref="S1289" si="5807">SUM(S1285:S1288)</f>
        <v>0</v>
      </c>
      <c r="T1289" s="75">
        <f t="shared" ref="T1289" si="5808">S1289/S1283</f>
        <v>0</v>
      </c>
      <c r="U1289" s="73">
        <f t="shared" ref="U1289" si="5809">SUM(U1285:U1288)</f>
        <v>0</v>
      </c>
      <c r="V1289" s="75">
        <f t="shared" ref="V1289" si="5810">U1289/U1283</f>
        <v>0</v>
      </c>
      <c r="W1289" s="73">
        <f t="shared" ref="W1289" si="5811">SUM(W1285:W1288)</f>
        <v>0</v>
      </c>
      <c r="X1289" s="75">
        <f t="shared" ref="X1289" si="5812">W1289/W1283</f>
        <v>0</v>
      </c>
      <c r="Y1289" s="73">
        <f t="shared" ref="Y1289" si="5813">SUM(Y1285:Y1288)</f>
        <v>0</v>
      </c>
      <c r="Z1289" s="75">
        <f t="shared" ref="Z1289" si="5814">Y1289/Y1283</f>
        <v>0</v>
      </c>
      <c r="AA1289" s="73">
        <f t="shared" ref="AA1289" si="5815">SUM(AA1285:AA1288)</f>
        <v>0</v>
      </c>
      <c r="AB1289" s="75">
        <f t="shared" ref="AB1289" si="5816">AA1289/AA1283</f>
        <v>0</v>
      </c>
      <c r="AC1289" s="73">
        <f t="shared" ref="AC1289" si="5817">SUM(AC1285:AC1288)</f>
        <v>0</v>
      </c>
      <c r="AD1289" s="75">
        <f t="shared" ref="AD1289" si="5818">AC1289/AC1283</f>
        <v>0</v>
      </c>
      <c r="AE1289" s="73">
        <f t="shared" ref="AE1289" si="5819">SUM(AE1285:AE1288)</f>
        <v>0</v>
      </c>
      <c r="AF1289" s="75">
        <f t="shared" ref="AF1289" si="5820">AE1289/AE1283</f>
        <v>0</v>
      </c>
      <c r="AG1289" s="73">
        <f t="shared" ref="AG1289" si="5821">SUM(AG1285:AG1288)</f>
        <v>0</v>
      </c>
      <c r="AH1289" s="75">
        <f t="shared" ref="AH1289" si="5822">AG1289/AG1283</f>
        <v>0</v>
      </c>
      <c r="AI1289" s="73">
        <f t="shared" ref="AI1289" si="5823">SUM(AI1285:AI1288)</f>
        <v>0</v>
      </c>
      <c r="AJ1289" s="75">
        <f t="shared" ref="AJ1289" si="5824">AI1289/AI1283</f>
        <v>0</v>
      </c>
      <c r="AK1289" s="73">
        <f t="shared" ref="AK1289" si="5825">SUM(AK1285:AK1288)</f>
        <v>0</v>
      </c>
      <c r="AL1289" s="75">
        <f t="shared" ref="AL1289" si="5826">AK1289/AK1283</f>
        <v>0</v>
      </c>
      <c r="AM1289" s="73">
        <f t="shared" ref="AM1289" si="5827">SUM(AM1285:AM1288)</f>
        <v>0</v>
      </c>
      <c r="AN1289" s="75">
        <f t="shared" ref="AN1289" si="5828">AM1289/AM1283</f>
        <v>0</v>
      </c>
      <c r="AO1289" s="73">
        <f t="shared" ref="AO1289" si="5829">SUM(AO1285:AO1288)</f>
        <v>0</v>
      </c>
      <c r="AP1289" s="75">
        <f t="shared" ref="AP1289" si="5830">AO1289/AO1283</f>
        <v>0</v>
      </c>
      <c r="AQ1289" s="73">
        <f t="shared" ref="AQ1289" si="5831">SUM(AQ1285:AQ1288)</f>
        <v>0</v>
      </c>
      <c r="AR1289" s="75">
        <f t="shared" ref="AR1289" si="5832">AQ1289/AQ1283</f>
        <v>0</v>
      </c>
      <c r="AS1289" s="73">
        <f t="shared" ref="AS1289" si="5833">SUM(AS1285:AS1288)</f>
        <v>0</v>
      </c>
      <c r="AT1289" s="75">
        <f t="shared" ref="AT1289" si="5834">AS1289/AS1283</f>
        <v>0</v>
      </c>
      <c r="AU1289" s="71">
        <f>E1289+M1289+O1289+Q1289+W1289+Y1289+AA1289+AE1289+AG1289+AI1289+AO1289+AS1289+G1289+K1289+I1289+AC1289+S1289+U1289+AQ1289+AK1289+AM1289+C1289</f>
        <v>0</v>
      </c>
      <c r="AV1289" s="155">
        <f t="shared" si="5790"/>
        <v>0</v>
      </c>
      <c r="AW1289" s="94"/>
      <c r="AX1289" s="94"/>
      <c r="AY1289" s="94"/>
      <c r="AZ1289" s="94"/>
      <c r="BA1289" s="94"/>
      <c r="BB1289" s="94"/>
      <c r="BC1289" s="94"/>
      <c r="BD1289" s="94"/>
      <c r="BE1289" s="94"/>
      <c r="BF1289" s="94"/>
      <c r="BG1289" s="94"/>
      <c r="BH1289" s="94"/>
      <c r="BI1289" s="94"/>
      <c r="BJ1289" s="94"/>
      <c r="BK1289" s="94"/>
    </row>
    <row r="1290" spans="1:63" ht="15.75" thickTop="1" x14ac:dyDescent="0.25">
      <c r="A1290" s="239"/>
      <c r="B1290" s="239"/>
      <c r="C1290" s="239"/>
      <c r="D1290" s="239"/>
      <c r="E1290" s="239"/>
      <c r="F1290" s="239"/>
      <c r="G1290" s="239"/>
      <c r="H1290" s="239"/>
      <c r="I1290" s="239"/>
      <c r="J1290" s="239"/>
      <c r="K1290" s="239"/>
      <c r="L1290" s="239"/>
      <c r="M1290" s="239"/>
      <c r="N1290" s="239"/>
      <c r="O1290" s="239"/>
      <c r="P1290" s="239"/>
      <c r="Q1290" s="239"/>
      <c r="R1290" s="239"/>
      <c r="S1290" s="239"/>
      <c r="T1290" s="239"/>
      <c r="U1290" s="239"/>
      <c r="V1290" s="239"/>
      <c r="W1290" s="239"/>
      <c r="X1290" s="239"/>
      <c r="Y1290" s="239"/>
      <c r="Z1290" s="239"/>
      <c r="AA1290" s="239"/>
      <c r="AB1290" s="239"/>
      <c r="AC1290" s="239"/>
      <c r="AD1290" s="239"/>
      <c r="AE1290" s="239"/>
      <c r="AF1290" s="239"/>
      <c r="AG1290" s="239"/>
      <c r="AH1290" s="239"/>
      <c r="AI1290" s="239"/>
      <c r="AJ1290" s="239"/>
      <c r="AK1290" s="239"/>
      <c r="AL1290" s="239"/>
      <c r="AM1290" s="239"/>
      <c r="AN1290" s="239"/>
      <c r="AO1290" s="239"/>
      <c r="AP1290" s="239"/>
      <c r="AQ1290" s="239"/>
      <c r="AR1290" s="239"/>
      <c r="AS1290" s="239"/>
      <c r="AT1290" s="239"/>
      <c r="AU1290" s="239"/>
      <c r="AV1290" s="239"/>
    </row>
    <row r="1291" spans="1:63" ht="45" x14ac:dyDescent="0.25">
      <c r="A1291" s="76"/>
      <c r="B1291" s="66" t="s">
        <v>21</v>
      </c>
      <c r="C1291" s="225" t="s">
        <v>442</v>
      </c>
      <c r="D1291" s="226"/>
      <c r="E1291" s="225" t="s">
        <v>96</v>
      </c>
      <c r="F1291" s="226"/>
      <c r="G1291" s="232" t="s">
        <v>99</v>
      </c>
      <c r="H1291" s="226"/>
      <c r="I1291" s="232" t="s">
        <v>100</v>
      </c>
      <c r="J1291" s="226"/>
      <c r="K1291" s="225" t="s">
        <v>97</v>
      </c>
      <c r="L1291" s="226"/>
      <c r="M1291" s="225" t="s">
        <v>98</v>
      </c>
      <c r="N1291" s="226"/>
      <c r="O1291" s="225" t="s">
        <v>22</v>
      </c>
      <c r="P1291" s="226"/>
      <c r="Q1291" s="225" t="s">
        <v>489</v>
      </c>
      <c r="R1291" s="226"/>
      <c r="S1291" s="225" t="s">
        <v>488</v>
      </c>
      <c r="T1291" s="226"/>
      <c r="U1291" s="232" t="s">
        <v>422</v>
      </c>
      <c r="V1291" s="226"/>
      <c r="W1291" s="232" t="s">
        <v>436</v>
      </c>
      <c r="X1291" s="226"/>
      <c r="Y1291" s="232" t="s">
        <v>423</v>
      </c>
      <c r="Z1291" s="226"/>
      <c r="AA1291" s="225" t="s">
        <v>484</v>
      </c>
      <c r="AB1291" s="226"/>
      <c r="AC1291" s="225" t="s">
        <v>93</v>
      </c>
      <c r="AD1291" s="226"/>
      <c r="AE1291" s="225" t="s">
        <v>94</v>
      </c>
      <c r="AF1291" s="226"/>
      <c r="AG1291" s="225" t="s">
        <v>485</v>
      </c>
      <c r="AH1291" s="226"/>
      <c r="AI1291" s="225" t="s">
        <v>424</v>
      </c>
      <c r="AJ1291" s="226"/>
      <c r="AK1291" s="225" t="s">
        <v>425</v>
      </c>
      <c r="AL1291" s="226"/>
      <c r="AM1291" s="225" t="s">
        <v>437</v>
      </c>
      <c r="AN1291" s="226"/>
      <c r="AO1291" s="225" t="s">
        <v>500</v>
      </c>
      <c r="AP1291" s="226"/>
      <c r="AQ1291" s="225" t="s">
        <v>426</v>
      </c>
      <c r="AR1291" s="226"/>
      <c r="AS1291" s="225" t="s">
        <v>447</v>
      </c>
      <c r="AT1291" s="226"/>
      <c r="AU1291" s="225" t="s">
        <v>23</v>
      </c>
      <c r="AV1291" s="226"/>
      <c r="AW1291" s="89" t="s">
        <v>442</v>
      </c>
      <c r="AX1291" s="89" t="s">
        <v>96</v>
      </c>
      <c r="AY1291" s="195" t="s">
        <v>397</v>
      </c>
      <c r="AZ1291" s="105" t="s">
        <v>97</v>
      </c>
      <c r="BA1291" s="105" t="s">
        <v>443</v>
      </c>
      <c r="BB1291" s="90" t="s">
        <v>434</v>
      </c>
      <c r="BC1291" s="106" t="s">
        <v>398</v>
      </c>
      <c r="BD1291" s="90" t="s">
        <v>435</v>
      </c>
      <c r="BE1291" s="90" t="s">
        <v>93</v>
      </c>
      <c r="BF1291" s="90" t="s">
        <v>94</v>
      </c>
      <c r="BG1291" s="90" t="s">
        <v>31</v>
      </c>
      <c r="BH1291" s="90" t="s">
        <v>444</v>
      </c>
      <c r="BI1291" s="91" t="s">
        <v>445</v>
      </c>
      <c r="BJ1291" s="91" t="s">
        <v>446</v>
      </c>
      <c r="BK1291" s="91" t="s">
        <v>448</v>
      </c>
    </row>
    <row r="1292" spans="1:63" x14ac:dyDescent="0.25">
      <c r="A1292" s="38" t="s">
        <v>107</v>
      </c>
      <c r="B1292" s="67"/>
      <c r="C1292" s="67"/>
      <c r="D1292" s="68"/>
      <c r="E1292" s="67"/>
      <c r="F1292" s="68"/>
      <c r="G1292" s="67"/>
      <c r="H1292" s="68"/>
      <c r="I1292" s="67"/>
      <c r="J1292" s="68"/>
      <c r="K1292" s="67"/>
      <c r="L1292" s="68"/>
      <c r="M1292" s="69"/>
      <c r="N1292" s="68"/>
      <c r="O1292" s="67"/>
      <c r="P1292" s="68"/>
      <c r="Q1292" s="67"/>
      <c r="R1292" s="68"/>
      <c r="S1292" s="67"/>
      <c r="T1292" s="68"/>
      <c r="U1292" s="67"/>
      <c r="V1292" s="68"/>
      <c r="W1292" s="67"/>
      <c r="X1292" s="68"/>
      <c r="Y1292" s="67"/>
      <c r="Z1292" s="68"/>
      <c r="AA1292" s="67"/>
      <c r="AB1292" s="68"/>
      <c r="AC1292" s="69"/>
      <c r="AD1292" s="69"/>
      <c r="AE1292" s="67"/>
      <c r="AF1292" s="68"/>
      <c r="AG1292" s="67"/>
      <c r="AH1292" s="68"/>
      <c r="AI1292" s="67"/>
      <c r="AJ1292" s="68"/>
      <c r="AK1292" s="227"/>
      <c r="AL1292" s="228"/>
      <c r="AM1292" s="227"/>
      <c r="AN1292" s="228"/>
      <c r="AO1292" s="112"/>
      <c r="AP1292" s="113"/>
      <c r="AQ1292" s="112"/>
      <c r="AR1292" s="113"/>
      <c r="AS1292" s="112"/>
      <c r="AT1292" s="113"/>
      <c r="AU1292" s="67"/>
      <c r="AV1292" s="110"/>
      <c r="AW1292" s="89"/>
      <c r="AX1292" s="89"/>
      <c r="AY1292" s="89"/>
      <c r="AZ1292" s="89"/>
      <c r="BA1292" s="89"/>
    </row>
    <row r="1293" spans="1:63" x14ac:dyDescent="0.25">
      <c r="A1293" s="77"/>
      <c r="B1293" s="70"/>
      <c r="C1293" s="223">
        <f>(VLOOKUP(A1292,$BL$2:$CH$5,2,FALSE))*'Attorney Detail'!F1293</f>
        <v>15</v>
      </c>
      <c r="D1293" s="224"/>
      <c r="E1293" s="223">
        <f>(VLOOKUP(A1292,$BL$2:$CH$5,3,FALSE))*'Attorney Detail'!F1293</f>
        <v>15</v>
      </c>
      <c r="F1293" s="224"/>
      <c r="G1293" s="223">
        <f>VLOOKUP(A1292,$BL$2:$CI$5,4,FALSE)*'Attorney Detail'!F1293</f>
        <v>50</v>
      </c>
      <c r="H1293" s="224"/>
      <c r="I1293" s="223">
        <f>VLOOKUP(A1292,$BL$2:$CI$5,5,FALSE)*'Attorney Detail'!F1293</f>
        <v>80</v>
      </c>
      <c r="J1293" s="224"/>
      <c r="K1293" s="223">
        <f>VLOOKUP(A1292,$BL$2:$CI$5,6,FALSE)*'Attorney Detail'!F1293</f>
        <v>100</v>
      </c>
      <c r="L1293" s="224"/>
      <c r="M1293" s="234">
        <f>VLOOKUP(A1292,$BL$2:$CI$5,7,FALSE)*'Attorney Detail'!F1293</f>
        <v>150</v>
      </c>
      <c r="N1293" s="224"/>
      <c r="O1293" s="223">
        <f>VLOOKUP(A1292,$BL$2:$CI$5,8,FALSE)*'Attorney Detail'!F1293</f>
        <v>300</v>
      </c>
      <c r="P1293" s="224"/>
      <c r="Q1293" s="223">
        <f>VLOOKUP(A1292,$BL$2:$CI$5,9,FALSE)*'Attorney Detail'!F1293</f>
        <v>15</v>
      </c>
      <c r="R1293" s="224"/>
      <c r="S1293" s="223">
        <f>VLOOKUP(A1292,$BL$2:$CI$5,10,FALSE)*'Attorney Detail'!F1293</f>
        <v>50</v>
      </c>
      <c r="T1293" s="224"/>
      <c r="U1293" s="223">
        <f>VLOOKUP(A1292,$BL$2:$CI$5,11,FALSE)*'Attorney Detail'!F1293</f>
        <v>100</v>
      </c>
      <c r="V1293" s="224"/>
      <c r="W1293" s="223">
        <f>VLOOKUP(A1292,$BL$2:$CI$5,12,FALSE)*'Attorney Detail'!F1293</f>
        <v>220</v>
      </c>
      <c r="X1293" s="224"/>
      <c r="Y1293" s="223">
        <f>VLOOKUP(A1292,$BL$2:$CI$5,13,FALSE)*'Attorney Detail'!F1293</f>
        <v>300</v>
      </c>
      <c r="Z1293" s="224"/>
      <c r="AA1293" s="229">
        <f>VLOOKUP(A1292,$BL$2:$CI$5,14,FALSE)*'Attorney Detail'!F1293</f>
        <v>400</v>
      </c>
      <c r="AB1293" s="230"/>
      <c r="AC1293" s="229">
        <f>VLOOKUP(A1292,$BL$2:$CI$5,15,FALSE)*'Attorney Detail'!F1293</f>
        <v>120</v>
      </c>
      <c r="AD1293" s="231"/>
      <c r="AE1293" s="229">
        <f>VLOOKUP(A1292,$BL$2:$CI$5,16,FALSE)*'Attorney Detail'!F1293</f>
        <v>120</v>
      </c>
      <c r="AF1293" s="230"/>
      <c r="AG1293" s="229">
        <f>VLOOKUP(A1292,$BL$2:$CI$5,17,FALSE)*'Attorney Detail'!F1293</f>
        <v>300</v>
      </c>
      <c r="AH1293" s="230"/>
      <c r="AI1293" s="223">
        <f>VLOOKUP(A1292,$BL$2:$CI$5,18,FALSE)*'Attorney Detail'!F1293</f>
        <v>300</v>
      </c>
      <c r="AJ1293" s="224"/>
      <c r="AK1293" s="223">
        <f>VLOOKUP(A1292,$BL$2:$CI$5,19,FALSE)*'Attorney Detail'!F1293</f>
        <v>15</v>
      </c>
      <c r="AL1293" s="224"/>
      <c r="AM1293" s="223">
        <f>VLOOKUP(A1292,$BL$2:$CI$5,20,FALSE)*'Attorney Detail'!F1293</f>
        <v>40</v>
      </c>
      <c r="AN1293" s="224"/>
      <c r="AO1293" s="223">
        <f>VLOOKUP(A1292,$BL$2:$CI$5,21,FALSE)*'Attorney Detail'!F1293</f>
        <v>40</v>
      </c>
      <c r="AP1293" s="224"/>
      <c r="AQ1293" s="223">
        <f>VLOOKUP(A1292,$BL$2:$CI$5,22,FALSE)*'Attorney Detail'!F1293</f>
        <v>40</v>
      </c>
      <c r="AR1293" s="224"/>
      <c r="AS1293" s="235">
        <f>VLOOKUP(A1292,$BL$2:$CI$5,23,FALSE)*'Attorney Detail'!F1293</f>
        <v>10000000000</v>
      </c>
      <c r="AT1293" s="236"/>
      <c r="AU1293" s="237"/>
      <c r="AV1293" s="238"/>
    </row>
    <row r="1294" spans="1:63" ht="15.75" thickBot="1" x14ac:dyDescent="0.3">
      <c r="A1294" s="37" t="str">
        <f>'Attorney Detail'!A1293&amp;""</f>
        <v/>
      </c>
      <c r="B1294" s="78" t="s">
        <v>24</v>
      </c>
      <c r="C1294" s="78" t="s">
        <v>24</v>
      </c>
      <c r="D1294" s="78" t="s">
        <v>112</v>
      </c>
      <c r="E1294" s="78" t="s">
        <v>24</v>
      </c>
      <c r="F1294" s="78" t="s">
        <v>112</v>
      </c>
      <c r="G1294" s="78" t="s">
        <v>24</v>
      </c>
      <c r="H1294" s="78" t="s">
        <v>112</v>
      </c>
      <c r="I1294" s="78" t="s">
        <v>24</v>
      </c>
      <c r="J1294" s="78" t="s">
        <v>112</v>
      </c>
      <c r="K1294" s="78" t="s">
        <v>24</v>
      </c>
      <c r="L1294" s="78" t="s">
        <v>112</v>
      </c>
      <c r="M1294" s="78" t="s">
        <v>24</v>
      </c>
      <c r="N1294" s="78" t="s">
        <v>112</v>
      </c>
      <c r="O1294" s="78" t="s">
        <v>24</v>
      </c>
      <c r="P1294" s="78" t="s">
        <v>112</v>
      </c>
      <c r="Q1294" s="78" t="s">
        <v>24</v>
      </c>
      <c r="R1294" s="78" t="s">
        <v>112</v>
      </c>
      <c r="S1294" s="78" t="s">
        <v>24</v>
      </c>
      <c r="T1294" s="78" t="s">
        <v>112</v>
      </c>
      <c r="U1294" s="78" t="s">
        <v>24</v>
      </c>
      <c r="V1294" s="78" t="s">
        <v>112</v>
      </c>
      <c r="W1294" s="78" t="s">
        <v>24</v>
      </c>
      <c r="X1294" s="78" t="s">
        <v>112</v>
      </c>
      <c r="Y1294" s="78" t="s">
        <v>24</v>
      </c>
      <c r="Z1294" s="78" t="s">
        <v>112</v>
      </c>
      <c r="AA1294" s="78" t="s">
        <v>24</v>
      </c>
      <c r="AB1294" s="78" t="s">
        <v>112</v>
      </c>
      <c r="AC1294" s="78" t="s">
        <v>24</v>
      </c>
      <c r="AD1294" s="78" t="s">
        <v>112</v>
      </c>
      <c r="AE1294" s="78" t="s">
        <v>24</v>
      </c>
      <c r="AF1294" s="78" t="s">
        <v>112</v>
      </c>
      <c r="AG1294" s="78" t="s">
        <v>24</v>
      </c>
      <c r="AH1294" s="79" t="s">
        <v>112</v>
      </c>
      <c r="AI1294" s="78" t="s">
        <v>24</v>
      </c>
      <c r="AJ1294" s="78" t="s">
        <v>112</v>
      </c>
      <c r="AK1294" s="78" t="s">
        <v>24</v>
      </c>
      <c r="AL1294" s="78" t="s">
        <v>112</v>
      </c>
      <c r="AM1294" s="78" t="s">
        <v>24</v>
      </c>
      <c r="AN1294" s="78" t="s">
        <v>112</v>
      </c>
      <c r="AO1294" s="78" t="s">
        <v>24</v>
      </c>
      <c r="AP1294" s="78" t="s">
        <v>112</v>
      </c>
      <c r="AQ1294" s="78" t="s">
        <v>24</v>
      </c>
      <c r="AR1294" s="78" t="s">
        <v>112</v>
      </c>
      <c r="AS1294" s="78" t="s">
        <v>24</v>
      </c>
      <c r="AT1294" s="78" t="s">
        <v>112</v>
      </c>
      <c r="AU1294" s="78" t="s">
        <v>24</v>
      </c>
      <c r="AV1294" s="154" t="s">
        <v>112</v>
      </c>
    </row>
    <row r="1295" spans="1:63" ht="16.5" thickTop="1" thickBot="1" x14ac:dyDescent="0.3">
      <c r="A1295" s="20" t="s">
        <v>25</v>
      </c>
      <c r="B1295" s="21"/>
      <c r="C1295" s="21"/>
      <c r="D1295" s="75">
        <f>C1295/C1293</f>
        <v>0</v>
      </c>
      <c r="E1295" s="21"/>
      <c r="F1295" s="75">
        <f>E1295/E1293</f>
        <v>0</v>
      </c>
      <c r="G1295" s="21"/>
      <c r="H1295" s="75">
        <f>G1295/G1293</f>
        <v>0</v>
      </c>
      <c r="I1295" s="21"/>
      <c r="J1295" s="75">
        <f>I1295/I1293</f>
        <v>0</v>
      </c>
      <c r="K1295" s="21"/>
      <c r="L1295" s="75">
        <f>K1295/K1293</f>
        <v>0</v>
      </c>
      <c r="M1295" s="21"/>
      <c r="N1295" s="75">
        <f>M1295/M1293</f>
        <v>0</v>
      </c>
      <c r="O1295" s="21"/>
      <c r="P1295" s="75">
        <f>O1295/O1293</f>
        <v>0</v>
      </c>
      <c r="Q1295" s="21"/>
      <c r="R1295" s="75">
        <f>Q1295/Q1293</f>
        <v>0</v>
      </c>
      <c r="S1295" s="21"/>
      <c r="T1295" s="75">
        <f>S1295/S1293</f>
        <v>0</v>
      </c>
      <c r="U1295" s="21"/>
      <c r="V1295" s="75">
        <f>U1295/U1293</f>
        <v>0</v>
      </c>
      <c r="W1295" s="21"/>
      <c r="X1295" s="75">
        <f>W1295/W1293</f>
        <v>0</v>
      </c>
      <c r="Y1295" s="21"/>
      <c r="Z1295" s="75">
        <f>Y1295/Y1293</f>
        <v>0</v>
      </c>
      <c r="AA1295" s="21"/>
      <c r="AB1295" s="75">
        <f>AA1295/AA1293</f>
        <v>0</v>
      </c>
      <c r="AC1295" s="21"/>
      <c r="AD1295" s="75">
        <f>AC1295/AC1293</f>
        <v>0</v>
      </c>
      <c r="AE1295" s="21"/>
      <c r="AF1295" s="75">
        <f>AE1295/AE1293</f>
        <v>0</v>
      </c>
      <c r="AG1295" s="21"/>
      <c r="AH1295" s="75">
        <f>AG1295/AG1293</f>
        <v>0</v>
      </c>
      <c r="AI1295" s="21"/>
      <c r="AJ1295" s="75">
        <f>AI1295/AI1293</f>
        <v>0</v>
      </c>
      <c r="AK1295" s="21"/>
      <c r="AL1295" s="75">
        <f>AK1295/AK1293</f>
        <v>0</v>
      </c>
      <c r="AM1295" s="21">
        <v>0</v>
      </c>
      <c r="AN1295" s="75">
        <f>AM1295/AM1293</f>
        <v>0</v>
      </c>
      <c r="AO1295" s="21"/>
      <c r="AP1295" s="75">
        <f>AO1295/AO1293</f>
        <v>0</v>
      </c>
      <c r="AQ1295" s="21"/>
      <c r="AR1295" s="75">
        <f>AQ1295/AQ1293</f>
        <v>0</v>
      </c>
      <c r="AS1295" s="21"/>
      <c r="AT1295" s="75">
        <f>AS1295/AS1293</f>
        <v>0</v>
      </c>
      <c r="AU1295" s="100">
        <f>E1295+M1295+O1295+Q1295+W1295+Y1295+AA1295+AE1295+AG1295+AI1295+AO1295+AS1295+G1295+K1295+I1295+AC1295+S1295+U1295+AQ1295+AK1295+AM1295+C1295</f>
        <v>0</v>
      </c>
      <c r="AV1295" s="155">
        <f t="shared" ref="AV1295:AV1299" si="5835">F1295+N1295+P1295+R1295+X1295+Z1295+AB1295+AF1295+AH1295+AJ1295+AP1295+AT1295+AD1295+H1295+L1295+J1295+T1295+V1295+AR1295+AL1295+AN1295+D1295</f>
        <v>0</v>
      </c>
      <c r="AW1295" s="93">
        <f>IF(D1295=0,0,(IF('Attorney Detail'!I1293="yes",(D1295/AV1295)*('Attorney Detail'!G1293+'Attorney Detail'!H1293),0)))</f>
        <v>0</v>
      </c>
      <c r="AX1295" s="93">
        <f>IF(F1295=0,0,(IF('Attorney Detail'!J1293="yes",(F1295/AV1295)*('Attorney Detail'!G1293+'Attorney Detail'!H1293),0)))</f>
        <v>0</v>
      </c>
      <c r="AY1295" s="93">
        <f>IF(H1295+J1295=0,0,(IF('Attorney Detail'!K1293="yes",((H1295+J1295)/AV1295)*('Attorney Detail'!G1293+'Attorney Detail'!H1293),0)))</f>
        <v>0</v>
      </c>
      <c r="AZ1295" s="93">
        <f>IF(L1295=0,0,(IF('Attorney Detail'!L1293="yes",(L1295/AV1295)*('Attorney Detail'!G1293+'Attorney Detail'!H1293),0)))</f>
        <v>0</v>
      </c>
      <c r="BA1295" s="93">
        <f>IF(N1295=0,0,(N1295/AV1295)*('Attorney Detail'!G1293+'Attorney Detail'!H1293))</f>
        <v>0</v>
      </c>
      <c r="BB1295" s="93">
        <f>IF(R1295+T1295=0,0,(IF('Attorney Detail'!M1293="yes",((R1295+T1295)/AV1295)*('Attorney Detail'!G1293+'Attorney Detail'!H1293),0)))</f>
        <v>0</v>
      </c>
      <c r="BC1295" s="93">
        <f>IF(V1295=0,0,(IF('Attorney Detail'!N1293="yes",(((V1295)/AV1295)*('Attorney Detail'!G1293+'Attorney Detail'!H1293)),0)))</f>
        <v>0</v>
      </c>
      <c r="BD1295" s="93">
        <f>IF(X1295+Z1295+AB1295=0,0,(IF('Attorney Detail'!O1293="yes",((X1295+Z1295+AB1295)/AV1295)*('Attorney Detail'!G1293+'Attorney Detail'!H1293),0)))</f>
        <v>0</v>
      </c>
      <c r="BE1295" s="93">
        <f>IF(AD1295=0,0,(IF('Attorney Detail'!P1293="yes",(AD1295/AV1295)*('Attorney Detail'!G1293+'Attorney Detail'!H1293),0)))</f>
        <v>0</v>
      </c>
      <c r="BF1295" s="93">
        <f>IF(AF1295=0,0,(IF('Attorney Detail'!Q1293="yes",(AF1295/AV1295)*('Attorney Detail'!G1293+'Attorney Detail'!H1293),0)))</f>
        <v>0</v>
      </c>
      <c r="BG1295" s="93">
        <f>IF(AH1295=0,0,(AH1295/AV1295)*('Attorney Detail'!G1293+'Attorney Detail'!H1293))</f>
        <v>0</v>
      </c>
      <c r="BH1295" s="93">
        <f>IF(AK1295+AM1295=0,0,(IF('Attorney Detail'!R1293="yes",((AL1295+AN1295)/AV1295)*('Attorney Detail'!G1293+'Attorney Detail'!H1293),0)))</f>
        <v>0</v>
      </c>
      <c r="BI1295" s="91">
        <f>IF(AP1295=0,0,(IF('Attorney Detail'!S1293="yes",(AP1295/AV1295)*('Attorney Detail'!G1293+'Attorney Detail'!H1293),0)))</f>
        <v>0</v>
      </c>
      <c r="BJ1295" s="91">
        <f>IF(AT1295=0,0,(AT1295/AV1295)*('Attorney Detail'!G1293+'Attorney Detail'!H1293))</f>
        <v>0</v>
      </c>
      <c r="BK1295" s="91">
        <f>IF((AU1295)=0,('Attorney Detail'!G1293+'Attorney Detail'!H1293),SUM(AW1295:BJ1295))</f>
        <v>0</v>
      </c>
    </row>
    <row r="1296" spans="1:63" ht="16.5" thickTop="1" thickBot="1" x14ac:dyDescent="0.3">
      <c r="A1296" s="22" t="s">
        <v>26</v>
      </c>
      <c r="B1296" s="23"/>
      <c r="C1296" s="88"/>
      <c r="D1296" s="75">
        <f>C1296/C1293</f>
        <v>0</v>
      </c>
      <c r="E1296" s="88"/>
      <c r="F1296" s="75">
        <f>E1296/E1293</f>
        <v>0</v>
      </c>
      <c r="G1296" s="88"/>
      <c r="H1296" s="75">
        <f>G1296/G1293</f>
        <v>0</v>
      </c>
      <c r="I1296" s="88"/>
      <c r="J1296" s="75">
        <f>I1296/I1293</f>
        <v>0</v>
      </c>
      <c r="K1296" s="88"/>
      <c r="L1296" s="75">
        <f>K1296/K1293</f>
        <v>0</v>
      </c>
      <c r="M1296" s="88"/>
      <c r="N1296" s="75">
        <f>M1296/M1293</f>
        <v>0</v>
      </c>
      <c r="O1296" s="88"/>
      <c r="P1296" s="75">
        <f>O1296/O1293</f>
        <v>0</v>
      </c>
      <c r="Q1296" s="88"/>
      <c r="R1296" s="75">
        <f>Q1296/Q1293</f>
        <v>0</v>
      </c>
      <c r="S1296" s="88"/>
      <c r="T1296" s="75">
        <f>S1296/S1293</f>
        <v>0</v>
      </c>
      <c r="U1296" s="88"/>
      <c r="V1296" s="75">
        <f>U1296/U1293</f>
        <v>0</v>
      </c>
      <c r="W1296" s="88"/>
      <c r="X1296" s="75">
        <f>W1296/W1293</f>
        <v>0</v>
      </c>
      <c r="Y1296" s="88"/>
      <c r="Z1296" s="75">
        <f>Y1296/Y1293</f>
        <v>0</v>
      </c>
      <c r="AA1296" s="88"/>
      <c r="AB1296" s="75">
        <f>AA1296/AA1293</f>
        <v>0</v>
      </c>
      <c r="AC1296" s="88"/>
      <c r="AD1296" s="75">
        <f>AC1296/AC1293</f>
        <v>0</v>
      </c>
      <c r="AE1296" s="88"/>
      <c r="AF1296" s="75">
        <f>AE1296/AE1293</f>
        <v>0</v>
      </c>
      <c r="AG1296" s="88"/>
      <c r="AH1296" s="75">
        <f>AG1296/AG1293</f>
        <v>0</v>
      </c>
      <c r="AI1296" s="88"/>
      <c r="AJ1296" s="75">
        <f>AI1296/AI1293</f>
        <v>0</v>
      </c>
      <c r="AK1296" s="88">
        <v>0</v>
      </c>
      <c r="AL1296" s="75">
        <f>AK1296/AK1293</f>
        <v>0</v>
      </c>
      <c r="AM1296" s="88">
        <v>0</v>
      </c>
      <c r="AN1296" s="75">
        <f>AM1296/AM1293</f>
        <v>0</v>
      </c>
      <c r="AO1296" s="88"/>
      <c r="AP1296" s="75">
        <f>AO1296/AO1293</f>
        <v>0</v>
      </c>
      <c r="AQ1296" s="88"/>
      <c r="AR1296" s="75">
        <f>AQ1296/AQ1293</f>
        <v>0</v>
      </c>
      <c r="AS1296" s="88"/>
      <c r="AT1296" s="75">
        <f>AS1296/AS1293</f>
        <v>0</v>
      </c>
      <c r="AU1296" s="107">
        <f>E1296+M1296+O1296+Q1296+W1296+Y1296+AA1296+AE1296+AG1296+AI1296+AO1296+AS1296+G1296+K1296+I1296+AC1296+S1296+U1296+AQ1296+AK1296+AM1296+C1296</f>
        <v>0</v>
      </c>
      <c r="AV1296" s="155">
        <f t="shared" si="5835"/>
        <v>0</v>
      </c>
      <c r="AW1296" s="93">
        <f>IF(D1296=0,0,(IF('Attorney Detail'!I1294="yes",(D1296/AV1296)*('Attorney Detail'!G1294+'Attorney Detail'!H1294),0)))</f>
        <v>0</v>
      </c>
      <c r="AX1296" s="93">
        <f>IF(F1296=0,0,(IF('Attorney Detail'!J1294="yes",(F1296/AV1296)*('Attorney Detail'!G1294+'Attorney Detail'!H1294),0)))</f>
        <v>0</v>
      </c>
      <c r="AY1296" s="93">
        <f>IF(H1296+J1296=0,0,(IF('Attorney Detail'!K1294="yes",((H1296+J1296)/AV1296)*('Attorney Detail'!G1294+'Attorney Detail'!H1294),0)))</f>
        <v>0</v>
      </c>
      <c r="AZ1296" s="93">
        <f>IF(L1296=0,0,(IF('Attorney Detail'!L1294="yes",(L1296/AV1296)*('Attorney Detail'!G1294+'Attorney Detail'!H1294),0)))</f>
        <v>0</v>
      </c>
      <c r="BA1296" s="93">
        <f>IF(N1296=0,0,(N1296/AV1296)*('Attorney Detail'!G1294+'Attorney Detail'!H1294))</f>
        <v>0</v>
      </c>
      <c r="BB1296" s="93">
        <f>IF(R1296+T1296=0,0,(IF('Attorney Detail'!M1294="yes",((R1296+T1296)/AV1296)*('Attorney Detail'!G1294+'Attorney Detail'!H1294),0)))</f>
        <v>0</v>
      </c>
      <c r="BC1296" s="93">
        <f>IF(V1296=0,0,(IF('Attorney Detail'!N1294="yes",(((V1296)/AV1296)*('Attorney Detail'!G1294+'Attorney Detail'!H1294)),0)))</f>
        <v>0</v>
      </c>
      <c r="BD1296" s="93">
        <f>IF(X1296+Z1296+AB1296=0,0,(IF('Attorney Detail'!O1294="yes",((X1296+Z1296+AB1296)/AV1296)*('Attorney Detail'!G1294+'Attorney Detail'!H1294),0)))</f>
        <v>0</v>
      </c>
      <c r="BE1296" s="93">
        <f>IF(AD1296=0,0,(IF('Attorney Detail'!P1294="yes",(AD1296/AV1296)*('Attorney Detail'!G1294+'Attorney Detail'!H1294),0)))</f>
        <v>0</v>
      </c>
      <c r="BF1296" s="93">
        <f>IF(AF1296=0,0,(IF('Attorney Detail'!Q1294="yes",(AF1296/AV1296)*('Attorney Detail'!G1294+'Attorney Detail'!H1294),0)))</f>
        <v>0</v>
      </c>
      <c r="BG1296" s="93">
        <f>IF(AH1296=0,0,(AH1296/AV1296)*('Attorney Detail'!G1294+'Attorney Detail'!H1294))</f>
        <v>0</v>
      </c>
      <c r="BH1296" s="93">
        <f>IF(AK1296+AM1296=0,0,(IF('Attorney Detail'!R1294="yes",((AL1296+AN1296)/AV1296)*('Attorney Detail'!G1294+'Attorney Detail'!H1294),0)))</f>
        <v>0</v>
      </c>
      <c r="BI1296" s="91">
        <f>IF(AP1296=0,0,(IF('Attorney Detail'!S1294="yes",(AP1296/AV1296)*('Attorney Detail'!G1294+'Attorney Detail'!H1294),0)))</f>
        <v>0</v>
      </c>
      <c r="BJ1296" s="91">
        <f>IF(AT1296=0,0,(AT1296/AV1296)*('Attorney Detail'!G1294+'Attorney Detail'!H1294))</f>
        <v>0</v>
      </c>
      <c r="BK1296" s="91">
        <f>IF((AU1296)=0,('Attorney Detail'!G1294+'Attorney Detail'!H1294),SUM(AW1296:BJ1296))</f>
        <v>0</v>
      </c>
    </row>
    <row r="1297" spans="1:63" ht="16.5" thickTop="1" thickBot="1" x14ac:dyDescent="0.3">
      <c r="A1297" s="22" t="s">
        <v>27</v>
      </c>
      <c r="B1297" s="23"/>
      <c r="C1297" s="88"/>
      <c r="D1297" s="75">
        <f>C1297/C1293</f>
        <v>0</v>
      </c>
      <c r="E1297" s="88"/>
      <c r="F1297" s="75">
        <f>E1297/E1293</f>
        <v>0</v>
      </c>
      <c r="G1297" s="88"/>
      <c r="H1297" s="75">
        <f>G1297/G1293</f>
        <v>0</v>
      </c>
      <c r="I1297" s="88"/>
      <c r="J1297" s="75">
        <f>I1297/I1293</f>
        <v>0</v>
      </c>
      <c r="K1297" s="88"/>
      <c r="L1297" s="75">
        <f>K1297/K1293</f>
        <v>0</v>
      </c>
      <c r="M1297" s="88"/>
      <c r="N1297" s="75">
        <f>M1297/M1293</f>
        <v>0</v>
      </c>
      <c r="O1297" s="88"/>
      <c r="P1297" s="75">
        <f>O1297/O1293</f>
        <v>0</v>
      </c>
      <c r="Q1297" s="88"/>
      <c r="R1297" s="75">
        <f>Q1297/Q1293</f>
        <v>0</v>
      </c>
      <c r="S1297" s="88"/>
      <c r="T1297" s="75">
        <f>S1297/S1293</f>
        <v>0</v>
      </c>
      <c r="U1297" s="88"/>
      <c r="V1297" s="75">
        <f>U1297/U1293</f>
        <v>0</v>
      </c>
      <c r="W1297" s="88"/>
      <c r="X1297" s="75">
        <f>W1297/W1293</f>
        <v>0</v>
      </c>
      <c r="Y1297" s="88"/>
      <c r="Z1297" s="75">
        <f>Y1297/Y1293</f>
        <v>0</v>
      </c>
      <c r="AA1297" s="88"/>
      <c r="AB1297" s="75">
        <f>AA1297/AA1293</f>
        <v>0</v>
      </c>
      <c r="AC1297" s="88"/>
      <c r="AD1297" s="75">
        <f>AC1297/AC1293</f>
        <v>0</v>
      </c>
      <c r="AE1297" s="88"/>
      <c r="AF1297" s="75">
        <f>AE1297/AE1293</f>
        <v>0</v>
      </c>
      <c r="AG1297" s="88"/>
      <c r="AH1297" s="75">
        <f>AG1297/AG1293</f>
        <v>0</v>
      </c>
      <c r="AI1297" s="88"/>
      <c r="AJ1297" s="75">
        <f>AI1297/AI1293</f>
        <v>0</v>
      </c>
      <c r="AK1297" s="88">
        <v>0</v>
      </c>
      <c r="AL1297" s="75">
        <f>AK1297/AK1293</f>
        <v>0</v>
      </c>
      <c r="AM1297" s="88">
        <v>0</v>
      </c>
      <c r="AN1297" s="75">
        <f>AM1297/AM1293</f>
        <v>0</v>
      </c>
      <c r="AO1297" s="88"/>
      <c r="AP1297" s="75">
        <f>AO1297/AO1293</f>
        <v>0</v>
      </c>
      <c r="AQ1297" s="88"/>
      <c r="AR1297" s="75">
        <f>AQ1297/AQ1293</f>
        <v>0</v>
      </c>
      <c r="AS1297" s="88"/>
      <c r="AT1297" s="75">
        <f>AS1297/AS1293</f>
        <v>0</v>
      </c>
      <c r="AU1297" s="107">
        <f>E1297+M1297+O1297+Q1297+W1297+Y1297+AA1297+AE1297+AG1297+AI1297+AO1297+AS1297+G1297+K1297+I1297+AC1297+S1297+U1297+AQ1297+AK1297+AM1297+C1297</f>
        <v>0</v>
      </c>
      <c r="AV1297" s="155">
        <f t="shared" si="5835"/>
        <v>0</v>
      </c>
      <c r="AW1297" s="93">
        <f>IF(D1297=0,0,(IF('Attorney Detail'!I1295="yes",(D1297/AV1297)*('Attorney Detail'!G1295+'Attorney Detail'!H1295),0)))</f>
        <v>0</v>
      </c>
      <c r="AX1297" s="93">
        <f>IF(F1297=0,0,(IF('Attorney Detail'!J1295="yes",(F1297/AV1297)*('Attorney Detail'!G1295+'Attorney Detail'!H1295),0)))</f>
        <v>0</v>
      </c>
      <c r="AY1297" s="93">
        <f>IF(H1297+J1297=0,0,(IF('Attorney Detail'!K1295="yes",((H1297+J1297)/AV1297)*('Attorney Detail'!G1295+'Attorney Detail'!H1295),0)))</f>
        <v>0</v>
      </c>
      <c r="AZ1297" s="93">
        <f>IF(L1297=0,0,(IF('Attorney Detail'!L1295="yes",(L1297/AV1297)*('Attorney Detail'!G1295+'Attorney Detail'!H1295),0)))</f>
        <v>0</v>
      </c>
      <c r="BA1297" s="93">
        <f>IF(N1297=0,0,(N1297/AV1297)*('Attorney Detail'!G1295+'Attorney Detail'!H1295))</f>
        <v>0</v>
      </c>
      <c r="BB1297" s="93">
        <f>IF(R1297+T1297=0,0,(IF('Attorney Detail'!M1295="yes",((R1297+T1297)/AV1297)*('Attorney Detail'!G1295+'Attorney Detail'!H1295),0)))</f>
        <v>0</v>
      </c>
      <c r="BC1297" s="93">
        <f>IF(V1297=0,0,(IF('Attorney Detail'!N1295="yes",(((V1297)/AV1297)*('Attorney Detail'!G1295+'Attorney Detail'!H1295)),0)))</f>
        <v>0</v>
      </c>
      <c r="BD1297" s="93">
        <f>IF(X1297+Z1297+AB1297=0,0,(IF('Attorney Detail'!O1295="yes",((X1297+Z1297+AB1297)/AV1297)*('Attorney Detail'!G1295+'Attorney Detail'!H1295),0)))</f>
        <v>0</v>
      </c>
      <c r="BE1297" s="93">
        <f>IF(AD1297=0,0,(IF('Attorney Detail'!P1295="yes",(AD1297/AV1297)*('Attorney Detail'!G1295+'Attorney Detail'!H1295),0)))</f>
        <v>0</v>
      </c>
      <c r="BF1297" s="93">
        <f>IF(AF1297=0,0,(IF('Attorney Detail'!Q1295="yes",(AF1297/AV1297)*('Attorney Detail'!G1295+'Attorney Detail'!H1295),0)))</f>
        <v>0</v>
      </c>
      <c r="BG1297" s="93">
        <f>IF(AH1297=0,0,(AH1297/AV1297)*('Attorney Detail'!G1295+'Attorney Detail'!H1295))</f>
        <v>0</v>
      </c>
      <c r="BH1297" s="93">
        <f>IF(AK1297+AM1297=0,0,(IF('Attorney Detail'!R1295="yes",((AL1297+AN1297)/AV1297)*('Attorney Detail'!G1295+'Attorney Detail'!H1295),0)))</f>
        <v>0</v>
      </c>
      <c r="BI1297" s="91">
        <f>IF(AP1297=0,0,(IF('Attorney Detail'!S1295="yes",(AP1297/AV1297)*('Attorney Detail'!G1295+'Attorney Detail'!H1295),0)))</f>
        <v>0</v>
      </c>
      <c r="BJ1297" s="91">
        <f>IF(AT1297=0,0,(AT1297/AV1297)*('Attorney Detail'!G1295+'Attorney Detail'!H1295))</f>
        <v>0</v>
      </c>
      <c r="BK1297" s="91">
        <f>IF((AU1297)=0,('Attorney Detail'!G1295+'Attorney Detail'!H1295),SUM(AW1297:BJ1297))</f>
        <v>0</v>
      </c>
    </row>
    <row r="1298" spans="1:63" ht="16.5" thickTop="1" thickBot="1" x14ac:dyDescent="0.3">
      <c r="A1298" s="24" t="s">
        <v>28</v>
      </c>
      <c r="B1298" s="25"/>
      <c r="C1298" s="25"/>
      <c r="D1298" s="75">
        <f>C1298/C1293</f>
        <v>0</v>
      </c>
      <c r="E1298" s="25"/>
      <c r="F1298" s="75">
        <f>E1298/E1293</f>
        <v>0</v>
      </c>
      <c r="G1298" s="25"/>
      <c r="H1298" s="75">
        <f>G1298/G1293</f>
        <v>0</v>
      </c>
      <c r="I1298" s="25"/>
      <c r="J1298" s="75">
        <f>I1298/I1293</f>
        <v>0</v>
      </c>
      <c r="K1298" s="25"/>
      <c r="L1298" s="75">
        <f>K1298/K1293</f>
        <v>0</v>
      </c>
      <c r="M1298" s="25"/>
      <c r="N1298" s="75">
        <f>M1298/M1293</f>
        <v>0</v>
      </c>
      <c r="O1298" s="25"/>
      <c r="P1298" s="75">
        <f>O1298/O1293</f>
        <v>0</v>
      </c>
      <c r="Q1298" s="25"/>
      <c r="R1298" s="75">
        <f>Q1298/Q1293</f>
        <v>0</v>
      </c>
      <c r="S1298" s="25"/>
      <c r="T1298" s="75">
        <f>S1298/S1293</f>
        <v>0</v>
      </c>
      <c r="U1298" s="25"/>
      <c r="V1298" s="75">
        <f>U1298/U1293</f>
        <v>0</v>
      </c>
      <c r="W1298" s="25"/>
      <c r="X1298" s="75">
        <f>W1298/W1293</f>
        <v>0</v>
      </c>
      <c r="Y1298" s="25"/>
      <c r="Z1298" s="75">
        <f>Y1298/Y1293</f>
        <v>0</v>
      </c>
      <c r="AA1298" s="25"/>
      <c r="AB1298" s="75">
        <f>AA1298/AA1293</f>
        <v>0</v>
      </c>
      <c r="AC1298" s="25"/>
      <c r="AD1298" s="75">
        <f>AC1298/AC1293</f>
        <v>0</v>
      </c>
      <c r="AE1298" s="25"/>
      <c r="AF1298" s="75">
        <f>AE1298/AE1293</f>
        <v>0</v>
      </c>
      <c r="AG1298" s="25"/>
      <c r="AH1298" s="75">
        <f>AG1298/AG1293</f>
        <v>0</v>
      </c>
      <c r="AI1298" s="25"/>
      <c r="AJ1298" s="75">
        <f>AI1298/AI1293</f>
        <v>0</v>
      </c>
      <c r="AK1298" s="25">
        <v>0</v>
      </c>
      <c r="AL1298" s="75">
        <f>AK1298/AK1293</f>
        <v>0</v>
      </c>
      <c r="AM1298" s="25">
        <v>0</v>
      </c>
      <c r="AN1298" s="75">
        <f>AM1298/AM1293</f>
        <v>0</v>
      </c>
      <c r="AO1298" s="25"/>
      <c r="AP1298" s="75">
        <f>AO1298/AO1293</f>
        <v>0</v>
      </c>
      <c r="AQ1298" s="25"/>
      <c r="AR1298" s="75">
        <f>AQ1298/AQ1293</f>
        <v>0</v>
      </c>
      <c r="AS1298" s="25"/>
      <c r="AT1298" s="75">
        <f>AS1298/AS1293</f>
        <v>0</v>
      </c>
      <c r="AU1298" s="108">
        <f>E1298+M1298+O1298+Q1298+W1298+Y1298+AA1298+AE1298+AG1298+AI1298+AO1298+AS1298+G1298+K1298+I1298+AC1298+S1298+U1298+AQ1298+AK1298+AM1298+C1298</f>
        <v>0</v>
      </c>
      <c r="AV1298" s="155">
        <f t="shared" si="5835"/>
        <v>0</v>
      </c>
      <c r="AW1298" s="93">
        <f>IF(D1298=0,0,(IF('Attorney Detail'!I1296="yes",(D1298/AV1298)*('Attorney Detail'!G1296+'Attorney Detail'!H1296),0)))</f>
        <v>0</v>
      </c>
      <c r="AX1298" s="93">
        <f>IF(F1298=0,0,(IF('Attorney Detail'!J1296="yes",(F1298/AV1298)*('Attorney Detail'!G1296+'Attorney Detail'!H1296),0)))</f>
        <v>0</v>
      </c>
      <c r="AY1298" s="93">
        <f>IF(H1298+J1298=0,0,(IF('Attorney Detail'!K1296="yes",((H1298+J1298)/AV1298)*('Attorney Detail'!G1296+'Attorney Detail'!H1296),0)))</f>
        <v>0</v>
      </c>
      <c r="AZ1298" s="93">
        <f>IF(L1298=0,0,(IF('Attorney Detail'!L1296="yes",(L1298/AV1298)*('Attorney Detail'!G1296+'Attorney Detail'!H1296),0)))</f>
        <v>0</v>
      </c>
      <c r="BA1298" s="93">
        <f>IF(N1298=0,0,(N1298/AV1298)*('Attorney Detail'!G1296+'Attorney Detail'!H1296))</f>
        <v>0</v>
      </c>
      <c r="BB1298" s="93">
        <f>IF(R1298+T1298=0,0,(IF('Attorney Detail'!M1296="yes",((R1298+T1298)/AV1298)*('Attorney Detail'!G1296+'Attorney Detail'!H1296),0)))</f>
        <v>0</v>
      </c>
      <c r="BC1298" s="93">
        <f>IF(V1298=0,0,(IF('Attorney Detail'!N1296="yes",(((V1298)/AV1298)*('Attorney Detail'!G1296+'Attorney Detail'!H1296)),0)))</f>
        <v>0</v>
      </c>
      <c r="BD1298" s="93">
        <f>IF(X1298+Z1298+AB1298=0,0,(IF('Attorney Detail'!O1296="yes",((X1298+Z1298+AB1298)/AV1298)*('Attorney Detail'!G1296+'Attorney Detail'!H1296),0)))</f>
        <v>0</v>
      </c>
      <c r="BE1298" s="93">
        <f>IF(AD1298=0,0,(IF('Attorney Detail'!P1296="yes",(AD1298/AV1298)*('Attorney Detail'!G1296+'Attorney Detail'!H1296),0)))</f>
        <v>0</v>
      </c>
      <c r="BF1298" s="93">
        <f>IF(AF1298=0,0,(IF('Attorney Detail'!Q1296="yes",(AF1298/AV1298)*('Attorney Detail'!G1296+'Attorney Detail'!H1296),0)))</f>
        <v>0</v>
      </c>
      <c r="BG1298" s="93">
        <f>IF(AH1298=0,0,(AH1298/AV1298)*('Attorney Detail'!G1296+'Attorney Detail'!H1296))</f>
        <v>0</v>
      </c>
      <c r="BH1298" s="93">
        <f>IF(AK1298+AM1298=0,0,(IF('Attorney Detail'!R1296="yes",((AL1298+AN1298)/AV1298)*('Attorney Detail'!G1296+'Attorney Detail'!H1296),0)))</f>
        <v>0</v>
      </c>
      <c r="BI1298" s="91">
        <f>IF(AP1298=0,0,(IF('Attorney Detail'!S1296="yes",(AP1298/AV1298)*('Attorney Detail'!G1296+'Attorney Detail'!H1296),0)))</f>
        <v>0</v>
      </c>
      <c r="BJ1298" s="91">
        <f>IF(AT1298=0,0,(AT1298/AV1298)*('Attorney Detail'!G1296+'Attorney Detail'!H1296))</f>
        <v>0</v>
      </c>
      <c r="BK1298" s="91">
        <f>IF((AU1298)=0,('Attorney Detail'!G1296+'Attorney Detail'!H1296),SUM(AW1298:BJ1298))</f>
        <v>0</v>
      </c>
    </row>
    <row r="1299" spans="1:63" ht="16.5" thickTop="1" thickBot="1" x14ac:dyDescent="0.3">
      <c r="A1299" s="72" t="s">
        <v>29</v>
      </c>
      <c r="B1299" s="73"/>
      <c r="C1299" s="73">
        <f t="shared" ref="C1299" si="5836">SUM(C1295:C1298)</f>
        <v>0</v>
      </c>
      <c r="D1299" s="74">
        <f t="shared" ref="D1299" si="5837">C1299/C1293</f>
        <v>0</v>
      </c>
      <c r="E1299" s="73">
        <f t="shared" ref="E1299" si="5838">SUM(E1295:E1298)</f>
        <v>0</v>
      </c>
      <c r="F1299" s="74">
        <f t="shared" ref="F1299" si="5839">E1299/E1293</f>
        <v>0</v>
      </c>
      <c r="G1299" s="73">
        <f t="shared" ref="G1299" si="5840">SUM(G1295:G1298)</f>
        <v>0</v>
      </c>
      <c r="H1299" s="75">
        <f t="shared" ref="H1299" si="5841">G1299/G1293</f>
        <v>0</v>
      </c>
      <c r="I1299" s="73">
        <f t="shared" ref="I1299" si="5842">SUM(I1295:I1298)</f>
        <v>0</v>
      </c>
      <c r="J1299" s="75">
        <f t="shared" ref="J1299" si="5843">I1299/I1293</f>
        <v>0</v>
      </c>
      <c r="K1299" s="73">
        <f t="shared" ref="K1299" si="5844">SUM(K1295:K1298)</f>
        <v>0</v>
      </c>
      <c r="L1299" s="75">
        <f t="shared" ref="L1299" si="5845">K1299/K1293</f>
        <v>0</v>
      </c>
      <c r="M1299" s="73">
        <f t="shared" ref="M1299" si="5846">SUM(M1295:M1298)</f>
        <v>0</v>
      </c>
      <c r="N1299" s="74">
        <f t="shared" ref="N1299" si="5847">M1299/M1293</f>
        <v>0</v>
      </c>
      <c r="O1299" s="73">
        <f t="shared" ref="O1299" si="5848">SUM(O1295:O1298)</f>
        <v>0</v>
      </c>
      <c r="P1299" s="74">
        <f t="shared" ref="P1299" si="5849">O1299/O1293</f>
        <v>0</v>
      </c>
      <c r="Q1299" s="73">
        <f t="shared" ref="Q1299" si="5850">SUM(Q1295:Q1298)</f>
        <v>0</v>
      </c>
      <c r="R1299" s="75">
        <f t="shared" ref="R1299" si="5851">Q1299/Q1293</f>
        <v>0</v>
      </c>
      <c r="S1299" s="73">
        <f t="shared" ref="S1299" si="5852">SUM(S1295:S1298)</f>
        <v>0</v>
      </c>
      <c r="T1299" s="75">
        <f t="shared" ref="T1299" si="5853">S1299/S1293</f>
        <v>0</v>
      </c>
      <c r="U1299" s="73">
        <f t="shared" ref="U1299" si="5854">SUM(U1295:U1298)</f>
        <v>0</v>
      </c>
      <c r="V1299" s="75">
        <f t="shared" ref="V1299" si="5855">U1299/U1293</f>
        <v>0</v>
      </c>
      <c r="W1299" s="73">
        <f t="shared" ref="W1299" si="5856">SUM(W1295:W1298)</f>
        <v>0</v>
      </c>
      <c r="X1299" s="75">
        <f t="shared" ref="X1299" si="5857">W1299/W1293</f>
        <v>0</v>
      </c>
      <c r="Y1299" s="73">
        <f t="shared" ref="Y1299" si="5858">SUM(Y1295:Y1298)</f>
        <v>0</v>
      </c>
      <c r="Z1299" s="75">
        <f t="shared" ref="Z1299" si="5859">Y1299/Y1293</f>
        <v>0</v>
      </c>
      <c r="AA1299" s="73">
        <f t="shared" ref="AA1299" si="5860">SUM(AA1295:AA1298)</f>
        <v>0</v>
      </c>
      <c r="AB1299" s="75">
        <f t="shared" ref="AB1299" si="5861">AA1299/AA1293</f>
        <v>0</v>
      </c>
      <c r="AC1299" s="73">
        <f t="shared" ref="AC1299" si="5862">SUM(AC1295:AC1298)</f>
        <v>0</v>
      </c>
      <c r="AD1299" s="75">
        <f t="shared" ref="AD1299" si="5863">AC1299/AC1293</f>
        <v>0</v>
      </c>
      <c r="AE1299" s="73">
        <f t="shared" ref="AE1299" si="5864">SUM(AE1295:AE1298)</f>
        <v>0</v>
      </c>
      <c r="AF1299" s="75">
        <f t="shared" ref="AF1299" si="5865">AE1299/AE1293</f>
        <v>0</v>
      </c>
      <c r="AG1299" s="73">
        <f t="shared" ref="AG1299" si="5866">SUM(AG1295:AG1298)</f>
        <v>0</v>
      </c>
      <c r="AH1299" s="75">
        <f t="shared" ref="AH1299" si="5867">AG1299/AG1293</f>
        <v>0</v>
      </c>
      <c r="AI1299" s="73">
        <f t="shared" ref="AI1299" si="5868">SUM(AI1295:AI1298)</f>
        <v>0</v>
      </c>
      <c r="AJ1299" s="75">
        <f t="shared" ref="AJ1299" si="5869">AI1299/AI1293</f>
        <v>0</v>
      </c>
      <c r="AK1299" s="73">
        <f t="shared" ref="AK1299" si="5870">SUM(AK1295:AK1298)</f>
        <v>0</v>
      </c>
      <c r="AL1299" s="75">
        <f t="shared" ref="AL1299" si="5871">AK1299/AK1293</f>
        <v>0</v>
      </c>
      <c r="AM1299" s="73">
        <f t="shared" ref="AM1299" si="5872">SUM(AM1295:AM1298)</f>
        <v>0</v>
      </c>
      <c r="AN1299" s="75">
        <f t="shared" ref="AN1299" si="5873">AM1299/AM1293</f>
        <v>0</v>
      </c>
      <c r="AO1299" s="73">
        <f t="shared" ref="AO1299" si="5874">SUM(AO1295:AO1298)</f>
        <v>0</v>
      </c>
      <c r="AP1299" s="75">
        <f t="shared" ref="AP1299" si="5875">AO1299/AO1293</f>
        <v>0</v>
      </c>
      <c r="AQ1299" s="73">
        <f t="shared" ref="AQ1299" si="5876">SUM(AQ1295:AQ1298)</f>
        <v>0</v>
      </c>
      <c r="AR1299" s="75">
        <f t="shared" ref="AR1299" si="5877">AQ1299/AQ1293</f>
        <v>0</v>
      </c>
      <c r="AS1299" s="73">
        <f t="shared" ref="AS1299" si="5878">SUM(AS1295:AS1298)</f>
        <v>0</v>
      </c>
      <c r="AT1299" s="75">
        <f t="shared" ref="AT1299" si="5879">AS1299/AS1293</f>
        <v>0</v>
      </c>
      <c r="AU1299" s="71">
        <f>E1299+M1299+O1299+Q1299+W1299+Y1299+AA1299+AE1299+AG1299+AI1299+AO1299+AS1299+G1299+K1299+I1299+AC1299+S1299+U1299+AQ1299+AK1299+AM1299+C1299</f>
        <v>0</v>
      </c>
      <c r="AV1299" s="155">
        <f t="shared" si="5835"/>
        <v>0</v>
      </c>
      <c r="AW1299" s="94"/>
      <c r="AX1299" s="94"/>
      <c r="AY1299" s="94"/>
      <c r="AZ1299" s="94"/>
      <c r="BA1299" s="94"/>
      <c r="BB1299" s="94"/>
      <c r="BC1299" s="94"/>
      <c r="BD1299" s="94"/>
      <c r="BE1299" s="94"/>
      <c r="BF1299" s="94"/>
      <c r="BG1299" s="94"/>
      <c r="BH1299" s="94"/>
      <c r="BI1299" s="94"/>
      <c r="BJ1299" s="94"/>
      <c r="BK1299" s="94"/>
    </row>
    <row r="1300" spans="1:63" ht="15.75" thickTop="1" x14ac:dyDescent="0.25">
      <c r="A1300" s="239"/>
      <c r="B1300" s="239"/>
      <c r="C1300" s="239"/>
      <c r="D1300" s="239"/>
      <c r="E1300" s="239"/>
      <c r="F1300" s="239"/>
      <c r="G1300" s="239"/>
      <c r="H1300" s="239"/>
      <c r="I1300" s="239"/>
      <c r="J1300" s="239"/>
      <c r="K1300" s="239"/>
      <c r="L1300" s="239"/>
      <c r="M1300" s="239"/>
      <c r="N1300" s="239"/>
      <c r="O1300" s="239"/>
      <c r="P1300" s="239"/>
      <c r="Q1300" s="239"/>
      <c r="R1300" s="239"/>
      <c r="S1300" s="239"/>
      <c r="T1300" s="239"/>
      <c r="U1300" s="239"/>
      <c r="V1300" s="239"/>
      <c r="W1300" s="239"/>
      <c r="X1300" s="239"/>
      <c r="Y1300" s="239"/>
      <c r="Z1300" s="239"/>
      <c r="AA1300" s="239"/>
      <c r="AB1300" s="239"/>
      <c r="AC1300" s="239"/>
      <c r="AD1300" s="239"/>
      <c r="AE1300" s="239"/>
      <c r="AF1300" s="239"/>
      <c r="AG1300" s="239"/>
      <c r="AH1300" s="239"/>
      <c r="AI1300" s="239"/>
      <c r="AJ1300" s="239"/>
      <c r="AK1300" s="239"/>
      <c r="AL1300" s="239"/>
      <c r="AM1300" s="239"/>
      <c r="AN1300" s="239"/>
      <c r="AO1300" s="239"/>
      <c r="AP1300" s="239"/>
      <c r="AQ1300" s="239"/>
      <c r="AR1300" s="239"/>
      <c r="AS1300" s="239"/>
      <c r="AT1300" s="239"/>
      <c r="AU1300" s="239"/>
      <c r="AV1300" s="239"/>
    </row>
    <row r="1301" spans="1:63" ht="45" x14ac:dyDescent="0.25">
      <c r="A1301" s="76"/>
      <c r="B1301" s="66" t="s">
        <v>21</v>
      </c>
      <c r="C1301" s="225" t="s">
        <v>442</v>
      </c>
      <c r="D1301" s="226"/>
      <c r="E1301" s="225" t="s">
        <v>96</v>
      </c>
      <c r="F1301" s="226"/>
      <c r="G1301" s="232" t="s">
        <v>99</v>
      </c>
      <c r="H1301" s="226"/>
      <c r="I1301" s="232" t="s">
        <v>100</v>
      </c>
      <c r="J1301" s="226"/>
      <c r="K1301" s="225" t="s">
        <v>97</v>
      </c>
      <c r="L1301" s="226"/>
      <c r="M1301" s="225" t="s">
        <v>98</v>
      </c>
      <c r="N1301" s="226"/>
      <c r="O1301" s="225" t="s">
        <v>22</v>
      </c>
      <c r="P1301" s="226"/>
      <c r="Q1301" s="225" t="s">
        <v>489</v>
      </c>
      <c r="R1301" s="226"/>
      <c r="S1301" s="225" t="s">
        <v>488</v>
      </c>
      <c r="T1301" s="226"/>
      <c r="U1301" s="232" t="s">
        <v>422</v>
      </c>
      <c r="V1301" s="226"/>
      <c r="W1301" s="232" t="s">
        <v>436</v>
      </c>
      <c r="X1301" s="226"/>
      <c r="Y1301" s="232" t="s">
        <v>423</v>
      </c>
      <c r="Z1301" s="226"/>
      <c r="AA1301" s="225" t="s">
        <v>484</v>
      </c>
      <c r="AB1301" s="226"/>
      <c r="AC1301" s="225" t="s">
        <v>93</v>
      </c>
      <c r="AD1301" s="226"/>
      <c r="AE1301" s="225" t="s">
        <v>94</v>
      </c>
      <c r="AF1301" s="226"/>
      <c r="AG1301" s="225" t="s">
        <v>485</v>
      </c>
      <c r="AH1301" s="226"/>
      <c r="AI1301" s="225" t="s">
        <v>424</v>
      </c>
      <c r="AJ1301" s="226"/>
      <c r="AK1301" s="225" t="s">
        <v>425</v>
      </c>
      <c r="AL1301" s="226"/>
      <c r="AM1301" s="225" t="s">
        <v>437</v>
      </c>
      <c r="AN1301" s="226"/>
      <c r="AO1301" s="225" t="s">
        <v>500</v>
      </c>
      <c r="AP1301" s="226"/>
      <c r="AQ1301" s="225" t="s">
        <v>426</v>
      </c>
      <c r="AR1301" s="226"/>
      <c r="AS1301" s="225" t="s">
        <v>447</v>
      </c>
      <c r="AT1301" s="226"/>
      <c r="AU1301" s="225" t="s">
        <v>23</v>
      </c>
      <c r="AV1301" s="226"/>
      <c r="AW1301" s="89" t="s">
        <v>442</v>
      </c>
      <c r="AX1301" s="89" t="s">
        <v>96</v>
      </c>
      <c r="AY1301" s="195" t="s">
        <v>399</v>
      </c>
      <c r="AZ1301" s="105" t="s">
        <v>97</v>
      </c>
      <c r="BA1301" s="105" t="s">
        <v>443</v>
      </c>
      <c r="BB1301" s="90" t="s">
        <v>434</v>
      </c>
      <c r="BC1301" s="106" t="s">
        <v>400</v>
      </c>
      <c r="BD1301" s="90" t="s">
        <v>435</v>
      </c>
      <c r="BE1301" s="90" t="s">
        <v>93</v>
      </c>
      <c r="BF1301" s="90" t="s">
        <v>94</v>
      </c>
      <c r="BG1301" s="90" t="s">
        <v>31</v>
      </c>
      <c r="BH1301" s="90" t="s">
        <v>444</v>
      </c>
      <c r="BI1301" s="91" t="s">
        <v>445</v>
      </c>
      <c r="BJ1301" s="91" t="s">
        <v>446</v>
      </c>
      <c r="BK1301" s="91" t="s">
        <v>448</v>
      </c>
    </row>
    <row r="1302" spans="1:63" x14ac:dyDescent="0.25">
      <c r="A1302" s="38" t="s">
        <v>107</v>
      </c>
      <c r="B1302" s="67"/>
      <c r="C1302" s="67"/>
      <c r="D1302" s="68"/>
      <c r="E1302" s="67"/>
      <c r="F1302" s="68"/>
      <c r="G1302" s="67"/>
      <c r="H1302" s="68"/>
      <c r="I1302" s="67"/>
      <c r="J1302" s="68"/>
      <c r="K1302" s="67"/>
      <c r="L1302" s="68"/>
      <c r="M1302" s="69"/>
      <c r="N1302" s="68"/>
      <c r="O1302" s="67"/>
      <c r="P1302" s="68"/>
      <c r="Q1302" s="67"/>
      <c r="R1302" s="68"/>
      <c r="S1302" s="67"/>
      <c r="T1302" s="68"/>
      <c r="U1302" s="67"/>
      <c r="V1302" s="68"/>
      <c r="W1302" s="67"/>
      <c r="X1302" s="68"/>
      <c r="Y1302" s="67"/>
      <c r="Z1302" s="68"/>
      <c r="AA1302" s="67"/>
      <c r="AB1302" s="68"/>
      <c r="AC1302" s="69"/>
      <c r="AD1302" s="69"/>
      <c r="AE1302" s="67"/>
      <c r="AF1302" s="68"/>
      <c r="AG1302" s="67"/>
      <c r="AH1302" s="68"/>
      <c r="AI1302" s="67"/>
      <c r="AJ1302" s="68"/>
      <c r="AK1302" s="227"/>
      <c r="AL1302" s="228"/>
      <c r="AM1302" s="227"/>
      <c r="AN1302" s="228"/>
      <c r="AO1302" s="112"/>
      <c r="AP1302" s="113"/>
      <c r="AQ1302" s="112"/>
      <c r="AR1302" s="113"/>
      <c r="AS1302" s="112"/>
      <c r="AT1302" s="113"/>
      <c r="AU1302" s="67"/>
      <c r="AV1302" s="110"/>
      <c r="AW1302" s="89"/>
      <c r="AX1302" s="89"/>
      <c r="AY1302" s="89"/>
      <c r="AZ1302" s="89"/>
      <c r="BA1302" s="89"/>
    </row>
    <row r="1303" spans="1:63" x14ac:dyDescent="0.25">
      <c r="A1303" s="77"/>
      <c r="B1303" s="70"/>
      <c r="C1303" s="223">
        <f>(VLOOKUP(A1302,$BL$2:$CH$5,2,FALSE))*'Attorney Detail'!F1303</f>
        <v>15</v>
      </c>
      <c r="D1303" s="224"/>
      <c r="E1303" s="223">
        <f>(VLOOKUP(A1302,$BL$2:$CH$5,3,FALSE))*'Attorney Detail'!F1303</f>
        <v>15</v>
      </c>
      <c r="F1303" s="224"/>
      <c r="G1303" s="223">
        <f>VLOOKUP(A1302,$BL$2:$CI$5,4,FALSE)*'Attorney Detail'!F1303</f>
        <v>50</v>
      </c>
      <c r="H1303" s="224"/>
      <c r="I1303" s="223">
        <f>VLOOKUP(A1302,$BL$2:$CI$5,5,FALSE)*'Attorney Detail'!F1303</f>
        <v>80</v>
      </c>
      <c r="J1303" s="224"/>
      <c r="K1303" s="223">
        <f>VLOOKUP(A1302,$BL$2:$CI$5,6,FALSE)*'Attorney Detail'!F1303</f>
        <v>100</v>
      </c>
      <c r="L1303" s="224"/>
      <c r="M1303" s="234">
        <f>VLOOKUP(A1302,$BL$2:$CI$5,7,FALSE)*'Attorney Detail'!F1303</f>
        <v>150</v>
      </c>
      <c r="N1303" s="224"/>
      <c r="O1303" s="223">
        <f>VLOOKUP(A1302,$BL$2:$CI$5,8,FALSE)*'Attorney Detail'!F1303</f>
        <v>300</v>
      </c>
      <c r="P1303" s="224"/>
      <c r="Q1303" s="223">
        <f>VLOOKUP(A1302,$BL$2:$CI$5,9,FALSE)*'Attorney Detail'!F1303</f>
        <v>15</v>
      </c>
      <c r="R1303" s="224"/>
      <c r="S1303" s="223">
        <f>VLOOKUP(A1302,$BL$2:$CI$5,10,FALSE)*'Attorney Detail'!F1303</f>
        <v>50</v>
      </c>
      <c r="T1303" s="224"/>
      <c r="U1303" s="223">
        <f>VLOOKUP(A1302,$BL$2:$CI$5,11,FALSE)*'Attorney Detail'!F1303</f>
        <v>100</v>
      </c>
      <c r="V1303" s="224"/>
      <c r="W1303" s="223">
        <f>VLOOKUP(A1302,$BL$2:$CI$5,12,FALSE)*'Attorney Detail'!F1303</f>
        <v>220</v>
      </c>
      <c r="X1303" s="224"/>
      <c r="Y1303" s="223">
        <f>VLOOKUP(A1302,$BL$2:$CI$5,13,FALSE)*'Attorney Detail'!F1303</f>
        <v>300</v>
      </c>
      <c r="Z1303" s="224"/>
      <c r="AA1303" s="229">
        <f>VLOOKUP(A1302,$BL$2:$CI$5,14,FALSE)*'Attorney Detail'!F1303</f>
        <v>400</v>
      </c>
      <c r="AB1303" s="230"/>
      <c r="AC1303" s="229">
        <f>VLOOKUP(A1302,$BL$2:$CI$5,15,FALSE)*'Attorney Detail'!F1303</f>
        <v>120</v>
      </c>
      <c r="AD1303" s="231"/>
      <c r="AE1303" s="229">
        <f>VLOOKUP(A1302,$BL$2:$CI$5,16,FALSE)*'Attorney Detail'!F1303</f>
        <v>120</v>
      </c>
      <c r="AF1303" s="230"/>
      <c r="AG1303" s="229">
        <f>VLOOKUP(A1302,$BL$2:$CI$5,17,FALSE)*'Attorney Detail'!F1303</f>
        <v>300</v>
      </c>
      <c r="AH1303" s="230"/>
      <c r="AI1303" s="223">
        <f>VLOOKUP(A1302,$BL$2:$CI$5,18,FALSE)*'Attorney Detail'!F1303</f>
        <v>300</v>
      </c>
      <c r="AJ1303" s="224"/>
      <c r="AK1303" s="223">
        <f>VLOOKUP(A1302,$BL$2:$CI$5,19,FALSE)*'Attorney Detail'!F1303</f>
        <v>15</v>
      </c>
      <c r="AL1303" s="224"/>
      <c r="AM1303" s="223">
        <f>VLOOKUP(A1302,$BL$2:$CI$5,20,FALSE)*'Attorney Detail'!F1303</f>
        <v>40</v>
      </c>
      <c r="AN1303" s="224"/>
      <c r="AO1303" s="223">
        <f>VLOOKUP(A1302,$BL$2:$CI$5,21,FALSE)*'Attorney Detail'!F1303</f>
        <v>40</v>
      </c>
      <c r="AP1303" s="224"/>
      <c r="AQ1303" s="223">
        <f>VLOOKUP(A1302,$BL$2:$CI$5,22,FALSE)*'Attorney Detail'!F1303</f>
        <v>40</v>
      </c>
      <c r="AR1303" s="224"/>
      <c r="AS1303" s="235">
        <f>VLOOKUP(A1302,$BL$2:$CI$5,23,FALSE)*'Attorney Detail'!F1303</f>
        <v>10000000000</v>
      </c>
      <c r="AT1303" s="236"/>
      <c r="AU1303" s="237"/>
      <c r="AV1303" s="238"/>
    </row>
    <row r="1304" spans="1:63" ht="15.75" thickBot="1" x14ac:dyDescent="0.3">
      <c r="A1304" s="37" t="str">
        <f>'Attorney Detail'!A1303&amp;""</f>
        <v/>
      </c>
      <c r="B1304" s="78" t="s">
        <v>24</v>
      </c>
      <c r="C1304" s="78" t="s">
        <v>24</v>
      </c>
      <c r="D1304" s="78" t="s">
        <v>112</v>
      </c>
      <c r="E1304" s="78" t="s">
        <v>24</v>
      </c>
      <c r="F1304" s="78" t="s">
        <v>112</v>
      </c>
      <c r="G1304" s="78" t="s">
        <v>24</v>
      </c>
      <c r="H1304" s="78" t="s">
        <v>112</v>
      </c>
      <c r="I1304" s="78" t="s">
        <v>24</v>
      </c>
      <c r="J1304" s="78" t="s">
        <v>112</v>
      </c>
      <c r="K1304" s="78" t="s">
        <v>24</v>
      </c>
      <c r="L1304" s="78" t="s">
        <v>112</v>
      </c>
      <c r="M1304" s="78" t="s">
        <v>24</v>
      </c>
      <c r="N1304" s="78" t="s">
        <v>112</v>
      </c>
      <c r="O1304" s="78" t="s">
        <v>24</v>
      </c>
      <c r="P1304" s="78" t="s">
        <v>112</v>
      </c>
      <c r="Q1304" s="78" t="s">
        <v>24</v>
      </c>
      <c r="R1304" s="78" t="s">
        <v>112</v>
      </c>
      <c r="S1304" s="78" t="s">
        <v>24</v>
      </c>
      <c r="T1304" s="78" t="s">
        <v>112</v>
      </c>
      <c r="U1304" s="78" t="s">
        <v>24</v>
      </c>
      <c r="V1304" s="78" t="s">
        <v>112</v>
      </c>
      <c r="W1304" s="78" t="s">
        <v>24</v>
      </c>
      <c r="X1304" s="78" t="s">
        <v>112</v>
      </c>
      <c r="Y1304" s="78" t="s">
        <v>24</v>
      </c>
      <c r="Z1304" s="78" t="s">
        <v>112</v>
      </c>
      <c r="AA1304" s="78" t="s">
        <v>24</v>
      </c>
      <c r="AB1304" s="78" t="s">
        <v>112</v>
      </c>
      <c r="AC1304" s="78" t="s">
        <v>24</v>
      </c>
      <c r="AD1304" s="78" t="s">
        <v>112</v>
      </c>
      <c r="AE1304" s="78" t="s">
        <v>24</v>
      </c>
      <c r="AF1304" s="78" t="s">
        <v>112</v>
      </c>
      <c r="AG1304" s="78" t="s">
        <v>24</v>
      </c>
      <c r="AH1304" s="79" t="s">
        <v>112</v>
      </c>
      <c r="AI1304" s="78" t="s">
        <v>24</v>
      </c>
      <c r="AJ1304" s="78" t="s">
        <v>112</v>
      </c>
      <c r="AK1304" s="78" t="s">
        <v>24</v>
      </c>
      <c r="AL1304" s="78" t="s">
        <v>112</v>
      </c>
      <c r="AM1304" s="78" t="s">
        <v>24</v>
      </c>
      <c r="AN1304" s="78" t="s">
        <v>112</v>
      </c>
      <c r="AO1304" s="78" t="s">
        <v>24</v>
      </c>
      <c r="AP1304" s="78" t="s">
        <v>112</v>
      </c>
      <c r="AQ1304" s="78" t="s">
        <v>24</v>
      </c>
      <c r="AR1304" s="78" t="s">
        <v>112</v>
      </c>
      <c r="AS1304" s="78" t="s">
        <v>24</v>
      </c>
      <c r="AT1304" s="78" t="s">
        <v>112</v>
      </c>
      <c r="AU1304" s="78" t="s">
        <v>24</v>
      </c>
      <c r="AV1304" s="154" t="s">
        <v>112</v>
      </c>
    </row>
    <row r="1305" spans="1:63" ht="16.5" thickTop="1" thickBot="1" x14ac:dyDescent="0.3">
      <c r="A1305" s="20" t="s">
        <v>25</v>
      </c>
      <c r="B1305" s="21"/>
      <c r="C1305" s="21"/>
      <c r="D1305" s="75">
        <f>C1305/C1303</f>
        <v>0</v>
      </c>
      <c r="E1305" s="21"/>
      <c r="F1305" s="75">
        <f>E1305/E1303</f>
        <v>0</v>
      </c>
      <c r="G1305" s="21"/>
      <c r="H1305" s="75">
        <f>G1305/G1303</f>
        <v>0</v>
      </c>
      <c r="I1305" s="21"/>
      <c r="J1305" s="75">
        <f>I1305/I1303</f>
        <v>0</v>
      </c>
      <c r="K1305" s="21"/>
      <c r="L1305" s="75">
        <f>K1305/K1303</f>
        <v>0</v>
      </c>
      <c r="M1305" s="21"/>
      <c r="N1305" s="75">
        <f>M1305/M1303</f>
        <v>0</v>
      </c>
      <c r="O1305" s="21"/>
      <c r="P1305" s="75">
        <f>O1305/O1303</f>
        <v>0</v>
      </c>
      <c r="Q1305" s="21"/>
      <c r="R1305" s="75">
        <f>Q1305/Q1303</f>
        <v>0</v>
      </c>
      <c r="S1305" s="21"/>
      <c r="T1305" s="75">
        <f>S1305/S1303</f>
        <v>0</v>
      </c>
      <c r="U1305" s="21"/>
      <c r="V1305" s="75">
        <f>U1305/U1303</f>
        <v>0</v>
      </c>
      <c r="W1305" s="21"/>
      <c r="X1305" s="75">
        <f>W1305/W1303</f>
        <v>0</v>
      </c>
      <c r="Y1305" s="21"/>
      <c r="Z1305" s="75">
        <f>Y1305/Y1303</f>
        <v>0</v>
      </c>
      <c r="AA1305" s="21"/>
      <c r="AB1305" s="75">
        <f>AA1305/AA1303</f>
        <v>0</v>
      </c>
      <c r="AC1305" s="21"/>
      <c r="AD1305" s="75">
        <f>AC1305/AC1303</f>
        <v>0</v>
      </c>
      <c r="AE1305" s="21"/>
      <c r="AF1305" s="75">
        <f>AE1305/AE1303</f>
        <v>0</v>
      </c>
      <c r="AG1305" s="21"/>
      <c r="AH1305" s="75">
        <f>AG1305/AG1303</f>
        <v>0</v>
      </c>
      <c r="AI1305" s="21"/>
      <c r="AJ1305" s="75">
        <f>AI1305/AI1303</f>
        <v>0</v>
      </c>
      <c r="AK1305" s="21"/>
      <c r="AL1305" s="75">
        <f>AK1305/AK1303</f>
        <v>0</v>
      </c>
      <c r="AM1305" s="21">
        <v>0</v>
      </c>
      <c r="AN1305" s="75">
        <f>AM1305/AM1303</f>
        <v>0</v>
      </c>
      <c r="AO1305" s="21"/>
      <c r="AP1305" s="75">
        <f>AO1305/AO1303</f>
        <v>0</v>
      </c>
      <c r="AQ1305" s="21"/>
      <c r="AR1305" s="75">
        <f>AQ1305/AQ1303</f>
        <v>0</v>
      </c>
      <c r="AS1305" s="21"/>
      <c r="AT1305" s="75">
        <f>AS1305/AS1303</f>
        <v>0</v>
      </c>
      <c r="AU1305" s="100">
        <f>E1305+M1305+O1305+Q1305+W1305+Y1305+AA1305+AE1305+AG1305+AI1305+AO1305+AS1305+G1305+K1305+I1305+AC1305+S1305+U1305+AQ1305+AK1305+AM1305+C1305</f>
        <v>0</v>
      </c>
      <c r="AV1305" s="155">
        <f t="shared" ref="AV1305:AV1309" si="5880">F1305+N1305+P1305+R1305+X1305+Z1305+AB1305+AF1305+AH1305+AJ1305+AP1305+AT1305+AD1305+H1305+L1305+J1305+T1305+V1305+AR1305+AL1305+AN1305+D1305</f>
        <v>0</v>
      </c>
      <c r="AW1305" s="93">
        <f>IF(D1305=0,0,(IF('Attorney Detail'!I1303="yes",(D1305/AV1305)*('Attorney Detail'!G1303+'Attorney Detail'!H1303),0)))</f>
        <v>0</v>
      </c>
      <c r="AX1305" s="93">
        <f>IF(F1305=0,0,(IF('Attorney Detail'!J1303="yes",(F1305/AV1305)*('Attorney Detail'!G1303+'Attorney Detail'!H1303),0)))</f>
        <v>0</v>
      </c>
      <c r="AY1305" s="93">
        <f>IF(H1305+J1305=0,0,(IF('Attorney Detail'!K1303="yes",((H1305+J1305)/AV1305)*('Attorney Detail'!G1303+'Attorney Detail'!H1303),0)))</f>
        <v>0</v>
      </c>
      <c r="AZ1305" s="93">
        <f>IF(L1305=0,0,(IF('Attorney Detail'!L1303="yes",(L1305/AV1305)*('Attorney Detail'!G1303+'Attorney Detail'!H1303),0)))</f>
        <v>0</v>
      </c>
      <c r="BA1305" s="93">
        <f>IF(N1305=0,0,(N1305/AV1305)*('Attorney Detail'!G1303+'Attorney Detail'!H1303))</f>
        <v>0</v>
      </c>
      <c r="BB1305" s="93">
        <f>IF(R1305+T1305=0,0,(IF('Attorney Detail'!M1303="yes",((R1305+T1305)/AV1305)*('Attorney Detail'!G1303+'Attorney Detail'!H1303),0)))</f>
        <v>0</v>
      </c>
      <c r="BC1305" s="93">
        <f>IF(V1305=0,0,(IF('Attorney Detail'!N1303="yes",(((V1305)/AV1305)*('Attorney Detail'!G1303+'Attorney Detail'!H1303)),0)))</f>
        <v>0</v>
      </c>
      <c r="BD1305" s="93">
        <f>IF(X1305+Z1305+AB1305=0,0,(IF('Attorney Detail'!O1303="yes",((X1305+Z1305+AB1305)/AV1305)*('Attorney Detail'!G1303+'Attorney Detail'!H1303),0)))</f>
        <v>0</v>
      </c>
      <c r="BE1305" s="93">
        <f>IF(AD1305=0,0,(IF('Attorney Detail'!P1303="yes",(AD1305/AV1305)*('Attorney Detail'!G1303+'Attorney Detail'!H1303),0)))</f>
        <v>0</v>
      </c>
      <c r="BF1305" s="93">
        <f>IF(AF1305=0,0,(IF('Attorney Detail'!Q1303="yes",(AF1305/AV1305)*('Attorney Detail'!G1303+'Attorney Detail'!H1303),0)))</f>
        <v>0</v>
      </c>
      <c r="BG1305" s="93">
        <f>IF(AH1305=0,0,(AH1305/AV1305)*('Attorney Detail'!G1303+'Attorney Detail'!H1303))</f>
        <v>0</v>
      </c>
      <c r="BH1305" s="93">
        <f>IF(AK1305+AM1305=0,0,(IF('Attorney Detail'!R1303="yes",((AL1305+AN1305)/AV1305)*('Attorney Detail'!G1303+'Attorney Detail'!H1303),0)))</f>
        <v>0</v>
      </c>
      <c r="BI1305" s="91">
        <f>IF(AP1305=0,0,(IF('Attorney Detail'!S1303="yes",(AP1305/AV1305)*('Attorney Detail'!G1303+'Attorney Detail'!H1303),0)))</f>
        <v>0</v>
      </c>
      <c r="BJ1305" s="91">
        <f>IF(AT1305=0,0,(AT1305/AV1305)*('Attorney Detail'!G1303+'Attorney Detail'!H1303))</f>
        <v>0</v>
      </c>
      <c r="BK1305" s="91">
        <f>IF((AU1305)=0,('Attorney Detail'!G1303+'Attorney Detail'!H1303),SUM(AW1305:BJ1305))</f>
        <v>0</v>
      </c>
    </row>
    <row r="1306" spans="1:63" ht="16.5" thickTop="1" thickBot="1" x14ac:dyDescent="0.3">
      <c r="A1306" s="22" t="s">
        <v>26</v>
      </c>
      <c r="B1306" s="23"/>
      <c r="C1306" s="88"/>
      <c r="D1306" s="75">
        <f>C1306/C1303</f>
        <v>0</v>
      </c>
      <c r="E1306" s="88"/>
      <c r="F1306" s="75">
        <f>E1306/E1303</f>
        <v>0</v>
      </c>
      <c r="G1306" s="88"/>
      <c r="H1306" s="75">
        <f>G1306/G1303</f>
        <v>0</v>
      </c>
      <c r="I1306" s="88"/>
      <c r="J1306" s="75">
        <f>I1306/I1303</f>
        <v>0</v>
      </c>
      <c r="K1306" s="88"/>
      <c r="L1306" s="75">
        <f>K1306/K1303</f>
        <v>0</v>
      </c>
      <c r="M1306" s="88"/>
      <c r="N1306" s="75">
        <f>M1306/M1303</f>
        <v>0</v>
      </c>
      <c r="O1306" s="88"/>
      <c r="P1306" s="75">
        <f>O1306/O1303</f>
        <v>0</v>
      </c>
      <c r="Q1306" s="88"/>
      <c r="R1306" s="75">
        <f>Q1306/Q1303</f>
        <v>0</v>
      </c>
      <c r="S1306" s="88"/>
      <c r="T1306" s="75">
        <f>S1306/S1303</f>
        <v>0</v>
      </c>
      <c r="U1306" s="88"/>
      <c r="V1306" s="75">
        <f>U1306/U1303</f>
        <v>0</v>
      </c>
      <c r="W1306" s="88"/>
      <c r="X1306" s="75">
        <f>W1306/W1303</f>
        <v>0</v>
      </c>
      <c r="Y1306" s="88"/>
      <c r="Z1306" s="75">
        <f>Y1306/Y1303</f>
        <v>0</v>
      </c>
      <c r="AA1306" s="88"/>
      <c r="AB1306" s="75">
        <f>AA1306/AA1303</f>
        <v>0</v>
      </c>
      <c r="AC1306" s="88"/>
      <c r="AD1306" s="75">
        <f>AC1306/AC1303</f>
        <v>0</v>
      </c>
      <c r="AE1306" s="88"/>
      <c r="AF1306" s="75">
        <f>AE1306/AE1303</f>
        <v>0</v>
      </c>
      <c r="AG1306" s="88"/>
      <c r="AH1306" s="75">
        <f>AG1306/AG1303</f>
        <v>0</v>
      </c>
      <c r="AI1306" s="88"/>
      <c r="AJ1306" s="75">
        <f>AI1306/AI1303</f>
        <v>0</v>
      </c>
      <c r="AK1306" s="88">
        <v>0</v>
      </c>
      <c r="AL1306" s="75">
        <f>AK1306/AK1303</f>
        <v>0</v>
      </c>
      <c r="AM1306" s="88">
        <v>0</v>
      </c>
      <c r="AN1306" s="75">
        <f>AM1306/AM1303</f>
        <v>0</v>
      </c>
      <c r="AO1306" s="88"/>
      <c r="AP1306" s="75">
        <f>AO1306/AO1303</f>
        <v>0</v>
      </c>
      <c r="AQ1306" s="88"/>
      <c r="AR1306" s="75">
        <f>AQ1306/AQ1303</f>
        <v>0</v>
      </c>
      <c r="AS1306" s="88"/>
      <c r="AT1306" s="75">
        <f>AS1306/AS1303</f>
        <v>0</v>
      </c>
      <c r="AU1306" s="107">
        <f>E1306+M1306+O1306+Q1306+W1306+Y1306+AA1306+AE1306+AG1306+AI1306+AO1306+AS1306+G1306+K1306+I1306+AC1306+S1306+U1306+AQ1306+AK1306+AM1306+C1306</f>
        <v>0</v>
      </c>
      <c r="AV1306" s="155">
        <f t="shared" si="5880"/>
        <v>0</v>
      </c>
      <c r="AW1306" s="93">
        <f>IF(D1306=0,0,(IF('Attorney Detail'!I1304="yes",(D1306/AV1306)*('Attorney Detail'!G1304+'Attorney Detail'!H1304),0)))</f>
        <v>0</v>
      </c>
      <c r="AX1306" s="93">
        <f>IF(F1306=0,0,(IF('Attorney Detail'!J1304="yes",(F1306/AV1306)*('Attorney Detail'!G1304+'Attorney Detail'!H1304),0)))</f>
        <v>0</v>
      </c>
      <c r="AY1306" s="93">
        <f>IF(H1306+J1306=0,0,(IF('Attorney Detail'!K1304="yes",((H1306+J1306)/AV1306)*('Attorney Detail'!G1304+'Attorney Detail'!H1304),0)))</f>
        <v>0</v>
      </c>
      <c r="AZ1306" s="93">
        <f>IF(L1306=0,0,(IF('Attorney Detail'!L1304="yes",(L1306/AV1306)*('Attorney Detail'!G1304+'Attorney Detail'!H1304),0)))</f>
        <v>0</v>
      </c>
      <c r="BA1306" s="93">
        <f>IF(N1306=0,0,(N1306/AV1306)*('Attorney Detail'!G1304+'Attorney Detail'!H1304))</f>
        <v>0</v>
      </c>
      <c r="BB1306" s="93">
        <f>IF(R1306+T1306=0,0,(IF('Attorney Detail'!M1304="yes",((R1306+T1306)/AV1306)*('Attorney Detail'!G1304+'Attorney Detail'!H1304),0)))</f>
        <v>0</v>
      </c>
      <c r="BC1306" s="93">
        <f>IF(V1306=0,0,(IF('Attorney Detail'!N1304="yes",(((V1306)/AV1306)*('Attorney Detail'!G1304+'Attorney Detail'!H1304)),0)))</f>
        <v>0</v>
      </c>
      <c r="BD1306" s="93">
        <f>IF(X1306+Z1306+AB1306=0,0,(IF('Attorney Detail'!O1304="yes",((X1306+Z1306+AB1306)/AV1306)*('Attorney Detail'!G1304+'Attorney Detail'!H1304),0)))</f>
        <v>0</v>
      </c>
      <c r="BE1306" s="93">
        <f>IF(AD1306=0,0,(IF('Attorney Detail'!P1304="yes",(AD1306/AV1306)*('Attorney Detail'!G1304+'Attorney Detail'!H1304),0)))</f>
        <v>0</v>
      </c>
      <c r="BF1306" s="93">
        <f>IF(AF1306=0,0,(IF('Attorney Detail'!Q1304="yes",(AF1306/AV1306)*('Attorney Detail'!G1304+'Attorney Detail'!H1304),0)))</f>
        <v>0</v>
      </c>
      <c r="BG1306" s="93">
        <f>IF(AH1306=0,0,(AH1306/AV1306)*('Attorney Detail'!G1304+'Attorney Detail'!H1304))</f>
        <v>0</v>
      </c>
      <c r="BH1306" s="93">
        <f>IF(AK1306+AM1306=0,0,(IF('Attorney Detail'!R1304="yes",((AL1306+AN1306)/AV1306)*('Attorney Detail'!G1304+'Attorney Detail'!H1304),0)))</f>
        <v>0</v>
      </c>
      <c r="BI1306" s="91">
        <f>IF(AP1306=0,0,(IF('Attorney Detail'!S1304="yes",(AP1306/AV1306)*('Attorney Detail'!G1304+'Attorney Detail'!H1304),0)))</f>
        <v>0</v>
      </c>
      <c r="BJ1306" s="91">
        <f>IF(AT1306=0,0,(AT1306/AV1306)*('Attorney Detail'!G1304+'Attorney Detail'!H1304))</f>
        <v>0</v>
      </c>
      <c r="BK1306" s="91">
        <f>IF((AU1306)=0,('Attorney Detail'!G1304+'Attorney Detail'!H1304),SUM(AW1306:BJ1306))</f>
        <v>0</v>
      </c>
    </row>
    <row r="1307" spans="1:63" ht="16.5" thickTop="1" thickBot="1" x14ac:dyDescent="0.3">
      <c r="A1307" s="22" t="s">
        <v>27</v>
      </c>
      <c r="B1307" s="23"/>
      <c r="C1307" s="88"/>
      <c r="D1307" s="75">
        <f>C1307/C1303</f>
        <v>0</v>
      </c>
      <c r="E1307" s="88"/>
      <c r="F1307" s="75">
        <f>E1307/E1303</f>
        <v>0</v>
      </c>
      <c r="G1307" s="88"/>
      <c r="H1307" s="75">
        <f>G1307/G1303</f>
        <v>0</v>
      </c>
      <c r="I1307" s="88"/>
      <c r="J1307" s="75">
        <f>I1307/I1303</f>
        <v>0</v>
      </c>
      <c r="K1307" s="88"/>
      <c r="L1307" s="75">
        <f>K1307/K1303</f>
        <v>0</v>
      </c>
      <c r="M1307" s="88"/>
      <c r="N1307" s="75">
        <f>M1307/M1303</f>
        <v>0</v>
      </c>
      <c r="O1307" s="88"/>
      <c r="P1307" s="75">
        <f>O1307/O1303</f>
        <v>0</v>
      </c>
      <c r="Q1307" s="88"/>
      <c r="R1307" s="75">
        <f>Q1307/Q1303</f>
        <v>0</v>
      </c>
      <c r="S1307" s="88"/>
      <c r="T1307" s="75">
        <f>S1307/S1303</f>
        <v>0</v>
      </c>
      <c r="U1307" s="88"/>
      <c r="V1307" s="75">
        <f>U1307/U1303</f>
        <v>0</v>
      </c>
      <c r="W1307" s="88"/>
      <c r="X1307" s="75">
        <f>W1307/W1303</f>
        <v>0</v>
      </c>
      <c r="Y1307" s="88"/>
      <c r="Z1307" s="75">
        <f>Y1307/Y1303</f>
        <v>0</v>
      </c>
      <c r="AA1307" s="88"/>
      <c r="AB1307" s="75">
        <f>AA1307/AA1303</f>
        <v>0</v>
      </c>
      <c r="AC1307" s="88"/>
      <c r="AD1307" s="75">
        <f>AC1307/AC1303</f>
        <v>0</v>
      </c>
      <c r="AE1307" s="88"/>
      <c r="AF1307" s="75">
        <f>AE1307/AE1303</f>
        <v>0</v>
      </c>
      <c r="AG1307" s="88"/>
      <c r="AH1307" s="75">
        <f>AG1307/AG1303</f>
        <v>0</v>
      </c>
      <c r="AI1307" s="88"/>
      <c r="AJ1307" s="75">
        <f>AI1307/AI1303</f>
        <v>0</v>
      </c>
      <c r="AK1307" s="88">
        <v>0</v>
      </c>
      <c r="AL1307" s="75">
        <f>AK1307/AK1303</f>
        <v>0</v>
      </c>
      <c r="AM1307" s="88">
        <v>0</v>
      </c>
      <c r="AN1307" s="75">
        <f>AM1307/AM1303</f>
        <v>0</v>
      </c>
      <c r="AO1307" s="88"/>
      <c r="AP1307" s="75">
        <f>AO1307/AO1303</f>
        <v>0</v>
      </c>
      <c r="AQ1307" s="88"/>
      <c r="AR1307" s="75">
        <f>AQ1307/AQ1303</f>
        <v>0</v>
      </c>
      <c r="AS1307" s="88"/>
      <c r="AT1307" s="75">
        <f>AS1307/AS1303</f>
        <v>0</v>
      </c>
      <c r="AU1307" s="107">
        <f>E1307+M1307+O1307+Q1307+W1307+Y1307+AA1307+AE1307+AG1307+AI1307+AO1307+AS1307+G1307+K1307+I1307+AC1307+S1307+U1307+AQ1307+AK1307+AM1307+C1307</f>
        <v>0</v>
      </c>
      <c r="AV1307" s="155">
        <f t="shared" si="5880"/>
        <v>0</v>
      </c>
      <c r="AW1307" s="93">
        <f>IF(D1307=0,0,(IF('Attorney Detail'!I1305="yes",(D1307/AV1307)*('Attorney Detail'!G1305+'Attorney Detail'!H1305),0)))</f>
        <v>0</v>
      </c>
      <c r="AX1307" s="93">
        <f>IF(F1307=0,0,(IF('Attorney Detail'!J1305="yes",(F1307/AV1307)*('Attorney Detail'!G1305+'Attorney Detail'!H1305),0)))</f>
        <v>0</v>
      </c>
      <c r="AY1307" s="93">
        <f>IF(H1307+J1307=0,0,(IF('Attorney Detail'!K1305="yes",((H1307+J1307)/AV1307)*('Attorney Detail'!G1305+'Attorney Detail'!H1305),0)))</f>
        <v>0</v>
      </c>
      <c r="AZ1307" s="93">
        <f>IF(L1307=0,0,(IF('Attorney Detail'!L1305="yes",(L1307/AV1307)*('Attorney Detail'!G1305+'Attorney Detail'!H1305),0)))</f>
        <v>0</v>
      </c>
      <c r="BA1307" s="93">
        <f>IF(N1307=0,0,(N1307/AV1307)*('Attorney Detail'!G1305+'Attorney Detail'!H1305))</f>
        <v>0</v>
      </c>
      <c r="BB1307" s="93">
        <f>IF(R1307+T1307=0,0,(IF('Attorney Detail'!M1305="yes",((R1307+T1307)/AV1307)*('Attorney Detail'!G1305+'Attorney Detail'!H1305),0)))</f>
        <v>0</v>
      </c>
      <c r="BC1307" s="93">
        <f>IF(V1307=0,0,(IF('Attorney Detail'!N1305="yes",(((V1307)/AV1307)*('Attorney Detail'!G1305+'Attorney Detail'!H1305)),0)))</f>
        <v>0</v>
      </c>
      <c r="BD1307" s="93">
        <f>IF(X1307+Z1307+AB1307=0,0,(IF('Attorney Detail'!O1305="yes",((X1307+Z1307+AB1307)/AV1307)*('Attorney Detail'!G1305+'Attorney Detail'!H1305),0)))</f>
        <v>0</v>
      </c>
      <c r="BE1307" s="93">
        <f>IF(AD1307=0,0,(IF('Attorney Detail'!P1305="yes",(AD1307/AV1307)*('Attorney Detail'!G1305+'Attorney Detail'!H1305),0)))</f>
        <v>0</v>
      </c>
      <c r="BF1307" s="93">
        <f>IF(AF1307=0,0,(IF('Attorney Detail'!Q1305="yes",(AF1307/AV1307)*('Attorney Detail'!G1305+'Attorney Detail'!H1305),0)))</f>
        <v>0</v>
      </c>
      <c r="BG1307" s="93">
        <f>IF(AH1307=0,0,(AH1307/AV1307)*('Attorney Detail'!G1305+'Attorney Detail'!H1305))</f>
        <v>0</v>
      </c>
      <c r="BH1307" s="93">
        <f>IF(AK1307+AM1307=0,0,(IF('Attorney Detail'!R1305="yes",((AL1307+AN1307)/AV1307)*('Attorney Detail'!G1305+'Attorney Detail'!H1305),0)))</f>
        <v>0</v>
      </c>
      <c r="BI1307" s="91">
        <f>IF(AP1307=0,0,(IF('Attorney Detail'!S1305="yes",(AP1307/AV1307)*('Attorney Detail'!G1305+'Attorney Detail'!H1305),0)))</f>
        <v>0</v>
      </c>
      <c r="BJ1307" s="91">
        <f>IF(AT1307=0,0,(AT1307/AV1307)*('Attorney Detail'!G1305+'Attorney Detail'!H1305))</f>
        <v>0</v>
      </c>
      <c r="BK1307" s="91">
        <f>IF((AU1307)=0,('Attorney Detail'!G1305+'Attorney Detail'!H1305),SUM(AW1307:BJ1307))</f>
        <v>0</v>
      </c>
    </row>
    <row r="1308" spans="1:63" ht="16.5" thickTop="1" thickBot="1" x14ac:dyDescent="0.3">
      <c r="A1308" s="24" t="s">
        <v>28</v>
      </c>
      <c r="B1308" s="25"/>
      <c r="C1308" s="25"/>
      <c r="D1308" s="75">
        <f>C1308/C1303</f>
        <v>0</v>
      </c>
      <c r="E1308" s="25"/>
      <c r="F1308" s="75">
        <f>E1308/E1303</f>
        <v>0</v>
      </c>
      <c r="G1308" s="25"/>
      <c r="H1308" s="75">
        <f>G1308/G1303</f>
        <v>0</v>
      </c>
      <c r="I1308" s="25"/>
      <c r="J1308" s="75">
        <f>I1308/I1303</f>
        <v>0</v>
      </c>
      <c r="K1308" s="25"/>
      <c r="L1308" s="75">
        <f>K1308/K1303</f>
        <v>0</v>
      </c>
      <c r="M1308" s="25"/>
      <c r="N1308" s="75">
        <f>M1308/M1303</f>
        <v>0</v>
      </c>
      <c r="O1308" s="25"/>
      <c r="P1308" s="75">
        <f>O1308/O1303</f>
        <v>0</v>
      </c>
      <c r="Q1308" s="25"/>
      <c r="R1308" s="75">
        <f>Q1308/Q1303</f>
        <v>0</v>
      </c>
      <c r="S1308" s="25"/>
      <c r="T1308" s="75">
        <f>S1308/S1303</f>
        <v>0</v>
      </c>
      <c r="U1308" s="25"/>
      <c r="V1308" s="75">
        <f>U1308/U1303</f>
        <v>0</v>
      </c>
      <c r="W1308" s="25"/>
      <c r="X1308" s="75">
        <f>W1308/W1303</f>
        <v>0</v>
      </c>
      <c r="Y1308" s="25"/>
      <c r="Z1308" s="75">
        <f>Y1308/Y1303</f>
        <v>0</v>
      </c>
      <c r="AA1308" s="25"/>
      <c r="AB1308" s="75">
        <f>AA1308/AA1303</f>
        <v>0</v>
      </c>
      <c r="AC1308" s="25"/>
      <c r="AD1308" s="75">
        <f>AC1308/AC1303</f>
        <v>0</v>
      </c>
      <c r="AE1308" s="25"/>
      <c r="AF1308" s="75">
        <f>AE1308/AE1303</f>
        <v>0</v>
      </c>
      <c r="AG1308" s="25"/>
      <c r="AH1308" s="75">
        <f>AG1308/AG1303</f>
        <v>0</v>
      </c>
      <c r="AI1308" s="25"/>
      <c r="AJ1308" s="75">
        <f>AI1308/AI1303</f>
        <v>0</v>
      </c>
      <c r="AK1308" s="25">
        <v>0</v>
      </c>
      <c r="AL1308" s="75">
        <f>AK1308/AK1303</f>
        <v>0</v>
      </c>
      <c r="AM1308" s="25">
        <v>0</v>
      </c>
      <c r="AN1308" s="75">
        <f>AM1308/AM1303</f>
        <v>0</v>
      </c>
      <c r="AO1308" s="25"/>
      <c r="AP1308" s="75">
        <f>AO1308/AO1303</f>
        <v>0</v>
      </c>
      <c r="AQ1308" s="25"/>
      <c r="AR1308" s="75">
        <f>AQ1308/AQ1303</f>
        <v>0</v>
      </c>
      <c r="AS1308" s="25"/>
      <c r="AT1308" s="75">
        <f>AS1308/AS1303</f>
        <v>0</v>
      </c>
      <c r="AU1308" s="108">
        <f>E1308+M1308+O1308+Q1308+W1308+Y1308+AA1308+AE1308+AG1308+AI1308+AO1308+AS1308+G1308+K1308+I1308+AC1308+S1308+U1308+AQ1308+AK1308+AM1308+C1308</f>
        <v>0</v>
      </c>
      <c r="AV1308" s="155">
        <f t="shared" si="5880"/>
        <v>0</v>
      </c>
      <c r="AW1308" s="93">
        <f>IF(D1308=0,0,(IF('Attorney Detail'!I1306="yes",(D1308/AV1308)*('Attorney Detail'!G1306+'Attorney Detail'!H1306),0)))</f>
        <v>0</v>
      </c>
      <c r="AX1308" s="93">
        <f>IF(F1308=0,0,(IF('Attorney Detail'!J1306="yes",(F1308/AV1308)*('Attorney Detail'!G1306+'Attorney Detail'!H1306),0)))</f>
        <v>0</v>
      </c>
      <c r="AY1308" s="93">
        <f>IF(H1308+J1308=0,0,(IF('Attorney Detail'!K1306="yes",((H1308+J1308)/AV1308)*('Attorney Detail'!G1306+'Attorney Detail'!H1306),0)))</f>
        <v>0</v>
      </c>
      <c r="AZ1308" s="93">
        <f>IF(L1308=0,0,(IF('Attorney Detail'!L1306="yes",(L1308/AV1308)*('Attorney Detail'!G1306+'Attorney Detail'!H1306),0)))</f>
        <v>0</v>
      </c>
      <c r="BA1308" s="93">
        <f>IF(N1308=0,0,(N1308/AV1308)*('Attorney Detail'!G1306+'Attorney Detail'!H1306))</f>
        <v>0</v>
      </c>
      <c r="BB1308" s="93">
        <f>IF(R1308+T1308=0,0,(IF('Attorney Detail'!M1306="yes",((R1308+T1308)/AV1308)*('Attorney Detail'!G1306+'Attorney Detail'!H1306),0)))</f>
        <v>0</v>
      </c>
      <c r="BC1308" s="93">
        <f>IF(V1308=0,0,(IF('Attorney Detail'!N1306="yes",(((V1308)/AV1308)*('Attorney Detail'!G1306+'Attorney Detail'!H1306)),0)))</f>
        <v>0</v>
      </c>
      <c r="BD1308" s="93">
        <f>IF(X1308+Z1308+AB1308=0,0,(IF('Attorney Detail'!O1306="yes",((X1308+Z1308+AB1308)/AV1308)*('Attorney Detail'!G1306+'Attorney Detail'!H1306),0)))</f>
        <v>0</v>
      </c>
      <c r="BE1308" s="93">
        <f>IF(AD1308=0,0,(IF('Attorney Detail'!P1306="yes",(AD1308/AV1308)*('Attorney Detail'!G1306+'Attorney Detail'!H1306),0)))</f>
        <v>0</v>
      </c>
      <c r="BF1308" s="93">
        <f>IF(AF1308=0,0,(IF('Attorney Detail'!Q1306="yes",(AF1308/AV1308)*('Attorney Detail'!G1306+'Attorney Detail'!H1306),0)))</f>
        <v>0</v>
      </c>
      <c r="BG1308" s="93">
        <f>IF(AH1308=0,0,(AH1308/AV1308)*('Attorney Detail'!G1306+'Attorney Detail'!H1306))</f>
        <v>0</v>
      </c>
      <c r="BH1308" s="93">
        <f>IF(AK1308+AM1308=0,0,(IF('Attorney Detail'!R1306="yes",((AL1308+AN1308)/AV1308)*('Attorney Detail'!G1306+'Attorney Detail'!H1306),0)))</f>
        <v>0</v>
      </c>
      <c r="BI1308" s="91">
        <f>IF(AP1308=0,0,(IF('Attorney Detail'!S1306="yes",(AP1308/AV1308)*('Attorney Detail'!G1306+'Attorney Detail'!H1306),0)))</f>
        <v>0</v>
      </c>
      <c r="BJ1308" s="91">
        <f>IF(AT1308=0,0,(AT1308/AV1308)*('Attorney Detail'!G1306+'Attorney Detail'!H1306))</f>
        <v>0</v>
      </c>
      <c r="BK1308" s="91">
        <f>IF((AU1308)=0,('Attorney Detail'!G1306+'Attorney Detail'!H1306),SUM(AW1308:BJ1308))</f>
        <v>0</v>
      </c>
    </row>
    <row r="1309" spans="1:63" ht="16.5" thickTop="1" thickBot="1" x14ac:dyDescent="0.3">
      <c r="A1309" s="72" t="s">
        <v>29</v>
      </c>
      <c r="B1309" s="73"/>
      <c r="C1309" s="73">
        <f t="shared" ref="C1309" si="5881">SUM(C1305:C1308)</f>
        <v>0</v>
      </c>
      <c r="D1309" s="74">
        <f t="shared" ref="D1309" si="5882">C1309/C1303</f>
        <v>0</v>
      </c>
      <c r="E1309" s="73">
        <f t="shared" ref="E1309" si="5883">SUM(E1305:E1308)</f>
        <v>0</v>
      </c>
      <c r="F1309" s="74">
        <f t="shared" ref="F1309" si="5884">E1309/E1303</f>
        <v>0</v>
      </c>
      <c r="G1309" s="73">
        <f t="shared" ref="G1309" si="5885">SUM(G1305:G1308)</f>
        <v>0</v>
      </c>
      <c r="H1309" s="75">
        <f t="shared" ref="H1309" si="5886">G1309/G1303</f>
        <v>0</v>
      </c>
      <c r="I1309" s="73">
        <f t="shared" ref="I1309" si="5887">SUM(I1305:I1308)</f>
        <v>0</v>
      </c>
      <c r="J1309" s="75">
        <f t="shared" ref="J1309" si="5888">I1309/I1303</f>
        <v>0</v>
      </c>
      <c r="K1309" s="73">
        <f t="shared" ref="K1309" si="5889">SUM(K1305:K1308)</f>
        <v>0</v>
      </c>
      <c r="L1309" s="75">
        <f t="shared" ref="L1309" si="5890">K1309/K1303</f>
        <v>0</v>
      </c>
      <c r="M1309" s="73">
        <f t="shared" ref="M1309" si="5891">SUM(M1305:M1308)</f>
        <v>0</v>
      </c>
      <c r="N1309" s="74">
        <f t="shared" ref="N1309" si="5892">M1309/M1303</f>
        <v>0</v>
      </c>
      <c r="O1309" s="73">
        <f t="shared" ref="O1309" si="5893">SUM(O1305:O1308)</f>
        <v>0</v>
      </c>
      <c r="P1309" s="74">
        <f t="shared" ref="P1309" si="5894">O1309/O1303</f>
        <v>0</v>
      </c>
      <c r="Q1309" s="73">
        <f t="shared" ref="Q1309" si="5895">SUM(Q1305:Q1308)</f>
        <v>0</v>
      </c>
      <c r="R1309" s="75">
        <f t="shared" ref="R1309" si="5896">Q1309/Q1303</f>
        <v>0</v>
      </c>
      <c r="S1309" s="73">
        <f t="shared" ref="S1309" si="5897">SUM(S1305:S1308)</f>
        <v>0</v>
      </c>
      <c r="T1309" s="75">
        <f t="shared" ref="T1309" si="5898">S1309/S1303</f>
        <v>0</v>
      </c>
      <c r="U1309" s="73">
        <f t="shared" ref="U1309" si="5899">SUM(U1305:U1308)</f>
        <v>0</v>
      </c>
      <c r="V1309" s="75">
        <f t="shared" ref="V1309" si="5900">U1309/U1303</f>
        <v>0</v>
      </c>
      <c r="W1309" s="73">
        <f t="shared" ref="W1309" si="5901">SUM(W1305:W1308)</f>
        <v>0</v>
      </c>
      <c r="X1309" s="75">
        <f t="shared" ref="X1309" si="5902">W1309/W1303</f>
        <v>0</v>
      </c>
      <c r="Y1309" s="73">
        <f t="shared" ref="Y1309" si="5903">SUM(Y1305:Y1308)</f>
        <v>0</v>
      </c>
      <c r="Z1309" s="75">
        <f t="shared" ref="Z1309" si="5904">Y1309/Y1303</f>
        <v>0</v>
      </c>
      <c r="AA1309" s="73">
        <f t="shared" ref="AA1309" si="5905">SUM(AA1305:AA1308)</f>
        <v>0</v>
      </c>
      <c r="AB1309" s="75">
        <f t="shared" ref="AB1309" si="5906">AA1309/AA1303</f>
        <v>0</v>
      </c>
      <c r="AC1309" s="73">
        <f t="shared" ref="AC1309" si="5907">SUM(AC1305:AC1308)</f>
        <v>0</v>
      </c>
      <c r="AD1309" s="75">
        <f t="shared" ref="AD1309" si="5908">AC1309/AC1303</f>
        <v>0</v>
      </c>
      <c r="AE1309" s="73">
        <f t="shared" ref="AE1309" si="5909">SUM(AE1305:AE1308)</f>
        <v>0</v>
      </c>
      <c r="AF1309" s="75">
        <f t="shared" ref="AF1309" si="5910">AE1309/AE1303</f>
        <v>0</v>
      </c>
      <c r="AG1309" s="73">
        <f t="shared" ref="AG1309" si="5911">SUM(AG1305:AG1308)</f>
        <v>0</v>
      </c>
      <c r="AH1309" s="75">
        <f t="shared" ref="AH1309" si="5912">AG1309/AG1303</f>
        <v>0</v>
      </c>
      <c r="AI1309" s="73">
        <f t="shared" ref="AI1309" si="5913">SUM(AI1305:AI1308)</f>
        <v>0</v>
      </c>
      <c r="AJ1309" s="75">
        <f t="shared" ref="AJ1309" si="5914">AI1309/AI1303</f>
        <v>0</v>
      </c>
      <c r="AK1309" s="73">
        <f t="shared" ref="AK1309" si="5915">SUM(AK1305:AK1308)</f>
        <v>0</v>
      </c>
      <c r="AL1309" s="75">
        <f t="shared" ref="AL1309" si="5916">AK1309/AK1303</f>
        <v>0</v>
      </c>
      <c r="AM1309" s="73">
        <f t="shared" ref="AM1309" si="5917">SUM(AM1305:AM1308)</f>
        <v>0</v>
      </c>
      <c r="AN1309" s="75">
        <f t="shared" ref="AN1309" si="5918">AM1309/AM1303</f>
        <v>0</v>
      </c>
      <c r="AO1309" s="73">
        <f t="shared" ref="AO1309" si="5919">SUM(AO1305:AO1308)</f>
        <v>0</v>
      </c>
      <c r="AP1309" s="75">
        <f t="shared" ref="AP1309" si="5920">AO1309/AO1303</f>
        <v>0</v>
      </c>
      <c r="AQ1309" s="73">
        <f t="shared" ref="AQ1309" si="5921">SUM(AQ1305:AQ1308)</f>
        <v>0</v>
      </c>
      <c r="AR1309" s="75">
        <f t="shared" ref="AR1309" si="5922">AQ1309/AQ1303</f>
        <v>0</v>
      </c>
      <c r="AS1309" s="73">
        <f t="shared" ref="AS1309" si="5923">SUM(AS1305:AS1308)</f>
        <v>0</v>
      </c>
      <c r="AT1309" s="75">
        <f t="shared" ref="AT1309" si="5924">AS1309/AS1303</f>
        <v>0</v>
      </c>
      <c r="AU1309" s="71">
        <f>E1309+M1309+O1309+Q1309+W1309+Y1309+AA1309+AE1309+AG1309+AI1309+AO1309+AS1309+G1309+K1309+I1309+AC1309+S1309+U1309+AQ1309+AK1309+AM1309+C1309</f>
        <v>0</v>
      </c>
      <c r="AV1309" s="155">
        <f t="shared" si="5880"/>
        <v>0</v>
      </c>
      <c r="AW1309" s="94"/>
      <c r="AX1309" s="94"/>
      <c r="AY1309" s="94"/>
      <c r="AZ1309" s="94"/>
      <c r="BA1309" s="94"/>
      <c r="BB1309" s="94"/>
      <c r="BC1309" s="94"/>
      <c r="BD1309" s="94"/>
      <c r="BE1309" s="94"/>
      <c r="BF1309" s="94"/>
      <c r="BG1309" s="94"/>
      <c r="BH1309" s="94"/>
      <c r="BI1309" s="94"/>
      <c r="BJ1309" s="94"/>
      <c r="BK1309" s="94"/>
    </row>
    <row r="1310" spans="1:63" ht="15.75" thickTop="1" x14ac:dyDescent="0.25">
      <c r="A1310" s="239"/>
      <c r="B1310" s="239"/>
      <c r="C1310" s="239"/>
      <c r="D1310" s="239"/>
      <c r="E1310" s="239"/>
      <c r="F1310" s="239"/>
      <c r="G1310" s="239"/>
      <c r="H1310" s="239"/>
      <c r="I1310" s="239"/>
      <c r="J1310" s="239"/>
      <c r="K1310" s="239"/>
      <c r="L1310" s="239"/>
      <c r="M1310" s="239"/>
      <c r="N1310" s="239"/>
      <c r="O1310" s="239"/>
      <c r="P1310" s="239"/>
      <c r="Q1310" s="239"/>
      <c r="R1310" s="239"/>
      <c r="S1310" s="239"/>
      <c r="T1310" s="239"/>
      <c r="U1310" s="239"/>
      <c r="V1310" s="239"/>
      <c r="W1310" s="239"/>
      <c r="X1310" s="239"/>
      <c r="Y1310" s="239"/>
      <c r="Z1310" s="239"/>
      <c r="AA1310" s="239"/>
      <c r="AB1310" s="239"/>
      <c r="AC1310" s="239"/>
      <c r="AD1310" s="239"/>
      <c r="AE1310" s="239"/>
      <c r="AF1310" s="239"/>
      <c r="AG1310" s="239"/>
      <c r="AH1310" s="239"/>
      <c r="AI1310" s="239"/>
      <c r="AJ1310" s="239"/>
      <c r="AK1310" s="239"/>
      <c r="AL1310" s="239"/>
      <c r="AM1310" s="239"/>
      <c r="AN1310" s="239"/>
      <c r="AO1310" s="239"/>
      <c r="AP1310" s="239"/>
      <c r="AQ1310" s="239"/>
      <c r="AR1310" s="239"/>
      <c r="AS1310" s="239"/>
      <c r="AT1310" s="239"/>
      <c r="AU1310" s="239"/>
      <c r="AV1310" s="239"/>
    </row>
    <row r="1311" spans="1:63" ht="45" x14ac:dyDescent="0.25">
      <c r="A1311" s="76"/>
      <c r="B1311" s="66" t="s">
        <v>21</v>
      </c>
      <c r="C1311" s="225" t="s">
        <v>442</v>
      </c>
      <c r="D1311" s="226"/>
      <c r="E1311" s="225" t="s">
        <v>96</v>
      </c>
      <c r="F1311" s="226"/>
      <c r="G1311" s="232" t="s">
        <v>99</v>
      </c>
      <c r="H1311" s="226"/>
      <c r="I1311" s="232" t="s">
        <v>100</v>
      </c>
      <c r="J1311" s="226"/>
      <c r="K1311" s="225" t="s">
        <v>97</v>
      </c>
      <c r="L1311" s="226"/>
      <c r="M1311" s="225" t="s">
        <v>98</v>
      </c>
      <c r="N1311" s="226"/>
      <c r="O1311" s="225" t="s">
        <v>22</v>
      </c>
      <c r="P1311" s="226"/>
      <c r="Q1311" s="225" t="s">
        <v>489</v>
      </c>
      <c r="R1311" s="226"/>
      <c r="S1311" s="225" t="s">
        <v>488</v>
      </c>
      <c r="T1311" s="226"/>
      <c r="U1311" s="232" t="s">
        <v>422</v>
      </c>
      <c r="V1311" s="226"/>
      <c r="W1311" s="232" t="s">
        <v>436</v>
      </c>
      <c r="X1311" s="226"/>
      <c r="Y1311" s="232" t="s">
        <v>423</v>
      </c>
      <c r="Z1311" s="226"/>
      <c r="AA1311" s="225" t="s">
        <v>484</v>
      </c>
      <c r="AB1311" s="226"/>
      <c r="AC1311" s="225" t="s">
        <v>93</v>
      </c>
      <c r="AD1311" s="226"/>
      <c r="AE1311" s="225" t="s">
        <v>94</v>
      </c>
      <c r="AF1311" s="226"/>
      <c r="AG1311" s="225" t="s">
        <v>485</v>
      </c>
      <c r="AH1311" s="226"/>
      <c r="AI1311" s="225" t="s">
        <v>424</v>
      </c>
      <c r="AJ1311" s="226"/>
      <c r="AK1311" s="225" t="s">
        <v>425</v>
      </c>
      <c r="AL1311" s="226"/>
      <c r="AM1311" s="225" t="s">
        <v>437</v>
      </c>
      <c r="AN1311" s="226"/>
      <c r="AO1311" s="225" t="s">
        <v>500</v>
      </c>
      <c r="AP1311" s="226"/>
      <c r="AQ1311" s="225" t="s">
        <v>426</v>
      </c>
      <c r="AR1311" s="226"/>
      <c r="AS1311" s="225" t="s">
        <v>447</v>
      </c>
      <c r="AT1311" s="226"/>
      <c r="AU1311" s="225" t="s">
        <v>23</v>
      </c>
      <c r="AV1311" s="226"/>
      <c r="AW1311" s="89" t="s">
        <v>442</v>
      </c>
      <c r="AX1311" s="89" t="s">
        <v>96</v>
      </c>
      <c r="AY1311" s="195" t="s">
        <v>401</v>
      </c>
      <c r="AZ1311" s="105" t="s">
        <v>97</v>
      </c>
      <c r="BA1311" s="105" t="s">
        <v>443</v>
      </c>
      <c r="BB1311" s="90" t="s">
        <v>434</v>
      </c>
      <c r="BC1311" s="106" t="s">
        <v>402</v>
      </c>
      <c r="BD1311" s="90" t="s">
        <v>435</v>
      </c>
      <c r="BE1311" s="90" t="s">
        <v>93</v>
      </c>
      <c r="BF1311" s="90" t="s">
        <v>94</v>
      </c>
      <c r="BG1311" s="90" t="s">
        <v>31</v>
      </c>
      <c r="BH1311" s="90" t="s">
        <v>444</v>
      </c>
      <c r="BI1311" s="91" t="s">
        <v>445</v>
      </c>
      <c r="BJ1311" s="91" t="s">
        <v>446</v>
      </c>
      <c r="BK1311" s="91" t="s">
        <v>448</v>
      </c>
    </row>
    <row r="1312" spans="1:63" x14ac:dyDescent="0.25">
      <c r="A1312" s="38" t="s">
        <v>107</v>
      </c>
      <c r="B1312" s="67"/>
      <c r="C1312" s="67"/>
      <c r="D1312" s="68"/>
      <c r="E1312" s="67"/>
      <c r="F1312" s="68"/>
      <c r="G1312" s="67"/>
      <c r="H1312" s="68"/>
      <c r="I1312" s="67"/>
      <c r="J1312" s="68"/>
      <c r="K1312" s="67"/>
      <c r="L1312" s="68"/>
      <c r="M1312" s="69"/>
      <c r="N1312" s="68"/>
      <c r="O1312" s="67"/>
      <c r="P1312" s="68"/>
      <c r="Q1312" s="67"/>
      <c r="R1312" s="68"/>
      <c r="S1312" s="67"/>
      <c r="T1312" s="68"/>
      <c r="U1312" s="67"/>
      <c r="V1312" s="68"/>
      <c r="W1312" s="67"/>
      <c r="X1312" s="68"/>
      <c r="Y1312" s="67"/>
      <c r="Z1312" s="68"/>
      <c r="AA1312" s="67"/>
      <c r="AB1312" s="68"/>
      <c r="AC1312" s="69"/>
      <c r="AD1312" s="69"/>
      <c r="AE1312" s="67"/>
      <c r="AF1312" s="68"/>
      <c r="AG1312" s="67"/>
      <c r="AH1312" s="68"/>
      <c r="AI1312" s="67"/>
      <c r="AJ1312" s="68"/>
      <c r="AK1312" s="227"/>
      <c r="AL1312" s="228"/>
      <c r="AM1312" s="227"/>
      <c r="AN1312" s="228"/>
      <c r="AO1312" s="112"/>
      <c r="AP1312" s="113"/>
      <c r="AQ1312" s="112"/>
      <c r="AR1312" s="113"/>
      <c r="AS1312" s="112"/>
      <c r="AT1312" s="113"/>
      <c r="AU1312" s="67"/>
      <c r="AV1312" s="110"/>
      <c r="AW1312" s="89"/>
      <c r="AX1312" s="89"/>
      <c r="AY1312" s="89"/>
      <c r="AZ1312" s="89"/>
      <c r="BA1312" s="89"/>
    </row>
    <row r="1313" spans="1:63" x14ac:dyDescent="0.25">
      <c r="A1313" s="77"/>
      <c r="B1313" s="70"/>
      <c r="C1313" s="223">
        <f>(VLOOKUP(A1312,$BL$2:$CH$5,2,FALSE))*'Attorney Detail'!F1313</f>
        <v>15</v>
      </c>
      <c r="D1313" s="224"/>
      <c r="E1313" s="223">
        <f>(VLOOKUP(A1312,$BL$2:$CH$5,3,FALSE))*'Attorney Detail'!F1313</f>
        <v>15</v>
      </c>
      <c r="F1313" s="224"/>
      <c r="G1313" s="223">
        <f>VLOOKUP(A1312,$BL$2:$CI$5,4,FALSE)*'Attorney Detail'!F1313</f>
        <v>50</v>
      </c>
      <c r="H1313" s="224"/>
      <c r="I1313" s="223">
        <f>VLOOKUP(A1312,$BL$2:$CI$5,5,FALSE)*'Attorney Detail'!F1313</f>
        <v>80</v>
      </c>
      <c r="J1313" s="224"/>
      <c r="K1313" s="223">
        <f>VLOOKUP(A1312,$BL$2:$CI$5,6,FALSE)*'Attorney Detail'!F1313</f>
        <v>100</v>
      </c>
      <c r="L1313" s="224"/>
      <c r="M1313" s="234">
        <f>VLOOKUP(A1312,$BL$2:$CI$5,7,FALSE)*'Attorney Detail'!F1313</f>
        <v>150</v>
      </c>
      <c r="N1313" s="224"/>
      <c r="O1313" s="223">
        <f>VLOOKUP(A1312,$BL$2:$CI$5,8,FALSE)*'Attorney Detail'!F1313</f>
        <v>300</v>
      </c>
      <c r="P1313" s="224"/>
      <c r="Q1313" s="223">
        <f>VLOOKUP(A1312,$BL$2:$CI$5,9,FALSE)*'Attorney Detail'!F1313</f>
        <v>15</v>
      </c>
      <c r="R1313" s="224"/>
      <c r="S1313" s="223">
        <f>VLOOKUP(A1312,$BL$2:$CI$5,10,FALSE)*'Attorney Detail'!F1313</f>
        <v>50</v>
      </c>
      <c r="T1313" s="224"/>
      <c r="U1313" s="223">
        <f>VLOOKUP(A1312,$BL$2:$CI$5,11,FALSE)*'Attorney Detail'!F1313</f>
        <v>100</v>
      </c>
      <c r="V1313" s="224"/>
      <c r="W1313" s="223">
        <f>VLOOKUP(A1312,$BL$2:$CI$5,12,FALSE)*'Attorney Detail'!F1313</f>
        <v>220</v>
      </c>
      <c r="X1313" s="224"/>
      <c r="Y1313" s="223">
        <f>VLOOKUP(A1312,$BL$2:$CI$5,13,FALSE)*'Attorney Detail'!F1313</f>
        <v>300</v>
      </c>
      <c r="Z1313" s="224"/>
      <c r="AA1313" s="229">
        <f>VLOOKUP(A1312,$BL$2:$CI$5,14,FALSE)*'Attorney Detail'!F1313</f>
        <v>400</v>
      </c>
      <c r="AB1313" s="230"/>
      <c r="AC1313" s="229">
        <f>VLOOKUP(A1312,$BL$2:$CI$5,15,FALSE)*'Attorney Detail'!F1313</f>
        <v>120</v>
      </c>
      <c r="AD1313" s="231"/>
      <c r="AE1313" s="229">
        <f>VLOOKUP(A1312,$BL$2:$CI$5,16,FALSE)*'Attorney Detail'!F1313</f>
        <v>120</v>
      </c>
      <c r="AF1313" s="230"/>
      <c r="AG1313" s="229">
        <f>VLOOKUP(A1312,$BL$2:$CI$5,17,FALSE)*'Attorney Detail'!F1313</f>
        <v>300</v>
      </c>
      <c r="AH1313" s="230"/>
      <c r="AI1313" s="223">
        <f>VLOOKUP(A1312,$BL$2:$CI$5,18,FALSE)*'Attorney Detail'!F1313</f>
        <v>300</v>
      </c>
      <c r="AJ1313" s="224"/>
      <c r="AK1313" s="223">
        <f>VLOOKUP(A1312,$BL$2:$CI$5,19,FALSE)*'Attorney Detail'!F1313</f>
        <v>15</v>
      </c>
      <c r="AL1313" s="224"/>
      <c r="AM1313" s="223">
        <f>VLOOKUP(A1312,$BL$2:$CI$5,20,FALSE)*'Attorney Detail'!F1313</f>
        <v>40</v>
      </c>
      <c r="AN1313" s="224"/>
      <c r="AO1313" s="223">
        <f>VLOOKUP(A1312,$BL$2:$CI$5,21,FALSE)*'Attorney Detail'!F1313</f>
        <v>40</v>
      </c>
      <c r="AP1313" s="224"/>
      <c r="AQ1313" s="223">
        <f>VLOOKUP(A1312,$BL$2:$CI$5,22,FALSE)*'Attorney Detail'!F1313</f>
        <v>40</v>
      </c>
      <c r="AR1313" s="224"/>
      <c r="AS1313" s="235">
        <f>VLOOKUP(A1312,$BL$2:$CI$5,23,FALSE)*'Attorney Detail'!F1313</f>
        <v>10000000000</v>
      </c>
      <c r="AT1313" s="236"/>
      <c r="AU1313" s="237"/>
      <c r="AV1313" s="238"/>
    </row>
    <row r="1314" spans="1:63" ht="15.75" thickBot="1" x14ac:dyDescent="0.3">
      <c r="A1314" s="37" t="str">
        <f>'Attorney Detail'!A1313&amp;""</f>
        <v/>
      </c>
      <c r="B1314" s="78" t="s">
        <v>24</v>
      </c>
      <c r="C1314" s="78" t="s">
        <v>24</v>
      </c>
      <c r="D1314" s="78" t="s">
        <v>112</v>
      </c>
      <c r="E1314" s="78" t="s">
        <v>24</v>
      </c>
      <c r="F1314" s="78" t="s">
        <v>112</v>
      </c>
      <c r="G1314" s="78" t="s">
        <v>24</v>
      </c>
      <c r="H1314" s="78" t="s">
        <v>112</v>
      </c>
      <c r="I1314" s="78" t="s">
        <v>24</v>
      </c>
      <c r="J1314" s="78" t="s">
        <v>112</v>
      </c>
      <c r="K1314" s="78" t="s">
        <v>24</v>
      </c>
      <c r="L1314" s="78" t="s">
        <v>112</v>
      </c>
      <c r="M1314" s="78" t="s">
        <v>24</v>
      </c>
      <c r="N1314" s="78" t="s">
        <v>112</v>
      </c>
      <c r="O1314" s="78" t="s">
        <v>24</v>
      </c>
      <c r="P1314" s="78" t="s">
        <v>112</v>
      </c>
      <c r="Q1314" s="78" t="s">
        <v>24</v>
      </c>
      <c r="R1314" s="78" t="s">
        <v>112</v>
      </c>
      <c r="S1314" s="78" t="s">
        <v>24</v>
      </c>
      <c r="T1314" s="78" t="s">
        <v>112</v>
      </c>
      <c r="U1314" s="78" t="s">
        <v>24</v>
      </c>
      <c r="V1314" s="78" t="s">
        <v>112</v>
      </c>
      <c r="W1314" s="78" t="s">
        <v>24</v>
      </c>
      <c r="X1314" s="78" t="s">
        <v>112</v>
      </c>
      <c r="Y1314" s="78" t="s">
        <v>24</v>
      </c>
      <c r="Z1314" s="78" t="s">
        <v>112</v>
      </c>
      <c r="AA1314" s="78" t="s">
        <v>24</v>
      </c>
      <c r="AB1314" s="78" t="s">
        <v>112</v>
      </c>
      <c r="AC1314" s="78" t="s">
        <v>24</v>
      </c>
      <c r="AD1314" s="78" t="s">
        <v>112</v>
      </c>
      <c r="AE1314" s="78" t="s">
        <v>24</v>
      </c>
      <c r="AF1314" s="78" t="s">
        <v>112</v>
      </c>
      <c r="AG1314" s="78" t="s">
        <v>24</v>
      </c>
      <c r="AH1314" s="79" t="s">
        <v>112</v>
      </c>
      <c r="AI1314" s="78" t="s">
        <v>24</v>
      </c>
      <c r="AJ1314" s="78" t="s">
        <v>112</v>
      </c>
      <c r="AK1314" s="78" t="s">
        <v>24</v>
      </c>
      <c r="AL1314" s="78" t="s">
        <v>112</v>
      </c>
      <c r="AM1314" s="78" t="s">
        <v>24</v>
      </c>
      <c r="AN1314" s="78" t="s">
        <v>112</v>
      </c>
      <c r="AO1314" s="78" t="s">
        <v>24</v>
      </c>
      <c r="AP1314" s="78" t="s">
        <v>112</v>
      </c>
      <c r="AQ1314" s="78" t="s">
        <v>24</v>
      </c>
      <c r="AR1314" s="78" t="s">
        <v>112</v>
      </c>
      <c r="AS1314" s="78" t="s">
        <v>24</v>
      </c>
      <c r="AT1314" s="78" t="s">
        <v>112</v>
      </c>
      <c r="AU1314" s="78" t="s">
        <v>24</v>
      </c>
      <c r="AV1314" s="154" t="s">
        <v>112</v>
      </c>
    </row>
    <row r="1315" spans="1:63" ht="16.5" thickTop="1" thickBot="1" x14ac:dyDescent="0.3">
      <c r="A1315" s="20" t="s">
        <v>25</v>
      </c>
      <c r="B1315" s="21"/>
      <c r="C1315" s="21"/>
      <c r="D1315" s="75">
        <f>C1315/C1313</f>
        <v>0</v>
      </c>
      <c r="E1315" s="21"/>
      <c r="F1315" s="75">
        <f>E1315/E1313</f>
        <v>0</v>
      </c>
      <c r="G1315" s="21"/>
      <c r="H1315" s="75">
        <f>G1315/G1313</f>
        <v>0</v>
      </c>
      <c r="I1315" s="21"/>
      <c r="J1315" s="75">
        <f>I1315/I1313</f>
        <v>0</v>
      </c>
      <c r="K1315" s="21"/>
      <c r="L1315" s="75">
        <f>K1315/K1313</f>
        <v>0</v>
      </c>
      <c r="M1315" s="21"/>
      <c r="N1315" s="75">
        <f>M1315/M1313</f>
        <v>0</v>
      </c>
      <c r="O1315" s="21"/>
      <c r="P1315" s="75">
        <f>O1315/O1313</f>
        <v>0</v>
      </c>
      <c r="Q1315" s="21"/>
      <c r="R1315" s="75">
        <f>Q1315/Q1313</f>
        <v>0</v>
      </c>
      <c r="S1315" s="21"/>
      <c r="T1315" s="75">
        <f>S1315/S1313</f>
        <v>0</v>
      </c>
      <c r="U1315" s="21"/>
      <c r="V1315" s="75">
        <f>U1315/U1313</f>
        <v>0</v>
      </c>
      <c r="W1315" s="21"/>
      <c r="X1315" s="75">
        <f>W1315/W1313</f>
        <v>0</v>
      </c>
      <c r="Y1315" s="21"/>
      <c r="Z1315" s="75">
        <f>Y1315/Y1313</f>
        <v>0</v>
      </c>
      <c r="AA1315" s="21"/>
      <c r="AB1315" s="75">
        <f>AA1315/AA1313</f>
        <v>0</v>
      </c>
      <c r="AC1315" s="21"/>
      <c r="AD1315" s="75">
        <f>AC1315/AC1313</f>
        <v>0</v>
      </c>
      <c r="AE1315" s="21"/>
      <c r="AF1315" s="75">
        <f>AE1315/AE1313</f>
        <v>0</v>
      </c>
      <c r="AG1315" s="21"/>
      <c r="AH1315" s="75">
        <f>AG1315/AG1313</f>
        <v>0</v>
      </c>
      <c r="AI1315" s="21"/>
      <c r="AJ1315" s="75">
        <f>AI1315/AI1313</f>
        <v>0</v>
      </c>
      <c r="AK1315" s="21"/>
      <c r="AL1315" s="75">
        <f>AK1315/AK1313</f>
        <v>0</v>
      </c>
      <c r="AM1315" s="21">
        <v>0</v>
      </c>
      <c r="AN1315" s="75">
        <f>AM1315/AM1313</f>
        <v>0</v>
      </c>
      <c r="AO1315" s="21"/>
      <c r="AP1315" s="75">
        <f>AO1315/AO1313</f>
        <v>0</v>
      </c>
      <c r="AQ1315" s="21"/>
      <c r="AR1315" s="75">
        <f>AQ1315/AQ1313</f>
        <v>0</v>
      </c>
      <c r="AS1315" s="21"/>
      <c r="AT1315" s="75">
        <f>AS1315/AS1313</f>
        <v>0</v>
      </c>
      <c r="AU1315" s="100">
        <f>E1315+M1315+O1315+Q1315+W1315+Y1315+AA1315+AE1315+AG1315+AI1315+AO1315+AS1315+G1315+K1315+I1315+AC1315+S1315+U1315+AQ1315+AK1315+AM1315+C1315</f>
        <v>0</v>
      </c>
      <c r="AV1315" s="155">
        <f t="shared" ref="AV1315:AV1319" si="5925">F1315+N1315+P1315+R1315+X1315+Z1315+AB1315+AF1315+AH1315+AJ1315+AP1315+AT1315+AD1315+H1315+L1315+J1315+T1315+V1315+AR1315+AL1315+AN1315+D1315</f>
        <v>0</v>
      </c>
      <c r="AW1315" s="93">
        <f>IF(D1315=0,0,(IF('Attorney Detail'!I1313="yes",(D1315/AV1315)*('Attorney Detail'!G1313+'Attorney Detail'!H1313),0)))</f>
        <v>0</v>
      </c>
      <c r="AX1315" s="93">
        <f>IF(F1315=0,0,(IF('Attorney Detail'!J1313="yes",(F1315/AV1315)*('Attorney Detail'!G1313+'Attorney Detail'!H1313),0)))</f>
        <v>0</v>
      </c>
      <c r="AY1315" s="93">
        <f>IF(H1315+J1315=0,0,(IF('Attorney Detail'!K1313="yes",((H1315+J1315)/AV1315)*('Attorney Detail'!G1313+'Attorney Detail'!H1313),0)))</f>
        <v>0</v>
      </c>
      <c r="AZ1315" s="93">
        <f>IF(L1315=0,0,(IF('Attorney Detail'!L1313="yes",(L1315/AV1315)*('Attorney Detail'!G1313+'Attorney Detail'!H1313),0)))</f>
        <v>0</v>
      </c>
      <c r="BA1315" s="93">
        <f>IF(N1315=0,0,(N1315/AV1315)*('Attorney Detail'!G1313+'Attorney Detail'!H1313))</f>
        <v>0</v>
      </c>
      <c r="BB1315" s="93">
        <f>IF(R1315+T1315=0,0,(IF('Attorney Detail'!M1313="yes",((R1315+T1315)/AV1315)*('Attorney Detail'!G1313+'Attorney Detail'!H1313),0)))</f>
        <v>0</v>
      </c>
      <c r="BC1315" s="93">
        <f>IF(V1315=0,0,(IF('Attorney Detail'!N1313="yes",(((V1315)/AV1315)*('Attorney Detail'!G1313+'Attorney Detail'!H1313)),0)))</f>
        <v>0</v>
      </c>
      <c r="BD1315" s="93">
        <f>IF(X1315+Z1315+AB1315=0,0,(IF('Attorney Detail'!O1313="yes",((X1315+Z1315+AB1315)/AV1315)*('Attorney Detail'!G1313+'Attorney Detail'!H1313),0)))</f>
        <v>0</v>
      </c>
      <c r="BE1315" s="93">
        <f>IF(AD1315=0,0,(IF('Attorney Detail'!P1313="yes",(AD1315/AV1315)*('Attorney Detail'!G1313+'Attorney Detail'!H1313),0)))</f>
        <v>0</v>
      </c>
      <c r="BF1315" s="93">
        <f>IF(AF1315=0,0,(IF('Attorney Detail'!Q1313="yes",(AF1315/AV1315)*('Attorney Detail'!G1313+'Attorney Detail'!H1313),0)))</f>
        <v>0</v>
      </c>
      <c r="BG1315" s="93">
        <f>IF(AH1315=0,0,(AH1315/AV1315)*('Attorney Detail'!G1313+'Attorney Detail'!H1313))</f>
        <v>0</v>
      </c>
      <c r="BH1315" s="93">
        <f>IF(AK1315+AM1315=0,0,(IF('Attorney Detail'!R1313="yes",((AL1315+AN1315)/AV1315)*('Attorney Detail'!G1313+'Attorney Detail'!H1313),0)))</f>
        <v>0</v>
      </c>
      <c r="BI1315" s="91">
        <f>IF(AP1315=0,0,(IF('Attorney Detail'!S1313="yes",(AP1315/AV1315)*('Attorney Detail'!G1313+'Attorney Detail'!H1313),0)))</f>
        <v>0</v>
      </c>
      <c r="BJ1315" s="91">
        <f>IF(AT1315=0,0,(AT1315/AV1315)*('Attorney Detail'!G1313+'Attorney Detail'!H1313))</f>
        <v>0</v>
      </c>
      <c r="BK1315" s="91">
        <f>IF((AU1315)=0,('Attorney Detail'!G1313+'Attorney Detail'!H1313),SUM(AW1315:BJ1315))</f>
        <v>0</v>
      </c>
    </row>
    <row r="1316" spans="1:63" ht="16.5" thickTop="1" thickBot="1" x14ac:dyDescent="0.3">
      <c r="A1316" s="22" t="s">
        <v>26</v>
      </c>
      <c r="B1316" s="23"/>
      <c r="C1316" s="88"/>
      <c r="D1316" s="75">
        <f>C1316/C1313</f>
        <v>0</v>
      </c>
      <c r="E1316" s="88"/>
      <c r="F1316" s="75">
        <f>E1316/E1313</f>
        <v>0</v>
      </c>
      <c r="G1316" s="88"/>
      <c r="H1316" s="75">
        <f>G1316/G1313</f>
        <v>0</v>
      </c>
      <c r="I1316" s="88"/>
      <c r="J1316" s="75">
        <f>I1316/I1313</f>
        <v>0</v>
      </c>
      <c r="K1316" s="88"/>
      <c r="L1316" s="75">
        <f>K1316/K1313</f>
        <v>0</v>
      </c>
      <c r="M1316" s="88"/>
      <c r="N1316" s="75">
        <f>M1316/M1313</f>
        <v>0</v>
      </c>
      <c r="O1316" s="88"/>
      <c r="P1316" s="75">
        <f>O1316/O1313</f>
        <v>0</v>
      </c>
      <c r="Q1316" s="88"/>
      <c r="R1316" s="75">
        <f>Q1316/Q1313</f>
        <v>0</v>
      </c>
      <c r="S1316" s="88"/>
      <c r="T1316" s="75">
        <f>S1316/S1313</f>
        <v>0</v>
      </c>
      <c r="U1316" s="88"/>
      <c r="V1316" s="75">
        <f>U1316/U1313</f>
        <v>0</v>
      </c>
      <c r="W1316" s="88"/>
      <c r="X1316" s="75">
        <f>W1316/W1313</f>
        <v>0</v>
      </c>
      <c r="Y1316" s="88"/>
      <c r="Z1316" s="75">
        <f>Y1316/Y1313</f>
        <v>0</v>
      </c>
      <c r="AA1316" s="88"/>
      <c r="AB1316" s="75">
        <f>AA1316/AA1313</f>
        <v>0</v>
      </c>
      <c r="AC1316" s="88"/>
      <c r="AD1316" s="75">
        <f>AC1316/AC1313</f>
        <v>0</v>
      </c>
      <c r="AE1316" s="88"/>
      <c r="AF1316" s="75">
        <f>AE1316/AE1313</f>
        <v>0</v>
      </c>
      <c r="AG1316" s="88"/>
      <c r="AH1316" s="75">
        <f>AG1316/AG1313</f>
        <v>0</v>
      </c>
      <c r="AI1316" s="88"/>
      <c r="AJ1316" s="75">
        <f>AI1316/AI1313</f>
        <v>0</v>
      </c>
      <c r="AK1316" s="88">
        <v>0</v>
      </c>
      <c r="AL1316" s="75">
        <f>AK1316/AK1313</f>
        <v>0</v>
      </c>
      <c r="AM1316" s="88">
        <v>0</v>
      </c>
      <c r="AN1316" s="75">
        <f>AM1316/AM1313</f>
        <v>0</v>
      </c>
      <c r="AO1316" s="88"/>
      <c r="AP1316" s="75">
        <f>AO1316/AO1313</f>
        <v>0</v>
      </c>
      <c r="AQ1316" s="88"/>
      <c r="AR1316" s="75">
        <f>AQ1316/AQ1313</f>
        <v>0</v>
      </c>
      <c r="AS1316" s="88"/>
      <c r="AT1316" s="75">
        <f>AS1316/AS1313</f>
        <v>0</v>
      </c>
      <c r="AU1316" s="107">
        <f>E1316+M1316+O1316+Q1316+W1316+Y1316+AA1316+AE1316+AG1316+AI1316+AO1316+AS1316+G1316+K1316+I1316+AC1316+S1316+U1316+AQ1316+AK1316+AM1316+C1316</f>
        <v>0</v>
      </c>
      <c r="AV1316" s="155">
        <f t="shared" si="5925"/>
        <v>0</v>
      </c>
      <c r="AW1316" s="93">
        <f>IF(D1316=0,0,(IF('Attorney Detail'!I1314="yes",(D1316/AV1316)*('Attorney Detail'!G1314+'Attorney Detail'!H1314),0)))</f>
        <v>0</v>
      </c>
      <c r="AX1316" s="93">
        <f>IF(F1316=0,0,(IF('Attorney Detail'!J1314="yes",(F1316/AV1316)*('Attorney Detail'!G1314+'Attorney Detail'!H1314),0)))</f>
        <v>0</v>
      </c>
      <c r="AY1316" s="93">
        <f>IF(H1316+J1316=0,0,(IF('Attorney Detail'!K1314="yes",((H1316+J1316)/AV1316)*('Attorney Detail'!G1314+'Attorney Detail'!H1314),0)))</f>
        <v>0</v>
      </c>
      <c r="AZ1316" s="93">
        <f>IF(L1316=0,0,(IF('Attorney Detail'!L1314="yes",(L1316/AV1316)*('Attorney Detail'!G1314+'Attorney Detail'!H1314),0)))</f>
        <v>0</v>
      </c>
      <c r="BA1316" s="93">
        <f>IF(N1316=0,0,(N1316/AV1316)*('Attorney Detail'!G1314+'Attorney Detail'!H1314))</f>
        <v>0</v>
      </c>
      <c r="BB1316" s="93">
        <f>IF(R1316+T1316=0,0,(IF('Attorney Detail'!M1314="yes",((R1316+T1316)/AV1316)*('Attorney Detail'!G1314+'Attorney Detail'!H1314),0)))</f>
        <v>0</v>
      </c>
      <c r="BC1316" s="93">
        <f>IF(V1316=0,0,(IF('Attorney Detail'!N1314="yes",(((V1316)/AV1316)*('Attorney Detail'!G1314+'Attorney Detail'!H1314)),0)))</f>
        <v>0</v>
      </c>
      <c r="BD1316" s="93">
        <f>IF(X1316+Z1316+AB1316=0,0,(IF('Attorney Detail'!O1314="yes",((X1316+Z1316+AB1316)/AV1316)*('Attorney Detail'!G1314+'Attorney Detail'!H1314),0)))</f>
        <v>0</v>
      </c>
      <c r="BE1316" s="93">
        <f>IF(AD1316=0,0,(IF('Attorney Detail'!P1314="yes",(AD1316/AV1316)*('Attorney Detail'!G1314+'Attorney Detail'!H1314),0)))</f>
        <v>0</v>
      </c>
      <c r="BF1316" s="93">
        <f>IF(AF1316=0,0,(IF('Attorney Detail'!Q1314="yes",(AF1316/AV1316)*('Attorney Detail'!G1314+'Attorney Detail'!H1314),0)))</f>
        <v>0</v>
      </c>
      <c r="BG1316" s="93">
        <f>IF(AH1316=0,0,(AH1316/AV1316)*('Attorney Detail'!G1314+'Attorney Detail'!H1314))</f>
        <v>0</v>
      </c>
      <c r="BH1316" s="93">
        <f>IF(AK1316+AM1316=0,0,(IF('Attorney Detail'!R1314="yes",((AL1316+AN1316)/AV1316)*('Attorney Detail'!G1314+'Attorney Detail'!H1314),0)))</f>
        <v>0</v>
      </c>
      <c r="BI1316" s="91">
        <f>IF(AP1316=0,0,(IF('Attorney Detail'!S1314="yes",(AP1316/AV1316)*('Attorney Detail'!G1314+'Attorney Detail'!H1314),0)))</f>
        <v>0</v>
      </c>
      <c r="BJ1316" s="91">
        <f>IF(AT1316=0,0,(AT1316/AV1316)*('Attorney Detail'!G1314+'Attorney Detail'!H1314))</f>
        <v>0</v>
      </c>
      <c r="BK1316" s="91">
        <f>IF((AU1316)=0,('Attorney Detail'!G1314+'Attorney Detail'!H1314),SUM(AW1316:BJ1316))</f>
        <v>0</v>
      </c>
    </row>
    <row r="1317" spans="1:63" ht="16.5" thickTop="1" thickBot="1" x14ac:dyDescent="0.3">
      <c r="A1317" s="22" t="s">
        <v>27</v>
      </c>
      <c r="B1317" s="23"/>
      <c r="C1317" s="88"/>
      <c r="D1317" s="75">
        <f>C1317/C1313</f>
        <v>0</v>
      </c>
      <c r="E1317" s="88"/>
      <c r="F1317" s="75">
        <f>E1317/E1313</f>
        <v>0</v>
      </c>
      <c r="G1317" s="88"/>
      <c r="H1317" s="75">
        <f>G1317/G1313</f>
        <v>0</v>
      </c>
      <c r="I1317" s="88"/>
      <c r="J1317" s="75">
        <f>I1317/I1313</f>
        <v>0</v>
      </c>
      <c r="K1317" s="88"/>
      <c r="L1317" s="75">
        <f>K1317/K1313</f>
        <v>0</v>
      </c>
      <c r="M1317" s="88"/>
      <c r="N1317" s="75">
        <f>M1317/M1313</f>
        <v>0</v>
      </c>
      <c r="O1317" s="88"/>
      <c r="P1317" s="75">
        <f>O1317/O1313</f>
        <v>0</v>
      </c>
      <c r="Q1317" s="88"/>
      <c r="R1317" s="75">
        <f>Q1317/Q1313</f>
        <v>0</v>
      </c>
      <c r="S1317" s="88"/>
      <c r="T1317" s="75">
        <f>S1317/S1313</f>
        <v>0</v>
      </c>
      <c r="U1317" s="88"/>
      <c r="V1317" s="75">
        <f>U1317/U1313</f>
        <v>0</v>
      </c>
      <c r="W1317" s="88"/>
      <c r="X1317" s="75">
        <f>W1317/W1313</f>
        <v>0</v>
      </c>
      <c r="Y1317" s="88"/>
      <c r="Z1317" s="75">
        <f>Y1317/Y1313</f>
        <v>0</v>
      </c>
      <c r="AA1317" s="88"/>
      <c r="AB1317" s="75">
        <f>AA1317/AA1313</f>
        <v>0</v>
      </c>
      <c r="AC1317" s="88"/>
      <c r="AD1317" s="75">
        <f>AC1317/AC1313</f>
        <v>0</v>
      </c>
      <c r="AE1317" s="88"/>
      <c r="AF1317" s="75">
        <f>AE1317/AE1313</f>
        <v>0</v>
      </c>
      <c r="AG1317" s="88"/>
      <c r="AH1317" s="75">
        <f>AG1317/AG1313</f>
        <v>0</v>
      </c>
      <c r="AI1317" s="88"/>
      <c r="AJ1317" s="75">
        <f>AI1317/AI1313</f>
        <v>0</v>
      </c>
      <c r="AK1317" s="88">
        <v>0</v>
      </c>
      <c r="AL1317" s="75">
        <f>AK1317/AK1313</f>
        <v>0</v>
      </c>
      <c r="AM1317" s="88">
        <v>0</v>
      </c>
      <c r="AN1317" s="75">
        <f>AM1317/AM1313</f>
        <v>0</v>
      </c>
      <c r="AO1317" s="88"/>
      <c r="AP1317" s="75">
        <f>AO1317/AO1313</f>
        <v>0</v>
      </c>
      <c r="AQ1317" s="88"/>
      <c r="AR1317" s="75">
        <f>AQ1317/AQ1313</f>
        <v>0</v>
      </c>
      <c r="AS1317" s="88"/>
      <c r="AT1317" s="75">
        <f>AS1317/AS1313</f>
        <v>0</v>
      </c>
      <c r="AU1317" s="107">
        <f>E1317+M1317+O1317+Q1317+W1317+Y1317+AA1317+AE1317+AG1317+AI1317+AO1317+AS1317+G1317+K1317+I1317+AC1317+S1317+U1317+AQ1317+AK1317+AM1317+C1317</f>
        <v>0</v>
      </c>
      <c r="AV1317" s="155">
        <f t="shared" si="5925"/>
        <v>0</v>
      </c>
      <c r="AW1317" s="93">
        <f>IF(D1317=0,0,(IF('Attorney Detail'!I1315="yes",(D1317/AV1317)*('Attorney Detail'!G1315+'Attorney Detail'!H1315),0)))</f>
        <v>0</v>
      </c>
      <c r="AX1317" s="93">
        <f>IF(F1317=0,0,(IF('Attorney Detail'!J1315="yes",(F1317/AV1317)*('Attorney Detail'!G1315+'Attorney Detail'!H1315),0)))</f>
        <v>0</v>
      </c>
      <c r="AY1317" s="93">
        <f>IF(H1317+J1317=0,0,(IF('Attorney Detail'!K1315="yes",((H1317+J1317)/AV1317)*('Attorney Detail'!G1315+'Attorney Detail'!H1315),0)))</f>
        <v>0</v>
      </c>
      <c r="AZ1317" s="93">
        <f>IF(L1317=0,0,(IF('Attorney Detail'!L1315="yes",(L1317/AV1317)*('Attorney Detail'!G1315+'Attorney Detail'!H1315),0)))</f>
        <v>0</v>
      </c>
      <c r="BA1317" s="93">
        <f>IF(N1317=0,0,(N1317/AV1317)*('Attorney Detail'!G1315+'Attorney Detail'!H1315))</f>
        <v>0</v>
      </c>
      <c r="BB1317" s="93">
        <f>IF(R1317+T1317=0,0,(IF('Attorney Detail'!M1315="yes",((R1317+T1317)/AV1317)*('Attorney Detail'!G1315+'Attorney Detail'!H1315),0)))</f>
        <v>0</v>
      </c>
      <c r="BC1317" s="93">
        <f>IF(V1317=0,0,(IF('Attorney Detail'!N1315="yes",(((V1317)/AV1317)*('Attorney Detail'!G1315+'Attorney Detail'!H1315)),0)))</f>
        <v>0</v>
      </c>
      <c r="BD1317" s="93">
        <f>IF(X1317+Z1317+AB1317=0,0,(IF('Attorney Detail'!O1315="yes",((X1317+Z1317+AB1317)/AV1317)*('Attorney Detail'!G1315+'Attorney Detail'!H1315),0)))</f>
        <v>0</v>
      </c>
      <c r="BE1317" s="93">
        <f>IF(AD1317=0,0,(IF('Attorney Detail'!P1315="yes",(AD1317/AV1317)*('Attorney Detail'!G1315+'Attorney Detail'!H1315),0)))</f>
        <v>0</v>
      </c>
      <c r="BF1317" s="93">
        <f>IF(AF1317=0,0,(IF('Attorney Detail'!Q1315="yes",(AF1317/AV1317)*('Attorney Detail'!G1315+'Attorney Detail'!H1315),0)))</f>
        <v>0</v>
      </c>
      <c r="BG1317" s="93">
        <f>IF(AH1317=0,0,(AH1317/AV1317)*('Attorney Detail'!G1315+'Attorney Detail'!H1315))</f>
        <v>0</v>
      </c>
      <c r="BH1317" s="93">
        <f>IF(AK1317+AM1317=0,0,(IF('Attorney Detail'!R1315="yes",((AL1317+AN1317)/AV1317)*('Attorney Detail'!G1315+'Attorney Detail'!H1315),0)))</f>
        <v>0</v>
      </c>
      <c r="BI1317" s="91">
        <f>IF(AP1317=0,0,(IF('Attorney Detail'!S1315="yes",(AP1317/AV1317)*('Attorney Detail'!G1315+'Attorney Detail'!H1315),0)))</f>
        <v>0</v>
      </c>
      <c r="BJ1317" s="91">
        <f>IF(AT1317=0,0,(AT1317/AV1317)*('Attorney Detail'!G1315+'Attorney Detail'!H1315))</f>
        <v>0</v>
      </c>
      <c r="BK1317" s="91">
        <f>IF((AU1317)=0,('Attorney Detail'!G1315+'Attorney Detail'!H1315),SUM(AW1317:BJ1317))</f>
        <v>0</v>
      </c>
    </row>
    <row r="1318" spans="1:63" ht="16.5" thickTop="1" thickBot="1" x14ac:dyDescent="0.3">
      <c r="A1318" s="24" t="s">
        <v>28</v>
      </c>
      <c r="B1318" s="25"/>
      <c r="C1318" s="25"/>
      <c r="D1318" s="75">
        <f>C1318/C1313</f>
        <v>0</v>
      </c>
      <c r="E1318" s="25"/>
      <c r="F1318" s="75">
        <f>E1318/E1313</f>
        <v>0</v>
      </c>
      <c r="G1318" s="25"/>
      <c r="H1318" s="75">
        <f>G1318/G1313</f>
        <v>0</v>
      </c>
      <c r="I1318" s="25"/>
      <c r="J1318" s="75">
        <f>I1318/I1313</f>
        <v>0</v>
      </c>
      <c r="K1318" s="25"/>
      <c r="L1318" s="75">
        <f>K1318/K1313</f>
        <v>0</v>
      </c>
      <c r="M1318" s="25"/>
      <c r="N1318" s="75">
        <f>M1318/M1313</f>
        <v>0</v>
      </c>
      <c r="O1318" s="25"/>
      <c r="P1318" s="75">
        <f>O1318/O1313</f>
        <v>0</v>
      </c>
      <c r="Q1318" s="25"/>
      <c r="R1318" s="75">
        <f>Q1318/Q1313</f>
        <v>0</v>
      </c>
      <c r="S1318" s="25"/>
      <c r="T1318" s="75">
        <f>S1318/S1313</f>
        <v>0</v>
      </c>
      <c r="U1318" s="25"/>
      <c r="V1318" s="75">
        <f>U1318/U1313</f>
        <v>0</v>
      </c>
      <c r="W1318" s="25"/>
      <c r="X1318" s="75">
        <f>W1318/W1313</f>
        <v>0</v>
      </c>
      <c r="Y1318" s="25"/>
      <c r="Z1318" s="75">
        <f>Y1318/Y1313</f>
        <v>0</v>
      </c>
      <c r="AA1318" s="25"/>
      <c r="AB1318" s="75">
        <f>AA1318/AA1313</f>
        <v>0</v>
      </c>
      <c r="AC1318" s="25"/>
      <c r="AD1318" s="75">
        <f>AC1318/AC1313</f>
        <v>0</v>
      </c>
      <c r="AE1318" s="25"/>
      <c r="AF1318" s="75">
        <f>AE1318/AE1313</f>
        <v>0</v>
      </c>
      <c r="AG1318" s="25"/>
      <c r="AH1318" s="75">
        <f>AG1318/AG1313</f>
        <v>0</v>
      </c>
      <c r="AI1318" s="25"/>
      <c r="AJ1318" s="75">
        <f>AI1318/AI1313</f>
        <v>0</v>
      </c>
      <c r="AK1318" s="25">
        <v>0</v>
      </c>
      <c r="AL1318" s="75">
        <f>AK1318/AK1313</f>
        <v>0</v>
      </c>
      <c r="AM1318" s="25">
        <v>0</v>
      </c>
      <c r="AN1318" s="75">
        <f>AM1318/AM1313</f>
        <v>0</v>
      </c>
      <c r="AO1318" s="25"/>
      <c r="AP1318" s="75">
        <f>AO1318/AO1313</f>
        <v>0</v>
      </c>
      <c r="AQ1318" s="25"/>
      <c r="AR1318" s="75">
        <f>AQ1318/AQ1313</f>
        <v>0</v>
      </c>
      <c r="AS1318" s="25"/>
      <c r="AT1318" s="75">
        <f>AS1318/AS1313</f>
        <v>0</v>
      </c>
      <c r="AU1318" s="108">
        <f>E1318+M1318+O1318+Q1318+W1318+Y1318+AA1318+AE1318+AG1318+AI1318+AO1318+AS1318+G1318+K1318+I1318+AC1318+S1318+U1318+AQ1318+AK1318+AM1318+C1318</f>
        <v>0</v>
      </c>
      <c r="AV1318" s="155">
        <f t="shared" si="5925"/>
        <v>0</v>
      </c>
      <c r="AW1318" s="93">
        <f>IF(D1318=0,0,(IF('Attorney Detail'!I1316="yes",(D1318/AV1318)*('Attorney Detail'!G1316+'Attorney Detail'!H1316),0)))</f>
        <v>0</v>
      </c>
      <c r="AX1318" s="93">
        <f>IF(F1318=0,0,(IF('Attorney Detail'!J1316="yes",(F1318/AV1318)*('Attorney Detail'!G1316+'Attorney Detail'!H1316),0)))</f>
        <v>0</v>
      </c>
      <c r="AY1318" s="93">
        <f>IF(H1318+J1318=0,0,(IF('Attorney Detail'!K1316="yes",((H1318+J1318)/AV1318)*('Attorney Detail'!G1316+'Attorney Detail'!H1316),0)))</f>
        <v>0</v>
      </c>
      <c r="AZ1318" s="93">
        <f>IF(L1318=0,0,(IF('Attorney Detail'!L1316="yes",(L1318/AV1318)*('Attorney Detail'!G1316+'Attorney Detail'!H1316),0)))</f>
        <v>0</v>
      </c>
      <c r="BA1318" s="93">
        <f>IF(N1318=0,0,(N1318/AV1318)*('Attorney Detail'!G1316+'Attorney Detail'!H1316))</f>
        <v>0</v>
      </c>
      <c r="BB1318" s="93">
        <f>IF(R1318+T1318=0,0,(IF('Attorney Detail'!M1316="yes",((R1318+T1318)/AV1318)*('Attorney Detail'!G1316+'Attorney Detail'!H1316),0)))</f>
        <v>0</v>
      </c>
      <c r="BC1318" s="93">
        <f>IF(V1318=0,0,(IF('Attorney Detail'!N1316="yes",(((V1318)/AV1318)*('Attorney Detail'!G1316+'Attorney Detail'!H1316)),0)))</f>
        <v>0</v>
      </c>
      <c r="BD1318" s="93">
        <f>IF(X1318+Z1318+AB1318=0,0,(IF('Attorney Detail'!O1316="yes",((X1318+Z1318+AB1318)/AV1318)*('Attorney Detail'!G1316+'Attorney Detail'!H1316),0)))</f>
        <v>0</v>
      </c>
      <c r="BE1318" s="93">
        <f>IF(AD1318=0,0,(IF('Attorney Detail'!P1316="yes",(AD1318/AV1318)*('Attorney Detail'!G1316+'Attorney Detail'!H1316),0)))</f>
        <v>0</v>
      </c>
      <c r="BF1318" s="93">
        <f>IF(AF1318=0,0,(IF('Attorney Detail'!Q1316="yes",(AF1318/AV1318)*('Attorney Detail'!G1316+'Attorney Detail'!H1316),0)))</f>
        <v>0</v>
      </c>
      <c r="BG1318" s="93">
        <f>IF(AH1318=0,0,(AH1318/AV1318)*('Attorney Detail'!G1316+'Attorney Detail'!H1316))</f>
        <v>0</v>
      </c>
      <c r="BH1318" s="93">
        <f>IF(AK1318+AM1318=0,0,(IF('Attorney Detail'!R1316="yes",((AL1318+AN1318)/AV1318)*('Attorney Detail'!G1316+'Attorney Detail'!H1316),0)))</f>
        <v>0</v>
      </c>
      <c r="BI1318" s="91">
        <f>IF(AP1318=0,0,(IF('Attorney Detail'!S1316="yes",(AP1318/AV1318)*('Attorney Detail'!G1316+'Attorney Detail'!H1316),0)))</f>
        <v>0</v>
      </c>
      <c r="BJ1318" s="91">
        <f>IF(AT1318=0,0,(AT1318/AV1318)*('Attorney Detail'!G1316+'Attorney Detail'!H1316))</f>
        <v>0</v>
      </c>
      <c r="BK1318" s="91">
        <f>IF((AU1318)=0,('Attorney Detail'!G1316+'Attorney Detail'!H1316),SUM(AW1318:BJ1318))</f>
        <v>0</v>
      </c>
    </row>
    <row r="1319" spans="1:63" ht="16.5" thickTop="1" thickBot="1" x14ac:dyDescent="0.3">
      <c r="A1319" s="72" t="s">
        <v>29</v>
      </c>
      <c r="B1319" s="73"/>
      <c r="C1319" s="73">
        <f t="shared" ref="C1319" si="5926">SUM(C1315:C1318)</f>
        <v>0</v>
      </c>
      <c r="D1319" s="74">
        <f t="shared" ref="D1319" si="5927">C1319/C1313</f>
        <v>0</v>
      </c>
      <c r="E1319" s="73">
        <f t="shared" ref="E1319" si="5928">SUM(E1315:E1318)</f>
        <v>0</v>
      </c>
      <c r="F1319" s="74">
        <f t="shared" ref="F1319" si="5929">E1319/E1313</f>
        <v>0</v>
      </c>
      <c r="G1319" s="73">
        <f t="shared" ref="G1319" si="5930">SUM(G1315:G1318)</f>
        <v>0</v>
      </c>
      <c r="H1319" s="75">
        <f t="shared" ref="H1319" si="5931">G1319/G1313</f>
        <v>0</v>
      </c>
      <c r="I1319" s="73">
        <f t="shared" ref="I1319" si="5932">SUM(I1315:I1318)</f>
        <v>0</v>
      </c>
      <c r="J1319" s="75">
        <f t="shared" ref="J1319" si="5933">I1319/I1313</f>
        <v>0</v>
      </c>
      <c r="K1319" s="73">
        <f t="shared" ref="K1319" si="5934">SUM(K1315:K1318)</f>
        <v>0</v>
      </c>
      <c r="L1319" s="75">
        <f t="shared" ref="L1319" si="5935">K1319/K1313</f>
        <v>0</v>
      </c>
      <c r="M1319" s="73">
        <f t="shared" ref="M1319" si="5936">SUM(M1315:M1318)</f>
        <v>0</v>
      </c>
      <c r="N1319" s="74">
        <f t="shared" ref="N1319" si="5937">M1319/M1313</f>
        <v>0</v>
      </c>
      <c r="O1319" s="73">
        <f t="shared" ref="O1319" si="5938">SUM(O1315:O1318)</f>
        <v>0</v>
      </c>
      <c r="P1319" s="74">
        <f t="shared" ref="P1319" si="5939">O1319/O1313</f>
        <v>0</v>
      </c>
      <c r="Q1319" s="73">
        <f t="shared" ref="Q1319" si="5940">SUM(Q1315:Q1318)</f>
        <v>0</v>
      </c>
      <c r="R1319" s="75">
        <f t="shared" ref="R1319" si="5941">Q1319/Q1313</f>
        <v>0</v>
      </c>
      <c r="S1319" s="73">
        <f t="shared" ref="S1319" si="5942">SUM(S1315:S1318)</f>
        <v>0</v>
      </c>
      <c r="T1319" s="75">
        <f t="shared" ref="T1319" si="5943">S1319/S1313</f>
        <v>0</v>
      </c>
      <c r="U1319" s="73">
        <f t="shared" ref="U1319" si="5944">SUM(U1315:U1318)</f>
        <v>0</v>
      </c>
      <c r="V1319" s="75">
        <f t="shared" ref="V1319" si="5945">U1319/U1313</f>
        <v>0</v>
      </c>
      <c r="W1319" s="73">
        <f t="shared" ref="W1319" si="5946">SUM(W1315:W1318)</f>
        <v>0</v>
      </c>
      <c r="X1319" s="75">
        <f t="shared" ref="X1319" si="5947">W1319/W1313</f>
        <v>0</v>
      </c>
      <c r="Y1319" s="73">
        <f t="shared" ref="Y1319" si="5948">SUM(Y1315:Y1318)</f>
        <v>0</v>
      </c>
      <c r="Z1319" s="75">
        <f t="shared" ref="Z1319" si="5949">Y1319/Y1313</f>
        <v>0</v>
      </c>
      <c r="AA1319" s="73">
        <f t="shared" ref="AA1319" si="5950">SUM(AA1315:AA1318)</f>
        <v>0</v>
      </c>
      <c r="AB1319" s="75">
        <f t="shared" ref="AB1319" si="5951">AA1319/AA1313</f>
        <v>0</v>
      </c>
      <c r="AC1319" s="73">
        <f t="shared" ref="AC1319" si="5952">SUM(AC1315:AC1318)</f>
        <v>0</v>
      </c>
      <c r="AD1319" s="75">
        <f t="shared" ref="AD1319" si="5953">AC1319/AC1313</f>
        <v>0</v>
      </c>
      <c r="AE1319" s="73">
        <f t="shared" ref="AE1319" si="5954">SUM(AE1315:AE1318)</f>
        <v>0</v>
      </c>
      <c r="AF1319" s="75">
        <f t="shared" ref="AF1319" si="5955">AE1319/AE1313</f>
        <v>0</v>
      </c>
      <c r="AG1319" s="73">
        <f t="shared" ref="AG1319" si="5956">SUM(AG1315:AG1318)</f>
        <v>0</v>
      </c>
      <c r="AH1319" s="75">
        <f t="shared" ref="AH1319" si="5957">AG1319/AG1313</f>
        <v>0</v>
      </c>
      <c r="AI1319" s="73">
        <f t="shared" ref="AI1319" si="5958">SUM(AI1315:AI1318)</f>
        <v>0</v>
      </c>
      <c r="AJ1319" s="75">
        <f t="shared" ref="AJ1319" si="5959">AI1319/AI1313</f>
        <v>0</v>
      </c>
      <c r="AK1319" s="73">
        <f t="shared" ref="AK1319" si="5960">SUM(AK1315:AK1318)</f>
        <v>0</v>
      </c>
      <c r="AL1319" s="75">
        <f t="shared" ref="AL1319" si="5961">AK1319/AK1313</f>
        <v>0</v>
      </c>
      <c r="AM1319" s="73">
        <f t="shared" ref="AM1319" si="5962">SUM(AM1315:AM1318)</f>
        <v>0</v>
      </c>
      <c r="AN1319" s="75">
        <f t="shared" ref="AN1319" si="5963">AM1319/AM1313</f>
        <v>0</v>
      </c>
      <c r="AO1319" s="73">
        <f t="shared" ref="AO1319" si="5964">SUM(AO1315:AO1318)</f>
        <v>0</v>
      </c>
      <c r="AP1319" s="75">
        <f t="shared" ref="AP1319" si="5965">AO1319/AO1313</f>
        <v>0</v>
      </c>
      <c r="AQ1319" s="73">
        <f t="shared" ref="AQ1319" si="5966">SUM(AQ1315:AQ1318)</f>
        <v>0</v>
      </c>
      <c r="AR1319" s="75">
        <f t="shared" ref="AR1319" si="5967">AQ1319/AQ1313</f>
        <v>0</v>
      </c>
      <c r="AS1319" s="73">
        <f t="shared" ref="AS1319" si="5968">SUM(AS1315:AS1318)</f>
        <v>0</v>
      </c>
      <c r="AT1319" s="75">
        <f t="shared" ref="AT1319" si="5969">AS1319/AS1313</f>
        <v>0</v>
      </c>
      <c r="AU1319" s="71">
        <f>E1319+M1319+O1319+Q1319+W1319+Y1319+AA1319+AE1319+AG1319+AI1319+AO1319+AS1319+G1319+K1319+I1319+AC1319+S1319+U1319+AQ1319+AK1319+AM1319+C1319</f>
        <v>0</v>
      </c>
      <c r="AV1319" s="155">
        <f t="shared" si="5925"/>
        <v>0</v>
      </c>
      <c r="AW1319" s="94"/>
      <c r="AX1319" s="94"/>
      <c r="AY1319" s="94"/>
      <c r="AZ1319" s="94"/>
      <c r="BA1319" s="94"/>
      <c r="BB1319" s="94"/>
      <c r="BC1319" s="94"/>
      <c r="BD1319" s="94"/>
      <c r="BE1319" s="94"/>
      <c r="BF1319" s="94"/>
      <c r="BG1319" s="94"/>
      <c r="BH1319" s="94"/>
      <c r="BI1319" s="94"/>
      <c r="BJ1319" s="94"/>
      <c r="BK1319" s="94"/>
    </row>
    <row r="1320" spans="1:63" ht="15.75" thickTop="1" x14ac:dyDescent="0.25">
      <c r="A1320" s="239"/>
      <c r="B1320" s="239"/>
      <c r="C1320" s="239"/>
      <c r="D1320" s="239"/>
      <c r="E1320" s="239"/>
      <c r="F1320" s="239"/>
      <c r="G1320" s="239"/>
      <c r="H1320" s="239"/>
      <c r="I1320" s="239"/>
      <c r="J1320" s="239"/>
      <c r="K1320" s="239"/>
      <c r="L1320" s="239"/>
      <c r="M1320" s="239"/>
      <c r="N1320" s="239"/>
      <c r="O1320" s="239"/>
      <c r="P1320" s="239"/>
      <c r="Q1320" s="239"/>
      <c r="R1320" s="239"/>
      <c r="S1320" s="239"/>
      <c r="T1320" s="239"/>
      <c r="U1320" s="239"/>
      <c r="V1320" s="239"/>
      <c r="W1320" s="239"/>
      <c r="X1320" s="239"/>
      <c r="Y1320" s="239"/>
      <c r="Z1320" s="239"/>
      <c r="AA1320" s="239"/>
      <c r="AB1320" s="239"/>
      <c r="AC1320" s="239"/>
      <c r="AD1320" s="239"/>
      <c r="AE1320" s="239"/>
      <c r="AF1320" s="239"/>
      <c r="AG1320" s="239"/>
      <c r="AH1320" s="239"/>
      <c r="AI1320" s="239"/>
      <c r="AJ1320" s="239"/>
      <c r="AK1320" s="239"/>
      <c r="AL1320" s="239"/>
      <c r="AM1320" s="239"/>
      <c r="AN1320" s="239"/>
      <c r="AO1320" s="239"/>
      <c r="AP1320" s="239"/>
      <c r="AQ1320" s="239"/>
      <c r="AR1320" s="239"/>
      <c r="AS1320" s="239"/>
      <c r="AT1320" s="239"/>
      <c r="AU1320" s="239"/>
      <c r="AV1320" s="239"/>
    </row>
    <row r="1321" spans="1:63" ht="45" x14ac:dyDescent="0.25">
      <c r="A1321" s="76"/>
      <c r="B1321" s="66" t="s">
        <v>21</v>
      </c>
      <c r="C1321" s="225" t="s">
        <v>442</v>
      </c>
      <c r="D1321" s="226"/>
      <c r="E1321" s="225" t="s">
        <v>96</v>
      </c>
      <c r="F1321" s="226"/>
      <c r="G1321" s="232" t="s">
        <v>99</v>
      </c>
      <c r="H1321" s="226"/>
      <c r="I1321" s="232" t="s">
        <v>100</v>
      </c>
      <c r="J1321" s="226"/>
      <c r="K1321" s="225" t="s">
        <v>97</v>
      </c>
      <c r="L1321" s="226"/>
      <c r="M1321" s="225" t="s">
        <v>98</v>
      </c>
      <c r="N1321" s="226"/>
      <c r="O1321" s="225" t="s">
        <v>22</v>
      </c>
      <c r="P1321" s="226"/>
      <c r="Q1321" s="225" t="s">
        <v>489</v>
      </c>
      <c r="R1321" s="226"/>
      <c r="S1321" s="225" t="s">
        <v>488</v>
      </c>
      <c r="T1321" s="226"/>
      <c r="U1321" s="232" t="s">
        <v>422</v>
      </c>
      <c r="V1321" s="226"/>
      <c r="W1321" s="232" t="s">
        <v>436</v>
      </c>
      <c r="X1321" s="226"/>
      <c r="Y1321" s="232" t="s">
        <v>423</v>
      </c>
      <c r="Z1321" s="226"/>
      <c r="AA1321" s="225" t="s">
        <v>484</v>
      </c>
      <c r="AB1321" s="226"/>
      <c r="AC1321" s="225" t="s">
        <v>93</v>
      </c>
      <c r="AD1321" s="226"/>
      <c r="AE1321" s="225" t="s">
        <v>94</v>
      </c>
      <c r="AF1321" s="226"/>
      <c r="AG1321" s="225" t="s">
        <v>485</v>
      </c>
      <c r="AH1321" s="226"/>
      <c r="AI1321" s="225" t="s">
        <v>424</v>
      </c>
      <c r="AJ1321" s="226"/>
      <c r="AK1321" s="225" t="s">
        <v>425</v>
      </c>
      <c r="AL1321" s="226"/>
      <c r="AM1321" s="225" t="s">
        <v>437</v>
      </c>
      <c r="AN1321" s="226"/>
      <c r="AO1321" s="225" t="s">
        <v>500</v>
      </c>
      <c r="AP1321" s="226"/>
      <c r="AQ1321" s="225" t="s">
        <v>426</v>
      </c>
      <c r="AR1321" s="226"/>
      <c r="AS1321" s="225" t="s">
        <v>447</v>
      </c>
      <c r="AT1321" s="226"/>
      <c r="AU1321" s="225" t="s">
        <v>23</v>
      </c>
      <c r="AV1321" s="226"/>
      <c r="AW1321" s="89" t="s">
        <v>442</v>
      </c>
      <c r="AX1321" s="89" t="s">
        <v>96</v>
      </c>
      <c r="AY1321" s="195" t="s">
        <v>403</v>
      </c>
      <c r="AZ1321" s="105" t="s">
        <v>97</v>
      </c>
      <c r="BA1321" s="105" t="s">
        <v>443</v>
      </c>
      <c r="BB1321" s="90" t="s">
        <v>434</v>
      </c>
      <c r="BC1321" s="106" t="s">
        <v>404</v>
      </c>
      <c r="BD1321" s="90" t="s">
        <v>435</v>
      </c>
      <c r="BE1321" s="90" t="s">
        <v>93</v>
      </c>
      <c r="BF1321" s="90" t="s">
        <v>94</v>
      </c>
      <c r="BG1321" s="90" t="s">
        <v>31</v>
      </c>
      <c r="BH1321" s="90" t="s">
        <v>444</v>
      </c>
      <c r="BI1321" s="91" t="s">
        <v>445</v>
      </c>
      <c r="BJ1321" s="91" t="s">
        <v>446</v>
      </c>
      <c r="BK1321" s="91" t="s">
        <v>448</v>
      </c>
    </row>
    <row r="1322" spans="1:63" x14ac:dyDescent="0.25">
      <c r="A1322" s="38" t="s">
        <v>107</v>
      </c>
      <c r="B1322" s="67"/>
      <c r="C1322" s="67"/>
      <c r="D1322" s="68"/>
      <c r="E1322" s="67"/>
      <c r="F1322" s="68"/>
      <c r="G1322" s="67"/>
      <c r="H1322" s="68"/>
      <c r="I1322" s="67"/>
      <c r="J1322" s="68"/>
      <c r="K1322" s="67"/>
      <c r="L1322" s="68"/>
      <c r="M1322" s="69"/>
      <c r="N1322" s="68"/>
      <c r="O1322" s="67"/>
      <c r="P1322" s="68"/>
      <c r="Q1322" s="67"/>
      <c r="R1322" s="68"/>
      <c r="S1322" s="67"/>
      <c r="T1322" s="68"/>
      <c r="U1322" s="67"/>
      <c r="V1322" s="68"/>
      <c r="W1322" s="67"/>
      <c r="X1322" s="68"/>
      <c r="Y1322" s="67"/>
      <c r="Z1322" s="68"/>
      <c r="AA1322" s="67"/>
      <c r="AB1322" s="68"/>
      <c r="AC1322" s="69"/>
      <c r="AD1322" s="69"/>
      <c r="AE1322" s="67"/>
      <c r="AF1322" s="68"/>
      <c r="AG1322" s="67"/>
      <c r="AH1322" s="68"/>
      <c r="AI1322" s="67"/>
      <c r="AJ1322" s="68"/>
      <c r="AK1322" s="227"/>
      <c r="AL1322" s="228"/>
      <c r="AM1322" s="227"/>
      <c r="AN1322" s="228"/>
      <c r="AO1322" s="112"/>
      <c r="AP1322" s="113"/>
      <c r="AQ1322" s="112"/>
      <c r="AR1322" s="113"/>
      <c r="AS1322" s="112"/>
      <c r="AT1322" s="113"/>
      <c r="AU1322" s="67"/>
      <c r="AV1322" s="110"/>
      <c r="AW1322" s="89"/>
      <c r="AX1322" s="89"/>
      <c r="AY1322" s="89"/>
      <c r="AZ1322" s="89"/>
      <c r="BA1322" s="89"/>
    </row>
    <row r="1323" spans="1:63" x14ac:dyDescent="0.25">
      <c r="A1323" s="77"/>
      <c r="B1323" s="70"/>
      <c r="C1323" s="223">
        <f>(VLOOKUP(A1322,$BL$2:$CH$5,2,FALSE))*'Attorney Detail'!F1323</f>
        <v>15</v>
      </c>
      <c r="D1323" s="224"/>
      <c r="E1323" s="223">
        <f>(VLOOKUP(A1322,$BL$2:$CH$5,3,FALSE))*'Attorney Detail'!F1323</f>
        <v>15</v>
      </c>
      <c r="F1323" s="224"/>
      <c r="G1323" s="223">
        <f>VLOOKUP(A1322,$BL$2:$CI$5,4,FALSE)*'Attorney Detail'!F1323</f>
        <v>50</v>
      </c>
      <c r="H1323" s="224"/>
      <c r="I1323" s="223">
        <f>VLOOKUP(A1322,$BL$2:$CI$5,5,FALSE)*'Attorney Detail'!F1323</f>
        <v>80</v>
      </c>
      <c r="J1323" s="224"/>
      <c r="K1323" s="223">
        <f>VLOOKUP(A1322,$BL$2:$CI$5,6,FALSE)*'Attorney Detail'!F1323</f>
        <v>100</v>
      </c>
      <c r="L1323" s="224"/>
      <c r="M1323" s="234">
        <f>VLOOKUP(A1322,$BL$2:$CI$5,7,FALSE)*'Attorney Detail'!F1323</f>
        <v>150</v>
      </c>
      <c r="N1323" s="224"/>
      <c r="O1323" s="223">
        <f>VLOOKUP(A1322,$BL$2:$CI$5,8,FALSE)*'Attorney Detail'!F1323</f>
        <v>300</v>
      </c>
      <c r="P1323" s="224"/>
      <c r="Q1323" s="223">
        <f>VLOOKUP(A1322,$BL$2:$CI$5,9,FALSE)*'Attorney Detail'!F1323</f>
        <v>15</v>
      </c>
      <c r="R1323" s="224"/>
      <c r="S1323" s="223">
        <f>VLOOKUP(A1322,$BL$2:$CI$5,10,FALSE)*'Attorney Detail'!F1323</f>
        <v>50</v>
      </c>
      <c r="T1323" s="224"/>
      <c r="U1323" s="223">
        <f>VLOOKUP(A1322,$BL$2:$CI$5,11,FALSE)*'Attorney Detail'!F1323</f>
        <v>100</v>
      </c>
      <c r="V1323" s="224"/>
      <c r="W1323" s="223">
        <f>VLOOKUP(A1322,$BL$2:$CI$5,12,FALSE)*'Attorney Detail'!F1323</f>
        <v>220</v>
      </c>
      <c r="X1323" s="224"/>
      <c r="Y1323" s="223">
        <f>VLOOKUP(A1322,$BL$2:$CI$5,13,FALSE)*'Attorney Detail'!F1323</f>
        <v>300</v>
      </c>
      <c r="Z1323" s="224"/>
      <c r="AA1323" s="229">
        <f>VLOOKUP(A1322,$BL$2:$CI$5,14,FALSE)*'Attorney Detail'!F1323</f>
        <v>400</v>
      </c>
      <c r="AB1323" s="230"/>
      <c r="AC1323" s="229">
        <f>VLOOKUP(A1322,$BL$2:$CI$5,15,FALSE)*'Attorney Detail'!F1323</f>
        <v>120</v>
      </c>
      <c r="AD1323" s="231"/>
      <c r="AE1323" s="229">
        <f>VLOOKUP(A1322,$BL$2:$CI$5,16,FALSE)*'Attorney Detail'!F1323</f>
        <v>120</v>
      </c>
      <c r="AF1323" s="230"/>
      <c r="AG1323" s="229">
        <f>VLOOKUP(A1322,$BL$2:$CI$5,17,FALSE)*'Attorney Detail'!F1323</f>
        <v>300</v>
      </c>
      <c r="AH1323" s="230"/>
      <c r="AI1323" s="223">
        <f>VLOOKUP(A1322,$BL$2:$CI$5,18,FALSE)*'Attorney Detail'!F1323</f>
        <v>300</v>
      </c>
      <c r="AJ1323" s="224"/>
      <c r="AK1323" s="223">
        <f>VLOOKUP(A1322,$BL$2:$CI$5,19,FALSE)*'Attorney Detail'!F1323</f>
        <v>15</v>
      </c>
      <c r="AL1323" s="224"/>
      <c r="AM1323" s="223">
        <f>VLOOKUP(A1322,$BL$2:$CI$5,20,FALSE)*'Attorney Detail'!F1323</f>
        <v>40</v>
      </c>
      <c r="AN1323" s="224"/>
      <c r="AO1323" s="223">
        <f>VLOOKUP(A1322,$BL$2:$CI$5,21,FALSE)*'Attorney Detail'!F1323</f>
        <v>40</v>
      </c>
      <c r="AP1323" s="224"/>
      <c r="AQ1323" s="223">
        <f>VLOOKUP(A1322,$BL$2:$CI$5,22,FALSE)*'Attorney Detail'!F1323</f>
        <v>40</v>
      </c>
      <c r="AR1323" s="224"/>
      <c r="AS1323" s="235">
        <f>VLOOKUP(A1322,$BL$2:$CI$5,23,FALSE)*'Attorney Detail'!F1323</f>
        <v>10000000000</v>
      </c>
      <c r="AT1323" s="236"/>
      <c r="AU1323" s="237"/>
      <c r="AV1323" s="238"/>
    </row>
    <row r="1324" spans="1:63" ht="15.75" thickBot="1" x14ac:dyDescent="0.3">
      <c r="A1324" s="37" t="str">
        <f>'Attorney Detail'!A1323&amp;""</f>
        <v/>
      </c>
      <c r="B1324" s="78" t="s">
        <v>24</v>
      </c>
      <c r="C1324" s="78" t="s">
        <v>24</v>
      </c>
      <c r="D1324" s="78" t="s">
        <v>112</v>
      </c>
      <c r="E1324" s="78" t="s">
        <v>24</v>
      </c>
      <c r="F1324" s="78" t="s">
        <v>112</v>
      </c>
      <c r="G1324" s="78" t="s">
        <v>24</v>
      </c>
      <c r="H1324" s="78" t="s">
        <v>112</v>
      </c>
      <c r="I1324" s="78" t="s">
        <v>24</v>
      </c>
      <c r="J1324" s="78" t="s">
        <v>112</v>
      </c>
      <c r="K1324" s="78" t="s">
        <v>24</v>
      </c>
      <c r="L1324" s="78" t="s">
        <v>112</v>
      </c>
      <c r="M1324" s="78" t="s">
        <v>24</v>
      </c>
      <c r="N1324" s="78" t="s">
        <v>112</v>
      </c>
      <c r="O1324" s="78" t="s">
        <v>24</v>
      </c>
      <c r="P1324" s="78" t="s">
        <v>112</v>
      </c>
      <c r="Q1324" s="78" t="s">
        <v>24</v>
      </c>
      <c r="R1324" s="78" t="s">
        <v>112</v>
      </c>
      <c r="S1324" s="78" t="s">
        <v>24</v>
      </c>
      <c r="T1324" s="78" t="s">
        <v>112</v>
      </c>
      <c r="U1324" s="78" t="s">
        <v>24</v>
      </c>
      <c r="V1324" s="78" t="s">
        <v>112</v>
      </c>
      <c r="W1324" s="78" t="s">
        <v>24</v>
      </c>
      <c r="X1324" s="78" t="s">
        <v>112</v>
      </c>
      <c r="Y1324" s="78" t="s">
        <v>24</v>
      </c>
      <c r="Z1324" s="78" t="s">
        <v>112</v>
      </c>
      <c r="AA1324" s="78" t="s">
        <v>24</v>
      </c>
      <c r="AB1324" s="78" t="s">
        <v>112</v>
      </c>
      <c r="AC1324" s="78" t="s">
        <v>24</v>
      </c>
      <c r="AD1324" s="78" t="s">
        <v>112</v>
      </c>
      <c r="AE1324" s="78" t="s">
        <v>24</v>
      </c>
      <c r="AF1324" s="78" t="s">
        <v>112</v>
      </c>
      <c r="AG1324" s="78" t="s">
        <v>24</v>
      </c>
      <c r="AH1324" s="79" t="s">
        <v>112</v>
      </c>
      <c r="AI1324" s="78" t="s">
        <v>24</v>
      </c>
      <c r="AJ1324" s="78" t="s">
        <v>112</v>
      </c>
      <c r="AK1324" s="78" t="s">
        <v>24</v>
      </c>
      <c r="AL1324" s="78" t="s">
        <v>112</v>
      </c>
      <c r="AM1324" s="78" t="s">
        <v>24</v>
      </c>
      <c r="AN1324" s="78" t="s">
        <v>112</v>
      </c>
      <c r="AO1324" s="78" t="s">
        <v>24</v>
      </c>
      <c r="AP1324" s="78" t="s">
        <v>112</v>
      </c>
      <c r="AQ1324" s="78" t="s">
        <v>24</v>
      </c>
      <c r="AR1324" s="78" t="s">
        <v>112</v>
      </c>
      <c r="AS1324" s="78" t="s">
        <v>24</v>
      </c>
      <c r="AT1324" s="78" t="s">
        <v>112</v>
      </c>
      <c r="AU1324" s="78" t="s">
        <v>24</v>
      </c>
      <c r="AV1324" s="154" t="s">
        <v>112</v>
      </c>
    </row>
    <row r="1325" spans="1:63" ht="16.5" thickTop="1" thickBot="1" x14ac:dyDescent="0.3">
      <c r="A1325" s="20" t="s">
        <v>25</v>
      </c>
      <c r="B1325" s="21"/>
      <c r="C1325" s="21"/>
      <c r="D1325" s="75">
        <f>C1325/C1323</f>
        <v>0</v>
      </c>
      <c r="E1325" s="21"/>
      <c r="F1325" s="75">
        <f>E1325/E1323</f>
        <v>0</v>
      </c>
      <c r="G1325" s="21"/>
      <c r="H1325" s="75">
        <f>G1325/G1323</f>
        <v>0</v>
      </c>
      <c r="I1325" s="21"/>
      <c r="J1325" s="75">
        <f>I1325/I1323</f>
        <v>0</v>
      </c>
      <c r="K1325" s="21"/>
      <c r="L1325" s="75">
        <f>K1325/K1323</f>
        <v>0</v>
      </c>
      <c r="M1325" s="21"/>
      <c r="N1325" s="75">
        <f>M1325/M1323</f>
        <v>0</v>
      </c>
      <c r="O1325" s="21"/>
      <c r="P1325" s="75">
        <f>O1325/O1323</f>
        <v>0</v>
      </c>
      <c r="Q1325" s="21"/>
      <c r="R1325" s="75">
        <f>Q1325/Q1323</f>
        <v>0</v>
      </c>
      <c r="S1325" s="21"/>
      <c r="T1325" s="75">
        <f>S1325/S1323</f>
        <v>0</v>
      </c>
      <c r="U1325" s="21"/>
      <c r="V1325" s="75">
        <f>U1325/U1323</f>
        <v>0</v>
      </c>
      <c r="W1325" s="21"/>
      <c r="X1325" s="75">
        <f>W1325/W1323</f>
        <v>0</v>
      </c>
      <c r="Y1325" s="21"/>
      <c r="Z1325" s="75">
        <f>Y1325/Y1323</f>
        <v>0</v>
      </c>
      <c r="AA1325" s="21"/>
      <c r="AB1325" s="75">
        <f>AA1325/AA1323</f>
        <v>0</v>
      </c>
      <c r="AC1325" s="21"/>
      <c r="AD1325" s="75">
        <f>AC1325/AC1323</f>
        <v>0</v>
      </c>
      <c r="AE1325" s="21"/>
      <c r="AF1325" s="75">
        <f>AE1325/AE1323</f>
        <v>0</v>
      </c>
      <c r="AG1325" s="21"/>
      <c r="AH1325" s="75">
        <f>AG1325/AG1323</f>
        <v>0</v>
      </c>
      <c r="AI1325" s="21"/>
      <c r="AJ1325" s="75">
        <f>AI1325/AI1323</f>
        <v>0</v>
      </c>
      <c r="AK1325" s="21"/>
      <c r="AL1325" s="75">
        <f>AK1325/AK1323</f>
        <v>0</v>
      </c>
      <c r="AM1325" s="21">
        <v>0</v>
      </c>
      <c r="AN1325" s="75">
        <f>AM1325/AM1323</f>
        <v>0</v>
      </c>
      <c r="AO1325" s="21"/>
      <c r="AP1325" s="75">
        <f>AO1325/AO1323</f>
        <v>0</v>
      </c>
      <c r="AQ1325" s="21"/>
      <c r="AR1325" s="75">
        <f>AQ1325/AQ1323</f>
        <v>0</v>
      </c>
      <c r="AS1325" s="21"/>
      <c r="AT1325" s="75">
        <f>AS1325/AS1323</f>
        <v>0</v>
      </c>
      <c r="AU1325" s="100">
        <f>E1325+M1325+O1325+Q1325+W1325+Y1325+AA1325+AE1325+AG1325+AI1325+AO1325+AS1325+G1325+K1325+I1325+AC1325+S1325+U1325+AQ1325+AK1325+AM1325+C1325</f>
        <v>0</v>
      </c>
      <c r="AV1325" s="155">
        <f t="shared" ref="AV1325:AV1329" si="5970">F1325+N1325+P1325+R1325+X1325+Z1325+AB1325+AF1325+AH1325+AJ1325+AP1325+AT1325+AD1325+H1325+L1325+J1325+T1325+V1325+AR1325+AL1325+AN1325+D1325</f>
        <v>0</v>
      </c>
      <c r="AW1325" s="93">
        <f>IF(D1325=0,0,(IF('Attorney Detail'!I1323="yes",(D1325/AV1325)*('Attorney Detail'!G1323+'Attorney Detail'!H1323),0)))</f>
        <v>0</v>
      </c>
      <c r="AX1325" s="93">
        <f>IF(F1325=0,0,(IF('Attorney Detail'!J1323="yes",(F1325/AV1325)*('Attorney Detail'!G1323+'Attorney Detail'!H1323),0)))</f>
        <v>0</v>
      </c>
      <c r="AY1325" s="93">
        <f>IF(H1325+J1325=0,0,(IF('Attorney Detail'!K1323="yes",((H1325+J1325)/AV1325)*('Attorney Detail'!G1323+'Attorney Detail'!H1323),0)))</f>
        <v>0</v>
      </c>
      <c r="AZ1325" s="93">
        <f>IF(L1325=0,0,(IF('Attorney Detail'!L1323="yes",(L1325/AV1325)*('Attorney Detail'!G1323+'Attorney Detail'!H1323),0)))</f>
        <v>0</v>
      </c>
      <c r="BA1325" s="93">
        <f>IF(N1325=0,0,(N1325/AV1325)*('Attorney Detail'!G1323+'Attorney Detail'!H1323))</f>
        <v>0</v>
      </c>
      <c r="BB1325" s="93">
        <f>IF(R1325+T1325=0,0,(IF('Attorney Detail'!M1323="yes",((R1325+T1325)/AV1325)*('Attorney Detail'!G1323+'Attorney Detail'!H1323),0)))</f>
        <v>0</v>
      </c>
      <c r="BC1325" s="93">
        <f>IF(V1325=0,0,(IF('Attorney Detail'!N1323="yes",(((V1325)/AV1325)*('Attorney Detail'!G1323+'Attorney Detail'!H1323)),0)))</f>
        <v>0</v>
      </c>
      <c r="BD1325" s="93">
        <f>IF(X1325+Z1325+AB1325=0,0,(IF('Attorney Detail'!O1323="yes",((X1325+Z1325+AB1325)/AV1325)*('Attorney Detail'!G1323+'Attorney Detail'!H1323),0)))</f>
        <v>0</v>
      </c>
      <c r="BE1325" s="93">
        <f>IF(AD1325=0,0,(IF('Attorney Detail'!P1323="yes",(AD1325/AV1325)*('Attorney Detail'!G1323+'Attorney Detail'!H1323),0)))</f>
        <v>0</v>
      </c>
      <c r="BF1325" s="93">
        <f>IF(AF1325=0,0,(IF('Attorney Detail'!Q1323="yes",(AF1325/AV1325)*('Attorney Detail'!G1323+'Attorney Detail'!H1323),0)))</f>
        <v>0</v>
      </c>
      <c r="BG1325" s="93">
        <f>IF(AH1325=0,0,(AH1325/AV1325)*('Attorney Detail'!G1323+'Attorney Detail'!H1323))</f>
        <v>0</v>
      </c>
      <c r="BH1325" s="93">
        <f>IF(AK1325+AM1325=0,0,(IF('Attorney Detail'!R1323="yes",((AL1325+AN1325)/AV1325)*('Attorney Detail'!G1323+'Attorney Detail'!H1323),0)))</f>
        <v>0</v>
      </c>
      <c r="BI1325" s="91">
        <f>IF(AP1325=0,0,(IF('Attorney Detail'!S1323="yes",(AP1325/AV1325)*('Attorney Detail'!G1323+'Attorney Detail'!H1323),0)))</f>
        <v>0</v>
      </c>
      <c r="BJ1325" s="91">
        <f>IF(AT1325=0,0,(AT1325/AV1325)*('Attorney Detail'!G1323+'Attorney Detail'!H1323))</f>
        <v>0</v>
      </c>
      <c r="BK1325" s="91">
        <f>IF((AU1325)=0,('Attorney Detail'!G1323+'Attorney Detail'!H1323),SUM(AW1325:BJ1325))</f>
        <v>0</v>
      </c>
    </row>
    <row r="1326" spans="1:63" ht="16.5" thickTop="1" thickBot="1" x14ac:dyDescent="0.3">
      <c r="A1326" s="22" t="s">
        <v>26</v>
      </c>
      <c r="B1326" s="23"/>
      <c r="C1326" s="88"/>
      <c r="D1326" s="75">
        <f>C1326/C1323</f>
        <v>0</v>
      </c>
      <c r="E1326" s="88"/>
      <c r="F1326" s="75">
        <f>E1326/E1323</f>
        <v>0</v>
      </c>
      <c r="G1326" s="88"/>
      <c r="H1326" s="75">
        <f>G1326/G1323</f>
        <v>0</v>
      </c>
      <c r="I1326" s="88"/>
      <c r="J1326" s="75">
        <f>I1326/I1323</f>
        <v>0</v>
      </c>
      <c r="K1326" s="88"/>
      <c r="L1326" s="75">
        <f>K1326/K1323</f>
        <v>0</v>
      </c>
      <c r="M1326" s="88"/>
      <c r="N1326" s="75">
        <f>M1326/M1323</f>
        <v>0</v>
      </c>
      <c r="O1326" s="88"/>
      <c r="P1326" s="75">
        <f>O1326/O1323</f>
        <v>0</v>
      </c>
      <c r="Q1326" s="88"/>
      <c r="R1326" s="75">
        <f>Q1326/Q1323</f>
        <v>0</v>
      </c>
      <c r="S1326" s="88"/>
      <c r="T1326" s="75">
        <f>S1326/S1323</f>
        <v>0</v>
      </c>
      <c r="U1326" s="88"/>
      <c r="V1326" s="75">
        <f>U1326/U1323</f>
        <v>0</v>
      </c>
      <c r="W1326" s="88"/>
      <c r="X1326" s="75">
        <f>W1326/W1323</f>
        <v>0</v>
      </c>
      <c r="Y1326" s="88"/>
      <c r="Z1326" s="75">
        <f>Y1326/Y1323</f>
        <v>0</v>
      </c>
      <c r="AA1326" s="88"/>
      <c r="AB1326" s="75">
        <f>AA1326/AA1323</f>
        <v>0</v>
      </c>
      <c r="AC1326" s="88"/>
      <c r="AD1326" s="75">
        <f>AC1326/AC1323</f>
        <v>0</v>
      </c>
      <c r="AE1326" s="88"/>
      <c r="AF1326" s="75">
        <f>AE1326/AE1323</f>
        <v>0</v>
      </c>
      <c r="AG1326" s="88"/>
      <c r="AH1326" s="75">
        <f>AG1326/AG1323</f>
        <v>0</v>
      </c>
      <c r="AI1326" s="88"/>
      <c r="AJ1326" s="75">
        <f>AI1326/AI1323</f>
        <v>0</v>
      </c>
      <c r="AK1326" s="88">
        <v>0</v>
      </c>
      <c r="AL1326" s="75">
        <f>AK1326/AK1323</f>
        <v>0</v>
      </c>
      <c r="AM1326" s="88">
        <v>0</v>
      </c>
      <c r="AN1326" s="75">
        <f>AM1326/AM1323</f>
        <v>0</v>
      </c>
      <c r="AO1326" s="88"/>
      <c r="AP1326" s="75">
        <f>AO1326/AO1323</f>
        <v>0</v>
      </c>
      <c r="AQ1326" s="88"/>
      <c r="AR1326" s="75">
        <f>AQ1326/AQ1323</f>
        <v>0</v>
      </c>
      <c r="AS1326" s="88"/>
      <c r="AT1326" s="75">
        <f>AS1326/AS1323</f>
        <v>0</v>
      </c>
      <c r="AU1326" s="107">
        <f>E1326+M1326+O1326+Q1326+W1326+Y1326+AA1326+AE1326+AG1326+AI1326+AO1326+AS1326+G1326+K1326+I1326+AC1326+S1326+U1326+AQ1326+AK1326+AM1326+C1326</f>
        <v>0</v>
      </c>
      <c r="AV1326" s="155">
        <f t="shared" si="5970"/>
        <v>0</v>
      </c>
      <c r="AW1326" s="93">
        <f>IF(D1326=0,0,(IF('Attorney Detail'!I1324="yes",(D1326/AV1326)*('Attorney Detail'!G1324+'Attorney Detail'!H1324),0)))</f>
        <v>0</v>
      </c>
      <c r="AX1326" s="93">
        <f>IF(F1326=0,0,(IF('Attorney Detail'!J1324="yes",(F1326/AV1326)*('Attorney Detail'!G1324+'Attorney Detail'!H1324),0)))</f>
        <v>0</v>
      </c>
      <c r="AY1326" s="93">
        <f>IF(H1326+J1326=0,0,(IF('Attorney Detail'!K1324="yes",((H1326+J1326)/AV1326)*('Attorney Detail'!G1324+'Attorney Detail'!H1324),0)))</f>
        <v>0</v>
      </c>
      <c r="AZ1326" s="93">
        <f>IF(L1326=0,0,(IF('Attorney Detail'!L1324="yes",(L1326/AV1326)*('Attorney Detail'!G1324+'Attorney Detail'!H1324),0)))</f>
        <v>0</v>
      </c>
      <c r="BA1326" s="93">
        <f>IF(N1326=0,0,(N1326/AV1326)*('Attorney Detail'!G1324+'Attorney Detail'!H1324))</f>
        <v>0</v>
      </c>
      <c r="BB1326" s="93">
        <f>IF(R1326+T1326=0,0,(IF('Attorney Detail'!M1324="yes",((R1326+T1326)/AV1326)*('Attorney Detail'!G1324+'Attorney Detail'!H1324),0)))</f>
        <v>0</v>
      </c>
      <c r="BC1326" s="93">
        <f>IF(V1326=0,0,(IF('Attorney Detail'!N1324="yes",(((V1326)/AV1326)*('Attorney Detail'!G1324+'Attorney Detail'!H1324)),0)))</f>
        <v>0</v>
      </c>
      <c r="BD1326" s="93">
        <f>IF(X1326+Z1326+AB1326=0,0,(IF('Attorney Detail'!O1324="yes",((X1326+Z1326+AB1326)/AV1326)*('Attorney Detail'!G1324+'Attorney Detail'!H1324),0)))</f>
        <v>0</v>
      </c>
      <c r="BE1326" s="93">
        <f>IF(AD1326=0,0,(IF('Attorney Detail'!P1324="yes",(AD1326/AV1326)*('Attorney Detail'!G1324+'Attorney Detail'!H1324),0)))</f>
        <v>0</v>
      </c>
      <c r="BF1326" s="93">
        <f>IF(AF1326=0,0,(IF('Attorney Detail'!Q1324="yes",(AF1326/AV1326)*('Attorney Detail'!G1324+'Attorney Detail'!H1324),0)))</f>
        <v>0</v>
      </c>
      <c r="BG1326" s="93">
        <f>IF(AH1326=0,0,(AH1326/AV1326)*('Attorney Detail'!G1324+'Attorney Detail'!H1324))</f>
        <v>0</v>
      </c>
      <c r="BH1326" s="93">
        <f>IF(AK1326+AM1326=0,0,(IF('Attorney Detail'!R1324="yes",((AL1326+AN1326)/AV1326)*('Attorney Detail'!G1324+'Attorney Detail'!H1324),0)))</f>
        <v>0</v>
      </c>
      <c r="BI1326" s="91">
        <f>IF(AP1326=0,0,(IF('Attorney Detail'!S1324="yes",(AP1326/AV1326)*('Attorney Detail'!G1324+'Attorney Detail'!H1324),0)))</f>
        <v>0</v>
      </c>
      <c r="BJ1326" s="91">
        <f>IF(AT1326=0,0,(AT1326/AV1326)*('Attorney Detail'!G1324+'Attorney Detail'!H1324))</f>
        <v>0</v>
      </c>
      <c r="BK1326" s="91">
        <f>IF((AU1326)=0,('Attorney Detail'!G1324+'Attorney Detail'!H1324),SUM(AW1326:BJ1326))</f>
        <v>0</v>
      </c>
    </row>
    <row r="1327" spans="1:63" ht="16.5" thickTop="1" thickBot="1" x14ac:dyDescent="0.3">
      <c r="A1327" s="22" t="s">
        <v>27</v>
      </c>
      <c r="B1327" s="23"/>
      <c r="C1327" s="88"/>
      <c r="D1327" s="75">
        <f>C1327/C1323</f>
        <v>0</v>
      </c>
      <c r="E1327" s="88"/>
      <c r="F1327" s="75">
        <f>E1327/E1323</f>
        <v>0</v>
      </c>
      <c r="G1327" s="88"/>
      <c r="H1327" s="75">
        <f>G1327/G1323</f>
        <v>0</v>
      </c>
      <c r="I1327" s="88"/>
      <c r="J1327" s="75">
        <f>I1327/I1323</f>
        <v>0</v>
      </c>
      <c r="K1327" s="88"/>
      <c r="L1327" s="75">
        <f>K1327/K1323</f>
        <v>0</v>
      </c>
      <c r="M1327" s="88"/>
      <c r="N1327" s="75">
        <f>M1327/M1323</f>
        <v>0</v>
      </c>
      <c r="O1327" s="88"/>
      <c r="P1327" s="75">
        <f>O1327/O1323</f>
        <v>0</v>
      </c>
      <c r="Q1327" s="88"/>
      <c r="R1327" s="75">
        <f>Q1327/Q1323</f>
        <v>0</v>
      </c>
      <c r="S1327" s="88"/>
      <c r="T1327" s="75">
        <f>S1327/S1323</f>
        <v>0</v>
      </c>
      <c r="U1327" s="88"/>
      <c r="V1327" s="75">
        <f>U1327/U1323</f>
        <v>0</v>
      </c>
      <c r="W1327" s="88"/>
      <c r="X1327" s="75">
        <f>W1327/W1323</f>
        <v>0</v>
      </c>
      <c r="Y1327" s="88"/>
      <c r="Z1327" s="75">
        <f>Y1327/Y1323</f>
        <v>0</v>
      </c>
      <c r="AA1327" s="88"/>
      <c r="AB1327" s="75">
        <f>AA1327/AA1323</f>
        <v>0</v>
      </c>
      <c r="AC1327" s="88"/>
      <c r="AD1327" s="75">
        <f>AC1327/AC1323</f>
        <v>0</v>
      </c>
      <c r="AE1327" s="88"/>
      <c r="AF1327" s="75">
        <f>AE1327/AE1323</f>
        <v>0</v>
      </c>
      <c r="AG1327" s="88"/>
      <c r="AH1327" s="75">
        <f>AG1327/AG1323</f>
        <v>0</v>
      </c>
      <c r="AI1327" s="88"/>
      <c r="AJ1327" s="75">
        <f>AI1327/AI1323</f>
        <v>0</v>
      </c>
      <c r="AK1327" s="88">
        <v>0</v>
      </c>
      <c r="AL1327" s="75">
        <f>AK1327/AK1323</f>
        <v>0</v>
      </c>
      <c r="AM1327" s="88">
        <v>0</v>
      </c>
      <c r="AN1327" s="75">
        <f>AM1327/AM1323</f>
        <v>0</v>
      </c>
      <c r="AO1327" s="88"/>
      <c r="AP1327" s="75">
        <f>AO1327/AO1323</f>
        <v>0</v>
      </c>
      <c r="AQ1327" s="88"/>
      <c r="AR1327" s="75">
        <f>AQ1327/AQ1323</f>
        <v>0</v>
      </c>
      <c r="AS1327" s="88"/>
      <c r="AT1327" s="75">
        <f>AS1327/AS1323</f>
        <v>0</v>
      </c>
      <c r="AU1327" s="107">
        <f>E1327+M1327+O1327+Q1327+W1327+Y1327+AA1327+AE1327+AG1327+AI1327+AO1327+AS1327+G1327+K1327+I1327+AC1327+S1327+U1327+AQ1327+AK1327+AM1327+C1327</f>
        <v>0</v>
      </c>
      <c r="AV1327" s="155">
        <f t="shared" si="5970"/>
        <v>0</v>
      </c>
      <c r="AW1327" s="93">
        <f>IF(D1327=0,0,(IF('Attorney Detail'!I1325="yes",(D1327/AV1327)*('Attorney Detail'!G1325+'Attorney Detail'!H1325),0)))</f>
        <v>0</v>
      </c>
      <c r="AX1327" s="93">
        <f>IF(F1327=0,0,(IF('Attorney Detail'!J1325="yes",(F1327/AV1327)*('Attorney Detail'!G1325+'Attorney Detail'!H1325),0)))</f>
        <v>0</v>
      </c>
      <c r="AY1327" s="93">
        <f>IF(H1327+J1327=0,0,(IF('Attorney Detail'!K1325="yes",((H1327+J1327)/AV1327)*('Attorney Detail'!G1325+'Attorney Detail'!H1325),0)))</f>
        <v>0</v>
      </c>
      <c r="AZ1327" s="93">
        <f>IF(L1327=0,0,(IF('Attorney Detail'!L1325="yes",(L1327/AV1327)*('Attorney Detail'!G1325+'Attorney Detail'!H1325),0)))</f>
        <v>0</v>
      </c>
      <c r="BA1327" s="93">
        <f>IF(N1327=0,0,(N1327/AV1327)*('Attorney Detail'!G1325+'Attorney Detail'!H1325))</f>
        <v>0</v>
      </c>
      <c r="BB1327" s="93">
        <f>IF(R1327+T1327=0,0,(IF('Attorney Detail'!M1325="yes",((R1327+T1327)/AV1327)*('Attorney Detail'!G1325+'Attorney Detail'!H1325),0)))</f>
        <v>0</v>
      </c>
      <c r="BC1327" s="93">
        <f>IF(V1327=0,0,(IF('Attorney Detail'!N1325="yes",(((V1327)/AV1327)*('Attorney Detail'!G1325+'Attorney Detail'!H1325)),0)))</f>
        <v>0</v>
      </c>
      <c r="BD1327" s="93">
        <f>IF(X1327+Z1327+AB1327=0,0,(IF('Attorney Detail'!O1325="yes",((X1327+Z1327+AB1327)/AV1327)*('Attorney Detail'!G1325+'Attorney Detail'!H1325),0)))</f>
        <v>0</v>
      </c>
      <c r="BE1327" s="93">
        <f>IF(AD1327=0,0,(IF('Attorney Detail'!P1325="yes",(AD1327/AV1327)*('Attorney Detail'!G1325+'Attorney Detail'!H1325),0)))</f>
        <v>0</v>
      </c>
      <c r="BF1327" s="93">
        <f>IF(AF1327=0,0,(IF('Attorney Detail'!Q1325="yes",(AF1327/AV1327)*('Attorney Detail'!G1325+'Attorney Detail'!H1325),0)))</f>
        <v>0</v>
      </c>
      <c r="BG1327" s="93">
        <f>IF(AH1327=0,0,(AH1327/AV1327)*('Attorney Detail'!G1325+'Attorney Detail'!H1325))</f>
        <v>0</v>
      </c>
      <c r="BH1327" s="93">
        <f>IF(AK1327+AM1327=0,0,(IF('Attorney Detail'!R1325="yes",((AL1327+AN1327)/AV1327)*('Attorney Detail'!G1325+'Attorney Detail'!H1325),0)))</f>
        <v>0</v>
      </c>
      <c r="BI1327" s="91">
        <f>IF(AP1327=0,0,(IF('Attorney Detail'!S1325="yes",(AP1327/AV1327)*('Attorney Detail'!G1325+'Attorney Detail'!H1325),0)))</f>
        <v>0</v>
      </c>
      <c r="BJ1327" s="91">
        <f>IF(AT1327=0,0,(AT1327/AV1327)*('Attorney Detail'!G1325+'Attorney Detail'!H1325))</f>
        <v>0</v>
      </c>
      <c r="BK1327" s="91">
        <f>IF((AU1327)=0,('Attorney Detail'!G1325+'Attorney Detail'!H1325),SUM(AW1327:BJ1327))</f>
        <v>0</v>
      </c>
    </row>
    <row r="1328" spans="1:63" ht="16.5" thickTop="1" thickBot="1" x14ac:dyDescent="0.3">
      <c r="A1328" s="24" t="s">
        <v>28</v>
      </c>
      <c r="B1328" s="25"/>
      <c r="C1328" s="25"/>
      <c r="D1328" s="75">
        <f>C1328/C1323</f>
        <v>0</v>
      </c>
      <c r="E1328" s="25"/>
      <c r="F1328" s="75">
        <f>E1328/E1323</f>
        <v>0</v>
      </c>
      <c r="G1328" s="25"/>
      <c r="H1328" s="75">
        <f>G1328/G1323</f>
        <v>0</v>
      </c>
      <c r="I1328" s="25"/>
      <c r="J1328" s="75">
        <f>I1328/I1323</f>
        <v>0</v>
      </c>
      <c r="K1328" s="25"/>
      <c r="L1328" s="75">
        <f>K1328/K1323</f>
        <v>0</v>
      </c>
      <c r="M1328" s="25"/>
      <c r="N1328" s="75">
        <f>M1328/M1323</f>
        <v>0</v>
      </c>
      <c r="O1328" s="25"/>
      <c r="P1328" s="75">
        <f>O1328/O1323</f>
        <v>0</v>
      </c>
      <c r="Q1328" s="25"/>
      <c r="R1328" s="75">
        <f>Q1328/Q1323</f>
        <v>0</v>
      </c>
      <c r="S1328" s="25"/>
      <c r="T1328" s="75">
        <f>S1328/S1323</f>
        <v>0</v>
      </c>
      <c r="U1328" s="25"/>
      <c r="V1328" s="75">
        <f>U1328/U1323</f>
        <v>0</v>
      </c>
      <c r="W1328" s="25"/>
      <c r="X1328" s="75">
        <f>W1328/W1323</f>
        <v>0</v>
      </c>
      <c r="Y1328" s="25"/>
      <c r="Z1328" s="75">
        <f>Y1328/Y1323</f>
        <v>0</v>
      </c>
      <c r="AA1328" s="25"/>
      <c r="AB1328" s="75">
        <f>AA1328/AA1323</f>
        <v>0</v>
      </c>
      <c r="AC1328" s="25"/>
      <c r="AD1328" s="75">
        <f>AC1328/AC1323</f>
        <v>0</v>
      </c>
      <c r="AE1328" s="25"/>
      <c r="AF1328" s="75">
        <f>AE1328/AE1323</f>
        <v>0</v>
      </c>
      <c r="AG1328" s="25"/>
      <c r="AH1328" s="75">
        <f>AG1328/AG1323</f>
        <v>0</v>
      </c>
      <c r="AI1328" s="25"/>
      <c r="AJ1328" s="75">
        <f>AI1328/AI1323</f>
        <v>0</v>
      </c>
      <c r="AK1328" s="25">
        <v>0</v>
      </c>
      <c r="AL1328" s="75">
        <f>AK1328/AK1323</f>
        <v>0</v>
      </c>
      <c r="AM1328" s="25">
        <v>0</v>
      </c>
      <c r="AN1328" s="75">
        <f>AM1328/AM1323</f>
        <v>0</v>
      </c>
      <c r="AO1328" s="25"/>
      <c r="AP1328" s="75">
        <f>AO1328/AO1323</f>
        <v>0</v>
      </c>
      <c r="AQ1328" s="25"/>
      <c r="AR1328" s="75">
        <f>AQ1328/AQ1323</f>
        <v>0</v>
      </c>
      <c r="AS1328" s="25"/>
      <c r="AT1328" s="75">
        <f>AS1328/AS1323</f>
        <v>0</v>
      </c>
      <c r="AU1328" s="108">
        <f>E1328+M1328+O1328+Q1328+W1328+Y1328+AA1328+AE1328+AG1328+AI1328+AO1328+AS1328+G1328+K1328+I1328+AC1328+S1328+U1328+AQ1328+AK1328+AM1328+C1328</f>
        <v>0</v>
      </c>
      <c r="AV1328" s="155">
        <f t="shared" si="5970"/>
        <v>0</v>
      </c>
      <c r="AW1328" s="93">
        <f>IF(D1328=0,0,(IF('Attorney Detail'!I1326="yes",(D1328/AV1328)*('Attorney Detail'!G1326+'Attorney Detail'!H1326),0)))</f>
        <v>0</v>
      </c>
      <c r="AX1328" s="93">
        <f>IF(F1328=0,0,(IF('Attorney Detail'!J1326="yes",(F1328/AV1328)*('Attorney Detail'!G1326+'Attorney Detail'!H1326),0)))</f>
        <v>0</v>
      </c>
      <c r="AY1328" s="93">
        <f>IF(H1328+J1328=0,0,(IF('Attorney Detail'!K1326="yes",((H1328+J1328)/AV1328)*('Attorney Detail'!G1326+'Attorney Detail'!H1326),0)))</f>
        <v>0</v>
      </c>
      <c r="AZ1328" s="93">
        <f>IF(L1328=0,0,(IF('Attorney Detail'!L1326="yes",(L1328/AV1328)*('Attorney Detail'!G1326+'Attorney Detail'!H1326),0)))</f>
        <v>0</v>
      </c>
      <c r="BA1328" s="93">
        <f>IF(N1328=0,0,(N1328/AV1328)*('Attorney Detail'!G1326+'Attorney Detail'!H1326))</f>
        <v>0</v>
      </c>
      <c r="BB1328" s="93">
        <f>IF(R1328+T1328=0,0,(IF('Attorney Detail'!M1326="yes",((R1328+T1328)/AV1328)*('Attorney Detail'!G1326+'Attorney Detail'!H1326),0)))</f>
        <v>0</v>
      </c>
      <c r="BC1328" s="93">
        <f>IF(V1328=0,0,(IF('Attorney Detail'!N1326="yes",(((V1328)/AV1328)*('Attorney Detail'!G1326+'Attorney Detail'!H1326)),0)))</f>
        <v>0</v>
      </c>
      <c r="BD1328" s="93">
        <f>IF(X1328+Z1328+AB1328=0,0,(IF('Attorney Detail'!O1326="yes",((X1328+Z1328+AB1328)/AV1328)*('Attorney Detail'!G1326+'Attorney Detail'!H1326),0)))</f>
        <v>0</v>
      </c>
      <c r="BE1328" s="93">
        <f>IF(AD1328=0,0,(IF('Attorney Detail'!P1326="yes",(AD1328/AV1328)*('Attorney Detail'!G1326+'Attorney Detail'!H1326),0)))</f>
        <v>0</v>
      </c>
      <c r="BF1328" s="93">
        <f>IF(AF1328=0,0,(IF('Attorney Detail'!Q1326="yes",(AF1328/AV1328)*('Attorney Detail'!G1326+'Attorney Detail'!H1326),0)))</f>
        <v>0</v>
      </c>
      <c r="BG1328" s="93">
        <f>IF(AH1328=0,0,(AH1328/AV1328)*('Attorney Detail'!G1326+'Attorney Detail'!H1326))</f>
        <v>0</v>
      </c>
      <c r="BH1328" s="93">
        <f>IF(AK1328+AM1328=0,0,(IF('Attorney Detail'!R1326="yes",((AL1328+AN1328)/AV1328)*('Attorney Detail'!G1326+'Attorney Detail'!H1326),0)))</f>
        <v>0</v>
      </c>
      <c r="BI1328" s="91">
        <f>IF(AP1328=0,0,(IF('Attorney Detail'!S1326="yes",(AP1328/AV1328)*('Attorney Detail'!G1326+'Attorney Detail'!H1326),0)))</f>
        <v>0</v>
      </c>
      <c r="BJ1328" s="91">
        <f>IF(AT1328=0,0,(AT1328/AV1328)*('Attorney Detail'!G1326+'Attorney Detail'!H1326))</f>
        <v>0</v>
      </c>
      <c r="BK1328" s="91">
        <f>IF((AU1328)=0,('Attorney Detail'!G1326+'Attorney Detail'!H1326),SUM(AW1328:BJ1328))</f>
        <v>0</v>
      </c>
    </row>
    <row r="1329" spans="1:63" ht="16.5" thickTop="1" thickBot="1" x14ac:dyDescent="0.3">
      <c r="A1329" s="72" t="s">
        <v>29</v>
      </c>
      <c r="B1329" s="73"/>
      <c r="C1329" s="73">
        <f t="shared" ref="C1329" si="5971">SUM(C1325:C1328)</f>
        <v>0</v>
      </c>
      <c r="D1329" s="74">
        <f t="shared" ref="D1329" si="5972">C1329/C1323</f>
        <v>0</v>
      </c>
      <c r="E1329" s="73">
        <f t="shared" ref="E1329" si="5973">SUM(E1325:E1328)</f>
        <v>0</v>
      </c>
      <c r="F1329" s="74">
        <f t="shared" ref="F1329" si="5974">E1329/E1323</f>
        <v>0</v>
      </c>
      <c r="G1329" s="73">
        <f t="shared" ref="G1329" si="5975">SUM(G1325:G1328)</f>
        <v>0</v>
      </c>
      <c r="H1329" s="75">
        <f t="shared" ref="H1329" si="5976">G1329/G1323</f>
        <v>0</v>
      </c>
      <c r="I1329" s="73">
        <f t="shared" ref="I1329" si="5977">SUM(I1325:I1328)</f>
        <v>0</v>
      </c>
      <c r="J1329" s="75">
        <f t="shared" ref="J1329" si="5978">I1329/I1323</f>
        <v>0</v>
      </c>
      <c r="K1329" s="73">
        <f t="shared" ref="K1329" si="5979">SUM(K1325:K1328)</f>
        <v>0</v>
      </c>
      <c r="L1329" s="75">
        <f t="shared" ref="L1329" si="5980">K1329/K1323</f>
        <v>0</v>
      </c>
      <c r="M1329" s="73">
        <f t="shared" ref="M1329" si="5981">SUM(M1325:M1328)</f>
        <v>0</v>
      </c>
      <c r="N1329" s="74">
        <f t="shared" ref="N1329" si="5982">M1329/M1323</f>
        <v>0</v>
      </c>
      <c r="O1329" s="73">
        <f t="shared" ref="O1329" si="5983">SUM(O1325:O1328)</f>
        <v>0</v>
      </c>
      <c r="P1329" s="74">
        <f t="shared" ref="P1329" si="5984">O1329/O1323</f>
        <v>0</v>
      </c>
      <c r="Q1329" s="73">
        <f t="shared" ref="Q1329" si="5985">SUM(Q1325:Q1328)</f>
        <v>0</v>
      </c>
      <c r="R1329" s="75">
        <f t="shared" ref="R1329" si="5986">Q1329/Q1323</f>
        <v>0</v>
      </c>
      <c r="S1329" s="73">
        <f t="shared" ref="S1329" si="5987">SUM(S1325:S1328)</f>
        <v>0</v>
      </c>
      <c r="T1329" s="75">
        <f t="shared" ref="T1329" si="5988">S1329/S1323</f>
        <v>0</v>
      </c>
      <c r="U1329" s="73">
        <f t="shared" ref="U1329" si="5989">SUM(U1325:U1328)</f>
        <v>0</v>
      </c>
      <c r="V1329" s="75">
        <f t="shared" ref="V1329" si="5990">U1329/U1323</f>
        <v>0</v>
      </c>
      <c r="W1329" s="73">
        <f t="shared" ref="W1329" si="5991">SUM(W1325:W1328)</f>
        <v>0</v>
      </c>
      <c r="X1329" s="75">
        <f t="shared" ref="X1329" si="5992">W1329/W1323</f>
        <v>0</v>
      </c>
      <c r="Y1329" s="73">
        <f t="shared" ref="Y1329" si="5993">SUM(Y1325:Y1328)</f>
        <v>0</v>
      </c>
      <c r="Z1329" s="75">
        <f t="shared" ref="Z1329" si="5994">Y1329/Y1323</f>
        <v>0</v>
      </c>
      <c r="AA1329" s="73">
        <f t="shared" ref="AA1329" si="5995">SUM(AA1325:AA1328)</f>
        <v>0</v>
      </c>
      <c r="AB1329" s="75">
        <f t="shared" ref="AB1329" si="5996">AA1329/AA1323</f>
        <v>0</v>
      </c>
      <c r="AC1329" s="73">
        <f t="shared" ref="AC1329" si="5997">SUM(AC1325:AC1328)</f>
        <v>0</v>
      </c>
      <c r="AD1329" s="75">
        <f t="shared" ref="AD1329" si="5998">AC1329/AC1323</f>
        <v>0</v>
      </c>
      <c r="AE1329" s="73">
        <f t="shared" ref="AE1329" si="5999">SUM(AE1325:AE1328)</f>
        <v>0</v>
      </c>
      <c r="AF1329" s="75">
        <f t="shared" ref="AF1329" si="6000">AE1329/AE1323</f>
        <v>0</v>
      </c>
      <c r="AG1329" s="73">
        <f t="shared" ref="AG1329" si="6001">SUM(AG1325:AG1328)</f>
        <v>0</v>
      </c>
      <c r="AH1329" s="75">
        <f t="shared" ref="AH1329" si="6002">AG1329/AG1323</f>
        <v>0</v>
      </c>
      <c r="AI1329" s="73">
        <f t="shared" ref="AI1329" si="6003">SUM(AI1325:AI1328)</f>
        <v>0</v>
      </c>
      <c r="AJ1329" s="75">
        <f t="shared" ref="AJ1329" si="6004">AI1329/AI1323</f>
        <v>0</v>
      </c>
      <c r="AK1329" s="73">
        <f t="shared" ref="AK1329" si="6005">SUM(AK1325:AK1328)</f>
        <v>0</v>
      </c>
      <c r="AL1329" s="75">
        <f t="shared" ref="AL1329" si="6006">AK1329/AK1323</f>
        <v>0</v>
      </c>
      <c r="AM1329" s="73">
        <f t="shared" ref="AM1329" si="6007">SUM(AM1325:AM1328)</f>
        <v>0</v>
      </c>
      <c r="AN1329" s="75">
        <f t="shared" ref="AN1329" si="6008">AM1329/AM1323</f>
        <v>0</v>
      </c>
      <c r="AO1329" s="73">
        <f t="shared" ref="AO1329" si="6009">SUM(AO1325:AO1328)</f>
        <v>0</v>
      </c>
      <c r="AP1329" s="75">
        <f t="shared" ref="AP1329" si="6010">AO1329/AO1323</f>
        <v>0</v>
      </c>
      <c r="AQ1329" s="73">
        <f t="shared" ref="AQ1329" si="6011">SUM(AQ1325:AQ1328)</f>
        <v>0</v>
      </c>
      <c r="AR1329" s="75">
        <f t="shared" ref="AR1329" si="6012">AQ1329/AQ1323</f>
        <v>0</v>
      </c>
      <c r="AS1329" s="73">
        <f t="shared" ref="AS1329" si="6013">SUM(AS1325:AS1328)</f>
        <v>0</v>
      </c>
      <c r="AT1329" s="75">
        <f t="shared" ref="AT1329" si="6014">AS1329/AS1323</f>
        <v>0</v>
      </c>
      <c r="AU1329" s="71">
        <f>E1329+M1329+O1329+Q1329+W1329+Y1329+AA1329+AE1329+AG1329+AI1329+AO1329+AS1329+G1329+K1329+I1329+AC1329+S1329+U1329+AQ1329+AK1329+AM1329+C1329</f>
        <v>0</v>
      </c>
      <c r="AV1329" s="155">
        <f t="shared" si="5970"/>
        <v>0</v>
      </c>
      <c r="AW1329" s="94"/>
      <c r="AX1329" s="94"/>
      <c r="AY1329" s="94"/>
      <c r="AZ1329" s="94"/>
      <c r="BA1329" s="94"/>
      <c r="BB1329" s="94"/>
      <c r="BC1329" s="94"/>
      <c r="BD1329" s="94"/>
      <c r="BE1329" s="94"/>
      <c r="BF1329" s="94"/>
      <c r="BG1329" s="94"/>
      <c r="BH1329" s="94"/>
      <c r="BI1329" s="94"/>
      <c r="BJ1329" s="94"/>
      <c r="BK1329" s="94"/>
    </row>
    <row r="1330" spans="1:63" ht="15.75" thickTop="1" x14ac:dyDescent="0.25">
      <c r="A1330" s="239"/>
      <c r="B1330" s="239"/>
      <c r="C1330" s="239"/>
      <c r="D1330" s="239"/>
      <c r="E1330" s="239"/>
      <c r="F1330" s="239"/>
      <c r="G1330" s="239"/>
      <c r="H1330" s="239"/>
      <c r="I1330" s="239"/>
      <c r="J1330" s="239"/>
      <c r="K1330" s="239"/>
      <c r="L1330" s="239"/>
      <c r="M1330" s="239"/>
      <c r="N1330" s="239"/>
      <c r="O1330" s="239"/>
      <c r="P1330" s="239"/>
      <c r="Q1330" s="239"/>
      <c r="R1330" s="239"/>
      <c r="S1330" s="239"/>
      <c r="T1330" s="239"/>
      <c r="U1330" s="239"/>
      <c r="V1330" s="239"/>
      <c r="W1330" s="239"/>
      <c r="X1330" s="239"/>
      <c r="Y1330" s="239"/>
      <c r="Z1330" s="239"/>
      <c r="AA1330" s="239"/>
      <c r="AB1330" s="239"/>
      <c r="AC1330" s="239"/>
      <c r="AD1330" s="239"/>
      <c r="AE1330" s="239"/>
      <c r="AF1330" s="239"/>
      <c r="AG1330" s="239"/>
      <c r="AH1330" s="239"/>
      <c r="AI1330" s="239"/>
      <c r="AJ1330" s="239"/>
      <c r="AK1330" s="239"/>
      <c r="AL1330" s="239"/>
      <c r="AM1330" s="239"/>
      <c r="AN1330" s="239"/>
      <c r="AO1330" s="239"/>
      <c r="AP1330" s="239"/>
      <c r="AQ1330" s="239"/>
      <c r="AR1330" s="239"/>
      <c r="AS1330" s="239"/>
      <c r="AT1330" s="239"/>
      <c r="AU1330" s="239"/>
      <c r="AV1330" s="239"/>
    </row>
    <row r="1331" spans="1:63" ht="45" x14ac:dyDescent="0.25">
      <c r="A1331" s="76"/>
      <c r="B1331" s="66" t="s">
        <v>21</v>
      </c>
      <c r="C1331" s="225" t="s">
        <v>442</v>
      </c>
      <c r="D1331" s="226"/>
      <c r="E1331" s="225" t="s">
        <v>96</v>
      </c>
      <c r="F1331" s="226"/>
      <c r="G1331" s="232" t="s">
        <v>99</v>
      </c>
      <c r="H1331" s="226"/>
      <c r="I1331" s="232" t="s">
        <v>100</v>
      </c>
      <c r="J1331" s="226"/>
      <c r="K1331" s="225" t="s">
        <v>97</v>
      </c>
      <c r="L1331" s="226"/>
      <c r="M1331" s="225" t="s">
        <v>98</v>
      </c>
      <c r="N1331" s="226"/>
      <c r="O1331" s="225" t="s">
        <v>22</v>
      </c>
      <c r="P1331" s="226"/>
      <c r="Q1331" s="225" t="s">
        <v>489</v>
      </c>
      <c r="R1331" s="226"/>
      <c r="S1331" s="225" t="s">
        <v>488</v>
      </c>
      <c r="T1331" s="226"/>
      <c r="U1331" s="232" t="s">
        <v>422</v>
      </c>
      <c r="V1331" s="226"/>
      <c r="W1331" s="232" t="s">
        <v>436</v>
      </c>
      <c r="X1331" s="226"/>
      <c r="Y1331" s="232" t="s">
        <v>423</v>
      </c>
      <c r="Z1331" s="226"/>
      <c r="AA1331" s="225" t="s">
        <v>484</v>
      </c>
      <c r="AB1331" s="226"/>
      <c r="AC1331" s="225" t="s">
        <v>93</v>
      </c>
      <c r="AD1331" s="226"/>
      <c r="AE1331" s="225" t="s">
        <v>94</v>
      </c>
      <c r="AF1331" s="226"/>
      <c r="AG1331" s="225" t="s">
        <v>485</v>
      </c>
      <c r="AH1331" s="226"/>
      <c r="AI1331" s="225" t="s">
        <v>424</v>
      </c>
      <c r="AJ1331" s="226"/>
      <c r="AK1331" s="225" t="s">
        <v>425</v>
      </c>
      <c r="AL1331" s="226"/>
      <c r="AM1331" s="225" t="s">
        <v>437</v>
      </c>
      <c r="AN1331" s="226"/>
      <c r="AO1331" s="225" t="s">
        <v>500</v>
      </c>
      <c r="AP1331" s="226"/>
      <c r="AQ1331" s="225" t="s">
        <v>426</v>
      </c>
      <c r="AR1331" s="226"/>
      <c r="AS1331" s="225" t="s">
        <v>447</v>
      </c>
      <c r="AT1331" s="226"/>
      <c r="AU1331" s="225" t="s">
        <v>23</v>
      </c>
      <c r="AV1331" s="226"/>
      <c r="AW1331" s="89" t="s">
        <v>442</v>
      </c>
      <c r="AX1331" s="89" t="s">
        <v>96</v>
      </c>
      <c r="AY1331" s="195" t="s">
        <v>405</v>
      </c>
      <c r="AZ1331" s="105" t="s">
        <v>97</v>
      </c>
      <c r="BA1331" s="105" t="s">
        <v>443</v>
      </c>
      <c r="BB1331" s="90" t="s">
        <v>434</v>
      </c>
      <c r="BC1331" s="106" t="s">
        <v>406</v>
      </c>
      <c r="BD1331" s="90" t="s">
        <v>435</v>
      </c>
      <c r="BE1331" s="90" t="s">
        <v>93</v>
      </c>
      <c r="BF1331" s="90" t="s">
        <v>94</v>
      </c>
      <c r="BG1331" s="90" t="s">
        <v>31</v>
      </c>
      <c r="BH1331" s="90" t="s">
        <v>444</v>
      </c>
      <c r="BI1331" s="91" t="s">
        <v>445</v>
      </c>
      <c r="BJ1331" s="91" t="s">
        <v>446</v>
      </c>
      <c r="BK1331" s="91" t="s">
        <v>448</v>
      </c>
    </row>
    <row r="1332" spans="1:63" x14ac:dyDescent="0.25">
      <c r="A1332" s="38" t="s">
        <v>107</v>
      </c>
      <c r="B1332" s="67"/>
      <c r="C1332" s="67"/>
      <c r="D1332" s="68"/>
      <c r="E1332" s="67"/>
      <c r="F1332" s="68"/>
      <c r="G1332" s="67"/>
      <c r="H1332" s="68"/>
      <c r="I1332" s="67"/>
      <c r="J1332" s="68"/>
      <c r="K1332" s="67"/>
      <c r="L1332" s="68"/>
      <c r="M1332" s="69"/>
      <c r="N1332" s="68"/>
      <c r="O1332" s="67"/>
      <c r="P1332" s="68"/>
      <c r="Q1332" s="67"/>
      <c r="R1332" s="68"/>
      <c r="S1332" s="67"/>
      <c r="T1332" s="68"/>
      <c r="U1332" s="67"/>
      <c r="V1332" s="68"/>
      <c r="W1332" s="67"/>
      <c r="X1332" s="68"/>
      <c r="Y1332" s="67"/>
      <c r="Z1332" s="68"/>
      <c r="AA1332" s="67"/>
      <c r="AB1332" s="68"/>
      <c r="AC1332" s="69"/>
      <c r="AD1332" s="69"/>
      <c r="AE1332" s="67"/>
      <c r="AF1332" s="68"/>
      <c r="AG1332" s="67"/>
      <c r="AH1332" s="68"/>
      <c r="AI1332" s="67"/>
      <c r="AJ1332" s="68"/>
      <c r="AK1332" s="227"/>
      <c r="AL1332" s="228"/>
      <c r="AM1332" s="227"/>
      <c r="AN1332" s="228"/>
      <c r="AO1332" s="112"/>
      <c r="AP1332" s="113"/>
      <c r="AQ1332" s="112"/>
      <c r="AR1332" s="113"/>
      <c r="AS1332" s="112"/>
      <c r="AT1332" s="113"/>
      <c r="AU1332" s="67"/>
      <c r="AV1332" s="110"/>
      <c r="AW1332" s="89"/>
      <c r="AX1332" s="89"/>
      <c r="AY1332" s="89"/>
      <c r="AZ1332" s="89"/>
      <c r="BA1332" s="89"/>
    </row>
    <row r="1333" spans="1:63" x14ac:dyDescent="0.25">
      <c r="A1333" s="77"/>
      <c r="B1333" s="70"/>
      <c r="C1333" s="223">
        <f>(VLOOKUP(A1332,$BL$2:$CH$5,2,FALSE))*'Attorney Detail'!F1333</f>
        <v>15</v>
      </c>
      <c r="D1333" s="224"/>
      <c r="E1333" s="223">
        <f>(VLOOKUP(A1332,$BL$2:$CH$5,3,FALSE))*'Attorney Detail'!F1333</f>
        <v>15</v>
      </c>
      <c r="F1333" s="224"/>
      <c r="G1333" s="223">
        <f>VLOOKUP(A1332,$BL$2:$CI$5,4,FALSE)*'Attorney Detail'!F1333</f>
        <v>50</v>
      </c>
      <c r="H1333" s="224"/>
      <c r="I1333" s="223">
        <f>VLOOKUP(A1332,$BL$2:$CI$5,5,FALSE)*'Attorney Detail'!F1333</f>
        <v>80</v>
      </c>
      <c r="J1333" s="224"/>
      <c r="K1333" s="223">
        <f>VLOOKUP(A1332,$BL$2:$CI$5,6,FALSE)*'Attorney Detail'!F1333</f>
        <v>100</v>
      </c>
      <c r="L1333" s="224"/>
      <c r="M1333" s="234">
        <f>VLOOKUP(A1332,$BL$2:$CI$5,7,FALSE)*'Attorney Detail'!F1333</f>
        <v>150</v>
      </c>
      <c r="N1333" s="224"/>
      <c r="O1333" s="223">
        <f>VLOOKUP(A1332,$BL$2:$CI$5,8,FALSE)*'Attorney Detail'!F1333</f>
        <v>300</v>
      </c>
      <c r="P1333" s="224"/>
      <c r="Q1333" s="223">
        <f>VLOOKUP(A1332,$BL$2:$CI$5,9,FALSE)*'Attorney Detail'!F1333</f>
        <v>15</v>
      </c>
      <c r="R1333" s="224"/>
      <c r="S1333" s="223">
        <f>VLOOKUP(A1332,$BL$2:$CI$5,10,FALSE)*'Attorney Detail'!F1333</f>
        <v>50</v>
      </c>
      <c r="T1333" s="224"/>
      <c r="U1333" s="223">
        <f>VLOOKUP(A1332,$BL$2:$CI$5,11,FALSE)*'Attorney Detail'!F1333</f>
        <v>100</v>
      </c>
      <c r="V1333" s="224"/>
      <c r="W1333" s="223">
        <f>VLOOKUP(A1332,$BL$2:$CI$5,12,FALSE)*'Attorney Detail'!F1333</f>
        <v>220</v>
      </c>
      <c r="X1333" s="224"/>
      <c r="Y1333" s="223">
        <f>VLOOKUP(A1332,$BL$2:$CI$5,13,FALSE)*'Attorney Detail'!F1333</f>
        <v>300</v>
      </c>
      <c r="Z1333" s="224"/>
      <c r="AA1333" s="229">
        <f>VLOOKUP(A1332,$BL$2:$CI$5,14,FALSE)*'Attorney Detail'!F1333</f>
        <v>400</v>
      </c>
      <c r="AB1333" s="230"/>
      <c r="AC1333" s="229">
        <f>VLOOKUP(A1332,$BL$2:$CI$5,15,FALSE)*'Attorney Detail'!F1333</f>
        <v>120</v>
      </c>
      <c r="AD1333" s="231"/>
      <c r="AE1333" s="229">
        <f>VLOOKUP(A1332,$BL$2:$CI$5,16,FALSE)*'Attorney Detail'!F1333</f>
        <v>120</v>
      </c>
      <c r="AF1333" s="230"/>
      <c r="AG1333" s="229">
        <f>VLOOKUP(A1332,$BL$2:$CI$5,17,FALSE)*'Attorney Detail'!F1333</f>
        <v>300</v>
      </c>
      <c r="AH1333" s="230"/>
      <c r="AI1333" s="223">
        <f>VLOOKUP(A1332,$BL$2:$CI$5,18,FALSE)*'Attorney Detail'!F1333</f>
        <v>300</v>
      </c>
      <c r="AJ1333" s="224"/>
      <c r="AK1333" s="223">
        <f>VLOOKUP(A1332,$BL$2:$CI$5,19,FALSE)*'Attorney Detail'!F1333</f>
        <v>15</v>
      </c>
      <c r="AL1333" s="224"/>
      <c r="AM1333" s="223">
        <f>VLOOKUP(A1332,$BL$2:$CI$5,20,FALSE)*'Attorney Detail'!F1333</f>
        <v>40</v>
      </c>
      <c r="AN1333" s="224"/>
      <c r="AO1333" s="223">
        <f>VLOOKUP(A1332,$BL$2:$CI$5,21,FALSE)*'Attorney Detail'!F1333</f>
        <v>40</v>
      </c>
      <c r="AP1333" s="224"/>
      <c r="AQ1333" s="223">
        <f>VLOOKUP(A1332,$BL$2:$CI$5,22,FALSE)*'Attorney Detail'!F1333</f>
        <v>40</v>
      </c>
      <c r="AR1333" s="224"/>
      <c r="AS1333" s="235">
        <f>VLOOKUP(A1332,$BL$2:$CI$5,23,FALSE)*'Attorney Detail'!F1333</f>
        <v>10000000000</v>
      </c>
      <c r="AT1333" s="236"/>
      <c r="AU1333" s="237"/>
      <c r="AV1333" s="238"/>
    </row>
    <row r="1334" spans="1:63" ht="15.75" thickBot="1" x14ac:dyDescent="0.3">
      <c r="A1334" s="37" t="str">
        <f>'Attorney Detail'!A1333&amp;""</f>
        <v/>
      </c>
      <c r="B1334" s="78" t="s">
        <v>24</v>
      </c>
      <c r="C1334" s="78" t="s">
        <v>24</v>
      </c>
      <c r="D1334" s="78" t="s">
        <v>112</v>
      </c>
      <c r="E1334" s="78" t="s">
        <v>24</v>
      </c>
      <c r="F1334" s="78" t="s">
        <v>112</v>
      </c>
      <c r="G1334" s="78" t="s">
        <v>24</v>
      </c>
      <c r="H1334" s="78" t="s">
        <v>112</v>
      </c>
      <c r="I1334" s="78" t="s">
        <v>24</v>
      </c>
      <c r="J1334" s="78" t="s">
        <v>112</v>
      </c>
      <c r="K1334" s="78" t="s">
        <v>24</v>
      </c>
      <c r="L1334" s="78" t="s">
        <v>112</v>
      </c>
      <c r="M1334" s="78" t="s">
        <v>24</v>
      </c>
      <c r="N1334" s="78" t="s">
        <v>112</v>
      </c>
      <c r="O1334" s="78" t="s">
        <v>24</v>
      </c>
      <c r="P1334" s="78" t="s">
        <v>112</v>
      </c>
      <c r="Q1334" s="78" t="s">
        <v>24</v>
      </c>
      <c r="R1334" s="78" t="s">
        <v>112</v>
      </c>
      <c r="S1334" s="78" t="s">
        <v>24</v>
      </c>
      <c r="T1334" s="78" t="s">
        <v>112</v>
      </c>
      <c r="U1334" s="78" t="s">
        <v>24</v>
      </c>
      <c r="V1334" s="78" t="s">
        <v>112</v>
      </c>
      <c r="W1334" s="78" t="s">
        <v>24</v>
      </c>
      <c r="X1334" s="78" t="s">
        <v>112</v>
      </c>
      <c r="Y1334" s="78" t="s">
        <v>24</v>
      </c>
      <c r="Z1334" s="78" t="s">
        <v>112</v>
      </c>
      <c r="AA1334" s="78" t="s">
        <v>24</v>
      </c>
      <c r="AB1334" s="78" t="s">
        <v>112</v>
      </c>
      <c r="AC1334" s="78" t="s">
        <v>24</v>
      </c>
      <c r="AD1334" s="78" t="s">
        <v>112</v>
      </c>
      <c r="AE1334" s="78" t="s">
        <v>24</v>
      </c>
      <c r="AF1334" s="78" t="s">
        <v>112</v>
      </c>
      <c r="AG1334" s="78" t="s">
        <v>24</v>
      </c>
      <c r="AH1334" s="79" t="s">
        <v>112</v>
      </c>
      <c r="AI1334" s="78" t="s">
        <v>24</v>
      </c>
      <c r="AJ1334" s="78" t="s">
        <v>112</v>
      </c>
      <c r="AK1334" s="78" t="s">
        <v>24</v>
      </c>
      <c r="AL1334" s="78" t="s">
        <v>112</v>
      </c>
      <c r="AM1334" s="78" t="s">
        <v>24</v>
      </c>
      <c r="AN1334" s="78" t="s">
        <v>112</v>
      </c>
      <c r="AO1334" s="78" t="s">
        <v>24</v>
      </c>
      <c r="AP1334" s="78" t="s">
        <v>112</v>
      </c>
      <c r="AQ1334" s="78" t="s">
        <v>24</v>
      </c>
      <c r="AR1334" s="78" t="s">
        <v>112</v>
      </c>
      <c r="AS1334" s="78" t="s">
        <v>24</v>
      </c>
      <c r="AT1334" s="78" t="s">
        <v>112</v>
      </c>
      <c r="AU1334" s="78" t="s">
        <v>24</v>
      </c>
      <c r="AV1334" s="154" t="s">
        <v>112</v>
      </c>
    </row>
    <row r="1335" spans="1:63" ht="16.5" thickTop="1" thickBot="1" x14ac:dyDescent="0.3">
      <c r="A1335" s="20" t="s">
        <v>25</v>
      </c>
      <c r="B1335" s="21"/>
      <c r="C1335" s="21"/>
      <c r="D1335" s="75">
        <f>C1335/C1333</f>
        <v>0</v>
      </c>
      <c r="E1335" s="21"/>
      <c r="F1335" s="75">
        <f>E1335/E1333</f>
        <v>0</v>
      </c>
      <c r="G1335" s="21"/>
      <c r="H1335" s="75">
        <f>G1335/G1333</f>
        <v>0</v>
      </c>
      <c r="I1335" s="21"/>
      <c r="J1335" s="75">
        <f>I1335/I1333</f>
        <v>0</v>
      </c>
      <c r="K1335" s="21"/>
      <c r="L1335" s="75">
        <f>K1335/K1333</f>
        <v>0</v>
      </c>
      <c r="M1335" s="21"/>
      <c r="N1335" s="75">
        <f>M1335/M1333</f>
        <v>0</v>
      </c>
      <c r="O1335" s="21"/>
      <c r="P1335" s="75">
        <f>O1335/O1333</f>
        <v>0</v>
      </c>
      <c r="Q1335" s="21"/>
      <c r="R1335" s="75">
        <f>Q1335/Q1333</f>
        <v>0</v>
      </c>
      <c r="S1335" s="21"/>
      <c r="T1335" s="75">
        <f>S1335/S1333</f>
        <v>0</v>
      </c>
      <c r="U1335" s="21"/>
      <c r="V1335" s="75">
        <f>U1335/U1333</f>
        <v>0</v>
      </c>
      <c r="W1335" s="21"/>
      <c r="X1335" s="75">
        <f>W1335/W1333</f>
        <v>0</v>
      </c>
      <c r="Y1335" s="21"/>
      <c r="Z1335" s="75">
        <f>Y1335/Y1333</f>
        <v>0</v>
      </c>
      <c r="AA1335" s="21"/>
      <c r="AB1335" s="75">
        <f>AA1335/AA1333</f>
        <v>0</v>
      </c>
      <c r="AC1335" s="21"/>
      <c r="AD1335" s="75">
        <f>AC1335/AC1333</f>
        <v>0</v>
      </c>
      <c r="AE1335" s="21"/>
      <c r="AF1335" s="75">
        <f>AE1335/AE1333</f>
        <v>0</v>
      </c>
      <c r="AG1335" s="21"/>
      <c r="AH1335" s="75">
        <f>AG1335/AG1333</f>
        <v>0</v>
      </c>
      <c r="AI1335" s="21"/>
      <c r="AJ1335" s="75">
        <f>AI1335/AI1333</f>
        <v>0</v>
      </c>
      <c r="AK1335" s="21"/>
      <c r="AL1335" s="75">
        <f>AK1335/AK1333</f>
        <v>0</v>
      </c>
      <c r="AM1335" s="21">
        <v>0</v>
      </c>
      <c r="AN1335" s="75">
        <f>AM1335/AM1333</f>
        <v>0</v>
      </c>
      <c r="AO1335" s="21"/>
      <c r="AP1335" s="75">
        <f>AO1335/AO1333</f>
        <v>0</v>
      </c>
      <c r="AQ1335" s="21"/>
      <c r="AR1335" s="75">
        <f>AQ1335/AQ1333</f>
        <v>0</v>
      </c>
      <c r="AS1335" s="21"/>
      <c r="AT1335" s="75">
        <f>AS1335/AS1333</f>
        <v>0</v>
      </c>
      <c r="AU1335" s="100">
        <f>E1335+M1335+O1335+Q1335+W1335+Y1335+AA1335+AE1335+AG1335+AI1335+AO1335+AS1335+G1335+K1335+I1335+AC1335+S1335+U1335+AQ1335+AK1335+AM1335+C1335</f>
        <v>0</v>
      </c>
      <c r="AV1335" s="155">
        <f t="shared" ref="AV1335:AV1339" si="6015">F1335+N1335+P1335+R1335+X1335+Z1335+AB1335+AF1335+AH1335+AJ1335+AP1335+AT1335+AD1335+H1335+L1335+J1335+T1335+V1335+AR1335+AL1335+AN1335+D1335</f>
        <v>0</v>
      </c>
      <c r="AW1335" s="93">
        <f>IF(D1335=0,0,(IF('Attorney Detail'!I1333="yes",(D1335/AV1335)*('Attorney Detail'!G1333+'Attorney Detail'!H1333),0)))</f>
        <v>0</v>
      </c>
      <c r="AX1335" s="93">
        <f>IF(F1335=0,0,(IF('Attorney Detail'!J1333="yes",(F1335/AV1335)*('Attorney Detail'!G1333+'Attorney Detail'!H1333),0)))</f>
        <v>0</v>
      </c>
      <c r="AY1335" s="93">
        <f>IF(H1335+J1335=0,0,(IF('Attorney Detail'!K1333="yes",((H1335+J1335)/AV1335)*('Attorney Detail'!G1333+'Attorney Detail'!H1333),0)))</f>
        <v>0</v>
      </c>
      <c r="AZ1335" s="93">
        <f>IF(L1335=0,0,(IF('Attorney Detail'!L1333="yes",(L1335/AV1335)*('Attorney Detail'!G1333+'Attorney Detail'!H1333),0)))</f>
        <v>0</v>
      </c>
      <c r="BA1335" s="93">
        <f>IF(N1335=0,0,(N1335/AV1335)*('Attorney Detail'!G1333+'Attorney Detail'!H1333))</f>
        <v>0</v>
      </c>
      <c r="BB1335" s="93">
        <f>IF(R1335+T1335=0,0,(IF('Attorney Detail'!M1333="yes",((R1335+T1335)/AV1335)*('Attorney Detail'!G1333+'Attorney Detail'!H1333),0)))</f>
        <v>0</v>
      </c>
      <c r="BC1335" s="93">
        <f>IF(V1335=0,0,(IF('Attorney Detail'!N1333="yes",(((V1335)/AV1335)*('Attorney Detail'!G1333+'Attorney Detail'!H1333)),0)))</f>
        <v>0</v>
      </c>
      <c r="BD1335" s="93">
        <f>IF(X1335+Z1335+AB1335=0,0,(IF('Attorney Detail'!O1333="yes",((X1335+Z1335+AB1335)/AV1335)*('Attorney Detail'!G1333+'Attorney Detail'!H1333),0)))</f>
        <v>0</v>
      </c>
      <c r="BE1335" s="93">
        <f>IF(AD1335=0,0,(IF('Attorney Detail'!P1333="yes",(AD1335/AV1335)*('Attorney Detail'!G1333+'Attorney Detail'!H1333),0)))</f>
        <v>0</v>
      </c>
      <c r="BF1335" s="93">
        <f>IF(AF1335=0,0,(IF('Attorney Detail'!Q1333="yes",(AF1335/AV1335)*('Attorney Detail'!G1333+'Attorney Detail'!H1333),0)))</f>
        <v>0</v>
      </c>
      <c r="BG1335" s="93">
        <f>IF(AH1335=0,0,(AH1335/AV1335)*('Attorney Detail'!G1333+'Attorney Detail'!H1333))</f>
        <v>0</v>
      </c>
      <c r="BH1335" s="93">
        <f>IF(AK1335+AM1335=0,0,(IF('Attorney Detail'!R1333="yes",((AL1335+AN1335)/AV1335)*('Attorney Detail'!G1333+'Attorney Detail'!H1333),0)))</f>
        <v>0</v>
      </c>
      <c r="BI1335" s="91">
        <f>IF(AP1335=0,0,(IF('Attorney Detail'!S1333="yes",(AP1335/AV1335)*('Attorney Detail'!G1333+'Attorney Detail'!H1333),0)))</f>
        <v>0</v>
      </c>
      <c r="BJ1335" s="91">
        <f>IF(AT1335=0,0,(AT1335/AV1335)*('Attorney Detail'!G1333+'Attorney Detail'!H1333))</f>
        <v>0</v>
      </c>
      <c r="BK1335" s="91">
        <f>IF((AU1335)=0,('Attorney Detail'!G1333+'Attorney Detail'!H1333),SUM(AW1335:BJ1335))</f>
        <v>0</v>
      </c>
    </row>
    <row r="1336" spans="1:63" ht="16.5" thickTop="1" thickBot="1" x14ac:dyDescent="0.3">
      <c r="A1336" s="22" t="s">
        <v>26</v>
      </c>
      <c r="B1336" s="23"/>
      <c r="C1336" s="88"/>
      <c r="D1336" s="75">
        <f>C1336/C1333</f>
        <v>0</v>
      </c>
      <c r="E1336" s="88"/>
      <c r="F1336" s="75">
        <f>E1336/E1333</f>
        <v>0</v>
      </c>
      <c r="G1336" s="88"/>
      <c r="H1336" s="75">
        <f>G1336/G1333</f>
        <v>0</v>
      </c>
      <c r="I1336" s="88"/>
      <c r="J1336" s="75">
        <f>I1336/I1333</f>
        <v>0</v>
      </c>
      <c r="K1336" s="88"/>
      <c r="L1336" s="75">
        <f>K1336/K1333</f>
        <v>0</v>
      </c>
      <c r="M1336" s="88"/>
      <c r="N1336" s="75">
        <f>M1336/M1333</f>
        <v>0</v>
      </c>
      <c r="O1336" s="88"/>
      <c r="P1336" s="75">
        <f>O1336/O1333</f>
        <v>0</v>
      </c>
      <c r="Q1336" s="88"/>
      <c r="R1336" s="75">
        <f>Q1336/Q1333</f>
        <v>0</v>
      </c>
      <c r="S1336" s="88"/>
      <c r="T1336" s="75">
        <f>S1336/S1333</f>
        <v>0</v>
      </c>
      <c r="U1336" s="88"/>
      <c r="V1336" s="75">
        <f>U1336/U1333</f>
        <v>0</v>
      </c>
      <c r="W1336" s="88"/>
      <c r="X1336" s="75">
        <f>W1336/W1333</f>
        <v>0</v>
      </c>
      <c r="Y1336" s="88"/>
      <c r="Z1336" s="75">
        <f>Y1336/Y1333</f>
        <v>0</v>
      </c>
      <c r="AA1336" s="88"/>
      <c r="AB1336" s="75">
        <f>AA1336/AA1333</f>
        <v>0</v>
      </c>
      <c r="AC1336" s="88"/>
      <c r="AD1336" s="75">
        <f>AC1336/AC1333</f>
        <v>0</v>
      </c>
      <c r="AE1336" s="88"/>
      <c r="AF1336" s="75">
        <f>AE1336/AE1333</f>
        <v>0</v>
      </c>
      <c r="AG1336" s="88"/>
      <c r="AH1336" s="75">
        <f>AG1336/AG1333</f>
        <v>0</v>
      </c>
      <c r="AI1336" s="88"/>
      <c r="AJ1336" s="75">
        <f>AI1336/AI1333</f>
        <v>0</v>
      </c>
      <c r="AK1336" s="88">
        <v>0</v>
      </c>
      <c r="AL1336" s="75">
        <f>AK1336/AK1333</f>
        <v>0</v>
      </c>
      <c r="AM1336" s="88">
        <v>0</v>
      </c>
      <c r="AN1336" s="75">
        <f>AM1336/AM1333</f>
        <v>0</v>
      </c>
      <c r="AO1336" s="88"/>
      <c r="AP1336" s="75">
        <f>AO1336/AO1333</f>
        <v>0</v>
      </c>
      <c r="AQ1336" s="88"/>
      <c r="AR1336" s="75">
        <f>AQ1336/AQ1333</f>
        <v>0</v>
      </c>
      <c r="AS1336" s="88"/>
      <c r="AT1336" s="75">
        <f>AS1336/AS1333</f>
        <v>0</v>
      </c>
      <c r="AU1336" s="107">
        <f>E1336+M1336+O1336+Q1336+W1336+Y1336+AA1336+AE1336+AG1336+AI1336+AO1336+AS1336+G1336+K1336+I1336+AC1336+S1336+U1336+AQ1336+AK1336+AM1336+C1336</f>
        <v>0</v>
      </c>
      <c r="AV1336" s="155">
        <f t="shared" si="6015"/>
        <v>0</v>
      </c>
      <c r="AW1336" s="93">
        <f>IF(D1336=0,0,(IF('Attorney Detail'!I1334="yes",(D1336/AV1336)*('Attorney Detail'!G1334+'Attorney Detail'!H1334),0)))</f>
        <v>0</v>
      </c>
      <c r="AX1336" s="93">
        <f>IF(F1336=0,0,(IF('Attorney Detail'!J1334="yes",(F1336/AV1336)*('Attorney Detail'!G1334+'Attorney Detail'!H1334),0)))</f>
        <v>0</v>
      </c>
      <c r="AY1336" s="93">
        <f>IF(H1336+J1336=0,0,(IF('Attorney Detail'!K1334="yes",((H1336+J1336)/AV1336)*('Attorney Detail'!G1334+'Attorney Detail'!H1334),0)))</f>
        <v>0</v>
      </c>
      <c r="AZ1336" s="93">
        <f>IF(L1336=0,0,(IF('Attorney Detail'!L1334="yes",(L1336/AV1336)*('Attorney Detail'!G1334+'Attorney Detail'!H1334),0)))</f>
        <v>0</v>
      </c>
      <c r="BA1336" s="93">
        <f>IF(N1336=0,0,(N1336/AV1336)*('Attorney Detail'!G1334+'Attorney Detail'!H1334))</f>
        <v>0</v>
      </c>
      <c r="BB1336" s="93">
        <f>IF(R1336+T1336=0,0,(IF('Attorney Detail'!M1334="yes",((R1336+T1336)/AV1336)*('Attorney Detail'!G1334+'Attorney Detail'!H1334),0)))</f>
        <v>0</v>
      </c>
      <c r="BC1336" s="93">
        <f>IF(V1336=0,0,(IF('Attorney Detail'!N1334="yes",(((V1336)/AV1336)*('Attorney Detail'!G1334+'Attorney Detail'!H1334)),0)))</f>
        <v>0</v>
      </c>
      <c r="BD1336" s="93">
        <f>IF(X1336+Z1336+AB1336=0,0,(IF('Attorney Detail'!O1334="yes",((X1336+Z1336+AB1336)/AV1336)*('Attorney Detail'!G1334+'Attorney Detail'!H1334),0)))</f>
        <v>0</v>
      </c>
      <c r="BE1336" s="93">
        <f>IF(AD1336=0,0,(IF('Attorney Detail'!P1334="yes",(AD1336/AV1336)*('Attorney Detail'!G1334+'Attorney Detail'!H1334),0)))</f>
        <v>0</v>
      </c>
      <c r="BF1336" s="93">
        <f>IF(AF1336=0,0,(IF('Attorney Detail'!Q1334="yes",(AF1336/AV1336)*('Attorney Detail'!G1334+'Attorney Detail'!H1334),0)))</f>
        <v>0</v>
      </c>
      <c r="BG1336" s="93">
        <f>IF(AH1336=0,0,(AH1336/AV1336)*('Attorney Detail'!G1334+'Attorney Detail'!H1334))</f>
        <v>0</v>
      </c>
      <c r="BH1336" s="93">
        <f>IF(AK1336+AM1336=0,0,(IF('Attorney Detail'!R1334="yes",((AL1336+AN1336)/AV1336)*('Attorney Detail'!G1334+'Attorney Detail'!H1334),0)))</f>
        <v>0</v>
      </c>
      <c r="BI1336" s="91">
        <f>IF(AP1336=0,0,(IF('Attorney Detail'!S1334="yes",(AP1336/AV1336)*('Attorney Detail'!G1334+'Attorney Detail'!H1334),0)))</f>
        <v>0</v>
      </c>
      <c r="BJ1336" s="91">
        <f>IF(AT1336=0,0,(AT1336/AV1336)*('Attorney Detail'!G1334+'Attorney Detail'!H1334))</f>
        <v>0</v>
      </c>
      <c r="BK1336" s="91">
        <f>IF((AU1336)=0,('Attorney Detail'!G1334+'Attorney Detail'!H1334),SUM(AW1336:BJ1336))</f>
        <v>0</v>
      </c>
    </row>
    <row r="1337" spans="1:63" ht="16.5" thickTop="1" thickBot="1" x14ac:dyDescent="0.3">
      <c r="A1337" s="22" t="s">
        <v>27</v>
      </c>
      <c r="B1337" s="23"/>
      <c r="C1337" s="88"/>
      <c r="D1337" s="75">
        <f>C1337/C1333</f>
        <v>0</v>
      </c>
      <c r="E1337" s="88"/>
      <c r="F1337" s="75">
        <f>E1337/E1333</f>
        <v>0</v>
      </c>
      <c r="G1337" s="88"/>
      <c r="H1337" s="75">
        <f>G1337/G1333</f>
        <v>0</v>
      </c>
      <c r="I1337" s="88"/>
      <c r="J1337" s="75">
        <f>I1337/I1333</f>
        <v>0</v>
      </c>
      <c r="K1337" s="88"/>
      <c r="L1337" s="75">
        <f>K1337/K1333</f>
        <v>0</v>
      </c>
      <c r="M1337" s="88"/>
      <c r="N1337" s="75">
        <f>M1337/M1333</f>
        <v>0</v>
      </c>
      <c r="O1337" s="88"/>
      <c r="P1337" s="75">
        <f>O1337/O1333</f>
        <v>0</v>
      </c>
      <c r="Q1337" s="88"/>
      <c r="R1337" s="75">
        <f>Q1337/Q1333</f>
        <v>0</v>
      </c>
      <c r="S1337" s="88"/>
      <c r="T1337" s="75">
        <f>S1337/S1333</f>
        <v>0</v>
      </c>
      <c r="U1337" s="88"/>
      <c r="V1337" s="75">
        <f>U1337/U1333</f>
        <v>0</v>
      </c>
      <c r="W1337" s="88"/>
      <c r="X1337" s="75">
        <f>W1337/W1333</f>
        <v>0</v>
      </c>
      <c r="Y1337" s="88"/>
      <c r="Z1337" s="75">
        <f>Y1337/Y1333</f>
        <v>0</v>
      </c>
      <c r="AA1337" s="88"/>
      <c r="AB1337" s="75">
        <f>AA1337/AA1333</f>
        <v>0</v>
      </c>
      <c r="AC1337" s="88"/>
      <c r="AD1337" s="75">
        <f>AC1337/AC1333</f>
        <v>0</v>
      </c>
      <c r="AE1337" s="88"/>
      <c r="AF1337" s="75">
        <f>AE1337/AE1333</f>
        <v>0</v>
      </c>
      <c r="AG1337" s="88"/>
      <c r="AH1337" s="75">
        <f>AG1337/AG1333</f>
        <v>0</v>
      </c>
      <c r="AI1337" s="88"/>
      <c r="AJ1337" s="75">
        <f>AI1337/AI1333</f>
        <v>0</v>
      </c>
      <c r="AK1337" s="88">
        <v>0</v>
      </c>
      <c r="AL1337" s="75">
        <f>AK1337/AK1333</f>
        <v>0</v>
      </c>
      <c r="AM1337" s="88">
        <v>0</v>
      </c>
      <c r="AN1337" s="75">
        <f>AM1337/AM1333</f>
        <v>0</v>
      </c>
      <c r="AO1337" s="88"/>
      <c r="AP1337" s="75">
        <f>AO1337/AO1333</f>
        <v>0</v>
      </c>
      <c r="AQ1337" s="88"/>
      <c r="AR1337" s="75">
        <f>AQ1337/AQ1333</f>
        <v>0</v>
      </c>
      <c r="AS1337" s="88"/>
      <c r="AT1337" s="75">
        <f>AS1337/AS1333</f>
        <v>0</v>
      </c>
      <c r="AU1337" s="107">
        <f>E1337+M1337+O1337+Q1337+W1337+Y1337+AA1337+AE1337+AG1337+AI1337+AO1337+AS1337+G1337+K1337+I1337+AC1337+S1337+U1337+AQ1337+AK1337+AM1337+C1337</f>
        <v>0</v>
      </c>
      <c r="AV1337" s="155">
        <f t="shared" si="6015"/>
        <v>0</v>
      </c>
      <c r="AW1337" s="93">
        <f>IF(D1337=0,0,(IF('Attorney Detail'!I1335="yes",(D1337/AV1337)*('Attorney Detail'!G1335+'Attorney Detail'!H1335),0)))</f>
        <v>0</v>
      </c>
      <c r="AX1337" s="93">
        <f>IF(F1337=0,0,(IF('Attorney Detail'!J1335="yes",(F1337/AV1337)*('Attorney Detail'!G1335+'Attorney Detail'!H1335),0)))</f>
        <v>0</v>
      </c>
      <c r="AY1337" s="93">
        <f>IF(H1337+J1337=0,0,(IF('Attorney Detail'!K1335="yes",((H1337+J1337)/AV1337)*('Attorney Detail'!G1335+'Attorney Detail'!H1335),0)))</f>
        <v>0</v>
      </c>
      <c r="AZ1337" s="93">
        <f>IF(L1337=0,0,(IF('Attorney Detail'!L1335="yes",(L1337/AV1337)*('Attorney Detail'!G1335+'Attorney Detail'!H1335),0)))</f>
        <v>0</v>
      </c>
      <c r="BA1337" s="93">
        <f>IF(N1337=0,0,(N1337/AV1337)*('Attorney Detail'!G1335+'Attorney Detail'!H1335))</f>
        <v>0</v>
      </c>
      <c r="BB1337" s="93">
        <f>IF(R1337+T1337=0,0,(IF('Attorney Detail'!M1335="yes",((R1337+T1337)/AV1337)*('Attorney Detail'!G1335+'Attorney Detail'!H1335),0)))</f>
        <v>0</v>
      </c>
      <c r="BC1337" s="93">
        <f>IF(V1337=0,0,(IF('Attorney Detail'!N1335="yes",(((V1337)/AV1337)*('Attorney Detail'!G1335+'Attorney Detail'!H1335)),0)))</f>
        <v>0</v>
      </c>
      <c r="BD1337" s="93">
        <f>IF(X1337+Z1337+AB1337=0,0,(IF('Attorney Detail'!O1335="yes",((X1337+Z1337+AB1337)/AV1337)*('Attorney Detail'!G1335+'Attorney Detail'!H1335),0)))</f>
        <v>0</v>
      </c>
      <c r="BE1337" s="93">
        <f>IF(AD1337=0,0,(IF('Attorney Detail'!P1335="yes",(AD1337/AV1337)*('Attorney Detail'!G1335+'Attorney Detail'!H1335),0)))</f>
        <v>0</v>
      </c>
      <c r="BF1337" s="93">
        <f>IF(AF1337=0,0,(IF('Attorney Detail'!Q1335="yes",(AF1337/AV1337)*('Attorney Detail'!G1335+'Attorney Detail'!H1335),0)))</f>
        <v>0</v>
      </c>
      <c r="BG1337" s="93">
        <f>IF(AH1337=0,0,(AH1337/AV1337)*('Attorney Detail'!G1335+'Attorney Detail'!H1335))</f>
        <v>0</v>
      </c>
      <c r="BH1337" s="93">
        <f>IF(AK1337+AM1337=0,0,(IF('Attorney Detail'!R1335="yes",((AL1337+AN1337)/AV1337)*('Attorney Detail'!G1335+'Attorney Detail'!H1335),0)))</f>
        <v>0</v>
      </c>
      <c r="BI1337" s="91">
        <f>IF(AP1337=0,0,(IF('Attorney Detail'!S1335="yes",(AP1337/AV1337)*('Attorney Detail'!G1335+'Attorney Detail'!H1335),0)))</f>
        <v>0</v>
      </c>
      <c r="BJ1337" s="91">
        <f>IF(AT1337=0,0,(AT1337/AV1337)*('Attorney Detail'!G1335+'Attorney Detail'!H1335))</f>
        <v>0</v>
      </c>
      <c r="BK1337" s="91">
        <f>IF((AU1337)=0,('Attorney Detail'!G1335+'Attorney Detail'!H1335),SUM(AW1337:BJ1337))</f>
        <v>0</v>
      </c>
    </row>
    <row r="1338" spans="1:63" ht="16.5" thickTop="1" thickBot="1" x14ac:dyDescent="0.3">
      <c r="A1338" s="24" t="s">
        <v>28</v>
      </c>
      <c r="B1338" s="25"/>
      <c r="C1338" s="25"/>
      <c r="D1338" s="75">
        <f>C1338/C1333</f>
        <v>0</v>
      </c>
      <c r="E1338" s="25"/>
      <c r="F1338" s="75">
        <f>E1338/E1333</f>
        <v>0</v>
      </c>
      <c r="G1338" s="25"/>
      <c r="H1338" s="75">
        <f>G1338/G1333</f>
        <v>0</v>
      </c>
      <c r="I1338" s="25"/>
      <c r="J1338" s="75">
        <f>I1338/I1333</f>
        <v>0</v>
      </c>
      <c r="K1338" s="25"/>
      <c r="L1338" s="75">
        <f>K1338/K1333</f>
        <v>0</v>
      </c>
      <c r="M1338" s="25"/>
      <c r="N1338" s="75">
        <f>M1338/M1333</f>
        <v>0</v>
      </c>
      <c r="O1338" s="25"/>
      <c r="P1338" s="75">
        <f>O1338/O1333</f>
        <v>0</v>
      </c>
      <c r="Q1338" s="25"/>
      <c r="R1338" s="75">
        <f>Q1338/Q1333</f>
        <v>0</v>
      </c>
      <c r="S1338" s="25"/>
      <c r="T1338" s="75">
        <f>S1338/S1333</f>
        <v>0</v>
      </c>
      <c r="U1338" s="25"/>
      <c r="V1338" s="75">
        <f>U1338/U1333</f>
        <v>0</v>
      </c>
      <c r="W1338" s="25"/>
      <c r="X1338" s="75">
        <f>W1338/W1333</f>
        <v>0</v>
      </c>
      <c r="Y1338" s="25"/>
      <c r="Z1338" s="75">
        <f>Y1338/Y1333</f>
        <v>0</v>
      </c>
      <c r="AA1338" s="25"/>
      <c r="AB1338" s="75">
        <f>AA1338/AA1333</f>
        <v>0</v>
      </c>
      <c r="AC1338" s="25"/>
      <c r="AD1338" s="75">
        <f>AC1338/AC1333</f>
        <v>0</v>
      </c>
      <c r="AE1338" s="25"/>
      <c r="AF1338" s="75">
        <f>AE1338/AE1333</f>
        <v>0</v>
      </c>
      <c r="AG1338" s="25"/>
      <c r="AH1338" s="75">
        <f>AG1338/AG1333</f>
        <v>0</v>
      </c>
      <c r="AI1338" s="25"/>
      <c r="AJ1338" s="75">
        <f>AI1338/AI1333</f>
        <v>0</v>
      </c>
      <c r="AK1338" s="25">
        <v>0</v>
      </c>
      <c r="AL1338" s="75">
        <f>AK1338/AK1333</f>
        <v>0</v>
      </c>
      <c r="AM1338" s="25">
        <v>0</v>
      </c>
      <c r="AN1338" s="75">
        <f>AM1338/AM1333</f>
        <v>0</v>
      </c>
      <c r="AO1338" s="25"/>
      <c r="AP1338" s="75">
        <f>AO1338/AO1333</f>
        <v>0</v>
      </c>
      <c r="AQ1338" s="25"/>
      <c r="AR1338" s="75">
        <f>AQ1338/AQ1333</f>
        <v>0</v>
      </c>
      <c r="AS1338" s="25"/>
      <c r="AT1338" s="75">
        <f>AS1338/AS1333</f>
        <v>0</v>
      </c>
      <c r="AU1338" s="108">
        <f>E1338+M1338+O1338+Q1338+W1338+Y1338+AA1338+AE1338+AG1338+AI1338+AO1338+AS1338+G1338+K1338+I1338+AC1338+S1338+U1338+AQ1338+AK1338+AM1338+C1338</f>
        <v>0</v>
      </c>
      <c r="AV1338" s="155">
        <f t="shared" si="6015"/>
        <v>0</v>
      </c>
      <c r="AW1338" s="93">
        <f>IF(D1338=0,0,(IF('Attorney Detail'!I1336="yes",(D1338/AV1338)*('Attorney Detail'!G1336+'Attorney Detail'!H1336),0)))</f>
        <v>0</v>
      </c>
      <c r="AX1338" s="93">
        <f>IF(F1338=0,0,(IF('Attorney Detail'!J1336="yes",(F1338/AV1338)*('Attorney Detail'!G1336+'Attorney Detail'!H1336),0)))</f>
        <v>0</v>
      </c>
      <c r="AY1338" s="93">
        <f>IF(H1338+J1338=0,0,(IF('Attorney Detail'!K1336="yes",((H1338+J1338)/AV1338)*('Attorney Detail'!G1336+'Attorney Detail'!H1336),0)))</f>
        <v>0</v>
      </c>
      <c r="AZ1338" s="93">
        <f>IF(L1338=0,0,(IF('Attorney Detail'!L1336="yes",(L1338/AV1338)*('Attorney Detail'!G1336+'Attorney Detail'!H1336),0)))</f>
        <v>0</v>
      </c>
      <c r="BA1338" s="93">
        <f>IF(N1338=0,0,(N1338/AV1338)*('Attorney Detail'!G1336+'Attorney Detail'!H1336))</f>
        <v>0</v>
      </c>
      <c r="BB1338" s="93">
        <f>IF(R1338+T1338=0,0,(IF('Attorney Detail'!M1336="yes",((R1338+T1338)/AV1338)*('Attorney Detail'!G1336+'Attorney Detail'!H1336),0)))</f>
        <v>0</v>
      </c>
      <c r="BC1338" s="93">
        <f>IF(V1338=0,0,(IF('Attorney Detail'!N1336="yes",(((V1338)/AV1338)*('Attorney Detail'!G1336+'Attorney Detail'!H1336)),0)))</f>
        <v>0</v>
      </c>
      <c r="BD1338" s="93">
        <f>IF(X1338+Z1338+AB1338=0,0,(IF('Attorney Detail'!O1336="yes",((X1338+Z1338+AB1338)/AV1338)*('Attorney Detail'!G1336+'Attorney Detail'!H1336),0)))</f>
        <v>0</v>
      </c>
      <c r="BE1338" s="93">
        <f>IF(AD1338=0,0,(IF('Attorney Detail'!P1336="yes",(AD1338/AV1338)*('Attorney Detail'!G1336+'Attorney Detail'!H1336),0)))</f>
        <v>0</v>
      </c>
      <c r="BF1338" s="93">
        <f>IF(AF1338=0,0,(IF('Attorney Detail'!Q1336="yes",(AF1338/AV1338)*('Attorney Detail'!G1336+'Attorney Detail'!H1336),0)))</f>
        <v>0</v>
      </c>
      <c r="BG1338" s="93">
        <f>IF(AH1338=0,0,(AH1338/AV1338)*('Attorney Detail'!G1336+'Attorney Detail'!H1336))</f>
        <v>0</v>
      </c>
      <c r="BH1338" s="93">
        <f>IF(AK1338+AM1338=0,0,(IF('Attorney Detail'!R1336="yes",((AL1338+AN1338)/AV1338)*('Attorney Detail'!G1336+'Attorney Detail'!H1336),0)))</f>
        <v>0</v>
      </c>
      <c r="BI1338" s="91">
        <f>IF(AP1338=0,0,(IF('Attorney Detail'!S1336="yes",(AP1338/AV1338)*('Attorney Detail'!G1336+'Attorney Detail'!H1336),0)))</f>
        <v>0</v>
      </c>
      <c r="BJ1338" s="91">
        <f>IF(AT1338=0,0,(AT1338/AV1338)*('Attorney Detail'!G1336+'Attorney Detail'!H1336))</f>
        <v>0</v>
      </c>
      <c r="BK1338" s="91">
        <f>IF((AU1338)=0,('Attorney Detail'!G1336+'Attorney Detail'!H1336),SUM(AW1338:BJ1338))</f>
        <v>0</v>
      </c>
    </row>
    <row r="1339" spans="1:63" ht="16.5" thickTop="1" thickBot="1" x14ac:dyDescent="0.3">
      <c r="A1339" s="72" t="s">
        <v>29</v>
      </c>
      <c r="B1339" s="73"/>
      <c r="C1339" s="73">
        <f t="shared" ref="C1339" si="6016">SUM(C1335:C1338)</f>
        <v>0</v>
      </c>
      <c r="D1339" s="74">
        <f t="shared" ref="D1339" si="6017">C1339/C1333</f>
        <v>0</v>
      </c>
      <c r="E1339" s="73">
        <f t="shared" ref="E1339" si="6018">SUM(E1335:E1338)</f>
        <v>0</v>
      </c>
      <c r="F1339" s="74">
        <f t="shared" ref="F1339" si="6019">E1339/E1333</f>
        <v>0</v>
      </c>
      <c r="G1339" s="73">
        <f t="shared" ref="G1339" si="6020">SUM(G1335:G1338)</f>
        <v>0</v>
      </c>
      <c r="H1339" s="75">
        <f t="shared" ref="H1339" si="6021">G1339/G1333</f>
        <v>0</v>
      </c>
      <c r="I1339" s="73">
        <f t="shared" ref="I1339" si="6022">SUM(I1335:I1338)</f>
        <v>0</v>
      </c>
      <c r="J1339" s="75">
        <f t="shared" ref="J1339" si="6023">I1339/I1333</f>
        <v>0</v>
      </c>
      <c r="K1339" s="73">
        <f t="shared" ref="K1339" si="6024">SUM(K1335:K1338)</f>
        <v>0</v>
      </c>
      <c r="L1339" s="75">
        <f t="shared" ref="L1339" si="6025">K1339/K1333</f>
        <v>0</v>
      </c>
      <c r="M1339" s="73">
        <f t="shared" ref="M1339" si="6026">SUM(M1335:M1338)</f>
        <v>0</v>
      </c>
      <c r="N1339" s="74">
        <f t="shared" ref="N1339" si="6027">M1339/M1333</f>
        <v>0</v>
      </c>
      <c r="O1339" s="73">
        <f t="shared" ref="O1339" si="6028">SUM(O1335:O1338)</f>
        <v>0</v>
      </c>
      <c r="P1339" s="74">
        <f t="shared" ref="P1339" si="6029">O1339/O1333</f>
        <v>0</v>
      </c>
      <c r="Q1339" s="73">
        <f t="shared" ref="Q1339" si="6030">SUM(Q1335:Q1338)</f>
        <v>0</v>
      </c>
      <c r="R1339" s="75">
        <f t="shared" ref="R1339" si="6031">Q1339/Q1333</f>
        <v>0</v>
      </c>
      <c r="S1339" s="73">
        <f t="shared" ref="S1339" si="6032">SUM(S1335:S1338)</f>
        <v>0</v>
      </c>
      <c r="T1339" s="75">
        <f t="shared" ref="T1339" si="6033">S1339/S1333</f>
        <v>0</v>
      </c>
      <c r="U1339" s="73">
        <f t="shared" ref="U1339" si="6034">SUM(U1335:U1338)</f>
        <v>0</v>
      </c>
      <c r="V1339" s="75">
        <f t="shared" ref="V1339" si="6035">U1339/U1333</f>
        <v>0</v>
      </c>
      <c r="W1339" s="73">
        <f t="shared" ref="W1339" si="6036">SUM(W1335:W1338)</f>
        <v>0</v>
      </c>
      <c r="X1339" s="75">
        <f t="shared" ref="X1339" si="6037">W1339/W1333</f>
        <v>0</v>
      </c>
      <c r="Y1339" s="73">
        <f t="shared" ref="Y1339" si="6038">SUM(Y1335:Y1338)</f>
        <v>0</v>
      </c>
      <c r="Z1339" s="75">
        <f t="shared" ref="Z1339" si="6039">Y1339/Y1333</f>
        <v>0</v>
      </c>
      <c r="AA1339" s="73">
        <f t="shared" ref="AA1339" si="6040">SUM(AA1335:AA1338)</f>
        <v>0</v>
      </c>
      <c r="AB1339" s="75">
        <f t="shared" ref="AB1339" si="6041">AA1339/AA1333</f>
        <v>0</v>
      </c>
      <c r="AC1339" s="73">
        <f t="shared" ref="AC1339" si="6042">SUM(AC1335:AC1338)</f>
        <v>0</v>
      </c>
      <c r="AD1339" s="75">
        <f t="shared" ref="AD1339" si="6043">AC1339/AC1333</f>
        <v>0</v>
      </c>
      <c r="AE1339" s="73">
        <f t="shared" ref="AE1339" si="6044">SUM(AE1335:AE1338)</f>
        <v>0</v>
      </c>
      <c r="AF1339" s="75">
        <f t="shared" ref="AF1339" si="6045">AE1339/AE1333</f>
        <v>0</v>
      </c>
      <c r="AG1339" s="73">
        <f t="shared" ref="AG1339" si="6046">SUM(AG1335:AG1338)</f>
        <v>0</v>
      </c>
      <c r="AH1339" s="75">
        <f t="shared" ref="AH1339" si="6047">AG1339/AG1333</f>
        <v>0</v>
      </c>
      <c r="AI1339" s="73">
        <f t="shared" ref="AI1339" si="6048">SUM(AI1335:AI1338)</f>
        <v>0</v>
      </c>
      <c r="AJ1339" s="75">
        <f t="shared" ref="AJ1339" si="6049">AI1339/AI1333</f>
        <v>0</v>
      </c>
      <c r="AK1339" s="73">
        <f t="shared" ref="AK1339" si="6050">SUM(AK1335:AK1338)</f>
        <v>0</v>
      </c>
      <c r="AL1339" s="75">
        <f t="shared" ref="AL1339" si="6051">AK1339/AK1333</f>
        <v>0</v>
      </c>
      <c r="AM1339" s="73">
        <f t="shared" ref="AM1339" si="6052">SUM(AM1335:AM1338)</f>
        <v>0</v>
      </c>
      <c r="AN1339" s="75">
        <f t="shared" ref="AN1339" si="6053">AM1339/AM1333</f>
        <v>0</v>
      </c>
      <c r="AO1339" s="73">
        <f t="shared" ref="AO1339" si="6054">SUM(AO1335:AO1338)</f>
        <v>0</v>
      </c>
      <c r="AP1339" s="75">
        <f t="shared" ref="AP1339" si="6055">AO1339/AO1333</f>
        <v>0</v>
      </c>
      <c r="AQ1339" s="73">
        <f t="shared" ref="AQ1339" si="6056">SUM(AQ1335:AQ1338)</f>
        <v>0</v>
      </c>
      <c r="AR1339" s="75">
        <f t="shared" ref="AR1339" si="6057">AQ1339/AQ1333</f>
        <v>0</v>
      </c>
      <c r="AS1339" s="73">
        <f t="shared" ref="AS1339" si="6058">SUM(AS1335:AS1338)</f>
        <v>0</v>
      </c>
      <c r="AT1339" s="75">
        <f t="shared" ref="AT1339" si="6059">AS1339/AS1333</f>
        <v>0</v>
      </c>
      <c r="AU1339" s="71">
        <f>E1339+M1339+O1339+Q1339+W1339+Y1339+AA1339+AE1339+AG1339+AI1339+AO1339+AS1339+G1339+K1339+I1339+AC1339+S1339+U1339+AQ1339+AK1339+AM1339+C1339</f>
        <v>0</v>
      </c>
      <c r="AV1339" s="155">
        <f t="shared" si="6015"/>
        <v>0</v>
      </c>
      <c r="AW1339" s="94"/>
      <c r="AX1339" s="94"/>
      <c r="AY1339" s="94"/>
      <c r="AZ1339" s="94"/>
      <c r="BA1339" s="94"/>
      <c r="BB1339" s="94"/>
      <c r="BC1339" s="94"/>
      <c r="BD1339" s="94"/>
      <c r="BE1339" s="94"/>
      <c r="BF1339" s="94"/>
      <c r="BG1339" s="94"/>
      <c r="BH1339" s="94"/>
      <c r="BI1339" s="94"/>
      <c r="BJ1339" s="94"/>
      <c r="BK1339" s="94"/>
    </row>
    <row r="1340" spans="1:63" ht="15.75" thickTop="1" x14ac:dyDescent="0.25">
      <c r="A1340" s="239"/>
      <c r="B1340" s="239"/>
      <c r="C1340" s="239"/>
      <c r="D1340" s="239"/>
      <c r="E1340" s="239"/>
      <c r="F1340" s="239"/>
      <c r="G1340" s="239"/>
      <c r="H1340" s="239"/>
      <c r="I1340" s="239"/>
      <c r="J1340" s="239"/>
      <c r="K1340" s="239"/>
      <c r="L1340" s="239"/>
      <c r="M1340" s="239"/>
      <c r="N1340" s="239"/>
      <c r="O1340" s="239"/>
      <c r="P1340" s="239"/>
      <c r="Q1340" s="239"/>
      <c r="R1340" s="239"/>
      <c r="S1340" s="239"/>
      <c r="T1340" s="239"/>
      <c r="U1340" s="239"/>
      <c r="V1340" s="239"/>
      <c r="W1340" s="239"/>
      <c r="X1340" s="239"/>
      <c r="Y1340" s="239"/>
      <c r="Z1340" s="239"/>
      <c r="AA1340" s="239"/>
      <c r="AB1340" s="239"/>
      <c r="AC1340" s="239"/>
      <c r="AD1340" s="239"/>
      <c r="AE1340" s="239"/>
      <c r="AF1340" s="239"/>
      <c r="AG1340" s="239"/>
      <c r="AH1340" s="239"/>
      <c r="AI1340" s="239"/>
      <c r="AJ1340" s="239"/>
      <c r="AK1340" s="239"/>
      <c r="AL1340" s="239"/>
      <c r="AM1340" s="239"/>
      <c r="AN1340" s="239"/>
      <c r="AO1340" s="239"/>
      <c r="AP1340" s="239"/>
      <c r="AQ1340" s="239"/>
      <c r="AR1340" s="239"/>
      <c r="AS1340" s="239"/>
      <c r="AT1340" s="239"/>
      <c r="AU1340" s="239"/>
      <c r="AV1340" s="239"/>
    </row>
    <row r="1341" spans="1:63" ht="45" x14ac:dyDescent="0.25">
      <c r="A1341" s="76"/>
      <c r="B1341" s="66" t="s">
        <v>21</v>
      </c>
      <c r="C1341" s="225" t="s">
        <v>442</v>
      </c>
      <c r="D1341" s="226"/>
      <c r="E1341" s="225" t="s">
        <v>96</v>
      </c>
      <c r="F1341" s="226"/>
      <c r="G1341" s="232" t="s">
        <v>99</v>
      </c>
      <c r="H1341" s="226"/>
      <c r="I1341" s="232" t="s">
        <v>100</v>
      </c>
      <c r="J1341" s="226"/>
      <c r="K1341" s="225" t="s">
        <v>97</v>
      </c>
      <c r="L1341" s="226"/>
      <c r="M1341" s="225" t="s">
        <v>98</v>
      </c>
      <c r="N1341" s="226"/>
      <c r="O1341" s="225" t="s">
        <v>22</v>
      </c>
      <c r="P1341" s="226"/>
      <c r="Q1341" s="225" t="s">
        <v>489</v>
      </c>
      <c r="R1341" s="226"/>
      <c r="S1341" s="225" t="s">
        <v>488</v>
      </c>
      <c r="T1341" s="226"/>
      <c r="U1341" s="232" t="s">
        <v>422</v>
      </c>
      <c r="V1341" s="226"/>
      <c r="W1341" s="232" t="s">
        <v>436</v>
      </c>
      <c r="X1341" s="226"/>
      <c r="Y1341" s="232" t="s">
        <v>423</v>
      </c>
      <c r="Z1341" s="226"/>
      <c r="AA1341" s="225" t="s">
        <v>484</v>
      </c>
      <c r="AB1341" s="226"/>
      <c r="AC1341" s="225" t="s">
        <v>93</v>
      </c>
      <c r="AD1341" s="226"/>
      <c r="AE1341" s="225" t="s">
        <v>94</v>
      </c>
      <c r="AF1341" s="226"/>
      <c r="AG1341" s="225" t="s">
        <v>485</v>
      </c>
      <c r="AH1341" s="226"/>
      <c r="AI1341" s="225" t="s">
        <v>424</v>
      </c>
      <c r="AJ1341" s="226"/>
      <c r="AK1341" s="225" t="s">
        <v>425</v>
      </c>
      <c r="AL1341" s="226"/>
      <c r="AM1341" s="225" t="s">
        <v>437</v>
      </c>
      <c r="AN1341" s="226"/>
      <c r="AO1341" s="225" t="s">
        <v>500</v>
      </c>
      <c r="AP1341" s="226"/>
      <c r="AQ1341" s="225" t="s">
        <v>426</v>
      </c>
      <c r="AR1341" s="226"/>
      <c r="AS1341" s="225" t="s">
        <v>447</v>
      </c>
      <c r="AT1341" s="226"/>
      <c r="AU1341" s="225" t="s">
        <v>23</v>
      </c>
      <c r="AV1341" s="226"/>
      <c r="AW1341" s="89" t="s">
        <v>442</v>
      </c>
      <c r="AX1341" s="89" t="s">
        <v>96</v>
      </c>
      <c r="AY1341" s="195" t="s">
        <v>407</v>
      </c>
      <c r="AZ1341" s="105" t="s">
        <v>97</v>
      </c>
      <c r="BA1341" s="105" t="s">
        <v>443</v>
      </c>
      <c r="BB1341" s="90" t="s">
        <v>434</v>
      </c>
      <c r="BC1341" s="106" t="s">
        <v>408</v>
      </c>
      <c r="BD1341" s="90" t="s">
        <v>435</v>
      </c>
      <c r="BE1341" s="90" t="s">
        <v>93</v>
      </c>
      <c r="BF1341" s="90" t="s">
        <v>94</v>
      </c>
      <c r="BG1341" s="90" t="s">
        <v>31</v>
      </c>
      <c r="BH1341" s="90" t="s">
        <v>444</v>
      </c>
      <c r="BI1341" s="91" t="s">
        <v>445</v>
      </c>
      <c r="BJ1341" s="91" t="s">
        <v>446</v>
      </c>
      <c r="BK1341" s="91" t="s">
        <v>448</v>
      </c>
    </row>
    <row r="1342" spans="1:63" x14ac:dyDescent="0.25">
      <c r="A1342" s="38" t="s">
        <v>107</v>
      </c>
      <c r="B1342" s="67"/>
      <c r="C1342" s="67"/>
      <c r="D1342" s="68"/>
      <c r="E1342" s="67"/>
      <c r="F1342" s="68"/>
      <c r="G1342" s="67"/>
      <c r="H1342" s="68"/>
      <c r="I1342" s="67"/>
      <c r="J1342" s="68"/>
      <c r="K1342" s="67"/>
      <c r="L1342" s="68"/>
      <c r="M1342" s="69"/>
      <c r="N1342" s="68"/>
      <c r="O1342" s="67"/>
      <c r="P1342" s="68"/>
      <c r="Q1342" s="67"/>
      <c r="R1342" s="68"/>
      <c r="S1342" s="67"/>
      <c r="T1342" s="68"/>
      <c r="U1342" s="67"/>
      <c r="V1342" s="68"/>
      <c r="W1342" s="67"/>
      <c r="X1342" s="68"/>
      <c r="Y1342" s="67"/>
      <c r="Z1342" s="68"/>
      <c r="AA1342" s="67"/>
      <c r="AB1342" s="68"/>
      <c r="AC1342" s="69"/>
      <c r="AD1342" s="69"/>
      <c r="AE1342" s="67"/>
      <c r="AF1342" s="68"/>
      <c r="AG1342" s="67"/>
      <c r="AH1342" s="68"/>
      <c r="AI1342" s="67"/>
      <c r="AJ1342" s="68"/>
      <c r="AK1342" s="227"/>
      <c r="AL1342" s="228"/>
      <c r="AM1342" s="227"/>
      <c r="AN1342" s="228"/>
      <c r="AO1342" s="112"/>
      <c r="AP1342" s="113"/>
      <c r="AQ1342" s="112"/>
      <c r="AR1342" s="113"/>
      <c r="AS1342" s="112"/>
      <c r="AT1342" s="113"/>
      <c r="AU1342" s="67"/>
      <c r="AV1342" s="110"/>
      <c r="AW1342" s="89"/>
      <c r="AX1342" s="89"/>
      <c r="AY1342" s="89"/>
      <c r="AZ1342" s="89"/>
      <c r="BA1342" s="89"/>
    </row>
    <row r="1343" spans="1:63" x14ac:dyDescent="0.25">
      <c r="A1343" s="77"/>
      <c r="B1343" s="70"/>
      <c r="C1343" s="223">
        <f>(VLOOKUP(A1342,$BL$2:$CH$5,2,FALSE))*'Attorney Detail'!F1343</f>
        <v>15</v>
      </c>
      <c r="D1343" s="224"/>
      <c r="E1343" s="223">
        <f>(VLOOKUP(A1342,$BL$2:$CH$5,3,FALSE))*'Attorney Detail'!F1343</f>
        <v>15</v>
      </c>
      <c r="F1343" s="224"/>
      <c r="G1343" s="223">
        <f>VLOOKUP(A1342,$BL$2:$CI$5,4,FALSE)*'Attorney Detail'!F1343</f>
        <v>50</v>
      </c>
      <c r="H1343" s="224"/>
      <c r="I1343" s="223">
        <f>VLOOKUP(A1342,$BL$2:$CI$5,5,FALSE)*'Attorney Detail'!F1343</f>
        <v>80</v>
      </c>
      <c r="J1343" s="224"/>
      <c r="K1343" s="223">
        <f>VLOOKUP(A1342,$BL$2:$CI$5,6,FALSE)*'Attorney Detail'!F1343</f>
        <v>100</v>
      </c>
      <c r="L1343" s="224"/>
      <c r="M1343" s="234">
        <f>VLOOKUP(A1342,$BL$2:$CI$5,7,FALSE)*'Attorney Detail'!F1343</f>
        <v>150</v>
      </c>
      <c r="N1343" s="224"/>
      <c r="O1343" s="223">
        <f>VLOOKUP(A1342,$BL$2:$CI$5,8,FALSE)*'Attorney Detail'!F1343</f>
        <v>300</v>
      </c>
      <c r="P1343" s="224"/>
      <c r="Q1343" s="223">
        <f>VLOOKUP(A1342,$BL$2:$CI$5,9,FALSE)*'Attorney Detail'!F1343</f>
        <v>15</v>
      </c>
      <c r="R1343" s="224"/>
      <c r="S1343" s="223">
        <f>VLOOKUP(A1342,$BL$2:$CI$5,10,FALSE)*'Attorney Detail'!F1343</f>
        <v>50</v>
      </c>
      <c r="T1343" s="224"/>
      <c r="U1343" s="223">
        <f>VLOOKUP(A1342,$BL$2:$CI$5,11,FALSE)*'Attorney Detail'!F1343</f>
        <v>100</v>
      </c>
      <c r="V1343" s="224"/>
      <c r="W1343" s="223">
        <f>VLOOKUP(A1342,$BL$2:$CI$5,12,FALSE)*'Attorney Detail'!F1343</f>
        <v>220</v>
      </c>
      <c r="X1343" s="224"/>
      <c r="Y1343" s="223">
        <f>VLOOKUP(A1342,$BL$2:$CI$5,13,FALSE)*'Attorney Detail'!F1343</f>
        <v>300</v>
      </c>
      <c r="Z1343" s="224"/>
      <c r="AA1343" s="229">
        <f>VLOOKUP(A1342,$BL$2:$CI$5,14,FALSE)*'Attorney Detail'!F1343</f>
        <v>400</v>
      </c>
      <c r="AB1343" s="230"/>
      <c r="AC1343" s="229">
        <f>VLOOKUP(A1342,$BL$2:$CI$5,15,FALSE)*'Attorney Detail'!F1343</f>
        <v>120</v>
      </c>
      <c r="AD1343" s="231"/>
      <c r="AE1343" s="229">
        <f>VLOOKUP(A1342,$BL$2:$CI$5,16,FALSE)*'Attorney Detail'!F1343</f>
        <v>120</v>
      </c>
      <c r="AF1343" s="230"/>
      <c r="AG1343" s="229">
        <f>VLOOKUP(A1342,$BL$2:$CI$5,17,FALSE)*'Attorney Detail'!F1343</f>
        <v>300</v>
      </c>
      <c r="AH1343" s="230"/>
      <c r="AI1343" s="223">
        <f>VLOOKUP(A1342,$BL$2:$CI$5,18,FALSE)*'Attorney Detail'!F1343</f>
        <v>300</v>
      </c>
      <c r="AJ1343" s="224"/>
      <c r="AK1343" s="223">
        <f>VLOOKUP(A1342,$BL$2:$CI$5,19,FALSE)*'Attorney Detail'!F1343</f>
        <v>15</v>
      </c>
      <c r="AL1343" s="224"/>
      <c r="AM1343" s="223">
        <f>VLOOKUP(A1342,$BL$2:$CI$5,20,FALSE)*'Attorney Detail'!F1343</f>
        <v>40</v>
      </c>
      <c r="AN1343" s="224"/>
      <c r="AO1343" s="223">
        <f>VLOOKUP(A1342,$BL$2:$CI$5,21,FALSE)*'Attorney Detail'!F1343</f>
        <v>40</v>
      </c>
      <c r="AP1343" s="224"/>
      <c r="AQ1343" s="223">
        <f>VLOOKUP(A1342,$BL$2:$CI$5,22,FALSE)*'Attorney Detail'!F1343</f>
        <v>40</v>
      </c>
      <c r="AR1343" s="224"/>
      <c r="AS1343" s="235">
        <f>VLOOKUP(A1342,$BL$2:$CI$5,23,FALSE)*'Attorney Detail'!F1343</f>
        <v>10000000000</v>
      </c>
      <c r="AT1343" s="236"/>
      <c r="AU1343" s="237"/>
      <c r="AV1343" s="238"/>
    </row>
    <row r="1344" spans="1:63" ht="15.75" thickBot="1" x14ac:dyDescent="0.3">
      <c r="A1344" s="37" t="str">
        <f>'Attorney Detail'!A1343&amp;""</f>
        <v/>
      </c>
      <c r="B1344" s="78" t="s">
        <v>24</v>
      </c>
      <c r="C1344" s="78" t="s">
        <v>24</v>
      </c>
      <c r="D1344" s="78" t="s">
        <v>112</v>
      </c>
      <c r="E1344" s="78" t="s">
        <v>24</v>
      </c>
      <c r="F1344" s="78" t="s">
        <v>112</v>
      </c>
      <c r="G1344" s="78" t="s">
        <v>24</v>
      </c>
      <c r="H1344" s="78" t="s">
        <v>112</v>
      </c>
      <c r="I1344" s="78" t="s">
        <v>24</v>
      </c>
      <c r="J1344" s="78" t="s">
        <v>112</v>
      </c>
      <c r="K1344" s="78" t="s">
        <v>24</v>
      </c>
      <c r="L1344" s="78" t="s">
        <v>112</v>
      </c>
      <c r="M1344" s="78" t="s">
        <v>24</v>
      </c>
      <c r="N1344" s="78" t="s">
        <v>112</v>
      </c>
      <c r="O1344" s="78" t="s">
        <v>24</v>
      </c>
      <c r="P1344" s="78" t="s">
        <v>112</v>
      </c>
      <c r="Q1344" s="78" t="s">
        <v>24</v>
      </c>
      <c r="R1344" s="78" t="s">
        <v>112</v>
      </c>
      <c r="S1344" s="78" t="s">
        <v>24</v>
      </c>
      <c r="T1344" s="78" t="s">
        <v>112</v>
      </c>
      <c r="U1344" s="78" t="s">
        <v>24</v>
      </c>
      <c r="V1344" s="78" t="s">
        <v>112</v>
      </c>
      <c r="W1344" s="78" t="s">
        <v>24</v>
      </c>
      <c r="X1344" s="78" t="s">
        <v>112</v>
      </c>
      <c r="Y1344" s="78" t="s">
        <v>24</v>
      </c>
      <c r="Z1344" s="78" t="s">
        <v>112</v>
      </c>
      <c r="AA1344" s="78" t="s">
        <v>24</v>
      </c>
      <c r="AB1344" s="78" t="s">
        <v>112</v>
      </c>
      <c r="AC1344" s="78" t="s">
        <v>24</v>
      </c>
      <c r="AD1344" s="78" t="s">
        <v>112</v>
      </c>
      <c r="AE1344" s="78" t="s">
        <v>24</v>
      </c>
      <c r="AF1344" s="78" t="s">
        <v>112</v>
      </c>
      <c r="AG1344" s="78" t="s">
        <v>24</v>
      </c>
      <c r="AH1344" s="79" t="s">
        <v>112</v>
      </c>
      <c r="AI1344" s="78" t="s">
        <v>24</v>
      </c>
      <c r="AJ1344" s="78" t="s">
        <v>112</v>
      </c>
      <c r="AK1344" s="78" t="s">
        <v>24</v>
      </c>
      <c r="AL1344" s="78" t="s">
        <v>112</v>
      </c>
      <c r="AM1344" s="78" t="s">
        <v>24</v>
      </c>
      <c r="AN1344" s="78" t="s">
        <v>112</v>
      </c>
      <c r="AO1344" s="78" t="s">
        <v>24</v>
      </c>
      <c r="AP1344" s="78" t="s">
        <v>112</v>
      </c>
      <c r="AQ1344" s="78" t="s">
        <v>24</v>
      </c>
      <c r="AR1344" s="78" t="s">
        <v>112</v>
      </c>
      <c r="AS1344" s="78" t="s">
        <v>24</v>
      </c>
      <c r="AT1344" s="78" t="s">
        <v>112</v>
      </c>
      <c r="AU1344" s="78" t="s">
        <v>24</v>
      </c>
      <c r="AV1344" s="154" t="s">
        <v>112</v>
      </c>
    </row>
    <row r="1345" spans="1:63" ht="16.5" thickTop="1" thickBot="1" x14ac:dyDescent="0.3">
      <c r="A1345" s="20" t="s">
        <v>25</v>
      </c>
      <c r="B1345" s="21"/>
      <c r="C1345" s="21"/>
      <c r="D1345" s="75">
        <f>C1345/C1343</f>
        <v>0</v>
      </c>
      <c r="E1345" s="21"/>
      <c r="F1345" s="75">
        <f>E1345/E1343</f>
        <v>0</v>
      </c>
      <c r="G1345" s="21"/>
      <c r="H1345" s="75">
        <f>G1345/G1343</f>
        <v>0</v>
      </c>
      <c r="I1345" s="21"/>
      <c r="J1345" s="75">
        <f>I1345/I1343</f>
        <v>0</v>
      </c>
      <c r="K1345" s="21"/>
      <c r="L1345" s="75">
        <f>K1345/K1343</f>
        <v>0</v>
      </c>
      <c r="M1345" s="21"/>
      <c r="N1345" s="75">
        <f>M1345/M1343</f>
        <v>0</v>
      </c>
      <c r="O1345" s="21"/>
      <c r="P1345" s="75">
        <f>O1345/O1343</f>
        <v>0</v>
      </c>
      <c r="Q1345" s="21"/>
      <c r="R1345" s="75">
        <f>Q1345/Q1343</f>
        <v>0</v>
      </c>
      <c r="S1345" s="21"/>
      <c r="T1345" s="75">
        <f>S1345/S1343</f>
        <v>0</v>
      </c>
      <c r="U1345" s="21"/>
      <c r="V1345" s="75">
        <f>U1345/U1343</f>
        <v>0</v>
      </c>
      <c r="W1345" s="21"/>
      <c r="X1345" s="75">
        <f>W1345/W1343</f>
        <v>0</v>
      </c>
      <c r="Y1345" s="21"/>
      <c r="Z1345" s="75">
        <f>Y1345/Y1343</f>
        <v>0</v>
      </c>
      <c r="AA1345" s="21"/>
      <c r="AB1345" s="75">
        <f>AA1345/AA1343</f>
        <v>0</v>
      </c>
      <c r="AC1345" s="21"/>
      <c r="AD1345" s="75">
        <f>AC1345/AC1343</f>
        <v>0</v>
      </c>
      <c r="AE1345" s="21"/>
      <c r="AF1345" s="75">
        <f>AE1345/AE1343</f>
        <v>0</v>
      </c>
      <c r="AG1345" s="21"/>
      <c r="AH1345" s="75">
        <f>AG1345/AG1343</f>
        <v>0</v>
      </c>
      <c r="AI1345" s="21"/>
      <c r="AJ1345" s="75">
        <f>AI1345/AI1343</f>
        <v>0</v>
      </c>
      <c r="AK1345" s="21"/>
      <c r="AL1345" s="75">
        <f>AK1345/AK1343</f>
        <v>0</v>
      </c>
      <c r="AM1345" s="21">
        <v>0</v>
      </c>
      <c r="AN1345" s="75">
        <f>AM1345/AM1343</f>
        <v>0</v>
      </c>
      <c r="AO1345" s="21"/>
      <c r="AP1345" s="75">
        <f>AO1345/AO1343</f>
        <v>0</v>
      </c>
      <c r="AQ1345" s="21"/>
      <c r="AR1345" s="75">
        <f>AQ1345/AQ1343</f>
        <v>0</v>
      </c>
      <c r="AS1345" s="21"/>
      <c r="AT1345" s="75">
        <f>AS1345/AS1343</f>
        <v>0</v>
      </c>
      <c r="AU1345" s="100">
        <f>E1345+M1345+O1345+Q1345+W1345+Y1345+AA1345+AE1345+AG1345+AI1345+AO1345+AS1345+G1345+K1345+I1345+AC1345+S1345+U1345+AQ1345+AK1345+AM1345+C1345</f>
        <v>0</v>
      </c>
      <c r="AV1345" s="155">
        <f t="shared" ref="AV1345:AV1349" si="6060">F1345+N1345+P1345+R1345+X1345+Z1345+AB1345+AF1345+AH1345+AJ1345+AP1345+AT1345+AD1345+H1345+L1345+J1345+T1345+V1345+AR1345+AL1345+AN1345+D1345</f>
        <v>0</v>
      </c>
      <c r="AW1345" s="93">
        <f>IF(D1345=0,0,(IF('Attorney Detail'!I1343="yes",(D1345/AV1345)*('Attorney Detail'!G1343+'Attorney Detail'!H1343),0)))</f>
        <v>0</v>
      </c>
      <c r="AX1345" s="93">
        <f>IF(F1345=0,0,(IF('Attorney Detail'!J1343="yes",(F1345/AV1345)*('Attorney Detail'!G1343+'Attorney Detail'!H1343),0)))</f>
        <v>0</v>
      </c>
      <c r="AY1345" s="93">
        <f>IF(H1345+J1345=0,0,(IF('Attorney Detail'!K1343="yes",((H1345+J1345)/AV1345)*('Attorney Detail'!G1343+'Attorney Detail'!H1343),0)))</f>
        <v>0</v>
      </c>
      <c r="AZ1345" s="93">
        <f>IF(L1345=0,0,(IF('Attorney Detail'!L1343="yes",(L1345/AV1345)*('Attorney Detail'!G1343+'Attorney Detail'!H1343),0)))</f>
        <v>0</v>
      </c>
      <c r="BA1345" s="93">
        <f>IF(N1345=0,0,(N1345/AV1345)*('Attorney Detail'!G1343+'Attorney Detail'!H1343))</f>
        <v>0</v>
      </c>
      <c r="BB1345" s="93">
        <f>IF(R1345+T1345=0,0,(IF('Attorney Detail'!M1343="yes",((R1345+T1345)/AV1345)*('Attorney Detail'!G1343+'Attorney Detail'!H1343),0)))</f>
        <v>0</v>
      </c>
      <c r="BC1345" s="93">
        <f>IF(V1345=0,0,(IF('Attorney Detail'!N1343="yes",(((V1345)/AV1345)*('Attorney Detail'!G1343+'Attorney Detail'!H1343)),0)))</f>
        <v>0</v>
      </c>
      <c r="BD1345" s="93">
        <f>IF(X1345+Z1345+AB1345=0,0,(IF('Attorney Detail'!O1343="yes",((X1345+Z1345+AB1345)/AV1345)*('Attorney Detail'!G1343+'Attorney Detail'!H1343),0)))</f>
        <v>0</v>
      </c>
      <c r="BE1345" s="93">
        <f>IF(AD1345=0,0,(IF('Attorney Detail'!P1343="yes",(AD1345/AV1345)*('Attorney Detail'!G1343+'Attorney Detail'!H1343),0)))</f>
        <v>0</v>
      </c>
      <c r="BF1345" s="93">
        <f>IF(AF1345=0,0,(IF('Attorney Detail'!Q1343="yes",(AF1345/AV1345)*('Attorney Detail'!G1343+'Attorney Detail'!H1343),0)))</f>
        <v>0</v>
      </c>
      <c r="BG1345" s="93">
        <f>IF(AH1345=0,0,(AH1345/AV1345)*('Attorney Detail'!G1343+'Attorney Detail'!H1343))</f>
        <v>0</v>
      </c>
      <c r="BH1345" s="93">
        <f>IF(AK1345+AM1345=0,0,(IF('Attorney Detail'!R1343="yes",((AL1345+AN1345)/AV1345)*('Attorney Detail'!G1343+'Attorney Detail'!H1343),0)))</f>
        <v>0</v>
      </c>
      <c r="BI1345" s="91">
        <f>IF(AP1345=0,0,(IF('Attorney Detail'!S1343="yes",(AP1345/AV1345)*('Attorney Detail'!G1343+'Attorney Detail'!H1343),0)))</f>
        <v>0</v>
      </c>
      <c r="BJ1345" s="91">
        <f>IF(AT1345=0,0,(AT1345/AV1345)*('Attorney Detail'!G1343+'Attorney Detail'!H1343))</f>
        <v>0</v>
      </c>
      <c r="BK1345" s="91">
        <f>IF((AU1345)=0,('Attorney Detail'!G1343+'Attorney Detail'!H1343),SUM(AW1345:BJ1345))</f>
        <v>0</v>
      </c>
    </row>
    <row r="1346" spans="1:63" ht="16.5" thickTop="1" thickBot="1" x14ac:dyDescent="0.3">
      <c r="A1346" s="22" t="s">
        <v>26</v>
      </c>
      <c r="B1346" s="23"/>
      <c r="C1346" s="88"/>
      <c r="D1346" s="75">
        <f>C1346/C1343</f>
        <v>0</v>
      </c>
      <c r="E1346" s="88"/>
      <c r="F1346" s="75">
        <f>E1346/E1343</f>
        <v>0</v>
      </c>
      <c r="G1346" s="88"/>
      <c r="H1346" s="75">
        <f>G1346/G1343</f>
        <v>0</v>
      </c>
      <c r="I1346" s="88"/>
      <c r="J1346" s="75">
        <f>I1346/I1343</f>
        <v>0</v>
      </c>
      <c r="K1346" s="88"/>
      <c r="L1346" s="75">
        <f>K1346/K1343</f>
        <v>0</v>
      </c>
      <c r="M1346" s="88"/>
      <c r="N1346" s="75">
        <f>M1346/M1343</f>
        <v>0</v>
      </c>
      <c r="O1346" s="88"/>
      <c r="P1346" s="75">
        <f>O1346/O1343</f>
        <v>0</v>
      </c>
      <c r="Q1346" s="88"/>
      <c r="R1346" s="75">
        <f>Q1346/Q1343</f>
        <v>0</v>
      </c>
      <c r="S1346" s="88"/>
      <c r="T1346" s="75">
        <f>S1346/S1343</f>
        <v>0</v>
      </c>
      <c r="U1346" s="88"/>
      <c r="V1346" s="75">
        <f>U1346/U1343</f>
        <v>0</v>
      </c>
      <c r="W1346" s="88"/>
      <c r="X1346" s="75">
        <f>W1346/W1343</f>
        <v>0</v>
      </c>
      <c r="Y1346" s="88"/>
      <c r="Z1346" s="75">
        <f>Y1346/Y1343</f>
        <v>0</v>
      </c>
      <c r="AA1346" s="88"/>
      <c r="AB1346" s="75">
        <f>AA1346/AA1343</f>
        <v>0</v>
      </c>
      <c r="AC1346" s="88"/>
      <c r="AD1346" s="75">
        <f>AC1346/AC1343</f>
        <v>0</v>
      </c>
      <c r="AE1346" s="88"/>
      <c r="AF1346" s="75">
        <f>AE1346/AE1343</f>
        <v>0</v>
      </c>
      <c r="AG1346" s="88"/>
      <c r="AH1346" s="75">
        <f>AG1346/AG1343</f>
        <v>0</v>
      </c>
      <c r="AI1346" s="88"/>
      <c r="AJ1346" s="75">
        <f>AI1346/AI1343</f>
        <v>0</v>
      </c>
      <c r="AK1346" s="88">
        <v>0</v>
      </c>
      <c r="AL1346" s="75">
        <f>AK1346/AK1343</f>
        <v>0</v>
      </c>
      <c r="AM1346" s="88">
        <v>0</v>
      </c>
      <c r="AN1346" s="75">
        <f>AM1346/AM1343</f>
        <v>0</v>
      </c>
      <c r="AO1346" s="88"/>
      <c r="AP1346" s="75">
        <f>AO1346/AO1343</f>
        <v>0</v>
      </c>
      <c r="AQ1346" s="88"/>
      <c r="AR1346" s="75">
        <f>AQ1346/AQ1343</f>
        <v>0</v>
      </c>
      <c r="AS1346" s="88"/>
      <c r="AT1346" s="75">
        <f>AS1346/AS1343</f>
        <v>0</v>
      </c>
      <c r="AU1346" s="107">
        <f>E1346+M1346+O1346+Q1346+W1346+Y1346+AA1346+AE1346+AG1346+AI1346+AO1346+AS1346+G1346+K1346+I1346+AC1346+S1346+U1346+AQ1346+AK1346+AM1346+C1346</f>
        <v>0</v>
      </c>
      <c r="AV1346" s="155">
        <f t="shared" si="6060"/>
        <v>0</v>
      </c>
      <c r="AW1346" s="93">
        <f>IF(D1346=0,0,(IF('Attorney Detail'!I1344="yes",(D1346/AV1346)*('Attorney Detail'!G1344+'Attorney Detail'!H1344),0)))</f>
        <v>0</v>
      </c>
      <c r="AX1346" s="93">
        <f>IF(F1346=0,0,(IF('Attorney Detail'!J1344="yes",(F1346/AV1346)*('Attorney Detail'!G1344+'Attorney Detail'!H1344),0)))</f>
        <v>0</v>
      </c>
      <c r="AY1346" s="93">
        <f>IF(H1346+J1346=0,0,(IF('Attorney Detail'!K1344="yes",((H1346+J1346)/AV1346)*('Attorney Detail'!G1344+'Attorney Detail'!H1344),0)))</f>
        <v>0</v>
      </c>
      <c r="AZ1346" s="93">
        <f>IF(L1346=0,0,(IF('Attorney Detail'!L1344="yes",(L1346/AV1346)*('Attorney Detail'!G1344+'Attorney Detail'!H1344),0)))</f>
        <v>0</v>
      </c>
      <c r="BA1346" s="93">
        <f>IF(N1346=0,0,(N1346/AV1346)*('Attorney Detail'!G1344+'Attorney Detail'!H1344))</f>
        <v>0</v>
      </c>
      <c r="BB1346" s="93">
        <f>IF(R1346+T1346=0,0,(IF('Attorney Detail'!M1344="yes",((R1346+T1346)/AV1346)*('Attorney Detail'!G1344+'Attorney Detail'!H1344),0)))</f>
        <v>0</v>
      </c>
      <c r="BC1346" s="93">
        <f>IF(V1346=0,0,(IF('Attorney Detail'!N1344="yes",(((V1346)/AV1346)*('Attorney Detail'!G1344+'Attorney Detail'!H1344)),0)))</f>
        <v>0</v>
      </c>
      <c r="BD1346" s="93">
        <f>IF(X1346+Z1346+AB1346=0,0,(IF('Attorney Detail'!O1344="yes",((X1346+Z1346+AB1346)/AV1346)*('Attorney Detail'!G1344+'Attorney Detail'!H1344),0)))</f>
        <v>0</v>
      </c>
      <c r="BE1346" s="93">
        <f>IF(AD1346=0,0,(IF('Attorney Detail'!P1344="yes",(AD1346/AV1346)*('Attorney Detail'!G1344+'Attorney Detail'!H1344),0)))</f>
        <v>0</v>
      </c>
      <c r="BF1346" s="93">
        <f>IF(AF1346=0,0,(IF('Attorney Detail'!Q1344="yes",(AF1346/AV1346)*('Attorney Detail'!G1344+'Attorney Detail'!H1344),0)))</f>
        <v>0</v>
      </c>
      <c r="BG1346" s="93">
        <f>IF(AH1346=0,0,(AH1346/AV1346)*('Attorney Detail'!G1344+'Attorney Detail'!H1344))</f>
        <v>0</v>
      </c>
      <c r="BH1346" s="93">
        <f>IF(AK1346+AM1346=0,0,(IF('Attorney Detail'!R1344="yes",((AL1346+AN1346)/AV1346)*('Attorney Detail'!G1344+'Attorney Detail'!H1344),0)))</f>
        <v>0</v>
      </c>
      <c r="BI1346" s="91">
        <f>IF(AP1346=0,0,(IF('Attorney Detail'!S1344="yes",(AP1346/AV1346)*('Attorney Detail'!G1344+'Attorney Detail'!H1344),0)))</f>
        <v>0</v>
      </c>
      <c r="BJ1346" s="91">
        <f>IF(AT1346=0,0,(AT1346/AV1346)*('Attorney Detail'!G1344+'Attorney Detail'!H1344))</f>
        <v>0</v>
      </c>
      <c r="BK1346" s="91">
        <f>IF((AU1346)=0,('Attorney Detail'!G1344+'Attorney Detail'!H1344),SUM(AW1346:BJ1346))</f>
        <v>0</v>
      </c>
    </row>
    <row r="1347" spans="1:63" ht="16.5" thickTop="1" thickBot="1" x14ac:dyDescent="0.3">
      <c r="A1347" s="22" t="s">
        <v>27</v>
      </c>
      <c r="B1347" s="23"/>
      <c r="C1347" s="88"/>
      <c r="D1347" s="75">
        <f>C1347/C1343</f>
        <v>0</v>
      </c>
      <c r="E1347" s="88"/>
      <c r="F1347" s="75">
        <f>E1347/E1343</f>
        <v>0</v>
      </c>
      <c r="G1347" s="88"/>
      <c r="H1347" s="75">
        <f>G1347/G1343</f>
        <v>0</v>
      </c>
      <c r="I1347" s="88"/>
      <c r="J1347" s="75">
        <f>I1347/I1343</f>
        <v>0</v>
      </c>
      <c r="K1347" s="88"/>
      <c r="L1347" s="75">
        <f>K1347/K1343</f>
        <v>0</v>
      </c>
      <c r="M1347" s="88"/>
      <c r="N1347" s="75">
        <f>M1347/M1343</f>
        <v>0</v>
      </c>
      <c r="O1347" s="88"/>
      <c r="P1347" s="75">
        <f>O1347/O1343</f>
        <v>0</v>
      </c>
      <c r="Q1347" s="88"/>
      <c r="R1347" s="75">
        <f>Q1347/Q1343</f>
        <v>0</v>
      </c>
      <c r="S1347" s="88"/>
      <c r="T1347" s="75">
        <f>S1347/S1343</f>
        <v>0</v>
      </c>
      <c r="U1347" s="88"/>
      <c r="V1347" s="75">
        <f>U1347/U1343</f>
        <v>0</v>
      </c>
      <c r="W1347" s="88"/>
      <c r="X1347" s="75">
        <f>W1347/W1343</f>
        <v>0</v>
      </c>
      <c r="Y1347" s="88"/>
      <c r="Z1347" s="75">
        <f>Y1347/Y1343</f>
        <v>0</v>
      </c>
      <c r="AA1347" s="88"/>
      <c r="AB1347" s="75">
        <f>AA1347/AA1343</f>
        <v>0</v>
      </c>
      <c r="AC1347" s="88"/>
      <c r="AD1347" s="75">
        <f>AC1347/AC1343</f>
        <v>0</v>
      </c>
      <c r="AE1347" s="88"/>
      <c r="AF1347" s="75">
        <f>AE1347/AE1343</f>
        <v>0</v>
      </c>
      <c r="AG1347" s="88"/>
      <c r="AH1347" s="75">
        <f>AG1347/AG1343</f>
        <v>0</v>
      </c>
      <c r="AI1347" s="88"/>
      <c r="AJ1347" s="75">
        <f>AI1347/AI1343</f>
        <v>0</v>
      </c>
      <c r="AK1347" s="88">
        <v>0</v>
      </c>
      <c r="AL1347" s="75">
        <f>AK1347/AK1343</f>
        <v>0</v>
      </c>
      <c r="AM1347" s="88">
        <v>0</v>
      </c>
      <c r="AN1347" s="75">
        <f>AM1347/AM1343</f>
        <v>0</v>
      </c>
      <c r="AO1347" s="88"/>
      <c r="AP1347" s="75">
        <f>AO1347/AO1343</f>
        <v>0</v>
      </c>
      <c r="AQ1347" s="88"/>
      <c r="AR1347" s="75">
        <f>AQ1347/AQ1343</f>
        <v>0</v>
      </c>
      <c r="AS1347" s="88"/>
      <c r="AT1347" s="75">
        <f>AS1347/AS1343</f>
        <v>0</v>
      </c>
      <c r="AU1347" s="107">
        <f>E1347+M1347+O1347+Q1347+W1347+Y1347+AA1347+AE1347+AG1347+AI1347+AO1347+AS1347+G1347+K1347+I1347+AC1347+S1347+U1347+AQ1347+AK1347+AM1347+C1347</f>
        <v>0</v>
      </c>
      <c r="AV1347" s="155">
        <f t="shared" si="6060"/>
        <v>0</v>
      </c>
      <c r="AW1347" s="93">
        <f>IF(D1347=0,0,(IF('Attorney Detail'!I1345="yes",(D1347/AV1347)*('Attorney Detail'!G1345+'Attorney Detail'!H1345),0)))</f>
        <v>0</v>
      </c>
      <c r="AX1347" s="93">
        <f>IF(F1347=0,0,(IF('Attorney Detail'!J1345="yes",(F1347/AV1347)*('Attorney Detail'!G1345+'Attorney Detail'!H1345),0)))</f>
        <v>0</v>
      </c>
      <c r="AY1347" s="93">
        <f>IF(H1347+J1347=0,0,(IF('Attorney Detail'!K1345="yes",((H1347+J1347)/AV1347)*('Attorney Detail'!G1345+'Attorney Detail'!H1345),0)))</f>
        <v>0</v>
      </c>
      <c r="AZ1347" s="93">
        <f>IF(L1347=0,0,(IF('Attorney Detail'!L1345="yes",(L1347/AV1347)*('Attorney Detail'!G1345+'Attorney Detail'!H1345),0)))</f>
        <v>0</v>
      </c>
      <c r="BA1347" s="93">
        <f>IF(N1347=0,0,(N1347/AV1347)*('Attorney Detail'!G1345+'Attorney Detail'!H1345))</f>
        <v>0</v>
      </c>
      <c r="BB1347" s="93">
        <f>IF(R1347+T1347=0,0,(IF('Attorney Detail'!M1345="yes",((R1347+T1347)/AV1347)*('Attorney Detail'!G1345+'Attorney Detail'!H1345),0)))</f>
        <v>0</v>
      </c>
      <c r="BC1347" s="93">
        <f>IF(V1347=0,0,(IF('Attorney Detail'!N1345="yes",(((V1347)/AV1347)*('Attorney Detail'!G1345+'Attorney Detail'!H1345)),0)))</f>
        <v>0</v>
      </c>
      <c r="BD1347" s="93">
        <f>IF(X1347+Z1347+AB1347=0,0,(IF('Attorney Detail'!O1345="yes",((X1347+Z1347+AB1347)/AV1347)*('Attorney Detail'!G1345+'Attorney Detail'!H1345),0)))</f>
        <v>0</v>
      </c>
      <c r="BE1347" s="93">
        <f>IF(AD1347=0,0,(IF('Attorney Detail'!P1345="yes",(AD1347/AV1347)*('Attorney Detail'!G1345+'Attorney Detail'!H1345),0)))</f>
        <v>0</v>
      </c>
      <c r="BF1347" s="93">
        <f>IF(AF1347=0,0,(IF('Attorney Detail'!Q1345="yes",(AF1347/AV1347)*('Attorney Detail'!G1345+'Attorney Detail'!H1345),0)))</f>
        <v>0</v>
      </c>
      <c r="BG1347" s="93">
        <f>IF(AH1347=0,0,(AH1347/AV1347)*('Attorney Detail'!G1345+'Attorney Detail'!H1345))</f>
        <v>0</v>
      </c>
      <c r="BH1347" s="93">
        <f>IF(AK1347+AM1347=0,0,(IF('Attorney Detail'!R1345="yes",((AL1347+AN1347)/AV1347)*('Attorney Detail'!G1345+'Attorney Detail'!H1345),0)))</f>
        <v>0</v>
      </c>
      <c r="BI1347" s="91">
        <f>IF(AP1347=0,0,(IF('Attorney Detail'!S1345="yes",(AP1347/AV1347)*('Attorney Detail'!G1345+'Attorney Detail'!H1345),0)))</f>
        <v>0</v>
      </c>
      <c r="BJ1347" s="91">
        <f>IF(AT1347=0,0,(AT1347/AV1347)*('Attorney Detail'!G1345+'Attorney Detail'!H1345))</f>
        <v>0</v>
      </c>
      <c r="BK1347" s="91">
        <f>IF((AU1347)=0,('Attorney Detail'!G1345+'Attorney Detail'!H1345),SUM(AW1347:BJ1347))</f>
        <v>0</v>
      </c>
    </row>
    <row r="1348" spans="1:63" ht="16.5" thickTop="1" thickBot="1" x14ac:dyDescent="0.3">
      <c r="A1348" s="24" t="s">
        <v>28</v>
      </c>
      <c r="B1348" s="25"/>
      <c r="C1348" s="25"/>
      <c r="D1348" s="75">
        <f>C1348/C1343</f>
        <v>0</v>
      </c>
      <c r="E1348" s="25"/>
      <c r="F1348" s="75">
        <f>E1348/E1343</f>
        <v>0</v>
      </c>
      <c r="G1348" s="25"/>
      <c r="H1348" s="75">
        <f>G1348/G1343</f>
        <v>0</v>
      </c>
      <c r="I1348" s="25"/>
      <c r="J1348" s="75">
        <f>I1348/I1343</f>
        <v>0</v>
      </c>
      <c r="K1348" s="25"/>
      <c r="L1348" s="75">
        <f>K1348/K1343</f>
        <v>0</v>
      </c>
      <c r="M1348" s="25"/>
      <c r="N1348" s="75">
        <f>M1348/M1343</f>
        <v>0</v>
      </c>
      <c r="O1348" s="25"/>
      <c r="P1348" s="75">
        <f>O1348/O1343</f>
        <v>0</v>
      </c>
      <c r="Q1348" s="25"/>
      <c r="R1348" s="75">
        <f>Q1348/Q1343</f>
        <v>0</v>
      </c>
      <c r="S1348" s="25"/>
      <c r="T1348" s="75">
        <f>S1348/S1343</f>
        <v>0</v>
      </c>
      <c r="U1348" s="25"/>
      <c r="V1348" s="75">
        <f>U1348/U1343</f>
        <v>0</v>
      </c>
      <c r="W1348" s="25"/>
      <c r="X1348" s="75">
        <f>W1348/W1343</f>
        <v>0</v>
      </c>
      <c r="Y1348" s="25"/>
      <c r="Z1348" s="75">
        <f>Y1348/Y1343</f>
        <v>0</v>
      </c>
      <c r="AA1348" s="25"/>
      <c r="AB1348" s="75">
        <f>AA1348/AA1343</f>
        <v>0</v>
      </c>
      <c r="AC1348" s="25"/>
      <c r="AD1348" s="75">
        <f>AC1348/AC1343</f>
        <v>0</v>
      </c>
      <c r="AE1348" s="25"/>
      <c r="AF1348" s="75">
        <f>AE1348/AE1343</f>
        <v>0</v>
      </c>
      <c r="AG1348" s="25"/>
      <c r="AH1348" s="75">
        <f>AG1348/AG1343</f>
        <v>0</v>
      </c>
      <c r="AI1348" s="25"/>
      <c r="AJ1348" s="75">
        <f>AI1348/AI1343</f>
        <v>0</v>
      </c>
      <c r="AK1348" s="25">
        <v>0</v>
      </c>
      <c r="AL1348" s="75">
        <f>AK1348/AK1343</f>
        <v>0</v>
      </c>
      <c r="AM1348" s="25">
        <v>0</v>
      </c>
      <c r="AN1348" s="75">
        <f>AM1348/AM1343</f>
        <v>0</v>
      </c>
      <c r="AO1348" s="25"/>
      <c r="AP1348" s="75">
        <f>AO1348/AO1343</f>
        <v>0</v>
      </c>
      <c r="AQ1348" s="25"/>
      <c r="AR1348" s="75">
        <f>AQ1348/AQ1343</f>
        <v>0</v>
      </c>
      <c r="AS1348" s="25"/>
      <c r="AT1348" s="75">
        <f>AS1348/AS1343</f>
        <v>0</v>
      </c>
      <c r="AU1348" s="108">
        <f>E1348+M1348+O1348+Q1348+W1348+Y1348+AA1348+AE1348+AG1348+AI1348+AO1348+AS1348+G1348+K1348+I1348+AC1348+S1348+U1348+AQ1348+AK1348+AM1348+C1348</f>
        <v>0</v>
      </c>
      <c r="AV1348" s="155">
        <f t="shared" si="6060"/>
        <v>0</v>
      </c>
      <c r="AW1348" s="93">
        <f>IF(D1348=0,0,(IF('Attorney Detail'!I1346="yes",(D1348/AV1348)*('Attorney Detail'!G1346+'Attorney Detail'!H1346),0)))</f>
        <v>0</v>
      </c>
      <c r="AX1348" s="93">
        <f>IF(F1348=0,0,(IF('Attorney Detail'!J1346="yes",(F1348/AV1348)*('Attorney Detail'!G1346+'Attorney Detail'!H1346),0)))</f>
        <v>0</v>
      </c>
      <c r="AY1348" s="93">
        <f>IF(H1348+J1348=0,0,(IF('Attorney Detail'!K1346="yes",((H1348+J1348)/AV1348)*('Attorney Detail'!G1346+'Attorney Detail'!H1346),0)))</f>
        <v>0</v>
      </c>
      <c r="AZ1348" s="93">
        <f>IF(L1348=0,0,(IF('Attorney Detail'!L1346="yes",(L1348/AV1348)*('Attorney Detail'!G1346+'Attorney Detail'!H1346),0)))</f>
        <v>0</v>
      </c>
      <c r="BA1348" s="93">
        <f>IF(N1348=0,0,(N1348/AV1348)*('Attorney Detail'!G1346+'Attorney Detail'!H1346))</f>
        <v>0</v>
      </c>
      <c r="BB1348" s="93">
        <f>IF(R1348+T1348=0,0,(IF('Attorney Detail'!M1346="yes",((R1348+T1348)/AV1348)*('Attorney Detail'!G1346+'Attorney Detail'!H1346),0)))</f>
        <v>0</v>
      </c>
      <c r="BC1348" s="93">
        <f>IF(V1348=0,0,(IF('Attorney Detail'!N1346="yes",(((V1348)/AV1348)*('Attorney Detail'!G1346+'Attorney Detail'!H1346)),0)))</f>
        <v>0</v>
      </c>
      <c r="BD1348" s="93">
        <f>IF(X1348+Z1348+AB1348=0,0,(IF('Attorney Detail'!O1346="yes",((X1348+Z1348+AB1348)/AV1348)*('Attorney Detail'!G1346+'Attorney Detail'!H1346),0)))</f>
        <v>0</v>
      </c>
      <c r="BE1348" s="93">
        <f>IF(AD1348=0,0,(IF('Attorney Detail'!P1346="yes",(AD1348/AV1348)*('Attorney Detail'!G1346+'Attorney Detail'!H1346),0)))</f>
        <v>0</v>
      </c>
      <c r="BF1348" s="93">
        <f>IF(AF1348=0,0,(IF('Attorney Detail'!Q1346="yes",(AF1348/AV1348)*('Attorney Detail'!G1346+'Attorney Detail'!H1346),0)))</f>
        <v>0</v>
      </c>
      <c r="BG1348" s="93">
        <f>IF(AH1348=0,0,(AH1348/AV1348)*('Attorney Detail'!G1346+'Attorney Detail'!H1346))</f>
        <v>0</v>
      </c>
      <c r="BH1348" s="93">
        <f>IF(AK1348+AM1348=0,0,(IF('Attorney Detail'!R1346="yes",((AL1348+AN1348)/AV1348)*('Attorney Detail'!G1346+'Attorney Detail'!H1346),0)))</f>
        <v>0</v>
      </c>
      <c r="BI1348" s="91">
        <f>IF(AP1348=0,0,(IF('Attorney Detail'!S1346="yes",(AP1348/AV1348)*('Attorney Detail'!G1346+'Attorney Detail'!H1346),0)))</f>
        <v>0</v>
      </c>
      <c r="BJ1348" s="91">
        <f>IF(AT1348=0,0,(AT1348/AV1348)*('Attorney Detail'!G1346+'Attorney Detail'!H1346))</f>
        <v>0</v>
      </c>
      <c r="BK1348" s="91">
        <f>IF((AU1348)=0,('Attorney Detail'!G1346+'Attorney Detail'!H1346),SUM(AW1348:BJ1348))</f>
        <v>0</v>
      </c>
    </row>
    <row r="1349" spans="1:63" ht="16.5" thickTop="1" thickBot="1" x14ac:dyDescent="0.3">
      <c r="A1349" s="72" t="s">
        <v>29</v>
      </c>
      <c r="B1349" s="73"/>
      <c r="C1349" s="73">
        <f t="shared" ref="C1349" si="6061">SUM(C1345:C1348)</f>
        <v>0</v>
      </c>
      <c r="D1349" s="74">
        <f t="shared" ref="D1349" si="6062">C1349/C1343</f>
        <v>0</v>
      </c>
      <c r="E1349" s="73">
        <f t="shared" ref="E1349" si="6063">SUM(E1345:E1348)</f>
        <v>0</v>
      </c>
      <c r="F1349" s="74">
        <f t="shared" ref="F1349" si="6064">E1349/E1343</f>
        <v>0</v>
      </c>
      <c r="G1349" s="73">
        <f t="shared" ref="G1349" si="6065">SUM(G1345:G1348)</f>
        <v>0</v>
      </c>
      <c r="H1349" s="75">
        <f t="shared" ref="H1349" si="6066">G1349/G1343</f>
        <v>0</v>
      </c>
      <c r="I1349" s="73">
        <f t="shared" ref="I1349" si="6067">SUM(I1345:I1348)</f>
        <v>0</v>
      </c>
      <c r="J1349" s="75">
        <f t="shared" ref="J1349" si="6068">I1349/I1343</f>
        <v>0</v>
      </c>
      <c r="K1349" s="73">
        <f t="shared" ref="K1349" si="6069">SUM(K1345:K1348)</f>
        <v>0</v>
      </c>
      <c r="L1349" s="75">
        <f t="shared" ref="L1349" si="6070">K1349/K1343</f>
        <v>0</v>
      </c>
      <c r="M1349" s="73">
        <f t="shared" ref="M1349" si="6071">SUM(M1345:M1348)</f>
        <v>0</v>
      </c>
      <c r="N1349" s="74">
        <f t="shared" ref="N1349" si="6072">M1349/M1343</f>
        <v>0</v>
      </c>
      <c r="O1349" s="73">
        <f t="shared" ref="O1349" si="6073">SUM(O1345:O1348)</f>
        <v>0</v>
      </c>
      <c r="P1349" s="74">
        <f t="shared" ref="P1349" si="6074">O1349/O1343</f>
        <v>0</v>
      </c>
      <c r="Q1349" s="73">
        <f t="shared" ref="Q1349" si="6075">SUM(Q1345:Q1348)</f>
        <v>0</v>
      </c>
      <c r="R1349" s="75">
        <f t="shared" ref="R1349" si="6076">Q1349/Q1343</f>
        <v>0</v>
      </c>
      <c r="S1349" s="73">
        <f t="shared" ref="S1349" si="6077">SUM(S1345:S1348)</f>
        <v>0</v>
      </c>
      <c r="T1349" s="75">
        <f t="shared" ref="T1349" si="6078">S1349/S1343</f>
        <v>0</v>
      </c>
      <c r="U1349" s="73">
        <f t="shared" ref="U1349" si="6079">SUM(U1345:U1348)</f>
        <v>0</v>
      </c>
      <c r="V1349" s="75">
        <f t="shared" ref="V1349" si="6080">U1349/U1343</f>
        <v>0</v>
      </c>
      <c r="W1349" s="73">
        <f t="shared" ref="W1349" si="6081">SUM(W1345:W1348)</f>
        <v>0</v>
      </c>
      <c r="X1349" s="75">
        <f t="shared" ref="X1349" si="6082">W1349/W1343</f>
        <v>0</v>
      </c>
      <c r="Y1349" s="73">
        <f t="shared" ref="Y1349" si="6083">SUM(Y1345:Y1348)</f>
        <v>0</v>
      </c>
      <c r="Z1349" s="75">
        <f t="shared" ref="Z1349" si="6084">Y1349/Y1343</f>
        <v>0</v>
      </c>
      <c r="AA1349" s="73">
        <f t="shared" ref="AA1349" si="6085">SUM(AA1345:AA1348)</f>
        <v>0</v>
      </c>
      <c r="AB1349" s="75">
        <f t="shared" ref="AB1349" si="6086">AA1349/AA1343</f>
        <v>0</v>
      </c>
      <c r="AC1349" s="73">
        <f t="shared" ref="AC1349" si="6087">SUM(AC1345:AC1348)</f>
        <v>0</v>
      </c>
      <c r="AD1349" s="75">
        <f t="shared" ref="AD1349" si="6088">AC1349/AC1343</f>
        <v>0</v>
      </c>
      <c r="AE1349" s="73">
        <f t="shared" ref="AE1349" si="6089">SUM(AE1345:AE1348)</f>
        <v>0</v>
      </c>
      <c r="AF1349" s="75">
        <f t="shared" ref="AF1349" si="6090">AE1349/AE1343</f>
        <v>0</v>
      </c>
      <c r="AG1349" s="73">
        <f t="shared" ref="AG1349" si="6091">SUM(AG1345:AG1348)</f>
        <v>0</v>
      </c>
      <c r="AH1349" s="75">
        <f t="shared" ref="AH1349" si="6092">AG1349/AG1343</f>
        <v>0</v>
      </c>
      <c r="AI1349" s="73">
        <f t="shared" ref="AI1349" si="6093">SUM(AI1345:AI1348)</f>
        <v>0</v>
      </c>
      <c r="AJ1349" s="75">
        <f t="shared" ref="AJ1349" si="6094">AI1349/AI1343</f>
        <v>0</v>
      </c>
      <c r="AK1349" s="73">
        <f t="shared" ref="AK1349" si="6095">SUM(AK1345:AK1348)</f>
        <v>0</v>
      </c>
      <c r="AL1349" s="75">
        <f t="shared" ref="AL1349" si="6096">AK1349/AK1343</f>
        <v>0</v>
      </c>
      <c r="AM1349" s="73">
        <f t="shared" ref="AM1349" si="6097">SUM(AM1345:AM1348)</f>
        <v>0</v>
      </c>
      <c r="AN1349" s="75">
        <f t="shared" ref="AN1349" si="6098">AM1349/AM1343</f>
        <v>0</v>
      </c>
      <c r="AO1349" s="73">
        <f t="shared" ref="AO1349" si="6099">SUM(AO1345:AO1348)</f>
        <v>0</v>
      </c>
      <c r="AP1349" s="75">
        <f t="shared" ref="AP1349" si="6100">AO1349/AO1343</f>
        <v>0</v>
      </c>
      <c r="AQ1349" s="73">
        <f t="shared" ref="AQ1349" si="6101">SUM(AQ1345:AQ1348)</f>
        <v>0</v>
      </c>
      <c r="AR1349" s="75">
        <f t="shared" ref="AR1349" si="6102">AQ1349/AQ1343</f>
        <v>0</v>
      </c>
      <c r="AS1349" s="73">
        <f t="shared" ref="AS1349" si="6103">SUM(AS1345:AS1348)</f>
        <v>0</v>
      </c>
      <c r="AT1349" s="75">
        <f t="shared" ref="AT1349" si="6104">AS1349/AS1343</f>
        <v>0</v>
      </c>
      <c r="AU1349" s="71">
        <f>E1349+M1349+O1349+Q1349+W1349+Y1349+AA1349+AE1349+AG1349+AI1349+AO1349+AS1349+G1349+K1349+I1349+AC1349+S1349+U1349+AQ1349+AK1349+AM1349+C1349</f>
        <v>0</v>
      </c>
      <c r="AV1349" s="155">
        <f t="shared" si="6060"/>
        <v>0</v>
      </c>
      <c r="AW1349" s="94"/>
      <c r="AX1349" s="94"/>
      <c r="AY1349" s="94"/>
      <c r="AZ1349" s="94"/>
      <c r="BA1349" s="94"/>
      <c r="BB1349" s="94"/>
      <c r="BC1349" s="94"/>
      <c r="BD1349" s="94"/>
      <c r="BE1349" s="94"/>
      <c r="BF1349" s="94"/>
      <c r="BG1349" s="94"/>
      <c r="BH1349" s="94"/>
      <c r="BI1349" s="94"/>
      <c r="BJ1349" s="94"/>
      <c r="BK1349" s="94"/>
    </row>
    <row r="1350" spans="1:63" ht="15.75" thickTop="1" x14ac:dyDescent="0.25">
      <c r="A1350" s="239"/>
      <c r="B1350" s="239"/>
      <c r="C1350" s="239"/>
      <c r="D1350" s="239"/>
      <c r="E1350" s="239"/>
      <c r="F1350" s="239"/>
      <c r="G1350" s="239"/>
      <c r="H1350" s="239"/>
      <c r="I1350" s="239"/>
      <c r="J1350" s="239"/>
      <c r="K1350" s="239"/>
      <c r="L1350" s="239"/>
      <c r="M1350" s="239"/>
      <c r="N1350" s="239"/>
      <c r="O1350" s="239"/>
      <c r="P1350" s="239"/>
      <c r="Q1350" s="239"/>
      <c r="R1350" s="239"/>
      <c r="S1350" s="239"/>
      <c r="T1350" s="239"/>
      <c r="U1350" s="239"/>
      <c r="V1350" s="239"/>
      <c r="W1350" s="239"/>
      <c r="X1350" s="239"/>
      <c r="Y1350" s="239"/>
      <c r="Z1350" s="239"/>
      <c r="AA1350" s="239"/>
      <c r="AB1350" s="239"/>
      <c r="AC1350" s="239"/>
      <c r="AD1350" s="239"/>
      <c r="AE1350" s="239"/>
      <c r="AF1350" s="239"/>
      <c r="AG1350" s="239"/>
      <c r="AH1350" s="239"/>
      <c r="AI1350" s="239"/>
      <c r="AJ1350" s="239"/>
      <c r="AK1350" s="239"/>
      <c r="AL1350" s="239"/>
      <c r="AM1350" s="239"/>
      <c r="AN1350" s="239"/>
      <c r="AO1350" s="239"/>
      <c r="AP1350" s="239"/>
      <c r="AQ1350" s="239"/>
      <c r="AR1350" s="239"/>
      <c r="AS1350" s="239"/>
      <c r="AT1350" s="239"/>
      <c r="AU1350" s="239"/>
      <c r="AV1350" s="239"/>
    </row>
    <row r="1351" spans="1:63" ht="45" x14ac:dyDescent="0.25">
      <c r="A1351" s="76"/>
      <c r="B1351" s="66" t="s">
        <v>21</v>
      </c>
      <c r="C1351" s="225" t="s">
        <v>442</v>
      </c>
      <c r="D1351" s="226"/>
      <c r="E1351" s="225" t="s">
        <v>96</v>
      </c>
      <c r="F1351" s="226"/>
      <c r="G1351" s="232" t="s">
        <v>99</v>
      </c>
      <c r="H1351" s="226"/>
      <c r="I1351" s="232" t="s">
        <v>100</v>
      </c>
      <c r="J1351" s="226"/>
      <c r="K1351" s="225" t="s">
        <v>97</v>
      </c>
      <c r="L1351" s="226"/>
      <c r="M1351" s="225" t="s">
        <v>98</v>
      </c>
      <c r="N1351" s="226"/>
      <c r="O1351" s="225" t="s">
        <v>22</v>
      </c>
      <c r="P1351" s="226"/>
      <c r="Q1351" s="225" t="s">
        <v>489</v>
      </c>
      <c r="R1351" s="226"/>
      <c r="S1351" s="225" t="s">
        <v>488</v>
      </c>
      <c r="T1351" s="226"/>
      <c r="U1351" s="232" t="s">
        <v>422</v>
      </c>
      <c r="V1351" s="226"/>
      <c r="W1351" s="232" t="s">
        <v>436</v>
      </c>
      <c r="X1351" s="226"/>
      <c r="Y1351" s="232" t="s">
        <v>423</v>
      </c>
      <c r="Z1351" s="226"/>
      <c r="AA1351" s="225" t="s">
        <v>484</v>
      </c>
      <c r="AB1351" s="226"/>
      <c r="AC1351" s="225" t="s">
        <v>93</v>
      </c>
      <c r="AD1351" s="226"/>
      <c r="AE1351" s="225" t="s">
        <v>94</v>
      </c>
      <c r="AF1351" s="226"/>
      <c r="AG1351" s="225" t="s">
        <v>485</v>
      </c>
      <c r="AH1351" s="226"/>
      <c r="AI1351" s="225" t="s">
        <v>424</v>
      </c>
      <c r="AJ1351" s="226"/>
      <c r="AK1351" s="225" t="s">
        <v>425</v>
      </c>
      <c r="AL1351" s="226"/>
      <c r="AM1351" s="225" t="s">
        <v>437</v>
      </c>
      <c r="AN1351" s="226"/>
      <c r="AO1351" s="225" t="s">
        <v>500</v>
      </c>
      <c r="AP1351" s="226"/>
      <c r="AQ1351" s="225" t="s">
        <v>426</v>
      </c>
      <c r="AR1351" s="226"/>
      <c r="AS1351" s="225" t="s">
        <v>447</v>
      </c>
      <c r="AT1351" s="226"/>
      <c r="AU1351" s="225" t="s">
        <v>23</v>
      </c>
      <c r="AV1351" s="226"/>
      <c r="AW1351" s="89" t="s">
        <v>442</v>
      </c>
      <c r="AX1351" s="89" t="s">
        <v>96</v>
      </c>
      <c r="AY1351" s="195" t="s">
        <v>409</v>
      </c>
      <c r="AZ1351" s="105" t="s">
        <v>97</v>
      </c>
      <c r="BA1351" s="105" t="s">
        <v>443</v>
      </c>
      <c r="BB1351" s="90" t="s">
        <v>434</v>
      </c>
      <c r="BC1351" s="106" t="s">
        <v>410</v>
      </c>
      <c r="BD1351" s="90" t="s">
        <v>435</v>
      </c>
      <c r="BE1351" s="90" t="s">
        <v>93</v>
      </c>
      <c r="BF1351" s="90" t="s">
        <v>94</v>
      </c>
      <c r="BG1351" s="90" t="s">
        <v>31</v>
      </c>
      <c r="BH1351" s="90" t="s">
        <v>444</v>
      </c>
      <c r="BI1351" s="91" t="s">
        <v>445</v>
      </c>
      <c r="BJ1351" s="91" t="s">
        <v>446</v>
      </c>
      <c r="BK1351" s="91" t="s">
        <v>448</v>
      </c>
    </row>
    <row r="1352" spans="1:63" x14ac:dyDescent="0.25">
      <c r="A1352" s="38" t="s">
        <v>107</v>
      </c>
      <c r="B1352" s="67"/>
      <c r="C1352" s="67"/>
      <c r="D1352" s="68"/>
      <c r="E1352" s="67"/>
      <c r="F1352" s="68"/>
      <c r="G1352" s="67"/>
      <c r="H1352" s="68"/>
      <c r="I1352" s="67"/>
      <c r="J1352" s="68"/>
      <c r="K1352" s="67"/>
      <c r="L1352" s="68"/>
      <c r="M1352" s="69"/>
      <c r="N1352" s="68"/>
      <c r="O1352" s="67"/>
      <c r="P1352" s="68"/>
      <c r="Q1352" s="67"/>
      <c r="R1352" s="68"/>
      <c r="S1352" s="67"/>
      <c r="T1352" s="68"/>
      <c r="U1352" s="67"/>
      <c r="V1352" s="68"/>
      <c r="W1352" s="67"/>
      <c r="X1352" s="68"/>
      <c r="Y1352" s="67"/>
      <c r="Z1352" s="68"/>
      <c r="AA1352" s="67"/>
      <c r="AB1352" s="68"/>
      <c r="AC1352" s="69"/>
      <c r="AD1352" s="69"/>
      <c r="AE1352" s="67"/>
      <c r="AF1352" s="68"/>
      <c r="AG1352" s="67"/>
      <c r="AH1352" s="68"/>
      <c r="AI1352" s="67"/>
      <c r="AJ1352" s="68"/>
      <c r="AK1352" s="227"/>
      <c r="AL1352" s="228"/>
      <c r="AM1352" s="227"/>
      <c r="AN1352" s="228"/>
      <c r="AO1352" s="112"/>
      <c r="AP1352" s="113"/>
      <c r="AQ1352" s="112"/>
      <c r="AR1352" s="113"/>
      <c r="AS1352" s="112"/>
      <c r="AT1352" s="113"/>
      <c r="AU1352" s="67"/>
      <c r="AV1352" s="110"/>
      <c r="AW1352" s="89"/>
      <c r="AX1352" s="89"/>
      <c r="AY1352" s="89"/>
      <c r="AZ1352" s="89"/>
      <c r="BA1352" s="89"/>
    </row>
    <row r="1353" spans="1:63" x14ac:dyDescent="0.25">
      <c r="A1353" s="77"/>
      <c r="B1353" s="70"/>
      <c r="C1353" s="223">
        <f>(VLOOKUP(A1352,$BL$2:$CH$5,2,FALSE))*'Attorney Detail'!F1353</f>
        <v>15</v>
      </c>
      <c r="D1353" s="224"/>
      <c r="E1353" s="223">
        <f>(VLOOKUP(A1352,$BL$2:$CH$5,3,FALSE))*'Attorney Detail'!F1353</f>
        <v>15</v>
      </c>
      <c r="F1353" s="224"/>
      <c r="G1353" s="223">
        <f>VLOOKUP(A1352,$BL$2:$CI$5,4,FALSE)*'Attorney Detail'!F1353</f>
        <v>50</v>
      </c>
      <c r="H1353" s="224"/>
      <c r="I1353" s="223">
        <f>VLOOKUP(A1352,$BL$2:$CI$5,5,FALSE)*'Attorney Detail'!F1353</f>
        <v>80</v>
      </c>
      <c r="J1353" s="224"/>
      <c r="K1353" s="223">
        <f>VLOOKUP(A1352,$BL$2:$CI$5,6,FALSE)*'Attorney Detail'!F1353</f>
        <v>100</v>
      </c>
      <c r="L1353" s="224"/>
      <c r="M1353" s="234">
        <f>VLOOKUP(A1352,$BL$2:$CI$5,7,FALSE)*'Attorney Detail'!F1353</f>
        <v>150</v>
      </c>
      <c r="N1353" s="224"/>
      <c r="O1353" s="223">
        <f>VLOOKUP(A1352,$BL$2:$CI$5,8,FALSE)*'Attorney Detail'!F1353</f>
        <v>300</v>
      </c>
      <c r="P1353" s="224"/>
      <c r="Q1353" s="223">
        <f>VLOOKUP(A1352,$BL$2:$CI$5,9,FALSE)*'Attorney Detail'!F1353</f>
        <v>15</v>
      </c>
      <c r="R1353" s="224"/>
      <c r="S1353" s="223">
        <f>VLOOKUP(A1352,$BL$2:$CI$5,10,FALSE)*'Attorney Detail'!F1353</f>
        <v>50</v>
      </c>
      <c r="T1353" s="224"/>
      <c r="U1353" s="223">
        <f>VLOOKUP(A1352,$BL$2:$CI$5,11,FALSE)*'Attorney Detail'!F1353</f>
        <v>100</v>
      </c>
      <c r="V1353" s="224"/>
      <c r="W1353" s="223">
        <f>VLOOKUP(A1352,$BL$2:$CI$5,12,FALSE)*'Attorney Detail'!F1353</f>
        <v>220</v>
      </c>
      <c r="X1353" s="224"/>
      <c r="Y1353" s="223">
        <f>VLOOKUP(A1352,$BL$2:$CI$5,13,FALSE)*'Attorney Detail'!F1353</f>
        <v>300</v>
      </c>
      <c r="Z1353" s="224"/>
      <c r="AA1353" s="229">
        <f>VLOOKUP(A1352,$BL$2:$CI$5,14,FALSE)*'Attorney Detail'!F1353</f>
        <v>400</v>
      </c>
      <c r="AB1353" s="230"/>
      <c r="AC1353" s="229">
        <f>VLOOKUP(A1352,$BL$2:$CI$5,15,FALSE)*'Attorney Detail'!F1353</f>
        <v>120</v>
      </c>
      <c r="AD1353" s="231"/>
      <c r="AE1353" s="229">
        <f>VLOOKUP(A1352,$BL$2:$CI$5,16,FALSE)*'Attorney Detail'!F1353</f>
        <v>120</v>
      </c>
      <c r="AF1353" s="230"/>
      <c r="AG1353" s="229">
        <f>VLOOKUP(A1352,$BL$2:$CI$5,17,FALSE)*'Attorney Detail'!F1353</f>
        <v>300</v>
      </c>
      <c r="AH1353" s="230"/>
      <c r="AI1353" s="223">
        <f>VLOOKUP(A1352,$BL$2:$CI$5,18,FALSE)*'Attorney Detail'!F1353</f>
        <v>300</v>
      </c>
      <c r="AJ1353" s="224"/>
      <c r="AK1353" s="223">
        <f>VLOOKUP(A1352,$BL$2:$CI$5,19,FALSE)*'Attorney Detail'!F1353</f>
        <v>15</v>
      </c>
      <c r="AL1353" s="224"/>
      <c r="AM1353" s="223">
        <f>VLOOKUP(A1352,$BL$2:$CI$5,20,FALSE)*'Attorney Detail'!F1353</f>
        <v>40</v>
      </c>
      <c r="AN1353" s="224"/>
      <c r="AO1353" s="223">
        <f>VLOOKUP(A1352,$BL$2:$CI$5,21,FALSE)*'Attorney Detail'!F1353</f>
        <v>40</v>
      </c>
      <c r="AP1353" s="224"/>
      <c r="AQ1353" s="223">
        <f>VLOOKUP(A1352,$BL$2:$CI$5,22,FALSE)*'Attorney Detail'!F1353</f>
        <v>40</v>
      </c>
      <c r="AR1353" s="224"/>
      <c r="AS1353" s="235">
        <f>VLOOKUP(A1352,$BL$2:$CI$5,23,FALSE)*'Attorney Detail'!F1353</f>
        <v>10000000000</v>
      </c>
      <c r="AT1353" s="236"/>
      <c r="AU1353" s="237"/>
      <c r="AV1353" s="238"/>
    </row>
    <row r="1354" spans="1:63" ht="15.75" thickBot="1" x14ac:dyDescent="0.3">
      <c r="A1354" s="37" t="str">
        <f>'Attorney Detail'!A1353&amp;""</f>
        <v/>
      </c>
      <c r="B1354" s="78" t="s">
        <v>24</v>
      </c>
      <c r="C1354" s="78" t="s">
        <v>24</v>
      </c>
      <c r="D1354" s="78" t="s">
        <v>112</v>
      </c>
      <c r="E1354" s="78" t="s">
        <v>24</v>
      </c>
      <c r="F1354" s="78" t="s">
        <v>112</v>
      </c>
      <c r="G1354" s="78" t="s">
        <v>24</v>
      </c>
      <c r="H1354" s="78" t="s">
        <v>112</v>
      </c>
      <c r="I1354" s="78" t="s">
        <v>24</v>
      </c>
      <c r="J1354" s="78" t="s">
        <v>112</v>
      </c>
      <c r="K1354" s="78" t="s">
        <v>24</v>
      </c>
      <c r="L1354" s="78" t="s">
        <v>112</v>
      </c>
      <c r="M1354" s="78" t="s">
        <v>24</v>
      </c>
      <c r="N1354" s="78" t="s">
        <v>112</v>
      </c>
      <c r="O1354" s="78" t="s">
        <v>24</v>
      </c>
      <c r="P1354" s="78" t="s">
        <v>112</v>
      </c>
      <c r="Q1354" s="78" t="s">
        <v>24</v>
      </c>
      <c r="R1354" s="78" t="s">
        <v>112</v>
      </c>
      <c r="S1354" s="78" t="s">
        <v>24</v>
      </c>
      <c r="T1354" s="78" t="s">
        <v>112</v>
      </c>
      <c r="U1354" s="78" t="s">
        <v>24</v>
      </c>
      <c r="V1354" s="78" t="s">
        <v>112</v>
      </c>
      <c r="W1354" s="78" t="s">
        <v>24</v>
      </c>
      <c r="X1354" s="78" t="s">
        <v>112</v>
      </c>
      <c r="Y1354" s="78" t="s">
        <v>24</v>
      </c>
      <c r="Z1354" s="78" t="s">
        <v>112</v>
      </c>
      <c r="AA1354" s="78" t="s">
        <v>24</v>
      </c>
      <c r="AB1354" s="78" t="s">
        <v>112</v>
      </c>
      <c r="AC1354" s="78" t="s">
        <v>24</v>
      </c>
      <c r="AD1354" s="78" t="s">
        <v>112</v>
      </c>
      <c r="AE1354" s="78" t="s">
        <v>24</v>
      </c>
      <c r="AF1354" s="78" t="s">
        <v>112</v>
      </c>
      <c r="AG1354" s="78" t="s">
        <v>24</v>
      </c>
      <c r="AH1354" s="79" t="s">
        <v>112</v>
      </c>
      <c r="AI1354" s="78" t="s">
        <v>24</v>
      </c>
      <c r="AJ1354" s="78" t="s">
        <v>112</v>
      </c>
      <c r="AK1354" s="78" t="s">
        <v>24</v>
      </c>
      <c r="AL1354" s="78" t="s">
        <v>112</v>
      </c>
      <c r="AM1354" s="78" t="s">
        <v>24</v>
      </c>
      <c r="AN1354" s="78" t="s">
        <v>112</v>
      </c>
      <c r="AO1354" s="78" t="s">
        <v>24</v>
      </c>
      <c r="AP1354" s="78" t="s">
        <v>112</v>
      </c>
      <c r="AQ1354" s="78" t="s">
        <v>24</v>
      </c>
      <c r="AR1354" s="78" t="s">
        <v>112</v>
      </c>
      <c r="AS1354" s="78" t="s">
        <v>24</v>
      </c>
      <c r="AT1354" s="78" t="s">
        <v>112</v>
      </c>
      <c r="AU1354" s="78" t="s">
        <v>24</v>
      </c>
      <c r="AV1354" s="154" t="s">
        <v>112</v>
      </c>
    </row>
    <row r="1355" spans="1:63" ht="16.5" thickTop="1" thickBot="1" x14ac:dyDescent="0.3">
      <c r="A1355" s="20" t="s">
        <v>25</v>
      </c>
      <c r="B1355" s="21"/>
      <c r="C1355" s="21"/>
      <c r="D1355" s="75">
        <f>C1355/C1353</f>
        <v>0</v>
      </c>
      <c r="E1355" s="21"/>
      <c r="F1355" s="75">
        <f>E1355/E1353</f>
        <v>0</v>
      </c>
      <c r="G1355" s="21"/>
      <c r="H1355" s="75">
        <f>G1355/G1353</f>
        <v>0</v>
      </c>
      <c r="I1355" s="21"/>
      <c r="J1355" s="75">
        <f>I1355/I1353</f>
        <v>0</v>
      </c>
      <c r="K1355" s="21"/>
      <c r="L1355" s="75">
        <f>K1355/K1353</f>
        <v>0</v>
      </c>
      <c r="M1355" s="21"/>
      <c r="N1355" s="75">
        <f>M1355/M1353</f>
        <v>0</v>
      </c>
      <c r="O1355" s="21"/>
      <c r="P1355" s="75">
        <f>O1355/O1353</f>
        <v>0</v>
      </c>
      <c r="Q1355" s="21"/>
      <c r="R1355" s="75">
        <f>Q1355/Q1353</f>
        <v>0</v>
      </c>
      <c r="S1355" s="21"/>
      <c r="T1355" s="75">
        <f>S1355/S1353</f>
        <v>0</v>
      </c>
      <c r="U1355" s="21"/>
      <c r="V1355" s="75">
        <f>U1355/U1353</f>
        <v>0</v>
      </c>
      <c r="W1355" s="21"/>
      <c r="X1355" s="75">
        <f>W1355/W1353</f>
        <v>0</v>
      </c>
      <c r="Y1355" s="21"/>
      <c r="Z1355" s="75">
        <f>Y1355/Y1353</f>
        <v>0</v>
      </c>
      <c r="AA1355" s="21"/>
      <c r="AB1355" s="75">
        <f>AA1355/AA1353</f>
        <v>0</v>
      </c>
      <c r="AC1355" s="21"/>
      <c r="AD1355" s="75">
        <f>AC1355/AC1353</f>
        <v>0</v>
      </c>
      <c r="AE1355" s="21"/>
      <c r="AF1355" s="75">
        <f>AE1355/AE1353</f>
        <v>0</v>
      </c>
      <c r="AG1355" s="21"/>
      <c r="AH1355" s="75">
        <f>AG1355/AG1353</f>
        <v>0</v>
      </c>
      <c r="AI1355" s="21"/>
      <c r="AJ1355" s="75">
        <f>AI1355/AI1353</f>
        <v>0</v>
      </c>
      <c r="AK1355" s="21"/>
      <c r="AL1355" s="75">
        <f>AK1355/AK1353</f>
        <v>0</v>
      </c>
      <c r="AM1355" s="21">
        <v>0</v>
      </c>
      <c r="AN1355" s="75">
        <f>AM1355/AM1353</f>
        <v>0</v>
      </c>
      <c r="AO1355" s="21"/>
      <c r="AP1355" s="75">
        <f>AO1355/AO1353</f>
        <v>0</v>
      </c>
      <c r="AQ1355" s="21"/>
      <c r="AR1355" s="75">
        <f>AQ1355/AQ1353</f>
        <v>0</v>
      </c>
      <c r="AS1355" s="21"/>
      <c r="AT1355" s="75">
        <f>AS1355/AS1353</f>
        <v>0</v>
      </c>
      <c r="AU1355" s="100">
        <f>E1355+M1355+O1355+Q1355+W1355+Y1355+AA1355+AE1355+AG1355+AI1355+AO1355+AS1355+G1355+K1355+I1355+AC1355+S1355+U1355+AQ1355+AK1355+AM1355+C1355</f>
        <v>0</v>
      </c>
      <c r="AV1355" s="155">
        <f t="shared" ref="AV1355:AV1359" si="6105">F1355+N1355+P1355+R1355+X1355+Z1355+AB1355+AF1355+AH1355+AJ1355+AP1355+AT1355+AD1355+H1355+L1355+J1355+T1355+V1355+AR1355+AL1355+AN1355+D1355</f>
        <v>0</v>
      </c>
      <c r="AW1355" s="93">
        <f>IF(D1355=0,0,(IF('Attorney Detail'!I1353="yes",(D1355/AV1355)*('Attorney Detail'!G1353+'Attorney Detail'!H1353),0)))</f>
        <v>0</v>
      </c>
      <c r="AX1355" s="93">
        <f>IF(F1355=0,0,(IF('Attorney Detail'!J1353="yes",(F1355/AV1355)*('Attorney Detail'!G1353+'Attorney Detail'!H1353),0)))</f>
        <v>0</v>
      </c>
      <c r="AY1355" s="93">
        <f>IF(H1355+J1355=0,0,(IF('Attorney Detail'!K1353="yes",((H1355+J1355)/AV1355)*('Attorney Detail'!G1353+'Attorney Detail'!H1353),0)))</f>
        <v>0</v>
      </c>
      <c r="AZ1355" s="93">
        <f>IF(L1355=0,0,(IF('Attorney Detail'!L1353="yes",(L1355/AV1355)*('Attorney Detail'!G1353+'Attorney Detail'!H1353),0)))</f>
        <v>0</v>
      </c>
      <c r="BA1355" s="93">
        <f>IF(N1355=0,0,(N1355/AV1355)*('Attorney Detail'!G1353+'Attorney Detail'!H1353))</f>
        <v>0</v>
      </c>
      <c r="BB1355" s="93">
        <f>IF(R1355+T1355=0,0,(IF('Attorney Detail'!M1353="yes",((R1355+T1355)/AV1355)*('Attorney Detail'!G1353+'Attorney Detail'!H1353),0)))</f>
        <v>0</v>
      </c>
      <c r="BC1355" s="93">
        <f>IF(V1355=0,0,(IF('Attorney Detail'!N1353="yes",(((V1355)/AV1355)*('Attorney Detail'!G1353+'Attorney Detail'!H1353)),0)))</f>
        <v>0</v>
      </c>
      <c r="BD1355" s="93">
        <f>IF(X1355+Z1355+AB1355=0,0,(IF('Attorney Detail'!O1353="yes",((X1355+Z1355+AB1355)/AV1355)*('Attorney Detail'!G1353+'Attorney Detail'!H1353),0)))</f>
        <v>0</v>
      </c>
      <c r="BE1355" s="93">
        <f>IF(AD1355=0,0,(IF('Attorney Detail'!P1353="yes",(AD1355/AV1355)*('Attorney Detail'!G1353+'Attorney Detail'!H1353),0)))</f>
        <v>0</v>
      </c>
      <c r="BF1355" s="93">
        <f>IF(AF1355=0,0,(IF('Attorney Detail'!Q1353="yes",(AF1355/AV1355)*('Attorney Detail'!G1353+'Attorney Detail'!H1353),0)))</f>
        <v>0</v>
      </c>
      <c r="BG1355" s="93">
        <f>IF(AH1355=0,0,(AH1355/AV1355)*('Attorney Detail'!G1353+'Attorney Detail'!H1353))</f>
        <v>0</v>
      </c>
      <c r="BH1355" s="93">
        <f>IF(AK1355+AM1355=0,0,(IF('Attorney Detail'!R1353="yes",((AL1355+AN1355)/AV1355)*('Attorney Detail'!G1353+'Attorney Detail'!H1353),0)))</f>
        <v>0</v>
      </c>
      <c r="BI1355" s="91">
        <f>IF(AP1355=0,0,(IF('Attorney Detail'!S1353="yes",(AP1355/AV1355)*('Attorney Detail'!G1353+'Attorney Detail'!H1353),0)))</f>
        <v>0</v>
      </c>
      <c r="BJ1355" s="91">
        <f>IF(AT1355=0,0,(AT1355/AV1355)*('Attorney Detail'!G1353+'Attorney Detail'!H1353))</f>
        <v>0</v>
      </c>
      <c r="BK1355" s="91">
        <f>IF((AU1355)=0,('Attorney Detail'!G1353+'Attorney Detail'!H1353),SUM(AW1355:BJ1355))</f>
        <v>0</v>
      </c>
    </row>
    <row r="1356" spans="1:63" ht="16.5" thickTop="1" thickBot="1" x14ac:dyDescent="0.3">
      <c r="A1356" s="22" t="s">
        <v>26</v>
      </c>
      <c r="B1356" s="23"/>
      <c r="C1356" s="88"/>
      <c r="D1356" s="75">
        <f>C1356/C1353</f>
        <v>0</v>
      </c>
      <c r="E1356" s="88"/>
      <c r="F1356" s="75">
        <f>E1356/E1353</f>
        <v>0</v>
      </c>
      <c r="G1356" s="88"/>
      <c r="H1356" s="75">
        <f>G1356/G1353</f>
        <v>0</v>
      </c>
      <c r="I1356" s="88"/>
      <c r="J1356" s="75">
        <f>I1356/I1353</f>
        <v>0</v>
      </c>
      <c r="K1356" s="88"/>
      <c r="L1356" s="75">
        <f>K1356/K1353</f>
        <v>0</v>
      </c>
      <c r="M1356" s="88"/>
      <c r="N1356" s="75">
        <f>M1356/M1353</f>
        <v>0</v>
      </c>
      <c r="O1356" s="88"/>
      <c r="P1356" s="75">
        <f>O1356/O1353</f>
        <v>0</v>
      </c>
      <c r="Q1356" s="88"/>
      <c r="R1356" s="75">
        <f>Q1356/Q1353</f>
        <v>0</v>
      </c>
      <c r="S1356" s="88"/>
      <c r="T1356" s="75">
        <f>S1356/S1353</f>
        <v>0</v>
      </c>
      <c r="U1356" s="88"/>
      <c r="V1356" s="75">
        <f>U1356/U1353</f>
        <v>0</v>
      </c>
      <c r="W1356" s="88"/>
      <c r="X1356" s="75">
        <f>W1356/W1353</f>
        <v>0</v>
      </c>
      <c r="Y1356" s="88"/>
      <c r="Z1356" s="75">
        <f>Y1356/Y1353</f>
        <v>0</v>
      </c>
      <c r="AA1356" s="88"/>
      <c r="AB1356" s="75">
        <f>AA1356/AA1353</f>
        <v>0</v>
      </c>
      <c r="AC1356" s="88"/>
      <c r="AD1356" s="75">
        <f>AC1356/AC1353</f>
        <v>0</v>
      </c>
      <c r="AE1356" s="88"/>
      <c r="AF1356" s="75">
        <f>AE1356/AE1353</f>
        <v>0</v>
      </c>
      <c r="AG1356" s="88"/>
      <c r="AH1356" s="75">
        <f>AG1356/AG1353</f>
        <v>0</v>
      </c>
      <c r="AI1356" s="88"/>
      <c r="AJ1356" s="75">
        <f>AI1356/AI1353</f>
        <v>0</v>
      </c>
      <c r="AK1356" s="88">
        <v>0</v>
      </c>
      <c r="AL1356" s="75">
        <f>AK1356/AK1353</f>
        <v>0</v>
      </c>
      <c r="AM1356" s="88">
        <v>0</v>
      </c>
      <c r="AN1356" s="75">
        <f>AM1356/AM1353</f>
        <v>0</v>
      </c>
      <c r="AO1356" s="88"/>
      <c r="AP1356" s="75">
        <f>AO1356/AO1353</f>
        <v>0</v>
      </c>
      <c r="AQ1356" s="88"/>
      <c r="AR1356" s="75">
        <f>AQ1356/AQ1353</f>
        <v>0</v>
      </c>
      <c r="AS1356" s="88"/>
      <c r="AT1356" s="75">
        <f>AS1356/AS1353</f>
        <v>0</v>
      </c>
      <c r="AU1356" s="107">
        <f>E1356+M1356+O1356+Q1356+W1356+Y1356+AA1356+AE1356+AG1356+AI1356+AO1356+AS1356+G1356+K1356+I1356+AC1356+S1356+U1356+AQ1356+AK1356+AM1356+C1356</f>
        <v>0</v>
      </c>
      <c r="AV1356" s="155">
        <f t="shared" si="6105"/>
        <v>0</v>
      </c>
      <c r="AW1356" s="93">
        <f>IF(D1356=0,0,(IF('Attorney Detail'!I1354="yes",(D1356/AV1356)*('Attorney Detail'!G1354+'Attorney Detail'!H1354),0)))</f>
        <v>0</v>
      </c>
      <c r="AX1356" s="93">
        <f>IF(F1356=0,0,(IF('Attorney Detail'!J1354="yes",(F1356/AV1356)*('Attorney Detail'!G1354+'Attorney Detail'!H1354),0)))</f>
        <v>0</v>
      </c>
      <c r="AY1356" s="93">
        <f>IF(H1356+J1356=0,0,(IF('Attorney Detail'!K1354="yes",((H1356+J1356)/AV1356)*('Attorney Detail'!G1354+'Attorney Detail'!H1354),0)))</f>
        <v>0</v>
      </c>
      <c r="AZ1356" s="93">
        <f>IF(L1356=0,0,(IF('Attorney Detail'!L1354="yes",(L1356/AV1356)*('Attorney Detail'!G1354+'Attorney Detail'!H1354),0)))</f>
        <v>0</v>
      </c>
      <c r="BA1356" s="93">
        <f>IF(N1356=0,0,(N1356/AV1356)*('Attorney Detail'!G1354+'Attorney Detail'!H1354))</f>
        <v>0</v>
      </c>
      <c r="BB1356" s="93">
        <f>IF(R1356+T1356=0,0,(IF('Attorney Detail'!M1354="yes",((R1356+T1356)/AV1356)*('Attorney Detail'!G1354+'Attorney Detail'!H1354),0)))</f>
        <v>0</v>
      </c>
      <c r="BC1356" s="93">
        <f>IF(V1356=0,0,(IF('Attorney Detail'!N1354="yes",(((V1356)/AV1356)*('Attorney Detail'!G1354+'Attorney Detail'!H1354)),0)))</f>
        <v>0</v>
      </c>
      <c r="BD1356" s="93">
        <f>IF(X1356+Z1356+AB1356=0,0,(IF('Attorney Detail'!O1354="yes",((X1356+Z1356+AB1356)/AV1356)*('Attorney Detail'!G1354+'Attorney Detail'!H1354),0)))</f>
        <v>0</v>
      </c>
      <c r="BE1356" s="93">
        <f>IF(AD1356=0,0,(IF('Attorney Detail'!P1354="yes",(AD1356/AV1356)*('Attorney Detail'!G1354+'Attorney Detail'!H1354),0)))</f>
        <v>0</v>
      </c>
      <c r="BF1356" s="93">
        <f>IF(AF1356=0,0,(IF('Attorney Detail'!Q1354="yes",(AF1356/AV1356)*('Attorney Detail'!G1354+'Attorney Detail'!H1354),0)))</f>
        <v>0</v>
      </c>
      <c r="BG1356" s="93">
        <f>IF(AH1356=0,0,(AH1356/AV1356)*('Attorney Detail'!G1354+'Attorney Detail'!H1354))</f>
        <v>0</v>
      </c>
      <c r="BH1356" s="93">
        <f>IF(AK1356+AM1356=0,0,(IF('Attorney Detail'!R1354="yes",((AL1356+AN1356)/AV1356)*('Attorney Detail'!G1354+'Attorney Detail'!H1354),0)))</f>
        <v>0</v>
      </c>
      <c r="BI1356" s="91">
        <f>IF(AP1356=0,0,(IF('Attorney Detail'!S1354="yes",(AP1356/AV1356)*('Attorney Detail'!G1354+'Attorney Detail'!H1354),0)))</f>
        <v>0</v>
      </c>
      <c r="BJ1356" s="91">
        <f>IF(AT1356=0,0,(AT1356/AV1356)*('Attorney Detail'!G1354+'Attorney Detail'!H1354))</f>
        <v>0</v>
      </c>
      <c r="BK1356" s="91">
        <f>IF((AU1356)=0,('Attorney Detail'!G1354+'Attorney Detail'!H1354),SUM(AW1356:BJ1356))</f>
        <v>0</v>
      </c>
    </row>
    <row r="1357" spans="1:63" ht="16.5" thickTop="1" thickBot="1" x14ac:dyDescent="0.3">
      <c r="A1357" s="22" t="s">
        <v>27</v>
      </c>
      <c r="B1357" s="23"/>
      <c r="C1357" s="88"/>
      <c r="D1357" s="75">
        <f>C1357/C1353</f>
        <v>0</v>
      </c>
      <c r="E1357" s="88"/>
      <c r="F1357" s="75">
        <f>E1357/E1353</f>
        <v>0</v>
      </c>
      <c r="G1357" s="88"/>
      <c r="H1357" s="75">
        <f>G1357/G1353</f>
        <v>0</v>
      </c>
      <c r="I1357" s="88"/>
      <c r="J1357" s="75">
        <f>I1357/I1353</f>
        <v>0</v>
      </c>
      <c r="K1357" s="88"/>
      <c r="L1357" s="75">
        <f>K1357/K1353</f>
        <v>0</v>
      </c>
      <c r="M1357" s="88"/>
      <c r="N1357" s="75">
        <f>M1357/M1353</f>
        <v>0</v>
      </c>
      <c r="O1357" s="88"/>
      <c r="P1357" s="75">
        <f>O1357/O1353</f>
        <v>0</v>
      </c>
      <c r="Q1357" s="88"/>
      <c r="R1357" s="75">
        <f>Q1357/Q1353</f>
        <v>0</v>
      </c>
      <c r="S1357" s="88"/>
      <c r="T1357" s="75">
        <f>S1357/S1353</f>
        <v>0</v>
      </c>
      <c r="U1357" s="88"/>
      <c r="V1357" s="75">
        <f>U1357/U1353</f>
        <v>0</v>
      </c>
      <c r="W1357" s="88"/>
      <c r="X1357" s="75">
        <f>W1357/W1353</f>
        <v>0</v>
      </c>
      <c r="Y1357" s="88"/>
      <c r="Z1357" s="75">
        <f>Y1357/Y1353</f>
        <v>0</v>
      </c>
      <c r="AA1357" s="88"/>
      <c r="AB1357" s="75">
        <f>AA1357/AA1353</f>
        <v>0</v>
      </c>
      <c r="AC1357" s="88"/>
      <c r="AD1357" s="75">
        <f>AC1357/AC1353</f>
        <v>0</v>
      </c>
      <c r="AE1357" s="88"/>
      <c r="AF1357" s="75">
        <f>AE1357/AE1353</f>
        <v>0</v>
      </c>
      <c r="AG1357" s="88"/>
      <c r="AH1357" s="75">
        <f>AG1357/AG1353</f>
        <v>0</v>
      </c>
      <c r="AI1357" s="88"/>
      <c r="AJ1357" s="75">
        <f>AI1357/AI1353</f>
        <v>0</v>
      </c>
      <c r="AK1357" s="88">
        <v>0</v>
      </c>
      <c r="AL1357" s="75">
        <f>AK1357/AK1353</f>
        <v>0</v>
      </c>
      <c r="AM1357" s="88">
        <v>0</v>
      </c>
      <c r="AN1357" s="75">
        <f>AM1357/AM1353</f>
        <v>0</v>
      </c>
      <c r="AO1357" s="88"/>
      <c r="AP1357" s="75">
        <f>AO1357/AO1353</f>
        <v>0</v>
      </c>
      <c r="AQ1357" s="88"/>
      <c r="AR1357" s="75">
        <f>AQ1357/AQ1353</f>
        <v>0</v>
      </c>
      <c r="AS1357" s="88"/>
      <c r="AT1357" s="75">
        <f>AS1357/AS1353</f>
        <v>0</v>
      </c>
      <c r="AU1357" s="107">
        <f>E1357+M1357+O1357+Q1357+W1357+Y1357+AA1357+AE1357+AG1357+AI1357+AO1357+AS1357+G1357+K1357+I1357+AC1357+S1357+U1357+AQ1357+AK1357+AM1357+C1357</f>
        <v>0</v>
      </c>
      <c r="AV1357" s="155">
        <f t="shared" si="6105"/>
        <v>0</v>
      </c>
      <c r="AW1357" s="93">
        <f>IF(D1357=0,0,(IF('Attorney Detail'!I1355="yes",(D1357/AV1357)*('Attorney Detail'!G1355+'Attorney Detail'!H1355),0)))</f>
        <v>0</v>
      </c>
      <c r="AX1357" s="93">
        <f>IF(F1357=0,0,(IF('Attorney Detail'!J1355="yes",(F1357/AV1357)*('Attorney Detail'!G1355+'Attorney Detail'!H1355),0)))</f>
        <v>0</v>
      </c>
      <c r="AY1357" s="93">
        <f>IF(H1357+J1357=0,0,(IF('Attorney Detail'!K1355="yes",((H1357+J1357)/AV1357)*('Attorney Detail'!G1355+'Attorney Detail'!H1355),0)))</f>
        <v>0</v>
      </c>
      <c r="AZ1357" s="93">
        <f>IF(L1357=0,0,(IF('Attorney Detail'!L1355="yes",(L1357/AV1357)*('Attorney Detail'!G1355+'Attorney Detail'!H1355),0)))</f>
        <v>0</v>
      </c>
      <c r="BA1357" s="93">
        <f>IF(N1357=0,0,(N1357/AV1357)*('Attorney Detail'!G1355+'Attorney Detail'!H1355))</f>
        <v>0</v>
      </c>
      <c r="BB1357" s="93">
        <f>IF(R1357+T1357=0,0,(IF('Attorney Detail'!M1355="yes",((R1357+T1357)/AV1357)*('Attorney Detail'!G1355+'Attorney Detail'!H1355),0)))</f>
        <v>0</v>
      </c>
      <c r="BC1357" s="93">
        <f>IF(V1357=0,0,(IF('Attorney Detail'!N1355="yes",(((V1357)/AV1357)*('Attorney Detail'!G1355+'Attorney Detail'!H1355)),0)))</f>
        <v>0</v>
      </c>
      <c r="BD1357" s="93">
        <f>IF(X1357+Z1357+AB1357=0,0,(IF('Attorney Detail'!O1355="yes",((X1357+Z1357+AB1357)/AV1357)*('Attorney Detail'!G1355+'Attorney Detail'!H1355),0)))</f>
        <v>0</v>
      </c>
      <c r="BE1357" s="93">
        <f>IF(AD1357=0,0,(IF('Attorney Detail'!P1355="yes",(AD1357/AV1357)*('Attorney Detail'!G1355+'Attorney Detail'!H1355),0)))</f>
        <v>0</v>
      </c>
      <c r="BF1357" s="93">
        <f>IF(AF1357=0,0,(IF('Attorney Detail'!Q1355="yes",(AF1357/AV1357)*('Attorney Detail'!G1355+'Attorney Detail'!H1355),0)))</f>
        <v>0</v>
      </c>
      <c r="BG1357" s="93">
        <f>IF(AH1357=0,0,(AH1357/AV1357)*('Attorney Detail'!G1355+'Attorney Detail'!H1355))</f>
        <v>0</v>
      </c>
      <c r="BH1357" s="93">
        <f>IF(AK1357+AM1357=0,0,(IF('Attorney Detail'!R1355="yes",((AL1357+AN1357)/AV1357)*('Attorney Detail'!G1355+'Attorney Detail'!H1355),0)))</f>
        <v>0</v>
      </c>
      <c r="BI1357" s="91">
        <f>IF(AP1357=0,0,(IF('Attorney Detail'!S1355="yes",(AP1357/AV1357)*('Attorney Detail'!G1355+'Attorney Detail'!H1355),0)))</f>
        <v>0</v>
      </c>
      <c r="BJ1357" s="91">
        <f>IF(AT1357=0,0,(AT1357/AV1357)*('Attorney Detail'!G1355+'Attorney Detail'!H1355))</f>
        <v>0</v>
      </c>
      <c r="BK1357" s="91">
        <f>IF((AU1357)=0,('Attorney Detail'!G1355+'Attorney Detail'!H1355),SUM(AW1357:BJ1357))</f>
        <v>0</v>
      </c>
    </row>
    <row r="1358" spans="1:63" ht="16.5" thickTop="1" thickBot="1" x14ac:dyDescent="0.3">
      <c r="A1358" s="24" t="s">
        <v>28</v>
      </c>
      <c r="B1358" s="25"/>
      <c r="C1358" s="25"/>
      <c r="D1358" s="75">
        <f>C1358/C1353</f>
        <v>0</v>
      </c>
      <c r="E1358" s="25"/>
      <c r="F1358" s="75">
        <f>E1358/E1353</f>
        <v>0</v>
      </c>
      <c r="G1358" s="25"/>
      <c r="H1358" s="75">
        <f>G1358/G1353</f>
        <v>0</v>
      </c>
      <c r="I1358" s="25"/>
      <c r="J1358" s="75">
        <f>I1358/I1353</f>
        <v>0</v>
      </c>
      <c r="K1358" s="25"/>
      <c r="L1358" s="75">
        <f>K1358/K1353</f>
        <v>0</v>
      </c>
      <c r="M1358" s="25"/>
      <c r="N1358" s="75">
        <f>M1358/M1353</f>
        <v>0</v>
      </c>
      <c r="O1358" s="25"/>
      <c r="P1358" s="75">
        <f>O1358/O1353</f>
        <v>0</v>
      </c>
      <c r="Q1358" s="25"/>
      <c r="R1358" s="75">
        <f>Q1358/Q1353</f>
        <v>0</v>
      </c>
      <c r="S1358" s="25"/>
      <c r="T1358" s="75">
        <f>S1358/S1353</f>
        <v>0</v>
      </c>
      <c r="U1358" s="25"/>
      <c r="V1358" s="75">
        <f>U1358/U1353</f>
        <v>0</v>
      </c>
      <c r="W1358" s="25"/>
      <c r="X1358" s="75">
        <f>W1358/W1353</f>
        <v>0</v>
      </c>
      <c r="Y1358" s="25"/>
      <c r="Z1358" s="75">
        <f>Y1358/Y1353</f>
        <v>0</v>
      </c>
      <c r="AA1358" s="25"/>
      <c r="AB1358" s="75">
        <f>AA1358/AA1353</f>
        <v>0</v>
      </c>
      <c r="AC1358" s="25"/>
      <c r="AD1358" s="75">
        <f>AC1358/AC1353</f>
        <v>0</v>
      </c>
      <c r="AE1358" s="25"/>
      <c r="AF1358" s="75">
        <f>AE1358/AE1353</f>
        <v>0</v>
      </c>
      <c r="AG1358" s="25"/>
      <c r="AH1358" s="75">
        <f>AG1358/AG1353</f>
        <v>0</v>
      </c>
      <c r="AI1358" s="25"/>
      <c r="AJ1358" s="75">
        <f>AI1358/AI1353</f>
        <v>0</v>
      </c>
      <c r="AK1358" s="25">
        <v>0</v>
      </c>
      <c r="AL1358" s="75">
        <f>AK1358/AK1353</f>
        <v>0</v>
      </c>
      <c r="AM1358" s="25">
        <v>0</v>
      </c>
      <c r="AN1358" s="75">
        <f>AM1358/AM1353</f>
        <v>0</v>
      </c>
      <c r="AO1358" s="25"/>
      <c r="AP1358" s="75">
        <f>AO1358/AO1353</f>
        <v>0</v>
      </c>
      <c r="AQ1358" s="25"/>
      <c r="AR1358" s="75">
        <f>AQ1358/AQ1353</f>
        <v>0</v>
      </c>
      <c r="AS1358" s="25"/>
      <c r="AT1358" s="75">
        <f>AS1358/AS1353</f>
        <v>0</v>
      </c>
      <c r="AU1358" s="108">
        <f>E1358+M1358+O1358+Q1358+W1358+Y1358+AA1358+AE1358+AG1358+AI1358+AO1358+AS1358+G1358+K1358+I1358+AC1358+S1358+U1358+AQ1358+AK1358+AM1358+C1358</f>
        <v>0</v>
      </c>
      <c r="AV1358" s="155">
        <f t="shared" si="6105"/>
        <v>0</v>
      </c>
      <c r="AW1358" s="93">
        <f>IF(D1358=0,0,(IF('Attorney Detail'!I1356="yes",(D1358/AV1358)*('Attorney Detail'!G1356+'Attorney Detail'!H1356),0)))</f>
        <v>0</v>
      </c>
      <c r="AX1358" s="93">
        <f>IF(F1358=0,0,(IF('Attorney Detail'!J1356="yes",(F1358/AV1358)*('Attorney Detail'!G1356+'Attorney Detail'!H1356),0)))</f>
        <v>0</v>
      </c>
      <c r="AY1358" s="93">
        <f>IF(H1358+J1358=0,0,(IF('Attorney Detail'!K1356="yes",((H1358+J1358)/AV1358)*('Attorney Detail'!G1356+'Attorney Detail'!H1356),0)))</f>
        <v>0</v>
      </c>
      <c r="AZ1358" s="93">
        <f>IF(L1358=0,0,(IF('Attorney Detail'!L1356="yes",(L1358/AV1358)*('Attorney Detail'!G1356+'Attorney Detail'!H1356),0)))</f>
        <v>0</v>
      </c>
      <c r="BA1358" s="93">
        <f>IF(N1358=0,0,(N1358/AV1358)*('Attorney Detail'!G1356+'Attorney Detail'!H1356))</f>
        <v>0</v>
      </c>
      <c r="BB1358" s="93">
        <f>IF(R1358+T1358=0,0,(IF('Attorney Detail'!M1356="yes",((R1358+T1358)/AV1358)*('Attorney Detail'!G1356+'Attorney Detail'!H1356),0)))</f>
        <v>0</v>
      </c>
      <c r="BC1358" s="93">
        <f>IF(V1358=0,0,(IF('Attorney Detail'!N1356="yes",(((V1358)/AV1358)*('Attorney Detail'!G1356+'Attorney Detail'!H1356)),0)))</f>
        <v>0</v>
      </c>
      <c r="BD1358" s="93">
        <f>IF(X1358+Z1358+AB1358=0,0,(IF('Attorney Detail'!O1356="yes",((X1358+Z1358+AB1358)/AV1358)*('Attorney Detail'!G1356+'Attorney Detail'!H1356),0)))</f>
        <v>0</v>
      </c>
      <c r="BE1358" s="93">
        <f>IF(AD1358=0,0,(IF('Attorney Detail'!P1356="yes",(AD1358/AV1358)*('Attorney Detail'!G1356+'Attorney Detail'!H1356),0)))</f>
        <v>0</v>
      </c>
      <c r="BF1358" s="93">
        <f>IF(AF1358=0,0,(IF('Attorney Detail'!Q1356="yes",(AF1358/AV1358)*('Attorney Detail'!G1356+'Attorney Detail'!H1356),0)))</f>
        <v>0</v>
      </c>
      <c r="BG1358" s="93">
        <f>IF(AH1358=0,0,(AH1358/AV1358)*('Attorney Detail'!G1356+'Attorney Detail'!H1356))</f>
        <v>0</v>
      </c>
      <c r="BH1358" s="93">
        <f>IF(AK1358+AM1358=0,0,(IF('Attorney Detail'!R1356="yes",((AL1358+AN1358)/AV1358)*('Attorney Detail'!G1356+'Attorney Detail'!H1356),0)))</f>
        <v>0</v>
      </c>
      <c r="BI1358" s="91">
        <f>IF(AP1358=0,0,(IF('Attorney Detail'!S1356="yes",(AP1358/AV1358)*('Attorney Detail'!G1356+'Attorney Detail'!H1356),0)))</f>
        <v>0</v>
      </c>
      <c r="BJ1358" s="91">
        <f>IF(AT1358=0,0,(AT1358/AV1358)*('Attorney Detail'!G1356+'Attorney Detail'!H1356))</f>
        <v>0</v>
      </c>
      <c r="BK1358" s="91">
        <f>IF((AU1358)=0,('Attorney Detail'!G1356+'Attorney Detail'!H1356),SUM(AW1358:BJ1358))</f>
        <v>0</v>
      </c>
    </row>
    <row r="1359" spans="1:63" ht="16.5" thickTop="1" thickBot="1" x14ac:dyDescent="0.3">
      <c r="A1359" s="72" t="s">
        <v>29</v>
      </c>
      <c r="B1359" s="73"/>
      <c r="C1359" s="73">
        <f t="shared" ref="C1359" si="6106">SUM(C1355:C1358)</f>
        <v>0</v>
      </c>
      <c r="D1359" s="74">
        <f t="shared" ref="D1359" si="6107">C1359/C1353</f>
        <v>0</v>
      </c>
      <c r="E1359" s="73">
        <f t="shared" ref="E1359" si="6108">SUM(E1355:E1358)</f>
        <v>0</v>
      </c>
      <c r="F1359" s="74">
        <f t="shared" ref="F1359" si="6109">E1359/E1353</f>
        <v>0</v>
      </c>
      <c r="G1359" s="73">
        <f t="shared" ref="G1359" si="6110">SUM(G1355:G1358)</f>
        <v>0</v>
      </c>
      <c r="H1359" s="75">
        <f t="shared" ref="H1359" si="6111">G1359/G1353</f>
        <v>0</v>
      </c>
      <c r="I1359" s="73">
        <f t="shared" ref="I1359" si="6112">SUM(I1355:I1358)</f>
        <v>0</v>
      </c>
      <c r="J1359" s="75">
        <f t="shared" ref="J1359" si="6113">I1359/I1353</f>
        <v>0</v>
      </c>
      <c r="K1359" s="73">
        <f t="shared" ref="K1359" si="6114">SUM(K1355:K1358)</f>
        <v>0</v>
      </c>
      <c r="L1359" s="75">
        <f t="shared" ref="L1359" si="6115">K1359/K1353</f>
        <v>0</v>
      </c>
      <c r="M1359" s="73">
        <f t="shared" ref="M1359" si="6116">SUM(M1355:M1358)</f>
        <v>0</v>
      </c>
      <c r="N1359" s="74">
        <f t="shared" ref="N1359" si="6117">M1359/M1353</f>
        <v>0</v>
      </c>
      <c r="O1359" s="73">
        <f t="shared" ref="O1359" si="6118">SUM(O1355:O1358)</f>
        <v>0</v>
      </c>
      <c r="P1359" s="74">
        <f t="shared" ref="P1359" si="6119">O1359/O1353</f>
        <v>0</v>
      </c>
      <c r="Q1359" s="73">
        <f t="shared" ref="Q1359" si="6120">SUM(Q1355:Q1358)</f>
        <v>0</v>
      </c>
      <c r="R1359" s="75">
        <f t="shared" ref="R1359" si="6121">Q1359/Q1353</f>
        <v>0</v>
      </c>
      <c r="S1359" s="73">
        <f t="shared" ref="S1359" si="6122">SUM(S1355:S1358)</f>
        <v>0</v>
      </c>
      <c r="T1359" s="75">
        <f t="shared" ref="T1359" si="6123">S1359/S1353</f>
        <v>0</v>
      </c>
      <c r="U1359" s="73">
        <f t="shared" ref="U1359" si="6124">SUM(U1355:U1358)</f>
        <v>0</v>
      </c>
      <c r="V1359" s="75">
        <f t="shared" ref="V1359" si="6125">U1359/U1353</f>
        <v>0</v>
      </c>
      <c r="W1359" s="73">
        <f t="shared" ref="W1359" si="6126">SUM(W1355:W1358)</f>
        <v>0</v>
      </c>
      <c r="X1359" s="75">
        <f t="shared" ref="X1359" si="6127">W1359/W1353</f>
        <v>0</v>
      </c>
      <c r="Y1359" s="73">
        <f t="shared" ref="Y1359" si="6128">SUM(Y1355:Y1358)</f>
        <v>0</v>
      </c>
      <c r="Z1359" s="75">
        <f t="shared" ref="Z1359" si="6129">Y1359/Y1353</f>
        <v>0</v>
      </c>
      <c r="AA1359" s="73">
        <f t="shared" ref="AA1359" si="6130">SUM(AA1355:AA1358)</f>
        <v>0</v>
      </c>
      <c r="AB1359" s="75">
        <f t="shared" ref="AB1359" si="6131">AA1359/AA1353</f>
        <v>0</v>
      </c>
      <c r="AC1359" s="73">
        <f t="shared" ref="AC1359" si="6132">SUM(AC1355:AC1358)</f>
        <v>0</v>
      </c>
      <c r="AD1359" s="75">
        <f t="shared" ref="AD1359" si="6133">AC1359/AC1353</f>
        <v>0</v>
      </c>
      <c r="AE1359" s="73">
        <f t="shared" ref="AE1359" si="6134">SUM(AE1355:AE1358)</f>
        <v>0</v>
      </c>
      <c r="AF1359" s="75">
        <f t="shared" ref="AF1359" si="6135">AE1359/AE1353</f>
        <v>0</v>
      </c>
      <c r="AG1359" s="73">
        <f t="shared" ref="AG1359" si="6136">SUM(AG1355:AG1358)</f>
        <v>0</v>
      </c>
      <c r="AH1359" s="75">
        <f t="shared" ref="AH1359" si="6137">AG1359/AG1353</f>
        <v>0</v>
      </c>
      <c r="AI1359" s="73">
        <f t="shared" ref="AI1359" si="6138">SUM(AI1355:AI1358)</f>
        <v>0</v>
      </c>
      <c r="AJ1359" s="75">
        <f t="shared" ref="AJ1359" si="6139">AI1359/AI1353</f>
        <v>0</v>
      </c>
      <c r="AK1359" s="73">
        <f t="shared" ref="AK1359" si="6140">SUM(AK1355:AK1358)</f>
        <v>0</v>
      </c>
      <c r="AL1359" s="75">
        <f t="shared" ref="AL1359" si="6141">AK1359/AK1353</f>
        <v>0</v>
      </c>
      <c r="AM1359" s="73">
        <f t="shared" ref="AM1359" si="6142">SUM(AM1355:AM1358)</f>
        <v>0</v>
      </c>
      <c r="AN1359" s="75">
        <f t="shared" ref="AN1359" si="6143">AM1359/AM1353</f>
        <v>0</v>
      </c>
      <c r="AO1359" s="73">
        <f t="shared" ref="AO1359" si="6144">SUM(AO1355:AO1358)</f>
        <v>0</v>
      </c>
      <c r="AP1359" s="75">
        <f t="shared" ref="AP1359" si="6145">AO1359/AO1353</f>
        <v>0</v>
      </c>
      <c r="AQ1359" s="73">
        <f t="shared" ref="AQ1359" si="6146">SUM(AQ1355:AQ1358)</f>
        <v>0</v>
      </c>
      <c r="AR1359" s="75">
        <f t="shared" ref="AR1359" si="6147">AQ1359/AQ1353</f>
        <v>0</v>
      </c>
      <c r="AS1359" s="73">
        <f t="shared" ref="AS1359" si="6148">SUM(AS1355:AS1358)</f>
        <v>0</v>
      </c>
      <c r="AT1359" s="75">
        <f t="shared" ref="AT1359" si="6149">AS1359/AS1353</f>
        <v>0</v>
      </c>
      <c r="AU1359" s="71">
        <f>E1359+M1359+O1359+Q1359+W1359+Y1359+AA1359+AE1359+AG1359+AI1359+AO1359+AS1359+G1359+K1359+I1359+AC1359+S1359+U1359+AQ1359+AK1359+AM1359+C1359</f>
        <v>0</v>
      </c>
      <c r="AV1359" s="155">
        <f t="shared" si="6105"/>
        <v>0</v>
      </c>
      <c r="AW1359" s="94"/>
      <c r="AX1359" s="94"/>
      <c r="AY1359" s="94"/>
      <c r="AZ1359" s="94"/>
      <c r="BA1359" s="94"/>
      <c r="BB1359" s="94"/>
      <c r="BC1359" s="94"/>
      <c r="BD1359" s="94"/>
      <c r="BE1359" s="94"/>
      <c r="BF1359" s="94"/>
      <c r="BG1359" s="94"/>
      <c r="BH1359" s="94"/>
      <c r="BI1359" s="94"/>
      <c r="BJ1359" s="94"/>
      <c r="BK1359" s="94"/>
    </row>
    <row r="1360" spans="1:63" ht="15.75" thickTop="1" x14ac:dyDescent="0.25">
      <c r="A1360" s="239"/>
      <c r="B1360" s="239"/>
      <c r="C1360" s="239"/>
      <c r="D1360" s="239"/>
      <c r="E1360" s="239"/>
      <c r="F1360" s="239"/>
      <c r="G1360" s="239"/>
      <c r="H1360" s="239"/>
      <c r="I1360" s="239"/>
      <c r="J1360" s="239"/>
      <c r="K1360" s="239"/>
      <c r="L1360" s="239"/>
      <c r="M1360" s="239"/>
      <c r="N1360" s="239"/>
      <c r="O1360" s="239"/>
      <c r="P1360" s="239"/>
      <c r="Q1360" s="239"/>
      <c r="R1360" s="239"/>
      <c r="S1360" s="239"/>
      <c r="T1360" s="239"/>
      <c r="U1360" s="239"/>
      <c r="V1360" s="239"/>
      <c r="W1360" s="239"/>
      <c r="X1360" s="239"/>
      <c r="Y1360" s="239"/>
      <c r="Z1360" s="239"/>
      <c r="AA1360" s="239"/>
      <c r="AB1360" s="239"/>
      <c r="AC1360" s="239"/>
      <c r="AD1360" s="239"/>
      <c r="AE1360" s="239"/>
      <c r="AF1360" s="239"/>
      <c r="AG1360" s="239"/>
      <c r="AH1360" s="239"/>
      <c r="AI1360" s="239"/>
      <c r="AJ1360" s="239"/>
      <c r="AK1360" s="239"/>
      <c r="AL1360" s="239"/>
      <c r="AM1360" s="239"/>
      <c r="AN1360" s="239"/>
      <c r="AO1360" s="239"/>
      <c r="AP1360" s="239"/>
      <c r="AQ1360" s="239"/>
      <c r="AR1360" s="239"/>
      <c r="AS1360" s="239"/>
      <c r="AT1360" s="239"/>
      <c r="AU1360" s="239"/>
      <c r="AV1360" s="239"/>
    </row>
    <row r="1361" spans="1:63" ht="45" x14ac:dyDescent="0.25">
      <c r="A1361" s="76"/>
      <c r="B1361" s="66" t="s">
        <v>21</v>
      </c>
      <c r="C1361" s="225" t="s">
        <v>442</v>
      </c>
      <c r="D1361" s="226"/>
      <c r="E1361" s="225" t="s">
        <v>96</v>
      </c>
      <c r="F1361" s="226"/>
      <c r="G1361" s="232" t="s">
        <v>99</v>
      </c>
      <c r="H1361" s="226"/>
      <c r="I1361" s="232" t="s">
        <v>100</v>
      </c>
      <c r="J1361" s="226"/>
      <c r="K1361" s="225" t="s">
        <v>97</v>
      </c>
      <c r="L1361" s="226"/>
      <c r="M1361" s="225" t="s">
        <v>98</v>
      </c>
      <c r="N1361" s="226"/>
      <c r="O1361" s="225" t="s">
        <v>22</v>
      </c>
      <c r="P1361" s="226"/>
      <c r="Q1361" s="225" t="s">
        <v>489</v>
      </c>
      <c r="R1361" s="226"/>
      <c r="S1361" s="225" t="s">
        <v>488</v>
      </c>
      <c r="T1361" s="226"/>
      <c r="U1361" s="232" t="s">
        <v>422</v>
      </c>
      <c r="V1361" s="226"/>
      <c r="W1361" s="232" t="s">
        <v>436</v>
      </c>
      <c r="X1361" s="226"/>
      <c r="Y1361" s="232" t="s">
        <v>423</v>
      </c>
      <c r="Z1361" s="226"/>
      <c r="AA1361" s="225" t="s">
        <v>484</v>
      </c>
      <c r="AB1361" s="226"/>
      <c r="AC1361" s="225" t="s">
        <v>93</v>
      </c>
      <c r="AD1361" s="226"/>
      <c r="AE1361" s="225" t="s">
        <v>94</v>
      </c>
      <c r="AF1361" s="226"/>
      <c r="AG1361" s="225" t="s">
        <v>485</v>
      </c>
      <c r="AH1361" s="226"/>
      <c r="AI1361" s="225" t="s">
        <v>424</v>
      </c>
      <c r="AJ1361" s="226"/>
      <c r="AK1361" s="225" t="s">
        <v>425</v>
      </c>
      <c r="AL1361" s="226"/>
      <c r="AM1361" s="225" t="s">
        <v>437</v>
      </c>
      <c r="AN1361" s="226"/>
      <c r="AO1361" s="225" t="s">
        <v>500</v>
      </c>
      <c r="AP1361" s="226"/>
      <c r="AQ1361" s="225" t="s">
        <v>426</v>
      </c>
      <c r="AR1361" s="226"/>
      <c r="AS1361" s="225" t="s">
        <v>447</v>
      </c>
      <c r="AT1361" s="226"/>
      <c r="AU1361" s="225" t="s">
        <v>23</v>
      </c>
      <c r="AV1361" s="226"/>
      <c r="AW1361" s="89" t="s">
        <v>442</v>
      </c>
      <c r="AX1361" s="89" t="s">
        <v>96</v>
      </c>
      <c r="AY1361" s="195" t="s">
        <v>411</v>
      </c>
      <c r="AZ1361" s="105" t="s">
        <v>97</v>
      </c>
      <c r="BA1361" s="105" t="s">
        <v>443</v>
      </c>
      <c r="BB1361" s="90" t="s">
        <v>434</v>
      </c>
      <c r="BC1361" s="106" t="s">
        <v>412</v>
      </c>
      <c r="BD1361" s="90" t="s">
        <v>435</v>
      </c>
      <c r="BE1361" s="90" t="s">
        <v>93</v>
      </c>
      <c r="BF1361" s="90" t="s">
        <v>94</v>
      </c>
      <c r="BG1361" s="90" t="s">
        <v>31</v>
      </c>
      <c r="BH1361" s="90" t="s">
        <v>444</v>
      </c>
      <c r="BI1361" s="91" t="s">
        <v>445</v>
      </c>
      <c r="BJ1361" s="91" t="s">
        <v>446</v>
      </c>
      <c r="BK1361" s="91" t="s">
        <v>448</v>
      </c>
    </row>
    <row r="1362" spans="1:63" x14ac:dyDescent="0.25">
      <c r="A1362" s="38" t="s">
        <v>107</v>
      </c>
      <c r="B1362" s="67"/>
      <c r="C1362" s="67"/>
      <c r="D1362" s="68"/>
      <c r="E1362" s="67"/>
      <c r="F1362" s="68"/>
      <c r="G1362" s="67"/>
      <c r="H1362" s="68"/>
      <c r="I1362" s="67"/>
      <c r="J1362" s="68"/>
      <c r="K1362" s="67"/>
      <c r="L1362" s="68"/>
      <c r="M1362" s="69"/>
      <c r="N1362" s="68"/>
      <c r="O1362" s="67"/>
      <c r="P1362" s="68"/>
      <c r="Q1362" s="67"/>
      <c r="R1362" s="68"/>
      <c r="S1362" s="67"/>
      <c r="T1362" s="68"/>
      <c r="U1362" s="67"/>
      <c r="V1362" s="68"/>
      <c r="W1362" s="67"/>
      <c r="X1362" s="68"/>
      <c r="Y1362" s="67"/>
      <c r="Z1362" s="68"/>
      <c r="AA1362" s="67"/>
      <c r="AB1362" s="68"/>
      <c r="AC1362" s="69"/>
      <c r="AD1362" s="69"/>
      <c r="AE1362" s="67"/>
      <c r="AF1362" s="68"/>
      <c r="AG1362" s="67"/>
      <c r="AH1362" s="68"/>
      <c r="AI1362" s="67"/>
      <c r="AJ1362" s="68"/>
      <c r="AK1362" s="227"/>
      <c r="AL1362" s="228"/>
      <c r="AM1362" s="227"/>
      <c r="AN1362" s="228"/>
      <c r="AO1362" s="112"/>
      <c r="AP1362" s="113"/>
      <c r="AQ1362" s="112"/>
      <c r="AR1362" s="113"/>
      <c r="AS1362" s="112"/>
      <c r="AT1362" s="113"/>
      <c r="AU1362" s="67"/>
      <c r="AV1362" s="110"/>
      <c r="AW1362" s="89"/>
      <c r="AX1362" s="89"/>
      <c r="AY1362" s="89"/>
      <c r="AZ1362" s="89"/>
      <c r="BA1362" s="89"/>
    </row>
    <row r="1363" spans="1:63" x14ac:dyDescent="0.25">
      <c r="A1363" s="77"/>
      <c r="B1363" s="70"/>
      <c r="C1363" s="223">
        <f>(VLOOKUP(A1362,$BL$2:$CH$5,2,FALSE))*'Attorney Detail'!F1363</f>
        <v>15</v>
      </c>
      <c r="D1363" s="224"/>
      <c r="E1363" s="223">
        <f>(VLOOKUP(A1362,$BL$2:$CH$5,3,FALSE))*'Attorney Detail'!F1363</f>
        <v>15</v>
      </c>
      <c r="F1363" s="224"/>
      <c r="G1363" s="223">
        <f>VLOOKUP(A1362,$BL$2:$CI$5,4,FALSE)*'Attorney Detail'!F1363</f>
        <v>50</v>
      </c>
      <c r="H1363" s="224"/>
      <c r="I1363" s="223">
        <f>VLOOKUP(A1362,$BL$2:$CI$5,5,FALSE)*'Attorney Detail'!F1363</f>
        <v>80</v>
      </c>
      <c r="J1363" s="224"/>
      <c r="K1363" s="223">
        <f>VLOOKUP(A1362,$BL$2:$CI$5,6,FALSE)*'Attorney Detail'!F1363</f>
        <v>100</v>
      </c>
      <c r="L1363" s="224"/>
      <c r="M1363" s="234">
        <f>VLOOKUP(A1362,$BL$2:$CI$5,7,FALSE)*'Attorney Detail'!F1363</f>
        <v>150</v>
      </c>
      <c r="N1363" s="224"/>
      <c r="O1363" s="223">
        <f>VLOOKUP(A1362,$BL$2:$CI$5,8,FALSE)*'Attorney Detail'!F1363</f>
        <v>300</v>
      </c>
      <c r="P1363" s="224"/>
      <c r="Q1363" s="223">
        <f>VLOOKUP(A1362,$BL$2:$CI$5,9,FALSE)*'Attorney Detail'!F1363</f>
        <v>15</v>
      </c>
      <c r="R1363" s="224"/>
      <c r="S1363" s="223">
        <f>VLOOKUP(A1362,$BL$2:$CI$5,10,FALSE)*'Attorney Detail'!F1363</f>
        <v>50</v>
      </c>
      <c r="T1363" s="224"/>
      <c r="U1363" s="223">
        <f>VLOOKUP(A1362,$BL$2:$CI$5,11,FALSE)*'Attorney Detail'!F1363</f>
        <v>100</v>
      </c>
      <c r="V1363" s="224"/>
      <c r="W1363" s="223">
        <f>VLOOKUP(A1362,$BL$2:$CI$5,12,FALSE)*'Attorney Detail'!F1363</f>
        <v>220</v>
      </c>
      <c r="X1363" s="224"/>
      <c r="Y1363" s="223">
        <f>VLOOKUP(A1362,$BL$2:$CI$5,13,FALSE)*'Attorney Detail'!F1363</f>
        <v>300</v>
      </c>
      <c r="Z1363" s="224"/>
      <c r="AA1363" s="229">
        <f>VLOOKUP(A1362,$BL$2:$CI$5,14,FALSE)*'Attorney Detail'!F1363</f>
        <v>400</v>
      </c>
      <c r="AB1363" s="230"/>
      <c r="AC1363" s="229">
        <f>VLOOKUP(A1362,$BL$2:$CI$5,15,FALSE)*'Attorney Detail'!F1363</f>
        <v>120</v>
      </c>
      <c r="AD1363" s="231"/>
      <c r="AE1363" s="229">
        <f>VLOOKUP(A1362,$BL$2:$CI$5,16,FALSE)*'Attorney Detail'!F1363</f>
        <v>120</v>
      </c>
      <c r="AF1363" s="230"/>
      <c r="AG1363" s="229">
        <f>VLOOKUP(A1362,$BL$2:$CI$5,17,FALSE)*'Attorney Detail'!F1363</f>
        <v>300</v>
      </c>
      <c r="AH1363" s="230"/>
      <c r="AI1363" s="223">
        <f>VLOOKUP(A1362,$BL$2:$CI$5,18,FALSE)*'Attorney Detail'!F1363</f>
        <v>300</v>
      </c>
      <c r="AJ1363" s="224"/>
      <c r="AK1363" s="223">
        <f>VLOOKUP(A1362,$BL$2:$CI$5,19,FALSE)*'Attorney Detail'!F1363</f>
        <v>15</v>
      </c>
      <c r="AL1363" s="224"/>
      <c r="AM1363" s="223">
        <f>VLOOKUP(A1362,$BL$2:$CI$5,20,FALSE)*'Attorney Detail'!F1363</f>
        <v>40</v>
      </c>
      <c r="AN1363" s="224"/>
      <c r="AO1363" s="223">
        <f>VLOOKUP(A1362,$BL$2:$CI$5,21,FALSE)*'Attorney Detail'!F1363</f>
        <v>40</v>
      </c>
      <c r="AP1363" s="224"/>
      <c r="AQ1363" s="223">
        <f>VLOOKUP(A1362,$BL$2:$CI$5,22,FALSE)*'Attorney Detail'!F1363</f>
        <v>40</v>
      </c>
      <c r="AR1363" s="224"/>
      <c r="AS1363" s="235">
        <f>VLOOKUP(A1362,$BL$2:$CI$5,23,FALSE)*'Attorney Detail'!F1363</f>
        <v>10000000000</v>
      </c>
      <c r="AT1363" s="236"/>
      <c r="AU1363" s="237"/>
      <c r="AV1363" s="238"/>
    </row>
    <row r="1364" spans="1:63" ht="15.75" thickBot="1" x14ac:dyDescent="0.3">
      <c r="A1364" s="37" t="str">
        <f>'Attorney Detail'!A1363&amp;""</f>
        <v/>
      </c>
      <c r="B1364" s="78" t="s">
        <v>24</v>
      </c>
      <c r="C1364" s="78" t="s">
        <v>24</v>
      </c>
      <c r="D1364" s="78" t="s">
        <v>112</v>
      </c>
      <c r="E1364" s="78" t="s">
        <v>24</v>
      </c>
      <c r="F1364" s="78" t="s">
        <v>112</v>
      </c>
      <c r="G1364" s="78" t="s">
        <v>24</v>
      </c>
      <c r="H1364" s="78" t="s">
        <v>112</v>
      </c>
      <c r="I1364" s="78" t="s">
        <v>24</v>
      </c>
      <c r="J1364" s="78" t="s">
        <v>112</v>
      </c>
      <c r="K1364" s="78" t="s">
        <v>24</v>
      </c>
      <c r="L1364" s="78" t="s">
        <v>112</v>
      </c>
      <c r="M1364" s="78" t="s">
        <v>24</v>
      </c>
      <c r="N1364" s="78" t="s">
        <v>112</v>
      </c>
      <c r="O1364" s="78" t="s">
        <v>24</v>
      </c>
      <c r="P1364" s="78" t="s">
        <v>112</v>
      </c>
      <c r="Q1364" s="78" t="s">
        <v>24</v>
      </c>
      <c r="R1364" s="78" t="s">
        <v>112</v>
      </c>
      <c r="S1364" s="78" t="s">
        <v>24</v>
      </c>
      <c r="T1364" s="78" t="s">
        <v>112</v>
      </c>
      <c r="U1364" s="78" t="s">
        <v>24</v>
      </c>
      <c r="V1364" s="78" t="s">
        <v>112</v>
      </c>
      <c r="W1364" s="78" t="s">
        <v>24</v>
      </c>
      <c r="X1364" s="78" t="s">
        <v>112</v>
      </c>
      <c r="Y1364" s="78" t="s">
        <v>24</v>
      </c>
      <c r="Z1364" s="78" t="s">
        <v>112</v>
      </c>
      <c r="AA1364" s="78" t="s">
        <v>24</v>
      </c>
      <c r="AB1364" s="78" t="s">
        <v>112</v>
      </c>
      <c r="AC1364" s="78" t="s">
        <v>24</v>
      </c>
      <c r="AD1364" s="78" t="s">
        <v>112</v>
      </c>
      <c r="AE1364" s="78" t="s">
        <v>24</v>
      </c>
      <c r="AF1364" s="78" t="s">
        <v>112</v>
      </c>
      <c r="AG1364" s="78" t="s">
        <v>24</v>
      </c>
      <c r="AH1364" s="79" t="s">
        <v>112</v>
      </c>
      <c r="AI1364" s="78" t="s">
        <v>24</v>
      </c>
      <c r="AJ1364" s="78" t="s">
        <v>112</v>
      </c>
      <c r="AK1364" s="78" t="s">
        <v>24</v>
      </c>
      <c r="AL1364" s="78" t="s">
        <v>112</v>
      </c>
      <c r="AM1364" s="78" t="s">
        <v>24</v>
      </c>
      <c r="AN1364" s="78" t="s">
        <v>112</v>
      </c>
      <c r="AO1364" s="78" t="s">
        <v>24</v>
      </c>
      <c r="AP1364" s="78" t="s">
        <v>112</v>
      </c>
      <c r="AQ1364" s="78" t="s">
        <v>24</v>
      </c>
      <c r="AR1364" s="78" t="s">
        <v>112</v>
      </c>
      <c r="AS1364" s="78" t="s">
        <v>24</v>
      </c>
      <c r="AT1364" s="78" t="s">
        <v>112</v>
      </c>
      <c r="AU1364" s="78" t="s">
        <v>24</v>
      </c>
      <c r="AV1364" s="154" t="s">
        <v>112</v>
      </c>
    </row>
    <row r="1365" spans="1:63" ht="16.5" thickTop="1" thickBot="1" x14ac:dyDescent="0.3">
      <c r="A1365" s="20" t="s">
        <v>25</v>
      </c>
      <c r="B1365" s="21"/>
      <c r="C1365" s="21"/>
      <c r="D1365" s="75">
        <f>C1365/C1363</f>
        <v>0</v>
      </c>
      <c r="E1365" s="21"/>
      <c r="F1365" s="75">
        <f>E1365/E1363</f>
        <v>0</v>
      </c>
      <c r="G1365" s="21"/>
      <c r="H1365" s="75">
        <f>G1365/G1363</f>
        <v>0</v>
      </c>
      <c r="I1365" s="21"/>
      <c r="J1365" s="75">
        <f>I1365/I1363</f>
        <v>0</v>
      </c>
      <c r="K1365" s="21"/>
      <c r="L1365" s="75">
        <f>K1365/K1363</f>
        <v>0</v>
      </c>
      <c r="M1365" s="21"/>
      <c r="N1365" s="75">
        <f>M1365/M1363</f>
        <v>0</v>
      </c>
      <c r="O1365" s="21"/>
      <c r="P1365" s="75">
        <f>O1365/O1363</f>
        <v>0</v>
      </c>
      <c r="Q1365" s="21"/>
      <c r="R1365" s="75">
        <f>Q1365/Q1363</f>
        <v>0</v>
      </c>
      <c r="S1365" s="21"/>
      <c r="T1365" s="75">
        <f>S1365/S1363</f>
        <v>0</v>
      </c>
      <c r="U1365" s="21"/>
      <c r="V1365" s="75">
        <f>U1365/U1363</f>
        <v>0</v>
      </c>
      <c r="W1365" s="21"/>
      <c r="X1365" s="75">
        <f>W1365/W1363</f>
        <v>0</v>
      </c>
      <c r="Y1365" s="21"/>
      <c r="Z1365" s="75">
        <f>Y1365/Y1363</f>
        <v>0</v>
      </c>
      <c r="AA1365" s="21"/>
      <c r="AB1365" s="75">
        <f>AA1365/AA1363</f>
        <v>0</v>
      </c>
      <c r="AC1365" s="21"/>
      <c r="AD1365" s="75">
        <f>AC1365/AC1363</f>
        <v>0</v>
      </c>
      <c r="AE1365" s="21"/>
      <c r="AF1365" s="75">
        <f>AE1365/AE1363</f>
        <v>0</v>
      </c>
      <c r="AG1365" s="21"/>
      <c r="AH1365" s="75">
        <f>AG1365/AG1363</f>
        <v>0</v>
      </c>
      <c r="AI1365" s="21"/>
      <c r="AJ1365" s="75">
        <f>AI1365/AI1363</f>
        <v>0</v>
      </c>
      <c r="AK1365" s="21"/>
      <c r="AL1365" s="75">
        <f>AK1365/AK1363</f>
        <v>0</v>
      </c>
      <c r="AM1365" s="21">
        <v>0</v>
      </c>
      <c r="AN1365" s="75">
        <f>AM1365/AM1363</f>
        <v>0</v>
      </c>
      <c r="AO1365" s="21"/>
      <c r="AP1365" s="75">
        <f>AO1365/AO1363</f>
        <v>0</v>
      </c>
      <c r="AQ1365" s="21"/>
      <c r="AR1365" s="75">
        <f>AQ1365/AQ1363</f>
        <v>0</v>
      </c>
      <c r="AS1365" s="21"/>
      <c r="AT1365" s="75">
        <f>AS1365/AS1363</f>
        <v>0</v>
      </c>
      <c r="AU1365" s="100">
        <f>E1365+M1365+O1365+Q1365+W1365+Y1365+AA1365+AE1365+AG1365+AI1365+AO1365+AS1365+G1365+K1365+I1365+AC1365+S1365+U1365+AQ1365+AK1365+AM1365+C1365</f>
        <v>0</v>
      </c>
      <c r="AV1365" s="155">
        <f t="shared" ref="AV1365:AV1369" si="6150">F1365+N1365+P1365+R1365+X1365+Z1365+AB1365+AF1365+AH1365+AJ1365+AP1365+AT1365+AD1365+H1365+L1365+J1365+T1365+V1365+AR1365+AL1365+AN1365+D1365</f>
        <v>0</v>
      </c>
      <c r="AW1365" s="93">
        <f>IF(D1365=0,0,(IF('Attorney Detail'!I1363="yes",(D1365/AV1365)*('Attorney Detail'!G1363+'Attorney Detail'!H1363),0)))</f>
        <v>0</v>
      </c>
      <c r="AX1365" s="93">
        <f>IF(F1365=0,0,(IF('Attorney Detail'!J1363="yes",(F1365/AV1365)*('Attorney Detail'!G1363+'Attorney Detail'!H1363),0)))</f>
        <v>0</v>
      </c>
      <c r="AY1365" s="93">
        <f>IF(H1365+J1365=0,0,(IF('Attorney Detail'!K1363="yes",((H1365+J1365)/AV1365)*('Attorney Detail'!G1363+'Attorney Detail'!H1363),0)))</f>
        <v>0</v>
      </c>
      <c r="AZ1365" s="93">
        <f>IF(L1365=0,0,(IF('Attorney Detail'!L1363="yes",(L1365/AV1365)*('Attorney Detail'!G1363+'Attorney Detail'!H1363),0)))</f>
        <v>0</v>
      </c>
      <c r="BA1365" s="93">
        <f>IF(N1365=0,0,(N1365/AV1365)*('Attorney Detail'!G1363+'Attorney Detail'!H1363))</f>
        <v>0</v>
      </c>
      <c r="BB1365" s="93">
        <f>IF(R1365+T1365=0,0,(IF('Attorney Detail'!M1363="yes",((R1365+T1365)/AV1365)*('Attorney Detail'!G1363+'Attorney Detail'!H1363),0)))</f>
        <v>0</v>
      </c>
      <c r="BC1365" s="93">
        <f>IF(V1365=0,0,(IF('Attorney Detail'!N1363="yes",(((V1365)/AV1365)*('Attorney Detail'!G1363+'Attorney Detail'!H1363)),0)))</f>
        <v>0</v>
      </c>
      <c r="BD1365" s="93">
        <f>IF(X1365+Z1365+AB1365=0,0,(IF('Attorney Detail'!O1363="yes",((X1365+Z1365+AB1365)/AV1365)*('Attorney Detail'!G1363+'Attorney Detail'!H1363),0)))</f>
        <v>0</v>
      </c>
      <c r="BE1365" s="93">
        <f>IF(AD1365=0,0,(IF('Attorney Detail'!P1363="yes",(AD1365/AV1365)*('Attorney Detail'!G1363+'Attorney Detail'!H1363),0)))</f>
        <v>0</v>
      </c>
      <c r="BF1365" s="93">
        <f>IF(AF1365=0,0,(IF('Attorney Detail'!Q1363="yes",(AF1365/AV1365)*('Attorney Detail'!G1363+'Attorney Detail'!H1363),0)))</f>
        <v>0</v>
      </c>
      <c r="BG1365" s="93">
        <f>IF(AH1365=0,0,(AH1365/AV1365)*('Attorney Detail'!G1363+'Attorney Detail'!H1363))</f>
        <v>0</v>
      </c>
      <c r="BH1365" s="93">
        <f>IF(AK1365+AM1365=0,0,(IF('Attorney Detail'!R1363="yes",((AL1365+AN1365)/AV1365)*('Attorney Detail'!G1363+'Attorney Detail'!H1363),0)))</f>
        <v>0</v>
      </c>
      <c r="BI1365" s="91">
        <f>IF(AP1365=0,0,(IF('Attorney Detail'!S1363="yes",(AP1365/AV1365)*('Attorney Detail'!G1363+'Attorney Detail'!H1363),0)))</f>
        <v>0</v>
      </c>
      <c r="BJ1365" s="91">
        <f>IF(AT1365=0,0,(AT1365/AV1365)*('Attorney Detail'!G1363+'Attorney Detail'!H1363))</f>
        <v>0</v>
      </c>
      <c r="BK1365" s="91">
        <f>IF((AU1365)=0,('Attorney Detail'!G1363+'Attorney Detail'!H1363),SUM(AW1365:BJ1365))</f>
        <v>0</v>
      </c>
    </row>
    <row r="1366" spans="1:63" ht="16.5" thickTop="1" thickBot="1" x14ac:dyDescent="0.3">
      <c r="A1366" s="22" t="s">
        <v>26</v>
      </c>
      <c r="B1366" s="23"/>
      <c r="C1366" s="88"/>
      <c r="D1366" s="75">
        <f>C1366/C1363</f>
        <v>0</v>
      </c>
      <c r="E1366" s="88"/>
      <c r="F1366" s="75">
        <f>E1366/E1363</f>
        <v>0</v>
      </c>
      <c r="G1366" s="88"/>
      <c r="H1366" s="75">
        <f>G1366/G1363</f>
        <v>0</v>
      </c>
      <c r="I1366" s="88"/>
      <c r="J1366" s="75">
        <f>I1366/I1363</f>
        <v>0</v>
      </c>
      <c r="K1366" s="88"/>
      <c r="L1366" s="75">
        <f>K1366/K1363</f>
        <v>0</v>
      </c>
      <c r="M1366" s="88"/>
      <c r="N1366" s="75">
        <f>M1366/M1363</f>
        <v>0</v>
      </c>
      <c r="O1366" s="88"/>
      <c r="P1366" s="75">
        <f>O1366/O1363</f>
        <v>0</v>
      </c>
      <c r="Q1366" s="88"/>
      <c r="R1366" s="75">
        <f>Q1366/Q1363</f>
        <v>0</v>
      </c>
      <c r="S1366" s="88"/>
      <c r="T1366" s="75">
        <f>S1366/S1363</f>
        <v>0</v>
      </c>
      <c r="U1366" s="88"/>
      <c r="V1366" s="75">
        <f>U1366/U1363</f>
        <v>0</v>
      </c>
      <c r="W1366" s="88"/>
      <c r="X1366" s="75">
        <f>W1366/W1363</f>
        <v>0</v>
      </c>
      <c r="Y1366" s="88"/>
      <c r="Z1366" s="75">
        <f>Y1366/Y1363</f>
        <v>0</v>
      </c>
      <c r="AA1366" s="88"/>
      <c r="AB1366" s="75">
        <f>AA1366/AA1363</f>
        <v>0</v>
      </c>
      <c r="AC1366" s="88"/>
      <c r="AD1366" s="75">
        <f>AC1366/AC1363</f>
        <v>0</v>
      </c>
      <c r="AE1366" s="88"/>
      <c r="AF1366" s="75">
        <f>AE1366/AE1363</f>
        <v>0</v>
      </c>
      <c r="AG1366" s="88"/>
      <c r="AH1366" s="75">
        <f>AG1366/AG1363</f>
        <v>0</v>
      </c>
      <c r="AI1366" s="88"/>
      <c r="AJ1366" s="75">
        <f>AI1366/AI1363</f>
        <v>0</v>
      </c>
      <c r="AK1366" s="88">
        <v>0</v>
      </c>
      <c r="AL1366" s="75">
        <f>AK1366/AK1363</f>
        <v>0</v>
      </c>
      <c r="AM1366" s="88">
        <v>0</v>
      </c>
      <c r="AN1366" s="75">
        <f>AM1366/AM1363</f>
        <v>0</v>
      </c>
      <c r="AO1366" s="88"/>
      <c r="AP1366" s="75">
        <f>AO1366/AO1363</f>
        <v>0</v>
      </c>
      <c r="AQ1366" s="88"/>
      <c r="AR1366" s="75">
        <f>AQ1366/AQ1363</f>
        <v>0</v>
      </c>
      <c r="AS1366" s="88"/>
      <c r="AT1366" s="75">
        <f>AS1366/AS1363</f>
        <v>0</v>
      </c>
      <c r="AU1366" s="107">
        <f>E1366+M1366+O1366+Q1366+W1366+Y1366+AA1366+AE1366+AG1366+AI1366+AO1366+AS1366+G1366+K1366+I1366+AC1366+S1366+U1366+AQ1366+AK1366+AM1366+C1366</f>
        <v>0</v>
      </c>
      <c r="AV1366" s="155">
        <f t="shared" si="6150"/>
        <v>0</v>
      </c>
      <c r="AW1366" s="93">
        <f>IF(D1366=0,0,(IF('Attorney Detail'!I1364="yes",(D1366/AV1366)*('Attorney Detail'!G1364+'Attorney Detail'!H1364),0)))</f>
        <v>0</v>
      </c>
      <c r="AX1366" s="93">
        <f>IF(F1366=0,0,(IF('Attorney Detail'!J1364="yes",(F1366/AV1366)*('Attorney Detail'!G1364+'Attorney Detail'!H1364),0)))</f>
        <v>0</v>
      </c>
      <c r="AY1366" s="93">
        <f>IF(H1366+J1366=0,0,(IF('Attorney Detail'!K1364="yes",((H1366+J1366)/AV1366)*('Attorney Detail'!G1364+'Attorney Detail'!H1364),0)))</f>
        <v>0</v>
      </c>
      <c r="AZ1366" s="93">
        <f>IF(L1366=0,0,(IF('Attorney Detail'!L1364="yes",(L1366/AV1366)*('Attorney Detail'!G1364+'Attorney Detail'!H1364),0)))</f>
        <v>0</v>
      </c>
      <c r="BA1366" s="93">
        <f>IF(N1366=0,0,(N1366/AV1366)*('Attorney Detail'!G1364+'Attorney Detail'!H1364))</f>
        <v>0</v>
      </c>
      <c r="BB1366" s="93">
        <f>IF(R1366+T1366=0,0,(IF('Attorney Detail'!M1364="yes",((R1366+T1366)/AV1366)*('Attorney Detail'!G1364+'Attorney Detail'!H1364),0)))</f>
        <v>0</v>
      </c>
      <c r="BC1366" s="93">
        <f>IF(V1366=0,0,(IF('Attorney Detail'!N1364="yes",(((V1366)/AV1366)*('Attorney Detail'!G1364+'Attorney Detail'!H1364)),0)))</f>
        <v>0</v>
      </c>
      <c r="BD1366" s="93">
        <f>IF(X1366+Z1366+AB1366=0,0,(IF('Attorney Detail'!O1364="yes",((X1366+Z1366+AB1366)/AV1366)*('Attorney Detail'!G1364+'Attorney Detail'!H1364),0)))</f>
        <v>0</v>
      </c>
      <c r="BE1366" s="93">
        <f>IF(AD1366=0,0,(IF('Attorney Detail'!P1364="yes",(AD1366/AV1366)*('Attorney Detail'!G1364+'Attorney Detail'!H1364),0)))</f>
        <v>0</v>
      </c>
      <c r="BF1366" s="93">
        <f>IF(AF1366=0,0,(IF('Attorney Detail'!Q1364="yes",(AF1366/AV1366)*('Attorney Detail'!G1364+'Attorney Detail'!H1364),0)))</f>
        <v>0</v>
      </c>
      <c r="BG1366" s="93">
        <f>IF(AH1366=0,0,(AH1366/AV1366)*('Attorney Detail'!G1364+'Attorney Detail'!H1364))</f>
        <v>0</v>
      </c>
      <c r="BH1366" s="93">
        <f>IF(AK1366+AM1366=0,0,(IF('Attorney Detail'!R1364="yes",((AL1366+AN1366)/AV1366)*('Attorney Detail'!G1364+'Attorney Detail'!H1364),0)))</f>
        <v>0</v>
      </c>
      <c r="BI1366" s="91">
        <f>IF(AP1366=0,0,(IF('Attorney Detail'!S1364="yes",(AP1366/AV1366)*('Attorney Detail'!G1364+'Attorney Detail'!H1364),0)))</f>
        <v>0</v>
      </c>
      <c r="BJ1366" s="91">
        <f>IF(AT1366=0,0,(AT1366/AV1366)*('Attorney Detail'!G1364+'Attorney Detail'!H1364))</f>
        <v>0</v>
      </c>
      <c r="BK1366" s="91">
        <f>IF((AU1366)=0,('Attorney Detail'!G1364+'Attorney Detail'!H1364),SUM(AW1366:BJ1366))</f>
        <v>0</v>
      </c>
    </row>
    <row r="1367" spans="1:63" ht="16.5" thickTop="1" thickBot="1" x14ac:dyDescent="0.3">
      <c r="A1367" s="22" t="s">
        <v>27</v>
      </c>
      <c r="B1367" s="23"/>
      <c r="C1367" s="88"/>
      <c r="D1367" s="75">
        <f>C1367/C1363</f>
        <v>0</v>
      </c>
      <c r="E1367" s="88"/>
      <c r="F1367" s="75">
        <f>E1367/E1363</f>
        <v>0</v>
      </c>
      <c r="G1367" s="88"/>
      <c r="H1367" s="75">
        <f>G1367/G1363</f>
        <v>0</v>
      </c>
      <c r="I1367" s="88"/>
      <c r="J1367" s="75">
        <f>I1367/I1363</f>
        <v>0</v>
      </c>
      <c r="K1367" s="88"/>
      <c r="L1367" s="75">
        <f>K1367/K1363</f>
        <v>0</v>
      </c>
      <c r="M1367" s="88"/>
      <c r="N1367" s="75">
        <f>M1367/M1363</f>
        <v>0</v>
      </c>
      <c r="O1367" s="88"/>
      <c r="P1367" s="75">
        <f>O1367/O1363</f>
        <v>0</v>
      </c>
      <c r="Q1367" s="88"/>
      <c r="R1367" s="75">
        <f>Q1367/Q1363</f>
        <v>0</v>
      </c>
      <c r="S1367" s="88"/>
      <c r="T1367" s="75">
        <f>S1367/S1363</f>
        <v>0</v>
      </c>
      <c r="U1367" s="88"/>
      <c r="V1367" s="75">
        <f>U1367/U1363</f>
        <v>0</v>
      </c>
      <c r="W1367" s="88"/>
      <c r="X1367" s="75">
        <f>W1367/W1363</f>
        <v>0</v>
      </c>
      <c r="Y1367" s="88"/>
      <c r="Z1367" s="75">
        <f>Y1367/Y1363</f>
        <v>0</v>
      </c>
      <c r="AA1367" s="88"/>
      <c r="AB1367" s="75">
        <f>AA1367/AA1363</f>
        <v>0</v>
      </c>
      <c r="AC1367" s="88"/>
      <c r="AD1367" s="75">
        <f>AC1367/AC1363</f>
        <v>0</v>
      </c>
      <c r="AE1367" s="88"/>
      <c r="AF1367" s="75">
        <f>AE1367/AE1363</f>
        <v>0</v>
      </c>
      <c r="AG1367" s="88"/>
      <c r="AH1367" s="75">
        <f>AG1367/AG1363</f>
        <v>0</v>
      </c>
      <c r="AI1367" s="88"/>
      <c r="AJ1367" s="75">
        <f>AI1367/AI1363</f>
        <v>0</v>
      </c>
      <c r="AK1367" s="88">
        <v>0</v>
      </c>
      <c r="AL1367" s="75">
        <f>AK1367/AK1363</f>
        <v>0</v>
      </c>
      <c r="AM1367" s="88">
        <v>0</v>
      </c>
      <c r="AN1367" s="75">
        <f>AM1367/AM1363</f>
        <v>0</v>
      </c>
      <c r="AO1367" s="88"/>
      <c r="AP1367" s="75">
        <f>AO1367/AO1363</f>
        <v>0</v>
      </c>
      <c r="AQ1367" s="88"/>
      <c r="AR1367" s="75">
        <f>AQ1367/AQ1363</f>
        <v>0</v>
      </c>
      <c r="AS1367" s="88"/>
      <c r="AT1367" s="75">
        <f>AS1367/AS1363</f>
        <v>0</v>
      </c>
      <c r="AU1367" s="107">
        <f>E1367+M1367+O1367+Q1367+W1367+Y1367+AA1367+AE1367+AG1367+AI1367+AO1367+AS1367+G1367+K1367+I1367+AC1367+S1367+U1367+AQ1367+AK1367+AM1367+C1367</f>
        <v>0</v>
      </c>
      <c r="AV1367" s="155">
        <f t="shared" si="6150"/>
        <v>0</v>
      </c>
      <c r="AW1367" s="93">
        <f>IF(D1367=0,0,(IF('Attorney Detail'!I1365="yes",(D1367/AV1367)*('Attorney Detail'!G1365+'Attorney Detail'!H1365),0)))</f>
        <v>0</v>
      </c>
      <c r="AX1367" s="93">
        <f>IF(F1367=0,0,(IF('Attorney Detail'!J1365="yes",(F1367/AV1367)*('Attorney Detail'!G1365+'Attorney Detail'!H1365),0)))</f>
        <v>0</v>
      </c>
      <c r="AY1367" s="93">
        <f>IF(H1367+J1367=0,0,(IF('Attorney Detail'!K1365="yes",((H1367+J1367)/AV1367)*('Attorney Detail'!G1365+'Attorney Detail'!H1365),0)))</f>
        <v>0</v>
      </c>
      <c r="AZ1367" s="93">
        <f>IF(L1367=0,0,(IF('Attorney Detail'!L1365="yes",(L1367/AV1367)*('Attorney Detail'!G1365+'Attorney Detail'!H1365),0)))</f>
        <v>0</v>
      </c>
      <c r="BA1367" s="93">
        <f>IF(N1367=0,0,(N1367/AV1367)*('Attorney Detail'!G1365+'Attorney Detail'!H1365))</f>
        <v>0</v>
      </c>
      <c r="BB1367" s="93">
        <f>IF(R1367+T1367=0,0,(IF('Attorney Detail'!M1365="yes",((R1367+T1367)/AV1367)*('Attorney Detail'!G1365+'Attorney Detail'!H1365),0)))</f>
        <v>0</v>
      </c>
      <c r="BC1367" s="93">
        <f>IF(V1367=0,0,(IF('Attorney Detail'!N1365="yes",(((V1367)/AV1367)*('Attorney Detail'!G1365+'Attorney Detail'!H1365)),0)))</f>
        <v>0</v>
      </c>
      <c r="BD1367" s="93">
        <f>IF(X1367+Z1367+AB1367=0,0,(IF('Attorney Detail'!O1365="yes",((X1367+Z1367+AB1367)/AV1367)*('Attorney Detail'!G1365+'Attorney Detail'!H1365),0)))</f>
        <v>0</v>
      </c>
      <c r="BE1367" s="93">
        <f>IF(AD1367=0,0,(IF('Attorney Detail'!P1365="yes",(AD1367/AV1367)*('Attorney Detail'!G1365+'Attorney Detail'!H1365),0)))</f>
        <v>0</v>
      </c>
      <c r="BF1367" s="93">
        <f>IF(AF1367=0,0,(IF('Attorney Detail'!Q1365="yes",(AF1367/AV1367)*('Attorney Detail'!G1365+'Attorney Detail'!H1365),0)))</f>
        <v>0</v>
      </c>
      <c r="BG1367" s="93">
        <f>IF(AH1367=0,0,(AH1367/AV1367)*('Attorney Detail'!G1365+'Attorney Detail'!H1365))</f>
        <v>0</v>
      </c>
      <c r="BH1367" s="93">
        <f>IF(AK1367+AM1367=0,0,(IF('Attorney Detail'!R1365="yes",((AL1367+AN1367)/AV1367)*('Attorney Detail'!G1365+'Attorney Detail'!H1365),0)))</f>
        <v>0</v>
      </c>
      <c r="BI1367" s="91">
        <f>IF(AP1367=0,0,(IF('Attorney Detail'!S1365="yes",(AP1367/AV1367)*('Attorney Detail'!G1365+'Attorney Detail'!H1365),0)))</f>
        <v>0</v>
      </c>
      <c r="BJ1367" s="91">
        <f>IF(AT1367=0,0,(AT1367/AV1367)*('Attorney Detail'!G1365+'Attorney Detail'!H1365))</f>
        <v>0</v>
      </c>
      <c r="BK1367" s="91">
        <f>IF((AU1367)=0,('Attorney Detail'!G1365+'Attorney Detail'!H1365),SUM(AW1367:BJ1367))</f>
        <v>0</v>
      </c>
    </row>
    <row r="1368" spans="1:63" ht="16.5" thickTop="1" thickBot="1" x14ac:dyDescent="0.3">
      <c r="A1368" s="24" t="s">
        <v>28</v>
      </c>
      <c r="B1368" s="25"/>
      <c r="C1368" s="25"/>
      <c r="D1368" s="75">
        <f>C1368/C1363</f>
        <v>0</v>
      </c>
      <c r="E1368" s="25"/>
      <c r="F1368" s="75">
        <f>E1368/E1363</f>
        <v>0</v>
      </c>
      <c r="G1368" s="25"/>
      <c r="H1368" s="75">
        <f>G1368/G1363</f>
        <v>0</v>
      </c>
      <c r="I1368" s="25"/>
      <c r="J1368" s="75">
        <f>I1368/I1363</f>
        <v>0</v>
      </c>
      <c r="K1368" s="25"/>
      <c r="L1368" s="75">
        <f>K1368/K1363</f>
        <v>0</v>
      </c>
      <c r="M1368" s="25"/>
      <c r="N1368" s="75">
        <f>M1368/M1363</f>
        <v>0</v>
      </c>
      <c r="O1368" s="25"/>
      <c r="P1368" s="75">
        <f>O1368/O1363</f>
        <v>0</v>
      </c>
      <c r="Q1368" s="25"/>
      <c r="R1368" s="75">
        <f>Q1368/Q1363</f>
        <v>0</v>
      </c>
      <c r="S1368" s="25"/>
      <c r="T1368" s="75">
        <f>S1368/S1363</f>
        <v>0</v>
      </c>
      <c r="U1368" s="25"/>
      <c r="V1368" s="75">
        <f>U1368/U1363</f>
        <v>0</v>
      </c>
      <c r="W1368" s="25"/>
      <c r="X1368" s="75">
        <f>W1368/W1363</f>
        <v>0</v>
      </c>
      <c r="Y1368" s="25"/>
      <c r="Z1368" s="75">
        <f>Y1368/Y1363</f>
        <v>0</v>
      </c>
      <c r="AA1368" s="25"/>
      <c r="AB1368" s="75">
        <f>AA1368/AA1363</f>
        <v>0</v>
      </c>
      <c r="AC1368" s="25"/>
      <c r="AD1368" s="75">
        <f>AC1368/AC1363</f>
        <v>0</v>
      </c>
      <c r="AE1368" s="25"/>
      <c r="AF1368" s="75">
        <f>AE1368/AE1363</f>
        <v>0</v>
      </c>
      <c r="AG1368" s="25"/>
      <c r="AH1368" s="75">
        <f>AG1368/AG1363</f>
        <v>0</v>
      </c>
      <c r="AI1368" s="25"/>
      <c r="AJ1368" s="75">
        <f>AI1368/AI1363</f>
        <v>0</v>
      </c>
      <c r="AK1368" s="25">
        <v>0</v>
      </c>
      <c r="AL1368" s="75">
        <f>AK1368/AK1363</f>
        <v>0</v>
      </c>
      <c r="AM1368" s="25">
        <v>0</v>
      </c>
      <c r="AN1368" s="75">
        <f>AM1368/AM1363</f>
        <v>0</v>
      </c>
      <c r="AO1368" s="25"/>
      <c r="AP1368" s="75">
        <f>AO1368/AO1363</f>
        <v>0</v>
      </c>
      <c r="AQ1368" s="25"/>
      <c r="AR1368" s="75">
        <f>AQ1368/AQ1363</f>
        <v>0</v>
      </c>
      <c r="AS1368" s="25"/>
      <c r="AT1368" s="75">
        <f>AS1368/AS1363</f>
        <v>0</v>
      </c>
      <c r="AU1368" s="108">
        <f>E1368+M1368+O1368+Q1368+W1368+Y1368+AA1368+AE1368+AG1368+AI1368+AO1368+AS1368+G1368+K1368+I1368+AC1368+S1368+U1368+AQ1368+AK1368+AM1368+C1368</f>
        <v>0</v>
      </c>
      <c r="AV1368" s="155">
        <f t="shared" si="6150"/>
        <v>0</v>
      </c>
      <c r="AW1368" s="93">
        <f>IF(D1368=0,0,(IF('Attorney Detail'!I1366="yes",(D1368/AV1368)*('Attorney Detail'!G1366+'Attorney Detail'!H1366),0)))</f>
        <v>0</v>
      </c>
      <c r="AX1368" s="93">
        <f>IF(F1368=0,0,(IF('Attorney Detail'!J1366="yes",(F1368/AV1368)*('Attorney Detail'!G1366+'Attorney Detail'!H1366),0)))</f>
        <v>0</v>
      </c>
      <c r="AY1368" s="93">
        <f>IF(H1368+J1368=0,0,(IF('Attorney Detail'!K1366="yes",((H1368+J1368)/AV1368)*('Attorney Detail'!G1366+'Attorney Detail'!H1366),0)))</f>
        <v>0</v>
      </c>
      <c r="AZ1368" s="93">
        <f>IF(L1368=0,0,(IF('Attorney Detail'!L1366="yes",(L1368/AV1368)*('Attorney Detail'!G1366+'Attorney Detail'!H1366),0)))</f>
        <v>0</v>
      </c>
      <c r="BA1368" s="93">
        <f>IF(N1368=0,0,(N1368/AV1368)*('Attorney Detail'!G1366+'Attorney Detail'!H1366))</f>
        <v>0</v>
      </c>
      <c r="BB1368" s="93">
        <f>IF(R1368+T1368=0,0,(IF('Attorney Detail'!M1366="yes",((R1368+T1368)/AV1368)*('Attorney Detail'!G1366+'Attorney Detail'!H1366),0)))</f>
        <v>0</v>
      </c>
      <c r="BC1368" s="93">
        <f>IF(V1368=0,0,(IF('Attorney Detail'!N1366="yes",(((V1368)/AV1368)*('Attorney Detail'!G1366+'Attorney Detail'!H1366)),0)))</f>
        <v>0</v>
      </c>
      <c r="BD1368" s="93">
        <f>IF(X1368+Z1368+AB1368=0,0,(IF('Attorney Detail'!O1366="yes",((X1368+Z1368+AB1368)/AV1368)*('Attorney Detail'!G1366+'Attorney Detail'!H1366),0)))</f>
        <v>0</v>
      </c>
      <c r="BE1368" s="93">
        <f>IF(AD1368=0,0,(IF('Attorney Detail'!P1366="yes",(AD1368/AV1368)*('Attorney Detail'!G1366+'Attorney Detail'!H1366),0)))</f>
        <v>0</v>
      </c>
      <c r="BF1368" s="93">
        <f>IF(AF1368=0,0,(IF('Attorney Detail'!Q1366="yes",(AF1368/AV1368)*('Attorney Detail'!G1366+'Attorney Detail'!H1366),0)))</f>
        <v>0</v>
      </c>
      <c r="BG1368" s="93">
        <f>IF(AH1368=0,0,(AH1368/AV1368)*('Attorney Detail'!G1366+'Attorney Detail'!H1366))</f>
        <v>0</v>
      </c>
      <c r="BH1368" s="93">
        <f>IF(AK1368+AM1368=0,0,(IF('Attorney Detail'!R1366="yes",((AL1368+AN1368)/AV1368)*('Attorney Detail'!G1366+'Attorney Detail'!H1366),0)))</f>
        <v>0</v>
      </c>
      <c r="BI1368" s="91">
        <f>IF(AP1368=0,0,(IF('Attorney Detail'!S1366="yes",(AP1368/AV1368)*('Attorney Detail'!G1366+'Attorney Detail'!H1366),0)))</f>
        <v>0</v>
      </c>
      <c r="BJ1368" s="91">
        <f>IF(AT1368=0,0,(AT1368/AV1368)*('Attorney Detail'!G1366+'Attorney Detail'!H1366))</f>
        <v>0</v>
      </c>
      <c r="BK1368" s="91">
        <f>IF((AU1368)=0,('Attorney Detail'!G1366+'Attorney Detail'!H1366),SUM(AW1368:BJ1368))</f>
        <v>0</v>
      </c>
    </row>
    <row r="1369" spans="1:63" ht="16.5" thickTop="1" thickBot="1" x14ac:dyDescent="0.3">
      <c r="A1369" s="72" t="s">
        <v>29</v>
      </c>
      <c r="B1369" s="73"/>
      <c r="C1369" s="73">
        <f t="shared" ref="C1369" si="6151">SUM(C1365:C1368)</f>
        <v>0</v>
      </c>
      <c r="D1369" s="74">
        <f t="shared" ref="D1369" si="6152">C1369/C1363</f>
        <v>0</v>
      </c>
      <c r="E1369" s="73">
        <f t="shared" ref="E1369" si="6153">SUM(E1365:E1368)</f>
        <v>0</v>
      </c>
      <c r="F1369" s="74">
        <f t="shared" ref="F1369" si="6154">E1369/E1363</f>
        <v>0</v>
      </c>
      <c r="G1369" s="73">
        <f t="shared" ref="G1369" si="6155">SUM(G1365:G1368)</f>
        <v>0</v>
      </c>
      <c r="H1369" s="75">
        <f t="shared" ref="H1369" si="6156">G1369/G1363</f>
        <v>0</v>
      </c>
      <c r="I1369" s="73">
        <f t="shared" ref="I1369" si="6157">SUM(I1365:I1368)</f>
        <v>0</v>
      </c>
      <c r="J1369" s="75">
        <f t="shared" ref="J1369" si="6158">I1369/I1363</f>
        <v>0</v>
      </c>
      <c r="K1369" s="73">
        <f t="shared" ref="K1369" si="6159">SUM(K1365:K1368)</f>
        <v>0</v>
      </c>
      <c r="L1369" s="75">
        <f t="shared" ref="L1369" si="6160">K1369/K1363</f>
        <v>0</v>
      </c>
      <c r="M1369" s="73">
        <f t="shared" ref="M1369" si="6161">SUM(M1365:M1368)</f>
        <v>0</v>
      </c>
      <c r="N1369" s="74">
        <f t="shared" ref="N1369" si="6162">M1369/M1363</f>
        <v>0</v>
      </c>
      <c r="O1369" s="73">
        <f t="shared" ref="O1369" si="6163">SUM(O1365:O1368)</f>
        <v>0</v>
      </c>
      <c r="P1369" s="74">
        <f t="shared" ref="P1369" si="6164">O1369/O1363</f>
        <v>0</v>
      </c>
      <c r="Q1369" s="73">
        <f t="shared" ref="Q1369" si="6165">SUM(Q1365:Q1368)</f>
        <v>0</v>
      </c>
      <c r="R1369" s="75">
        <f t="shared" ref="R1369" si="6166">Q1369/Q1363</f>
        <v>0</v>
      </c>
      <c r="S1369" s="73">
        <f t="shared" ref="S1369" si="6167">SUM(S1365:S1368)</f>
        <v>0</v>
      </c>
      <c r="T1369" s="75">
        <f t="shared" ref="T1369" si="6168">S1369/S1363</f>
        <v>0</v>
      </c>
      <c r="U1369" s="73">
        <f t="shared" ref="U1369" si="6169">SUM(U1365:U1368)</f>
        <v>0</v>
      </c>
      <c r="V1369" s="75">
        <f t="shared" ref="V1369" si="6170">U1369/U1363</f>
        <v>0</v>
      </c>
      <c r="W1369" s="73">
        <f t="shared" ref="W1369" si="6171">SUM(W1365:W1368)</f>
        <v>0</v>
      </c>
      <c r="X1369" s="75">
        <f t="shared" ref="X1369" si="6172">W1369/W1363</f>
        <v>0</v>
      </c>
      <c r="Y1369" s="73">
        <f t="shared" ref="Y1369" si="6173">SUM(Y1365:Y1368)</f>
        <v>0</v>
      </c>
      <c r="Z1369" s="75">
        <f t="shared" ref="Z1369" si="6174">Y1369/Y1363</f>
        <v>0</v>
      </c>
      <c r="AA1369" s="73">
        <f t="shared" ref="AA1369" si="6175">SUM(AA1365:AA1368)</f>
        <v>0</v>
      </c>
      <c r="AB1369" s="75">
        <f t="shared" ref="AB1369" si="6176">AA1369/AA1363</f>
        <v>0</v>
      </c>
      <c r="AC1369" s="73">
        <f t="shared" ref="AC1369" si="6177">SUM(AC1365:AC1368)</f>
        <v>0</v>
      </c>
      <c r="AD1369" s="75">
        <f t="shared" ref="AD1369" si="6178">AC1369/AC1363</f>
        <v>0</v>
      </c>
      <c r="AE1369" s="73">
        <f t="shared" ref="AE1369" si="6179">SUM(AE1365:AE1368)</f>
        <v>0</v>
      </c>
      <c r="AF1369" s="75">
        <f t="shared" ref="AF1369" si="6180">AE1369/AE1363</f>
        <v>0</v>
      </c>
      <c r="AG1369" s="73">
        <f t="shared" ref="AG1369" si="6181">SUM(AG1365:AG1368)</f>
        <v>0</v>
      </c>
      <c r="AH1369" s="75">
        <f t="shared" ref="AH1369" si="6182">AG1369/AG1363</f>
        <v>0</v>
      </c>
      <c r="AI1369" s="73">
        <f t="shared" ref="AI1369" si="6183">SUM(AI1365:AI1368)</f>
        <v>0</v>
      </c>
      <c r="AJ1369" s="75">
        <f t="shared" ref="AJ1369" si="6184">AI1369/AI1363</f>
        <v>0</v>
      </c>
      <c r="AK1369" s="73">
        <f t="shared" ref="AK1369" si="6185">SUM(AK1365:AK1368)</f>
        <v>0</v>
      </c>
      <c r="AL1369" s="75">
        <f t="shared" ref="AL1369" si="6186">AK1369/AK1363</f>
        <v>0</v>
      </c>
      <c r="AM1369" s="73">
        <f t="shared" ref="AM1369" si="6187">SUM(AM1365:AM1368)</f>
        <v>0</v>
      </c>
      <c r="AN1369" s="75">
        <f t="shared" ref="AN1369" si="6188">AM1369/AM1363</f>
        <v>0</v>
      </c>
      <c r="AO1369" s="73">
        <f t="shared" ref="AO1369" si="6189">SUM(AO1365:AO1368)</f>
        <v>0</v>
      </c>
      <c r="AP1369" s="75">
        <f t="shared" ref="AP1369" si="6190">AO1369/AO1363</f>
        <v>0</v>
      </c>
      <c r="AQ1369" s="73">
        <f t="shared" ref="AQ1369" si="6191">SUM(AQ1365:AQ1368)</f>
        <v>0</v>
      </c>
      <c r="AR1369" s="75">
        <f t="shared" ref="AR1369" si="6192">AQ1369/AQ1363</f>
        <v>0</v>
      </c>
      <c r="AS1369" s="73">
        <f t="shared" ref="AS1369" si="6193">SUM(AS1365:AS1368)</f>
        <v>0</v>
      </c>
      <c r="AT1369" s="75">
        <f t="shared" ref="AT1369" si="6194">AS1369/AS1363</f>
        <v>0</v>
      </c>
      <c r="AU1369" s="71">
        <f>E1369+M1369+O1369+Q1369+W1369+Y1369+AA1369+AE1369+AG1369+AI1369+AO1369+AS1369+G1369+K1369+I1369+AC1369+S1369+U1369+AQ1369+AK1369+AM1369+C1369</f>
        <v>0</v>
      </c>
      <c r="AV1369" s="155">
        <f t="shared" si="6150"/>
        <v>0</v>
      </c>
      <c r="AW1369" s="94"/>
      <c r="AX1369" s="94"/>
      <c r="AY1369" s="94"/>
      <c r="AZ1369" s="94"/>
      <c r="BA1369" s="94"/>
      <c r="BB1369" s="94"/>
      <c r="BC1369" s="94"/>
      <c r="BD1369" s="94"/>
      <c r="BE1369" s="94"/>
      <c r="BF1369" s="94"/>
      <c r="BG1369" s="94"/>
      <c r="BH1369" s="94"/>
      <c r="BI1369" s="94"/>
      <c r="BJ1369" s="94"/>
      <c r="BK1369" s="94"/>
    </row>
    <row r="1370" spans="1:63" ht="15.75" thickTop="1" x14ac:dyDescent="0.25">
      <c r="A1370" s="239"/>
      <c r="B1370" s="239"/>
      <c r="C1370" s="239"/>
      <c r="D1370" s="239"/>
      <c r="E1370" s="239"/>
      <c r="F1370" s="239"/>
      <c r="G1370" s="239"/>
      <c r="H1370" s="239"/>
      <c r="I1370" s="239"/>
      <c r="J1370" s="239"/>
      <c r="K1370" s="239"/>
      <c r="L1370" s="239"/>
      <c r="M1370" s="239"/>
      <c r="N1370" s="239"/>
      <c r="O1370" s="239"/>
      <c r="P1370" s="239"/>
      <c r="Q1370" s="239"/>
      <c r="R1370" s="239"/>
      <c r="S1370" s="239"/>
      <c r="T1370" s="239"/>
      <c r="U1370" s="239"/>
      <c r="V1370" s="239"/>
      <c r="W1370" s="239"/>
      <c r="X1370" s="239"/>
      <c r="Y1370" s="239"/>
      <c r="Z1370" s="239"/>
      <c r="AA1370" s="239"/>
      <c r="AB1370" s="239"/>
      <c r="AC1370" s="239"/>
      <c r="AD1370" s="239"/>
      <c r="AE1370" s="239"/>
      <c r="AF1370" s="239"/>
      <c r="AG1370" s="239"/>
      <c r="AH1370" s="239"/>
      <c r="AI1370" s="239"/>
      <c r="AJ1370" s="239"/>
      <c r="AK1370" s="239"/>
      <c r="AL1370" s="239"/>
      <c r="AM1370" s="239"/>
      <c r="AN1370" s="239"/>
      <c r="AO1370" s="239"/>
      <c r="AP1370" s="239"/>
      <c r="AQ1370" s="239"/>
      <c r="AR1370" s="239"/>
      <c r="AS1370" s="239"/>
      <c r="AT1370" s="239"/>
      <c r="AU1370" s="239"/>
      <c r="AV1370" s="239"/>
    </row>
    <row r="1371" spans="1:63" ht="45" x14ac:dyDescent="0.25">
      <c r="A1371" s="76"/>
      <c r="B1371" s="66" t="s">
        <v>21</v>
      </c>
      <c r="C1371" s="225" t="s">
        <v>442</v>
      </c>
      <c r="D1371" s="226"/>
      <c r="E1371" s="225" t="s">
        <v>96</v>
      </c>
      <c r="F1371" s="226"/>
      <c r="G1371" s="232" t="s">
        <v>99</v>
      </c>
      <c r="H1371" s="226"/>
      <c r="I1371" s="232" t="s">
        <v>100</v>
      </c>
      <c r="J1371" s="226"/>
      <c r="K1371" s="225" t="s">
        <v>97</v>
      </c>
      <c r="L1371" s="226"/>
      <c r="M1371" s="225" t="s">
        <v>98</v>
      </c>
      <c r="N1371" s="226"/>
      <c r="O1371" s="225" t="s">
        <v>22</v>
      </c>
      <c r="P1371" s="226"/>
      <c r="Q1371" s="225" t="s">
        <v>489</v>
      </c>
      <c r="R1371" s="226"/>
      <c r="S1371" s="225" t="s">
        <v>488</v>
      </c>
      <c r="T1371" s="226"/>
      <c r="U1371" s="232" t="s">
        <v>422</v>
      </c>
      <c r="V1371" s="226"/>
      <c r="W1371" s="232" t="s">
        <v>436</v>
      </c>
      <c r="X1371" s="226"/>
      <c r="Y1371" s="232" t="s">
        <v>423</v>
      </c>
      <c r="Z1371" s="226"/>
      <c r="AA1371" s="225" t="s">
        <v>484</v>
      </c>
      <c r="AB1371" s="226"/>
      <c r="AC1371" s="225" t="s">
        <v>93</v>
      </c>
      <c r="AD1371" s="226"/>
      <c r="AE1371" s="225" t="s">
        <v>94</v>
      </c>
      <c r="AF1371" s="226"/>
      <c r="AG1371" s="225" t="s">
        <v>485</v>
      </c>
      <c r="AH1371" s="226"/>
      <c r="AI1371" s="225" t="s">
        <v>424</v>
      </c>
      <c r="AJ1371" s="226"/>
      <c r="AK1371" s="225" t="s">
        <v>425</v>
      </c>
      <c r="AL1371" s="226"/>
      <c r="AM1371" s="225" t="s">
        <v>437</v>
      </c>
      <c r="AN1371" s="226"/>
      <c r="AO1371" s="225" t="s">
        <v>500</v>
      </c>
      <c r="AP1371" s="226"/>
      <c r="AQ1371" s="225" t="s">
        <v>426</v>
      </c>
      <c r="AR1371" s="226"/>
      <c r="AS1371" s="225" t="s">
        <v>447</v>
      </c>
      <c r="AT1371" s="226"/>
      <c r="AU1371" s="225" t="s">
        <v>23</v>
      </c>
      <c r="AV1371" s="226"/>
      <c r="AW1371" s="89" t="s">
        <v>442</v>
      </c>
      <c r="AX1371" s="89" t="s">
        <v>96</v>
      </c>
      <c r="AY1371" s="195" t="s">
        <v>413</v>
      </c>
      <c r="AZ1371" s="105" t="s">
        <v>97</v>
      </c>
      <c r="BA1371" s="105" t="s">
        <v>443</v>
      </c>
      <c r="BB1371" s="90" t="s">
        <v>434</v>
      </c>
      <c r="BC1371" s="106" t="s">
        <v>414</v>
      </c>
      <c r="BD1371" s="90" t="s">
        <v>435</v>
      </c>
      <c r="BE1371" s="90" t="s">
        <v>93</v>
      </c>
      <c r="BF1371" s="90" t="s">
        <v>94</v>
      </c>
      <c r="BG1371" s="90" t="s">
        <v>31</v>
      </c>
      <c r="BH1371" s="90" t="s">
        <v>444</v>
      </c>
      <c r="BI1371" s="91" t="s">
        <v>445</v>
      </c>
      <c r="BJ1371" s="91" t="s">
        <v>446</v>
      </c>
      <c r="BK1371" s="91" t="s">
        <v>448</v>
      </c>
    </row>
    <row r="1372" spans="1:63" x14ac:dyDescent="0.25">
      <c r="A1372" s="38" t="s">
        <v>107</v>
      </c>
      <c r="B1372" s="67"/>
      <c r="C1372" s="67"/>
      <c r="D1372" s="68"/>
      <c r="E1372" s="67"/>
      <c r="F1372" s="68"/>
      <c r="G1372" s="67"/>
      <c r="H1372" s="68"/>
      <c r="I1372" s="67"/>
      <c r="J1372" s="68"/>
      <c r="K1372" s="67"/>
      <c r="L1372" s="68"/>
      <c r="M1372" s="69"/>
      <c r="N1372" s="68"/>
      <c r="O1372" s="67"/>
      <c r="P1372" s="68"/>
      <c r="Q1372" s="67"/>
      <c r="R1372" s="68"/>
      <c r="S1372" s="67"/>
      <c r="T1372" s="68"/>
      <c r="U1372" s="67"/>
      <c r="V1372" s="68"/>
      <c r="W1372" s="67"/>
      <c r="X1372" s="68"/>
      <c r="Y1372" s="67"/>
      <c r="Z1372" s="68"/>
      <c r="AA1372" s="67"/>
      <c r="AB1372" s="68"/>
      <c r="AC1372" s="69"/>
      <c r="AD1372" s="69"/>
      <c r="AE1372" s="67"/>
      <c r="AF1372" s="68"/>
      <c r="AG1372" s="67"/>
      <c r="AH1372" s="68"/>
      <c r="AI1372" s="67"/>
      <c r="AJ1372" s="68"/>
      <c r="AK1372" s="227"/>
      <c r="AL1372" s="228"/>
      <c r="AM1372" s="227"/>
      <c r="AN1372" s="228"/>
      <c r="AO1372" s="112"/>
      <c r="AP1372" s="113"/>
      <c r="AQ1372" s="112"/>
      <c r="AR1372" s="113"/>
      <c r="AS1372" s="112"/>
      <c r="AT1372" s="113"/>
      <c r="AU1372" s="67"/>
      <c r="AV1372" s="110"/>
      <c r="AW1372" s="89"/>
      <c r="AX1372" s="89"/>
      <c r="AY1372" s="89"/>
      <c r="AZ1372" s="89"/>
      <c r="BA1372" s="89"/>
    </row>
    <row r="1373" spans="1:63" x14ac:dyDescent="0.25">
      <c r="A1373" s="77"/>
      <c r="B1373" s="70"/>
      <c r="C1373" s="223">
        <f>(VLOOKUP(A1372,$BL$2:$CH$5,2,FALSE))*'Attorney Detail'!F1373</f>
        <v>15</v>
      </c>
      <c r="D1373" s="224"/>
      <c r="E1373" s="223">
        <f>(VLOOKUP(A1372,$BL$2:$CH$5,3,FALSE))*'Attorney Detail'!F1373</f>
        <v>15</v>
      </c>
      <c r="F1373" s="224"/>
      <c r="G1373" s="223">
        <f>VLOOKUP(A1372,$BL$2:$CI$5,4,FALSE)*'Attorney Detail'!F1373</f>
        <v>50</v>
      </c>
      <c r="H1373" s="224"/>
      <c r="I1373" s="223">
        <f>VLOOKUP(A1372,$BL$2:$CI$5,5,FALSE)*'Attorney Detail'!F1373</f>
        <v>80</v>
      </c>
      <c r="J1373" s="224"/>
      <c r="K1373" s="223">
        <f>VLOOKUP(A1372,$BL$2:$CI$5,6,FALSE)*'Attorney Detail'!F1373</f>
        <v>100</v>
      </c>
      <c r="L1373" s="224"/>
      <c r="M1373" s="234">
        <f>VLOOKUP(A1372,$BL$2:$CI$5,7,FALSE)*'Attorney Detail'!F1373</f>
        <v>150</v>
      </c>
      <c r="N1373" s="224"/>
      <c r="O1373" s="223">
        <f>VLOOKUP(A1372,$BL$2:$CI$5,8,FALSE)*'Attorney Detail'!F1373</f>
        <v>300</v>
      </c>
      <c r="P1373" s="224"/>
      <c r="Q1373" s="223">
        <f>VLOOKUP(A1372,$BL$2:$CI$5,9,FALSE)*'Attorney Detail'!F1373</f>
        <v>15</v>
      </c>
      <c r="R1373" s="224"/>
      <c r="S1373" s="223">
        <f>VLOOKUP(A1372,$BL$2:$CI$5,10,FALSE)*'Attorney Detail'!F1373</f>
        <v>50</v>
      </c>
      <c r="T1373" s="224"/>
      <c r="U1373" s="223">
        <f>VLOOKUP(A1372,$BL$2:$CI$5,11,FALSE)*'Attorney Detail'!F1373</f>
        <v>100</v>
      </c>
      <c r="V1373" s="224"/>
      <c r="W1373" s="223">
        <f>VLOOKUP(A1372,$BL$2:$CI$5,12,FALSE)*'Attorney Detail'!F1373</f>
        <v>220</v>
      </c>
      <c r="X1373" s="224"/>
      <c r="Y1373" s="223">
        <f>VLOOKUP(A1372,$BL$2:$CI$5,13,FALSE)*'Attorney Detail'!F1373</f>
        <v>300</v>
      </c>
      <c r="Z1373" s="224"/>
      <c r="AA1373" s="229">
        <f>VLOOKUP(A1372,$BL$2:$CI$5,14,FALSE)*'Attorney Detail'!F1373</f>
        <v>400</v>
      </c>
      <c r="AB1373" s="230"/>
      <c r="AC1373" s="229">
        <f>VLOOKUP(A1372,$BL$2:$CI$5,15,FALSE)*'Attorney Detail'!F1373</f>
        <v>120</v>
      </c>
      <c r="AD1373" s="231"/>
      <c r="AE1373" s="229">
        <f>VLOOKUP(A1372,$BL$2:$CI$5,16,FALSE)*'Attorney Detail'!F1373</f>
        <v>120</v>
      </c>
      <c r="AF1373" s="230"/>
      <c r="AG1373" s="229">
        <f>VLOOKUP(A1372,$BL$2:$CI$5,17,FALSE)*'Attorney Detail'!F1373</f>
        <v>300</v>
      </c>
      <c r="AH1373" s="230"/>
      <c r="AI1373" s="223">
        <f>VLOOKUP(A1372,$BL$2:$CI$5,18,FALSE)*'Attorney Detail'!F1373</f>
        <v>300</v>
      </c>
      <c r="AJ1373" s="224"/>
      <c r="AK1373" s="223">
        <f>VLOOKUP(A1372,$BL$2:$CI$5,19,FALSE)*'Attorney Detail'!F1373</f>
        <v>15</v>
      </c>
      <c r="AL1373" s="224"/>
      <c r="AM1373" s="223">
        <f>VLOOKUP(A1372,$BL$2:$CI$5,20,FALSE)*'Attorney Detail'!F1373</f>
        <v>40</v>
      </c>
      <c r="AN1373" s="224"/>
      <c r="AO1373" s="223">
        <f>VLOOKUP(A1372,$BL$2:$CI$5,21,FALSE)*'Attorney Detail'!F1373</f>
        <v>40</v>
      </c>
      <c r="AP1373" s="224"/>
      <c r="AQ1373" s="223">
        <f>VLOOKUP(A1372,$BL$2:$CI$5,22,FALSE)*'Attorney Detail'!F1373</f>
        <v>40</v>
      </c>
      <c r="AR1373" s="224"/>
      <c r="AS1373" s="235">
        <f>VLOOKUP(A1372,$BL$2:$CI$5,23,FALSE)*'Attorney Detail'!F1373</f>
        <v>10000000000</v>
      </c>
      <c r="AT1373" s="236"/>
      <c r="AU1373" s="237"/>
      <c r="AV1373" s="238"/>
    </row>
    <row r="1374" spans="1:63" ht="15.75" thickBot="1" x14ac:dyDescent="0.3">
      <c r="A1374" s="37" t="str">
        <f>'Attorney Detail'!A1373&amp;""</f>
        <v/>
      </c>
      <c r="B1374" s="78" t="s">
        <v>24</v>
      </c>
      <c r="C1374" s="78" t="s">
        <v>24</v>
      </c>
      <c r="D1374" s="78" t="s">
        <v>112</v>
      </c>
      <c r="E1374" s="78" t="s">
        <v>24</v>
      </c>
      <c r="F1374" s="78" t="s">
        <v>112</v>
      </c>
      <c r="G1374" s="78" t="s">
        <v>24</v>
      </c>
      <c r="H1374" s="78" t="s">
        <v>112</v>
      </c>
      <c r="I1374" s="78" t="s">
        <v>24</v>
      </c>
      <c r="J1374" s="78" t="s">
        <v>112</v>
      </c>
      <c r="K1374" s="78" t="s">
        <v>24</v>
      </c>
      <c r="L1374" s="78" t="s">
        <v>112</v>
      </c>
      <c r="M1374" s="78" t="s">
        <v>24</v>
      </c>
      <c r="N1374" s="78" t="s">
        <v>112</v>
      </c>
      <c r="O1374" s="78" t="s">
        <v>24</v>
      </c>
      <c r="P1374" s="78" t="s">
        <v>112</v>
      </c>
      <c r="Q1374" s="78" t="s">
        <v>24</v>
      </c>
      <c r="R1374" s="78" t="s">
        <v>112</v>
      </c>
      <c r="S1374" s="78" t="s">
        <v>24</v>
      </c>
      <c r="T1374" s="78" t="s">
        <v>112</v>
      </c>
      <c r="U1374" s="78" t="s">
        <v>24</v>
      </c>
      <c r="V1374" s="78" t="s">
        <v>112</v>
      </c>
      <c r="W1374" s="78" t="s">
        <v>24</v>
      </c>
      <c r="X1374" s="78" t="s">
        <v>112</v>
      </c>
      <c r="Y1374" s="78" t="s">
        <v>24</v>
      </c>
      <c r="Z1374" s="78" t="s">
        <v>112</v>
      </c>
      <c r="AA1374" s="78" t="s">
        <v>24</v>
      </c>
      <c r="AB1374" s="78" t="s">
        <v>112</v>
      </c>
      <c r="AC1374" s="78" t="s">
        <v>24</v>
      </c>
      <c r="AD1374" s="78" t="s">
        <v>112</v>
      </c>
      <c r="AE1374" s="78" t="s">
        <v>24</v>
      </c>
      <c r="AF1374" s="78" t="s">
        <v>112</v>
      </c>
      <c r="AG1374" s="78" t="s">
        <v>24</v>
      </c>
      <c r="AH1374" s="79" t="s">
        <v>112</v>
      </c>
      <c r="AI1374" s="78" t="s">
        <v>24</v>
      </c>
      <c r="AJ1374" s="78" t="s">
        <v>112</v>
      </c>
      <c r="AK1374" s="78" t="s">
        <v>24</v>
      </c>
      <c r="AL1374" s="78" t="s">
        <v>112</v>
      </c>
      <c r="AM1374" s="78" t="s">
        <v>24</v>
      </c>
      <c r="AN1374" s="78" t="s">
        <v>112</v>
      </c>
      <c r="AO1374" s="78" t="s">
        <v>24</v>
      </c>
      <c r="AP1374" s="78" t="s">
        <v>112</v>
      </c>
      <c r="AQ1374" s="78" t="s">
        <v>24</v>
      </c>
      <c r="AR1374" s="78" t="s">
        <v>112</v>
      </c>
      <c r="AS1374" s="78" t="s">
        <v>24</v>
      </c>
      <c r="AT1374" s="78" t="s">
        <v>112</v>
      </c>
      <c r="AU1374" s="78" t="s">
        <v>24</v>
      </c>
      <c r="AV1374" s="154" t="s">
        <v>112</v>
      </c>
    </row>
    <row r="1375" spans="1:63" ht="16.5" thickTop="1" thickBot="1" x14ac:dyDescent="0.3">
      <c r="A1375" s="20" t="s">
        <v>25</v>
      </c>
      <c r="B1375" s="21"/>
      <c r="C1375" s="21"/>
      <c r="D1375" s="75">
        <f>C1375/C1373</f>
        <v>0</v>
      </c>
      <c r="E1375" s="21"/>
      <c r="F1375" s="75">
        <f>E1375/E1373</f>
        <v>0</v>
      </c>
      <c r="G1375" s="21"/>
      <c r="H1375" s="75">
        <f>G1375/G1373</f>
        <v>0</v>
      </c>
      <c r="I1375" s="21"/>
      <c r="J1375" s="75">
        <f>I1375/I1373</f>
        <v>0</v>
      </c>
      <c r="K1375" s="21"/>
      <c r="L1375" s="75">
        <f>K1375/K1373</f>
        <v>0</v>
      </c>
      <c r="M1375" s="21"/>
      <c r="N1375" s="75">
        <f>M1375/M1373</f>
        <v>0</v>
      </c>
      <c r="O1375" s="21"/>
      <c r="P1375" s="75">
        <f>O1375/O1373</f>
        <v>0</v>
      </c>
      <c r="Q1375" s="21"/>
      <c r="R1375" s="75">
        <f>Q1375/Q1373</f>
        <v>0</v>
      </c>
      <c r="S1375" s="21"/>
      <c r="T1375" s="75">
        <f>S1375/S1373</f>
        <v>0</v>
      </c>
      <c r="U1375" s="21"/>
      <c r="V1375" s="75">
        <f>U1375/U1373</f>
        <v>0</v>
      </c>
      <c r="W1375" s="21"/>
      <c r="X1375" s="75">
        <f>W1375/W1373</f>
        <v>0</v>
      </c>
      <c r="Y1375" s="21"/>
      <c r="Z1375" s="75">
        <f>Y1375/Y1373</f>
        <v>0</v>
      </c>
      <c r="AA1375" s="21"/>
      <c r="AB1375" s="75">
        <f>AA1375/AA1373</f>
        <v>0</v>
      </c>
      <c r="AC1375" s="21"/>
      <c r="AD1375" s="75">
        <f>AC1375/AC1373</f>
        <v>0</v>
      </c>
      <c r="AE1375" s="21"/>
      <c r="AF1375" s="75">
        <f>AE1375/AE1373</f>
        <v>0</v>
      </c>
      <c r="AG1375" s="21"/>
      <c r="AH1375" s="75">
        <f>AG1375/AG1373</f>
        <v>0</v>
      </c>
      <c r="AI1375" s="21"/>
      <c r="AJ1375" s="75">
        <f>AI1375/AI1373</f>
        <v>0</v>
      </c>
      <c r="AK1375" s="21"/>
      <c r="AL1375" s="75">
        <f>AK1375/AK1373</f>
        <v>0</v>
      </c>
      <c r="AM1375" s="21">
        <v>0</v>
      </c>
      <c r="AN1375" s="75">
        <f>AM1375/AM1373</f>
        <v>0</v>
      </c>
      <c r="AO1375" s="21"/>
      <c r="AP1375" s="75">
        <f>AO1375/AO1373</f>
        <v>0</v>
      </c>
      <c r="AQ1375" s="21"/>
      <c r="AR1375" s="75">
        <f>AQ1375/AQ1373</f>
        <v>0</v>
      </c>
      <c r="AS1375" s="21"/>
      <c r="AT1375" s="75">
        <f>AS1375/AS1373</f>
        <v>0</v>
      </c>
      <c r="AU1375" s="100">
        <f>E1375+M1375+O1375+Q1375+W1375+Y1375+AA1375+AE1375+AG1375+AI1375+AO1375+AS1375+G1375+K1375+I1375+AC1375+S1375+U1375+AQ1375+AK1375+AM1375+C1375</f>
        <v>0</v>
      </c>
      <c r="AV1375" s="155">
        <f t="shared" ref="AV1375:AV1379" si="6195">F1375+N1375+P1375+R1375+X1375+Z1375+AB1375+AF1375+AH1375+AJ1375+AP1375+AT1375+AD1375+H1375+L1375+J1375+T1375+V1375+AR1375+AL1375+AN1375+D1375</f>
        <v>0</v>
      </c>
      <c r="AW1375" s="93">
        <f>IF(D1375=0,0,(IF('Attorney Detail'!I1373="yes",(D1375/AV1375)*('Attorney Detail'!G1373+'Attorney Detail'!H1373),0)))</f>
        <v>0</v>
      </c>
      <c r="AX1375" s="93">
        <f>IF(F1375=0,0,(IF('Attorney Detail'!J1373="yes",(F1375/AV1375)*('Attorney Detail'!G1373+'Attorney Detail'!H1373),0)))</f>
        <v>0</v>
      </c>
      <c r="AY1375" s="93">
        <f>IF(H1375+J1375=0,0,(IF('Attorney Detail'!K1373="yes",((H1375+J1375)/AV1375)*('Attorney Detail'!G1373+'Attorney Detail'!H1373),0)))</f>
        <v>0</v>
      </c>
      <c r="AZ1375" s="93">
        <f>IF(L1375=0,0,(IF('Attorney Detail'!L1373="yes",(L1375/AV1375)*('Attorney Detail'!G1373+'Attorney Detail'!H1373),0)))</f>
        <v>0</v>
      </c>
      <c r="BA1375" s="93">
        <f>IF(N1375=0,0,(N1375/AV1375)*('Attorney Detail'!G1373+'Attorney Detail'!H1373))</f>
        <v>0</v>
      </c>
      <c r="BB1375" s="93">
        <f>IF(R1375+T1375=0,0,(IF('Attorney Detail'!M1373="yes",((R1375+T1375)/AV1375)*('Attorney Detail'!G1373+'Attorney Detail'!H1373),0)))</f>
        <v>0</v>
      </c>
      <c r="BC1375" s="93">
        <f>IF(V1375=0,0,(IF('Attorney Detail'!N1373="yes",(((V1375)/AV1375)*('Attorney Detail'!G1373+'Attorney Detail'!H1373)),0)))</f>
        <v>0</v>
      </c>
      <c r="BD1375" s="93">
        <f>IF(X1375+Z1375+AB1375=0,0,(IF('Attorney Detail'!O1373="yes",((X1375+Z1375+AB1375)/AV1375)*('Attorney Detail'!G1373+'Attorney Detail'!H1373),0)))</f>
        <v>0</v>
      </c>
      <c r="BE1375" s="93">
        <f>IF(AD1375=0,0,(IF('Attorney Detail'!P1373="yes",(AD1375/AV1375)*('Attorney Detail'!G1373+'Attorney Detail'!H1373),0)))</f>
        <v>0</v>
      </c>
      <c r="BF1375" s="93">
        <f>IF(AF1375=0,0,(IF('Attorney Detail'!Q1373="yes",(AF1375/AV1375)*('Attorney Detail'!G1373+'Attorney Detail'!H1373),0)))</f>
        <v>0</v>
      </c>
      <c r="BG1375" s="93">
        <f>IF(AH1375=0,0,(AH1375/AV1375)*('Attorney Detail'!G1373+'Attorney Detail'!H1373))</f>
        <v>0</v>
      </c>
      <c r="BH1375" s="93">
        <f>IF(AK1375+AM1375=0,0,(IF('Attorney Detail'!R1373="yes",((AL1375+AN1375)/AV1375)*('Attorney Detail'!G1373+'Attorney Detail'!H1373),0)))</f>
        <v>0</v>
      </c>
      <c r="BI1375" s="91">
        <f>IF(AP1375=0,0,(IF('Attorney Detail'!S1373="yes",(AP1375/AV1375)*('Attorney Detail'!G1373+'Attorney Detail'!H1373),0)))</f>
        <v>0</v>
      </c>
      <c r="BJ1375" s="91">
        <f>IF(AT1375=0,0,(AT1375/AV1375)*('Attorney Detail'!G1373+'Attorney Detail'!H1373))</f>
        <v>0</v>
      </c>
      <c r="BK1375" s="91">
        <f>IF((AU1375)=0,('Attorney Detail'!G1373+'Attorney Detail'!H1373),SUM(AW1375:BJ1375))</f>
        <v>0</v>
      </c>
    </row>
    <row r="1376" spans="1:63" ht="16.5" thickTop="1" thickBot="1" x14ac:dyDescent="0.3">
      <c r="A1376" s="22" t="s">
        <v>26</v>
      </c>
      <c r="B1376" s="23"/>
      <c r="C1376" s="88"/>
      <c r="D1376" s="75">
        <f>C1376/C1373</f>
        <v>0</v>
      </c>
      <c r="E1376" s="88"/>
      <c r="F1376" s="75">
        <f>E1376/E1373</f>
        <v>0</v>
      </c>
      <c r="G1376" s="88"/>
      <c r="H1376" s="75">
        <f>G1376/G1373</f>
        <v>0</v>
      </c>
      <c r="I1376" s="88"/>
      <c r="J1376" s="75">
        <f>I1376/I1373</f>
        <v>0</v>
      </c>
      <c r="K1376" s="88"/>
      <c r="L1376" s="75">
        <f>K1376/K1373</f>
        <v>0</v>
      </c>
      <c r="M1376" s="88"/>
      <c r="N1376" s="75">
        <f>M1376/M1373</f>
        <v>0</v>
      </c>
      <c r="O1376" s="88"/>
      <c r="P1376" s="75">
        <f>O1376/O1373</f>
        <v>0</v>
      </c>
      <c r="Q1376" s="88"/>
      <c r="R1376" s="75">
        <f>Q1376/Q1373</f>
        <v>0</v>
      </c>
      <c r="S1376" s="88"/>
      <c r="T1376" s="75">
        <f>S1376/S1373</f>
        <v>0</v>
      </c>
      <c r="U1376" s="88"/>
      <c r="V1376" s="75">
        <f>U1376/U1373</f>
        <v>0</v>
      </c>
      <c r="W1376" s="88"/>
      <c r="X1376" s="75">
        <f>W1376/W1373</f>
        <v>0</v>
      </c>
      <c r="Y1376" s="88"/>
      <c r="Z1376" s="75">
        <f>Y1376/Y1373</f>
        <v>0</v>
      </c>
      <c r="AA1376" s="88"/>
      <c r="AB1376" s="75">
        <f>AA1376/AA1373</f>
        <v>0</v>
      </c>
      <c r="AC1376" s="88"/>
      <c r="AD1376" s="75">
        <f>AC1376/AC1373</f>
        <v>0</v>
      </c>
      <c r="AE1376" s="88"/>
      <c r="AF1376" s="75">
        <f>AE1376/AE1373</f>
        <v>0</v>
      </c>
      <c r="AG1376" s="88"/>
      <c r="AH1376" s="75">
        <f>AG1376/AG1373</f>
        <v>0</v>
      </c>
      <c r="AI1376" s="88"/>
      <c r="AJ1376" s="75">
        <f>AI1376/AI1373</f>
        <v>0</v>
      </c>
      <c r="AK1376" s="88">
        <v>0</v>
      </c>
      <c r="AL1376" s="75">
        <f>AK1376/AK1373</f>
        <v>0</v>
      </c>
      <c r="AM1376" s="88">
        <v>0</v>
      </c>
      <c r="AN1376" s="75">
        <f>AM1376/AM1373</f>
        <v>0</v>
      </c>
      <c r="AO1376" s="88"/>
      <c r="AP1376" s="75">
        <f>AO1376/AO1373</f>
        <v>0</v>
      </c>
      <c r="AQ1376" s="88"/>
      <c r="AR1376" s="75">
        <f>AQ1376/AQ1373</f>
        <v>0</v>
      </c>
      <c r="AS1376" s="88"/>
      <c r="AT1376" s="75">
        <f>AS1376/AS1373</f>
        <v>0</v>
      </c>
      <c r="AU1376" s="107">
        <f>E1376+M1376+O1376+Q1376+W1376+Y1376+AA1376+AE1376+AG1376+AI1376+AO1376+AS1376+G1376+K1376+I1376+AC1376+S1376+U1376+AQ1376+AK1376+AM1376+C1376</f>
        <v>0</v>
      </c>
      <c r="AV1376" s="155">
        <f t="shared" si="6195"/>
        <v>0</v>
      </c>
      <c r="AW1376" s="93">
        <f>IF(D1376=0,0,(IF('Attorney Detail'!I1374="yes",(D1376/AV1376)*('Attorney Detail'!G1374+'Attorney Detail'!H1374),0)))</f>
        <v>0</v>
      </c>
      <c r="AX1376" s="93">
        <f>IF(F1376=0,0,(IF('Attorney Detail'!J1374="yes",(F1376/AV1376)*('Attorney Detail'!G1374+'Attorney Detail'!H1374),0)))</f>
        <v>0</v>
      </c>
      <c r="AY1376" s="93">
        <f>IF(H1376+J1376=0,0,(IF('Attorney Detail'!K1374="yes",((H1376+J1376)/AV1376)*('Attorney Detail'!G1374+'Attorney Detail'!H1374),0)))</f>
        <v>0</v>
      </c>
      <c r="AZ1376" s="93">
        <f>IF(L1376=0,0,(IF('Attorney Detail'!L1374="yes",(L1376/AV1376)*('Attorney Detail'!G1374+'Attorney Detail'!H1374),0)))</f>
        <v>0</v>
      </c>
      <c r="BA1376" s="93">
        <f>IF(N1376=0,0,(N1376/AV1376)*('Attorney Detail'!G1374+'Attorney Detail'!H1374))</f>
        <v>0</v>
      </c>
      <c r="BB1376" s="93">
        <f>IF(R1376+T1376=0,0,(IF('Attorney Detail'!M1374="yes",((R1376+T1376)/AV1376)*('Attorney Detail'!G1374+'Attorney Detail'!H1374),0)))</f>
        <v>0</v>
      </c>
      <c r="BC1376" s="93">
        <f>IF(V1376=0,0,(IF('Attorney Detail'!N1374="yes",(((V1376)/AV1376)*('Attorney Detail'!G1374+'Attorney Detail'!H1374)),0)))</f>
        <v>0</v>
      </c>
      <c r="BD1376" s="93">
        <f>IF(X1376+Z1376+AB1376=0,0,(IF('Attorney Detail'!O1374="yes",((X1376+Z1376+AB1376)/AV1376)*('Attorney Detail'!G1374+'Attorney Detail'!H1374),0)))</f>
        <v>0</v>
      </c>
      <c r="BE1376" s="93">
        <f>IF(AD1376=0,0,(IF('Attorney Detail'!P1374="yes",(AD1376/AV1376)*('Attorney Detail'!G1374+'Attorney Detail'!H1374),0)))</f>
        <v>0</v>
      </c>
      <c r="BF1376" s="93">
        <f>IF(AF1376=0,0,(IF('Attorney Detail'!Q1374="yes",(AF1376/AV1376)*('Attorney Detail'!G1374+'Attorney Detail'!H1374),0)))</f>
        <v>0</v>
      </c>
      <c r="BG1376" s="93">
        <f>IF(AH1376=0,0,(AH1376/AV1376)*('Attorney Detail'!G1374+'Attorney Detail'!H1374))</f>
        <v>0</v>
      </c>
      <c r="BH1376" s="93">
        <f>IF(AK1376+AM1376=0,0,(IF('Attorney Detail'!R1374="yes",((AL1376+AN1376)/AV1376)*('Attorney Detail'!G1374+'Attorney Detail'!H1374),0)))</f>
        <v>0</v>
      </c>
      <c r="BI1376" s="91">
        <f>IF(AP1376=0,0,(IF('Attorney Detail'!S1374="yes",(AP1376/AV1376)*('Attorney Detail'!G1374+'Attorney Detail'!H1374),0)))</f>
        <v>0</v>
      </c>
      <c r="BJ1376" s="91">
        <f>IF(AT1376=0,0,(AT1376/AV1376)*('Attorney Detail'!G1374+'Attorney Detail'!H1374))</f>
        <v>0</v>
      </c>
      <c r="BK1376" s="91">
        <f>IF((AU1376)=0,('Attorney Detail'!G1374+'Attorney Detail'!H1374),SUM(AW1376:BJ1376))</f>
        <v>0</v>
      </c>
    </row>
    <row r="1377" spans="1:63" ht="16.5" thickTop="1" thickBot="1" x14ac:dyDescent="0.3">
      <c r="A1377" s="22" t="s">
        <v>27</v>
      </c>
      <c r="B1377" s="23"/>
      <c r="C1377" s="88"/>
      <c r="D1377" s="75">
        <f>C1377/C1373</f>
        <v>0</v>
      </c>
      <c r="E1377" s="88"/>
      <c r="F1377" s="75">
        <f>E1377/E1373</f>
        <v>0</v>
      </c>
      <c r="G1377" s="88"/>
      <c r="H1377" s="75">
        <f>G1377/G1373</f>
        <v>0</v>
      </c>
      <c r="I1377" s="88"/>
      <c r="J1377" s="75">
        <f>I1377/I1373</f>
        <v>0</v>
      </c>
      <c r="K1377" s="88"/>
      <c r="L1377" s="75">
        <f>K1377/K1373</f>
        <v>0</v>
      </c>
      <c r="M1377" s="88"/>
      <c r="N1377" s="75">
        <f>M1377/M1373</f>
        <v>0</v>
      </c>
      <c r="O1377" s="88"/>
      <c r="P1377" s="75">
        <f>O1377/O1373</f>
        <v>0</v>
      </c>
      <c r="Q1377" s="88"/>
      <c r="R1377" s="75">
        <f>Q1377/Q1373</f>
        <v>0</v>
      </c>
      <c r="S1377" s="88"/>
      <c r="T1377" s="75">
        <f>S1377/S1373</f>
        <v>0</v>
      </c>
      <c r="U1377" s="88"/>
      <c r="V1377" s="75">
        <f>U1377/U1373</f>
        <v>0</v>
      </c>
      <c r="W1377" s="88"/>
      <c r="X1377" s="75">
        <f>W1377/W1373</f>
        <v>0</v>
      </c>
      <c r="Y1377" s="88"/>
      <c r="Z1377" s="75">
        <f>Y1377/Y1373</f>
        <v>0</v>
      </c>
      <c r="AA1377" s="88"/>
      <c r="AB1377" s="75">
        <f>AA1377/AA1373</f>
        <v>0</v>
      </c>
      <c r="AC1377" s="88"/>
      <c r="AD1377" s="75">
        <f>AC1377/AC1373</f>
        <v>0</v>
      </c>
      <c r="AE1377" s="88"/>
      <c r="AF1377" s="75">
        <f>AE1377/AE1373</f>
        <v>0</v>
      </c>
      <c r="AG1377" s="88"/>
      <c r="AH1377" s="75">
        <f>AG1377/AG1373</f>
        <v>0</v>
      </c>
      <c r="AI1377" s="88"/>
      <c r="AJ1377" s="75">
        <f>AI1377/AI1373</f>
        <v>0</v>
      </c>
      <c r="AK1377" s="88">
        <v>0</v>
      </c>
      <c r="AL1377" s="75">
        <f>AK1377/AK1373</f>
        <v>0</v>
      </c>
      <c r="AM1377" s="88">
        <v>0</v>
      </c>
      <c r="AN1377" s="75">
        <f>AM1377/AM1373</f>
        <v>0</v>
      </c>
      <c r="AO1377" s="88"/>
      <c r="AP1377" s="75">
        <f>AO1377/AO1373</f>
        <v>0</v>
      </c>
      <c r="AQ1377" s="88"/>
      <c r="AR1377" s="75">
        <f>AQ1377/AQ1373</f>
        <v>0</v>
      </c>
      <c r="AS1377" s="88"/>
      <c r="AT1377" s="75">
        <f>AS1377/AS1373</f>
        <v>0</v>
      </c>
      <c r="AU1377" s="107">
        <f>E1377+M1377+O1377+Q1377+W1377+Y1377+AA1377+AE1377+AG1377+AI1377+AO1377+AS1377+G1377+K1377+I1377+AC1377+S1377+U1377+AQ1377+AK1377+AM1377+C1377</f>
        <v>0</v>
      </c>
      <c r="AV1377" s="155">
        <f t="shared" si="6195"/>
        <v>0</v>
      </c>
      <c r="AW1377" s="93">
        <f>IF(D1377=0,0,(IF('Attorney Detail'!I1375="yes",(D1377/AV1377)*('Attorney Detail'!G1375+'Attorney Detail'!H1375),0)))</f>
        <v>0</v>
      </c>
      <c r="AX1377" s="93">
        <f>IF(F1377=0,0,(IF('Attorney Detail'!J1375="yes",(F1377/AV1377)*('Attorney Detail'!G1375+'Attorney Detail'!H1375),0)))</f>
        <v>0</v>
      </c>
      <c r="AY1377" s="93">
        <f>IF(H1377+J1377=0,0,(IF('Attorney Detail'!K1375="yes",((H1377+J1377)/AV1377)*('Attorney Detail'!G1375+'Attorney Detail'!H1375),0)))</f>
        <v>0</v>
      </c>
      <c r="AZ1377" s="93">
        <f>IF(L1377=0,0,(IF('Attorney Detail'!L1375="yes",(L1377/AV1377)*('Attorney Detail'!G1375+'Attorney Detail'!H1375),0)))</f>
        <v>0</v>
      </c>
      <c r="BA1377" s="93">
        <f>IF(N1377=0,0,(N1377/AV1377)*('Attorney Detail'!G1375+'Attorney Detail'!H1375))</f>
        <v>0</v>
      </c>
      <c r="BB1377" s="93">
        <f>IF(R1377+T1377=0,0,(IF('Attorney Detail'!M1375="yes",((R1377+T1377)/AV1377)*('Attorney Detail'!G1375+'Attorney Detail'!H1375),0)))</f>
        <v>0</v>
      </c>
      <c r="BC1377" s="93">
        <f>IF(V1377=0,0,(IF('Attorney Detail'!N1375="yes",(((V1377)/AV1377)*('Attorney Detail'!G1375+'Attorney Detail'!H1375)),0)))</f>
        <v>0</v>
      </c>
      <c r="BD1377" s="93">
        <f>IF(X1377+Z1377+AB1377=0,0,(IF('Attorney Detail'!O1375="yes",((X1377+Z1377+AB1377)/AV1377)*('Attorney Detail'!G1375+'Attorney Detail'!H1375),0)))</f>
        <v>0</v>
      </c>
      <c r="BE1377" s="93">
        <f>IF(AD1377=0,0,(IF('Attorney Detail'!P1375="yes",(AD1377/AV1377)*('Attorney Detail'!G1375+'Attorney Detail'!H1375),0)))</f>
        <v>0</v>
      </c>
      <c r="BF1377" s="93">
        <f>IF(AF1377=0,0,(IF('Attorney Detail'!Q1375="yes",(AF1377/AV1377)*('Attorney Detail'!G1375+'Attorney Detail'!H1375),0)))</f>
        <v>0</v>
      </c>
      <c r="BG1377" s="93">
        <f>IF(AH1377=0,0,(AH1377/AV1377)*('Attorney Detail'!G1375+'Attorney Detail'!H1375))</f>
        <v>0</v>
      </c>
      <c r="BH1377" s="93">
        <f>IF(AK1377+AM1377=0,0,(IF('Attorney Detail'!R1375="yes",((AL1377+AN1377)/AV1377)*('Attorney Detail'!G1375+'Attorney Detail'!H1375),0)))</f>
        <v>0</v>
      </c>
      <c r="BI1377" s="91">
        <f>IF(AP1377=0,0,(IF('Attorney Detail'!S1375="yes",(AP1377/AV1377)*('Attorney Detail'!G1375+'Attorney Detail'!H1375),0)))</f>
        <v>0</v>
      </c>
      <c r="BJ1377" s="91">
        <f>IF(AT1377=0,0,(AT1377/AV1377)*('Attorney Detail'!G1375+'Attorney Detail'!H1375))</f>
        <v>0</v>
      </c>
      <c r="BK1377" s="91">
        <f>IF((AU1377)=0,('Attorney Detail'!G1375+'Attorney Detail'!H1375),SUM(AW1377:BJ1377))</f>
        <v>0</v>
      </c>
    </row>
    <row r="1378" spans="1:63" ht="16.5" thickTop="1" thickBot="1" x14ac:dyDescent="0.3">
      <c r="A1378" s="24" t="s">
        <v>28</v>
      </c>
      <c r="B1378" s="25"/>
      <c r="C1378" s="25"/>
      <c r="D1378" s="75">
        <f>C1378/C1373</f>
        <v>0</v>
      </c>
      <c r="E1378" s="25"/>
      <c r="F1378" s="75">
        <f>E1378/E1373</f>
        <v>0</v>
      </c>
      <c r="G1378" s="25"/>
      <c r="H1378" s="75">
        <f>G1378/G1373</f>
        <v>0</v>
      </c>
      <c r="I1378" s="25"/>
      <c r="J1378" s="75">
        <f>I1378/I1373</f>
        <v>0</v>
      </c>
      <c r="K1378" s="25"/>
      <c r="L1378" s="75">
        <f>K1378/K1373</f>
        <v>0</v>
      </c>
      <c r="M1378" s="25"/>
      <c r="N1378" s="75">
        <f>M1378/M1373</f>
        <v>0</v>
      </c>
      <c r="O1378" s="25"/>
      <c r="P1378" s="75">
        <f>O1378/O1373</f>
        <v>0</v>
      </c>
      <c r="Q1378" s="25"/>
      <c r="R1378" s="75">
        <f>Q1378/Q1373</f>
        <v>0</v>
      </c>
      <c r="S1378" s="25"/>
      <c r="T1378" s="75">
        <f>S1378/S1373</f>
        <v>0</v>
      </c>
      <c r="U1378" s="25"/>
      <c r="V1378" s="75">
        <f>U1378/U1373</f>
        <v>0</v>
      </c>
      <c r="W1378" s="25"/>
      <c r="X1378" s="75">
        <f>W1378/W1373</f>
        <v>0</v>
      </c>
      <c r="Y1378" s="25"/>
      <c r="Z1378" s="75">
        <f>Y1378/Y1373</f>
        <v>0</v>
      </c>
      <c r="AA1378" s="25"/>
      <c r="AB1378" s="75">
        <f>AA1378/AA1373</f>
        <v>0</v>
      </c>
      <c r="AC1378" s="25"/>
      <c r="AD1378" s="75">
        <f>AC1378/AC1373</f>
        <v>0</v>
      </c>
      <c r="AE1378" s="25"/>
      <c r="AF1378" s="75">
        <f>AE1378/AE1373</f>
        <v>0</v>
      </c>
      <c r="AG1378" s="25"/>
      <c r="AH1378" s="75">
        <f>AG1378/AG1373</f>
        <v>0</v>
      </c>
      <c r="AI1378" s="25"/>
      <c r="AJ1378" s="75">
        <f>AI1378/AI1373</f>
        <v>0</v>
      </c>
      <c r="AK1378" s="25">
        <v>0</v>
      </c>
      <c r="AL1378" s="75">
        <f>AK1378/AK1373</f>
        <v>0</v>
      </c>
      <c r="AM1378" s="25">
        <v>0</v>
      </c>
      <c r="AN1378" s="75">
        <f>AM1378/AM1373</f>
        <v>0</v>
      </c>
      <c r="AO1378" s="25"/>
      <c r="AP1378" s="75">
        <f>AO1378/AO1373</f>
        <v>0</v>
      </c>
      <c r="AQ1378" s="25"/>
      <c r="AR1378" s="75">
        <f>AQ1378/AQ1373</f>
        <v>0</v>
      </c>
      <c r="AS1378" s="25"/>
      <c r="AT1378" s="75">
        <f>AS1378/AS1373</f>
        <v>0</v>
      </c>
      <c r="AU1378" s="108">
        <f>E1378+M1378+O1378+Q1378+W1378+Y1378+AA1378+AE1378+AG1378+AI1378+AO1378+AS1378+G1378+K1378+I1378+AC1378+S1378+U1378+AQ1378+AK1378+AM1378+C1378</f>
        <v>0</v>
      </c>
      <c r="AV1378" s="155">
        <f t="shared" si="6195"/>
        <v>0</v>
      </c>
      <c r="AW1378" s="93">
        <f>IF(D1378=0,0,(IF('Attorney Detail'!I1376="yes",(D1378/AV1378)*('Attorney Detail'!G1376+'Attorney Detail'!H1376),0)))</f>
        <v>0</v>
      </c>
      <c r="AX1378" s="93">
        <f>IF(F1378=0,0,(IF('Attorney Detail'!J1376="yes",(F1378/AV1378)*('Attorney Detail'!G1376+'Attorney Detail'!H1376),0)))</f>
        <v>0</v>
      </c>
      <c r="AY1378" s="93">
        <f>IF(H1378+J1378=0,0,(IF('Attorney Detail'!K1376="yes",((H1378+J1378)/AV1378)*('Attorney Detail'!G1376+'Attorney Detail'!H1376),0)))</f>
        <v>0</v>
      </c>
      <c r="AZ1378" s="93">
        <f>IF(L1378=0,0,(IF('Attorney Detail'!L1376="yes",(L1378/AV1378)*('Attorney Detail'!G1376+'Attorney Detail'!H1376),0)))</f>
        <v>0</v>
      </c>
      <c r="BA1378" s="93">
        <f>IF(N1378=0,0,(N1378/AV1378)*('Attorney Detail'!G1376+'Attorney Detail'!H1376))</f>
        <v>0</v>
      </c>
      <c r="BB1378" s="93">
        <f>IF(R1378+T1378=0,0,(IF('Attorney Detail'!M1376="yes",((R1378+T1378)/AV1378)*('Attorney Detail'!G1376+'Attorney Detail'!H1376),0)))</f>
        <v>0</v>
      </c>
      <c r="BC1378" s="93">
        <f>IF(V1378=0,0,(IF('Attorney Detail'!N1376="yes",(((V1378)/AV1378)*('Attorney Detail'!G1376+'Attorney Detail'!H1376)),0)))</f>
        <v>0</v>
      </c>
      <c r="BD1378" s="93">
        <f>IF(X1378+Z1378+AB1378=0,0,(IF('Attorney Detail'!O1376="yes",((X1378+Z1378+AB1378)/AV1378)*('Attorney Detail'!G1376+'Attorney Detail'!H1376),0)))</f>
        <v>0</v>
      </c>
      <c r="BE1378" s="93">
        <f>IF(AD1378=0,0,(IF('Attorney Detail'!P1376="yes",(AD1378/AV1378)*('Attorney Detail'!G1376+'Attorney Detail'!H1376),0)))</f>
        <v>0</v>
      </c>
      <c r="BF1378" s="93">
        <f>IF(AF1378=0,0,(IF('Attorney Detail'!Q1376="yes",(AF1378/AV1378)*('Attorney Detail'!G1376+'Attorney Detail'!H1376),0)))</f>
        <v>0</v>
      </c>
      <c r="BG1378" s="93">
        <f>IF(AH1378=0,0,(AH1378/AV1378)*('Attorney Detail'!G1376+'Attorney Detail'!H1376))</f>
        <v>0</v>
      </c>
      <c r="BH1378" s="93">
        <f>IF(AK1378+AM1378=0,0,(IF('Attorney Detail'!R1376="yes",((AL1378+AN1378)/AV1378)*('Attorney Detail'!G1376+'Attorney Detail'!H1376),0)))</f>
        <v>0</v>
      </c>
      <c r="BI1378" s="91">
        <f>IF(AP1378=0,0,(IF('Attorney Detail'!S1376="yes",(AP1378/AV1378)*('Attorney Detail'!G1376+'Attorney Detail'!H1376),0)))</f>
        <v>0</v>
      </c>
      <c r="BJ1378" s="91">
        <f>IF(AT1378=0,0,(AT1378/AV1378)*('Attorney Detail'!G1376+'Attorney Detail'!H1376))</f>
        <v>0</v>
      </c>
      <c r="BK1378" s="91">
        <f>IF((AU1378)=0,('Attorney Detail'!G1376+'Attorney Detail'!H1376),SUM(AW1378:BJ1378))</f>
        <v>0</v>
      </c>
    </row>
    <row r="1379" spans="1:63" ht="16.5" thickTop="1" thickBot="1" x14ac:dyDescent="0.3">
      <c r="A1379" s="72" t="s">
        <v>29</v>
      </c>
      <c r="B1379" s="73"/>
      <c r="C1379" s="73">
        <f t="shared" ref="C1379" si="6196">SUM(C1375:C1378)</f>
        <v>0</v>
      </c>
      <c r="D1379" s="74">
        <f t="shared" ref="D1379" si="6197">C1379/C1373</f>
        <v>0</v>
      </c>
      <c r="E1379" s="73">
        <f t="shared" ref="E1379" si="6198">SUM(E1375:E1378)</f>
        <v>0</v>
      </c>
      <c r="F1379" s="74">
        <f t="shared" ref="F1379" si="6199">E1379/E1373</f>
        <v>0</v>
      </c>
      <c r="G1379" s="73">
        <f t="shared" ref="G1379" si="6200">SUM(G1375:G1378)</f>
        <v>0</v>
      </c>
      <c r="H1379" s="75">
        <f t="shared" ref="H1379" si="6201">G1379/G1373</f>
        <v>0</v>
      </c>
      <c r="I1379" s="73">
        <f t="shared" ref="I1379" si="6202">SUM(I1375:I1378)</f>
        <v>0</v>
      </c>
      <c r="J1379" s="75">
        <f t="shared" ref="J1379" si="6203">I1379/I1373</f>
        <v>0</v>
      </c>
      <c r="K1379" s="73">
        <f t="shared" ref="K1379" si="6204">SUM(K1375:K1378)</f>
        <v>0</v>
      </c>
      <c r="L1379" s="75">
        <f t="shared" ref="L1379" si="6205">K1379/K1373</f>
        <v>0</v>
      </c>
      <c r="M1379" s="73">
        <f t="shared" ref="M1379" si="6206">SUM(M1375:M1378)</f>
        <v>0</v>
      </c>
      <c r="N1379" s="74">
        <f t="shared" ref="N1379" si="6207">M1379/M1373</f>
        <v>0</v>
      </c>
      <c r="O1379" s="73">
        <f t="shared" ref="O1379" si="6208">SUM(O1375:O1378)</f>
        <v>0</v>
      </c>
      <c r="P1379" s="74">
        <f t="shared" ref="P1379" si="6209">O1379/O1373</f>
        <v>0</v>
      </c>
      <c r="Q1379" s="73">
        <f t="shared" ref="Q1379" si="6210">SUM(Q1375:Q1378)</f>
        <v>0</v>
      </c>
      <c r="R1379" s="75">
        <f t="shared" ref="R1379" si="6211">Q1379/Q1373</f>
        <v>0</v>
      </c>
      <c r="S1379" s="73">
        <f t="shared" ref="S1379" si="6212">SUM(S1375:S1378)</f>
        <v>0</v>
      </c>
      <c r="T1379" s="75">
        <f t="shared" ref="T1379" si="6213">S1379/S1373</f>
        <v>0</v>
      </c>
      <c r="U1379" s="73">
        <f t="shared" ref="U1379" si="6214">SUM(U1375:U1378)</f>
        <v>0</v>
      </c>
      <c r="V1379" s="75">
        <f t="shared" ref="V1379" si="6215">U1379/U1373</f>
        <v>0</v>
      </c>
      <c r="W1379" s="73">
        <f t="shared" ref="W1379" si="6216">SUM(W1375:W1378)</f>
        <v>0</v>
      </c>
      <c r="X1379" s="75">
        <f t="shared" ref="X1379" si="6217">W1379/W1373</f>
        <v>0</v>
      </c>
      <c r="Y1379" s="73">
        <f t="shared" ref="Y1379" si="6218">SUM(Y1375:Y1378)</f>
        <v>0</v>
      </c>
      <c r="Z1379" s="75">
        <f t="shared" ref="Z1379" si="6219">Y1379/Y1373</f>
        <v>0</v>
      </c>
      <c r="AA1379" s="73">
        <f t="shared" ref="AA1379" si="6220">SUM(AA1375:AA1378)</f>
        <v>0</v>
      </c>
      <c r="AB1379" s="75">
        <f t="shared" ref="AB1379" si="6221">AA1379/AA1373</f>
        <v>0</v>
      </c>
      <c r="AC1379" s="73">
        <f t="shared" ref="AC1379" si="6222">SUM(AC1375:AC1378)</f>
        <v>0</v>
      </c>
      <c r="AD1379" s="75">
        <f t="shared" ref="AD1379" si="6223">AC1379/AC1373</f>
        <v>0</v>
      </c>
      <c r="AE1379" s="73">
        <f t="shared" ref="AE1379" si="6224">SUM(AE1375:AE1378)</f>
        <v>0</v>
      </c>
      <c r="AF1379" s="75">
        <f t="shared" ref="AF1379" si="6225">AE1379/AE1373</f>
        <v>0</v>
      </c>
      <c r="AG1379" s="73">
        <f t="shared" ref="AG1379" si="6226">SUM(AG1375:AG1378)</f>
        <v>0</v>
      </c>
      <c r="AH1379" s="75">
        <f t="shared" ref="AH1379" si="6227">AG1379/AG1373</f>
        <v>0</v>
      </c>
      <c r="AI1379" s="73">
        <f t="shared" ref="AI1379" si="6228">SUM(AI1375:AI1378)</f>
        <v>0</v>
      </c>
      <c r="AJ1379" s="75">
        <f t="shared" ref="AJ1379" si="6229">AI1379/AI1373</f>
        <v>0</v>
      </c>
      <c r="AK1379" s="73">
        <f t="shared" ref="AK1379" si="6230">SUM(AK1375:AK1378)</f>
        <v>0</v>
      </c>
      <c r="AL1379" s="75">
        <f t="shared" ref="AL1379" si="6231">AK1379/AK1373</f>
        <v>0</v>
      </c>
      <c r="AM1379" s="73">
        <f t="shared" ref="AM1379" si="6232">SUM(AM1375:AM1378)</f>
        <v>0</v>
      </c>
      <c r="AN1379" s="75">
        <f t="shared" ref="AN1379" si="6233">AM1379/AM1373</f>
        <v>0</v>
      </c>
      <c r="AO1379" s="73">
        <f t="shared" ref="AO1379" si="6234">SUM(AO1375:AO1378)</f>
        <v>0</v>
      </c>
      <c r="AP1379" s="75">
        <f t="shared" ref="AP1379" si="6235">AO1379/AO1373</f>
        <v>0</v>
      </c>
      <c r="AQ1379" s="73">
        <f t="shared" ref="AQ1379" si="6236">SUM(AQ1375:AQ1378)</f>
        <v>0</v>
      </c>
      <c r="AR1379" s="75">
        <f t="shared" ref="AR1379" si="6237">AQ1379/AQ1373</f>
        <v>0</v>
      </c>
      <c r="AS1379" s="73">
        <f t="shared" ref="AS1379" si="6238">SUM(AS1375:AS1378)</f>
        <v>0</v>
      </c>
      <c r="AT1379" s="75">
        <f t="shared" ref="AT1379" si="6239">AS1379/AS1373</f>
        <v>0</v>
      </c>
      <c r="AU1379" s="71">
        <f>E1379+M1379+O1379+Q1379+W1379+Y1379+AA1379+AE1379+AG1379+AI1379+AO1379+AS1379+G1379+K1379+I1379+AC1379+S1379+U1379+AQ1379+AK1379+AM1379+C1379</f>
        <v>0</v>
      </c>
      <c r="AV1379" s="155">
        <f t="shared" si="6195"/>
        <v>0</v>
      </c>
      <c r="AW1379" s="94"/>
      <c r="AX1379" s="94"/>
      <c r="AY1379" s="94"/>
      <c r="AZ1379" s="94"/>
      <c r="BA1379" s="94"/>
      <c r="BB1379" s="94"/>
      <c r="BC1379" s="94"/>
      <c r="BD1379" s="94"/>
      <c r="BE1379" s="94"/>
      <c r="BF1379" s="94"/>
      <c r="BG1379" s="94"/>
      <c r="BH1379" s="94"/>
      <c r="BI1379" s="94"/>
      <c r="BJ1379" s="94"/>
      <c r="BK1379" s="94"/>
    </row>
    <row r="1380" spans="1:63" ht="15.75" thickTop="1" x14ac:dyDescent="0.25">
      <c r="A1380" s="239"/>
      <c r="B1380" s="239"/>
      <c r="C1380" s="239"/>
      <c r="D1380" s="239"/>
      <c r="E1380" s="239"/>
      <c r="F1380" s="239"/>
      <c r="G1380" s="239"/>
      <c r="H1380" s="239"/>
      <c r="I1380" s="239"/>
      <c r="J1380" s="239"/>
      <c r="K1380" s="239"/>
      <c r="L1380" s="239"/>
      <c r="M1380" s="239"/>
      <c r="N1380" s="239"/>
      <c r="O1380" s="239"/>
      <c r="P1380" s="239"/>
      <c r="Q1380" s="239"/>
      <c r="R1380" s="239"/>
      <c r="S1380" s="239"/>
      <c r="T1380" s="239"/>
      <c r="U1380" s="239"/>
      <c r="V1380" s="239"/>
      <c r="W1380" s="239"/>
      <c r="X1380" s="239"/>
      <c r="Y1380" s="239"/>
      <c r="Z1380" s="239"/>
      <c r="AA1380" s="239"/>
      <c r="AB1380" s="239"/>
      <c r="AC1380" s="239"/>
      <c r="AD1380" s="239"/>
      <c r="AE1380" s="239"/>
      <c r="AF1380" s="239"/>
      <c r="AG1380" s="239"/>
      <c r="AH1380" s="239"/>
      <c r="AI1380" s="239"/>
      <c r="AJ1380" s="239"/>
      <c r="AK1380" s="239"/>
      <c r="AL1380" s="239"/>
      <c r="AM1380" s="239"/>
      <c r="AN1380" s="239"/>
      <c r="AO1380" s="239"/>
      <c r="AP1380" s="239"/>
      <c r="AQ1380" s="239"/>
      <c r="AR1380" s="239"/>
      <c r="AS1380" s="239"/>
      <c r="AT1380" s="239"/>
      <c r="AU1380" s="239"/>
      <c r="AV1380" s="239"/>
    </row>
    <row r="1381" spans="1:63" ht="45" x14ac:dyDescent="0.25">
      <c r="A1381" s="76"/>
      <c r="B1381" s="66" t="s">
        <v>21</v>
      </c>
      <c r="C1381" s="225" t="s">
        <v>442</v>
      </c>
      <c r="D1381" s="226"/>
      <c r="E1381" s="225" t="s">
        <v>96</v>
      </c>
      <c r="F1381" s="226"/>
      <c r="G1381" s="232" t="s">
        <v>99</v>
      </c>
      <c r="H1381" s="226"/>
      <c r="I1381" s="232" t="s">
        <v>100</v>
      </c>
      <c r="J1381" s="226"/>
      <c r="K1381" s="225" t="s">
        <v>97</v>
      </c>
      <c r="L1381" s="226"/>
      <c r="M1381" s="225" t="s">
        <v>98</v>
      </c>
      <c r="N1381" s="226"/>
      <c r="O1381" s="225" t="s">
        <v>22</v>
      </c>
      <c r="P1381" s="226"/>
      <c r="Q1381" s="225" t="s">
        <v>489</v>
      </c>
      <c r="R1381" s="226"/>
      <c r="S1381" s="225" t="s">
        <v>488</v>
      </c>
      <c r="T1381" s="226"/>
      <c r="U1381" s="232" t="s">
        <v>422</v>
      </c>
      <c r="V1381" s="226"/>
      <c r="W1381" s="232" t="s">
        <v>436</v>
      </c>
      <c r="X1381" s="226"/>
      <c r="Y1381" s="232" t="s">
        <v>423</v>
      </c>
      <c r="Z1381" s="226"/>
      <c r="AA1381" s="225" t="s">
        <v>484</v>
      </c>
      <c r="AB1381" s="226"/>
      <c r="AC1381" s="225" t="s">
        <v>93</v>
      </c>
      <c r="AD1381" s="226"/>
      <c r="AE1381" s="225" t="s">
        <v>94</v>
      </c>
      <c r="AF1381" s="226"/>
      <c r="AG1381" s="225" t="s">
        <v>485</v>
      </c>
      <c r="AH1381" s="226"/>
      <c r="AI1381" s="225" t="s">
        <v>424</v>
      </c>
      <c r="AJ1381" s="226"/>
      <c r="AK1381" s="225" t="s">
        <v>425</v>
      </c>
      <c r="AL1381" s="226"/>
      <c r="AM1381" s="225" t="s">
        <v>437</v>
      </c>
      <c r="AN1381" s="226"/>
      <c r="AO1381" s="225" t="s">
        <v>500</v>
      </c>
      <c r="AP1381" s="226"/>
      <c r="AQ1381" s="225" t="s">
        <v>426</v>
      </c>
      <c r="AR1381" s="226"/>
      <c r="AS1381" s="225" t="s">
        <v>447</v>
      </c>
      <c r="AT1381" s="226"/>
      <c r="AU1381" s="225" t="s">
        <v>23</v>
      </c>
      <c r="AV1381" s="226"/>
      <c r="AW1381" s="89" t="s">
        <v>442</v>
      </c>
      <c r="AX1381" s="89" t="s">
        <v>96</v>
      </c>
      <c r="AY1381" s="195" t="s">
        <v>449</v>
      </c>
      <c r="AZ1381" s="105" t="s">
        <v>97</v>
      </c>
      <c r="BA1381" s="105" t="s">
        <v>443</v>
      </c>
      <c r="BB1381" s="90" t="s">
        <v>434</v>
      </c>
      <c r="BC1381" s="106" t="s">
        <v>450</v>
      </c>
      <c r="BD1381" s="90" t="s">
        <v>435</v>
      </c>
      <c r="BE1381" s="90" t="s">
        <v>93</v>
      </c>
      <c r="BF1381" s="90" t="s">
        <v>94</v>
      </c>
      <c r="BG1381" s="90" t="s">
        <v>31</v>
      </c>
      <c r="BH1381" s="90" t="s">
        <v>444</v>
      </c>
      <c r="BI1381" s="91" t="s">
        <v>445</v>
      </c>
      <c r="BJ1381" s="91" t="s">
        <v>446</v>
      </c>
      <c r="BK1381" s="91" t="s">
        <v>448</v>
      </c>
    </row>
    <row r="1382" spans="1:63" x14ac:dyDescent="0.25">
      <c r="A1382" s="38" t="s">
        <v>107</v>
      </c>
      <c r="B1382" s="67"/>
      <c r="C1382" s="67"/>
      <c r="D1382" s="68"/>
      <c r="E1382" s="67"/>
      <c r="F1382" s="68"/>
      <c r="G1382" s="67"/>
      <c r="H1382" s="68"/>
      <c r="I1382" s="67"/>
      <c r="J1382" s="68"/>
      <c r="K1382" s="67"/>
      <c r="L1382" s="68"/>
      <c r="M1382" s="69"/>
      <c r="N1382" s="68"/>
      <c r="O1382" s="67"/>
      <c r="P1382" s="68"/>
      <c r="Q1382" s="67"/>
      <c r="R1382" s="68"/>
      <c r="S1382" s="67"/>
      <c r="T1382" s="68"/>
      <c r="U1382" s="67"/>
      <c r="V1382" s="68"/>
      <c r="W1382" s="67"/>
      <c r="X1382" s="68"/>
      <c r="Y1382" s="67"/>
      <c r="Z1382" s="68"/>
      <c r="AA1382" s="67"/>
      <c r="AB1382" s="68"/>
      <c r="AC1382" s="69"/>
      <c r="AD1382" s="69"/>
      <c r="AE1382" s="67"/>
      <c r="AF1382" s="68"/>
      <c r="AG1382" s="67"/>
      <c r="AH1382" s="68"/>
      <c r="AI1382" s="67"/>
      <c r="AJ1382" s="68"/>
      <c r="AK1382" s="227"/>
      <c r="AL1382" s="228"/>
      <c r="AM1382" s="227"/>
      <c r="AN1382" s="228"/>
      <c r="AO1382" s="112"/>
      <c r="AP1382" s="113"/>
      <c r="AQ1382" s="112"/>
      <c r="AR1382" s="113"/>
      <c r="AS1382" s="112"/>
      <c r="AT1382" s="113"/>
      <c r="AU1382" s="67"/>
      <c r="AV1382" s="110"/>
      <c r="AW1382" s="89"/>
      <c r="AX1382" s="89"/>
      <c r="AY1382" s="89"/>
      <c r="AZ1382" s="89"/>
      <c r="BA1382" s="89"/>
    </row>
    <row r="1383" spans="1:63" x14ac:dyDescent="0.25">
      <c r="A1383" s="77"/>
      <c r="B1383" s="70"/>
      <c r="C1383" s="223">
        <f>(VLOOKUP(A1382,$BL$2:$CH$5,2,FALSE))*'Attorney Detail'!F1383</f>
        <v>15</v>
      </c>
      <c r="D1383" s="224"/>
      <c r="E1383" s="223">
        <f>(VLOOKUP(A1382,$BL$2:$CH$5,3,FALSE))*'Attorney Detail'!F1383</f>
        <v>15</v>
      </c>
      <c r="F1383" s="224"/>
      <c r="G1383" s="223">
        <f>VLOOKUP(A1382,$BL$2:$CI$5,4,FALSE)*'Attorney Detail'!F1383</f>
        <v>50</v>
      </c>
      <c r="H1383" s="224"/>
      <c r="I1383" s="223">
        <f>VLOOKUP(A1382,$BL$2:$CI$5,5,FALSE)*'Attorney Detail'!F1383</f>
        <v>80</v>
      </c>
      <c r="J1383" s="224"/>
      <c r="K1383" s="223">
        <f>VLOOKUP(A1382,$BL$2:$CI$5,6,FALSE)*'Attorney Detail'!F1383</f>
        <v>100</v>
      </c>
      <c r="L1383" s="224"/>
      <c r="M1383" s="234">
        <f>VLOOKUP(A1382,$BL$2:$CI$5,7,FALSE)*'Attorney Detail'!F1383</f>
        <v>150</v>
      </c>
      <c r="N1383" s="224"/>
      <c r="O1383" s="223">
        <f>VLOOKUP(A1382,$BL$2:$CI$5,8,FALSE)*'Attorney Detail'!F1383</f>
        <v>300</v>
      </c>
      <c r="P1383" s="224"/>
      <c r="Q1383" s="223">
        <f>VLOOKUP(A1382,$BL$2:$CI$5,9,FALSE)*'Attorney Detail'!F1383</f>
        <v>15</v>
      </c>
      <c r="R1383" s="224"/>
      <c r="S1383" s="223">
        <f>VLOOKUP(A1382,$BL$2:$CI$5,10,FALSE)*'Attorney Detail'!F1383</f>
        <v>50</v>
      </c>
      <c r="T1383" s="224"/>
      <c r="U1383" s="223">
        <f>VLOOKUP(A1382,$BL$2:$CI$5,11,FALSE)*'Attorney Detail'!F1383</f>
        <v>100</v>
      </c>
      <c r="V1383" s="224"/>
      <c r="W1383" s="223">
        <f>VLOOKUP(A1382,$BL$2:$CI$5,12,FALSE)*'Attorney Detail'!F1383</f>
        <v>220</v>
      </c>
      <c r="X1383" s="224"/>
      <c r="Y1383" s="223">
        <f>VLOOKUP(A1382,$BL$2:$CI$5,13,FALSE)*'Attorney Detail'!F1383</f>
        <v>300</v>
      </c>
      <c r="Z1383" s="224"/>
      <c r="AA1383" s="229">
        <f>VLOOKUP(A1382,$BL$2:$CI$5,14,FALSE)*'Attorney Detail'!F1383</f>
        <v>400</v>
      </c>
      <c r="AB1383" s="230"/>
      <c r="AC1383" s="229">
        <f>VLOOKUP(A1382,$BL$2:$CI$5,15,FALSE)*'Attorney Detail'!F1383</f>
        <v>120</v>
      </c>
      <c r="AD1383" s="231"/>
      <c r="AE1383" s="229">
        <f>VLOOKUP(A1382,$BL$2:$CI$5,16,FALSE)*'Attorney Detail'!F1383</f>
        <v>120</v>
      </c>
      <c r="AF1383" s="230"/>
      <c r="AG1383" s="229">
        <f>VLOOKUP(A1382,$BL$2:$CI$5,17,FALSE)*'Attorney Detail'!F1383</f>
        <v>300</v>
      </c>
      <c r="AH1383" s="230"/>
      <c r="AI1383" s="223">
        <f>VLOOKUP(A1382,$BL$2:$CI$5,18,FALSE)*'Attorney Detail'!F1383</f>
        <v>300</v>
      </c>
      <c r="AJ1383" s="224"/>
      <c r="AK1383" s="223">
        <f>VLOOKUP(A1382,$BL$2:$CI$5,19,FALSE)*'Attorney Detail'!F1383</f>
        <v>15</v>
      </c>
      <c r="AL1383" s="224"/>
      <c r="AM1383" s="223">
        <f>VLOOKUP(A1382,$BL$2:$CI$5,20,FALSE)*'Attorney Detail'!F1383</f>
        <v>40</v>
      </c>
      <c r="AN1383" s="224"/>
      <c r="AO1383" s="223">
        <f>VLOOKUP(A1382,$BL$2:$CI$5,21,FALSE)*'Attorney Detail'!F1383</f>
        <v>40</v>
      </c>
      <c r="AP1383" s="224"/>
      <c r="AQ1383" s="223">
        <f>VLOOKUP(A1382,$BL$2:$CI$5,22,FALSE)*'Attorney Detail'!F1383</f>
        <v>40</v>
      </c>
      <c r="AR1383" s="224"/>
      <c r="AS1383" s="235">
        <f>VLOOKUP(A1382,$BL$2:$CI$5,23,FALSE)*'Attorney Detail'!F1383</f>
        <v>10000000000</v>
      </c>
      <c r="AT1383" s="236"/>
      <c r="AU1383" s="237"/>
      <c r="AV1383" s="238"/>
    </row>
    <row r="1384" spans="1:63" ht="15.75" thickBot="1" x14ac:dyDescent="0.3">
      <c r="A1384" s="37" t="str">
        <f>'Attorney Detail'!A1383&amp;""</f>
        <v/>
      </c>
      <c r="B1384" s="78" t="s">
        <v>24</v>
      </c>
      <c r="C1384" s="78" t="s">
        <v>24</v>
      </c>
      <c r="D1384" s="78" t="s">
        <v>112</v>
      </c>
      <c r="E1384" s="78" t="s">
        <v>24</v>
      </c>
      <c r="F1384" s="78" t="s">
        <v>112</v>
      </c>
      <c r="G1384" s="78" t="s">
        <v>24</v>
      </c>
      <c r="H1384" s="78" t="s">
        <v>112</v>
      </c>
      <c r="I1384" s="78" t="s">
        <v>24</v>
      </c>
      <c r="J1384" s="78" t="s">
        <v>112</v>
      </c>
      <c r="K1384" s="78" t="s">
        <v>24</v>
      </c>
      <c r="L1384" s="78" t="s">
        <v>112</v>
      </c>
      <c r="M1384" s="78" t="s">
        <v>24</v>
      </c>
      <c r="N1384" s="78" t="s">
        <v>112</v>
      </c>
      <c r="O1384" s="78" t="s">
        <v>24</v>
      </c>
      <c r="P1384" s="78" t="s">
        <v>112</v>
      </c>
      <c r="Q1384" s="78" t="s">
        <v>24</v>
      </c>
      <c r="R1384" s="78" t="s">
        <v>112</v>
      </c>
      <c r="S1384" s="78" t="s">
        <v>24</v>
      </c>
      <c r="T1384" s="78" t="s">
        <v>112</v>
      </c>
      <c r="U1384" s="78" t="s">
        <v>24</v>
      </c>
      <c r="V1384" s="78" t="s">
        <v>112</v>
      </c>
      <c r="W1384" s="78" t="s">
        <v>24</v>
      </c>
      <c r="X1384" s="78" t="s">
        <v>112</v>
      </c>
      <c r="Y1384" s="78" t="s">
        <v>24</v>
      </c>
      <c r="Z1384" s="78" t="s">
        <v>112</v>
      </c>
      <c r="AA1384" s="78" t="s">
        <v>24</v>
      </c>
      <c r="AB1384" s="78" t="s">
        <v>112</v>
      </c>
      <c r="AC1384" s="78" t="s">
        <v>24</v>
      </c>
      <c r="AD1384" s="78" t="s">
        <v>112</v>
      </c>
      <c r="AE1384" s="78" t="s">
        <v>24</v>
      </c>
      <c r="AF1384" s="78" t="s">
        <v>112</v>
      </c>
      <c r="AG1384" s="78" t="s">
        <v>24</v>
      </c>
      <c r="AH1384" s="79" t="s">
        <v>112</v>
      </c>
      <c r="AI1384" s="78" t="s">
        <v>24</v>
      </c>
      <c r="AJ1384" s="78" t="s">
        <v>112</v>
      </c>
      <c r="AK1384" s="78" t="s">
        <v>24</v>
      </c>
      <c r="AL1384" s="78" t="s">
        <v>112</v>
      </c>
      <c r="AM1384" s="78" t="s">
        <v>24</v>
      </c>
      <c r="AN1384" s="78" t="s">
        <v>112</v>
      </c>
      <c r="AO1384" s="78" t="s">
        <v>24</v>
      </c>
      <c r="AP1384" s="78" t="s">
        <v>112</v>
      </c>
      <c r="AQ1384" s="78" t="s">
        <v>24</v>
      </c>
      <c r="AR1384" s="78" t="s">
        <v>112</v>
      </c>
      <c r="AS1384" s="78" t="s">
        <v>24</v>
      </c>
      <c r="AT1384" s="78" t="s">
        <v>112</v>
      </c>
      <c r="AU1384" s="78" t="s">
        <v>24</v>
      </c>
      <c r="AV1384" s="154" t="s">
        <v>112</v>
      </c>
    </row>
    <row r="1385" spans="1:63" ht="16.5" thickTop="1" thickBot="1" x14ac:dyDescent="0.3">
      <c r="A1385" s="20" t="s">
        <v>25</v>
      </c>
      <c r="B1385" s="21"/>
      <c r="C1385" s="21"/>
      <c r="D1385" s="75">
        <f>C1385/C1383</f>
        <v>0</v>
      </c>
      <c r="E1385" s="21"/>
      <c r="F1385" s="75">
        <f>E1385/E1383</f>
        <v>0</v>
      </c>
      <c r="G1385" s="21"/>
      <c r="H1385" s="75">
        <f>G1385/G1383</f>
        <v>0</v>
      </c>
      <c r="I1385" s="21"/>
      <c r="J1385" s="75">
        <f>I1385/I1383</f>
        <v>0</v>
      </c>
      <c r="K1385" s="21"/>
      <c r="L1385" s="75">
        <f>K1385/K1383</f>
        <v>0</v>
      </c>
      <c r="M1385" s="21"/>
      <c r="N1385" s="75">
        <f>M1385/M1383</f>
        <v>0</v>
      </c>
      <c r="O1385" s="21"/>
      <c r="P1385" s="75">
        <f>O1385/O1383</f>
        <v>0</v>
      </c>
      <c r="Q1385" s="21"/>
      <c r="R1385" s="75">
        <f>Q1385/Q1383</f>
        <v>0</v>
      </c>
      <c r="S1385" s="21"/>
      <c r="T1385" s="75">
        <f>S1385/S1383</f>
        <v>0</v>
      </c>
      <c r="U1385" s="21"/>
      <c r="V1385" s="75">
        <f>U1385/U1383</f>
        <v>0</v>
      </c>
      <c r="W1385" s="21"/>
      <c r="X1385" s="75">
        <f>W1385/W1383</f>
        <v>0</v>
      </c>
      <c r="Y1385" s="21"/>
      <c r="Z1385" s="75">
        <f>Y1385/Y1383</f>
        <v>0</v>
      </c>
      <c r="AA1385" s="21"/>
      <c r="AB1385" s="75">
        <f>AA1385/AA1383</f>
        <v>0</v>
      </c>
      <c r="AC1385" s="21"/>
      <c r="AD1385" s="75">
        <f>AC1385/AC1383</f>
        <v>0</v>
      </c>
      <c r="AE1385" s="21"/>
      <c r="AF1385" s="75">
        <f>AE1385/AE1383</f>
        <v>0</v>
      </c>
      <c r="AG1385" s="21"/>
      <c r="AH1385" s="75">
        <f>AG1385/AG1383</f>
        <v>0</v>
      </c>
      <c r="AI1385" s="21"/>
      <c r="AJ1385" s="75">
        <f>AI1385/AI1383</f>
        <v>0</v>
      </c>
      <c r="AK1385" s="21"/>
      <c r="AL1385" s="75">
        <f>AK1385/AK1383</f>
        <v>0</v>
      </c>
      <c r="AM1385" s="21">
        <v>0</v>
      </c>
      <c r="AN1385" s="75">
        <f>AM1385/AM1383</f>
        <v>0</v>
      </c>
      <c r="AO1385" s="21"/>
      <c r="AP1385" s="75">
        <f>AO1385/AO1383</f>
        <v>0</v>
      </c>
      <c r="AQ1385" s="21"/>
      <c r="AR1385" s="75">
        <f>AQ1385/AQ1383</f>
        <v>0</v>
      </c>
      <c r="AS1385" s="21"/>
      <c r="AT1385" s="75">
        <f>AS1385/AS1383</f>
        <v>0</v>
      </c>
      <c r="AU1385" s="100">
        <f>E1385+M1385+O1385+Q1385+W1385+Y1385+AA1385+AE1385+AG1385+AI1385+AO1385+AS1385+G1385+K1385+I1385+AC1385+S1385+U1385+AQ1385+AK1385+AM1385+C1385</f>
        <v>0</v>
      </c>
      <c r="AV1385" s="155">
        <f t="shared" ref="AV1385:AV1389" si="6240">F1385+N1385+P1385+R1385+X1385+Z1385+AB1385+AF1385+AH1385+AJ1385+AP1385+AT1385+AD1385+H1385+L1385+J1385+T1385+V1385+AR1385+AL1385+AN1385+D1385</f>
        <v>0</v>
      </c>
      <c r="AW1385" s="93">
        <f>IF(D1385=0,0,(IF('Attorney Detail'!I1383="yes",(D1385/AV1385)*('Attorney Detail'!G1383+'Attorney Detail'!H1383),0)))</f>
        <v>0</v>
      </c>
      <c r="AX1385" s="93">
        <f>IF(F1385=0,0,(IF('Attorney Detail'!J1383="yes",(F1385/AV1385)*('Attorney Detail'!G1383+'Attorney Detail'!H1383),0)))</f>
        <v>0</v>
      </c>
      <c r="AY1385" s="93">
        <f>IF(H1385+J1385=0,0,(IF('Attorney Detail'!K1383="yes",((H1385+J1385)/AV1385)*('Attorney Detail'!G1383+'Attorney Detail'!H1383),0)))</f>
        <v>0</v>
      </c>
      <c r="AZ1385" s="93">
        <f>IF(L1385=0,0,(IF('Attorney Detail'!L1383="yes",(L1385/AV1385)*('Attorney Detail'!G1383+'Attorney Detail'!H1383),0)))</f>
        <v>0</v>
      </c>
      <c r="BA1385" s="93">
        <f>IF(N1385=0,0,(N1385/AV1385)*('Attorney Detail'!G1383+'Attorney Detail'!H1383))</f>
        <v>0</v>
      </c>
      <c r="BB1385" s="93">
        <f>IF(R1385+T1385=0,0,(IF('Attorney Detail'!M1383="yes",((R1385+T1385)/AV1385)*('Attorney Detail'!G1383+'Attorney Detail'!H1383),0)))</f>
        <v>0</v>
      </c>
      <c r="BC1385" s="93">
        <f>IF(V1385=0,0,(IF('Attorney Detail'!N1383="yes",(((V1385)/AV1385)*('Attorney Detail'!G1383+'Attorney Detail'!H1383)),0)))</f>
        <v>0</v>
      </c>
      <c r="BD1385" s="93">
        <f>IF(X1385+Z1385+AB1385=0,0,(IF('Attorney Detail'!O1383="yes",((X1385+Z1385+AB1385)/AV1385)*('Attorney Detail'!G1383+'Attorney Detail'!H1383),0)))</f>
        <v>0</v>
      </c>
      <c r="BE1385" s="93">
        <f>IF(AD1385=0,0,(IF('Attorney Detail'!P1383="yes",(AD1385/AV1385)*('Attorney Detail'!G1383+'Attorney Detail'!H1383),0)))</f>
        <v>0</v>
      </c>
      <c r="BF1385" s="93">
        <f>IF(AF1385=0,0,(IF('Attorney Detail'!Q1383="yes",(AF1385/AV1385)*('Attorney Detail'!G1383+'Attorney Detail'!H1383),0)))</f>
        <v>0</v>
      </c>
      <c r="BG1385" s="93">
        <f>IF(AH1385=0,0,(AH1385/AV1385)*('Attorney Detail'!G1383+'Attorney Detail'!H1383))</f>
        <v>0</v>
      </c>
      <c r="BH1385" s="93">
        <f>IF(AK1385+AM1385=0,0,(IF('Attorney Detail'!R1383="yes",((AL1385+AN1385)/AV1385)*('Attorney Detail'!G1383+'Attorney Detail'!H1383),0)))</f>
        <v>0</v>
      </c>
      <c r="BI1385" s="91">
        <f>IF(AP1385=0,0,(IF('Attorney Detail'!S1383="yes",(AP1385/AV1385)*('Attorney Detail'!G1383+'Attorney Detail'!H1383),0)))</f>
        <v>0</v>
      </c>
      <c r="BJ1385" s="91">
        <f>IF(AT1385=0,0,(AT1385/AV1385)*('Attorney Detail'!G1383+'Attorney Detail'!H1383))</f>
        <v>0</v>
      </c>
      <c r="BK1385" s="91">
        <f>IF((AU1385)=0,('Attorney Detail'!G1383+'Attorney Detail'!H1383),SUM(AW1385:BJ1385))</f>
        <v>0</v>
      </c>
    </row>
    <row r="1386" spans="1:63" ht="16.5" thickTop="1" thickBot="1" x14ac:dyDescent="0.3">
      <c r="A1386" s="22" t="s">
        <v>26</v>
      </c>
      <c r="B1386" s="23"/>
      <c r="C1386" s="88"/>
      <c r="D1386" s="75">
        <f>C1386/C1383</f>
        <v>0</v>
      </c>
      <c r="E1386" s="88"/>
      <c r="F1386" s="75">
        <f>E1386/E1383</f>
        <v>0</v>
      </c>
      <c r="G1386" s="88"/>
      <c r="H1386" s="75">
        <f>G1386/G1383</f>
        <v>0</v>
      </c>
      <c r="I1386" s="88"/>
      <c r="J1386" s="75">
        <f>I1386/I1383</f>
        <v>0</v>
      </c>
      <c r="K1386" s="88"/>
      <c r="L1386" s="75">
        <f>K1386/K1383</f>
        <v>0</v>
      </c>
      <c r="M1386" s="88"/>
      <c r="N1386" s="75">
        <f>M1386/M1383</f>
        <v>0</v>
      </c>
      <c r="O1386" s="88"/>
      <c r="P1386" s="75">
        <f>O1386/O1383</f>
        <v>0</v>
      </c>
      <c r="Q1386" s="88"/>
      <c r="R1386" s="75">
        <f>Q1386/Q1383</f>
        <v>0</v>
      </c>
      <c r="S1386" s="88"/>
      <c r="T1386" s="75">
        <f>S1386/S1383</f>
        <v>0</v>
      </c>
      <c r="U1386" s="88"/>
      <c r="V1386" s="75">
        <f>U1386/U1383</f>
        <v>0</v>
      </c>
      <c r="W1386" s="88"/>
      <c r="X1386" s="75">
        <f>W1386/W1383</f>
        <v>0</v>
      </c>
      <c r="Y1386" s="88"/>
      <c r="Z1386" s="75">
        <f>Y1386/Y1383</f>
        <v>0</v>
      </c>
      <c r="AA1386" s="88"/>
      <c r="AB1386" s="75">
        <f>AA1386/AA1383</f>
        <v>0</v>
      </c>
      <c r="AC1386" s="88"/>
      <c r="AD1386" s="75">
        <f>AC1386/AC1383</f>
        <v>0</v>
      </c>
      <c r="AE1386" s="88"/>
      <c r="AF1386" s="75">
        <f>AE1386/AE1383</f>
        <v>0</v>
      </c>
      <c r="AG1386" s="88"/>
      <c r="AH1386" s="75">
        <f>AG1386/AG1383</f>
        <v>0</v>
      </c>
      <c r="AI1386" s="88"/>
      <c r="AJ1386" s="75">
        <f>AI1386/AI1383</f>
        <v>0</v>
      </c>
      <c r="AK1386" s="88">
        <v>0</v>
      </c>
      <c r="AL1386" s="75">
        <f>AK1386/AK1383</f>
        <v>0</v>
      </c>
      <c r="AM1386" s="88">
        <v>0</v>
      </c>
      <c r="AN1386" s="75">
        <f>AM1386/AM1383</f>
        <v>0</v>
      </c>
      <c r="AO1386" s="88"/>
      <c r="AP1386" s="75">
        <f>AO1386/AO1383</f>
        <v>0</v>
      </c>
      <c r="AQ1386" s="88"/>
      <c r="AR1386" s="75">
        <f>AQ1386/AQ1383</f>
        <v>0</v>
      </c>
      <c r="AS1386" s="88"/>
      <c r="AT1386" s="75">
        <f>AS1386/AS1383</f>
        <v>0</v>
      </c>
      <c r="AU1386" s="107">
        <f>E1386+M1386+O1386+Q1386+W1386+Y1386+AA1386+AE1386+AG1386+AI1386+AO1386+AS1386+G1386+K1386+I1386+AC1386+S1386+U1386+AQ1386+AK1386+AM1386+C1386</f>
        <v>0</v>
      </c>
      <c r="AV1386" s="155">
        <f t="shared" si="6240"/>
        <v>0</v>
      </c>
      <c r="AW1386" s="93">
        <f>IF(D1386=0,0,(IF('Attorney Detail'!I1384="yes",(D1386/AV1386)*('Attorney Detail'!G1384+'Attorney Detail'!H1384),0)))</f>
        <v>0</v>
      </c>
      <c r="AX1386" s="93">
        <f>IF(F1386=0,0,(IF('Attorney Detail'!J1384="yes",(F1386/AV1386)*('Attorney Detail'!G1384+'Attorney Detail'!H1384),0)))</f>
        <v>0</v>
      </c>
      <c r="AY1386" s="93">
        <f>IF(H1386+J1386=0,0,(IF('Attorney Detail'!K1384="yes",((H1386+J1386)/AV1386)*('Attorney Detail'!G1384+'Attorney Detail'!H1384),0)))</f>
        <v>0</v>
      </c>
      <c r="AZ1386" s="93">
        <f>IF(L1386=0,0,(IF('Attorney Detail'!L1384="yes",(L1386/AV1386)*('Attorney Detail'!G1384+'Attorney Detail'!H1384),0)))</f>
        <v>0</v>
      </c>
      <c r="BA1386" s="93">
        <f>IF(N1386=0,0,(N1386/AV1386)*('Attorney Detail'!G1384+'Attorney Detail'!H1384))</f>
        <v>0</v>
      </c>
      <c r="BB1386" s="93">
        <f>IF(R1386+T1386=0,0,(IF('Attorney Detail'!M1384="yes",((R1386+T1386)/AV1386)*('Attorney Detail'!G1384+'Attorney Detail'!H1384),0)))</f>
        <v>0</v>
      </c>
      <c r="BC1386" s="93">
        <f>IF(V1386=0,0,(IF('Attorney Detail'!N1384="yes",(((V1386)/AV1386)*('Attorney Detail'!G1384+'Attorney Detail'!H1384)),0)))</f>
        <v>0</v>
      </c>
      <c r="BD1386" s="93">
        <f>IF(X1386+Z1386+AB1386=0,0,(IF('Attorney Detail'!O1384="yes",((X1386+Z1386+AB1386)/AV1386)*('Attorney Detail'!G1384+'Attorney Detail'!H1384),0)))</f>
        <v>0</v>
      </c>
      <c r="BE1386" s="93">
        <f>IF(AD1386=0,0,(IF('Attorney Detail'!P1384="yes",(AD1386/AV1386)*('Attorney Detail'!G1384+'Attorney Detail'!H1384),0)))</f>
        <v>0</v>
      </c>
      <c r="BF1386" s="93">
        <f>IF(AF1386=0,0,(IF('Attorney Detail'!Q1384="yes",(AF1386/AV1386)*('Attorney Detail'!G1384+'Attorney Detail'!H1384),0)))</f>
        <v>0</v>
      </c>
      <c r="BG1386" s="93">
        <f>IF(AH1386=0,0,(AH1386/AV1386)*('Attorney Detail'!G1384+'Attorney Detail'!H1384))</f>
        <v>0</v>
      </c>
      <c r="BH1386" s="93">
        <f>IF(AK1386+AM1386=0,0,(IF('Attorney Detail'!R1384="yes",((AL1386+AN1386)/AV1386)*('Attorney Detail'!G1384+'Attorney Detail'!H1384),0)))</f>
        <v>0</v>
      </c>
      <c r="BI1386" s="91">
        <f>IF(AP1386=0,0,(IF('Attorney Detail'!S1384="yes",(AP1386/AV1386)*('Attorney Detail'!G1384+'Attorney Detail'!H1384),0)))</f>
        <v>0</v>
      </c>
      <c r="BJ1386" s="91">
        <f>IF(AT1386=0,0,(AT1386/AV1386)*('Attorney Detail'!G1384+'Attorney Detail'!H1384))</f>
        <v>0</v>
      </c>
      <c r="BK1386" s="91">
        <f>IF((AU1386)=0,('Attorney Detail'!G1384+'Attorney Detail'!H1384),SUM(AW1386:BJ1386))</f>
        <v>0</v>
      </c>
    </row>
    <row r="1387" spans="1:63" ht="16.5" thickTop="1" thickBot="1" x14ac:dyDescent="0.3">
      <c r="A1387" s="22" t="s">
        <v>27</v>
      </c>
      <c r="B1387" s="23"/>
      <c r="C1387" s="88"/>
      <c r="D1387" s="75">
        <f>C1387/C1383</f>
        <v>0</v>
      </c>
      <c r="E1387" s="88"/>
      <c r="F1387" s="75">
        <f>E1387/E1383</f>
        <v>0</v>
      </c>
      <c r="G1387" s="88"/>
      <c r="H1387" s="75">
        <f>G1387/G1383</f>
        <v>0</v>
      </c>
      <c r="I1387" s="88"/>
      <c r="J1387" s="75">
        <f>I1387/I1383</f>
        <v>0</v>
      </c>
      <c r="K1387" s="88"/>
      <c r="L1387" s="75">
        <f>K1387/K1383</f>
        <v>0</v>
      </c>
      <c r="M1387" s="88"/>
      <c r="N1387" s="75">
        <f>M1387/M1383</f>
        <v>0</v>
      </c>
      <c r="O1387" s="88"/>
      <c r="P1387" s="75">
        <f>O1387/O1383</f>
        <v>0</v>
      </c>
      <c r="Q1387" s="88"/>
      <c r="R1387" s="75">
        <f>Q1387/Q1383</f>
        <v>0</v>
      </c>
      <c r="S1387" s="88"/>
      <c r="T1387" s="75">
        <f>S1387/S1383</f>
        <v>0</v>
      </c>
      <c r="U1387" s="88"/>
      <c r="V1387" s="75">
        <f>U1387/U1383</f>
        <v>0</v>
      </c>
      <c r="W1387" s="88"/>
      <c r="X1387" s="75">
        <f>W1387/W1383</f>
        <v>0</v>
      </c>
      <c r="Y1387" s="88"/>
      <c r="Z1387" s="75">
        <f>Y1387/Y1383</f>
        <v>0</v>
      </c>
      <c r="AA1387" s="88"/>
      <c r="AB1387" s="75">
        <f>AA1387/AA1383</f>
        <v>0</v>
      </c>
      <c r="AC1387" s="88"/>
      <c r="AD1387" s="75">
        <f>AC1387/AC1383</f>
        <v>0</v>
      </c>
      <c r="AE1387" s="88"/>
      <c r="AF1387" s="75">
        <f>AE1387/AE1383</f>
        <v>0</v>
      </c>
      <c r="AG1387" s="88"/>
      <c r="AH1387" s="75">
        <f>AG1387/AG1383</f>
        <v>0</v>
      </c>
      <c r="AI1387" s="88"/>
      <c r="AJ1387" s="75">
        <f>AI1387/AI1383</f>
        <v>0</v>
      </c>
      <c r="AK1387" s="88">
        <v>0</v>
      </c>
      <c r="AL1387" s="75">
        <f>AK1387/AK1383</f>
        <v>0</v>
      </c>
      <c r="AM1387" s="88">
        <v>0</v>
      </c>
      <c r="AN1387" s="75">
        <f>AM1387/AM1383</f>
        <v>0</v>
      </c>
      <c r="AO1387" s="88"/>
      <c r="AP1387" s="75">
        <f>AO1387/AO1383</f>
        <v>0</v>
      </c>
      <c r="AQ1387" s="88"/>
      <c r="AR1387" s="75">
        <f>AQ1387/AQ1383</f>
        <v>0</v>
      </c>
      <c r="AS1387" s="88"/>
      <c r="AT1387" s="75">
        <f>AS1387/AS1383</f>
        <v>0</v>
      </c>
      <c r="AU1387" s="107">
        <f>E1387+M1387+O1387+Q1387+W1387+Y1387+AA1387+AE1387+AG1387+AI1387+AO1387+AS1387+G1387+K1387+I1387+AC1387+S1387+U1387+AQ1387+AK1387+AM1387+C1387</f>
        <v>0</v>
      </c>
      <c r="AV1387" s="155">
        <f t="shared" si="6240"/>
        <v>0</v>
      </c>
      <c r="AW1387" s="93">
        <f>IF(D1387=0,0,(IF('Attorney Detail'!I1385="yes",(D1387/AV1387)*('Attorney Detail'!G1385+'Attorney Detail'!H1385),0)))</f>
        <v>0</v>
      </c>
      <c r="AX1387" s="93">
        <f>IF(F1387=0,0,(IF('Attorney Detail'!J1385="yes",(F1387/AV1387)*('Attorney Detail'!G1385+'Attorney Detail'!H1385),0)))</f>
        <v>0</v>
      </c>
      <c r="AY1387" s="93">
        <f>IF(H1387+J1387=0,0,(IF('Attorney Detail'!K1385="yes",((H1387+J1387)/AV1387)*('Attorney Detail'!G1385+'Attorney Detail'!H1385),0)))</f>
        <v>0</v>
      </c>
      <c r="AZ1387" s="93">
        <f>IF(L1387=0,0,(IF('Attorney Detail'!L1385="yes",(L1387/AV1387)*('Attorney Detail'!G1385+'Attorney Detail'!H1385),0)))</f>
        <v>0</v>
      </c>
      <c r="BA1387" s="93">
        <f>IF(N1387=0,0,(N1387/AV1387)*('Attorney Detail'!G1385+'Attorney Detail'!H1385))</f>
        <v>0</v>
      </c>
      <c r="BB1387" s="93">
        <f>IF(R1387+T1387=0,0,(IF('Attorney Detail'!M1385="yes",((R1387+T1387)/AV1387)*('Attorney Detail'!G1385+'Attorney Detail'!H1385),0)))</f>
        <v>0</v>
      </c>
      <c r="BC1387" s="93">
        <f>IF(V1387=0,0,(IF('Attorney Detail'!N1385="yes",(((V1387)/AV1387)*('Attorney Detail'!G1385+'Attorney Detail'!H1385)),0)))</f>
        <v>0</v>
      </c>
      <c r="BD1387" s="93">
        <f>IF(X1387+Z1387+AB1387=0,0,(IF('Attorney Detail'!O1385="yes",((X1387+Z1387+AB1387)/AV1387)*('Attorney Detail'!G1385+'Attorney Detail'!H1385),0)))</f>
        <v>0</v>
      </c>
      <c r="BE1387" s="93">
        <f>IF(AD1387=0,0,(IF('Attorney Detail'!P1385="yes",(AD1387/AV1387)*('Attorney Detail'!G1385+'Attorney Detail'!H1385),0)))</f>
        <v>0</v>
      </c>
      <c r="BF1387" s="93">
        <f>IF(AF1387=0,0,(IF('Attorney Detail'!Q1385="yes",(AF1387/AV1387)*('Attorney Detail'!G1385+'Attorney Detail'!H1385),0)))</f>
        <v>0</v>
      </c>
      <c r="BG1387" s="93">
        <f>IF(AH1387=0,0,(AH1387/AV1387)*('Attorney Detail'!G1385+'Attorney Detail'!H1385))</f>
        <v>0</v>
      </c>
      <c r="BH1387" s="93">
        <f>IF(AK1387+AM1387=0,0,(IF('Attorney Detail'!R1385="yes",((AL1387+AN1387)/AV1387)*('Attorney Detail'!G1385+'Attorney Detail'!H1385),0)))</f>
        <v>0</v>
      </c>
      <c r="BI1387" s="91">
        <f>IF(AP1387=0,0,(IF('Attorney Detail'!S1385="yes",(AP1387/AV1387)*('Attorney Detail'!G1385+'Attorney Detail'!H1385),0)))</f>
        <v>0</v>
      </c>
      <c r="BJ1387" s="91">
        <f>IF(AT1387=0,0,(AT1387/AV1387)*('Attorney Detail'!G1385+'Attorney Detail'!H1385))</f>
        <v>0</v>
      </c>
      <c r="BK1387" s="91">
        <f>IF((AU1387)=0,('Attorney Detail'!G1385+'Attorney Detail'!H1385),SUM(AW1387:BJ1387))</f>
        <v>0</v>
      </c>
    </row>
    <row r="1388" spans="1:63" ht="16.5" thickTop="1" thickBot="1" x14ac:dyDescent="0.3">
      <c r="A1388" s="24" t="s">
        <v>28</v>
      </c>
      <c r="B1388" s="25"/>
      <c r="C1388" s="25"/>
      <c r="D1388" s="75">
        <f>C1388/C1383</f>
        <v>0</v>
      </c>
      <c r="E1388" s="25"/>
      <c r="F1388" s="75">
        <f>E1388/E1383</f>
        <v>0</v>
      </c>
      <c r="G1388" s="25"/>
      <c r="H1388" s="75">
        <f>G1388/G1383</f>
        <v>0</v>
      </c>
      <c r="I1388" s="25"/>
      <c r="J1388" s="75">
        <f>I1388/I1383</f>
        <v>0</v>
      </c>
      <c r="K1388" s="25"/>
      <c r="L1388" s="75">
        <f>K1388/K1383</f>
        <v>0</v>
      </c>
      <c r="M1388" s="25"/>
      <c r="N1388" s="75">
        <f>M1388/M1383</f>
        <v>0</v>
      </c>
      <c r="O1388" s="25"/>
      <c r="P1388" s="75">
        <f>O1388/O1383</f>
        <v>0</v>
      </c>
      <c r="Q1388" s="25"/>
      <c r="R1388" s="75">
        <f>Q1388/Q1383</f>
        <v>0</v>
      </c>
      <c r="S1388" s="25"/>
      <c r="T1388" s="75">
        <f>S1388/S1383</f>
        <v>0</v>
      </c>
      <c r="U1388" s="25"/>
      <c r="V1388" s="75">
        <f>U1388/U1383</f>
        <v>0</v>
      </c>
      <c r="W1388" s="25"/>
      <c r="X1388" s="75">
        <f>W1388/W1383</f>
        <v>0</v>
      </c>
      <c r="Y1388" s="25"/>
      <c r="Z1388" s="75">
        <f>Y1388/Y1383</f>
        <v>0</v>
      </c>
      <c r="AA1388" s="25"/>
      <c r="AB1388" s="75">
        <f>AA1388/AA1383</f>
        <v>0</v>
      </c>
      <c r="AC1388" s="25"/>
      <c r="AD1388" s="75">
        <f>AC1388/AC1383</f>
        <v>0</v>
      </c>
      <c r="AE1388" s="25"/>
      <c r="AF1388" s="75">
        <f>AE1388/AE1383</f>
        <v>0</v>
      </c>
      <c r="AG1388" s="25"/>
      <c r="AH1388" s="75">
        <f>AG1388/AG1383</f>
        <v>0</v>
      </c>
      <c r="AI1388" s="25"/>
      <c r="AJ1388" s="75">
        <f>AI1388/AI1383</f>
        <v>0</v>
      </c>
      <c r="AK1388" s="25">
        <v>0</v>
      </c>
      <c r="AL1388" s="75">
        <f>AK1388/AK1383</f>
        <v>0</v>
      </c>
      <c r="AM1388" s="25">
        <v>0</v>
      </c>
      <c r="AN1388" s="75">
        <f>AM1388/AM1383</f>
        <v>0</v>
      </c>
      <c r="AO1388" s="25"/>
      <c r="AP1388" s="75">
        <f>AO1388/AO1383</f>
        <v>0</v>
      </c>
      <c r="AQ1388" s="25"/>
      <c r="AR1388" s="75">
        <f>AQ1388/AQ1383</f>
        <v>0</v>
      </c>
      <c r="AS1388" s="25"/>
      <c r="AT1388" s="75">
        <f>AS1388/AS1383</f>
        <v>0</v>
      </c>
      <c r="AU1388" s="108">
        <f>E1388+M1388+O1388+Q1388+W1388+Y1388+AA1388+AE1388+AG1388+AI1388+AO1388+AS1388+G1388+K1388+I1388+AC1388+S1388+U1388+AQ1388+AK1388+AM1388+C1388</f>
        <v>0</v>
      </c>
      <c r="AV1388" s="155">
        <f t="shared" si="6240"/>
        <v>0</v>
      </c>
      <c r="AW1388" s="93">
        <f>IF(D1388=0,0,(IF('Attorney Detail'!I1386="yes",(D1388/AV1388)*('Attorney Detail'!G1386+'Attorney Detail'!H1386),0)))</f>
        <v>0</v>
      </c>
      <c r="AX1388" s="93">
        <f>IF(F1388=0,0,(IF('Attorney Detail'!J1386="yes",(F1388/AV1388)*('Attorney Detail'!G1386+'Attorney Detail'!H1386),0)))</f>
        <v>0</v>
      </c>
      <c r="AY1388" s="93">
        <f>IF(H1388+J1388=0,0,(IF('Attorney Detail'!K1386="yes",((H1388+J1388)/AV1388)*('Attorney Detail'!G1386+'Attorney Detail'!H1386),0)))</f>
        <v>0</v>
      </c>
      <c r="AZ1388" s="93">
        <f>IF(L1388=0,0,(IF('Attorney Detail'!L1386="yes",(L1388/AV1388)*('Attorney Detail'!G1386+'Attorney Detail'!H1386),0)))</f>
        <v>0</v>
      </c>
      <c r="BA1388" s="93">
        <f>IF(N1388=0,0,(N1388/AV1388)*('Attorney Detail'!G1386+'Attorney Detail'!H1386))</f>
        <v>0</v>
      </c>
      <c r="BB1388" s="93">
        <f>IF(R1388+T1388=0,0,(IF('Attorney Detail'!M1386="yes",((R1388+T1388)/AV1388)*('Attorney Detail'!G1386+'Attorney Detail'!H1386),0)))</f>
        <v>0</v>
      </c>
      <c r="BC1388" s="93">
        <f>IF(V1388=0,0,(IF('Attorney Detail'!N1386="yes",(((V1388)/AV1388)*('Attorney Detail'!G1386+'Attorney Detail'!H1386)),0)))</f>
        <v>0</v>
      </c>
      <c r="BD1388" s="93">
        <f>IF(X1388+Z1388+AB1388=0,0,(IF('Attorney Detail'!O1386="yes",((X1388+Z1388+AB1388)/AV1388)*('Attorney Detail'!G1386+'Attorney Detail'!H1386),0)))</f>
        <v>0</v>
      </c>
      <c r="BE1388" s="93">
        <f>IF(AD1388=0,0,(IF('Attorney Detail'!P1386="yes",(AD1388/AV1388)*('Attorney Detail'!G1386+'Attorney Detail'!H1386),0)))</f>
        <v>0</v>
      </c>
      <c r="BF1388" s="93">
        <f>IF(AF1388=0,0,(IF('Attorney Detail'!Q1386="yes",(AF1388/AV1388)*('Attorney Detail'!G1386+'Attorney Detail'!H1386),0)))</f>
        <v>0</v>
      </c>
      <c r="BG1388" s="93">
        <f>IF(AH1388=0,0,(AH1388/AV1388)*('Attorney Detail'!G1386+'Attorney Detail'!H1386))</f>
        <v>0</v>
      </c>
      <c r="BH1388" s="93">
        <f>IF(AK1388+AM1388=0,0,(IF('Attorney Detail'!R1386="yes",((AL1388+AN1388)/AV1388)*('Attorney Detail'!G1386+'Attorney Detail'!H1386),0)))</f>
        <v>0</v>
      </c>
      <c r="BI1388" s="91">
        <f>IF(AP1388=0,0,(IF('Attorney Detail'!S1386="yes",(AP1388/AV1388)*('Attorney Detail'!G1386+'Attorney Detail'!H1386),0)))</f>
        <v>0</v>
      </c>
      <c r="BJ1388" s="91">
        <f>IF(AT1388=0,0,(AT1388/AV1388)*('Attorney Detail'!G1386+'Attorney Detail'!H1386))</f>
        <v>0</v>
      </c>
      <c r="BK1388" s="91">
        <f>IF((AU1388)=0,('Attorney Detail'!G1386+'Attorney Detail'!H1386),SUM(AW1388:BJ1388))</f>
        <v>0</v>
      </c>
    </row>
    <row r="1389" spans="1:63" ht="16.5" thickTop="1" thickBot="1" x14ac:dyDescent="0.3">
      <c r="A1389" s="72" t="s">
        <v>29</v>
      </c>
      <c r="B1389" s="73"/>
      <c r="C1389" s="73">
        <f t="shared" ref="C1389" si="6241">SUM(C1385:C1388)</f>
        <v>0</v>
      </c>
      <c r="D1389" s="74">
        <f t="shared" ref="D1389" si="6242">C1389/C1383</f>
        <v>0</v>
      </c>
      <c r="E1389" s="73">
        <f t="shared" ref="E1389" si="6243">SUM(E1385:E1388)</f>
        <v>0</v>
      </c>
      <c r="F1389" s="74">
        <f t="shared" ref="F1389" si="6244">E1389/E1383</f>
        <v>0</v>
      </c>
      <c r="G1389" s="73">
        <f t="shared" ref="G1389" si="6245">SUM(G1385:G1388)</f>
        <v>0</v>
      </c>
      <c r="H1389" s="75">
        <f t="shared" ref="H1389" si="6246">G1389/G1383</f>
        <v>0</v>
      </c>
      <c r="I1389" s="73">
        <f t="shared" ref="I1389" si="6247">SUM(I1385:I1388)</f>
        <v>0</v>
      </c>
      <c r="J1389" s="75">
        <f t="shared" ref="J1389" si="6248">I1389/I1383</f>
        <v>0</v>
      </c>
      <c r="K1389" s="73">
        <f t="shared" ref="K1389" si="6249">SUM(K1385:K1388)</f>
        <v>0</v>
      </c>
      <c r="L1389" s="75">
        <f t="shared" ref="L1389" si="6250">K1389/K1383</f>
        <v>0</v>
      </c>
      <c r="M1389" s="73">
        <f t="shared" ref="M1389" si="6251">SUM(M1385:M1388)</f>
        <v>0</v>
      </c>
      <c r="N1389" s="74">
        <f t="shared" ref="N1389" si="6252">M1389/M1383</f>
        <v>0</v>
      </c>
      <c r="O1389" s="73">
        <f t="shared" ref="O1389" si="6253">SUM(O1385:O1388)</f>
        <v>0</v>
      </c>
      <c r="P1389" s="74">
        <f t="shared" ref="P1389" si="6254">O1389/O1383</f>
        <v>0</v>
      </c>
      <c r="Q1389" s="73">
        <f t="shared" ref="Q1389" si="6255">SUM(Q1385:Q1388)</f>
        <v>0</v>
      </c>
      <c r="R1389" s="75">
        <f t="shared" ref="R1389" si="6256">Q1389/Q1383</f>
        <v>0</v>
      </c>
      <c r="S1389" s="73">
        <f t="shared" ref="S1389" si="6257">SUM(S1385:S1388)</f>
        <v>0</v>
      </c>
      <c r="T1389" s="75">
        <f t="shared" ref="T1389" si="6258">S1389/S1383</f>
        <v>0</v>
      </c>
      <c r="U1389" s="73">
        <f t="shared" ref="U1389" si="6259">SUM(U1385:U1388)</f>
        <v>0</v>
      </c>
      <c r="V1389" s="75">
        <f t="shared" ref="V1389" si="6260">U1389/U1383</f>
        <v>0</v>
      </c>
      <c r="W1389" s="73">
        <f t="shared" ref="W1389" si="6261">SUM(W1385:W1388)</f>
        <v>0</v>
      </c>
      <c r="X1389" s="75">
        <f t="shared" ref="X1389" si="6262">W1389/W1383</f>
        <v>0</v>
      </c>
      <c r="Y1389" s="73">
        <f t="shared" ref="Y1389" si="6263">SUM(Y1385:Y1388)</f>
        <v>0</v>
      </c>
      <c r="Z1389" s="75">
        <f t="shared" ref="Z1389" si="6264">Y1389/Y1383</f>
        <v>0</v>
      </c>
      <c r="AA1389" s="73">
        <f t="shared" ref="AA1389" si="6265">SUM(AA1385:AA1388)</f>
        <v>0</v>
      </c>
      <c r="AB1389" s="75">
        <f t="shared" ref="AB1389" si="6266">AA1389/AA1383</f>
        <v>0</v>
      </c>
      <c r="AC1389" s="73">
        <f t="shared" ref="AC1389" si="6267">SUM(AC1385:AC1388)</f>
        <v>0</v>
      </c>
      <c r="AD1389" s="75">
        <f t="shared" ref="AD1389" si="6268">AC1389/AC1383</f>
        <v>0</v>
      </c>
      <c r="AE1389" s="73">
        <f t="shared" ref="AE1389" si="6269">SUM(AE1385:AE1388)</f>
        <v>0</v>
      </c>
      <c r="AF1389" s="75">
        <f t="shared" ref="AF1389" si="6270">AE1389/AE1383</f>
        <v>0</v>
      </c>
      <c r="AG1389" s="73">
        <f t="shared" ref="AG1389" si="6271">SUM(AG1385:AG1388)</f>
        <v>0</v>
      </c>
      <c r="AH1389" s="75">
        <f t="shared" ref="AH1389" si="6272">AG1389/AG1383</f>
        <v>0</v>
      </c>
      <c r="AI1389" s="73">
        <f t="shared" ref="AI1389" si="6273">SUM(AI1385:AI1388)</f>
        <v>0</v>
      </c>
      <c r="AJ1389" s="75">
        <f t="shared" ref="AJ1389" si="6274">AI1389/AI1383</f>
        <v>0</v>
      </c>
      <c r="AK1389" s="73">
        <f t="shared" ref="AK1389" si="6275">SUM(AK1385:AK1388)</f>
        <v>0</v>
      </c>
      <c r="AL1389" s="75">
        <f t="shared" ref="AL1389" si="6276">AK1389/AK1383</f>
        <v>0</v>
      </c>
      <c r="AM1389" s="73">
        <f t="shared" ref="AM1389" si="6277">SUM(AM1385:AM1388)</f>
        <v>0</v>
      </c>
      <c r="AN1389" s="75">
        <f t="shared" ref="AN1389" si="6278">AM1389/AM1383</f>
        <v>0</v>
      </c>
      <c r="AO1389" s="73">
        <f t="shared" ref="AO1389" si="6279">SUM(AO1385:AO1388)</f>
        <v>0</v>
      </c>
      <c r="AP1389" s="75">
        <f t="shared" ref="AP1389" si="6280">AO1389/AO1383</f>
        <v>0</v>
      </c>
      <c r="AQ1389" s="73">
        <f t="shared" ref="AQ1389" si="6281">SUM(AQ1385:AQ1388)</f>
        <v>0</v>
      </c>
      <c r="AR1389" s="75">
        <f t="shared" ref="AR1389" si="6282">AQ1389/AQ1383</f>
        <v>0</v>
      </c>
      <c r="AS1389" s="73">
        <f t="shared" ref="AS1389" si="6283">SUM(AS1385:AS1388)</f>
        <v>0</v>
      </c>
      <c r="AT1389" s="75">
        <f t="shared" ref="AT1389" si="6284">AS1389/AS1383</f>
        <v>0</v>
      </c>
      <c r="AU1389" s="71">
        <f>E1389+M1389+O1389+Q1389+W1389+Y1389+AA1389+AE1389+AG1389+AI1389+AO1389+AS1389+G1389+K1389+I1389+AC1389+S1389+U1389+AQ1389+AK1389+AM1389+C1389</f>
        <v>0</v>
      </c>
      <c r="AV1389" s="155">
        <f t="shared" si="6240"/>
        <v>0</v>
      </c>
      <c r="AW1389" s="94"/>
      <c r="AX1389" s="94"/>
      <c r="AY1389" s="94"/>
      <c r="AZ1389" s="94"/>
      <c r="BA1389" s="94"/>
      <c r="BB1389" s="94"/>
      <c r="BC1389" s="94"/>
      <c r="BD1389" s="94"/>
      <c r="BE1389" s="94"/>
      <c r="BF1389" s="94"/>
      <c r="BG1389" s="94"/>
      <c r="BH1389" s="94"/>
      <c r="BI1389" s="94"/>
      <c r="BJ1389" s="94"/>
      <c r="BK1389" s="94"/>
    </row>
    <row r="1390" spans="1:63" ht="15.75" thickTop="1" x14ac:dyDescent="0.25">
      <c r="A1390" s="239"/>
      <c r="B1390" s="239"/>
      <c r="C1390" s="239"/>
      <c r="D1390" s="239"/>
      <c r="E1390" s="239"/>
      <c r="F1390" s="239"/>
      <c r="G1390" s="239"/>
      <c r="H1390" s="239"/>
      <c r="I1390" s="239"/>
      <c r="J1390" s="239"/>
      <c r="K1390" s="239"/>
      <c r="L1390" s="239"/>
      <c r="M1390" s="239"/>
      <c r="N1390" s="239"/>
      <c r="O1390" s="239"/>
      <c r="P1390" s="239"/>
      <c r="Q1390" s="239"/>
      <c r="R1390" s="239"/>
      <c r="S1390" s="239"/>
      <c r="T1390" s="239"/>
      <c r="U1390" s="239"/>
      <c r="V1390" s="239"/>
      <c r="W1390" s="239"/>
      <c r="X1390" s="239"/>
      <c r="Y1390" s="239"/>
      <c r="Z1390" s="239"/>
      <c r="AA1390" s="239"/>
      <c r="AB1390" s="239"/>
      <c r="AC1390" s="239"/>
      <c r="AD1390" s="239"/>
      <c r="AE1390" s="239"/>
      <c r="AF1390" s="239"/>
      <c r="AG1390" s="239"/>
      <c r="AH1390" s="239"/>
      <c r="AI1390" s="239"/>
      <c r="AJ1390" s="239"/>
      <c r="AK1390" s="239"/>
      <c r="AL1390" s="239"/>
      <c r="AM1390" s="239"/>
      <c r="AN1390" s="239"/>
      <c r="AO1390" s="239"/>
      <c r="AP1390" s="239"/>
      <c r="AQ1390" s="239"/>
      <c r="AR1390" s="239"/>
      <c r="AS1390" s="239"/>
      <c r="AT1390" s="239"/>
      <c r="AU1390" s="239"/>
      <c r="AV1390" s="239"/>
    </row>
    <row r="1391" spans="1:63" ht="45" x14ac:dyDescent="0.25">
      <c r="A1391" s="76"/>
      <c r="B1391" s="66" t="s">
        <v>21</v>
      </c>
      <c r="C1391" s="225" t="s">
        <v>442</v>
      </c>
      <c r="D1391" s="226"/>
      <c r="E1391" s="225" t="s">
        <v>96</v>
      </c>
      <c r="F1391" s="226"/>
      <c r="G1391" s="232" t="s">
        <v>99</v>
      </c>
      <c r="H1391" s="226"/>
      <c r="I1391" s="232" t="s">
        <v>100</v>
      </c>
      <c r="J1391" s="226"/>
      <c r="K1391" s="225" t="s">
        <v>97</v>
      </c>
      <c r="L1391" s="226"/>
      <c r="M1391" s="225" t="s">
        <v>98</v>
      </c>
      <c r="N1391" s="226"/>
      <c r="O1391" s="225" t="s">
        <v>22</v>
      </c>
      <c r="P1391" s="226"/>
      <c r="Q1391" s="225" t="s">
        <v>489</v>
      </c>
      <c r="R1391" s="226"/>
      <c r="S1391" s="225" t="s">
        <v>488</v>
      </c>
      <c r="T1391" s="226"/>
      <c r="U1391" s="232" t="s">
        <v>422</v>
      </c>
      <c r="V1391" s="226"/>
      <c r="W1391" s="232" t="s">
        <v>436</v>
      </c>
      <c r="X1391" s="226"/>
      <c r="Y1391" s="232" t="s">
        <v>423</v>
      </c>
      <c r="Z1391" s="226"/>
      <c r="AA1391" s="225" t="s">
        <v>484</v>
      </c>
      <c r="AB1391" s="226"/>
      <c r="AC1391" s="225" t="s">
        <v>93</v>
      </c>
      <c r="AD1391" s="226"/>
      <c r="AE1391" s="225" t="s">
        <v>94</v>
      </c>
      <c r="AF1391" s="226"/>
      <c r="AG1391" s="225" t="s">
        <v>485</v>
      </c>
      <c r="AH1391" s="226"/>
      <c r="AI1391" s="225" t="s">
        <v>424</v>
      </c>
      <c r="AJ1391" s="226"/>
      <c r="AK1391" s="225" t="s">
        <v>425</v>
      </c>
      <c r="AL1391" s="226"/>
      <c r="AM1391" s="225" t="s">
        <v>437</v>
      </c>
      <c r="AN1391" s="226"/>
      <c r="AO1391" s="225" t="s">
        <v>500</v>
      </c>
      <c r="AP1391" s="226"/>
      <c r="AQ1391" s="225" t="s">
        <v>426</v>
      </c>
      <c r="AR1391" s="226"/>
      <c r="AS1391" s="225" t="s">
        <v>447</v>
      </c>
      <c r="AT1391" s="226"/>
      <c r="AU1391" s="225" t="s">
        <v>23</v>
      </c>
      <c r="AV1391" s="226"/>
      <c r="AW1391" s="89" t="s">
        <v>442</v>
      </c>
      <c r="AX1391" s="89" t="s">
        <v>96</v>
      </c>
      <c r="AY1391" s="195" t="s">
        <v>451</v>
      </c>
      <c r="AZ1391" s="105" t="s">
        <v>97</v>
      </c>
      <c r="BA1391" s="105" t="s">
        <v>443</v>
      </c>
      <c r="BB1391" s="90" t="s">
        <v>434</v>
      </c>
      <c r="BC1391" s="106" t="s">
        <v>452</v>
      </c>
      <c r="BD1391" s="90" t="s">
        <v>435</v>
      </c>
      <c r="BE1391" s="90" t="s">
        <v>93</v>
      </c>
      <c r="BF1391" s="90" t="s">
        <v>94</v>
      </c>
      <c r="BG1391" s="90" t="s">
        <v>31</v>
      </c>
      <c r="BH1391" s="90" t="s">
        <v>444</v>
      </c>
      <c r="BI1391" s="91" t="s">
        <v>445</v>
      </c>
      <c r="BJ1391" s="91" t="s">
        <v>446</v>
      </c>
      <c r="BK1391" s="91" t="s">
        <v>448</v>
      </c>
    </row>
    <row r="1392" spans="1:63" x14ac:dyDescent="0.25">
      <c r="A1392" s="38" t="s">
        <v>107</v>
      </c>
      <c r="B1392" s="67"/>
      <c r="C1392" s="67"/>
      <c r="D1392" s="68"/>
      <c r="E1392" s="67"/>
      <c r="F1392" s="68"/>
      <c r="G1392" s="67"/>
      <c r="H1392" s="68"/>
      <c r="I1392" s="67"/>
      <c r="J1392" s="68"/>
      <c r="K1392" s="67"/>
      <c r="L1392" s="68"/>
      <c r="M1392" s="69"/>
      <c r="N1392" s="68"/>
      <c r="O1392" s="67"/>
      <c r="P1392" s="68"/>
      <c r="Q1392" s="67"/>
      <c r="R1392" s="68"/>
      <c r="S1392" s="67"/>
      <c r="T1392" s="68"/>
      <c r="U1392" s="67"/>
      <c r="V1392" s="68"/>
      <c r="W1392" s="67"/>
      <c r="X1392" s="68"/>
      <c r="Y1392" s="67"/>
      <c r="Z1392" s="68"/>
      <c r="AA1392" s="67"/>
      <c r="AB1392" s="68"/>
      <c r="AC1392" s="69"/>
      <c r="AD1392" s="69"/>
      <c r="AE1392" s="67"/>
      <c r="AF1392" s="68"/>
      <c r="AG1392" s="67"/>
      <c r="AH1392" s="68"/>
      <c r="AI1392" s="67"/>
      <c r="AJ1392" s="68"/>
      <c r="AK1392" s="227"/>
      <c r="AL1392" s="228"/>
      <c r="AM1392" s="227"/>
      <c r="AN1392" s="228"/>
      <c r="AO1392" s="112"/>
      <c r="AP1392" s="113"/>
      <c r="AQ1392" s="112"/>
      <c r="AR1392" s="113"/>
      <c r="AS1392" s="112"/>
      <c r="AT1392" s="113"/>
      <c r="AU1392" s="67"/>
      <c r="AV1392" s="110"/>
      <c r="AW1392" s="89"/>
      <c r="AX1392" s="89"/>
      <c r="AY1392" s="89"/>
      <c r="AZ1392" s="89"/>
      <c r="BA1392" s="89"/>
    </row>
    <row r="1393" spans="1:63" x14ac:dyDescent="0.25">
      <c r="A1393" s="77"/>
      <c r="B1393" s="70"/>
      <c r="C1393" s="223">
        <f>(VLOOKUP(A1392,$BL$2:$CH$5,2,FALSE))*'Attorney Detail'!F1393</f>
        <v>15</v>
      </c>
      <c r="D1393" s="224"/>
      <c r="E1393" s="223">
        <f>(VLOOKUP(A1392,$BL$2:$CH$5,3,FALSE))*'Attorney Detail'!F1393</f>
        <v>15</v>
      </c>
      <c r="F1393" s="224"/>
      <c r="G1393" s="223">
        <f>VLOOKUP(A1392,$BL$2:$CI$5,4,FALSE)*'Attorney Detail'!F1393</f>
        <v>50</v>
      </c>
      <c r="H1393" s="224"/>
      <c r="I1393" s="223">
        <f>VLOOKUP(A1392,$BL$2:$CI$5,5,FALSE)*'Attorney Detail'!F1393</f>
        <v>80</v>
      </c>
      <c r="J1393" s="224"/>
      <c r="K1393" s="223">
        <f>VLOOKUP(A1392,$BL$2:$CI$5,6,FALSE)*'Attorney Detail'!F1393</f>
        <v>100</v>
      </c>
      <c r="L1393" s="224"/>
      <c r="M1393" s="234">
        <f>VLOOKUP(A1392,$BL$2:$CI$5,7,FALSE)*'Attorney Detail'!F1393</f>
        <v>150</v>
      </c>
      <c r="N1393" s="224"/>
      <c r="O1393" s="223">
        <f>VLOOKUP(A1392,$BL$2:$CI$5,8,FALSE)*'Attorney Detail'!F1393</f>
        <v>300</v>
      </c>
      <c r="P1393" s="224"/>
      <c r="Q1393" s="223">
        <f>VLOOKUP(A1392,$BL$2:$CI$5,9,FALSE)*'Attorney Detail'!F1393</f>
        <v>15</v>
      </c>
      <c r="R1393" s="224"/>
      <c r="S1393" s="223">
        <f>VLOOKUP(A1392,$BL$2:$CI$5,10,FALSE)*'Attorney Detail'!F1393</f>
        <v>50</v>
      </c>
      <c r="T1393" s="224"/>
      <c r="U1393" s="223">
        <f>VLOOKUP(A1392,$BL$2:$CI$5,11,FALSE)*'Attorney Detail'!F1393</f>
        <v>100</v>
      </c>
      <c r="V1393" s="224"/>
      <c r="W1393" s="223">
        <f>VLOOKUP(A1392,$BL$2:$CI$5,12,FALSE)*'Attorney Detail'!F1393</f>
        <v>220</v>
      </c>
      <c r="X1393" s="224"/>
      <c r="Y1393" s="223">
        <f>VLOOKUP(A1392,$BL$2:$CI$5,13,FALSE)*'Attorney Detail'!F1393</f>
        <v>300</v>
      </c>
      <c r="Z1393" s="224"/>
      <c r="AA1393" s="229">
        <f>VLOOKUP(A1392,$BL$2:$CI$5,14,FALSE)*'Attorney Detail'!F1393</f>
        <v>400</v>
      </c>
      <c r="AB1393" s="230"/>
      <c r="AC1393" s="229">
        <f>VLOOKUP(A1392,$BL$2:$CI$5,15,FALSE)*'Attorney Detail'!F1393</f>
        <v>120</v>
      </c>
      <c r="AD1393" s="231"/>
      <c r="AE1393" s="229">
        <f>VLOOKUP(A1392,$BL$2:$CI$5,16,FALSE)*'Attorney Detail'!F1393</f>
        <v>120</v>
      </c>
      <c r="AF1393" s="230"/>
      <c r="AG1393" s="229">
        <f>VLOOKUP(A1392,$BL$2:$CI$5,17,FALSE)*'Attorney Detail'!F1393</f>
        <v>300</v>
      </c>
      <c r="AH1393" s="230"/>
      <c r="AI1393" s="223">
        <f>VLOOKUP(A1392,$BL$2:$CI$5,18,FALSE)*'Attorney Detail'!F1393</f>
        <v>300</v>
      </c>
      <c r="AJ1393" s="224"/>
      <c r="AK1393" s="223">
        <f>VLOOKUP(A1392,$BL$2:$CI$5,19,FALSE)*'Attorney Detail'!F1393</f>
        <v>15</v>
      </c>
      <c r="AL1393" s="224"/>
      <c r="AM1393" s="223">
        <f>VLOOKUP(A1392,$BL$2:$CI$5,20,FALSE)*'Attorney Detail'!F1393</f>
        <v>40</v>
      </c>
      <c r="AN1393" s="224"/>
      <c r="AO1393" s="223">
        <f>VLOOKUP(A1392,$BL$2:$CI$5,21,FALSE)*'Attorney Detail'!F1393</f>
        <v>40</v>
      </c>
      <c r="AP1393" s="224"/>
      <c r="AQ1393" s="223">
        <f>VLOOKUP(A1392,$BL$2:$CI$5,22,FALSE)*'Attorney Detail'!F1393</f>
        <v>40</v>
      </c>
      <c r="AR1393" s="224"/>
      <c r="AS1393" s="235">
        <f>VLOOKUP(A1392,$BL$2:$CI$5,23,FALSE)*'Attorney Detail'!F1393</f>
        <v>10000000000</v>
      </c>
      <c r="AT1393" s="236"/>
      <c r="AU1393" s="237"/>
      <c r="AV1393" s="238"/>
    </row>
    <row r="1394" spans="1:63" ht="15.75" thickBot="1" x14ac:dyDescent="0.3">
      <c r="A1394" s="37" t="str">
        <f>'Attorney Detail'!A1393&amp;""</f>
        <v/>
      </c>
      <c r="B1394" s="78" t="s">
        <v>24</v>
      </c>
      <c r="C1394" s="78" t="s">
        <v>24</v>
      </c>
      <c r="D1394" s="78" t="s">
        <v>112</v>
      </c>
      <c r="E1394" s="78" t="s">
        <v>24</v>
      </c>
      <c r="F1394" s="78" t="s">
        <v>112</v>
      </c>
      <c r="G1394" s="78" t="s">
        <v>24</v>
      </c>
      <c r="H1394" s="78" t="s">
        <v>112</v>
      </c>
      <c r="I1394" s="78" t="s">
        <v>24</v>
      </c>
      <c r="J1394" s="78" t="s">
        <v>112</v>
      </c>
      <c r="K1394" s="78" t="s">
        <v>24</v>
      </c>
      <c r="L1394" s="78" t="s">
        <v>112</v>
      </c>
      <c r="M1394" s="78" t="s">
        <v>24</v>
      </c>
      <c r="N1394" s="78" t="s">
        <v>112</v>
      </c>
      <c r="O1394" s="78" t="s">
        <v>24</v>
      </c>
      <c r="P1394" s="78" t="s">
        <v>112</v>
      </c>
      <c r="Q1394" s="78" t="s">
        <v>24</v>
      </c>
      <c r="R1394" s="78" t="s">
        <v>112</v>
      </c>
      <c r="S1394" s="78" t="s">
        <v>24</v>
      </c>
      <c r="T1394" s="78" t="s">
        <v>112</v>
      </c>
      <c r="U1394" s="78" t="s">
        <v>24</v>
      </c>
      <c r="V1394" s="78" t="s">
        <v>112</v>
      </c>
      <c r="W1394" s="78" t="s">
        <v>24</v>
      </c>
      <c r="X1394" s="78" t="s">
        <v>112</v>
      </c>
      <c r="Y1394" s="78" t="s">
        <v>24</v>
      </c>
      <c r="Z1394" s="78" t="s">
        <v>112</v>
      </c>
      <c r="AA1394" s="78" t="s">
        <v>24</v>
      </c>
      <c r="AB1394" s="78" t="s">
        <v>112</v>
      </c>
      <c r="AC1394" s="78" t="s">
        <v>24</v>
      </c>
      <c r="AD1394" s="78" t="s">
        <v>112</v>
      </c>
      <c r="AE1394" s="78" t="s">
        <v>24</v>
      </c>
      <c r="AF1394" s="78" t="s">
        <v>112</v>
      </c>
      <c r="AG1394" s="78" t="s">
        <v>24</v>
      </c>
      <c r="AH1394" s="79" t="s">
        <v>112</v>
      </c>
      <c r="AI1394" s="78" t="s">
        <v>24</v>
      </c>
      <c r="AJ1394" s="78" t="s">
        <v>112</v>
      </c>
      <c r="AK1394" s="78" t="s">
        <v>24</v>
      </c>
      <c r="AL1394" s="78" t="s">
        <v>112</v>
      </c>
      <c r="AM1394" s="78" t="s">
        <v>24</v>
      </c>
      <c r="AN1394" s="78" t="s">
        <v>112</v>
      </c>
      <c r="AO1394" s="78" t="s">
        <v>24</v>
      </c>
      <c r="AP1394" s="78" t="s">
        <v>112</v>
      </c>
      <c r="AQ1394" s="78" t="s">
        <v>24</v>
      </c>
      <c r="AR1394" s="78" t="s">
        <v>112</v>
      </c>
      <c r="AS1394" s="78" t="s">
        <v>24</v>
      </c>
      <c r="AT1394" s="78" t="s">
        <v>112</v>
      </c>
      <c r="AU1394" s="78" t="s">
        <v>24</v>
      </c>
      <c r="AV1394" s="154" t="s">
        <v>112</v>
      </c>
    </row>
    <row r="1395" spans="1:63" ht="16.5" thickTop="1" thickBot="1" x14ac:dyDescent="0.3">
      <c r="A1395" s="20" t="s">
        <v>25</v>
      </c>
      <c r="B1395" s="21"/>
      <c r="C1395" s="21"/>
      <c r="D1395" s="75">
        <f>C1395/C1393</f>
        <v>0</v>
      </c>
      <c r="E1395" s="21"/>
      <c r="F1395" s="75">
        <f>E1395/E1393</f>
        <v>0</v>
      </c>
      <c r="G1395" s="21"/>
      <c r="H1395" s="75">
        <f>G1395/G1393</f>
        <v>0</v>
      </c>
      <c r="I1395" s="21"/>
      <c r="J1395" s="75">
        <f>I1395/I1393</f>
        <v>0</v>
      </c>
      <c r="K1395" s="21"/>
      <c r="L1395" s="75">
        <f>K1395/K1393</f>
        <v>0</v>
      </c>
      <c r="M1395" s="21"/>
      <c r="N1395" s="75">
        <f>M1395/M1393</f>
        <v>0</v>
      </c>
      <c r="O1395" s="21"/>
      <c r="P1395" s="75">
        <f>O1395/O1393</f>
        <v>0</v>
      </c>
      <c r="Q1395" s="21"/>
      <c r="R1395" s="75">
        <f>Q1395/Q1393</f>
        <v>0</v>
      </c>
      <c r="S1395" s="21"/>
      <c r="T1395" s="75">
        <f>S1395/S1393</f>
        <v>0</v>
      </c>
      <c r="U1395" s="21"/>
      <c r="V1395" s="75">
        <f>U1395/U1393</f>
        <v>0</v>
      </c>
      <c r="W1395" s="21"/>
      <c r="X1395" s="75">
        <f>W1395/W1393</f>
        <v>0</v>
      </c>
      <c r="Y1395" s="21"/>
      <c r="Z1395" s="75">
        <f>Y1395/Y1393</f>
        <v>0</v>
      </c>
      <c r="AA1395" s="21"/>
      <c r="AB1395" s="75">
        <f>AA1395/AA1393</f>
        <v>0</v>
      </c>
      <c r="AC1395" s="21"/>
      <c r="AD1395" s="75">
        <f>AC1395/AC1393</f>
        <v>0</v>
      </c>
      <c r="AE1395" s="21"/>
      <c r="AF1395" s="75">
        <f>AE1395/AE1393</f>
        <v>0</v>
      </c>
      <c r="AG1395" s="21"/>
      <c r="AH1395" s="75">
        <f>AG1395/AG1393</f>
        <v>0</v>
      </c>
      <c r="AI1395" s="21"/>
      <c r="AJ1395" s="75">
        <f>AI1395/AI1393</f>
        <v>0</v>
      </c>
      <c r="AK1395" s="21"/>
      <c r="AL1395" s="75">
        <f>AK1395/AK1393</f>
        <v>0</v>
      </c>
      <c r="AM1395" s="21">
        <v>0</v>
      </c>
      <c r="AN1395" s="75">
        <f>AM1395/AM1393</f>
        <v>0</v>
      </c>
      <c r="AO1395" s="21"/>
      <c r="AP1395" s="75">
        <f>AO1395/AO1393</f>
        <v>0</v>
      </c>
      <c r="AQ1395" s="21"/>
      <c r="AR1395" s="75">
        <f>AQ1395/AQ1393</f>
        <v>0</v>
      </c>
      <c r="AS1395" s="21"/>
      <c r="AT1395" s="75">
        <f>AS1395/AS1393</f>
        <v>0</v>
      </c>
      <c r="AU1395" s="100">
        <f>E1395+M1395+O1395+Q1395+W1395+Y1395+AA1395+AE1395+AG1395+AI1395+AO1395+AS1395+G1395+K1395+I1395+AC1395+S1395+U1395+AQ1395+AK1395+AM1395+C1395</f>
        <v>0</v>
      </c>
      <c r="AV1395" s="155">
        <f t="shared" ref="AV1395:AV1399" si="6285">F1395+N1395+P1395+R1395+X1395+Z1395+AB1395+AF1395+AH1395+AJ1395+AP1395+AT1395+AD1395+H1395+L1395+J1395+T1395+V1395+AR1395+AL1395+AN1395+D1395</f>
        <v>0</v>
      </c>
      <c r="AW1395" s="93">
        <f>IF(D1395=0,0,(IF('Attorney Detail'!I1393="yes",(D1395/AV1395)*('Attorney Detail'!G1393+'Attorney Detail'!H1393),0)))</f>
        <v>0</v>
      </c>
      <c r="AX1395" s="93">
        <f>IF(F1395=0,0,(IF('Attorney Detail'!J1393="yes",(F1395/AV1395)*('Attorney Detail'!G1393+'Attorney Detail'!H1393),0)))</f>
        <v>0</v>
      </c>
      <c r="AY1395" s="93">
        <f>IF(H1395+J1395=0,0,(IF('Attorney Detail'!K1393="yes",((H1395+J1395)/AV1395)*('Attorney Detail'!G1393+'Attorney Detail'!H1393),0)))</f>
        <v>0</v>
      </c>
      <c r="AZ1395" s="93">
        <f>IF(L1395=0,0,(IF('Attorney Detail'!L1393="yes",(L1395/AV1395)*('Attorney Detail'!G1393+'Attorney Detail'!H1393),0)))</f>
        <v>0</v>
      </c>
      <c r="BA1395" s="93">
        <f>IF(N1395=0,0,(N1395/AV1395)*('Attorney Detail'!G1393+'Attorney Detail'!H1393))</f>
        <v>0</v>
      </c>
      <c r="BB1395" s="93">
        <f>IF(R1395+T1395=0,0,(IF('Attorney Detail'!M1393="yes",((R1395+T1395)/AV1395)*('Attorney Detail'!G1393+'Attorney Detail'!H1393),0)))</f>
        <v>0</v>
      </c>
      <c r="BC1395" s="93">
        <f>IF(V1395=0,0,(IF('Attorney Detail'!N1393="yes",(((V1395)/AV1395)*('Attorney Detail'!G1393+'Attorney Detail'!H1393)),0)))</f>
        <v>0</v>
      </c>
      <c r="BD1395" s="93">
        <f>IF(X1395+Z1395+AB1395=0,0,(IF('Attorney Detail'!O1393="yes",((X1395+Z1395+AB1395)/AV1395)*('Attorney Detail'!G1393+'Attorney Detail'!H1393),0)))</f>
        <v>0</v>
      </c>
      <c r="BE1395" s="93">
        <f>IF(AD1395=0,0,(IF('Attorney Detail'!P1393="yes",(AD1395/AV1395)*('Attorney Detail'!G1393+'Attorney Detail'!H1393),0)))</f>
        <v>0</v>
      </c>
      <c r="BF1395" s="93">
        <f>IF(AF1395=0,0,(IF('Attorney Detail'!Q1393="yes",(AF1395/AV1395)*('Attorney Detail'!G1393+'Attorney Detail'!H1393),0)))</f>
        <v>0</v>
      </c>
      <c r="BG1395" s="93">
        <f>IF(AH1395=0,0,(AH1395/AV1395)*('Attorney Detail'!G1393+'Attorney Detail'!H1393))</f>
        <v>0</v>
      </c>
      <c r="BH1395" s="93">
        <f>IF(AK1395+AM1395=0,0,(IF('Attorney Detail'!R1393="yes",((AL1395+AN1395)/AV1395)*('Attorney Detail'!G1393+'Attorney Detail'!H1393),0)))</f>
        <v>0</v>
      </c>
      <c r="BI1395" s="91">
        <f>IF(AP1395=0,0,(IF('Attorney Detail'!S1393="yes",(AP1395/AV1395)*('Attorney Detail'!G1393+'Attorney Detail'!H1393),0)))</f>
        <v>0</v>
      </c>
      <c r="BJ1395" s="91">
        <f>IF(AT1395=0,0,(AT1395/AV1395)*('Attorney Detail'!G1393+'Attorney Detail'!H1393))</f>
        <v>0</v>
      </c>
      <c r="BK1395" s="91">
        <f>IF((AU1395)=0,('Attorney Detail'!G1393+'Attorney Detail'!H1393),SUM(AW1395:BJ1395))</f>
        <v>0</v>
      </c>
    </row>
    <row r="1396" spans="1:63" ht="16.5" thickTop="1" thickBot="1" x14ac:dyDescent="0.3">
      <c r="A1396" s="22" t="s">
        <v>26</v>
      </c>
      <c r="B1396" s="23"/>
      <c r="C1396" s="88"/>
      <c r="D1396" s="75">
        <f>C1396/C1393</f>
        <v>0</v>
      </c>
      <c r="E1396" s="88"/>
      <c r="F1396" s="75">
        <f>E1396/E1393</f>
        <v>0</v>
      </c>
      <c r="G1396" s="88"/>
      <c r="H1396" s="75">
        <f>G1396/G1393</f>
        <v>0</v>
      </c>
      <c r="I1396" s="88"/>
      <c r="J1396" s="75">
        <f>I1396/I1393</f>
        <v>0</v>
      </c>
      <c r="K1396" s="88"/>
      <c r="L1396" s="75">
        <f>K1396/K1393</f>
        <v>0</v>
      </c>
      <c r="M1396" s="88"/>
      <c r="N1396" s="75">
        <f>M1396/M1393</f>
        <v>0</v>
      </c>
      <c r="O1396" s="88"/>
      <c r="P1396" s="75">
        <f>O1396/O1393</f>
        <v>0</v>
      </c>
      <c r="Q1396" s="88"/>
      <c r="R1396" s="75">
        <f>Q1396/Q1393</f>
        <v>0</v>
      </c>
      <c r="S1396" s="88"/>
      <c r="T1396" s="75">
        <f>S1396/S1393</f>
        <v>0</v>
      </c>
      <c r="U1396" s="88"/>
      <c r="V1396" s="75">
        <f>U1396/U1393</f>
        <v>0</v>
      </c>
      <c r="W1396" s="88"/>
      <c r="X1396" s="75">
        <f>W1396/W1393</f>
        <v>0</v>
      </c>
      <c r="Y1396" s="88"/>
      <c r="Z1396" s="75">
        <f>Y1396/Y1393</f>
        <v>0</v>
      </c>
      <c r="AA1396" s="88"/>
      <c r="AB1396" s="75">
        <f>AA1396/AA1393</f>
        <v>0</v>
      </c>
      <c r="AC1396" s="88"/>
      <c r="AD1396" s="75">
        <f>AC1396/AC1393</f>
        <v>0</v>
      </c>
      <c r="AE1396" s="88"/>
      <c r="AF1396" s="75">
        <f>AE1396/AE1393</f>
        <v>0</v>
      </c>
      <c r="AG1396" s="88"/>
      <c r="AH1396" s="75">
        <f>AG1396/AG1393</f>
        <v>0</v>
      </c>
      <c r="AI1396" s="88"/>
      <c r="AJ1396" s="75">
        <f>AI1396/AI1393</f>
        <v>0</v>
      </c>
      <c r="AK1396" s="88">
        <v>0</v>
      </c>
      <c r="AL1396" s="75">
        <f>AK1396/AK1393</f>
        <v>0</v>
      </c>
      <c r="AM1396" s="88">
        <v>0</v>
      </c>
      <c r="AN1396" s="75">
        <f>AM1396/AM1393</f>
        <v>0</v>
      </c>
      <c r="AO1396" s="88"/>
      <c r="AP1396" s="75">
        <f>AO1396/AO1393</f>
        <v>0</v>
      </c>
      <c r="AQ1396" s="88"/>
      <c r="AR1396" s="75">
        <f>AQ1396/AQ1393</f>
        <v>0</v>
      </c>
      <c r="AS1396" s="88"/>
      <c r="AT1396" s="75">
        <f>AS1396/AS1393</f>
        <v>0</v>
      </c>
      <c r="AU1396" s="107">
        <f>E1396+M1396+O1396+Q1396+W1396+Y1396+AA1396+AE1396+AG1396+AI1396+AO1396+AS1396+G1396+K1396+I1396+AC1396+S1396+U1396+AQ1396+AK1396+AM1396+C1396</f>
        <v>0</v>
      </c>
      <c r="AV1396" s="155">
        <f t="shared" si="6285"/>
        <v>0</v>
      </c>
      <c r="AW1396" s="93">
        <f>IF(D1396=0,0,(IF('Attorney Detail'!I1394="yes",(D1396/AV1396)*('Attorney Detail'!G1394+'Attorney Detail'!H1394),0)))</f>
        <v>0</v>
      </c>
      <c r="AX1396" s="93">
        <f>IF(F1396=0,0,(IF('Attorney Detail'!J1394="yes",(F1396/AV1396)*('Attorney Detail'!G1394+'Attorney Detail'!H1394),0)))</f>
        <v>0</v>
      </c>
      <c r="AY1396" s="93">
        <f>IF(H1396+J1396=0,0,(IF('Attorney Detail'!K1394="yes",((H1396+J1396)/AV1396)*('Attorney Detail'!G1394+'Attorney Detail'!H1394),0)))</f>
        <v>0</v>
      </c>
      <c r="AZ1396" s="93">
        <f>IF(L1396=0,0,(IF('Attorney Detail'!L1394="yes",(L1396/AV1396)*('Attorney Detail'!G1394+'Attorney Detail'!H1394),0)))</f>
        <v>0</v>
      </c>
      <c r="BA1396" s="93">
        <f>IF(N1396=0,0,(N1396/AV1396)*('Attorney Detail'!G1394+'Attorney Detail'!H1394))</f>
        <v>0</v>
      </c>
      <c r="BB1396" s="93">
        <f>IF(R1396+T1396=0,0,(IF('Attorney Detail'!M1394="yes",((R1396+T1396)/AV1396)*('Attorney Detail'!G1394+'Attorney Detail'!H1394),0)))</f>
        <v>0</v>
      </c>
      <c r="BC1396" s="93">
        <f>IF(V1396=0,0,(IF('Attorney Detail'!N1394="yes",(((V1396)/AV1396)*('Attorney Detail'!G1394+'Attorney Detail'!H1394)),0)))</f>
        <v>0</v>
      </c>
      <c r="BD1396" s="93">
        <f>IF(X1396+Z1396+AB1396=0,0,(IF('Attorney Detail'!O1394="yes",((X1396+Z1396+AB1396)/AV1396)*('Attorney Detail'!G1394+'Attorney Detail'!H1394),0)))</f>
        <v>0</v>
      </c>
      <c r="BE1396" s="93">
        <f>IF(AD1396=0,0,(IF('Attorney Detail'!P1394="yes",(AD1396/AV1396)*('Attorney Detail'!G1394+'Attorney Detail'!H1394),0)))</f>
        <v>0</v>
      </c>
      <c r="BF1396" s="93">
        <f>IF(AF1396=0,0,(IF('Attorney Detail'!Q1394="yes",(AF1396/AV1396)*('Attorney Detail'!G1394+'Attorney Detail'!H1394),0)))</f>
        <v>0</v>
      </c>
      <c r="BG1396" s="93">
        <f>IF(AH1396=0,0,(AH1396/AV1396)*('Attorney Detail'!G1394+'Attorney Detail'!H1394))</f>
        <v>0</v>
      </c>
      <c r="BH1396" s="93">
        <f>IF(AK1396+AM1396=0,0,(IF('Attorney Detail'!R1394="yes",((AL1396+AN1396)/AV1396)*('Attorney Detail'!G1394+'Attorney Detail'!H1394),0)))</f>
        <v>0</v>
      </c>
      <c r="BI1396" s="91">
        <f>IF(AP1396=0,0,(IF('Attorney Detail'!S1394="yes",(AP1396/AV1396)*('Attorney Detail'!G1394+'Attorney Detail'!H1394),0)))</f>
        <v>0</v>
      </c>
      <c r="BJ1396" s="91">
        <f>IF(AT1396=0,0,(AT1396/AV1396)*('Attorney Detail'!G1394+'Attorney Detail'!H1394))</f>
        <v>0</v>
      </c>
      <c r="BK1396" s="91">
        <f>IF((AU1396)=0,('Attorney Detail'!G1394+'Attorney Detail'!H1394),SUM(AW1396:BJ1396))</f>
        <v>0</v>
      </c>
    </row>
    <row r="1397" spans="1:63" ht="16.5" thickTop="1" thickBot="1" x14ac:dyDescent="0.3">
      <c r="A1397" s="22" t="s">
        <v>27</v>
      </c>
      <c r="B1397" s="23"/>
      <c r="C1397" s="88"/>
      <c r="D1397" s="75">
        <f>C1397/C1393</f>
        <v>0</v>
      </c>
      <c r="E1397" s="88"/>
      <c r="F1397" s="75">
        <f>E1397/E1393</f>
        <v>0</v>
      </c>
      <c r="G1397" s="88"/>
      <c r="H1397" s="75">
        <f>G1397/G1393</f>
        <v>0</v>
      </c>
      <c r="I1397" s="88"/>
      <c r="J1397" s="75">
        <f>I1397/I1393</f>
        <v>0</v>
      </c>
      <c r="K1397" s="88"/>
      <c r="L1397" s="75">
        <f>K1397/K1393</f>
        <v>0</v>
      </c>
      <c r="M1397" s="88"/>
      <c r="N1397" s="75">
        <f>M1397/M1393</f>
        <v>0</v>
      </c>
      <c r="O1397" s="88"/>
      <c r="P1397" s="75">
        <f>O1397/O1393</f>
        <v>0</v>
      </c>
      <c r="Q1397" s="88"/>
      <c r="R1397" s="75">
        <f>Q1397/Q1393</f>
        <v>0</v>
      </c>
      <c r="S1397" s="88"/>
      <c r="T1397" s="75">
        <f>S1397/S1393</f>
        <v>0</v>
      </c>
      <c r="U1397" s="88"/>
      <c r="V1397" s="75">
        <f>U1397/U1393</f>
        <v>0</v>
      </c>
      <c r="W1397" s="88"/>
      <c r="X1397" s="75">
        <f>W1397/W1393</f>
        <v>0</v>
      </c>
      <c r="Y1397" s="88"/>
      <c r="Z1397" s="75">
        <f>Y1397/Y1393</f>
        <v>0</v>
      </c>
      <c r="AA1397" s="88"/>
      <c r="AB1397" s="75">
        <f>AA1397/AA1393</f>
        <v>0</v>
      </c>
      <c r="AC1397" s="88"/>
      <c r="AD1397" s="75">
        <f>AC1397/AC1393</f>
        <v>0</v>
      </c>
      <c r="AE1397" s="88"/>
      <c r="AF1397" s="75">
        <f>AE1397/AE1393</f>
        <v>0</v>
      </c>
      <c r="AG1397" s="88"/>
      <c r="AH1397" s="75">
        <f>AG1397/AG1393</f>
        <v>0</v>
      </c>
      <c r="AI1397" s="88"/>
      <c r="AJ1397" s="75">
        <f>AI1397/AI1393</f>
        <v>0</v>
      </c>
      <c r="AK1397" s="88">
        <v>0</v>
      </c>
      <c r="AL1397" s="75">
        <f>AK1397/AK1393</f>
        <v>0</v>
      </c>
      <c r="AM1397" s="88">
        <v>0</v>
      </c>
      <c r="AN1397" s="75">
        <f>AM1397/AM1393</f>
        <v>0</v>
      </c>
      <c r="AO1397" s="88"/>
      <c r="AP1397" s="75">
        <f>AO1397/AO1393</f>
        <v>0</v>
      </c>
      <c r="AQ1397" s="88"/>
      <c r="AR1397" s="75">
        <f>AQ1397/AQ1393</f>
        <v>0</v>
      </c>
      <c r="AS1397" s="88"/>
      <c r="AT1397" s="75">
        <f>AS1397/AS1393</f>
        <v>0</v>
      </c>
      <c r="AU1397" s="107">
        <f>E1397+M1397+O1397+Q1397+W1397+Y1397+AA1397+AE1397+AG1397+AI1397+AO1397+AS1397+G1397+K1397+I1397+AC1397+S1397+U1397+AQ1397+AK1397+AM1397+C1397</f>
        <v>0</v>
      </c>
      <c r="AV1397" s="155">
        <f t="shared" si="6285"/>
        <v>0</v>
      </c>
      <c r="AW1397" s="93">
        <f>IF(D1397=0,0,(IF('Attorney Detail'!I1395="yes",(D1397/AV1397)*('Attorney Detail'!G1395+'Attorney Detail'!H1395),0)))</f>
        <v>0</v>
      </c>
      <c r="AX1397" s="93">
        <f>IF(F1397=0,0,(IF('Attorney Detail'!J1395="yes",(F1397/AV1397)*('Attorney Detail'!G1395+'Attorney Detail'!H1395),0)))</f>
        <v>0</v>
      </c>
      <c r="AY1397" s="93">
        <f>IF(H1397+J1397=0,0,(IF('Attorney Detail'!K1395="yes",((H1397+J1397)/AV1397)*('Attorney Detail'!G1395+'Attorney Detail'!H1395),0)))</f>
        <v>0</v>
      </c>
      <c r="AZ1397" s="93">
        <f>IF(L1397=0,0,(IF('Attorney Detail'!L1395="yes",(L1397/AV1397)*('Attorney Detail'!G1395+'Attorney Detail'!H1395),0)))</f>
        <v>0</v>
      </c>
      <c r="BA1397" s="93">
        <f>IF(N1397=0,0,(N1397/AV1397)*('Attorney Detail'!G1395+'Attorney Detail'!H1395))</f>
        <v>0</v>
      </c>
      <c r="BB1397" s="93">
        <f>IF(R1397+T1397=0,0,(IF('Attorney Detail'!M1395="yes",((R1397+T1397)/AV1397)*('Attorney Detail'!G1395+'Attorney Detail'!H1395),0)))</f>
        <v>0</v>
      </c>
      <c r="BC1397" s="93">
        <f>IF(V1397=0,0,(IF('Attorney Detail'!N1395="yes",(((V1397)/AV1397)*('Attorney Detail'!G1395+'Attorney Detail'!H1395)),0)))</f>
        <v>0</v>
      </c>
      <c r="BD1397" s="93">
        <f>IF(X1397+Z1397+AB1397=0,0,(IF('Attorney Detail'!O1395="yes",((X1397+Z1397+AB1397)/AV1397)*('Attorney Detail'!G1395+'Attorney Detail'!H1395),0)))</f>
        <v>0</v>
      </c>
      <c r="BE1397" s="93">
        <f>IF(AD1397=0,0,(IF('Attorney Detail'!P1395="yes",(AD1397/AV1397)*('Attorney Detail'!G1395+'Attorney Detail'!H1395),0)))</f>
        <v>0</v>
      </c>
      <c r="BF1397" s="93">
        <f>IF(AF1397=0,0,(IF('Attorney Detail'!Q1395="yes",(AF1397/AV1397)*('Attorney Detail'!G1395+'Attorney Detail'!H1395),0)))</f>
        <v>0</v>
      </c>
      <c r="BG1397" s="93">
        <f>IF(AH1397=0,0,(AH1397/AV1397)*('Attorney Detail'!G1395+'Attorney Detail'!H1395))</f>
        <v>0</v>
      </c>
      <c r="BH1397" s="93">
        <f>IF(AK1397+AM1397=0,0,(IF('Attorney Detail'!R1395="yes",((AL1397+AN1397)/AV1397)*('Attorney Detail'!G1395+'Attorney Detail'!H1395),0)))</f>
        <v>0</v>
      </c>
      <c r="BI1397" s="91">
        <f>IF(AP1397=0,0,(IF('Attorney Detail'!S1395="yes",(AP1397/AV1397)*('Attorney Detail'!G1395+'Attorney Detail'!H1395),0)))</f>
        <v>0</v>
      </c>
      <c r="BJ1397" s="91">
        <f>IF(AT1397=0,0,(AT1397/AV1397)*('Attorney Detail'!G1395+'Attorney Detail'!H1395))</f>
        <v>0</v>
      </c>
      <c r="BK1397" s="91">
        <f>IF((AU1397)=0,('Attorney Detail'!G1395+'Attorney Detail'!H1395),SUM(AW1397:BJ1397))</f>
        <v>0</v>
      </c>
    </row>
    <row r="1398" spans="1:63" ht="16.5" thickTop="1" thickBot="1" x14ac:dyDescent="0.3">
      <c r="A1398" s="24" t="s">
        <v>28</v>
      </c>
      <c r="B1398" s="25"/>
      <c r="C1398" s="25"/>
      <c r="D1398" s="75">
        <f>C1398/C1393</f>
        <v>0</v>
      </c>
      <c r="E1398" s="25"/>
      <c r="F1398" s="75">
        <f>E1398/E1393</f>
        <v>0</v>
      </c>
      <c r="G1398" s="25"/>
      <c r="H1398" s="75">
        <f>G1398/G1393</f>
        <v>0</v>
      </c>
      <c r="I1398" s="25"/>
      <c r="J1398" s="75">
        <f>I1398/I1393</f>
        <v>0</v>
      </c>
      <c r="K1398" s="25"/>
      <c r="L1398" s="75">
        <f>K1398/K1393</f>
        <v>0</v>
      </c>
      <c r="M1398" s="25"/>
      <c r="N1398" s="75">
        <f>M1398/M1393</f>
        <v>0</v>
      </c>
      <c r="O1398" s="25"/>
      <c r="P1398" s="75">
        <f>O1398/O1393</f>
        <v>0</v>
      </c>
      <c r="Q1398" s="25"/>
      <c r="R1398" s="75">
        <f>Q1398/Q1393</f>
        <v>0</v>
      </c>
      <c r="S1398" s="25"/>
      <c r="T1398" s="75">
        <f>S1398/S1393</f>
        <v>0</v>
      </c>
      <c r="U1398" s="25"/>
      <c r="V1398" s="75">
        <f>U1398/U1393</f>
        <v>0</v>
      </c>
      <c r="W1398" s="25"/>
      <c r="X1398" s="75">
        <f>W1398/W1393</f>
        <v>0</v>
      </c>
      <c r="Y1398" s="25"/>
      <c r="Z1398" s="75">
        <f>Y1398/Y1393</f>
        <v>0</v>
      </c>
      <c r="AA1398" s="25"/>
      <c r="AB1398" s="75">
        <f>AA1398/AA1393</f>
        <v>0</v>
      </c>
      <c r="AC1398" s="25"/>
      <c r="AD1398" s="75">
        <f>AC1398/AC1393</f>
        <v>0</v>
      </c>
      <c r="AE1398" s="25"/>
      <c r="AF1398" s="75">
        <f>AE1398/AE1393</f>
        <v>0</v>
      </c>
      <c r="AG1398" s="25"/>
      <c r="AH1398" s="75">
        <f>AG1398/AG1393</f>
        <v>0</v>
      </c>
      <c r="AI1398" s="25"/>
      <c r="AJ1398" s="75">
        <f>AI1398/AI1393</f>
        <v>0</v>
      </c>
      <c r="AK1398" s="25">
        <v>0</v>
      </c>
      <c r="AL1398" s="75">
        <f>AK1398/AK1393</f>
        <v>0</v>
      </c>
      <c r="AM1398" s="25">
        <v>0</v>
      </c>
      <c r="AN1398" s="75">
        <f>AM1398/AM1393</f>
        <v>0</v>
      </c>
      <c r="AO1398" s="25"/>
      <c r="AP1398" s="75">
        <f>AO1398/AO1393</f>
        <v>0</v>
      </c>
      <c r="AQ1398" s="25"/>
      <c r="AR1398" s="75">
        <f>AQ1398/AQ1393</f>
        <v>0</v>
      </c>
      <c r="AS1398" s="25"/>
      <c r="AT1398" s="75">
        <f>AS1398/AS1393</f>
        <v>0</v>
      </c>
      <c r="AU1398" s="108">
        <f>E1398+M1398+O1398+Q1398+W1398+Y1398+AA1398+AE1398+AG1398+AI1398+AO1398+AS1398+G1398+K1398+I1398+AC1398+S1398+U1398+AQ1398+AK1398+AM1398+C1398</f>
        <v>0</v>
      </c>
      <c r="AV1398" s="155">
        <f t="shared" si="6285"/>
        <v>0</v>
      </c>
      <c r="AW1398" s="93">
        <f>IF(D1398=0,0,(IF('Attorney Detail'!I1396="yes",(D1398/AV1398)*('Attorney Detail'!G1396+'Attorney Detail'!H1396),0)))</f>
        <v>0</v>
      </c>
      <c r="AX1398" s="93">
        <f>IF(F1398=0,0,(IF('Attorney Detail'!J1396="yes",(F1398/AV1398)*('Attorney Detail'!G1396+'Attorney Detail'!H1396),0)))</f>
        <v>0</v>
      </c>
      <c r="AY1398" s="93">
        <f>IF(H1398+J1398=0,0,(IF('Attorney Detail'!K1396="yes",((H1398+J1398)/AV1398)*('Attorney Detail'!G1396+'Attorney Detail'!H1396),0)))</f>
        <v>0</v>
      </c>
      <c r="AZ1398" s="93">
        <f>IF(L1398=0,0,(IF('Attorney Detail'!L1396="yes",(L1398/AV1398)*('Attorney Detail'!G1396+'Attorney Detail'!H1396),0)))</f>
        <v>0</v>
      </c>
      <c r="BA1398" s="93">
        <f>IF(N1398=0,0,(N1398/AV1398)*('Attorney Detail'!G1396+'Attorney Detail'!H1396))</f>
        <v>0</v>
      </c>
      <c r="BB1398" s="93">
        <f>IF(R1398+T1398=0,0,(IF('Attorney Detail'!M1396="yes",((R1398+T1398)/AV1398)*('Attorney Detail'!G1396+'Attorney Detail'!H1396),0)))</f>
        <v>0</v>
      </c>
      <c r="BC1398" s="93">
        <f>IF(V1398=0,0,(IF('Attorney Detail'!N1396="yes",(((V1398)/AV1398)*('Attorney Detail'!G1396+'Attorney Detail'!H1396)),0)))</f>
        <v>0</v>
      </c>
      <c r="BD1398" s="93">
        <f>IF(X1398+Z1398+AB1398=0,0,(IF('Attorney Detail'!O1396="yes",((X1398+Z1398+AB1398)/AV1398)*('Attorney Detail'!G1396+'Attorney Detail'!H1396),0)))</f>
        <v>0</v>
      </c>
      <c r="BE1398" s="93">
        <f>IF(AD1398=0,0,(IF('Attorney Detail'!P1396="yes",(AD1398/AV1398)*('Attorney Detail'!G1396+'Attorney Detail'!H1396),0)))</f>
        <v>0</v>
      </c>
      <c r="BF1398" s="93">
        <f>IF(AF1398=0,0,(IF('Attorney Detail'!Q1396="yes",(AF1398/AV1398)*('Attorney Detail'!G1396+'Attorney Detail'!H1396),0)))</f>
        <v>0</v>
      </c>
      <c r="BG1398" s="93">
        <f>IF(AH1398=0,0,(AH1398/AV1398)*('Attorney Detail'!G1396+'Attorney Detail'!H1396))</f>
        <v>0</v>
      </c>
      <c r="BH1398" s="93">
        <f>IF(AK1398+AM1398=0,0,(IF('Attorney Detail'!R1396="yes",((AL1398+AN1398)/AV1398)*('Attorney Detail'!G1396+'Attorney Detail'!H1396),0)))</f>
        <v>0</v>
      </c>
      <c r="BI1398" s="91">
        <f>IF(AP1398=0,0,(IF('Attorney Detail'!S1396="yes",(AP1398/AV1398)*('Attorney Detail'!G1396+'Attorney Detail'!H1396),0)))</f>
        <v>0</v>
      </c>
      <c r="BJ1398" s="91">
        <f>IF(AT1398=0,0,(AT1398/AV1398)*('Attorney Detail'!G1396+'Attorney Detail'!H1396))</f>
        <v>0</v>
      </c>
      <c r="BK1398" s="91">
        <f>IF((AU1398)=0,('Attorney Detail'!G1396+'Attorney Detail'!H1396),SUM(AW1398:BJ1398))</f>
        <v>0</v>
      </c>
    </row>
    <row r="1399" spans="1:63" ht="16.5" thickTop="1" thickBot="1" x14ac:dyDescent="0.3">
      <c r="A1399" s="72" t="s">
        <v>29</v>
      </c>
      <c r="B1399" s="73"/>
      <c r="C1399" s="73">
        <f t="shared" ref="C1399" si="6286">SUM(C1395:C1398)</f>
        <v>0</v>
      </c>
      <c r="D1399" s="74">
        <f t="shared" ref="D1399" si="6287">C1399/C1393</f>
        <v>0</v>
      </c>
      <c r="E1399" s="73">
        <f t="shared" ref="E1399" si="6288">SUM(E1395:E1398)</f>
        <v>0</v>
      </c>
      <c r="F1399" s="74">
        <f t="shared" ref="F1399" si="6289">E1399/E1393</f>
        <v>0</v>
      </c>
      <c r="G1399" s="73">
        <f t="shared" ref="G1399" si="6290">SUM(G1395:G1398)</f>
        <v>0</v>
      </c>
      <c r="H1399" s="75">
        <f t="shared" ref="H1399" si="6291">G1399/G1393</f>
        <v>0</v>
      </c>
      <c r="I1399" s="73">
        <f t="shared" ref="I1399" si="6292">SUM(I1395:I1398)</f>
        <v>0</v>
      </c>
      <c r="J1399" s="75">
        <f t="shared" ref="J1399" si="6293">I1399/I1393</f>
        <v>0</v>
      </c>
      <c r="K1399" s="73">
        <f t="shared" ref="K1399" si="6294">SUM(K1395:K1398)</f>
        <v>0</v>
      </c>
      <c r="L1399" s="75">
        <f t="shared" ref="L1399" si="6295">K1399/K1393</f>
        <v>0</v>
      </c>
      <c r="M1399" s="73">
        <f t="shared" ref="M1399" si="6296">SUM(M1395:M1398)</f>
        <v>0</v>
      </c>
      <c r="N1399" s="74">
        <f t="shared" ref="N1399" si="6297">M1399/M1393</f>
        <v>0</v>
      </c>
      <c r="O1399" s="73">
        <f t="shared" ref="O1399" si="6298">SUM(O1395:O1398)</f>
        <v>0</v>
      </c>
      <c r="P1399" s="74">
        <f t="shared" ref="P1399" si="6299">O1399/O1393</f>
        <v>0</v>
      </c>
      <c r="Q1399" s="73">
        <f t="shared" ref="Q1399" si="6300">SUM(Q1395:Q1398)</f>
        <v>0</v>
      </c>
      <c r="R1399" s="75">
        <f t="shared" ref="R1399" si="6301">Q1399/Q1393</f>
        <v>0</v>
      </c>
      <c r="S1399" s="73">
        <f t="shared" ref="S1399" si="6302">SUM(S1395:S1398)</f>
        <v>0</v>
      </c>
      <c r="T1399" s="75">
        <f t="shared" ref="T1399" si="6303">S1399/S1393</f>
        <v>0</v>
      </c>
      <c r="U1399" s="73">
        <f t="shared" ref="U1399" si="6304">SUM(U1395:U1398)</f>
        <v>0</v>
      </c>
      <c r="V1399" s="75">
        <f t="shared" ref="V1399" si="6305">U1399/U1393</f>
        <v>0</v>
      </c>
      <c r="W1399" s="73">
        <f t="shared" ref="W1399" si="6306">SUM(W1395:W1398)</f>
        <v>0</v>
      </c>
      <c r="X1399" s="75">
        <f t="shared" ref="X1399" si="6307">W1399/W1393</f>
        <v>0</v>
      </c>
      <c r="Y1399" s="73">
        <f t="shared" ref="Y1399" si="6308">SUM(Y1395:Y1398)</f>
        <v>0</v>
      </c>
      <c r="Z1399" s="75">
        <f t="shared" ref="Z1399" si="6309">Y1399/Y1393</f>
        <v>0</v>
      </c>
      <c r="AA1399" s="73">
        <f t="shared" ref="AA1399" si="6310">SUM(AA1395:AA1398)</f>
        <v>0</v>
      </c>
      <c r="AB1399" s="75">
        <f t="shared" ref="AB1399" si="6311">AA1399/AA1393</f>
        <v>0</v>
      </c>
      <c r="AC1399" s="73">
        <f t="shared" ref="AC1399" si="6312">SUM(AC1395:AC1398)</f>
        <v>0</v>
      </c>
      <c r="AD1399" s="75">
        <f t="shared" ref="AD1399" si="6313">AC1399/AC1393</f>
        <v>0</v>
      </c>
      <c r="AE1399" s="73">
        <f t="shared" ref="AE1399" si="6314">SUM(AE1395:AE1398)</f>
        <v>0</v>
      </c>
      <c r="AF1399" s="75">
        <f t="shared" ref="AF1399" si="6315">AE1399/AE1393</f>
        <v>0</v>
      </c>
      <c r="AG1399" s="73">
        <f t="shared" ref="AG1399" si="6316">SUM(AG1395:AG1398)</f>
        <v>0</v>
      </c>
      <c r="AH1399" s="75">
        <f t="shared" ref="AH1399" si="6317">AG1399/AG1393</f>
        <v>0</v>
      </c>
      <c r="AI1399" s="73">
        <f t="shared" ref="AI1399" si="6318">SUM(AI1395:AI1398)</f>
        <v>0</v>
      </c>
      <c r="AJ1399" s="75">
        <f t="shared" ref="AJ1399" si="6319">AI1399/AI1393</f>
        <v>0</v>
      </c>
      <c r="AK1399" s="73">
        <f t="shared" ref="AK1399" si="6320">SUM(AK1395:AK1398)</f>
        <v>0</v>
      </c>
      <c r="AL1399" s="75">
        <f t="shared" ref="AL1399" si="6321">AK1399/AK1393</f>
        <v>0</v>
      </c>
      <c r="AM1399" s="73">
        <f t="shared" ref="AM1399" si="6322">SUM(AM1395:AM1398)</f>
        <v>0</v>
      </c>
      <c r="AN1399" s="75">
        <f t="shared" ref="AN1399" si="6323">AM1399/AM1393</f>
        <v>0</v>
      </c>
      <c r="AO1399" s="73">
        <f t="shared" ref="AO1399" si="6324">SUM(AO1395:AO1398)</f>
        <v>0</v>
      </c>
      <c r="AP1399" s="75">
        <f t="shared" ref="AP1399" si="6325">AO1399/AO1393</f>
        <v>0</v>
      </c>
      <c r="AQ1399" s="73">
        <f t="shared" ref="AQ1399" si="6326">SUM(AQ1395:AQ1398)</f>
        <v>0</v>
      </c>
      <c r="AR1399" s="75">
        <f t="shared" ref="AR1399" si="6327">AQ1399/AQ1393</f>
        <v>0</v>
      </c>
      <c r="AS1399" s="73">
        <f t="shared" ref="AS1399" si="6328">SUM(AS1395:AS1398)</f>
        <v>0</v>
      </c>
      <c r="AT1399" s="75">
        <f t="shared" ref="AT1399" si="6329">AS1399/AS1393</f>
        <v>0</v>
      </c>
      <c r="AU1399" s="71">
        <f>E1399+M1399+O1399+Q1399+W1399+Y1399+AA1399+AE1399+AG1399+AI1399+AO1399+AS1399+G1399+K1399+I1399+AC1399+S1399+U1399+AQ1399+AK1399+AM1399+C1399</f>
        <v>0</v>
      </c>
      <c r="AV1399" s="155">
        <f t="shared" si="6285"/>
        <v>0</v>
      </c>
      <c r="AW1399" s="94"/>
      <c r="AX1399" s="94"/>
      <c r="AY1399" s="94"/>
      <c r="AZ1399" s="94"/>
      <c r="BA1399" s="94"/>
      <c r="BB1399" s="94"/>
      <c r="BC1399" s="94"/>
      <c r="BD1399" s="94"/>
      <c r="BE1399" s="94"/>
      <c r="BF1399" s="94"/>
      <c r="BG1399" s="94"/>
      <c r="BH1399" s="94"/>
      <c r="BI1399" s="94"/>
      <c r="BJ1399" s="94"/>
      <c r="BK1399" s="94"/>
    </row>
    <row r="1400" spans="1:63" ht="15.75" thickTop="1" x14ac:dyDescent="0.25">
      <c r="A1400" s="239"/>
      <c r="B1400" s="239"/>
      <c r="C1400" s="239"/>
      <c r="D1400" s="239"/>
      <c r="E1400" s="239"/>
      <c r="F1400" s="239"/>
      <c r="G1400" s="239"/>
      <c r="H1400" s="239"/>
      <c r="I1400" s="239"/>
      <c r="J1400" s="239"/>
      <c r="K1400" s="239"/>
      <c r="L1400" s="239"/>
      <c r="M1400" s="239"/>
      <c r="N1400" s="239"/>
      <c r="O1400" s="239"/>
      <c r="P1400" s="239"/>
      <c r="Q1400" s="239"/>
      <c r="R1400" s="239"/>
      <c r="S1400" s="239"/>
      <c r="T1400" s="239"/>
      <c r="U1400" s="239"/>
      <c r="V1400" s="239"/>
      <c r="W1400" s="239"/>
      <c r="X1400" s="239"/>
      <c r="Y1400" s="239"/>
      <c r="Z1400" s="239"/>
      <c r="AA1400" s="239"/>
      <c r="AB1400" s="239"/>
      <c r="AC1400" s="239"/>
      <c r="AD1400" s="239"/>
      <c r="AE1400" s="239"/>
      <c r="AF1400" s="239"/>
      <c r="AG1400" s="239"/>
      <c r="AH1400" s="239"/>
      <c r="AI1400" s="239"/>
      <c r="AJ1400" s="239"/>
      <c r="AK1400" s="239"/>
      <c r="AL1400" s="239"/>
      <c r="AM1400" s="239"/>
      <c r="AN1400" s="239"/>
      <c r="AO1400" s="239"/>
      <c r="AP1400" s="239"/>
      <c r="AQ1400" s="239"/>
      <c r="AR1400" s="239"/>
      <c r="AS1400" s="239"/>
      <c r="AT1400" s="239"/>
      <c r="AU1400" s="239"/>
      <c r="AV1400" s="239"/>
    </row>
    <row r="1401" spans="1:63" ht="45" x14ac:dyDescent="0.25">
      <c r="A1401" s="76"/>
      <c r="B1401" s="66" t="s">
        <v>21</v>
      </c>
      <c r="C1401" s="225" t="s">
        <v>442</v>
      </c>
      <c r="D1401" s="226"/>
      <c r="E1401" s="225" t="s">
        <v>96</v>
      </c>
      <c r="F1401" s="226"/>
      <c r="G1401" s="232" t="s">
        <v>99</v>
      </c>
      <c r="H1401" s="226"/>
      <c r="I1401" s="232" t="s">
        <v>100</v>
      </c>
      <c r="J1401" s="226"/>
      <c r="K1401" s="225" t="s">
        <v>97</v>
      </c>
      <c r="L1401" s="226"/>
      <c r="M1401" s="225" t="s">
        <v>98</v>
      </c>
      <c r="N1401" s="226"/>
      <c r="O1401" s="225" t="s">
        <v>22</v>
      </c>
      <c r="P1401" s="226"/>
      <c r="Q1401" s="225" t="s">
        <v>489</v>
      </c>
      <c r="R1401" s="226"/>
      <c r="S1401" s="225" t="s">
        <v>488</v>
      </c>
      <c r="T1401" s="226"/>
      <c r="U1401" s="232" t="s">
        <v>422</v>
      </c>
      <c r="V1401" s="226"/>
      <c r="W1401" s="232" t="s">
        <v>436</v>
      </c>
      <c r="X1401" s="226"/>
      <c r="Y1401" s="232" t="s">
        <v>423</v>
      </c>
      <c r="Z1401" s="226"/>
      <c r="AA1401" s="225" t="s">
        <v>484</v>
      </c>
      <c r="AB1401" s="226"/>
      <c r="AC1401" s="225" t="s">
        <v>93</v>
      </c>
      <c r="AD1401" s="226"/>
      <c r="AE1401" s="225" t="s">
        <v>94</v>
      </c>
      <c r="AF1401" s="226"/>
      <c r="AG1401" s="225" t="s">
        <v>485</v>
      </c>
      <c r="AH1401" s="226"/>
      <c r="AI1401" s="225" t="s">
        <v>424</v>
      </c>
      <c r="AJ1401" s="226"/>
      <c r="AK1401" s="225" t="s">
        <v>425</v>
      </c>
      <c r="AL1401" s="226"/>
      <c r="AM1401" s="225" t="s">
        <v>437</v>
      </c>
      <c r="AN1401" s="226"/>
      <c r="AO1401" s="225" t="s">
        <v>500</v>
      </c>
      <c r="AP1401" s="226"/>
      <c r="AQ1401" s="225" t="s">
        <v>426</v>
      </c>
      <c r="AR1401" s="226"/>
      <c r="AS1401" s="225" t="s">
        <v>447</v>
      </c>
      <c r="AT1401" s="226"/>
      <c r="AU1401" s="225" t="s">
        <v>23</v>
      </c>
      <c r="AV1401" s="226"/>
      <c r="AW1401" s="89" t="s">
        <v>442</v>
      </c>
      <c r="AX1401" s="89" t="s">
        <v>96</v>
      </c>
      <c r="AY1401" s="195" t="s">
        <v>453</v>
      </c>
      <c r="AZ1401" s="105" t="s">
        <v>97</v>
      </c>
      <c r="BA1401" s="105" t="s">
        <v>443</v>
      </c>
      <c r="BB1401" s="90" t="s">
        <v>434</v>
      </c>
      <c r="BC1401" s="106" t="s">
        <v>454</v>
      </c>
      <c r="BD1401" s="90" t="s">
        <v>435</v>
      </c>
      <c r="BE1401" s="90" t="s">
        <v>93</v>
      </c>
      <c r="BF1401" s="90" t="s">
        <v>94</v>
      </c>
      <c r="BG1401" s="90" t="s">
        <v>31</v>
      </c>
      <c r="BH1401" s="90" t="s">
        <v>444</v>
      </c>
      <c r="BI1401" s="91" t="s">
        <v>445</v>
      </c>
      <c r="BJ1401" s="91" t="s">
        <v>446</v>
      </c>
      <c r="BK1401" s="91" t="s">
        <v>448</v>
      </c>
    </row>
    <row r="1402" spans="1:63" x14ac:dyDescent="0.25">
      <c r="A1402" s="38" t="s">
        <v>107</v>
      </c>
      <c r="B1402" s="67"/>
      <c r="C1402" s="67"/>
      <c r="D1402" s="68"/>
      <c r="E1402" s="67"/>
      <c r="F1402" s="68"/>
      <c r="G1402" s="67"/>
      <c r="H1402" s="68"/>
      <c r="I1402" s="67"/>
      <c r="J1402" s="68"/>
      <c r="K1402" s="67"/>
      <c r="L1402" s="68"/>
      <c r="M1402" s="69"/>
      <c r="N1402" s="68"/>
      <c r="O1402" s="67"/>
      <c r="P1402" s="68"/>
      <c r="Q1402" s="67"/>
      <c r="R1402" s="68"/>
      <c r="S1402" s="67"/>
      <c r="T1402" s="68"/>
      <c r="U1402" s="67"/>
      <c r="V1402" s="68"/>
      <c r="W1402" s="67"/>
      <c r="X1402" s="68"/>
      <c r="Y1402" s="67"/>
      <c r="Z1402" s="68"/>
      <c r="AA1402" s="67"/>
      <c r="AB1402" s="68"/>
      <c r="AC1402" s="69"/>
      <c r="AD1402" s="69"/>
      <c r="AE1402" s="67"/>
      <c r="AF1402" s="68"/>
      <c r="AG1402" s="67"/>
      <c r="AH1402" s="68"/>
      <c r="AI1402" s="67"/>
      <c r="AJ1402" s="68"/>
      <c r="AK1402" s="227"/>
      <c r="AL1402" s="228"/>
      <c r="AM1402" s="227"/>
      <c r="AN1402" s="228"/>
      <c r="AO1402" s="112"/>
      <c r="AP1402" s="113"/>
      <c r="AQ1402" s="112"/>
      <c r="AR1402" s="113"/>
      <c r="AS1402" s="112"/>
      <c r="AT1402" s="113"/>
      <c r="AU1402" s="67"/>
      <c r="AV1402" s="110"/>
      <c r="AW1402" s="89"/>
      <c r="AX1402" s="89"/>
      <c r="AY1402" s="89"/>
      <c r="AZ1402" s="89"/>
      <c r="BA1402" s="89"/>
    </row>
    <row r="1403" spans="1:63" x14ac:dyDescent="0.25">
      <c r="A1403" s="77"/>
      <c r="B1403" s="70"/>
      <c r="C1403" s="223">
        <f>(VLOOKUP(A1402,$BL$2:$CH$5,2,FALSE))*'Attorney Detail'!F1403</f>
        <v>15</v>
      </c>
      <c r="D1403" s="224"/>
      <c r="E1403" s="223">
        <f>(VLOOKUP(A1402,$BL$2:$CH$5,3,FALSE))*'Attorney Detail'!F1403</f>
        <v>15</v>
      </c>
      <c r="F1403" s="224"/>
      <c r="G1403" s="223">
        <f>VLOOKUP(A1402,$BL$2:$CI$5,4,FALSE)*'Attorney Detail'!F1403</f>
        <v>50</v>
      </c>
      <c r="H1403" s="224"/>
      <c r="I1403" s="223">
        <f>VLOOKUP(A1402,$BL$2:$CI$5,5,FALSE)*'Attorney Detail'!F1403</f>
        <v>80</v>
      </c>
      <c r="J1403" s="224"/>
      <c r="K1403" s="223">
        <f>VLOOKUP(A1402,$BL$2:$CI$5,6,FALSE)*'Attorney Detail'!F1403</f>
        <v>100</v>
      </c>
      <c r="L1403" s="224"/>
      <c r="M1403" s="234">
        <f>VLOOKUP(A1402,$BL$2:$CI$5,7,FALSE)*'Attorney Detail'!F1403</f>
        <v>150</v>
      </c>
      <c r="N1403" s="224"/>
      <c r="O1403" s="223">
        <f>VLOOKUP(A1402,$BL$2:$CI$5,8,FALSE)*'Attorney Detail'!F1403</f>
        <v>300</v>
      </c>
      <c r="P1403" s="224"/>
      <c r="Q1403" s="223">
        <f>VLOOKUP(A1402,$BL$2:$CI$5,9,FALSE)*'Attorney Detail'!F1403</f>
        <v>15</v>
      </c>
      <c r="R1403" s="224"/>
      <c r="S1403" s="223">
        <f>VLOOKUP(A1402,$BL$2:$CI$5,10,FALSE)*'Attorney Detail'!F1403</f>
        <v>50</v>
      </c>
      <c r="T1403" s="224"/>
      <c r="U1403" s="223">
        <f>VLOOKUP(A1402,$BL$2:$CI$5,11,FALSE)*'Attorney Detail'!F1403</f>
        <v>100</v>
      </c>
      <c r="V1403" s="224"/>
      <c r="W1403" s="223">
        <f>VLOOKUP(A1402,$BL$2:$CI$5,12,FALSE)*'Attorney Detail'!F1403</f>
        <v>220</v>
      </c>
      <c r="X1403" s="224"/>
      <c r="Y1403" s="223">
        <f>VLOOKUP(A1402,$BL$2:$CI$5,13,FALSE)*'Attorney Detail'!F1403</f>
        <v>300</v>
      </c>
      <c r="Z1403" s="224"/>
      <c r="AA1403" s="229">
        <f>VLOOKUP(A1402,$BL$2:$CI$5,14,FALSE)*'Attorney Detail'!F1403</f>
        <v>400</v>
      </c>
      <c r="AB1403" s="230"/>
      <c r="AC1403" s="229">
        <f>VLOOKUP(A1402,$BL$2:$CI$5,15,FALSE)*'Attorney Detail'!F1403</f>
        <v>120</v>
      </c>
      <c r="AD1403" s="231"/>
      <c r="AE1403" s="229">
        <f>VLOOKUP(A1402,$BL$2:$CI$5,16,FALSE)*'Attorney Detail'!F1403</f>
        <v>120</v>
      </c>
      <c r="AF1403" s="230"/>
      <c r="AG1403" s="229">
        <f>VLOOKUP(A1402,$BL$2:$CI$5,17,FALSE)*'Attorney Detail'!F1403</f>
        <v>300</v>
      </c>
      <c r="AH1403" s="230"/>
      <c r="AI1403" s="223">
        <f>VLOOKUP(A1402,$BL$2:$CI$5,18,FALSE)*'Attorney Detail'!F1403</f>
        <v>300</v>
      </c>
      <c r="AJ1403" s="224"/>
      <c r="AK1403" s="223">
        <f>VLOOKUP(A1402,$BL$2:$CI$5,19,FALSE)*'Attorney Detail'!F1403</f>
        <v>15</v>
      </c>
      <c r="AL1403" s="224"/>
      <c r="AM1403" s="223">
        <f>VLOOKUP(A1402,$BL$2:$CI$5,20,FALSE)*'Attorney Detail'!F1403</f>
        <v>40</v>
      </c>
      <c r="AN1403" s="224"/>
      <c r="AO1403" s="223">
        <f>VLOOKUP(A1402,$BL$2:$CI$5,21,FALSE)*'Attorney Detail'!F1403</f>
        <v>40</v>
      </c>
      <c r="AP1403" s="224"/>
      <c r="AQ1403" s="223">
        <f>VLOOKUP(A1402,$BL$2:$CI$5,22,FALSE)*'Attorney Detail'!F1403</f>
        <v>40</v>
      </c>
      <c r="AR1403" s="224"/>
      <c r="AS1403" s="235">
        <f>VLOOKUP(A1402,$BL$2:$CI$5,23,FALSE)*'Attorney Detail'!F1403</f>
        <v>10000000000</v>
      </c>
      <c r="AT1403" s="236"/>
      <c r="AU1403" s="237"/>
      <c r="AV1403" s="238"/>
    </row>
    <row r="1404" spans="1:63" ht="15.75" thickBot="1" x14ac:dyDescent="0.3">
      <c r="A1404" s="37" t="str">
        <f>'Attorney Detail'!A1403&amp;""</f>
        <v/>
      </c>
      <c r="B1404" s="78" t="s">
        <v>24</v>
      </c>
      <c r="C1404" s="78" t="s">
        <v>24</v>
      </c>
      <c r="D1404" s="78" t="s">
        <v>112</v>
      </c>
      <c r="E1404" s="78" t="s">
        <v>24</v>
      </c>
      <c r="F1404" s="78" t="s">
        <v>112</v>
      </c>
      <c r="G1404" s="78" t="s">
        <v>24</v>
      </c>
      <c r="H1404" s="78" t="s">
        <v>112</v>
      </c>
      <c r="I1404" s="78" t="s">
        <v>24</v>
      </c>
      <c r="J1404" s="78" t="s">
        <v>112</v>
      </c>
      <c r="K1404" s="78" t="s">
        <v>24</v>
      </c>
      <c r="L1404" s="78" t="s">
        <v>112</v>
      </c>
      <c r="M1404" s="78" t="s">
        <v>24</v>
      </c>
      <c r="N1404" s="78" t="s">
        <v>112</v>
      </c>
      <c r="O1404" s="78" t="s">
        <v>24</v>
      </c>
      <c r="P1404" s="78" t="s">
        <v>112</v>
      </c>
      <c r="Q1404" s="78" t="s">
        <v>24</v>
      </c>
      <c r="R1404" s="78" t="s">
        <v>112</v>
      </c>
      <c r="S1404" s="78" t="s">
        <v>24</v>
      </c>
      <c r="T1404" s="78" t="s">
        <v>112</v>
      </c>
      <c r="U1404" s="78" t="s">
        <v>24</v>
      </c>
      <c r="V1404" s="78" t="s">
        <v>112</v>
      </c>
      <c r="W1404" s="78" t="s">
        <v>24</v>
      </c>
      <c r="X1404" s="78" t="s">
        <v>112</v>
      </c>
      <c r="Y1404" s="78" t="s">
        <v>24</v>
      </c>
      <c r="Z1404" s="78" t="s">
        <v>112</v>
      </c>
      <c r="AA1404" s="78" t="s">
        <v>24</v>
      </c>
      <c r="AB1404" s="78" t="s">
        <v>112</v>
      </c>
      <c r="AC1404" s="78" t="s">
        <v>24</v>
      </c>
      <c r="AD1404" s="78" t="s">
        <v>112</v>
      </c>
      <c r="AE1404" s="78" t="s">
        <v>24</v>
      </c>
      <c r="AF1404" s="78" t="s">
        <v>112</v>
      </c>
      <c r="AG1404" s="78" t="s">
        <v>24</v>
      </c>
      <c r="AH1404" s="79" t="s">
        <v>112</v>
      </c>
      <c r="AI1404" s="78" t="s">
        <v>24</v>
      </c>
      <c r="AJ1404" s="78" t="s">
        <v>112</v>
      </c>
      <c r="AK1404" s="78" t="s">
        <v>24</v>
      </c>
      <c r="AL1404" s="78" t="s">
        <v>112</v>
      </c>
      <c r="AM1404" s="78" t="s">
        <v>24</v>
      </c>
      <c r="AN1404" s="78" t="s">
        <v>112</v>
      </c>
      <c r="AO1404" s="78" t="s">
        <v>24</v>
      </c>
      <c r="AP1404" s="78" t="s">
        <v>112</v>
      </c>
      <c r="AQ1404" s="78" t="s">
        <v>24</v>
      </c>
      <c r="AR1404" s="78" t="s">
        <v>112</v>
      </c>
      <c r="AS1404" s="78" t="s">
        <v>24</v>
      </c>
      <c r="AT1404" s="78" t="s">
        <v>112</v>
      </c>
      <c r="AU1404" s="78" t="s">
        <v>24</v>
      </c>
      <c r="AV1404" s="154" t="s">
        <v>112</v>
      </c>
    </row>
    <row r="1405" spans="1:63" ht="16.5" thickTop="1" thickBot="1" x14ac:dyDescent="0.3">
      <c r="A1405" s="20" t="s">
        <v>25</v>
      </c>
      <c r="B1405" s="21"/>
      <c r="C1405" s="21"/>
      <c r="D1405" s="75">
        <f>C1405/C1403</f>
        <v>0</v>
      </c>
      <c r="E1405" s="21"/>
      <c r="F1405" s="75">
        <f>E1405/E1403</f>
        <v>0</v>
      </c>
      <c r="G1405" s="21"/>
      <c r="H1405" s="75">
        <f>G1405/G1403</f>
        <v>0</v>
      </c>
      <c r="I1405" s="21"/>
      <c r="J1405" s="75">
        <f>I1405/I1403</f>
        <v>0</v>
      </c>
      <c r="K1405" s="21"/>
      <c r="L1405" s="75">
        <f>K1405/K1403</f>
        <v>0</v>
      </c>
      <c r="M1405" s="21"/>
      <c r="N1405" s="75">
        <f>M1405/M1403</f>
        <v>0</v>
      </c>
      <c r="O1405" s="21"/>
      <c r="P1405" s="75">
        <f>O1405/O1403</f>
        <v>0</v>
      </c>
      <c r="Q1405" s="21"/>
      <c r="R1405" s="75">
        <f>Q1405/Q1403</f>
        <v>0</v>
      </c>
      <c r="S1405" s="21"/>
      <c r="T1405" s="75">
        <f>S1405/S1403</f>
        <v>0</v>
      </c>
      <c r="U1405" s="21"/>
      <c r="V1405" s="75">
        <f>U1405/U1403</f>
        <v>0</v>
      </c>
      <c r="W1405" s="21"/>
      <c r="X1405" s="75">
        <f>W1405/W1403</f>
        <v>0</v>
      </c>
      <c r="Y1405" s="21"/>
      <c r="Z1405" s="75">
        <f>Y1405/Y1403</f>
        <v>0</v>
      </c>
      <c r="AA1405" s="21"/>
      <c r="AB1405" s="75">
        <f>AA1405/AA1403</f>
        <v>0</v>
      </c>
      <c r="AC1405" s="21"/>
      <c r="AD1405" s="75">
        <f>AC1405/AC1403</f>
        <v>0</v>
      </c>
      <c r="AE1405" s="21"/>
      <c r="AF1405" s="75">
        <f>AE1405/AE1403</f>
        <v>0</v>
      </c>
      <c r="AG1405" s="21"/>
      <c r="AH1405" s="75">
        <f>AG1405/AG1403</f>
        <v>0</v>
      </c>
      <c r="AI1405" s="21"/>
      <c r="AJ1405" s="75">
        <f>AI1405/AI1403</f>
        <v>0</v>
      </c>
      <c r="AK1405" s="21"/>
      <c r="AL1405" s="75">
        <f>AK1405/AK1403</f>
        <v>0</v>
      </c>
      <c r="AM1405" s="21">
        <v>0</v>
      </c>
      <c r="AN1405" s="75">
        <f>AM1405/AM1403</f>
        <v>0</v>
      </c>
      <c r="AO1405" s="21"/>
      <c r="AP1405" s="75">
        <f>AO1405/AO1403</f>
        <v>0</v>
      </c>
      <c r="AQ1405" s="21"/>
      <c r="AR1405" s="75">
        <f>AQ1405/AQ1403</f>
        <v>0</v>
      </c>
      <c r="AS1405" s="21"/>
      <c r="AT1405" s="75">
        <f>AS1405/AS1403</f>
        <v>0</v>
      </c>
      <c r="AU1405" s="100">
        <f>E1405+M1405+O1405+Q1405+W1405+Y1405+AA1405+AE1405+AG1405+AI1405+AO1405+AS1405+G1405+K1405+I1405+AC1405+S1405+U1405+AQ1405+AK1405+AM1405+C1405</f>
        <v>0</v>
      </c>
      <c r="AV1405" s="155">
        <f t="shared" ref="AV1405:AV1409" si="6330">F1405+N1405+P1405+R1405+X1405+Z1405+AB1405+AF1405+AH1405+AJ1405+AP1405+AT1405+AD1405+H1405+L1405+J1405+T1405+V1405+AR1405+AL1405+AN1405+D1405</f>
        <v>0</v>
      </c>
      <c r="AW1405" s="93">
        <f>IF(D1405=0,0,(IF('Attorney Detail'!I1403="yes",(D1405/AV1405)*('Attorney Detail'!G1403+'Attorney Detail'!H1403),0)))</f>
        <v>0</v>
      </c>
      <c r="AX1405" s="93">
        <f>IF(F1405=0,0,(IF('Attorney Detail'!J1403="yes",(F1405/AV1405)*('Attorney Detail'!G1403+'Attorney Detail'!H1403),0)))</f>
        <v>0</v>
      </c>
      <c r="AY1405" s="93">
        <f>IF(H1405+J1405=0,0,(IF('Attorney Detail'!K1403="yes",((H1405+J1405)/AV1405)*('Attorney Detail'!G1403+'Attorney Detail'!H1403),0)))</f>
        <v>0</v>
      </c>
      <c r="AZ1405" s="93">
        <f>IF(L1405=0,0,(IF('Attorney Detail'!L1403="yes",(L1405/AV1405)*('Attorney Detail'!G1403+'Attorney Detail'!H1403),0)))</f>
        <v>0</v>
      </c>
      <c r="BA1405" s="93">
        <f>IF(N1405=0,0,(N1405/AV1405)*('Attorney Detail'!G1403+'Attorney Detail'!H1403))</f>
        <v>0</v>
      </c>
      <c r="BB1405" s="93">
        <f>IF(R1405+T1405=0,0,(IF('Attorney Detail'!M1403="yes",((R1405+T1405)/AV1405)*('Attorney Detail'!G1403+'Attorney Detail'!H1403),0)))</f>
        <v>0</v>
      </c>
      <c r="BC1405" s="93">
        <f>IF(V1405=0,0,(IF('Attorney Detail'!N1403="yes",(((V1405)/AV1405)*('Attorney Detail'!G1403+'Attorney Detail'!H1403)),0)))</f>
        <v>0</v>
      </c>
      <c r="BD1405" s="93">
        <f>IF(X1405+Z1405+AB1405=0,0,(IF('Attorney Detail'!O1403="yes",((X1405+Z1405+AB1405)/AV1405)*('Attorney Detail'!G1403+'Attorney Detail'!H1403),0)))</f>
        <v>0</v>
      </c>
      <c r="BE1405" s="93">
        <f>IF(AD1405=0,0,(IF('Attorney Detail'!P1403="yes",(AD1405/AV1405)*('Attorney Detail'!G1403+'Attorney Detail'!H1403),0)))</f>
        <v>0</v>
      </c>
      <c r="BF1405" s="93">
        <f>IF(AF1405=0,0,(IF('Attorney Detail'!Q1403="yes",(AF1405/AV1405)*('Attorney Detail'!G1403+'Attorney Detail'!H1403),0)))</f>
        <v>0</v>
      </c>
      <c r="BG1405" s="93">
        <f>IF(AH1405=0,0,(AH1405/AV1405)*('Attorney Detail'!G1403+'Attorney Detail'!H1403))</f>
        <v>0</v>
      </c>
      <c r="BH1405" s="93">
        <f>IF(AK1405+AM1405=0,0,(IF('Attorney Detail'!R1403="yes",((AL1405+AN1405)/AV1405)*('Attorney Detail'!G1403+'Attorney Detail'!H1403),0)))</f>
        <v>0</v>
      </c>
      <c r="BI1405" s="91">
        <f>IF(AP1405=0,0,(IF('Attorney Detail'!S1403="yes",(AP1405/AV1405)*('Attorney Detail'!G1403+'Attorney Detail'!H1403),0)))</f>
        <v>0</v>
      </c>
      <c r="BJ1405" s="91">
        <f>IF(AT1405=0,0,(AT1405/AV1405)*('Attorney Detail'!G1403+'Attorney Detail'!H1403))</f>
        <v>0</v>
      </c>
      <c r="BK1405" s="91">
        <f>IF((AU1405)=0,('Attorney Detail'!G1403+'Attorney Detail'!H1403),SUM(AW1405:BJ1405))</f>
        <v>0</v>
      </c>
    </row>
    <row r="1406" spans="1:63" ht="16.5" thickTop="1" thickBot="1" x14ac:dyDescent="0.3">
      <c r="A1406" s="22" t="s">
        <v>26</v>
      </c>
      <c r="B1406" s="23"/>
      <c r="C1406" s="88"/>
      <c r="D1406" s="75">
        <f>C1406/C1403</f>
        <v>0</v>
      </c>
      <c r="E1406" s="88"/>
      <c r="F1406" s="75">
        <f>E1406/E1403</f>
        <v>0</v>
      </c>
      <c r="G1406" s="88"/>
      <c r="H1406" s="75">
        <f>G1406/G1403</f>
        <v>0</v>
      </c>
      <c r="I1406" s="88"/>
      <c r="J1406" s="75">
        <f>I1406/I1403</f>
        <v>0</v>
      </c>
      <c r="K1406" s="88"/>
      <c r="L1406" s="75">
        <f>K1406/K1403</f>
        <v>0</v>
      </c>
      <c r="M1406" s="88"/>
      <c r="N1406" s="75">
        <f>M1406/M1403</f>
        <v>0</v>
      </c>
      <c r="O1406" s="88"/>
      <c r="P1406" s="75">
        <f>O1406/O1403</f>
        <v>0</v>
      </c>
      <c r="Q1406" s="88"/>
      <c r="R1406" s="75">
        <f>Q1406/Q1403</f>
        <v>0</v>
      </c>
      <c r="S1406" s="88"/>
      <c r="T1406" s="75">
        <f>S1406/S1403</f>
        <v>0</v>
      </c>
      <c r="U1406" s="88"/>
      <c r="V1406" s="75">
        <f>U1406/U1403</f>
        <v>0</v>
      </c>
      <c r="W1406" s="88"/>
      <c r="X1406" s="75">
        <f>W1406/W1403</f>
        <v>0</v>
      </c>
      <c r="Y1406" s="88"/>
      <c r="Z1406" s="75">
        <f>Y1406/Y1403</f>
        <v>0</v>
      </c>
      <c r="AA1406" s="88"/>
      <c r="AB1406" s="75">
        <f>AA1406/AA1403</f>
        <v>0</v>
      </c>
      <c r="AC1406" s="88"/>
      <c r="AD1406" s="75">
        <f>AC1406/AC1403</f>
        <v>0</v>
      </c>
      <c r="AE1406" s="88"/>
      <c r="AF1406" s="75">
        <f>AE1406/AE1403</f>
        <v>0</v>
      </c>
      <c r="AG1406" s="88"/>
      <c r="AH1406" s="75">
        <f>AG1406/AG1403</f>
        <v>0</v>
      </c>
      <c r="AI1406" s="88"/>
      <c r="AJ1406" s="75">
        <f>AI1406/AI1403</f>
        <v>0</v>
      </c>
      <c r="AK1406" s="88">
        <v>0</v>
      </c>
      <c r="AL1406" s="75">
        <f>AK1406/AK1403</f>
        <v>0</v>
      </c>
      <c r="AM1406" s="88">
        <v>0</v>
      </c>
      <c r="AN1406" s="75">
        <f>AM1406/AM1403</f>
        <v>0</v>
      </c>
      <c r="AO1406" s="88"/>
      <c r="AP1406" s="75">
        <f>AO1406/AO1403</f>
        <v>0</v>
      </c>
      <c r="AQ1406" s="88"/>
      <c r="AR1406" s="75">
        <f>AQ1406/AQ1403</f>
        <v>0</v>
      </c>
      <c r="AS1406" s="88"/>
      <c r="AT1406" s="75">
        <f>AS1406/AS1403</f>
        <v>0</v>
      </c>
      <c r="AU1406" s="107">
        <f>E1406+M1406+O1406+Q1406+W1406+Y1406+AA1406+AE1406+AG1406+AI1406+AO1406+AS1406+G1406+K1406+I1406+AC1406+S1406+U1406+AQ1406+AK1406+AM1406+C1406</f>
        <v>0</v>
      </c>
      <c r="AV1406" s="155">
        <f t="shared" si="6330"/>
        <v>0</v>
      </c>
      <c r="AW1406" s="93">
        <f>IF(D1406=0,0,(IF('Attorney Detail'!I1404="yes",(D1406/AV1406)*('Attorney Detail'!G1404+'Attorney Detail'!H1404),0)))</f>
        <v>0</v>
      </c>
      <c r="AX1406" s="93">
        <f>IF(F1406=0,0,(IF('Attorney Detail'!J1404="yes",(F1406/AV1406)*('Attorney Detail'!G1404+'Attorney Detail'!H1404),0)))</f>
        <v>0</v>
      </c>
      <c r="AY1406" s="93">
        <f>IF(H1406+J1406=0,0,(IF('Attorney Detail'!K1404="yes",((H1406+J1406)/AV1406)*('Attorney Detail'!G1404+'Attorney Detail'!H1404),0)))</f>
        <v>0</v>
      </c>
      <c r="AZ1406" s="93">
        <f>IF(L1406=0,0,(IF('Attorney Detail'!L1404="yes",(L1406/AV1406)*('Attorney Detail'!G1404+'Attorney Detail'!H1404),0)))</f>
        <v>0</v>
      </c>
      <c r="BA1406" s="93">
        <f>IF(N1406=0,0,(N1406/AV1406)*('Attorney Detail'!G1404+'Attorney Detail'!H1404))</f>
        <v>0</v>
      </c>
      <c r="BB1406" s="93">
        <f>IF(R1406+T1406=0,0,(IF('Attorney Detail'!M1404="yes",((R1406+T1406)/AV1406)*('Attorney Detail'!G1404+'Attorney Detail'!H1404),0)))</f>
        <v>0</v>
      </c>
      <c r="BC1406" s="93">
        <f>IF(V1406=0,0,(IF('Attorney Detail'!N1404="yes",(((V1406)/AV1406)*('Attorney Detail'!G1404+'Attorney Detail'!H1404)),0)))</f>
        <v>0</v>
      </c>
      <c r="BD1406" s="93">
        <f>IF(X1406+Z1406+AB1406=0,0,(IF('Attorney Detail'!O1404="yes",((X1406+Z1406+AB1406)/AV1406)*('Attorney Detail'!G1404+'Attorney Detail'!H1404),0)))</f>
        <v>0</v>
      </c>
      <c r="BE1406" s="93">
        <f>IF(AD1406=0,0,(IF('Attorney Detail'!P1404="yes",(AD1406/AV1406)*('Attorney Detail'!G1404+'Attorney Detail'!H1404),0)))</f>
        <v>0</v>
      </c>
      <c r="BF1406" s="93">
        <f>IF(AF1406=0,0,(IF('Attorney Detail'!Q1404="yes",(AF1406/AV1406)*('Attorney Detail'!G1404+'Attorney Detail'!H1404),0)))</f>
        <v>0</v>
      </c>
      <c r="BG1406" s="93">
        <f>IF(AH1406=0,0,(AH1406/AV1406)*('Attorney Detail'!G1404+'Attorney Detail'!H1404))</f>
        <v>0</v>
      </c>
      <c r="BH1406" s="93">
        <f>IF(AK1406+AM1406=0,0,(IF('Attorney Detail'!R1404="yes",((AL1406+AN1406)/AV1406)*('Attorney Detail'!G1404+'Attorney Detail'!H1404),0)))</f>
        <v>0</v>
      </c>
      <c r="BI1406" s="91">
        <f>IF(AP1406=0,0,(IF('Attorney Detail'!S1404="yes",(AP1406/AV1406)*('Attorney Detail'!G1404+'Attorney Detail'!H1404),0)))</f>
        <v>0</v>
      </c>
      <c r="BJ1406" s="91">
        <f>IF(AT1406=0,0,(AT1406/AV1406)*('Attorney Detail'!G1404+'Attorney Detail'!H1404))</f>
        <v>0</v>
      </c>
      <c r="BK1406" s="91">
        <f>IF((AU1406)=0,('Attorney Detail'!G1404+'Attorney Detail'!H1404),SUM(AW1406:BJ1406))</f>
        <v>0</v>
      </c>
    </row>
    <row r="1407" spans="1:63" ht="16.5" thickTop="1" thickBot="1" x14ac:dyDescent="0.3">
      <c r="A1407" s="22" t="s">
        <v>27</v>
      </c>
      <c r="B1407" s="23"/>
      <c r="C1407" s="88"/>
      <c r="D1407" s="75">
        <f>C1407/C1403</f>
        <v>0</v>
      </c>
      <c r="E1407" s="88"/>
      <c r="F1407" s="75">
        <f>E1407/E1403</f>
        <v>0</v>
      </c>
      <c r="G1407" s="88"/>
      <c r="H1407" s="75">
        <f>G1407/G1403</f>
        <v>0</v>
      </c>
      <c r="I1407" s="88"/>
      <c r="J1407" s="75">
        <f>I1407/I1403</f>
        <v>0</v>
      </c>
      <c r="K1407" s="88"/>
      <c r="L1407" s="75">
        <f>K1407/K1403</f>
        <v>0</v>
      </c>
      <c r="M1407" s="88"/>
      <c r="N1407" s="75">
        <f>M1407/M1403</f>
        <v>0</v>
      </c>
      <c r="O1407" s="88"/>
      <c r="P1407" s="75">
        <f>O1407/O1403</f>
        <v>0</v>
      </c>
      <c r="Q1407" s="88"/>
      <c r="R1407" s="75">
        <f>Q1407/Q1403</f>
        <v>0</v>
      </c>
      <c r="S1407" s="88"/>
      <c r="T1407" s="75">
        <f>S1407/S1403</f>
        <v>0</v>
      </c>
      <c r="U1407" s="88"/>
      <c r="V1407" s="75">
        <f>U1407/U1403</f>
        <v>0</v>
      </c>
      <c r="W1407" s="88"/>
      <c r="X1407" s="75">
        <f>W1407/W1403</f>
        <v>0</v>
      </c>
      <c r="Y1407" s="88"/>
      <c r="Z1407" s="75">
        <f>Y1407/Y1403</f>
        <v>0</v>
      </c>
      <c r="AA1407" s="88"/>
      <c r="AB1407" s="75">
        <f>AA1407/AA1403</f>
        <v>0</v>
      </c>
      <c r="AC1407" s="88"/>
      <c r="AD1407" s="75">
        <f>AC1407/AC1403</f>
        <v>0</v>
      </c>
      <c r="AE1407" s="88"/>
      <c r="AF1407" s="75">
        <f>AE1407/AE1403</f>
        <v>0</v>
      </c>
      <c r="AG1407" s="88"/>
      <c r="AH1407" s="75">
        <f>AG1407/AG1403</f>
        <v>0</v>
      </c>
      <c r="AI1407" s="88"/>
      <c r="AJ1407" s="75">
        <f>AI1407/AI1403</f>
        <v>0</v>
      </c>
      <c r="AK1407" s="88">
        <v>0</v>
      </c>
      <c r="AL1407" s="75">
        <f>AK1407/AK1403</f>
        <v>0</v>
      </c>
      <c r="AM1407" s="88">
        <v>0</v>
      </c>
      <c r="AN1407" s="75">
        <f>AM1407/AM1403</f>
        <v>0</v>
      </c>
      <c r="AO1407" s="88"/>
      <c r="AP1407" s="75">
        <f>AO1407/AO1403</f>
        <v>0</v>
      </c>
      <c r="AQ1407" s="88"/>
      <c r="AR1407" s="75">
        <f>AQ1407/AQ1403</f>
        <v>0</v>
      </c>
      <c r="AS1407" s="88"/>
      <c r="AT1407" s="75">
        <f>AS1407/AS1403</f>
        <v>0</v>
      </c>
      <c r="AU1407" s="107">
        <f>E1407+M1407+O1407+Q1407+W1407+Y1407+AA1407+AE1407+AG1407+AI1407+AO1407+AS1407+G1407+K1407+I1407+AC1407+S1407+U1407+AQ1407+AK1407+AM1407+C1407</f>
        <v>0</v>
      </c>
      <c r="AV1407" s="155">
        <f t="shared" si="6330"/>
        <v>0</v>
      </c>
      <c r="AW1407" s="93">
        <f>IF(D1407=0,0,(IF('Attorney Detail'!I1405="yes",(D1407/AV1407)*('Attorney Detail'!G1405+'Attorney Detail'!H1405),0)))</f>
        <v>0</v>
      </c>
      <c r="AX1407" s="93">
        <f>IF(F1407=0,0,(IF('Attorney Detail'!J1405="yes",(F1407/AV1407)*('Attorney Detail'!G1405+'Attorney Detail'!H1405),0)))</f>
        <v>0</v>
      </c>
      <c r="AY1407" s="93">
        <f>IF(H1407+J1407=0,0,(IF('Attorney Detail'!K1405="yes",((H1407+J1407)/AV1407)*('Attorney Detail'!G1405+'Attorney Detail'!H1405),0)))</f>
        <v>0</v>
      </c>
      <c r="AZ1407" s="93">
        <f>IF(L1407=0,0,(IF('Attorney Detail'!L1405="yes",(L1407/AV1407)*('Attorney Detail'!G1405+'Attorney Detail'!H1405),0)))</f>
        <v>0</v>
      </c>
      <c r="BA1407" s="93">
        <f>IF(N1407=0,0,(N1407/AV1407)*('Attorney Detail'!G1405+'Attorney Detail'!H1405))</f>
        <v>0</v>
      </c>
      <c r="BB1407" s="93">
        <f>IF(R1407+T1407=0,0,(IF('Attorney Detail'!M1405="yes",((R1407+T1407)/AV1407)*('Attorney Detail'!G1405+'Attorney Detail'!H1405),0)))</f>
        <v>0</v>
      </c>
      <c r="BC1407" s="93">
        <f>IF(V1407=0,0,(IF('Attorney Detail'!N1405="yes",(((V1407)/AV1407)*('Attorney Detail'!G1405+'Attorney Detail'!H1405)),0)))</f>
        <v>0</v>
      </c>
      <c r="BD1407" s="93">
        <f>IF(X1407+Z1407+AB1407=0,0,(IF('Attorney Detail'!O1405="yes",((X1407+Z1407+AB1407)/AV1407)*('Attorney Detail'!G1405+'Attorney Detail'!H1405),0)))</f>
        <v>0</v>
      </c>
      <c r="BE1407" s="93">
        <f>IF(AD1407=0,0,(IF('Attorney Detail'!P1405="yes",(AD1407/AV1407)*('Attorney Detail'!G1405+'Attorney Detail'!H1405),0)))</f>
        <v>0</v>
      </c>
      <c r="BF1407" s="93">
        <f>IF(AF1407=0,0,(IF('Attorney Detail'!Q1405="yes",(AF1407/AV1407)*('Attorney Detail'!G1405+'Attorney Detail'!H1405),0)))</f>
        <v>0</v>
      </c>
      <c r="BG1407" s="93">
        <f>IF(AH1407=0,0,(AH1407/AV1407)*('Attorney Detail'!G1405+'Attorney Detail'!H1405))</f>
        <v>0</v>
      </c>
      <c r="BH1407" s="93">
        <f>IF(AK1407+AM1407=0,0,(IF('Attorney Detail'!R1405="yes",((AL1407+AN1407)/AV1407)*('Attorney Detail'!G1405+'Attorney Detail'!H1405),0)))</f>
        <v>0</v>
      </c>
      <c r="BI1407" s="91">
        <f>IF(AP1407=0,0,(IF('Attorney Detail'!S1405="yes",(AP1407/AV1407)*('Attorney Detail'!G1405+'Attorney Detail'!H1405),0)))</f>
        <v>0</v>
      </c>
      <c r="BJ1407" s="91">
        <f>IF(AT1407=0,0,(AT1407/AV1407)*('Attorney Detail'!G1405+'Attorney Detail'!H1405))</f>
        <v>0</v>
      </c>
      <c r="BK1407" s="91">
        <f>IF((AU1407)=0,('Attorney Detail'!G1405+'Attorney Detail'!H1405),SUM(AW1407:BJ1407))</f>
        <v>0</v>
      </c>
    </row>
    <row r="1408" spans="1:63" ht="16.5" thickTop="1" thickBot="1" x14ac:dyDescent="0.3">
      <c r="A1408" s="24" t="s">
        <v>28</v>
      </c>
      <c r="B1408" s="25"/>
      <c r="C1408" s="25"/>
      <c r="D1408" s="75">
        <f>C1408/C1403</f>
        <v>0</v>
      </c>
      <c r="E1408" s="25"/>
      <c r="F1408" s="75">
        <f>E1408/E1403</f>
        <v>0</v>
      </c>
      <c r="G1408" s="25"/>
      <c r="H1408" s="75">
        <f>G1408/G1403</f>
        <v>0</v>
      </c>
      <c r="I1408" s="25"/>
      <c r="J1408" s="75">
        <f>I1408/I1403</f>
        <v>0</v>
      </c>
      <c r="K1408" s="25"/>
      <c r="L1408" s="75">
        <f>K1408/K1403</f>
        <v>0</v>
      </c>
      <c r="M1408" s="25"/>
      <c r="N1408" s="75">
        <f>M1408/M1403</f>
        <v>0</v>
      </c>
      <c r="O1408" s="25"/>
      <c r="P1408" s="75">
        <f>O1408/O1403</f>
        <v>0</v>
      </c>
      <c r="Q1408" s="25"/>
      <c r="R1408" s="75">
        <f>Q1408/Q1403</f>
        <v>0</v>
      </c>
      <c r="S1408" s="25"/>
      <c r="T1408" s="75">
        <f>S1408/S1403</f>
        <v>0</v>
      </c>
      <c r="U1408" s="25"/>
      <c r="V1408" s="75">
        <f>U1408/U1403</f>
        <v>0</v>
      </c>
      <c r="W1408" s="25"/>
      <c r="X1408" s="75">
        <f>W1408/W1403</f>
        <v>0</v>
      </c>
      <c r="Y1408" s="25"/>
      <c r="Z1408" s="75">
        <f>Y1408/Y1403</f>
        <v>0</v>
      </c>
      <c r="AA1408" s="25"/>
      <c r="AB1408" s="75">
        <f>AA1408/AA1403</f>
        <v>0</v>
      </c>
      <c r="AC1408" s="25"/>
      <c r="AD1408" s="75">
        <f>AC1408/AC1403</f>
        <v>0</v>
      </c>
      <c r="AE1408" s="25"/>
      <c r="AF1408" s="75">
        <f>AE1408/AE1403</f>
        <v>0</v>
      </c>
      <c r="AG1408" s="25"/>
      <c r="AH1408" s="75">
        <f>AG1408/AG1403</f>
        <v>0</v>
      </c>
      <c r="AI1408" s="25"/>
      <c r="AJ1408" s="75">
        <f>AI1408/AI1403</f>
        <v>0</v>
      </c>
      <c r="AK1408" s="25">
        <v>0</v>
      </c>
      <c r="AL1408" s="75">
        <f>AK1408/AK1403</f>
        <v>0</v>
      </c>
      <c r="AM1408" s="25">
        <v>0</v>
      </c>
      <c r="AN1408" s="75">
        <f>AM1408/AM1403</f>
        <v>0</v>
      </c>
      <c r="AO1408" s="25"/>
      <c r="AP1408" s="75">
        <f>AO1408/AO1403</f>
        <v>0</v>
      </c>
      <c r="AQ1408" s="25"/>
      <c r="AR1408" s="75">
        <f>AQ1408/AQ1403</f>
        <v>0</v>
      </c>
      <c r="AS1408" s="25"/>
      <c r="AT1408" s="75">
        <f>AS1408/AS1403</f>
        <v>0</v>
      </c>
      <c r="AU1408" s="108">
        <f>E1408+M1408+O1408+Q1408+W1408+Y1408+AA1408+AE1408+AG1408+AI1408+AO1408+AS1408+G1408+K1408+I1408+AC1408+S1408+U1408+AQ1408+AK1408+AM1408+C1408</f>
        <v>0</v>
      </c>
      <c r="AV1408" s="155">
        <f t="shared" si="6330"/>
        <v>0</v>
      </c>
      <c r="AW1408" s="93">
        <f>IF(D1408=0,0,(IF('Attorney Detail'!I1406="yes",(D1408/AV1408)*('Attorney Detail'!G1406+'Attorney Detail'!H1406),0)))</f>
        <v>0</v>
      </c>
      <c r="AX1408" s="93">
        <f>IF(F1408=0,0,(IF('Attorney Detail'!J1406="yes",(F1408/AV1408)*('Attorney Detail'!G1406+'Attorney Detail'!H1406),0)))</f>
        <v>0</v>
      </c>
      <c r="AY1408" s="93">
        <f>IF(H1408+J1408=0,0,(IF('Attorney Detail'!K1406="yes",((H1408+J1408)/AV1408)*('Attorney Detail'!G1406+'Attorney Detail'!H1406),0)))</f>
        <v>0</v>
      </c>
      <c r="AZ1408" s="93">
        <f>IF(L1408=0,0,(IF('Attorney Detail'!L1406="yes",(L1408/AV1408)*('Attorney Detail'!G1406+'Attorney Detail'!H1406),0)))</f>
        <v>0</v>
      </c>
      <c r="BA1408" s="93">
        <f>IF(N1408=0,0,(N1408/AV1408)*('Attorney Detail'!G1406+'Attorney Detail'!H1406))</f>
        <v>0</v>
      </c>
      <c r="BB1408" s="93">
        <f>IF(R1408+T1408=0,0,(IF('Attorney Detail'!M1406="yes",((R1408+T1408)/AV1408)*('Attorney Detail'!G1406+'Attorney Detail'!H1406),0)))</f>
        <v>0</v>
      </c>
      <c r="BC1408" s="93">
        <f>IF(V1408=0,0,(IF('Attorney Detail'!N1406="yes",(((V1408)/AV1408)*('Attorney Detail'!G1406+'Attorney Detail'!H1406)),0)))</f>
        <v>0</v>
      </c>
      <c r="BD1408" s="93">
        <f>IF(X1408+Z1408+AB1408=0,0,(IF('Attorney Detail'!O1406="yes",((X1408+Z1408+AB1408)/AV1408)*('Attorney Detail'!G1406+'Attorney Detail'!H1406),0)))</f>
        <v>0</v>
      </c>
      <c r="BE1408" s="93">
        <f>IF(AD1408=0,0,(IF('Attorney Detail'!P1406="yes",(AD1408/AV1408)*('Attorney Detail'!G1406+'Attorney Detail'!H1406),0)))</f>
        <v>0</v>
      </c>
      <c r="BF1408" s="93">
        <f>IF(AF1408=0,0,(IF('Attorney Detail'!Q1406="yes",(AF1408/AV1408)*('Attorney Detail'!G1406+'Attorney Detail'!H1406),0)))</f>
        <v>0</v>
      </c>
      <c r="BG1408" s="93">
        <f>IF(AH1408=0,0,(AH1408/AV1408)*('Attorney Detail'!G1406+'Attorney Detail'!H1406))</f>
        <v>0</v>
      </c>
      <c r="BH1408" s="93">
        <f>IF(AK1408+AM1408=0,0,(IF('Attorney Detail'!R1406="yes",((AL1408+AN1408)/AV1408)*('Attorney Detail'!G1406+'Attorney Detail'!H1406),0)))</f>
        <v>0</v>
      </c>
      <c r="BI1408" s="91">
        <f>IF(AP1408=0,0,(IF('Attorney Detail'!S1406="yes",(AP1408/AV1408)*('Attorney Detail'!G1406+'Attorney Detail'!H1406),0)))</f>
        <v>0</v>
      </c>
      <c r="BJ1408" s="91">
        <f>IF(AT1408=0,0,(AT1408/AV1408)*('Attorney Detail'!G1406+'Attorney Detail'!H1406))</f>
        <v>0</v>
      </c>
      <c r="BK1408" s="91">
        <f>IF((AU1408)=0,('Attorney Detail'!G1406+'Attorney Detail'!H1406),SUM(AW1408:BJ1408))</f>
        <v>0</v>
      </c>
    </row>
    <row r="1409" spans="1:63" ht="16.5" thickTop="1" thickBot="1" x14ac:dyDescent="0.3">
      <c r="A1409" s="72" t="s">
        <v>29</v>
      </c>
      <c r="B1409" s="73"/>
      <c r="C1409" s="73">
        <f t="shared" ref="C1409" si="6331">SUM(C1405:C1408)</f>
        <v>0</v>
      </c>
      <c r="D1409" s="74">
        <f t="shared" ref="D1409" si="6332">C1409/C1403</f>
        <v>0</v>
      </c>
      <c r="E1409" s="73">
        <f t="shared" ref="E1409" si="6333">SUM(E1405:E1408)</f>
        <v>0</v>
      </c>
      <c r="F1409" s="74">
        <f t="shared" ref="F1409" si="6334">E1409/E1403</f>
        <v>0</v>
      </c>
      <c r="G1409" s="73">
        <f t="shared" ref="G1409" si="6335">SUM(G1405:G1408)</f>
        <v>0</v>
      </c>
      <c r="H1409" s="75">
        <f t="shared" ref="H1409" si="6336">G1409/G1403</f>
        <v>0</v>
      </c>
      <c r="I1409" s="73">
        <f t="shared" ref="I1409" si="6337">SUM(I1405:I1408)</f>
        <v>0</v>
      </c>
      <c r="J1409" s="75">
        <f t="shared" ref="J1409" si="6338">I1409/I1403</f>
        <v>0</v>
      </c>
      <c r="K1409" s="73">
        <f t="shared" ref="K1409" si="6339">SUM(K1405:K1408)</f>
        <v>0</v>
      </c>
      <c r="L1409" s="75">
        <f t="shared" ref="L1409" si="6340">K1409/K1403</f>
        <v>0</v>
      </c>
      <c r="M1409" s="73">
        <f t="shared" ref="M1409" si="6341">SUM(M1405:M1408)</f>
        <v>0</v>
      </c>
      <c r="N1409" s="74">
        <f t="shared" ref="N1409" si="6342">M1409/M1403</f>
        <v>0</v>
      </c>
      <c r="O1409" s="73">
        <f t="shared" ref="O1409" si="6343">SUM(O1405:O1408)</f>
        <v>0</v>
      </c>
      <c r="P1409" s="74">
        <f t="shared" ref="P1409" si="6344">O1409/O1403</f>
        <v>0</v>
      </c>
      <c r="Q1409" s="73">
        <f t="shared" ref="Q1409" si="6345">SUM(Q1405:Q1408)</f>
        <v>0</v>
      </c>
      <c r="R1409" s="75">
        <f t="shared" ref="R1409" si="6346">Q1409/Q1403</f>
        <v>0</v>
      </c>
      <c r="S1409" s="73">
        <f t="shared" ref="S1409" si="6347">SUM(S1405:S1408)</f>
        <v>0</v>
      </c>
      <c r="T1409" s="75">
        <f t="shared" ref="T1409" si="6348">S1409/S1403</f>
        <v>0</v>
      </c>
      <c r="U1409" s="73">
        <f t="shared" ref="U1409" si="6349">SUM(U1405:U1408)</f>
        <v>0</v>
      </c>
      <c r="V1409" s="75">
        <f t="shared" ref="V1409" si="6350">U1409/U1403</f>
        <v>0</v>
      </c>
      <c r="W1409" s="73">
        <f t="shared" ref="W1409" si="6351">SUM(W1405:W1408)</f>
        <v>0</v>
      </c>
      <c r="X1409" s="75">
        <f t="shared" ref="X1409" si="6352">W1409/W1403</f>
        <v>0</v>
      </c>
      <c r="Y1409" s="73">
        <f t="shared" ref="Y1409" si="6353">SUM(Y1405:Y1408)</f>
        <v>0</v>
      </c>
      <c r="Z1409" s="75">
        <f t="shared" ref="Z1409" si="6354">Y1409/Y1403</f>
        <v>0</v>
      </c>
      <c r="AA1409" s="73">
        <f t="shared" ref="AA1409" si="6355">SUM(AA1405:AA1408)</f>
        <v>0</v>
      </c>
      <c r="AB1409" s="75">
        <f t="shared" ref="AB1409" si="6356">AA1409/AA1403</f>
        <v>0</v>
      </c>
      <c r="AC1409" s="73">
        <f t="shared" ref="AC1409" si="6357">SUM(AC1405:AC1408)</f>
        <v>0</v>
      </c>
      <c r="AD1409" s="75">
        <f t="shared" ref="AD1409" si="6358">AC1409/AC1403</f>
        <v>0</v>
      </c>
      <c r="AE1409" s="73">
        <f t="shared" ref="AE1409" si="6359">SUM(AE1405:AE1408)</f>
        <v>0</v>
      </c>
      <c r="AF1409" s="75">
        <f t="shared" ref="AF1409" si="6360">AE1409/AE1403</f>
        <v>0</v>
      </c>
      <c r="AG1409" s="73">
        <f t="shared" ref="AG1409" si="6361">SUM(AG1405:AG1408)</f>
        <v>0</v>
      </c>
      <c r="AH1409" s="75">
        <f t="shared" ref="AH1409" si="6362">AG1409/AG1403</f>
        <v>0</v>
      </c>
      <c r="AI1409" s="73">
        <f t="shared" ref="AI1409" si="6363">SUM(AI1405:AI1408)</f>
        <v>0</v>
      </c>
      <c r="AJ1409" s="75">
        <f t="shared" ref="AJ1409" si="6364">AI1409/AI1403</f>
        <v>0</v>
      </c>
      <c r="AK1409" s="73">
        <f t="shared" ref="AK1409" si="6365">SUM(AK1405:AK1408)</f>
        <v>0</v>
      </c>
      <c r="AL1409" s="75">
        <f t="shared" ref="AL1409" si="6366">AK1409/AK1403</f>
        <v>0</v>
      </c>
      <c r="AM1409" s="73">
        <f t="shared" ref="AM1409" si="6367">SUM(AM1405:AM1408)</f>
        <v>0</v>
      </c>
      <c r="AN1409" s="75">
        <f t="shared" ref="AN1409" si="6368">AM1409/AM1403</f>
        <v>0</v>
      </c>
      <c r="AO1409" s="73">
        <f t="shared" ref="AO1409" si="6369">SUM(AO1405:AO1408)</f>
        <v>0</v>
      </c>
      <c r="AP1409" s="75">
        <f t="shared" ref="AP1409" si="6370">AO1409/AO1403</f>
        <v>0</v>
      </c>
      <c r="AQ1409" s="73">
        <f t="shared" ref="AQ1409" si="6371">SUM(AQ1405:AQ1408)</f>
        <v>0</v>
      </c>
      <c r="AR1409" s="75">
        <f t="shared" ref="AR1409" si="6372">AQ1409/AQ1403</f>
        <v>0</v>
      </c>
      <c r="AS1409" s="73">
        <f t="shared" ref="AS1409" si="6373">SUM(AS1405:AS1408)</f>
        <v>0</v>
      </c>
      <c r="AT1409" s="75">
        <f t="shared" ref="AT1409" si="6374">AS1409/AS1403</f>
        <v>0</v>
      </c>
      <c r="AU1409" s="71">
        <f>E1409+M1409+O1409+Q1409+W1409+Y1409+AA1409+AE1409+AG1409+AI1409+AO1409+AS1409+G1409+K1409+I1409+AC1409+S1409+U1409+AQ1409+AK1409+AM1409+C1409</f>
        <v>0</v>
      </c>
      <c r="AV1409" s="155">
        <f t="shared" si="6330"/>
        <v>0</v>
      </c>
      <c r="AW1409" s="94"/>
      <c r="AX1409" s="94"/>
      <c r="AY1409" s="94"/>
      <c r="AZ1409" s="94"/>
      <c r="BA1409" s="94"/>
      <c r="BB1409" s="94"/>
      <c r="BC1409" s="94"/>
      <c r="BD1409" s="94"/>
      <c r="BE1409" s="94"/>
      <c r="BF1409" s="94"/>
      <c r="BG1409" s="94"/>
      <c r="BH1409" s="94"/>
      <c r="BI1409" s="94"/>
      <c r="BJ1409" s="94"/>
      <c r="BK1409" s="94"/>
    </row>
    <row r="1410" spans="1:63" ht="15.75" thickTop="1" x14ac:dyDescent="0.25">
      <c r="A1410" s="239"/>
      <c r="B1410" s="239"/>
      <c r="C1410" s="239"/>
      <c r="D1410" s="239"/>
      <c r="E1410" s="239"/>
      <c r="F1410" s="239"/>
      <c r="G1410" s="239"/>
      <c r="H1410" s="239"/>
      <c r="I1410" s="239"/>
      <c r="J1410" s="239"/>
      <c r="K1410" s="239"/>
      <c r="L1410" s="239"/>
      <c r="M1410" s="239"/>
      <c r="N1410" s="239"/>
      <c r="O1410" s="239"/>
      <c r="P1410" s="239"/>
      <c r="Q1410" s="239"/>
      <c r="R1410" s="239"/>
      <c r="S1410" s="239"/>
      <c r="T1410" s="239"/>
      <c r="U1410" s="239"/>
      <c r="V1410" s="239"/>
      <c r="W1410" s="239"/>
      <c r="X1410" s="239"/>
      <c r="Y1410" s="239"/>
      <c r="Z1410" s="239"/>
      <c r="AA1410" s="239"/>
      <c r="AB1410" s="239"/>
      <c r="AC1410" s="239"/>
      <c r="AD1410" s="239"/>
      <c r="AE1410" s="239"/>
      <c r="AF1410" s="239"/>
      <c r="AG1410" s="239"/>
      <c r="AH1410" s="239"/>
      <c r="AI1410" s="239"/>
      <c r="AJ1410" s="239"/>
      <c r="AK1410" s="239"/>
      <c r="AL1410" s="239"/>
      <c r="AM1410" s="239"/>
      <c r="AN1410" s="239"/>
      <c r="AO1410" s="239"/>
      <c r="AP1410" s="239"/>
      <c r="AQ1410" s="239"/>
      <c r="AR1410" s="239"/>
      <c r="AS1410" s="239"/>
      <c r="AT1410" s="239"/>
      <c r="AU1410" s="239"/>
      <c r="AV1410" s="239"/>
    </row>
    <row r="1411" spans="1:63" ht="45" x14ac:dyDescent="0.25">
      <c r="A1411" s="76"/>
      <c r="B1411" s="66" t="s">
        <v>21</v>
      </c>
      <c r="C1411" s="225" t="s">
        <v>442</v>
      </c>
      <c r="D1411" s="226"/>
      <c r="E1411" s="225" t="s">
        <v>96</v>
      </c>
      <c r="F1411" s="226"/>
      <c r="G1411" s="232" t="s">
        <v>99</v>
      </c>
      <c r="H1411" s="226"/>
      <c r="I1411" s="232" t="s">
        <v>100</v>
      </c>
      <c r="J1411" s="226"/>
      <c r="K1411" s="225" t="s">
        <v>97</v>
      </c>
      <c r="L1411" s="226"/>
      <c r="M1411" s="225" t="s">
        <v>98</v>
      </c>
      <c r="N1411" s="226"/>
      <c r="O1411" s="225" t="s">
        <v>22</v>
      </c>
      <c r="P1411" s="226"/>
      <c r="Q1411" s="225" t="s">
        <v>489</v>
      </c>
      <c r="R1411" s="226"/>
      <c r="S1411" s="225" t="s">
        <v>488</v>
      </c>
      <c r="T1411" s="226"/>
      <c r="U1411" s="232" t="s">
        <v>422</v>
      </c>
      <c r="V1411" s="226"/>
      <c r="W1411" s="232" t="s">
        <v>436</v>
      </c>
      <c r="X1411" s="226"/>
      <c r="Y1411" s="232" t="s">
        <v>423</v>
      </c>
      <c r="Z1411" s="226"/>
      <c r="AA1411" s="225" t="s">
        <v>484</v>
      </c>
      <c r="AB1411" s="226"/>
      <c r="AC1411" s="225" t="s">
        <v>93</v>
      </c>
      <c r="AD1411" s="226"/>
      <c r="AE1411" s="225" t="s">
        <v>94</v>
      </c>
      <c r="AF1411" s="226"/>
      <c r="AG1411" s="225" t="s">
        <v>485</v>
      </c>
      <c r="AH1411" s="226"/>
      <c r="AI1411" s="225" t="s">
        <v>424</v>
      </c>
      <c r="AJ1411" s="226"/>
      <c r="AK1411" s="225" t="s">
        <v>425</v>
      </c>
      <c r="AL1411" s="226"/>
      <c r="AM1411" s="225" t="s">
        <v>437</v>
      </c>
      <c r="AN1411" s="226"/>
      <c r="AO1411" s="225" t="s">
        <v>500</v>
      </c>
      <c r="AP1411" s="226"/>
      <c r="AQ1411" s="225" t="s">
        <v>426</v>
      </c>
      <c r="AR1411" s="226"/>
      <c r="AS1411" s="225" t="s">
        <v>447</v>
      </c>
      <c r="AT1411" s="226"/>
      <c r="AU1411" s="225" t="s">
        <v>23</v>
      </c>
      <c r="AV1411" s="226"/>
      <c r="AW1411" s="89" t="s">
        <v>442</v>
      </c>
      <c r="AX1411" s="89" t="s">
        <v>96</v>
      </c>
      <c r="AY1411" s="195" t="s">
        <v>455</v>
      </c>
      <c r="AZ1411" s="105" t="s">
        <v>97</v>
      </c>
      <c r="BA1411" s="105" t="s">
        <v>443</v>
      </c>
      <c r="BB1411" s="90" t="s">
        <v>434</v>
      </c>
      <c r="BC1411" s="106" t="s">
        <v>456</v>
      </c>
      <c r="BD1411" s="90" t="s">
        <v>435</v>
      </c>
      <c r="BE1411" s="90" t="s">
        <v>93</v>
      </c>
      <c r="BF1411" s="90" t="s">
        <v>94</v>
      </c>
      <c r="BG1411" s="90" t="s">
        <v>31</v>
      </c>
      <c r="BH1411" s="90" t="s">
        <v>444</v>
      </c>
      <c r="BI1411" s="91" t="s">
        <v>445</v>
      </c>
      <c r="BJ1411" s="91" t="s">
        <v>446</v>
      </c>
      <c r="BK1411" s="91" t="s">
        <v>448</v>
      </c>
    </row>
    <row r="1412" spans="1:63" x14ac:dyDescent="0.25">
      <c r="A1412" s="38" t="s">
        <v>107</v>
      </c>
      <c r="B1412" s="67"/>
      <c r="C1412" s="67"/>
      <c r="D1412" s="68"/>
      <c r="E1412" s="67"/>
      <c r="F1412" s="68"/>
      <c r="G1412" s="67"/>
      <c r="H1412" s="68"/>
      <c r="I1412" s="67"/>
      <c r="J1412" s="68"/>
      <c r="K1412" s="67"/>
      <c r="L1412" s="68"/>
      <c r="M1412" s="69"/>
      <c r="N1412" s="68"/>
      <c r="O1412" s="67"/>
      <c r="P1412" s="68"/>
      <c r="Q1412" s="67"/>
      <c r="R1412" s="68"/>
      <c r="S1412" s="67"/>
      <c r="T1412" s="68"/>
      <c r="U1412" s="67"/>
      <c r="V1412" s="68"/>
      <c r="W1412" s="67"/>
      <c r="X1412" s="68"/>
      <c r="Y1412" s="67"/>
      <c r="Z1412" s="68"/>
      <c r="AA1412" s="67"/>
      <c r="AB1412" s="68"/>
      <c r="AC1412" s="69"/>
      <c r="AD1412" s="69"/>
      <c r="AE1412" s="67"/>
      <c r="AF1412" s="68"/>
      <c r="AG1412" s="67"/>
      <c r="AH1412" s="68"/>
      <c r="AI1412" s="67"/>
      <c r="AJ1412" s="68"/>
      <c r="AK1412" s="227"/>
      <c r="AL1412" s="228"/>
      <c r="AM1412" s="227"/>
      <c r="AN1412" s="228"/>
      <c r="AO1412" s="112"/>
      <c r="AP1412" s="113"/>
      <c r="AQ1412" s="112"/>
      <c r="AR1412" s="113"/>
      <c r="AS1412" s="112"/>
      <c r="AT1412" s="113"/>
      <c r="AU1412" s="67"/>
      <c r="AV1412" s="110"/>
      <c r="AW1412" s="89"/>
      <c r="AX1412" s="89"/>
      <c r="AY1412" s="89"/>
      <c r="AZ1412" s="89"/>
      <c r="BA1412" s="89"/>
    </row>
    <row r="1413" spans="1:63" x14ac:dyDescent="0.25">
      <c r="A1413" s="77"/>
      <c r="B1413" s="70"/>
      <c r="C1413" s="223">
        <f>(VLOOKUP(A1412,$BL$2:$CH$5,2,FALSE))*'Attorney Detail'!F1413</f>
        <v>15</v>
      </c>
      <c r="D1413" s="224"/>
      <c r="E1413" s="223">
        <f>(VLOOKUP(A1412,$BL$2:$CH$5,3,FALSE))*'Attorney Detail'!F1413</f>
        <v>15</v>
      </c>
      <c r="F1413" s="224"/>
      <c r="G1413" s="223">
        <f>VLOOKUP(A1412,$BL$2:$CI$5,4,FALSE)*'Attorney Detail'!F1413</f>
        <v>50</v>
      </c>
      <c r="H1413" s="224"/>
      <c r="I1413" s="223">
        <f>VLOOKUP(A1412,$BL$2:$CI$5,5,FALSE)*'Attorney Detail'!F1413</f>
        <v>80</v>
      </c>
      <c r="J1413" s="224"/>
      <c r="K1413" s="223">
        <f>VLOOKUP(A1412,$BL$2:$CI$5,6,FALSE)*'Attorney Detail'!F1413</f>
        <v>100</v>
      </c>
      <c r="L1413" s="224"/>
      <c r="M1413" s="234">
        <f>VLOOKUP(A1412,$BL$2:$CI$5,7,FALSE)*'Attorney Detail'!F1413</f>
        <v>150</v>
      </c>
      <c r="N1413" s="224"/>
      <c r="O1413" s="223">
        <f>VLOOKUP(A1412,$BL$2:$CI$5,8,FALSE)*'Attorney Detail'!F1413</f>
        <v>300</v>
      </c>
      <c r="P1413" s="224"/>
      <c r="Q1413" s="223">
        <f>VLOOKUP(A1412,$BL$2:$CI$5,9,FALSE)*'Attorney Detail'!F1413</f>
        <v>15</v>
      </c>
      <c r="R1413" s="224"/>
      <c r="S1413" s="223">
        <f>VLOOKUP(A1412,$BL$2:$CI$5,10,FALSE)*'Attorney Detail'!F1413</f>
        <v>50</v>
      </c>
      <c r="T1413" s="224"/>
      <c r="U1413" s="223">
        <f>VLOOKUP(A1412,$BL$2:$CI$5,11,FALSE)*'Attorney Detail'!F1413</f>
        <v>100</v>
      </c>
      <c r="V1413" s="224"/>
      <c r="W1413" s="223">
        <f>VLOOKUP(A1412,$BL$2:$CI$5,12,FALSE)*'Attorney Detail'!F1413</f>
        <v>220</v>
      </c>
      <c r="X1413" s="224"/>
      <c r="Y1413" s="223">
        <f>VLOOKUP(A1412,$BL$2:$CI$5,13,FALSE)*'Attorney Detail'!F1413</f>
        <v>300</v>
      </c>
      <c r="Z1413" s="224"/>
      <c r="AA1413" s="229">
        <f>VLOOKUP(A1412,$BL$2:$CI$5,14,FALSE)*'Attorney Detail'!F1413</f>
        <v>400</v>
      </c>
      <c r="AB1413" s="230"/>
      <c r="AC1413" s="229">
        <f>VLOOKUP(A1412,$BL$2:$CI$5,15,FALSE)*'Attorney Detail'!F1413</f>
        <v>120</v>
      </c>
      <c r="AD1413" s="231"/>
      <c r="AE1413" s="229">
        <f>VLOOKUP(A1412,$BL$2:$CI$5,16,FALSE)*'Attorney Detail'!F1413</f>
        <v>120</v>
      </c>
      <c r="AF1413" s="230"/>
      <c r="AG1413" s="229">
        <f>VLOOKUP(A1412,$BL$2:$CI$5,17,FALSE)*'Attorney Detail'!F1413</f>
        <v>300</v>
      </c>
      <c r="AH1413" s="230"/>
      <c r="AI1413" s="223">
        <f>VLOOKUP(A1412,$BL$2:$CI$5,18,FALSE)*'Attorney Detail'!F1413</f>
        <v>300</v>
      </c>
      <c r="AJ1413" s="224"/>
      <c r="AK1413" s="223">
        <f>VLOOKUP(A1412,$BL$2:$CI$5,19,FALSE)*'Attorney Detail'!F1413</f>
        <v>15</v>
      </c>
      <c r="AL1413" s="224"/>
      <c r="AM1413" s="223">
        <f>VLOOKUP(A1412,$BL$2:$CI$5,20,FALSE)*'Attorney Detail'!F1413</f>
        <v>40</v>
      </c>
      <c r="AN1413" s="224"/>
      <c r="AO1413" s="223">
        <f>VLOOKUP(A1412,$BL$2:$CI$5,21,FALSE)*'Attorney Detail'!F1413</f>
        <v>40</v>
      </c>
      <c r="AP1413" s="224"/>
      <c r="AQ1413" s="223">
        <f>VLOOKUP(A1412,$BL$2:$CI$5,22,FALSE)*'Attorney Detail'!F1413</f>
        <v>40</v>
      </c>
      <c r="AR1413" s="224"/>
      <c r="AS1413" s="235">
        <f>VLOOKUP(A1412,$BL$2:$CI$5,23,FALSE)*'Attorney Detail'!F1413</f>
        <v>10000000000</v>
      </c>
      <c r="AT1413" s="236"/>
      <c r="AU1413" s="237"/>
      <c r="AV1413" s="238"/>
    </row>
    <row r="1414" spans="1:63" ht="15.75" thickBot="1" x14ac:dyDescent="0.3">
      <c r="A1414" s="37" t="str">
        <f>'Attorney Detail'!A1413&amp;""</f>
        <v/>
      </c>
      <c r="B1414" s="78" t="s">
        <v>24</v>
      </c>
      <c r="C1414" s="78" t="s">
        <v>24</v>
      </c>
      <c r="D1414" s="78" t="s">
        <v>112</v>
      </c>
      <c r="E1414" s="78" t="s">
        <v>24</v>
      </c>
      <c r="F1414" s="78" t="s">
        <v>112</v>
      </c>
      <c r="G1414" s="78" t="s">
        <v>24</v>
      </c>
      <c r="H1414" s="78" t="s">
        <v>112</v>
      </c>
      <c r="I1414" s="78" t="s">
        <v>24</v>
      </c>
      <c r="J1414" s="78" t="s">
        <v>112</v>
      </c>
      <c r="K1414" s="78" t="s">
        <v>24</v>
      </c>
      <c r="L1414" s="78" t="s">
        <v>112</v>
      </c>
      <c r="M1414" s="78" t="s">
        <v>24</v>
      </c>
      <c r="N1414" s="78" t="s">
        <v>112</v>
      </c>
      <c r="O1414" s="78" t="s">
        <v>24</v>
      </c>
      <c r="P1414" s="78" t="s">
        <v>112</v>
      </c>
      <c r="Q1414" s="78" t="s">
        <v>24</v>
      </c>
      <c r="R1414" s="78" t="s">
        <v>112</v>
      </c>
      <c r="S1414" s="78" t="s">
        <v>24</v>
      </c>
      <c r="T1414" s="78" t="s">
        <v>112</v>
      </c>
      <c r="U1414" s="78" t="s">
        <v>24</v>
      </c>
      <c r="V1414" s="78" t="s">
        <v>112</v>
      </c>
      <c r="W1414" s="78" t="s">
        <v>24</v>
      </c>
      <c r="X1414" s="78" t="s">
        <v>112</v>
      </c>
      <c r="Y1414" s="78" t="s">
        <v>24</v>
      </c>
      <c r="Z1414" s="78" t="s">
        <v>112</v>
      </c>
      <c r="AA1414" s="78" t="s">
        <v>24</v>
      </c>
      <c r="AB1414" s="78" t="s">
        <v>112</v>
      </c>
      <c r="AC1414" s="78" t="s">
        <v>24</v>
      </c>
      <c r="AD1414" s="78" t="s">
        <v>112</v>
      </c>
      <c r="AE1414" s="78" t="s">
        <v>24</v>
      </c>
      <c r="AF1414" s="78" t="s">
        <v>112</v>
      </c>
      <c r="AG1414" s="78" t="s">
        <v>24</v>
      </c>
      <c r="AH1414" s="79" t="s">
        <v>112</v>
      </c>
      <c r="AI1414" s="78" t="s">
        <v>24</v>
      </c>
      <c r="AJ1414" s="78" t="s">
        <v>112</v>
      </c>
      <c r="AK1414" s="78" t="s">
        <v>24</v>
      </c>
      <c r="AL1414" s="78" t="s">
        <v>112</v>
      </c>
      <c r="AM1414" s="78" t="s">
        <v>24</v>
      </c>
      <c r="AN1414" s="78" t="s">
        <v>112</v>
      </c>
      <c r="AO1414" s="78" t="s">
        <v>24</v>
      </c>
      <c r="AP1414" s="78" t="s">
        <v>112</v>
      </c>
      <c r="AQ1414" s="78" t="s">
        <v>24</v>
      </c>
      <c r="AR1414" s="78" t="s">
        <v>112</v>
      </c>
      <c r="AS1414" s="78" t="s">
        <v>24</v>
      </c>
      <c r="AT1414" s="78" t="s">
        <v>112</v>
      </c>
      <c r="AU1414" s="78" t="s">
        <v>24</v>
      </c>
      <c r="AV1414" s="154" t="s">
        <v>112</v>
      </c>
    </row>
    <row r="1415" spans="1:63" ht="16.5" thickTop="1" thickBot="1" x14ac:dyDescent="0.3">
      <c r="A1415" s="20" t="s">
        <v>25</v>
      </c>
      <c r="B1415" s="21"/>
      <c r="C1415" s="21"/>
      <c r="D1415" s="75">
        <f>C1415/C1413</f>
        <v>0</v>
      </c>
      <c r="E1415" s="21"/>
      <c r="F1415" s="75">
        <f>E1415/E1413</f>
        <v>0</v>
      </c>
      <c r="G1415" s="21"/>
      <c r="H1415" s="75">
        <f>G1415/G1413</f>
        <v>0</v>
      </c>
      <c r="I1415" s="21"/>
      <c r="J1415" s="75">
        <f>I1415/I1413</f>
        <v>0</v>
      </c>
      <c r="K1415" s="21"/>
      <c r="L1415" s="75">
        <f>K1415/K1413</f>
        <v>0</v>
      </c>
      <c r="M1415" s="21"/>
      <c r="N1415" s="75">
        <f>M1415/M1413</f>
        <v>0</v>
      </c>
      <c r="O1415" s="21"/>
      <c r="P1415" s="75">
        <f>O1415/O1413</f>
        <v>0</v>
      </c>
      <c r="Q1415" s="21"/>
      <c r="R1415" s="75">
        <f>Q1415/Q1413</f>
        <v>0</v>
      </c>
      <c r="S1415" s="21"/>
      <c r="T1415" s="75">
        <f>S1415/S1413</f>
        <v>0</v>
      </c>
      <c r="U1415" s="21"/>
      <c r="V1415" s="75">
        <f>U1415/U1413</f>
        <v>0</v>
      </c>
      <c r="W1415" s="21"/>
      <c r="X1415" s="75">
        <f>W1415/W1413</f>
        <v>0</v>
      </c>
      <c r="Y1415" s="21"/>
      <c r="Z1415" s="75">
        <f>Y1415/Y1413</f>
        <v>0</v>
      </c>
      <c r="AA1415" s="21"/>
      <c r="AB1415" s="75">
        <f>AA1415/AA1413</f>
        <v>0</v>
      </c>
      <c r="AC1415" s="21"/>
      <c r="AD1415" s="75">
        <f>AC1415/AC1413</f>
        <v>0</v>
      </c>
      <c r="AE1415" s="21"/>
      <c r="AF1415" s="75">
        <f>AE1415/AE1413</f>
        <v>0</v>
      </c>
      <c r="AG1415" s="21"/>
      <c r="AH1415" s="75">
        <f>AG1415/AG1413</f>
        <v>0</v>
      </c>
      <c r="AI1415" s="21"/>
      <c r="AJ1415" s="75">
        <f>AI1415/AI1413</f>
        <v>0</v>
      </c>
      <c r="AK1415" s="21"/>
      <c r="AL1415" s="75">
        <f>AK1415/AK1413</f>
        <v>0</v>
      </c>
      <c r="AM1415" s="21">
        <v>0</v>
      </c>
      <c r="AN1415" s="75">
        <f>AM1415/AM1413</f>
        <v>0</v>
      </c>
      <c r="AO1415" s="21"/>
      <c r="AP1415" s="75">
        <f>AO1415/AO1413</f>
        <v>0</v>
      </c>
      <c r="AQ1415" s="21"/>
      <c r="AR1415" s="75">
        <f>AQ1415/AQ1413</f>
        <v>0</v>
      </c>
      <c r="AS1415" s="21"/>
      <c r="AT1415" s="75">
        <f>AS1415/AS1413</f>
        <v>0</v>
      </c>
      <c r="AU1415" s="100">
        <f>E1415+M1415+O1415+Q1415+W1415+Y1415+AA1415+AE1415+AG1415+AI1415+AO1415+AS1415+G1415+K1415+I1415+AC1415+S1415+U1415+AQ1415+AK1415+AM1415+C1415</f>
        <v>0</v>
      </c>
      <c r="AV1415" s="155">
        <f t="shared" ref="AV1415:AV1419" si="6375">F1415+N1415+P1415+R1415+X1415+Z1415+AB1415+AF1415+AH1415+AJ1415+AP1415+AT1415+AD1415+H1415+L1415+J1415+T1415+V1415+AR1415+AL1415+AN1415+D1415</f>
        <v>0</v>
      </c>
      <c r="AW1415" s="93">
        <f>IF(D1415=0,0,(IF('Attorney Detail'!I1413="yes",(D1415/AV1415)*('Attorney Detail'!G1413+'Attorney Detail'!H1413),0)))</f>
        <v>0</v>
      </c>
      <c r="AX1415" s="93">
        <f>IF(F1415=0,0,(IF('Attorney Detail'!J1413="yes",(F1415/AV1415)*('Attorney Detail'!G1413+'Attorney Detail'!H1413),0)))</f>
        <v>0</v>
      </c>
      <c r="AY1415" s="93">
        <f>IF(H1415+J1415=0,0,(IF('Attorney Detail'!K1413="yes",((H1415+J1415)/AV1415)*('Attorney Detail'!G1413+'Attorney Detail'!H1413),0)))</f>
        <v>0</v>
      </c>
      <c r="AZ1415" s="93">
        <f>IF(L1415=0,0,(IF('Attorney Detail'!L1413="yes",(L1415/AV1415)*('Attorney Detail'!G1413+'Attorney Detail'!H1413),0)))</f>
        <v>0</v>
      </c>
      <c r="BA1415" s="93">
        <f>IF(N1415=0,0,(N1415/AV1415)*('Attorney Detail'!G1413+'Attorney Detail'!H1413))</f>
        <v>0</v>
      </c>
      <c r="BB1415" s="93">
        <f>IF(R1415+T1415=0,0,(IF('Attorney Detail'!M1413="yes",((R1415+T1415)/AV1415)*('Attorney Detail'!G1413+'Attorney Detail'!H1413),0)))</f>
        <v>0</v>
      </c>
      <c r="BC1415" s="93">
        <f>IF(V1415=0,0,(IF('Attorney Detail'!N1413="yes",(((V1415)/AV1415)*('Attorney Detail'!G1413+'Attorney Detail'!H1413)),0)))</f>
        <v>0</v>
      </c>
      <c r="BD1415" s="93">
        <f>IF(X1415+Z1415+AB1415=0,0,(IF('Attorney Detail'!O1413="yes",((X1415+Z1415+AB1415)/AV1415)*('Attorney Detail'!G1413+'Attorney Detail'!H1413),0)))</f>
        <v>0</v>
      </c>
      <c r="BE1415" s="93">
        <f>IF(AD1415=0,0,(IF('Attorney Detail'!P1413="yes",(AD1415/AV1415)*('Attorney Detail'!G1413+'Attorney Detail'!H1413),0)))</f>
        <v>0</v>
      </c>
      <c r="BF1415" s="93">
        <f>IF(AF1415=0,0,(IF('Attorney Detail'!Q1413="yes",(AF1415/AV1415)*('Attorney Detail'!G1413+'Attorney Detail'!H1413),0)))</f>
        <v>0</v>
      </c>
      <c r="BG1415" s="93">
        <f>IF(AH1415=0,0,(AH1415/AV1415)*('Attorney Detail'!G1413+'Attorney Detail'!H1413))</f>
        <v>0</v>
      </c>
      <c r="BH1415" s="93">
        <f>IF(AK1415+AM1415=0,0,(IF('Attorney Detail'!R1413="yes",((AL1415+AN1415)/AV1415)*('Attorney Detail'!G1413+'Attorney Detail'!H1413),0)))</f>
        <v>0</v>
      </c>
      <c r="BI1415" s="91">
        <f>IF(AP1415=0,0,(IF('Attorney Detail'!S1413="yes",(AP1415/AV1415)*('Attorney Detail'!G1413+'Attorney Detail'!H1413),0)))</f>
        <v>0</v>
      </c>
      <c r="BJ1415" s="91">
        <f>IF(AT1415=0,0,(AT1415/AV1415)*('Attorney Detail'!G1413+'Attorney Detail'!H1413))</f>
        <v>0</v>
      </c>
      <c r="BK1415" s="91">
        <f>IF((AU1415)=0,('Attorney Detail'!G1413+'Attorney Detail'!H1413),SUM(AW1415:BJ1415))</f>
        <v>0</v>
      </c>
    </row>
    <row r="1416" spans="1:63" ht="16.5" thickTop="1" thickBot="1" x14ac:dyDescent="0.3">
      <c r="A1416" s="22" t="s">
        <v>26</v>
      </c>
      <c r="B1416" s="23"/>
      <c r="C1416" s="88"/>
      <c r="D1416" s="75">
        <f>C1416/C1413</f>
        <v>0</v>
      </c>
      <c r="E1416" s="88"/>
      <c r="F1416" s="75">
        <f>E1416/E1413</f>
        <v>0</v>
      </c>
      <c r="G1416" s="88"/>
      <c r="H1416" s="75">
        <f>G1416/G1413</f>
        <v>0</v>
      </c>
      <c r="I1416" s="88"/>
      <c r="J1416" s="75">
        <f>I1416/I1413</f>
        <v>0</v>
      </c>
      <c r="K1416" s="88"/>
      <c r="L1416" s="75">
        <f>K1416/K1413</f>
        <v>0</v>
      </c>
      <c r="M1416" s="88"/>
      <c r="N1416" s="75">
        <f>M1416/M1413</f>
        <v>0</v>
      </c>
      <c r="O1416" s="88"/>
      <c r="P1416" s="75">
        <f>O1416/O1413</f>
        <v>0</v>
      </c>
      <c r="Q1416" s="88"/>
      <c r="R1416" s="75">
        <f>Q1416/Q1413</f>
        <v>0</v>
      </c>
      <c r="S1416" s="88"/>
      <c r="T1416" s="75">
        <f>S1416/S1413</f>
        <v>0</v>
      </c>
      <c r="U1416" s="88"/>
      <c r="V1416" s="75">
        <f>U1416/U1413</f>
        <v>0</v>
      </c>
      <c r="W1416" s="88"/>
      <c r="X1416" s="75">
        <f>W1416/W1413</f>
        <v>0</v>
      </c>
      <c r="Y1416" s="88"/>
      <c r="Z1416" s="75">
        <f>Y1416/Y1413</f>
        <v>0</v>
      </c>
      <c r="AA1416" s="88"/>
      <c r="AB1416" s="75">
        <f>AA1416/AA1413</f>
        <v>0</v>
      </c>
      <c r="AC1416" s="88"/>
      <c r="AD1416" s="75">
        <f>AC1416/AC1413</f>
        <v>0</v>
      </c>
      <c r="AE1416" s="88"/>
      <c r="AF1416" s="75">
        <f>AE1416/AE1413</f>
        <v>0</v>
      </c>
      <c r="AG1416" s="88"/>
      <c r="AH1416" s="75">
        <f>AG1416/AG1413</f>
        <v>0</v>
      </c>
      <c r="AI1416" s="88"/>
      <c r="AJ1416" s="75">
        <f>AI1416/AI1413</f>
        <v>0</v>
      </c>
      <c r="AK1416" s="88">
        <v>0</v>
      </c>
      <c r="AL1416" s="75">
        <f>AK1416/AK1413</f>
        <v>0</v>
      </c>
      <c r="AM1416" s="88">
        <v>0</v>
      </c>
      <c r="AN1416" s="75">
        <f>AM1416/AM1413</f>
        <v>0</v>
      </c>
      <c r="AO1416" s="88"/>
      <c r="AP1416" s="75">
        <f>AO1416/AO1413</f>
        <v>0</v>
      </c>
      <c r="AQ1416" s="88"/>
      <c r="AR1416" s="75">
        <f>AQ1416/AQ1413</f>
        <v>0</v>
      </c>
      <c r="AS1416" s="88"/>
      <c r="AT1416" s="75">
        <f>AS1416/AS1413</f>
        <v>0</v>
      </c>
      <c r="AU1416" s="107">
        <f>E1416+M1416+O1416+Q1416+W1416+Y1416+AA1416+AE1416+AG1416+AI1416+AO1416+AS1416+G1416+K1416+I1416+AC1416+S1416+U1416+AQ1416+AK1416+AM1416+C1416</f>
        <v>0</v>
      </c>
      <c r="AV1416" s="155">
        <f t="shared" si="6375"/>
        <v>0</v>
      </c>
      <c r="AW1416" s="93">
        <f>IF(D1416=0,0,(IF('Attorney Detail'!I1414="yes",(D1416/AV1416)*('Attorney Detail'!G1414+'Attorney Detail'!H1414),0)))</f>
        <v>0</v>
      </c>
      <c r="AX1416" s="93">
        <f>IF(F1416=0,0,(IF('Attorney Detail'!J1414="yes",(F1416/AV1416)*('Attorney Detail'!G1414+'Attorney Detail'!H1414),0)))</f>
        <v>0</v>
      </c>
      <c r="AY1416" s="93">
        <f>IF(H1416+J1416=0,0,(IF('Attorney Detail'!K1414="yes",((H1416+J1416)/AV1416)*('Attorney Detail'!G1414+'Attorney Detail'!H1414),0)))</f>
        <v>0</v>
      </c>
      <c r="AZ1416" s="93">
        <f>IF(L1416=0,0,(IF('Attorney Detail'!L1414="yes",(L1416/AV1416)*('Attorney Detail'!G1414+'Attorney Detail'!H1414),0)))</f>
        <v>0</v>
      </c>
      <c r="BA1416" s="93">
        <f>IF(N1416=0,0,(N1416/AV1416)*('Attorney Detail'!G1414+'Attorney Detail'!H1414))</f>
        <v>0</v>
      </c>
      <c r="BB1416" s="93">
        <f>IF(R1416+T1416=0,0,(IF('Attorney Detail'!M1414="yes",((R1416+T1416)/AV1416)*('Attorney Detail'!G1414+'Attorney Detail'!H1414),0)))</f>
        <v>0</v>
      </c>
      <c r="BC1416" s="93">
        <f>IF(V1416=0,0,(IF('Attorney Detail'!N1414="yes",(((V1416)/AV1416)*('Attorney Detail'!G1414+'Attorney Detail'!H1414)),0)))</f>
        <v>0</v>
      </c>
      <c r="BD1416" s="93">
        <f>IF(X1416+Z1416+AB1416=0,0,(IF('Attorney Detail'!O1414="yes",((X1416+Z1416+AB1416)/AV1416)*('Attorney Detail'!G1414+'Attorney Detail'!H1414),0)))</f>
        <v>0</v>
      </c>
      <c r="BE1416" s="93">
        <f>IF(AD1416=0,0,(IF('Attorney Detail'!P1414="yes",(AD1416/AV1416)*('Attorney Detail'!G1414+'Attorney Detail'!H1414),0)))</f>
        <v>0</v>
      </c>
      <c r="BF1416" s="93">
        <f>IF(AF1416=0,0,(IF('Attorney Detail'!Q1414="yes",(AF1416/AV1416)*('Attorney Detail'!G1414+'Attorney Detail'!H1414),0)))</f>
        <v>0</v>
      </c>
      <c r="BG1416" s="93">
        <f>IF(AH1416=0,0,(AH1416/AV1416)*('Attorney Detail'!G1414+'Attorney Detail'!H1414))</f>
        <v>0</v>
      </c>
      <c r="BH1416" s="93">
        <f>IF(AK1416+AM1416=0,0,(IF('Attorney Detail'!R1414="yes",((AL1416+AN1416)/AV1416)*('Attorney Detail'!G1414+'Attorney Detail'!H1414),0)))</f>
        <v>0</v>
      </c>
      <c r="BI1416" s="91">
        <f>IF(AP1416=0,0,(IF('Attorney Detail'!S1414="yes",(AP1416/AV1416)*('Attorney Detail'!G1414+'Attorney Detail'!H1414),0)))</f>
        <v>0</v>
      </c>
      <c r="BJ1416" s="91">
        <f>IF(AT1416=0,0,(AT1416/AV1416)*('Attorney Detail'!G1414+'Attorney Detail'!H1414))</f>
        <v>0</v>
      </c>
      <c r="BK1416" s="91">
        <f>IF((AU1416)=0,('Attorney Detail'!G1414+'Attorney Detail'!H1414),SUM(AW1416:BJ1416))</f>
        <v>0</v>
      </c>
    </row>
    <row r="1417" spans="1:63" ht="16.5" thickTop="1" thickBot="1" x14ac:dyDescent="0.3">
      <c r="A1417" s="22" t="s">
        <v>27</v>
      </c>
      <c r="B1417" s="23"/>
      <c r="C1417" s="88"/>
      <c r="D1417" s="75">
        <f>C1417/C1413</f>
        <v>0</v>
      </c>
      <c r="E1417" s="88"/>
      <c r="F1417" s="75">
        <f>E1417/E1413</f>
        <v>0</v>
      </c>
      <c r="G1417" s="88"/>
      <c r="H1417" s="75">
        <f>G1417/G1413</f>
        <v>0</v>
      </c>
      <c r="I1417" s="88"/>
      <c r="J1417" s="75">
        <f>I1417/I1413</f>
        <v>0</v>
      </c>
      <c r="K1417" s="88"/>
      <c r="L1417" s="75">
        <f>K1417/K1413</f>
        <v>0</v>
      </c>
      <c r="M1417" s="88"/>
      <c r="N1417" s="75">
        <f>M1417/M1413</f>
        <v>0</v>
      </c>
      <c r="O1417" s="88"/>
      <c r="P1417" s="75">
        <f>O1417/O1413</f>
        <v>0</v>
      </c>
      <c r="Q1417" s="88"/>
      <c r="R1417" s="75">
        <f>Q1417/Q1413</f>
        <v>0</v>
      </c>
      <c r="S1417" s="88"/>
      <c r="T1417" s="75">
        <f>S1417/S1413</f>
        <v>0</v>
      </c>
      <c r="U1417" s="88"/>
      <c r="V1417" s="75">
        <f>U1417/U1413</f>
        <v>0</v>
      </c>
      <c r="W1417" s="88"/>
      <c r="X1417" s="75">
        <f>W1417/W1413</f>
        <v>0</v>
      </c>
      <c r="Y1417" s="88"/>
      <c r="Z1417" s="75">
        <f>Y1417/Y1413</f>
        <v>0</v>
      </c>
      <c r="AA1417" s="88"/>
      <c r="AB1417" s="75">
        <f>AA1417/AA1413</f>
        <v>0</v>
      </c>
      <c r="AC1417" s="88"/>
      <c r="AD1417" s="75">
        <f>AC1417/AC1413</f>
        <v>0</v>
      </c>
      <c r="AE1417" s="88"/>
      <c r="AF1417" s="75">
        <f>AE1417/AE1413</f>
        <v>0</v>
      </c>
      <c r="AG1417" s="88"/>
      <c r="AH1417" s="75">
        <f>AG1417/AG1413</f>
        <v>0</v>
      </c>
      <c r="AI1417" s="88"/>
      <c r="AJ1417" s="75">
        <f>AI1417/AI1413</f>
        <v>0</v>
      </c>
      <c r="AK1417" s="88">
        <v>0</v>
      </c>
      <c r="AL1417" s="75">
        <f>AK1417/AK1413</f>
        <v>0</v>
      </c>
      <c r="AM1417" s="88">
        <v>0</v>
      </c>
      <c r="AN1417" s="75">
        <f>AM1417/AM1413</f>
        <v>0</v>
      </c>
      <c r="AO1417" s="88"/>
      <c r="AP1417" s="75">
        <f>AO1417/AO1413</f>
        <v>0</v>
      </c>
      <c r="AQ1417" s="88"/>
      <c r="AR1417" s="75">
        <f>AQ1417/AQ1413</f>
        <v>0</v>
      </c>
      <c r="AS1417" s="88"/>
      <c r="AT1417" s="75">
        <f>AS1417/AS1413</f>
        <v>0</v>
      </c>
      <c r="AU1417" s="107">
        <f>E1417+M1417+O1417+Q1417+W1417+Y1417+AA1417+AE1417+AG1417+AI1417+AO1417+AS1417+G1417+K1417+I1417+AC1417+S1417+U1417+AQ1417+AK1417+AM1417+C1417</f>
        <v>0</v>
      </c>
      <c r="AV1417" s="155">
        <f t="shared" si="6375"/>
        <v>0</v>
      </c>
      <c r="AW1417" s="93">
        <f>IF(D1417=0,0,(IF('Attorney Detail'!I1415="yes",(D1417/AV1417)*('Attorney Detail'!G1415+'Attorney Detail'!H1415),0)))</f>
        <v>0</v>
      </c>
      <c r="AX1417" s="93">
        <f>IF(F1417=0,0,(IF('Attorney Detail'!J1415="yes",(F1417/AV1417)*('Attorney Detail'!G1415+'Attorney Detail'!H1415),0)))</f>
        <v>0</v>
      </c>
      <c r="AY1417" s="93">
        <f>IF(H1417+J1417=0,0,(IF('Attorney Detail'!K1415="yes",((H1417+J1417)/AV1417)*('Attorney Detail'!G1415+'Attorney Detail'!H1415),0)))</f>
        <v>0</v>
      </c>
      <c r="AZ1417" s="93">
        <f>IF(L1417=0,0,(IF('Attorney Detail'!L1415="yes",(L1417/AV1417)*('Attorney Detail'!G1415+'Attorney Detail'!H1415),0)))</f>
        <v>0</v>
      </c>
      <c r="BA1417" s="93">
        <f>IF(N1417=0,0,(N1417/AV1417)*('Attorney Detail'!G1415+'Attorney Detail'!H1415))</f>
        <v>0</v>
      </c>
      <c r="BB1417" s="93">
        <f>IF(R1417+T1417=0,0,(IF('Attorney Detail'!M1415="yes",((R1417+T1417)/AV1417)*('Attorney Detail'!G1415+'Attorney Detail'!H1415),0)))</f>
        <v>0</v>
      </c>
      <c r="BC1417" s="93">
        <f>IF(V1417=0,0,(IF('Attorney Detail'!N1415="yes",(((V1417)/AV1417)*('Attorney Detail'!G1415+'Attorney Detail'!H1415)),0)))</f>
        <v>0</v>
      </c>
      <c r="BD1417" s="93">
        <f>IF(X1417+Z1417+AB1417=0,0,(IF('Attorney Detail'!O1415="yes",((X1417+Z1417+AB1417)/AV1417)*('Attorney Detail'!G1415+'Attorney Detail'!H1415),0)))</f>
        <v>0</v>
      </c>
      <c r="BE1417" s="93">
        <f>IF(AD1417=0,0,(IF('Attorney Detail'!P1415="yes",(AD1417/AV1417)*('Attorney Detail'!G1415+'Attorney Detail'!H1415),0)))</f>
        <v>0</v>
      </c>
      <c r="BF1417" s="93">
        <f>IF(AF1417=0,0,(IF('Attorney Detail'!Q1415="yes",(AF1417/AV1417)*('Attorney Detail'!G1415+'Attorney Detail'!H1415),0)))</f>
        <v>0</v>
      </c>
      <c r="BG1417" s="93">
        <f>IF(AH1417=0,0,(AH1417/AV1417)*('Attorney Detail'!G1415+'Attorney Detail'!H1415))</f>
        <v>0</v>
      </c>
      <c r="BH1417" s="93">
        <f>IF(AK1417+AM1417=0,0,(IF('Attorney Detail'!R1415="yes",((AL1417+AN1417)/AV1417)*('Attorney Detail'!G1415+'Attorney Detail'!H1415),0)))</f>
        <v>0</v>
      </c>
      <c r="BI1417" s="91">
        <f>IF(AP1417=0,0,(IF('Attorney Detail'!S1415="yes",(AP1417/AV1417)*('Attorney Detail'!G1415+'Attorney Detail'!H1415),0)))</f>
        <v>0</v>
      </c>
      <c r="BJ1417" s="91">
        <f>IF(AT1417=0,0,(AT1417/AV1417)*('Attorney Detail'!G1415+'Attorney Detail'!H1415))</f>
        <v>0</v>
      </c>
      <c r="BK1417" s="91">
        <f>IF((AU1417)=0,('Attorney Detail'!G1415+'Attorney Detail'!H1415),SUM(AW1417:BJ1417))</f>
        <v>0</v>
      </c>
    </row>
    <row r="1418" spans="1:63" ht="16.5" thickTop="1" thickBot="1" x14ac:dyDescent="0.3">
      <c r="A1418" s="24" t="s">
        <v>28</v>
      </c>
      <c r="B1418" s="25"/>
      <c r="C1418" s="25"/>
      <c r="D1418" s="75">
        <f>C1418/C1413</f>
        <v>0</v>
      </c>
      <c r="E1418" s="25"/>
      <c r="F1418" s="75">
        <f>E1418/E1413</f>
        <v>0</v>
      </c>
      <c r="G1418" s="25"/>
      <c r="H1418" s="75">
        <f>G1418/G1413</f>
        <v>0</v>
      </c>
      <c r="I1418" s="25"/>
      <c r="J1418" s="75">
        <f>I1418/I1413</f>
        <v>0</v>
      </c>
      <c r="K1418" s="25"/>
      <c r="L1418" s="75">
        <f>K1418/K1413</f>
        <v>0</v>
      </c>
      <c r="M1418" s="25"/>
      <c r="N1418" s="75">
        <f>M1418/M1413</f>
        <v>0</v>
      </c>
      <c r="O1418" s="25"/>
      <c r="P1418" s="75">
        <f>O1418/O1413</f>
        <v>0</v>
      </c>
      <c r="Q1418" s="25"/>
      <c r="R1418" s="75">
        <f>Q1418/Q1413</f>
        <v>0</v>
      </c>
      <c r="S1418" s="25"/>
      <c r="T1418" s="75">
        <f>S1418/S1413</f>
        <v>0</v>
      </c>
      <c r="U1418" s="25"/>
      <c r="V1418" s="75">
        <f>U1418/U1413</f>
        <v>0</v>
      </c>
      <c r="W1418" s="25"/>
      <c r="X1418" s="75">
        <f>W1418/W1413</f>
        <v>0</v>
      </c>
      <c r="Y1418" s="25"/>
      <c r="Z1418" s="75">
        <f>Y1418/Y1413</f>
        <v>0</v>
      </c>
      <c r="AA1418" s="25"/>
      <c r="AB1418" s="75">
        <f>AA1418/AA1413</f>
        <v>0</v>
      </c>
      <c r="AC1418" s="25"/>
      <c r="AD1418" s="75">
        <f>AC1418/AC1413</f>
        <v>0</v>
      </c>
      <c r="AE1418" s="25"/>
      <c r="AF1418" s="75">
        <f>AE1418/AE1413</f>
        <v>0</v>
      </c>
      <c r="AG1418" s="25"/>
      <c r="AH1418" s="75">
        <f>AG1418/AG1413</f>
        <v>0</v>
      </c>
      <c r="AI1418" s="25"/>
      <c r="AJ1418" s="75">
        <f>AI1418/AI1413</f>
        <v>0</v>
      </c>
      <c r="AK1418" s="25">
        <v>0</v>
      </c>
      <c r="AL1418" s="75">
        <f>AK1418/AK1413</f>
        <v>0</v>
      </c>
      <c r="AM1418" s="25">
        <v>0</v>
      </c>
      <c r="AN1418" s="75">
        <f>AM1418/AM1413</f>
        <v>0</v>
      </c>
      <c r="AO1418" s="25"/>
      <c r="AP1418" s="75">
        <f>AO1418/AO1413</f>
        <v>0</v>
      </c>
      <c r="AQ1418" s="25"/>
      <c r="AR1418" s="75">
        <f>AQ1418/AQ1413</f>
        <v>0</v>
      </c>
      <c r="AS1418" s="25"/>
      <c r="AT1418" s="75">
        <f>AS1418/AS1413</f>
        <v>0</v>
      </c>
      <c r="AU1418" s="108">
        <f>E1418+M1418+O1418+Q1418+W1418+Y1418+AA1418+AE1418+AG1418+AI1418+AO1418+AS1418+G1418+K1418+I1418+AC1418+S1418+U1418+AQ1418+AK1418+AM1418+C1418</f>
        <v>0</v>
      </c>
      <c r="AV1418" s="155">
        <f t="shared" si="6375"/>
        <v>0</v>
      </c>
      <c r="AW1418" s="93">
        <f>IF(D1418=0,0,(IF('Attorney Detail'!I1416="yes",(D1418/AV1418)*('Attorney Detail'!G1416+'Attorney Detail'!H1416),0)))</f>
        <v>0</v>
      </c>
      <c r="AX1418" s="93">
        <f>IF(F1418=0,0,(IF('Attorney Detail'!J1416="yes",(F1418/AV1418)*('Attorney Detail'!G1416+'Attorney Detail'!H1416),0)))</f>
        <v>0</v>
      </c>
      <c r="AY1418" s="93">
        <f>IF(H1418+J1418=0,0,(IF('Attorney Detail'!K1416="yes",((H1418+J1418)/AV1418)*('Attorney Detail'!G1416+'Attorney Detail'!H1416),0)))</f>
        <v>0</v>
      </c>
      <c r="AZ1418" s="93">
        <f>IF(L1418=0,0,(IF('Attorney Detail'!L1416="yes",(L1418/AV1418)*('Attorney Detail'!G1416+'Attorney Detail'!H1416),0)))</f>
        <v>0</v>
      </c>
      <c r="BA1418" s="93">
        <f>IF(N1418=0,0,(N1418/AV1418)*('Attorney Detail'!G1416+'Attorney Detail'!H1416))</f>
        <v>0</v>
      </c>
      <c r="BB1418" s="93">
        <f>IF(R1418+T1418=0,0,(IF('Attorney Detail'!M1416="yes",((R1418+T1418)/AV1418)*('Attorney Detail'!G1416+'Attorney Detail'!H1416),0)))</f>
        <v>0</v>
      </c>
      <c r="BC1418" s="93">
        <f>IF(V1418=0,0,(IF('Attorney Detail'!N1416="yes",(((V1418)/AV1418)*('Attorney Detail'!G1416+'Attorney Detail'!H1416)),0)))</f>
        <v>0</v>
      </c>
      <c r="BD1418" s="93">
        <f>IF(X1418+Z1418+AB1418=0,0,(IF('Attorney Detail'!O1416="yes",((X1418+Z1418+AB1418)/AV1418)*('Attorney Detail'!G1416+'Attorney Detail'!H1416),0)))</f>
        <v>0</v>
      </c>
      <c r="BE1418" s="93">
        <f>IF(AD1418=0,0,(IF('Attorney Detail'!P1416="yes",(AD1418/AV1418)*('Attorney Detail'!G1416+'Attorney Detail'!H1416),0)))</f>
        <v>0</v>
      </c>
      <c r="BF1418" s="93">
        <f>IF(AF1418=0,0,(IF('Attorney Detail'!Q1416="yes",(AF1418/AV1418)*('Attorney Detail'!G1416+'Attorney Detail'!H1416),0)))</f>
        <v>0</v>
      </c>
      <c r="BG1418" s="93">
        <f>IF(AH1418=0,0,(AH1418/AV1418)*('Attorney Detail'!G1416+'Attorney Detail'!H1416))</f>
        <v>0</v>
      </c>
      <c r="BH1418" s="93">
        <f>IF(AK1418+AM1418=0,0,(IF('Attorney Detail'!R1416="yes",((AL1418+AN1418)/AV1418)*('Attorney Detail'!G1416+'Attorney Detail'!H1416),0)))</f>
        <v>0</v>
      </c>
      <c r="BI1418" s="91">
        <f>IF(AP1418=0,0,(IF('Attorney Detail'!S1416="yes",(AP1418/AV1418)*('Attorney Detail'!G1416+'Attorney Detail'!H1416),0)))</f>
        <v>0</v>
      </c>
      <c r="BJ1418" s="91">
        <f>IF(AT1418=0,0,(AT1418/AV1418)*('Attorney Detail'!G1416+'Attorney Detail'!H1416))</f>
        <v>0</v>
      </c>
      <c r="BK1418" s="91">
        <f>IF((AU1418)=0,('Attorney Detail'!G1416+'Attorney Detail'!H1416),SUM(AW1418:BJ1418))</f>
        <v>0</v>
      </c>
    </row>
    <row r="1419" spans="1:63" ht="16.5" thickTop="1" thickBot="1" x14ac:dyDescent="0.3">
      <c r="A1419" s="72" t="s">
        <v>29</v>
      </c>
      <c r="B1419" s="73"/>
      <c r="C1419" s="73">
        <f t="shared" ref="C1419" si="6376">SUM(C1415:C1418)</f>
        <v>0</v>
      </c>
      <c r="D1419" s="74">
        <f t="shared" ref="D1419" si="6377">C1419/C1413</f>
        <v>0</v>
      </c>
      <c r="E1419" s="73">
        <f t="shared" ref="E1419" si="6378">SUM(E1415:E1418)</f>
        <v>0</v>
      </c>
      <c r="F1419" s="74">
        <f t="shared" ref="F1419" si="6379">E1419/E1413</f>
        <v>0</v>
      </c>
      <c r="G1419" s="73">
        <f t="shared" ref="G1419" si="6380">SUM(G1415:G1418)</f>
        <v>0</v>
      </c>
      <c r="H1419" s="75">
        <f t="shared" ref="H1419" si="6381">G1419/G1413</f>
        <v>0</v>
      </c>
      <c r="I1419" s="73">
        <f t="shared" ref="I1419" si="6382">SUM(I1415:I1418)</f>
        <v>0</v>
      </c>
      <c r="J1419" s="75">
        <f t="shared" ref="J1419" si="6383">I1419/I1413</f>
        <v>0</v>
      </c>
      <c r="K1419" s="73">
        <f t="shared" ref="K1419" si="6384">SUM(K1415:K1418)</f>
        <v>0</v>
      </c>
      <c r="L1419" s="75">
        <f t="shared" ref="L1419" si="6385">K1419/K1413</f>
        <v>0</v>
      </c>
      <c r="M1419" s="73">
        <f t="shared" ref="M1419" si="6386">SUM(M1415:M1418)</f>
        <v>0</v>
      </c>
      <c r="N1419" s="74">
        <f t="shared" ref="N1419" si="6387">M1419/M1413</f>
        <v>0</v>
      </c>
      <c r="O1419" s="73">
        <f t="shared" ref="O1419" si="6388">SUM(O1415:O1418)</f>
        <v>0</v>
      </c>
      <c r="P1419" s="74">
        <f t="shared" ref="P1419" si="6389">O1419/O1413</f>
        <v>0</v>
      </c>
      <c r="Q1419" s="73">
        <f t="shared" ref="Q1419" si="6390">SUM(Q1415:Q1418)</f>
        <v>0</v>
      </c>
      <c r="R1419" s="75">
        <f t="shared" ref="R1419" si="6391">Q1419/Q1413</f>
        <v>0</v>
      </c>
      <c r="S1419" s="73">
        <f t="shared" ref="S1419" si="6392">SUM(S1415:S1418)</f>
        <v>0</v>
      </c>
      <c r="T1419" s="75">
        <f t="shared" ref="T1419" si="6393">S1419/S1413</f>
        <v>0</v>
      </c>
      <c r="U1419" s="73">
        <f t="shared" ref="U1419" si="6394">SUM(U1415:U1418)</f>
        <v>0</v>
      </c>
      <c r="V1419" s="75">
        <f t="shared" ref="V1419" si="6395">U1419/U1413</f>
        <v>0</v>
      </c>
      <c r="W1419" s="73">
        <f t="shared" ref="W1419" si="6396">SUM(W1415:W1418)</f>
        <v>0</v>
      </c>
      <c r="X1419" s="75">
        <f t="shared" ref="X1419" si="6397">W1419/W1413</f>
        <v>0</v>
      </c>
      <c r="Y1419" s="73">
        <f t="shared" ref="Y1419" si="6398">SUM(Y1415:Y1418)</f>
        <v>0</v>
      </c>
      <c r="Z1419" s="75">
        <f t="shared" ref="Z1419" si="6399">Y1419/Y1413</f>
        <v>0</v>
      </c>
      <c r="AA1419" s="73">
        <f t="shared" ref="AA1419" si="6400">SUM(AA1415:AA1418)</f>
        <v>0</v>
      </c>
      <c r="AB1419" s="75">
        <f t="shared" ref="AB1419" si="6401">AA1419/AA1413</f>
        <v>0</v>
      </c>
      <c r="AC1419" s="73">
        <f t="shared" ref="AC1419" si="6402">SUM(AC1415:AC1418)</f>
        <v>0</v>
      </c>
      <c r="AD1419" s="75">
        <f t="shared" ref="AD1419" si="6403">AC1419/AC1413</f>
        <v>0</v>
      </c>
      <c r="AE1419" s="73">
        <f t="shared" ref="AE1419" si="6404">SUM(AE1415:AE1418)</f>
        <v>0</v>
      </c>
      <c r="AF1419" s="75">
        <f t="shared" ref="AF1419" si="6405">AE1419/AE1413</f>
        <v>0</v>
      </c>
      <c r="AG1419" s="73">
        <f t="shared" ref="AG1419" si="6406">SUM(AG1415:AG1418)</f>
        <v>0</v>
      </c>
      <c r="AH1419" s="75">
        <f t="shared" ref="AH1419" si="6407">AG1419/AG1413</f>
        <v>0</v>
      </c>
      <c r="AI1419" s="73">
        <f t="shared" ref="AI1419" si="6408">SUM(AI1415:AI1418)</f>
        <v>0</v>
      </c>
      <c r="AJ1419" s="75">
        <f t="shared" ref="AJ1419" si="6409">AI1419/AI1413</f>
        <v>0</v>
      </c>
      <c r="AK1419" s="73">
        <f t="shared" ref="AK1419" si="6410">SUM(AK1415:AK1418)</f>
        <v>0</v>
      </c>
      <c r="AL1419" s="75">
        <f t="shared" ref="AL1419" si="6411">AK1419/AK1413</f>
        <v>0</v>
      </c>
      <c r="AM1419" s="73">
        <f t="shared" ref="AM1419" si="6412">SUM(AM1415:AM1418)</f>
        <v>0</v>
      </c>
      <c r="AN1419" s="75">
        <f t="shared" ref="AN1419" si="6413">AM1419/AM1413</f>
        <v>0</v>
      </c>
      <c r="AO1419" s="73">
        <f t="shared" ref="AO1419" si="6414">SUM(AO1415:AO1418)</f>
        <v>0</v>
      </c>
      <c r="AP1419" s="75">
        <f t="shared" ref="AP1419" si="6415">AO1419/AO1413</f>
        <v>0</v>
      </c>
      <c r="AQ1419" s="73">
        <f t="shared" ref="AQ1419" si="6416">SUM(AQ1415:AQ1418)</f>
        <v>0</v>
      </c>
      <c r="AR1419" s="75">
        <f t="shared" ref="AR1419" si="6417">AQ1419/AQ1413</f>
        <v>0</v>
      </c>
      <c r="AS1419" s="73">
        <f t="shared" ref="AS1419" si="6418">SUM(AS1415:AS1418)</f>
        <v>0</v>
      </c>
      <c r="AT1419" s="75">
        <f t="shared" ref="AT1419" si="6419">AS1419/AS1413</f>
        <v>0</v>
      </c>
      <c r="AU1419" s="71">
        <f>E1419+M1419+O1419+Q1419+W1419+Y1419+AA1419+AE1419+AG1419+AI1419+AO1419+AS1419+G1419+K1419+I1419+AC1419+S1419+U1419+AQ1419+AK1419+AM1419+C1419</f>
        <v>0</v>
      </c>
      <c r="AV1419" s="155">
        <f t="shared" si="6375"/>
        <v>0</v>
      </c>
      <c r="AW1419" s="94"/>
      <c r="AX1419" s="94"/>
      <c r="AY1419" s="94"/>
      <c r="AZ1419" s="94"/>
      <c r="BA1419" s="94"/>
      <c r="BB1419" s="94"/>
      <c r="BC1419" s="94"/>
      <c r="BD1419" s="94"/>
      <c r="BE1419" s="94"/>
      <c r="BF1419" s="94"/>
      <c r="BG1419" s="94"/>
      <c r="BH1419" s="94"/>
      <c r="BI1419" s="94"/>
      <c r="BJ1419" s="94"/>
      <c r="BK1419" s="94"/>
    </row>
    <row r="1420" spans="1:63" ht="15.75" thickTop="1" x14ac:dyDescent="0.25">
      <c r="A1420" s="239"/>
      <c r="B1420" s="239"/>
      <c r="C1420" s="239"/>
      <c r="D1420" s="239"/>
      <c r="E1420" s="239"/>
      <c r="F1420" s="239"/>
      <c r="G1420" s="239"/>
      <c r="H1420" s="239"/>
      <c r="I1420" s="239"/>
      <c r="J1420" s="239"/>
      <c r="K1420" s="239"/>
      <c r="L1420" s="239"/>
      <c r="M1420" s="239"/>
      <c r="N1420" s="239"/>
      <c r="O1420" s="239"/>
      <c r="P1420" s="239"/>
      <c r="Q1420" s="239"/>
      <c r="R1420" s="239"/>
      <c r="S1420" s="239"/>
      <c r="T1420" s="239"/>
      <c r="U1420" s="239"/>
      <c r="V1420" s="239"/>
      <c r="W1420" s="239"/>
      <c r="X1420" s="239"/>
      <c r="Y1420" s="239"/>
      <c r="Z1420" s="239"/>
      <c r="AA1420" s="239"/>
      <c r="AB1420" s="239"/>
      <c r="AC1420" s="239"/>
      <c r="AD1420" s="239"/>
      <c r="AE1420" s="239"/>
      <c r="AF1420" s="239"/>
      <c r="AG1420" s="239"/>
      <c r="AH1420" s="239"/>
      <c r="AI1420" s="239"/>
      <c r="AJ1420" s="239"/>
      <c r="AK1420" s="239"/>
      <c r="AL1420" s="239"/>
      <c r="AM1420" s="239"/>
      <c r="AN1420" s="239"/>
      <c r="AO1420" s="239"/>
      <c r="AP1420" s="239"/>
      <c r="AQ1420" s="239"/>
      <c r="AR1420" s="239"/>
      <c r="AS1420" s="239"/>
      <c r="AT1420" s="239"/>
      <c r="AU1420" s="239"/>
      <c r="AV1420" s="239"/>
    </row>
    <row r="1421" spans="1:63" ht="45" x14ac:dyDescent="0.25">
      <c r="A1421" s="76"/>
      <c r="B1421" s="66" t="s">
        <v>21</v>
      </c>
      <c r="C1421" s="225" t="s">
        <v>442</v>
      </c>
      <c r="D1421" s="226"/>
      <c r="E1421" s="225" t="s">
        <v>96</v>
      </c>
      <c r="F1421" s="226"/>
      <c r="G1421" s="232" t="s">
        <v>99</v>
      </c>
      <c r="H1421" s="226"/>
      <c r="I1421" s="232" t="s">
        <v>100</v>
      </c>
      <c r="J1421" s="226"/>
      <c r="K1421" s="225" t="s">
        <v>97</v>
      </c>
      <c r="L1421" s="226"/>
      <c r="M1421" s="225" t="s">
        <v>98</v>
      </c>
      <c r="N1421" s="226"/>
      <c r="O1421" s="225" t="s">
        <v>22</v>
      </c>
      <c r="P1421" s="226"/>
      <c r="Q1421" s="225" t="s">
        <v>489</v>
      </c>
      <c r="R1421" s="226"/>
      <c r="S1421" s="225" t="s">
        <v>488</v>
      </c>
      <c r="T1421" s="226"/>
      <c r="U1421" s="232" t="s">
        <v>422</v>
      </c>
      <c r="V1421" s="226"/>
      <c r="W1421" s="232" t="s">
        <v>436</v>
      </c>
      <c r="X1421" s="226"/>
      <c r="Y1421" s="232" t="s">
        <v>423</v>
      </c>
      <c r="Z1421" s="226"/>
      <c r="AA1421" s="225" t="s">
        <v>484</v>
      </c>
      <c r="AB1421" s="226"/>
      <c r="AC1421" s="225" t="s">
        <v>93</v>
      </c>
      <c r="AD1421" s="226"/>
      <c r="AE1421" s="225" t="s">
        <v>94</v>
      </c>
      <c r="AF1421" s="226"/>
      <c r="AG1421" s="225" t="s">
        <v>485</v>
      </c>
      <c r="AH1421" s="226"/>
      <c r="AI1421" s="225" t="s">
        <v>424</v>
      </c>
      <c r="AJ1421" s="226"/>
      <c r="AK1421" s="225" t="s">
        <v>425</v>
      </c>
      <c r="AL1421" s="226"/>
      <c r="AM1421" s="225" t="s">
        <v>437</v>
      </c>
      <c r="AN1421" s="226"/>
      <c r="AO1421" s="225" t="s">
        <v>500</v>
      </c>
      <c r="AP1421" s="226"/>
      <c r="AQ1421" s="225" t="s">
        <v>426</v>
      </c>
      <c r="AR1421" s="226"/>
      <c r="AS1421" s="225" t="s">
        <v>447</v>
      </c>
      <c r="AT1421" s="226"/>
      <c r="AU1421" s="225" t="s">
        <v>23</v>
      </c>
      <c r="AV1421" s="226"/>
      <c r="AW1421" s="89" t="s">
        <v>442</v>
      </c>
      <c r="AX1421" s="89" t="s">
        <v>96</v>
      </c>
      <c r="AY1421" s="195" t="s">
        <v>457</v>
      </c>
      <c r="AZ1421" s="105" t="s">
        <v>97</v>
      </c>
      <c r="BA1421" s="105" t="s">
        <v>443</v>
      </c>
      <c r="BB1421" s="90" t="s">
        <v>434</v>
      </c>
      <c r="BC1421" s="106" t="s">
        <v>458</v>
      </c>
      <c r="BD1421" s="90" t="s">
        <v>435</v>
      </c>
      <c r="BE1421" s="90" t="s">
        <v>93</v>
      </c>
      <c r="BF1421" s="90" t="s">
        <v>94</v>
      </c>
      <c r="BG1421" s="90" t="s">
        <v>31</v>
      </c>
      <c r="BH1421" s="90" t="s">
        <v>444</v>
      </c>
      <c r="BI1421" s="91" t="s">
        <v>445</v>
      </c>
      <c r="BJ1421" s="91" t="s">
        <v>446</v>
      </c>
      <c r="BK1421" s="91" t="s">
        <v>448</v>
      </c>
    </row>
    <row r="1422" spans="1:63" x14ac:dyDescent="0.25">
      <c r="A1422" s="38" t="s">
        <v>107</v>
      </c>
      <c r="B1422" s="67"/>
      <c r="C1422" s="67"/>
      <c r="D1422" s="68"/>
      <c r="E1422" s="67"/>
      <c r="F1422" s="68"/>
      <c r="G1422" s="67"/>
      <c r="H1422" s="68"/>
      <c r="I1422" s="67"/>
      <c r="J1422" s="68"/>
      <c r="K1422" s="67"/>
      <c r="L1422" s="68"/>
      <c r="M1422" s="69"/>
      <c r="N1422" s="68"/>
      <c r="O1422" s="67"/>
      <c r="P1422" s="68"/>
      <c r="Q1422" s="67"/>
      <c r="R1422" s="68"/>
      <c r="S1422" s="67"/>
      <c r="T1422" s="68"/>
      <c r="U1422" s="67"/>
      <c r="V1422" s="68"/>
      <c r="W1422" s="67"/>
      <c r="X1422" s="68"/>
      <c r="Y1422" s="67"/>
      <c r="Z1422" s="68"/>
      <c r="AA1422" s="67"/>
      <c r="AB1422" s="68"/>
      <c r="AC1422" s="69"/>
      <c r="AD1422" s="69"/>
      <c r="AE1422" s="67"/>
      <c r="AF1422" s="68"/>
      <c r="AG1422" s="67"/>
      <c r="AH1422" s="68"/>
      <c r="AI1422" s="67"/>
      <c r="AJ1422" s="68"/>
      <c r="AK1422" s="227"/>
      <c r="AL1422" s="228"/>
      <c r="AM1422" s="227"/>
      <c r="AN1422" s="228"/>
      <c r="AO1422" s="112"/>
      <c r="AP1422" s="113"/>
      <c r="AQ1422" s="112"/>
      <c r="AR1422" s="113"/>
      <c r="AS1422" s="112"/>
      <c r="AT1422" s="113"/>
      <c r="AU1422" s="67"/>
      <c r="AV1422" s="110"/>
      <c r="AW1422" s="89"/>
      <c r="AX1422" s="89"/>
      <c r="AY1422" s="89"/>
      <c r="AZ1422" s="89"/>
      <c r="BA1422" s="89"/>
    </row>
    <row r="1423" spans="1:63" x14ac:dyDescent="0.25">
      <c r="A1423" s="77"/>
      <c r="B1423" s="70"/>
      <c r="C1423" s="223">
        <f>(VLOOKUP(A1422,$BL$2:$CH$5,2,FALSE))*'Attorney Detail'!F1423</f>
        <v>15</v>
      </c>
      <c r="D1423" s="224"/>
      <c r="E1423" s="223">
        <f>(VLOOKUP(A1422,$BL$2:$CH$5,3,FALSE))*'Attorney Detail'!F1423</f>
        <v>15</v>
      </c>
      <c r="F1423" s="224"/>
      <c r="G1423" s="223">
        <f>VLOOKUP(A1422,$BL$2:$CI$5,4,FALSE)*'Attorney Detail'!F1423</f>
        <v>50</v>
      </c>
      <c r="H1423" s="224"/>
      <c r="I1423" s="223">
        <f>VLOOKUP(A1422,$BL$2:$CI$5,5,FALSE)*'Attorney Detail'!F1423</f>
        <v>80</v>
      </c>
      <c r="J1423" s="224"/>
      <c r="K1423" s="223">
        <f>VLOOKUP(A1422,$BL$2:$CI$5,6,FALSE)*'Attorney Detail'!F1423</f>
        <v>100</v>
      </c>
      <c r="L1423" s="224"/>
      <c r="M1423" s="234">
        <f>VLOOKUP(A1422,$BL$2:$CI$5,7,FALSE)*'Attorney Detail'!F1423</f>
        <v>150</v>
      </c>
      <c r="N1423" s="224"/>
      <c r="O1423" s="223">
        <f>VLOOKUP(A1422,$BL$2:$CI$5,8,FALSE)*'Attorney Detail'!F1423</f>
        <v>300</v>
      </c>
      <c r="P1423" s="224"/>
      <c r="Q1423" s="223">
        <f>VLOOKUP(A1422,$BL$2:$CI$5,9,FALSE)*'Attorney Detail'!F1423</f>
        <v>15</v>
      </c>
      <c r="R1423" s="224"/>
      <c r="S1423" s="223">
        <f>VLOOKUP(A1422,$BL$2:$CI$5,10,FALSE)*'Attorney Detail'!F1423</f>
        <v>50</v>
      </c>
      <c r="T1423" s="224"/>
      <c r="U1423" s="223">
        <f>VLOOKUP(A1422,$BL$2:$CI$5,11,FALSE)*'Attorney Detail'!F1423</f>
        <v>100</v>
      </c>
      <c r="V1423" s="224"/>
      <c r="W1423" s="223">
        <f>VLOOKUP(A1422,$BL$2:$CI$5,12,FALSE)*'Attorney Detail'!F1423</f>
        <v>220</v>
      </c>
      <c r="X1423" s="224"/>
      <c r="Y1423" s="223">
        <f>VLOOKUP(A1422,$BL$2:$CI$5,13,FALSE)*'Attorney Detail'!F1423</f>
        <v>300</v>
      </c>
      <c r="Z1423" s="224"/>
      <c r="AA1423" s="229">
        <f>VLOOKUP(A1422,$BL$2:$CI$5,14,FALSE)*'Attorney Detail'!F1423</f>
        <v>400</v>
      </c>
      <c r="AB1423" s="230"/>
      <c r="AC1423" s="229">
        <f>VLOOKUP(A1422,$BL$2:$CI$5,15,FALSE)*'Attorney Detail'!F1423</f>
        <v>120</v>
      </c>
      <c r="AD1423" s="231"/>
      <c r="AE1423" s="229">
        <f>VLOOKUP(A1422,$BL$2:$CI$5,16,FALSE)*'Attorney Detail'!F1423</f>
        <v>120</v>
      </c>
      <c r="AF1423" s="230"/>
      <c r="AG1423" s="229">
        <f>VLOOKUP(A1422,$BL$2:$CI$5,17,FALSE)*'Attorney Detail'!F1423</f>
        <v>300</v>
      </c>
      <c r="AH1423" s="230"/>
      <c r="AI1423" s="223">
        <f>VLOOKUP(A1422,$BL$2:$CI$5,18,FALSE)*'Attorney Detail'!F1423</f>
        <v>300</v>
      </c>
      <c r="AJ1423" s="224"/>
      <c r="AK1423" s="223">
        <f>VLOOKUP(A1422,$BL$2:$CI$5,19,FALSE)*'Attorney Detail'!F1423</f>
        <v>15</v>
      </c>
      <c r="AL1423" s="224"/>
      <c r="AM1423" s="223">
        <f>VLOOKUP(A1422,$BL$2:$CI$5,20,FALSE)*'Attorney Detail'!F1423</f>
        <v>40</v>
      </c>
      <c r="AN1423" s="224"/>
      <c r="AO1423" s="223">
        <f>VLOOKUP(A1422,$BL$2:$CI$5,21,FALSE)*'Attorney Detail'!F1423</f>
        <v>40</v>
      </c>
      <c r="AP1423" s="224"/>
      <c r="AQ1423" s="223">
        <f>VLOOKUP(A1422,$BL$2:$CI$5,22,FALSE)*'Attorney Detail'!F1423</f>
        <v>40</v>
      </c>
      <c r="AR1423" s="224"/>
      <c r="AS1423" s="235">
        <f>VLOOKUP(A1422,$BL$2:$CI$5,23,FALSE)*'Attorney Detail'!F1423</f>
        <v>10000000000</v>
      </c>
      <c r="AT1423" s="236"/>
      <c r="AU1423" s="237"/>
      <c r="AV1423" s="238"/>
    </row>
    <row r="1424" spans="1:63" ht="15.75" thickBot="1" x14ac:dyDescent="0.3">
      <c r="A1424" s="37" t="str">
        <f>'Attorney Detail'!A1423&amp;""</f>
        <v/>
      </c>
      <c r="B1424" s="78" t="s">
        <v>24</v>
      </c>
      <c r="C1424" s="78" t="s">
        <v>24</v>
      </c>
      <c r="D1424" s="78" t="s">
        <v>112</v>
      </c>
      <c r="E1424" s="78" t="s">
        <v>24</v>
      </c>
      <c r="F1424" s="78" t="s">
        <v>112</v>
      </c>
      <c r="G1424" s="78" t="s">
        <v>24</v>
      </c>
      <c r="H1424" s="78" t="s">
        <v>112</v>
      </c>
      <c r="I1424" s="78" t="s">
        <v>24</v>
      </c>
      <c r="J1424" s="78" t="s">
        <v>112</v>
      </c>
      <c r="K1424" s="78" t="s">
        <v>24</v>
      </c>
      <c r="L1424" s="78" t="s">
        <v>112</v>
      </c>
      <c r="M1424" s="78" t="s">
        <v>24</v>
      </c>
      <c r="N1424" s="78" t="s">
        <v>112</v>
      </c>
      <c r="O1424" s="78" t="s">
        <v>24</v>
      </c>
      <c r="P1424" s="78" t="s">
        <v>112</v>
      </c>
      <c r="Q1424" s="78" t="s">
        <v>24</v>
      </c>
      <c r="R1424" s="78" t="s">
        <v>112</v>
      </c>
      <c r="S1424" s="78" t="s">
        <v>24</v>
      </c>
      <c r="T1424" s="78" t="s">
        <v>112</v>
      </c>
      <c r="U1424" s="78" t="s">
        <v>24</v>
      </c>
      <c r="V1424" s="78" t="s">
        <v>112</v>
      </c>
      <c r="W1424" s="78" t="s">
        <v>24</v>
      </c>
      <c r="X1424" s="78" t="s">
        <v>112</v>
      </c>
      <c r="Y1424" s="78" t="s">
        <v>24</v>
      </c>
      <c r="Z1424" s="78" t="s">
        <v>112</v>
      </c>
      <c r="AA1424" s="78" t="s">
        <v>24</v>
      </c>
      <c r="AB1424" s="78" t="s">
        <v>112</v>
      </c>
      <c r="AC1424" s="78" t="s">
        <v>24</v>
      </c>
      <c r="AD1424" s="78" t="s">
        <v>112</v>
      </c>
      <c r="AE1424" s="78" t="s">
        <v>24</v>
      </c>
      <c r="AF1424" s="78" t="s">
        <v>112</v>
      </c>
      <c r="AG1424" s="78" t="s">
        <v>24</v>
      </c>
      <c r="AH1424" s="79" t="s">
        <v>112</v>
      </c>
      <c r="AI1424" s="78" t="s">
        <v>24</v>
      </c>
      <c r="AJ1424" s="78" t="s">
        <v>112</v>
      </c>
      <c r="AK1424" s="78" t="s">
        <v>24</v>
      </c>
      <c r="AL1424" s="78" t="s">
        <v>112</v>
      </c>
      <c r="AM1424" s="78" t="s">
        <v>24</v>
      </c>
      <c r="AN1424" s="78" t="s">
        <v>112</v>
      </c>
      <c r="AO1424" s="78" t="s">
        <v>24</v>
      </c>
      <c r="AP1424" s="78" t="s">
        <v>112</v>
      </c>
      <c r="AQ1424" s="78" t="s">
        <v>24</v>
      </c>
      <c r="AR1424" s="78" t="s">
        <v>112</v>
      </c>
      <c r="AS1424" s="78" t="s">
        <v>24</v>
      </c>
      <c r="AT1424" s="78" t="s">
        <v>112</v>
      </c>
      <c r="AU1424" s="78" t="s">
        <v>24</v>
      </c>
      <c r="AV1424" s="154" t="s">
        <v>112</v>
      </c>
    </row>
    <row r="1425" spans="1:63" ht="16.5" thickTop="1" thickBot="1" x14ac:dyDescent="0.3">
      <c r="A1425" s="20" t="s">
        <v>25</v>
      </c>
      <c r="B1425" s="21"/>
      <c r="C1425" s="21"/>
      <c r="D1425" s="75">
        <f>C1425/C1423</f>
        <v>0</v>
      </c>
      <c r="E1425" s="21"/>
      <c r="F1425" s="75">
        <f>E1425/E1423</f>
        <v>0</v>
      </c>
      <c r="G1425" s="21"/>
      <c r="H1425" s="75">
        <f>G1425/G1423</f>
        <v>0</v>
      </c>
      <c r="I1425" s="21"/>
      <c r="J1425" s="75">
        <f>I1425/I1423</f>
        <v>0</v>
      </c>
      <c r="K1425" s="21"/>
      <c r="L1425" s="75">
        <f>K1425/K1423</f>
        <v>0</v>
      </c>
      <c r="M1425" s="21"/>
      <c r="N1425" s="75">
        <f>M1425/M1423</f>
        <v>0</v>
      </c>
      <c r="O1425" s="21"/>
      <c r="P1425" s="75">
        <f>O1425/O1423</f>
        <v>0</v>
      </c>
      <c r="Q1425" s="21"/>
      <c r="R1425" s="75">
        <f>Q1425/Q1423</f>
        <v>0</v>
      </c>
      <c r="S1425" s="21"/>
      <c r="T1425" s="75">
        <f>S1425/S1423</f>
        <v>0</v>
      </c>
      <c r="U1425" s="21"/>
      <c r="V1425" s="75">
        <f>U1425/U1423</f>
        <v>0</v>
      </c>
      <c r="W1425" s="21"/>
      <c r="X1425" s="75">
        <f>W1425/W1423</f>
        <v>0</v>
      </c>
      <c r="Y1425" s="21"/>
      <c r="Z1425" s="75">
        <f>Y1425/Y1423</f>
        <v>0</v>
      </c>
      <c r="AA1425" s="21"/>
      <c r="AB1425" s="75">
        <f>AA1425/AA1423</f>
        <v>0</v>
      </c>
      <c r="AC1425" s="21"/>
      <c r="AD1425" s="75">
        <f>AC1425/AC1423</f>
        <v>0</v>
      </c>
      <c r="AE1425" s="21"/>
      <c r="AF1425" s="75">
        <f>AE1425/AE1423</f>
        <v>0</v>
      </c>
      <c r="AG1425" s="21"/>
      <c r="AH1425" s="75">
        <f>AG1425/AG1423</f>
        <v>0</v>
      </c>
      <c r="AI1425" s="21"/>
      <c r="AJ1425" s="75">
        <f>AI1425/AI1423</f>
        <v>0</v>
      </c>
      <c r="AK1425" s="21"/>
      <c r="AL1425" s="75">
        <f>AK1425/AK1423</f>
        <v>0</v>
      </c>
      <c r="AM1425" s="21">
        <v>0</v>
      </c>
      <c r="AN1425" s="75">
        <f>AM1425/AM1423</f>
        <v>0</v>
      </c>
      <c r="AO1425" s="21"/>
      <c r="AP1425" s="75">
        <f>AO1425/AO1423</f>
        <v>0</v>
      </c>
      <c r="AQ1425" s="21"/>
      <c r="AR1425" s="75">
        <f>AQ1425/AQ1423</f>
        <v>0</v>
      </c>
      <c r="AS1425" s="21"/>
      <c r="AT1425" s="75">
        <f>AS1425/AS1423</f>
        <v>0</v>
      </c>
      <c r="AU1425" s="100">
        <f>E1425+M1425+O1425+Q1425+W1425+Y1425+AA1425+AE1425+AG1425+AI1425+AO1425+AS1425+G1425+K1425+I1425+AC1425+S1425+U1425+AQ1425+AK1425+AM1425+C1425</f>
        <v>0</v>
      </c>
      <c r="AV1425" s="155">
        <f t="shared" ref="AV1425:AV1429" si="6420">F1425+N1425+P1425+R1425+X1425+Z1425+AB1425+AF1425+AH1425+AJ1425+AP1425+AT1425+AD1425+H1425+L1425+J1425+T1425+V1425+AR1425+AL1425+AN1425+D1425</f>
        <v>0</v>
      </c>
      <c r="AW1425" s="93">
        <f>IF(D1425=0,0,(IF('Attorney Detail'!I1423="yes",(D1425/AV1425)*('Attorney Detail'!G1423+'Attorney Detail'!H1423),0)))</f>
        <v>0</v>
      </c>
      <c r="AX1425" s="93">
        <f>IF(F1425=0,0,(IF('Attorney Detail'!J1423="yes",(F1425/AV1425)*('Attorney Detail'!G1423+'Attorney Detail'!H1423),0)))</f>
        <v>0</v>
      </c>
      <c r="AY1425" s="93">
        <f>IF(H1425+J1425=0,0,(IF('Attorney Detail'!K1423="yes",((H1425+J1425)/AV1425)*('Attorney Detail'!G1423+'Attorney Detail'!H1423),0)))</f>
        <v>0</v>
      </c>
      <c r="AZ1425" s="93">
        <f>IF(L1425=0,0,(IF('Attorney Detail'!L1423="yes",(L1425/AV1425)*('Attorney Detail'!G1423+'Attorney Detail'!H1423),0)))</f>
        <v>0</v>
      </c>
      <c r="BA1425" s="93">
        <f>IF(N1425=0,0,(N1425/AV1425)*('Attorney Detail'!G1423+'Attorney Detail'!H1423))</f>
        <v>0</v>
      </c>
      <c r="BB1425" s="93">
        <f>IF(R1425+T1425=0,0,(IF('Attorney Detail'!M1423="yes",((R1425+T1425)/AV1425)*('Attorney Detail'!G1423+'Attorney Detail'!H1423),0)))</f>
        <v>0</v>
      </c>
      <c r="BC1425" s="93">
        <f>IF(V1425=0,0,(IF('Attorney Detail'!N1423="yes",(((V1425)/AV1425)*('Attorney Detail'!G1423+'Attorney Detail'!H1423)),0)))</f>
        <v>0</v>
      </c>
      <c r="BD1425" s="93">
        <f>IF(X1425+Z1425+AB1425=0,0,(IF('Attorney Detail'!O1423="yes",((X1425+Z1425+AB1425)/AV1425)*('Attorney Detail'!G1423+'Attorney Detail'!H1423),0)))</f>
        <v>0</v>
      </c>
      <c r="BE1425" s="93">
        <f>IF(AD1425=0,0,(IF('Attorney Detail'!P1423="yes",(AD1425/AV1425)*('Attorney Detail'!G1423+'Attorney Detail'!H1423),0)))</f>
        <v>0</v>
      </c>
      <c r="BF1425" s="93">
        <f>IF(AF1425=0,0,(IF('Attorney Detail'!Q1423="yes",(AF1425/AV1425)*('Attorney Detail'!G1423+'Attorney Detail'!H1423),0)))</f>
        <v>0</v>
      </c>
      <c r="BG1425" s="93">
        <f>IF(AH1425=0,0,(AH1425/AV1425)*('Attorney Detail'!G1423+'Attorney Detail'!H1423))</f>
        <v>0</v>
      </c>
      <c r="BH1425" s="93">
        <f>IF(AK1425+AM1425=0,0,(IF('Attorney Detail'!R1423="yes",((AL1425+AN1425)/AV1425)*('Attorney Detail'!G1423+'Attorney Detail'!H1423),0)))</f>
        <v>0</v>
      </c>
      <c r="BI1425" s="91">
        <f>IF(AP1425=0,0,(IF('Attorney Detail'!S1423="yes",(AP1425/AV1425)*('Attorney Detail'!G1423+'Attorney Detail'!H1423),0)))</f>
        <v>0</v>
      </c>
      <c r="BJ1425" s="91">
        <f>IF(AT1425=0,0,(AT1425/AV1425)*('Attorney Detail'!G1423+'Attorney Detail'!H1423))</f>
        <v>0</v>
      </c>
      <c r="BK1425" s="91">
        <f>IF((AU1425)=0,('Attorney Detail'!G1423+'Attorney Detail'!H1423),SUM(AW1425:BJ1425))</f>
        <v>0</v>
      </c>
    </row>
    <row r="1426" spans="1:63" ht="16.5" thickTop="1" thickBot="1" x14ac:dyDescent="0.3">
      <c r="A1426" s="22" t="s">
        <v>26</v>
      </c>
      <c r="B1426" s="23"/>
      <c r="C1426" s="88"/>
      <c r="D1426" s="75">
        <f>C1426/C1423</f>
        <v>0</v>
      </c>
      <c r="E1426" s="88"/>
      <c r="F1426" s="75">
        <f>E1426/E1423</f>
        <v>0</v>
      </c>
      <c r="G1426" s="88"/>
      <c r="H1426" s="75">
        <f>G1426/G1423</f>
        <v>0</v>
      </c>
      <c r="I1426" s="88"/>
      <c r="J1426" s="75">
        <f>I1426/I1423</f>
        <v>0</v>
      </c>
      <c r="K1426" s="88"/>
      <c r="L1426" s="75">
        <f>K1426/K1423</f>
        <v>0</v>
      </c>
      <c r="M1426" s="88"/>
      <c r="N1426" s="75">
        <f>M1426/M1423</f>
        <v>0</v>
      </c>
      <c r="O1426" s="88"/>
      <c r="P1426" s="75">
        <f>O1426/O1423</f>
        <v>0</v>
      </c>
      <c r="Q1426" s="88"/>
      <c r="R1426" s="75">
        <f>Q1426/Q1423</f>
        <v>0</v>
      </c>
      <c r="S1426" s="88"/>
      <c r="T1426" s="75">
        <f>S1426/S1423</f>
        <v>0</v>
      </c>
      <c r="U1426" s="88"/>
      <c r="V1426" s="75">
        <f>U1426/U1423</f>
        <v>0</v>
      </c>
      <c r="W1426" s="88"/>
      <c r="X1426" s="75">
        <f>W1426/W1423</f>
        <v>0</v>
      </c>
      <c r="Y1426" s="88"/>
      <c r="Z1426" s="75">
        <f>Y1426/Y1423</f>
        <v>0</v>
      </c>
      <c r="AA1426" s="88"/>
      <c r="AB1426" s="75">
        <f>AA1426/AA1423</f>
        <v>0</v>
      </c>
      <c r="AC1426" s="88"/>
      <c r="AD1426" s="75">
        <f>AC1426/AC1423</f>
        <v>0</v>
      </c>
      <c r="AE1426" s="88"/>
      <c r="AF1426" s="75">
        <f>AE1426/AE1423</f>
        <v>0</v>
      </c>
      <c r="AG1426" s="88"/>
      <c r="AH1426" s="75">
        <f>AG1426/AG1423</f>
        <v>0</v>
      </c>
      <c r="AI1426" s="88"/>
      <c r="AJ1426" s="75">
        <f>AI1426/AI1423</f>
        <v>0</v>
      </c>
      <c r="AK1426" s="88">
        <v>0</v>
      </c>
      <c r="AL1426" s="75">
        <f>AK1426/AK1423</f>
        <v>0</v>
      </c>
      <c r="AM1426" s="88">
        <v>0</v>
      </c>
      <c r="AN1426" s="75">
        <f>AM1426/AM1423</f>
        <v>0</v>
      </c>
      <c r="AO1426" s="88"/>
      <c r="AP1426" s="75">
        <f>AO1426/AO1423</f>
        <v>0</v>
      </c>
      <c r="AQ1426" s="88"/>
      <c r="AR1426" s="75">
        <f>AQ1426/AQ1423</f>
        <v>0</v>
      </c>
      <c r="AS1426" s="88"/>
      <c r="AT1426" s="75">
        <f>AS1426/AS1423</f>
        <v>0</v>
      </c>
      <c r="AU1426" s="107">
        <f>E1426+M1426+O1426+Q1426+W1426+Y1426+AA1426+AE1426+AG1426+AI1426+AO1426+AS1426+G1426+K1426+I1426+AC1426+S1426+U1426+AQ1426+AK1426+AM1426+C1426</f>
        <v>0</v>
      </c>
      <c r="AV1426" s="155">
        <f t="shared" si="6420"/>
        <v>0</v>
      </c>
      <c r="AW1426" s="93">
        <f>IF(D1426=0,0,(IF('Attorney Detail'!I1424="yes",(D1426/AV1426)*('Attorney Detail'!G1424+'Attorney Detail'!H1424),0)))</f>
        <v>0</v>
      </c>
      <c r="AX1426" s="93">
        <f>IF(F1426=0,0,(IF('Attorney Detail'!J1424="yes",(F1426/AV1426)*('Attorney Detail'!G1424+'Attorney Detail'!H1424),0)))</f>
        <v>0</v>
      </c>
      <c r="AY1426" s="93">
        <f>IF(H1426+J1426=0,0,(IF('Attorney Detail'!K1424="yes",((H1426+J1426)/AV1426)*('Attorney Detail'!G1424+'Attorney Detail'!H1424),0)))</f>
        <v>0</v>
      </c>
      <c r="AZ1426" s="93">
        <f>IF(L1426=0,0,(IF('Attorney Detail'!L1424="yes",(L1426/AV1426)*('Attorney Detail'!G1424+'Attorney Detail'!H1424),0)))</f>
        <v>0</v>
      </c>
      <c r="BA1426" s="93">
        <f>IF(N1426=0,0,(N1426/AV1426)*('Attorney Detail'!G1424+'Attorney Detail'!H1424))</f>
        <v>0</v>
      </c>
      <c r="BB1426" s="93">
        <f>IF(R1426+T1426=0,0,(IF('Attorney Detail'!M1424="yes",((R1426+T1426)/AV1426)*('Attorney Detail'!G1424+'Attorney Detail'!H1424),0)))</f>
        <v>0</v>
      </c>
      <c r="BC1426" s="93">
        <f>IF(V1426=0,0,(IF('Attorney Detail'!N1424="yes",(((V1426)/AV1426)*('Attorney Detail'!G1424+'Attorney Detail'!H1424)),0)))</f>
        <v>0</v>
      </c>
      <c r="BD1426" s="93">
        <f>IF(X1426+Z1426+AB1426=0,0,(IF('Attorney Detail'!O1424="yes",((X1426+Z1426+AB1426)/AV1426)*('Attorney Detail'!G1424+'Attorney Detail'!H1424),0)))</f>
        <v>0</v>
      </c>
      <c r="BE1426" s="93">
        <f>IF(AD1426=0,0,(IF('Attorney Detail'!P1424="yes",(AD1426/AV1426)*('Attorney Detail'!G1424+'Attorney Detail'!H1424),0)))</f>
        <v>0</v>
      </c>
      <c r="BF1426" s="93">
        <f>IF(AF1426=0,0,(IF('Attorney Detail'!Q1424="yes",(AF1426/AV1426)*('Attorney Detail'!G1424+'Attorney Detail'!H1424),0)))</f>
        <v>0</v>
      </c>
      <c r="BG1426" s="93">
        <f>IF(AH1426=0,0,(AH1426/AV1426)*('Attorney Detail'!G1424+'Attorney Detail'!H1424))</f>
        <v>0</v>
      </c>
      <c r="BH1426" s="93">
        <f>IF(AK1426+AM1426=0,0,(IF('Attorney Detail'!R1424="yes",((AL1426+AN1426)/AV1426)*('Attorney Detail'!G1424+'Attorney Detail'!H1424),0)))</f>
        <v>0</v>
      </c>
      <c r="BI1426" s="91">
        <f>IF(AP1426=0,0,(IF('Attorney Detail'!S1424="yes",(AP1426/AV1426)*('Attorney Detail'!G1424+'Attorney Detail'!H1424),0)))</f>
        <v>0</v>
      </c>
      <c r="BJ1426" s="91">
        <f>IF(AT1426=0,0,(AT1426/AV1426)*('Attorney Detail'!G1424+'Attorney Detail'!H1424))</f>
        <v>0</v>
      </c>
      <c r="BK1426" s="91">
        <f>IF((AU1426)=0,('Attorney Detail'!G1424+'Attorney Detail'!H1424),SUM(AW1426:BJ1426))</f>
        <v>0</v>
      </c>
    </row>
    <row r="1427" spans="1:63" ht="16.5" thickTop="1" thickBot="1" x14ac:dyDescent="0.3">
      <c r="A1427" s="22" t="s">
        <v>27</v>
      </c>
      <c r="B1427" s="23"/>
      <c r="C1427" s="88"/>
      <c r="D1427" s="75">
        <f>C1427/C1423</f>
        <v>0</v>
      </c>
      <c r="E1427" s="88"/>
      <c r="F1427" s="75">
        <f>E1427/E1423</f>
        <v>0</v>
      </c>
      <c r="G1427" s="88"/>
      <c r="H1427" s="75">
        <f>G1427/G1423</f>
        <v>0</v>
      </c>
      <c r="I1427" s="88"/>
      <c r="J1427" s="75">
        <f>I1427/I1423</f>
        <v>0</v>
      </c>
      <c r="K1427" s="88"/>
      <c r="L1427" s="75">
        <f>K1427/K1423</f>
        <v>0</v>
      </c>
      <c r="M1427" s="88"/>
      <c r="N1427" s="75">
        <f>M1427/M1423</f>
        <v>0</v>
      </c>
      <c r="O1427" s="88"/>
      <c r="P1427" s="75">
        <f>O1427/O1423</f>
        <v>0</v>
      </c>
      <c r="Q1427" s="88"/>
      <c r="R1427" s="75">
        <f>Q1427/Q1423</f>
        <v>0</v>
      </c>
      <c r="S1427" s="88"/>
      <c r="T1427" s="75">
        <f>S1427/S1423</f>
        <v>0</v>
      </c>
      <c r="U1427" s="88"/>
      <c r="V1427" s="75">
        <f>U1427/U1423</f>
        <v>0</v>
      </c>
      <c r="W1427" s="88"/>
      <c r="X1427" s="75">
        <f>W1427/W1423</f>
        <v>0</v>
      </c>
      <c r="Y1427" s="88"/>
      <c r="Z1427" s="75">
        <f>Y1427/Y1423</f>
        <v>0</v>
      </c>
      <c r="AA1427" s="88"/>
      <c r="AB1427" s="75">
        <f>AA1427/AA1423</f>
        <v>0</v>
      </c>
      <c r="AC1427" s="88"/>
      <c r="AD1427" s="75">
        <f>AC1427/AC1423</f>
        <v>0</v>
      </c>
      <c r="AE1427" s="88"/>
      <c r="AF1427" s="75">
        <f>AE1427/AE1423</f>
        <v>0</v>
      </c>
      <c r="AG1427" s="88"/>
      <c r="AH1427" s="75">
        <f>AG1427/AG1423</f>
        <v>0</v>
      </c>
      <c r="AI1427" s="88"/>
      <c r="AJ1427" s="75">
        <f>AI1427/AI1423</f>
        <v>0</v>
      </c>
      <c r="AK1427" s="88">
        <v>0</v>
      </c>
      <c r="AL1427" s="75">
        <f>AK1427/AK1423</f>
        <v>0</v>
      </c>
      <c r="AM1427" s="88">
        <v>0</v>
      </c>
      <c r="AN1427" s="75">
        <f>AM1427/AM1423</f>
        <v>0</v>
      </c>
      <c r="AO1427" s="88"/>
      <c r="AP1427" s="75">
        <f>AO1427/AO1423</f>
        <v>0</v>
      </c>
      <c r="AQ1427" s="88"/>
      <c r="AR1427" s="75">
        <f>AQ1427/AQ1423</f>
        <v>0</v>
      </c>
      <c r="AS1427" s="88"/>
      <c r="AT1427" s="75">
        <f>AS1427/AS1423</f>
        <v>0</v>
      </c>
      <c r="AU1427" s="107">
        <f>E1427+M1427+O1427+Q1427+W1427+Y1427+AA1427+AE1427+AG1427+AI1427+AO1427+AS1427+G1427+K1427+I1427+AC1427+S1427+U1427+AQ1427+AK1427+AM1427+C1427</f>
        <v>0</v>
      </c>
      <c r="AV1427" s="155">
        <f t="shared" si="6420"/>
        <v>0</v>
      </c>
      <c r="AW1427" s="93">
        <f>IF(D1427=0,0,(IF('Attorney Detail'!I1425="yes",(D1427/AV1427)*('Attorney Detail'!G1425+'Attorney Detail'!H1425),0)))</f>
        <v>0</v>
      </c>
      <c r="AX1427" s="93">
        <f>IF(F1427=0,0,(IF('Attorney Detail'!J1425="yes",(F1427/AV1427)*('Attorney Detail'!G1425+'Attorney Detail'!H1425),0)))</f>
        <v>0</v>
      </c>
      <c r="AY1427" s="93">
        <f>IF(H1427+J1427=0,0,(IF('Attorney Detail'!K1425="yes",((H1427+J1427)/AV1427)*('Attorney Detail'!G1425+'Attorney Detail'!H1425),0)))</f>
        <v>0</v>
      </c>
      <c r="AZ1427" s="93">
        <f>IF(L1427=0,0,(IF('Attorney Detail'!L1425="yes",(L1427/AV1427)*('Attorney Detail'!G1425+'Attorney Detail'!H1425),0)))</f>
        <v>0</v>
      </c>
      <c r="BA1427" s="93">
        <f>IF(N1427=0,0,(N1427/AV1427)*('Attorney Detail'!G1425+'Attorney Detail'!H1425))</f>
        <v>0</v>
      </c>
      <c r="BB1427" s="93">
        <f>IF(R1427+T1427=0,0,(IF('Attorney Detail'!M1425="yes",((R1427+T1427)/AV1427)*('Attorney Detail'!G1425+'Attorney Detail'!H1425),0)))</f>
        <v>0</v>
      </c>
      <c r="BC1427" s="93">
        <f>IF(V1427=0,0,(IF('Attorney Detail'!N1425="yes",(((V1427)/AV1427)*('Attorney Detail'!G1425+'Attorney Detail'!H1425)),0)))</f>
        <v>0</v>
      </c>
      <c r="BD1427" s="93">
        <f>IF(X1427+Z1427+AB1427=0,0,(IF('Attorney Detail'!O1425="yes",((X1427+Z1427+AB1427)/AV1427)*('Attorney Detail'!G1425+'Attorney Detail'!H1425),0)))</f>
        <v>0</v>
      </c>
      <c r="BE1427" s="93">
        <f>IF(AD1427=0,0,(IF('Attorney Detail'!P1425="yes",(AD1427/AV1427)*('Attorney Detail'!G1425+'Attorney Detail'!H1425),0)))</f>
        <v>0</v>
      </c>
      <c r="BF1427" s="93">
        <f>IF(AF1427=0,0,(IF('Attorney Detail'!Q1425="yes",(AF1427/AV1427)*('Attorney Detail'!G1425+'Attorney Detail'!H1425),0)))</f>
        <v>0</v>
      </c>
      <c r="BG1427" s="93">
        <f>IF(AH1427=0,0,(AH1427/AV1427)*('Attorney Detail'!G1425+'Attorney Detail'!H1425))</f>
        <v>0</v>
      </c>
      <c r="BH1427" s="93">
        <f>IF(AK1427+AM1427=0,0,(IF('Attorney Detail'!R1425="yes",((AL1427+AN1427)/AV1427)*('Attorney Detail'!G1425+'Attorney Detail'!H1425),0)))</f>
        <v>0</v>
      </c>
      <c r="BI1427" s="91">
        <f>IF(AP1427=0,0,(IF('Attorney Detail'!S1425="yes",(AP1427/AV1427)*('Attorney Detail'!G1425+'Attorney Detail'!H1425),0)))</f>
        <v>0</v>
      </c>
      <c r="BJ1427" s="91">
        <f>IF(AT1427=0,0,(AT1427/AV1427)*('Attorney Detail'!G1425+'Attorney Detail'!H1425))</f>
        <v>0</v>
      </c>
      <c r="BK1427" s="91">
        <f>IF((AU1427)=0,('Attorney Detail'!G1425+'Attorney Detail'!H1425),SUM(AW1427:BJ1427))</f>
        <v>0</v>
      </c>
    </row>
    <row r="1428" spans="1:63" ht="16.5" thickTop="1" thickBot="1" x14ac:dyDescent="0.3">
      <c r="A1428" s="24" t="s">
        <v>28</v>
      </c>
      <c r="B1428" s="25"/>
      <c r="C1428" s="25"/>
      <c r="D1428" s="75">
        <f>C1428/C1423</f>
        <v>0</v>
      </c>
      <c r="E1428" s="25"/>
      <c r="F1428" s="75">
        <f>E1428/E1423</f>
        <v>0</v>
      </c>
      <c r="G1428" s="25"/>
      <c r="H1428" s="75">
        <f>G1428/G1423</f>
        <v>0</v>
      </c>
      <c r="I1428" s="25"/>
      <c r="J1428" s="75">
        <f>I1428/I1423</f>
        <v>0</v>
      </c>
      <c r="K1428" s="25"/>
      <c r="L1428" s="75">
        <f>K1428/K1423</f>
        <v>0</v>
      </c>
      <c r="M1428" s="25"/>
      <c r="N1428" s="75">
        <f>M1428/M1423</f>
        <v>0</v>
      </c>
      <c r="O1428" s="25"/>
      <c r="P1428" s="75">
        <f>O1428/O1423</f>
        <v>0</v>
      </c>
      <c r="Q1428" s="25"/>
      <c r="R1428" s="75">
        <f>Q1428/Q1423</f>
        <v>0</v>
      </c>
      <c r="S1428" s="25"/>
      <c r="T1428" s="75">
        <f>S1428/S1423</f>
        <v>0</v>
      </c>
      <c r="U1428" s="25"/>
      <c r="V1428" s="75">
        <f>U1428/U1423</f>
        <v>0</v>
      </c>
      <c r="W1428" s="25"/>
      <c r="X1428" s="75">
        <f>W1428/W1423</f>
        <v>0</v>
      </c>
      <c r="Y1428" s="25"/>
      <c r="Z1428" s="75">
        <f>Y1428/Y1423</f>
        <v>0</v>
      </c>
      <c r="AA1428" s="25"/>
      <c r="AB1428" s="75">
        <f>AA1428/AA1423</f>
        <v>0</v>
      </c>
      <c r="AC1428" s="25"/>
      <c r="AD1428" s="75">
        <f>AC1428/AC1423</f>
        <v>0</v>
      </c>
      <c r="AE1428" s="25"/>
      <c r="AF1428" s="75">
        <f>AE1428/AE1423</f>
        <v>0</v>
      </c>
      <c r="AG1428" s="25"/>
      <c r="AH1428" s="75">
        <f>AG1428/AG1423</f>
        <v>0</v>
      </c>
      <c r="AI1428" s="25"/>
      <c r="AJ1428" s="75">
        <f>AI1428/AI1423</f>
        <v>0</v>
      </c>
      <c r="AK1428" s="25">
        <v>0</v>
      </c>
      <c r="AL1428" s="75">
        <f>AK1428/AK1423</f>
        <v>0</v>
      </c>
      <c r="AM1428" s="25">
        <v>0</v>
      </c>
      <c r="AN1428" s="75">
        <f>AM1428/AM1423</f>
        <v>0</v>
      </c>
      <c r="AO1428" s="25"/>
      <c r="AP1428" s="75">
        <f>AO1428/AO1423</f>
        <v>0</v>
      </c>
      <c r="AQ1428" s="25"/>
      <c r="AR1428" s="75">
        <f>AQ1428/AQ1423</f>
        <v>0</v>
      </c>
      <c r="AS1428" s="25"/>
      <c r="AT1428" s="75">
        <f>AS1428/AS1423</f>
        <v>0</v>
      </c>
      <c r="AU1428" s="108">
        <f>E1428+M1428+O1428+Q1428+W1428+Y1428+AA1428+AE1428+AG1428+AI1428+AO1428+AS1428+G1428+K1428+I1428+AC1428+S1428+U1428+AQ1428+AK1428+AM1428+C1428</f>
        <v>0</v>
      </c>
      <c r="AV1428" s="155">
        <f t="shared" si="6420"/>
        <v>0</v>
      </c>
      <c r="AW1428" s="93">
        <f>IF(D1428=0,0,(IF('Attorney Detail'!I1426="yes",(D1428/AV1428)*('Attorney Detail'!G1426+'Attorney Detail'!H1426),0)))</f>
        <v>0</v>
      </c>
      <c r="AX1428" s="93">
        <f>IF(F1428=0,0,(IF('Attorney Detail'!J1426="yes",(F1428/AV1428)*('Attorney Detail'!G1426+'Attorney Detail'!H1426),0)))</f>
        <v>0</v>
      </c>
      <c r="AY1428" s="93">
        <f>IF(H1428+J1428=0,0,(IF('Attorney Detail'!K1426="yes",((H1428+J1428)/AV1428)*('Attorney Detail'!G1426+'Attorney Detail'!H1426),0)))</f>
        <v>0</v>
      </c>
      <c r="AZ1428" s="93">
        <f>IF(L1428=0,0,(IF('Attorney Detail'!L1426="yes",(L1428/AV1428)*('Attorney Detail'!G1426+'Attorney Detail'!H1426),0)))</f>
        <v>0</v>
      </c>
      <c r="BA1428" s="93">
        <f>IF(N1428=0,0,(N1428/AV1428)*('Attorney Detail'!G1426+'Attorney Detail'!H1426))</f>
        <v>0</v>
      </c>
      <c r="BB1428" s="93">
        <f>IF(R1428+T1428=0,0,(IF('Attorney Detail'!M1426="yes",((R1428+T1428)/AV1428)*('Attorney Detail'!G1426+'Attorney Detail'!H1426),0)))</f>
        <v>0</v>
      </c>
      <c r="BC1428" s="93">
        <f>IF(V1428=0,0,(IF('Attorney Detail'!N1426="yes",(((V1428)/AV1428)*('Attorney Detail'!G1426+'Attorney Detail'!H1426)),0)))</f>
        <v>0</v>
      </c>
      <c r="BD1428" s="93">
        <f>IF(X1428+Z1428+AB1428=0,0,(IF('Attorney Detail'!O1426="yes",((X1428+Z1428+AB1428)/AV1428)*('Attorney Detail'!G1426+'Attorney Detail'!H1426),0)))</f>
        <v>0</v>
      </c>
      <c r="BE1428" s="93">
        <f>IF(AD1428=0,0,(IF('Attorney Detail'!P1426="yes",(AD1428/AV1428)*('Attorney Detail'!G1426+'Attorney Detail'!H1426),0)))</f>
        <v>0</v>
      </c>
      <c r="BF1428" s="93">
        <f>IF(AF1428=0,0,(IF('Attorney Detail'!Q1426="yes",(AF1428/AV1428)*('Attorney Detail'!G1426+'Attorney Detail'!H1426),0)))</f>
        <v>0</v>
      </c>
      <c r="BG1428" s="93">
        <f>IF(AH1428=0,0,(AH1428/AV1428)*('Attorney Detail'!G1426+'Attorney Detail'!H1426))</f>
        <v>0</v>
      </c>
      <c r="BH1428" s="93">
        <f>IF(AK1428+AM1428=0,0,(IF('Attorney Detail'!R1426="yes",((AL1428+AN1428)/AV1428)*('Attorney Detail'!G1426+'Attorney Detail'!H1426),0)))</f>
        <v>0</v>
      </c>
      <c r="BI1428" s="91">
        <f>IF(AP1428=0,0,(IF('Attorney Detail'!S1426="yes",(AP1428/AV1428)*('Attorney Detail'!G1426+'Attorney Detail'!H1426),0)))</f>
        <v>0</v>
      </c>
      <c r="BJ1428" s="91">
        <f>IF(AT1428=0,0,(AT1428/AV1428)*('Attorney Detail'!G1426+'Attorney Detail'!H1426))</f>
        <v>0</v>
      </c>
      <c r="BK1428" s="91">
        <f>IF((AU1428)=0,('Attorney Detail'!G1426+'Attorney Detail'!H1426),SUM(AW1428:BJ1428))</f>
        <v>0</v>
      </c>
    </row>
    <row r="1429" spans="1:63" ht="16.5" thickTop="1" thickBot="1" x14ac:dyDescent="0.3">
      <c r="A1429" s="72" t="s">
        <v>29</v>
      </c>
      <c r="B1429" s="73"/>
      <c r="C1429" s="73">
        <f t="shared" ref="C1429" si="6421">SUM(C1425:C1428)</f>
        <v>0</v>
      </c>
      <c r="D1429" s="74">
        <f t="shared" ref="D1429" si="6422">C1429/C1423</f>
        <v>0</v>
      </c>
      <c r="E1429" s="73">
        <f t="shared" ref="E1429" si="6423">SUM(E1425:E1428)</f>
        <v>0</v>
      </c>
      <c r="F1429" s="74">
        <f t="shared" ref="F1429" si="6424">E1429/E1423</f>
        <v>0</v>
      </c>
      <c r="G1429" s="73">
        <f t="shared" ref="G1429" si="6425">SUM(G1425:G1428)</f>
        <v>0</v>
      </c>
      <c r="H1429" s="75">
        <f t="shared" ref="H1429" si="6426">G1429/G1423</f>
        <v>0</v>
      </c>
      <c r="I1429" s="73">
        <f t="shared" ref="I1429" si="6427">SUM(I1425:I1428)</f>
        <v>0</v>
      </c>
      <c r="J1429" s="75">
        <f t="shared" ref="J1429" si="6428">I1429/I1423</f>
        <v>0</v>
      </c>
      <c r="K1429" s="73">
        <f t="shared" ref="K1429" si="6429">SUM(K1425:K1428)</f>
        <v>0</v>
      </c>
      <c r="L1429" s="75">
        <f t="shared" ref="L1429" si="6430">K1429/K1423</f>
        <v>0</v>
      </c>
      <c r="M1429" s="73">
        <f t="shared" ref="M1429" si="6431">SUM(M1425:M1428)</f>
        <v>0</v>
      </c>
      <c r="N1429" s="74">
        <f t="shared" ref="N1429" si="6432">M1429/M1423</f>
        <v>0</v>
      </c>
      <c r="O1429" s="73">
        <f t="shared" ref="O1429" si="6433">SUM(O1425:O1428)</f>
        <v>0</v>
      </c>
      <c r="P1429" s="74">
        <f t="shared" ref="P1429" si="6434">O1429/O1423</f>
        <v>0</v>
      </c>
      <c r="Q1429" s="73">
        <f t="shared" ref="Q1429" si="6435">SUM(Q1425:Q1428)</f>
        <v>0</v>
      </c>
      <c r="R1429" s="75">
        <f t="shared" ref="R1429" si="6436">Q1429/Q1423</f>
        <v>0</v>
      </c>
      <c r="S1429" s="73">
        <f t="shared" ref="S1429" si="6437">SUM(S1425:S1428)</f>
        <v>0</v>
      </c>
      <c r="T1429" s="75">
        <f t="shared" ref="T1429" si="6438">S1429/S1423</f>
        <v>0</v>
      </c>
      <c r="U1429" s="73">
        <f t="shared" ref="U1429" si="6439">SUM(U1425:U1428)</f>
        <v>0</v>
      </c>
      <c r="V1429" s="75">
        <f t="shared" ref="V1429" si="6440">U1429/U1423</f>
        <v>0</v>
      </c>
      <c r="W1429" s="73">
        <f t="shared" ref="W1429" si="6441">SUM(W1425:W1428)</f>
        <v>0</v>
      </c>
      <c r="X1429" s="75">
        <f t="shared" ref="X1429" si="6442">W1429/W1423</f>
        <v>0</v>
      </c>
      <c r="Y1429" s="73">
        <f t="shared" ref="Y1429" si="6443">SUM(Y1425:Y1428)</f>
        <v>0</v>
      </c>
      <c r="Z1429" s="75">
        <f t="shared" ref="Z1429" si="6444">Y1429/Y1423</f>
        <v>0</v>
      </c>
      <c r="AA1429" s="73">
        <f t="shared" ref="AA1429" si="6445">SUM(AA1425:AA1428)</f>
        <v>0</v>
      </c>
      <c r="AB1429" s="75">
        <f t="shared" ref="AB1429" si="6446">AA1429/AA1423</f>
        <v>0</v>
      </c>
      <c r="AC1429" s="73">
        <f t="shared" ref="AC1429" si="6447">SUM(AC1425:AC1428)</f>
        <v>0</v>
      </c>
      <c r="AD1429" s="75">
        <f t="shared" ref="AD1429" si="6448">AC1429/AC1423</f>
        <v>0</v>
      </c>
      <c r="AE1429" s="73">
        <f t="shared" ref="AE1429" si="6449">SUM(AE1425:AE1428)</f>
        <v>0</v>
      </c>
      <c r="AF1429" s="75">
        <f t="shared" ref="AF1429" si="6450">AE1429/AE1423</f>
        <v>0</v>
      </c>
      <c r="AG1429" s="73">
        <f t="shared" ref="AG1429" si="6451">SUM(AG1425:AG1428)</f>
        <v>0</v>
      </c>
      <c r="AH1429" s="75">
        <f t="shared" ref="AH1429" si="6452">AG1429/AG1423</f>
        <v>0</v>
      </c>
      <c r="AI1429" s="73">
        <f t="shared" ref="AI1429" si="6453">SUM(AI1425:AI1428)</f>
        <v>0</v>
      </c>
      <c r="AJ1429" s="75">
        <f t="shared" ref="AJ1429" si="6454">AI1429/AI1423</f>
        <v>0</v>
      </c>
      <c r="AK1429" s="73">
        <f t="shared" ref="AK1429" si="6455">SUM(AK1425:AK1428)</f>
        <v>0</v>
      </c>
      <c r="AL1429" s="75">
        <f t="shared" ref="AL1429" si="6456">AK1429/AK1423</f>
        <v>0</v>
      </c>
      <c r="AM1429" s="73">
        <f t="shared" ref="AM1429" si="6457">SUM(AM1425:AM1428)</f>
        <v>0</v>
      </c>
      <c r="AN1429" s="75">
        <f t="shared" ref="AN1429" si="6458">AM1429/AM1423</f>
        <v>0</v>
      </c>
      <c r="AO1429" s="73">
        <f t="shared" ref="AO1429" si="6459">SUM(AO1425:AO1428)</f>
        <v>0</v>
      </c>
      <c r="AP1429" s="75">
        <f t="shared" ref="AP1429" si="6460">AO1429/AO1423</f>
        <v>0</v>
      </c>
      <c r="AQ1429" s="73">
        <f t="shared" ref="AQ1429" si="6461">SUM(AQ1425:AQ1428)</f>
        <v>0</v>
      </c>
      <c r="AR1429" s="75">
        <f t="shared" ref="AR1429" si="6462">AQ1429/AQ1423</f>
        <v>0</v>
      </c>
      <c r="AS1429" s="73">
        <f t="shared" ref="AS1429" si="6463">SUM(AS1425:AS1428)</f>
        <v>0</v>
      </c>
      <c r="AT1429" s="75">
        <f t="shared" ref="AT1429" si="6464">AS1429/AS1423</f>
        <v>0</v>
      </c>
      <c r="AU1429" s="71">
        <f>E1429+M1429+O1429+Q1429+W1429+Y1429+AA1429+AE1429+AG1429+AI1429+AO1429+AS1429+G1429+K1429+I1429+AC1429+S1429+U1429+AQ1429+AK1429+AM1429+C1429</f>
        <v>0</v>
      </c>
      <c r="AV1429" s="155">
        <f t="shared" si="6420"/>
        <v>0</v>
      </c>
      <c r="AW1429" s="94"/>
      <c r="AX1429" s="94"/>
      <c r="AY1429" s="94"/>
      <c r="AZ1429" s="94"/>
      <c r="BA1429" s="94"/>
      <c r="BB1429" s="94"/>
      <c r="BC1429" s="94"/>
      <c r="BD1429" s="94"/>
      <c r="BE1429" s="94"/>
      <c r="BF1429" s="94"/>
      <c r="BG1429" s="94"/>
      <c r="BH1429" s="94"/>
      <c r="BI1429" s="94"/>
      <c r="BJ1429" s="94"/>
      <c r="BK1429" s="94"/>
    </row>
    <row r="1430" spans="1:63" ht="15.75" thickTop="1" x14ac:dyDescent="0.25">
      <c r="A1430" s="239"/>
      <c r="B1430" s="239"/>
      <c r="C1430" s="239"/>
      <c r="D1430" s="239"/>
      <c r="E1430" s="239"/>
      <c r="F1430" s="239"/>
      <c r="G1430" s="239"/>
      <c r="H1430" s="239"/>
      <c r="I1430" s="239"/>
      <c r="J1430" s="239"/>
      <c r="K1430" s="239"/>
      <c r="L1430" s="239"/>
      <c r="M1430" s="239"/>
      <c r="N1430" s="239"/>
      <c r="O1430" s="239"/>
      <c r="P1430" s="239"/>
      <c r="Q1430" s="239"/>
      <c r="R1430" s="239"/>
      <c r="S1430" s="239"/>
      <c r="T1430" s="239"/>
      <c r="U1430" s="239"/>
      <c r="V1430" s="239"/>
      <c r="W1430" s="239"/>
      <c r="X1430" s="239"/>
      <c r="Y1430" s="239"/>
      <c r="Z1430" s="239"/>
      <c r="AA1430" s="239"/>
      <c r="AB1430" s="239"/>
      <c r="AC1430" s="239"/>
      <c r="AD1430" s="239"/>
      <c r="AE1430" s="239"/>
      <c r="AF1430" s="239"/>
      <c r="AG1430" s="239"/>
      <c r="AH1430" s="239"/>
      <c r="AI1430" s="239"/>
      <c r="AJ1430" s="239"/>
      <c r="AK1430" s="239"/>
      <c r="AL1430" s="239"/>
      <c r="AM1430" s="239"/>
      <c r="AN1430" s="239"/>
      <c r="AO1430" s="239"/>
      <c r="AP1430" s="239"/>
      <c r="AQ1430" s="239"/>
      <c r="AR1430" s="239"/>
      <c r="AS1430" s="239"/>
      <c r="AT1430" s="239"/>
      <c r="AU1430" s="239"/>
      <c r="AV1430" s="239"/>
    </row>
    <row r="1431" spans="1:63" ht="45" x14ac:dyDescent="0.25">
      <c r="A1431" s="76"/>
      <c r="B1431" s="66" t="s">
        <v>21</v>
      </c>
      <c r="C1431" s="225" t="s">
        <v>442</v>
      </c>
      <c r="D1431" s="226"/>
      <c r="E1431" s="225" t="s">
        <v>96</v>
      </c>
      <c r="F1431" s="226"/>
      <c r="G1431" s="232" t="s">
        <v>99</v>
      </c>
      <c r="H1431" s="226"/>
      <c r="I1431" s="232" t="s">
        <v>100</v>
      </c>
      <c r="J1431" s="226"/>
      <c r="K1431" s="225" t="s">
        <v>97</v>
      </c>
      <c r="L1431" s="226"/>
      <c r="M1431" s="225" t="s">
        <v>98</v>
      </c>
      <c r="N1431" s="226"/>
      <c r="O1431" s="225" t="s">
        <v>22</v>
      </c>
      <c r="P1431" s="226"/>
      <c r="Q1431" s="225" t="s">
        <v>489</v>
      </c>
      <c r="R1431" s="226"/>
      <c r="S1431" s="225" t="s">
        <v>488</v>
      </c>
      <c r="T1431" s="226"/>
      <c r="U1431" s="232" t="s">
        <v>422</v>
      </c>
      <c r="V1431" s="226"/>
      <c r="W1431" s="232" t="s">
        <v>436</v>
      </c>
      <c r="X1431" s="226"/>
      <c r="Y1431" s="232" t="s">
        <v>423</v>
      </c>
      <c r="Z1431" s="226"/>
      <c r="AA1431" s="225" t="s">
        <v>484</v>
      </c>
      <c r="AB1431" s="226"/>
      <c r="AC1431" s="225" t="s">
        <v>93</v>
      </c>
      <c r="AD1431" s="226"/>
      <c r="AE1431" s="225" t="s">
        <v>94</v>
      </c>
      <c r="AF1431" s="226"/>
      <c r="AG1431" s="225" t="s">
        <v>485</v>
      </c>
      <c r="AH1431" s="226"/>
      <c r="AI1431" s="225" t="s">
        <v>424</v>
      </c>
      <c r="AJ1431" s="226"/>
      <c r="AK1431" s="225" t="s">
        <v>425</v>
      </c>
      <c r="AL1431" s="226"/>
      <c r="AM1431" s="225" t="s">
        <v>437</v>
      </c>
      <c r="AN1431" s="226"/>
      <c r="AO1431" s="225" t="s">
        <v>500</v>
      </c>
      <c r="AP1431" s="226"/>
      <c r="AQ1431" s="225" t="s">
        <v>426</v>
      </c>
      <c r="AR1431" s="226"/>
      <c r="AS1431" s="225" t="s">
        <v>447</v>
      </c>
      <c r="AT1431" s="226"/>
      <c r="AU1431" s="225" t="s">
        <v>23</v>
      </c>
      <c r="AV1431" s="226"/>
      <c r="AW1431" s="89" t="s">
        <v>442</v>
      </c>
      <c r="AX1431" s="89" t="s">
        <v>96</v>
      </c>
      <c r="AY1431" s="195" t="s">
        <v>459</v>
      </c>
      <c r="AZ1431" s="105" t="s">
        <v>97</v>
      </c>
      <c r="BA1431" s="105" t="s">
        <v>443</v>
      </c>
      <c r="BB1431" s="90" t="s">
        <v>434</v>
      </c>
      <c r="BC1431" s="106" t="s">
        <v>460</v>
      </c>
      <c r="BD1431" s="90" t="s">
        <v>435</v>
      </c>
      <c r="BE1431" s="90" t="s">
        <v>93</v>
      </c>
      <c r="BF1431" s="90" t="s">
        <v>94</v>
      </c>
      <c r="BG1431" s="90" t="s">
        <v>31</v>
      </c>
      <c r="BH1431" s="90" t="s">
        <v>444</v>
      </c>
      <c r="BI1431" s="91" t="s">
        <v>445</v>
      </c>
      <c r="BJ1431" s="91" t="s">
        <v>446</v>
      </c>
      <c r="BK1431" s="91" t="s">
        <v>448</v>
      </c>
    </row>
    <row r="1432" spans="1:63" x14ac:dyDescent="0.25">
      <c r="A1432" s="38" t="s">
        <v>107</v>
      </c>
      <c r="B1432" s="67"/>
      <c r="C1432" s="67"/>
      <c r="D1432" s="68"/>
      <c r="E1432" s="67"/>
      <c r="F1432" s="68"/>
      <c r="G1432" s="67"/>
      <c r="H1432" s="68"/>
      <c r="I1432" s="67"/>
      <c r="J1432" s="68"/>
      <c r="K1432" s="67"/>
      <c r="L1432" s="68"/>
      <c r="M1432" s="69"/>
      <c r="N1432" s="68"/>
      <c r="O1432" s="67"/>
      <c r="P1432" s="68"/>
      <c r="Q1432" s="67"/>
      <c r="R1432" s="68"/>
      <c r="S1432" s="67"/>
      <c r="T1432" s="68"/>
      <c r="U1432" s="67"/>
      <c r="V1432" s="68"/>
      <c r="W1432" s="67"/>
      <c r="X1432" s="68"/>
      <c r="Y1432" s="67"/>
      <c r="Z1432" s="68"/>
      <c r="AA1432" s="67"/>
      <c r="AB1432" s="68"/>
      <c r="AC1432" s="69"/>
      <c r="AD1432" s="69"/>
      <c r="AE1432" s="67"/>
      <c r="AF1432" s="68"/>
      <c r="AG1432" s="67"/>
      <c r="AH1432" s="68"/>
      <c r="AI1432" s="67"/>
      <c r="AJ1432" s="68"/>
      <c r="AK1432" s="227"/>
      <c r="AL1432" s="228"/>
      <c r="AM1432" s="227"/>
      <c r="AN1432" s="228"/>
      <c r="AO1432" s="112"/>
      <c r="AP1432" s="113"/>
      <c r="AQ1432" s="112"/>
      <c r="AR1432" s="113"/>
      <c r="AS1432" s="112"/>
      <c r="AT1432" s="113"/>
      <c r="AU1432" s="67"/>
      <c r="AV1432" s="110"/>
      <c r="AW1432" s="89"/>
      <c r="AX1432" s="89"/>
      <c r="AY1432" s="89"/>
      <c r="AZ1432" s="89"/>
      <c r="BA1432" s="89"/>
    </row>
    <row r="1433" spans="1:63" x14ac:dyDescent="0.25">
      <c r="A1433" s="77"/>
      <c r="B1433" s="70"/>
      <c r="C1433" s="223">
        <f>(VLOOKUP(A1432,$BL$2:$CH$5,2,FALSE))*'Attorney Detail'!F1433</f>
        <v>15</v>
      </c>
      <c r="D1433" s="224"/>
      <c r="E1433" s="223">
        <f>(VLOOKUP(A1432,$BL$2:$CH$5,3,FALSE))*'Attorney Detail'!F1433</f>
        <v>15</v>
      </c>
      <c r="F1433" s="224"/>
      <c r="G1433" s="223">
        <f>VLOOKUP(A1432,$BL$2:$CI$5,4,FALSE)*'Attorney Detail'!F1433</f>
        <v>50</v>
      </c>
      <c r="H1433" s="224"/>
      <c r="I1433" s="223">
        <f>VLOOKUP(A1432,$BL$2:$CI$5,5,FALSE)*'Attorney Detail'!F1433</f>
        <v>80</v>
      </c>
      <c r="J1433" s="224"/>
      <c r="K1433" s="223">
        <f>VLOOKUP(A1432,$BL$2:$CI$5,6,FALSE)*'Attorney Detail'!F1433</f>
        <v>100</v>
      </c>
      <c r="L1433" s="224"/>
      <c r="M1433" s="234">
        <f>VLOOKUP(A1432,$BL$2:$CI$5,7,FALSE)*'Attorney Detail'!F1433</f>
        <v>150</v>
      </c>
      <c r="N1433" s="224"/>
      <c r="O1433" s="223">
        <f>VLOOKUP(A1432,$BL$2:$CI$5,8,FALSE)*'Attorney Detail'!F1433</f>
        <v>300</v>
      </c>
      <c r="P1433" s="224"/>
      <c r="Q1433" s="223">
        <f>VLOOKUP(A1432,$BL$2:$CI$5,9,FALSE)*'Attorney Detail'!F1433</f>
        <v>15</v>
      </c>
      <c r="R1433" s="224"/>
      <c r="S1433" s="223">
        <f>VLOOKUP(A1432,$BL$2:$CI$5,10,FALSE)*'Attorney Detail'!F1433</f>
        <v>50</v>
      </c>
      <c r="T1433" s="224"/>
      <c r="U1433" s="223">
        <f>VLOOKUP(A1432,$BL$2:$CI$5,11,FALSE)*'Attorney Detail'!F1433</f>
        <v>100</v>
      </c>
      <c r="V1433" s="224"/>
      <c r="W1433" s="223">
        <f>VLOOKUP(A1432,$BL$2:$CI$5,12,FALSE)*'Attorney Detail'!F1433</f>
        <v>220</v>
      </c>
      <c r="X1433" s="224"/>
      <c r="Y1433" s="223">
        <f>VLOOKUP(A1432,$BL$2:$CI$5,13,FALSE)*'Attorney Detail'!F1433</f>
        <v>300</v>
      </c>
      <c r="Z1433" s="224"/>
      <c r="AA1433" s="229">
        <f>VLOOKUP(A1432,$BL$2:$CI$5,14,FALSE)*'Attorney Detail'!F1433</f>
        <v>400</v>
      </c>
      <c r="AB1433" s="230"/>
      <c r="AC1433" s="229">
        <f>VLOOKUP(A1432,$BL$2:$CI$5,15,FALSE)*'Attorney Detail'!F1433</f>
        <v>120</v>
      </c>
      <c r="AD1433" s="231"/>
      <c r="AE1433" s="229">
        <f>VLOOKUP(A1432,$BL$2:$CI$5,16,FALSE)*'Attorney Detail'!F1433</f>
        <v>120</v>
      </c>
      <c r="AF1433" s="230"/>
      <c r="AG1433" s="229">
        <f>VLOOKUP(A1432,$BL$2:$CI$5,17,FALSE)*'Attorney Detail'!F1433</f>
        <v>300</v>
      </c>
      <c r="AH1433" s="230"/>
      <c r="AI1433" s="223">
        <f>VLOOKUP(A1432,$BL$2:$CI$5,18,FALSE)*'Attorney Detail'!F1433</f>
        <v>300</v>
      </c>
      <c r="AJ1433" s="224"/>
      <c r="AK1433" s="223">
        <f>VLOOKUP(A1432,$BL$2:$CI$5,19,FALSE)*'Attorney Detail'!F1433</f>
        <v>15</v>
      </c>
      <c r="AL1433" s="224"/>
      <c r="AM1433" s="223">
        <f>VLOOKUP(A1432,$BL$2:$CI$5,20,FALSE)*'Attorney Detail'!F1433</f>
        <v>40</v>
      </c>
      <c r="AN1433" s="224"/>
      <c r="AO1433" s="223">
        <f>VLOOKUP(A1432,$BL$2:$CI$5,21,FALSE)*'Attorney Detail'!F1433</f>
        <v>40</v>
      </c>
      <c r="AP1433" s="224"/>
      <c r="AQ1433" s="223">
        <f>VLOOKUP(A1432,$BL$2:$CI$5,22,FALSE)*'Attorney Detail'!F1433</f>
        <v>40</v>
      </c>
      <c r="AR1433" s="224"/>
      <c r="AS1433" s="235">
        <f>VLOOKUP(A1432,$BL$2:$CI$5,23,FALSE)*'Attorney Detail'!F1433</f>
        <v>10000000000</v>
      </c>
      <c r="AT1433" s="236"/>
      <c r="AU1433" s="237"/>
      <c r="AV1433" s="238"/>
    </row>
    <row r="1434" spans="1:63" ht="15.75" thickBot="1" x14ac:dyDescent="0.3">
      <c r="A1434" s="37" t="str">
        <f>'Attorney Detail'!A1433&amp;""</f>
        <v/>
      </c>
      <c r="B1434" s="78" t="s">
        <v>24</v>
      </c>
      <c r="C1434" s="78" t="s">
        <v>24</v>
      </c>
      <c r="D1434" s="78" t="s">
        <v>112</v>
      </c>
      <c r="E1434" s="78" t="s">
        <v>24</v>
      </c>
      <c r="F1434" s="78" t="s">
        <v>112</v>
      </c>
      <c r="G1434" s="78" t="s">
        <v>24</v>
      </c>
      <c r="H1434" s="78" t="s">
        <v>112</v>
      </c>
      <c r="I1434" s="78" t="s">
        <v>24</v>
      </c>
      <c r="J1434" s="78" t="s">
        <v>112</v>
      </c>
      <c r="K1434" s="78" t="s">
        <v>24</v>
      </c>
      <c r="L1434" s="78" t="s">
        <v>112</v>
      </c>
      <c r="M1434" s="78" t="s">
        <v>24</v>
      </c>
      <c r="N1434" s="78" t="s">
        <v>112</v>
      </c>
      <c r="O1434" s="78" t="s">
        <v>24</v>
      </c>
      <c r="P1434" s="78" t="s">
        <v>112</v>
      </c>
      <c r="Q1434" s="78" t="s">
        <v>24</v>
      </c>
      <c r="R1434" s="78" t="s">
        <v>112</v>
      </c>
      <c r="S1434" s="78" t="s">
        <v>24</v>
      </c>
      <c r="T1434" s="78" t="s">
        <v>112</v>
      </c>
      <c r="U1434" s="78" t="s">
        <v>24</v>
      </c>
      <c r="V1434" s="78" t="s">
        <v>112</v>
      </c>
      <c r="W1434" s="78" t="s">
        <v>24</v>
      </c>
      <c r="X1434" s="78" t="s">
        <v>112</v>
      </c>
      <c r="Y1434" s="78" t="s">
        <v>24</v>
      </c>
      <c r="Z1434" s="78" t="s">
        <v>112</v>
      </c>
      <c r="AA1434" s="78" t="s">
        <v>24</v>
      </c>
      <c r="AB1434" s="78" t="s">
        <v>112</v>
      </c>
      <c r="AC1434" s="78" t="s">
        <v>24</v>
      </c>
      <c r="AD1434" s="78" t="s">
        <v>112</v>
      </c>
      <c r="AE1434" s="78" t="s">
        <v>24</v>
      </c>
      <c r="AF1434" s="78" t="s">
        <v>112</v>
      </c>
      <c r="AG1434" s="78" t="s">
        <v>24</v>
      </c>
      <c r="AH1434" s="79" t="s">
        <v>112</v>
      </c>
      <c r="AI1434" s="78" t="s">
        <v>24</v>
      </c>
      <c r="AJ1434" s="78" t="s">
        <v>112</v>
      </c>
      <c r="AK1434" s="78" t="s">
        <v>24</v>
      </c>
      <c r="AL1434" s="78" t="s">
        <v>112</v>
      </c>
      <c r="AM1434" s="78" t="s">
        <v>24</v>
      </c>
      <c r="AN1434" s="78" t="s">
        <v>112</v>
      </c>
      <c r="AO1434" s="78" t="s">
        <v>24</v>
      </c>
      <c r="AP1434" s="78" t="s">
        <v>112</v>
      </c>
      <c r="AQ1434" s="78" t="s">
        <v>24</v>
      </c>
      <c r="AR1434" s="78" t="s">
        <v>112</v>
      </c>
      <c r="AS1434" s="78" t="s">
        <v>24</v>
      </c>
      <c r="AT1434" s="78" t="s">
        <v>112</v>
      </c>
      <c r="AU1434" s="78" t="s">
        <v>24</v>
      </c>
      <c r="AV1434" s="154" t="s">
        <v>112</v>
      </c>
    </row>
    <row r="1435" spans="1:63" ht="16.5" thickTop="1" thickBot="1" x14ac:dyDescent="0.3">
      <c r="A1435" s="20" t="s">
        <v>25</v>
      </c>
      <c r="B1435" s="21"/>
      <c r="C1435" s="21"/>
      <c r="D1435" s="75">
        <f>C1435/C1433</f>
        <v>0</v>
      </c>
      <c r="E1435" s="21"/>
      <c r="F1435" s="75">
        <f>E1435/E1433</f>
        <v>0</v>
      </c>
      <c r="G1435" s="21"/>
      <c r="H1435" s="75">
        <f>G1435/G1433</f>
        <v>0</v>
      </c>
      <c r="I1435" s="21"/>
      <c r="J1435" s="75">
        <f>I1435/I1433</f>
        <v>0</v>
      </c>
      <c r="K1435" s="21"/>
      <c r="L1435" s="75">
        <f>K1435/K1433</f>
        <v>0</v>
      </c>
      <c r="M1435" s="21"/>
      <c r="N1435" s="75">
        <f>M1435/M1433</f>
        <v>0</v>
      </c>
      <c r="O1435" s="21"/>
      <c r="P1435" s="75">
        <f>O1435/O1433</f>
        <v>0</v>
      </c>
      <c r="Q1435" s="21"/>
      <c r="R1435" s="75">
        <f>Q1435/Q1433</f>
        <v>0</v>
      </c>
      <c r="S1435" s="21"/>
      <c r="T1435" s="75">
        <f>S1435/S1433</f>
        <v>0</v>
      </c>
      <c r="U1435" s="21"/>
      <c r="V1435" s="75">
        <f>U1435/U1433</f>
        <v>0</v>
      </c>
      <c r="W1435" s="21"/>
      <c r="X1435" s="75">
        <f>W1435/W1433</f>
        <v>0</v>
      </c>
      <c r="Y1435" s="21"/>
      <c r="Z1435" s="75">
        <f>Y1435/Y1433</f>
        <v>0</v>
      </c>
      <c r="AA1435" s="21"/>
      <c r="AB1435" s="75">
        <f>AA1435/AA1433</f>
        <v>0</v>
      </c>
      <c r="AC1435" s="21"/>
      <c r="AD1435" s="75">
        <f>AC1435/AC1433</f>
        <v>0</v>
      </c>
      <c r="AE1435" s="21"/>
      <c r="AF1435" s="75">
        <f>AE1435/AE1433</f>
        <v>0</v>
      </c>
      <c r="AG1435" s="21"/>
      <c r="AH1435" s="75">
        <f>AG1435/AG1433</f>
        <v>0</v>
      </c>
      <c r="AI1435" s="21"/>
      <c r="AJ1435" s="75">
        <f>AI1435/AI1433</f>
        <v>0</v>
      </c>
      <c r="AK1435" s="21"/>
      <c r="AL1435" s="75">
        <f>AK1435/AK1433</f>
        <v>0</v>
      </c>
      <c r="AM1435" s="21">
        <v>0</v>
      </c>
      <c r="AN1435" s="75">
        <f>AM1435/AM1433</f>
        <v>0</v>
      </c>
      <c r="AO1435" s="21"/>
      <c r="AP1435" s="75">
        <f>AO1435/AO1433</f>
        <v>0</v>
      </c>
      <c r="AQ1435" s="21"/>
      <c r="AR1435" s="75">
        <f>AQ1435/AQ1433</f>
        <v>0</v>
      </c>
      <c r="AS1435" s="21"/>
      <c r="AT1435" s="75">
        <f>AS1435/AS1433</f>
        <v>0</v>
      </c>
      <c r="AU1435" s="100">
        <f>E1435+M1435+O1435+Q1435+W1435+Y1435+AA1435+AE1435+AG1435+AI1435+AO1435+AS1435+G1435+K1435+I1435+AC1435+S1435+U1435+AQ1435+AK1435+AM1435+C1435</f>
        <v>0</v>
      </c>
      <c r="AV1435" s="155">
        <f t="shared" ref="AV1435:AV1439" si="6465">F1435+N1435+P1435+R1435+X1435+Z1435+AB1435+AF1435+AH1435+AJ1435+AP1435+AT1435+AD1435+H1435+L1435+J1435+T1435+V1435+AR1435+AL1435+AN1435+D1435</f>
        <v>0</v>
      </c>
      <c r="AW1435" s="93">
        <f>IF(D1435=0,0,(IF('Attorney Detail'!I1433="yes",(D1435/AV1435)*('Attorney Detail'!G1433+'Attorney Detail'!H1433),0)))</f>
        <v>0</v>
      </c>
      <c r="AX1435" s="93">
        <f>IF(F1435=0,0,(IF('Attorney Detail'!J1433="yes",(F1435/AV1435)*('Attorney Detail'!G1433+'Attorney Detail'!H1433),0)))</f>
        <v>0</v>
      </c>
      <c r="AY1435" s="93">
        <f>IF(H1435+J1435=0,0,(IF('Attorney Detail'!K1433="yes",((H1435+J1435)/AV1435)*('Attorney Detail'!G1433+'Attorney Detail'!H1433),0)))</f>
        <v>0</v>
      </c>
      <c r="AZ1435" s="93">
        <f>IF(L1435=0,0,(IF('Attorney Detail'!L1433="yes",(L1435/AV1435)*('Attorney Detail'!G1433+'Attorney Detail'!H1433),0)))</f>
        <v>0</v>
      </c>
      <c r="BA1435" s="93">
        <f>IF(N1435=0,0,(N1435/AV1435)*('Attorney Detail'!G1433+'Attorney Detail'!H1433))</f>
        <v>0</v>
      </c>
      <c r="BB1435" s="93">
        <f>IF(R1435+T1435=0,0,(IF('Attorney Detail'!M1433="yes",((R1435+T1435)/AV1435)*('Attorney Detail'!G1433+'Attorney Detail'!H1433),0)))</f>
        <v>0</v>
      </c>
      <c r="BC1435" s="93">
        <f>IF(V1435=0,0,(IF('Attorney Detail'!N1433="yes",(((V1435)/AV1435)*('Attorney Detail'!G1433+'Attorney Detail'!H1433)),0)))</f>
        <v>0</v>
      </c>
      <c r="BD1435" s="93">
        <f>IF(X1435+Z1435+AB1435=0,0,(IF('Attorney Detail'!O1433="yes",((X1435+Z1435+AB1435)/AV1435)*('Attorney Detail'!G1433+'Attorney Detail'!H1433),0)))</f>
        <v>0</v>
      </c>
      <c r="BE1435" s="93">
        <f>IF(AD1435=0,0,(IF('Attorney Detail'!P1433="yes",(AD1435/AV1435)*('Attorney Detail'!G1433+'Attorney Detail'!H1433),0)))</f>
        <v>0</v>
      </c>
      <c r="BF1435" s="93">
        <f>IF(AF1435=0,0,(IF('Attorney Detail'!Q1433="yes",(AF1435/AV1435)*('Attorney Detail'!G1433+'Attorney Detail'!H1433),0)))</f>
        <v>0</v>
      </c>
      <c r="BG1435" s="93">
        <f>IF(AH1435=0,0,(AH1435/AV1435)*('Attorney Detail'!G1433+'Attorney Detail'!H1433))</f>
        <v>0</v>
      </c>
      <c r="BH1435" s="93">
        <f>IF(AK1435+AM1435=0,0,(IF('Attorney Detail'!R1433="yes",((AL1435+AN1435)/AV1435)*('Attorney Detail'!G1433+'Attorney Detail'!H1433),0)))</f>
        <v>0</v>
      </c>
      <c r="BI1435" s="91">
        <f>IF(AP1435=0,0,(IF('Attorney Detail'!S1433="yes",(AP1435/AV1435)*('Attorney Detail'!G1433+'Attorney Detail'!H1433),0)))</f>
        <v>0</v>
      </c>
      <c r="BJ1435" s="91">
        <f>IF(AT1435=0,0,(AT1435/AV1435)*('Attorney Detail'!G1433+'Attorney Detail'!H1433))</f>
        <v>0</v>
      </c>
      <c r="BK1435" s="91">
        <f>IF((AU1435)=0,('Attorney Detail'!G1433+'Attorney Detail'!H1433),SUM(AW1435:BJ1435))</f>
        <v>0</v>
      </c>
    </row>
    <row r="1436" spans="1:63" ht="16.5" thickTop="1" thickBot="1" x14ac:dyDescent="0.3">
      <c r="A1436" s="210"/>
      <c r="B1436" s="210"/>
      <c r="C1436" s="88"/>
      <c r="D1436" s="75">
        <f>C1436/C1433</f>
        <v>0</v>
      </c>
      <c r="E1436" s="88"/>
      <c r="F1436" s="75">
        <f>E1436/E1433</f>
        <v>0</v>
      </c>
      <c r="G1436" s="88"/>
      <c r="H1436" s="75">
        <f>G1436/G1433</f>
        <v>0</v>
      </c>
      <c r="I1436" s="88"/>
      <c r="J1436" s="75">
        <f>I1436/I1433</f>
        <v>0</v>
      </c>
      <c r="K1436" s="88"/>
      <c r="L1436" s="75">
        <f>K1436/K1433</f>
        <v>0</v>
      </c>
      <c r="M1436" s="88"/>
      <c r="N1436" s="75">
        <f>M1436/M1433</f>
        <v>0</v>
      </c>
      <c r="O1436" s="88"/>
      <c r="P1436" s="75">
        <f>O1436/O1433</f>
        <v>0</v>
      </c>
      <c r="Q1436" s="88"/>
      <c r="R1436" s="75">
        <f>Q1436/Q1433</f>
        <v>0</v>
      </c>
      <c r="S1436" s="88"/>
      <c r="T1436" s="75">
        <f>S1436/S1433</f>
        <v>0</v>
      </c>
      <c r="U1436" s="88"/>
      <c r="V1436" s="75">
        <f>U1436/U1433</f>
        <v>0</v>
      </c>
      <c r="W1436" s="88"/>
      <c r="X1436" s="75">
        <f>W1436/W1433</f>
        <v>0</v>
      </c>
      <c r="Y1436" s="88"/>
      <c r="Z1436" s="75">
        <f>Y1436/Y1433</f>
        <v>0</v>
      </c>
      <c r="AA1436" s="88"/>
      <c r="AB1436" s="75">
        <f>AA1436/AA1433</f>
        <v>0</v>
      </c>
      <c r="AC1436" s="88"/>
      <c r="AD1436" s="75">
        <f>AC1436/AC1433</f>
        <v>0</v>
      </c>
      <c r="AE1436" s="88"/>
      <c r="AF1436" s="75">
        <f>AE1436/AE1433</f>
        <v>0</v>
      </c>
      <c r="AG1436" s="88"/>
      <c r="AH1436" s="75">
        <f>AG1436/AG1433</f>
        <v>0</v>
      </c>
      <c r="AI1436" s="88"/>
      <c r="AJ1436" s="75">
        <f>AI1436/AI1433</f>
        <v>0</v>
      </c>
      <c r="AK1436" s="88">
        <v>0</v>
      </c>
      <c r="AL1436" s="75">
        <f>AK1436/AK1433</f>
        <v>0</v>
      </c>
      <c r="AM1436" s="88">
        <v>0</v>
      </c>
      <c r="AN1436" s="75">
        <f>AM1436/AM1433</f>
        <v>0</v>
      </c>
      <c r="AO1436" s="88"/>
      <c r="AP1436" s="75">
        <f>AO1436/AO1433</f>
        <v>0</v>
      </c>
      <c r="AQ1436" s="88"/>
      <c r="AR1436" s="75">
        <f>AQ1436/AQ1433</f>
        <v>0</v>
      </c>
      <c r="AS1436" s="88"/>
      <c r="AT1436" s="75">
        <f>AS1436/AS1433</f>
        <v>0</v>
      </c>
      <c r="AU1436" s="107">
        <f>E1436+M1436+O1436+Q1436+W1436+Y1436+AA1436+AE1436+AG1436+AI1436+AO1436+AS1436+G1436+K1436+I1436+AC1436+S1436+U1436+AQ1436+AK1436+AM1436+C1436</f>
        <v>0</v>
      </c>
      <c r="AV1436" s="155">
        <f t="shared" si="6465"/>
        <v>0</v>
      </c>
      <c r="AW1436" s="93">
        <f>IF(D1436=0,0,(IF('Attorney Detail'!I1434="yes",(D1436/AV1436)*('Attorney Detail'!G1434+'Attorney Detail'!H1434),0)))</f>
        <v>0</v>
      </c>
      <c r="AX1436" s="93">
        <f>IF(F1436=0,0,(IF('Attorney Detail'!J1434="yes",(F1436/AV1436)*('Attorney Detail'!G1434+'Attorney Detail'!H1434),0)))</f>
        <v>0</v>
      </c>
      <c r="AY1436" s="93">
        <f>IF(H1436+J1436=0,0,(IF('Attorney Detail'!K1434="yes",((H1436+J1436)/AV1436)*('Attorney Detail'!G1434+'Attorney Detail'!H1434),0)))</f>
        <v>0</v>
      </c>
      <c r="AZ1436" s="93">
        <f>IF(L1436=0,0,(IF('Attorney Detail'!L1434="yes",(L1436/AV1436)*('Attorney Detail'!G1434+'Attorney Detail'!H1434),0)))</f>
        <v>0</v>
      </c>
      <c r="BA1436" s="93">
        <f>IF(N1436=0,0,(N1436/AV1436)*('Attorney Detail'!G1434+'Attorney Detail'!H1434))</f>
        <v>0</v>
      </c>
      <c r="BB1436" s="93">
        <f>IF(R1436+T1436=0,0,(IF('Attorney Detail'!M1434="yes",((R1436+T1436)/AV1436)*('Attorney Detail'!G1434+'Attorney Detail'!H1434),0)))</f>
        <v>0</v>
      </c>
      <c r="BC1436" s="93">
        <f>IF(V1436=0,0,(IF('Attorney Detail'!N1434="yes",(((V1436)/AV1436)*('Attorney Detail'!G1434+'Attorney Detail'!H1434)),0)))</f>
        <v>0</v>
      </c>
      <c r="BD1436" s="93">
        <f>IF(X1436+Z1436+AB1436=0,0,(IF('Attorney Detail'!O1434="yes",((X1436+Z1436+AB1436)/AV1436)*('Attorney Detail'!G1434+'Attorney Detail'!H1434),0)))</f>
        <v>0</v>
      </c>
      <c r="BE1436" s="93">
        <f>IF(AD1436=0,0,(IF('Attorney Detail'!P1434="yes",(AD1436/AV1436)*('Attorney Detail'!G1434+'Attorney Detail'!H1434),0)))</f>
        <v>0</v>
      </c>
      <c r="BF1436" s="93">
        <f>IF(AF1436=0,0,(IF('Attorney Detail'!Q1434="yes",(AF1436/AV1436)*('Attorney Detail'!G1434+'Attorney Detail'!H1434),0)))</f>
        <v>0</v>
      </c>
      <c r="BG1436" s="93">
        <f>IF(AH1436=0,0,(AH1436/AV1436)*('Attorney Detail'!G1434+'Attorney Detail'!H1434))</f>
        <v>0</v>
      </c>
      <c r="BH1436" s="93">
        <f>IF(AK1436+AM1436=0,0,(IF('Attorney Detail'!R1434="yes",((AL1436+AN1436)/AV1436)*('Attorney Detail'!G1434+'Attorney Detail'!H1434),0)))</f>
        <v>0</v>
      </c>
      <c r="BI1436" s="91">
        <f>IF(AP1436=0,0,(IF('Attorney Detail'!S1434="yes",(AP1436/AV1436)*('Attorney Detail'!G1434+'Attorney Detail'!H1434),0)))</f>
        <v>0</v>
      </c>
      <c r="BJ1436" s="91">
        <f>IF(AT1436=0,0,(AT1436/AV1436)*('Attorney Detail'!G1434+'Attorney Detail'!H1434))</f>
        <v>0</v>
      </c>
      <c r="BK1436" s="91">
        <f>IF((AU1436)=0,('Attorney Detail'!G1434+'Attorney Detail'!H1434),SUM(AW1436:BJ1436))</f>
        <v>0</v>
      </c>
    </row>
    <row r="1437" spans="1:63" ht="16.5" thickTop="1" thickBot="1" x14ac:dyDescent="0.3">
      <c r="A1437" s="22" t="s">
        <v>27</v>
      </c>
      <c r="B1437" s="23"/>
      <c r="C1437" s="88"/>
      <c r="D1437" s="75">
        <f>C1437/C1433</f>
        <v>0</v>
      </c>
      <c r="E1437" s="88"/>
      <c r="F1437" s="75">
        <f>E1437/E1433</f>
        <v>0</v>
      </c>
      <c r="G1437" s="88"/>
      <c r="H1437" s="75">
        <f>G1437/G1433</f>
        <v>0</v>
      </c>
      <c r="I1437" s="88"/>
      <c r="J1437" s="75">
        <f>I1437/I1433</f>
        <v>0</v>
      </c>
      <c r="K1437" s="88"/>
      <c r="L1437" s="75">
        <f>K1437/K1433</f>
        <v>0</v>
      </c>
      <c r="M1437" s="88"/>
      <c r="N1437" s="75">
        <f>M1437/M1433</f>
        <v>0</v>
      </c>
      <c r="O1437" s="88"/>
      <c r="P1437" s="75">
        <f>O1437/O1433</f>
        <v>0</v>
      </c>
      <c r="Q1437" s="88"/>
      <c r="R1437" s="75">
        <f>Q1437/Q1433</f>
        <v>0</v>
      </c>
      <c r="S1437" s="88"/>
      <c r="T1437" s="75">
        <f>S1437/S1433</f>
        <v>0</v>
      </c>
      <c r="U1437" s="88"/>
      <c r="V1437" s="75">
        <f>U1437/U1433</f>
        <v>0</v>
      </c>
      <c r="W1437" s="88"/>
      <c r="X1437" s="75">
        <f>W1437/W1433</f>
        <v>0</v>
      </c>
      <c r="Y1437" s="88"/>
      <c r="Z1437" s="75">
        <f>Y1437/Y1433</f>
        <v>0</v>
      </c>
      <c r="AA1437" s="88"/>
      <c r="AB1437" s="75">
        <f>AA1437/AA1433</f>
        <v>0</v>
      </c>
      <c r="AC1437" s="88"/>
      <c r="AD1437" s="75">
        <f>AC1437/AC1433</f>
        <v>0</v>
      </c>
      <c r="AE1437" s="88"/>
      <c r="AF1437" s="75">
        <f>AE1437/AE1433</f>
        <v>0</v>
      </c>
      <c r="AG1437" s="88"/>
      <c r="AH1437" s="75">
        <f>AG1437/AG1433</f>
        <v>0</v>
      </c>
      <c r="AI1437" s="88"/>
      <c r="AJ1437" s="75">
        <f>AI1437/AI1433</f>
        <v>0</v>
      </c>
      <c r="AK1437" s="88">
        <v>0</v>
      </c>
      <c r="AL1437" s="75">
        <f>AK1437/AK1433</f>
        <v>0</v>
      </c>
      <c r="AM1437" s="88">
        <v>0</v>
      </c>
      <c r="AN1437" s="75">
        <f>AM1437/AM1433</f>
        <v>0</v>
      </c>
      <c r="AO1437" s="88"/>
      <c r="AP1437" s="75">
        <f>AO1437/AO1433</f>
        <v>0</v>
      </c>
      <c r="AQ1437" s="88"/>
      <c r="AR1437" s="75">
        <f>AQ1437/AQ1433</f>
        <v>0</v>
      </c>
      <c r="AS1437" s="88"/>
      <c r="AT1437" s="75">
        <f>AS1437/AS1433</f>
        <v>0</v>
      </c>
      <c r="AU1437" s="107">
        <f>E1437+M1437+O1437+Q1437+W1437+Y1437+AA1437+AE1437+AG1437+AI1437+AO1437+AS1437+G1437+K1437+I1437+AC1437+S1437+U1437+AQ1437+AK1437+AM1437+C1437</f>
        <v>0</v>
      </c>
      <c r="AV1437" s="155">
        <f t="shared" si="6465"/>
        <v>0</v>
      </c>
      <c r="AW1437" s="93">
        <f>IF(D1437=0,0,(IF('Attorney Detail'!I1435="yes",(D1437/AV1437)*('Attorney Detail'!G1435+'Attorney Detail'!H1435),0)))</f>
        <v>0</v>
      </c>
      <c r="AX1437" s="93">
        <f>IF(F1437=0,0,(IF('Attorney Detail'!J1435="yes",(F1437/AV1437)*('Attorney Detail'!G1435+'Attorney Detail'!H1435),0)))</f>
        <v>0</v>
      </c>
      <c r="AY1437" s="93">
        <f>IF(H1437+J1437=0,0,(IF('Attorney Detail'!K1435="yes",((H1437+J1437)/AV1437)*('Attorney Detail'!G1435+'Attorney Detail'!H1435),0)))</f>
        <v>0</v>
      </c>
      <c r="AZ1437" s="93">
        <f>IF(L1437=0,0,(IF('Attorney Detail'!L1435="yes",(L1437/AV1437)*('Attorney Detail'!G1435+'Attorney Detail'!H1435),0)))</f>
        <v>0</v>
      </c>
      <c r="BA1437" s="93">
        <f>IF(N1437=0,0,(N1437/AV1437)*('Attorney Detail'!G1435+'Attorney Detail'!H1435))</f>
        <v>0</v>
      </c>
      <c r="BB1437" s="93">
        <f>IF(R1437+T1437=0,0,(IF('Attorney Detail'!M1435="yes",((R1437+T1437)/AV1437)*('Attorney Detail'!G1435+'Attorney Detail'!H1435),0)))</f>
        <v>0</v>
      </c>
      <c r="BC1437" s="93">
        <f>IF(V1437=0,0,(IF('Attorney Detail'!N1435="yes",(((V1437)/AV1437)*('Attorney Detail'!G1435+'Attorney Detail'!H1435)),0)))</f>
        <v>0</v>
      </c>
      <c r="BD1437" s="93">
        <f>IF(X1437+Z1437+AB1437=0,0,(IF('Attorney Detail'!O1435="yes",((X1437+Z1437+AB1437)/AV1437)*('Attorney Detail'!G1435+'Attorney Detail'!H1435),0)))</f>
        <v>0</v>
      </c>
      <c r="BE1437" s="93">
        <f>IF(AD1437=0,0,(IF('Attorney Detail'!P1435="yes",(AD1437/AV1437)*('Attorney Detail'!G1435+'Attorney Detail'!H1435),0)))</f>
        <v>0</v>
      </c>
      <c r="BF1437" s="93">
        <f>IF(AF1437=0,0,(IF('Attorney Detail'!Q1435="yes",(AF1437/AV1437)*('Attorney Detail'!G1435+'Attorney Detail'!H1435),0)))</f>
        <v>0</v>
      </c>
      <c r="BG1437" s="93">
        <f>IF(AH1437=0,0,(AH1437/AV1437)*('Attorney Detail'!G1435+'Attorney Detail'!H1435))</f>
        <v>0</v>
      </c>
      <c r="BH1437" s="93">
        <f>IF(AK1437+AM1437=0,0,(IF('Attorney Detail'!R1435="yes",((AL1437+AN1437)/AV1437)*('Attorney Detail'!G1435+'Attorney Detail'!H1435),0)))</f>
        <v>0</v>
      </c>
      <c r="BI1437" s="91">
        <f>IF(AP1437=0,0,(IF('Attorney Detail'!S1435="yes",(AP1437/AV1437)*('Attorney Detail'!G1435+'Attorney Detail'!H1435),0)))</f>
        <v>0</v>
      </c>
      <c r="BJ1437" s="91">
        <f>IF(AT1437=0,0,(AT1437/AV1437)*('Attorney Detail'!G1435+'Attorney Detail'!H1435))</f>
        <v>0</v>
      </c>
      <c r="BK1437" s="91">
        <f>IF((AU1437)=0,('Attorney Detail'!G1435+'Attorney Detail'!H1435),SUM(AW1437:BJ1437))</f>
        <v>0</v>
      </c>
    </row>
    <row r="1438" spans="1:63" ht="16.5" thickTop="1" thickBot="1" x14ac:dyDescent="0.3">
      <c r="A1438" s="24" t="s">
        <v>28</v>
      </c>
      <c r="B1438" s="25"/>
      <c r="C1438" s="25"/>
      <c r="D1438" s="75">
        <f>C1438/C1433</f>
        <v>0</v>
      </c>
      <c r="E1438" s="25"/>
      <c r="F1438" s="75">
        <f>E1438/E1433</f>
        <v>0</v>
      </c>
      <c r="G1438" s="25"/>
      <c r="H1438" s="75">
        <f>G1438/G1433</f>
        <v>0</v>
      </c>
      <c r="I1438" s="25"/>
      <c r="J1438" s="75">
        <f>I1438/I1433</f>
        <v>0</v>
      </c>
      <c r="K1438" s="25"/>
      <c r="L1438" s="75">
        <f>K1438/K1433</f>
        <v>0</v>
      </c>
      <c r="M1438" s="25"/>
      <c r="N1438" s="75">
        <f>M1438/M1433</f>
        <v>0</v>
      </c>
      <c r="O1438" s="25"/>
      <c r="P1438" s="75">
        <f>O1438/O1433</f>
        <v>0</v>
      </c>
      <c r="Q1438" s="25"/>
      <c r="R1438" s="75">
        <f>Q1438/Q1433</f>
        <v>0</v>
      </c>
      <c r="S1438" s="25"/>
      <c r="T1438" s="75">
        <f>S1438/S1433</f>
        <v>0</v>
      </c>
      <c r="U1438" s="25"/>
      <c r="V1438" s="75">
        <f>U1438/U1433</f>
        <v>0</v>
      </c>
      <c r="W1438" s="25"/>
      <c r="X1438" s="75">
        <f>W1438/W1433</f>
        <v>0</v>
      </c>
      <c r="Y1438" s="25"/>
      <c r="Z1438" s="75">
        <f>Y1438/Y1433</f>
        <v>0</v>
      </c>
      <c r="AA1438" s="25"/>
      <c r="AB1438" s="75">
        <f>AA1438/AA1433</f>
        <v>0</v>
      </c>
      <c r="AC1438" s="25"/>
      <c r="AD1438" s="75">
        <f>AC1438/AC1433</f>
        <v>0</v>
      </c>
      <c r="AE1438" s="25"/>
      <c r="AF1438" s="75">
        <f>AE1438/AE1433</f>
        <v>0</v>
      </c>
      <c r="AG1438" s="25"/>
      <c r="AH1438" s="75">
        <f>AG1438/AG1433</f>
        <v>0</v>
      </c>
      <c r="AI1438" s="25"/>
      <c r="AJ1438" s="75">
        <f>AI1438/AI1433</f>
        <v>0</v>
      </c>
      <c r="AK1438" s="25">
        <v>0</v>
      </c>
      <c r="AL1438" s="75">
        <f>AK1438/AK1433</f>
        <v>0</v>
      </c>
      <c r="AM1438" s="25">
        <v>0</v>
      </c>
      <c r="AN1438" s="75">
        <f>AM1438/AM1433</f>
        <v>0</v>
      </c>
      <c r="AO1438" s="25"/>
      <c r="AP1438" s="75">
        <f>AO1438/AO1433</f>
        <v>0</v>
      </c>
      <c r="AQ1438" s="25"/>
      <c r="AR1438" s="75">
        <f>AQ1438/AQ1433</f>
        <v>0</v>
      </c>
      <c r="AS1438" s="25"/>
      <c r="AT1438" s="75">
        <f>AS1438/AS1433</f>
        <v>0</v>
      </c>
      <c r="AU1438" s="108">
        <f>E1438+M1438+O1438+Q1438+W1438+Y1438+AA1438+AE1438+AG1438+AI1438+AO1438+AS1438+G1438+K1438+I1438+AC1438+S1438+U1438+AQ1438+AK1438+AM1438+C1438</f>
        <v>0</v>
      </c>
      <c r="AV1438" s="155">
        <f t="shared" si="6465"/>
        <v>0</v>
      </c>
      <c r="AW1438" s="93">
        <f>IF(D1438=0,0,(IF('Attorney Detail'!I1436="yes",(D1438/AV1438)*('Attorney Detail'!G1436+'Attorney Detail'!H1436),0)))</f>
        <v>0</v>
      </c>
      <c r="AX1438" s="93">
        <f>IF(F1438=0,0,(IF('Attorney Detail'!J1436="yes",(F1438/AV1438)*('Attorney Detail'!G1436+'Attorney Detail'!H1436),0)))</f>
        <v>0</v>
      </c>
      <c r="AY1438" s="93">
        <f>IF(H1438+J1438=0,0,(IF('Attorney Detail'!K1436="yes",((H1438+J1438)/AV1438)*('Attorney Detail'!G1436+'Attorney Detail'!H1436),0)))</f>
        <v>0</v>
      </c>
      <c r="AZ1438" s="93">
        <f>IF(L1438=0,0,(IF('Attorney Detail'!L1436="yes",(L1438/AV1438)*('Attorney Detail'!G1436+'Attorney Detail'!H1436),0)))</f>
        <v>0</v>
      </c>
      <c r="BA1438" s="93">
        <f>IF(N1438=0,0,(N1438/AV1438)*('Attorney Detail'!G1436+'Attorney Detail'!H1436))</f>
        <v>0</v>
      </c>
      <c r="BB1438" s="93">
        <f>IF(R1438+T1438=0,0,(IF('Attorney Detail'!M1436="yes",((R1438+T1438)/AV1438)*('Attorney Detail'!G1436+'Attorney Detail'!H1436),0)))</f>
        <v>0</v>
      </c>
      <c r="BC1438" s="93">
        <f>IF(V1438=0,0,(IF('Attorney Detail'!N1436="yes",(((V1438)/AV1438)*('Attorney Detail'!G1436+'Attorney Detail'!H1436)),0)))</f>
        <v>0</v>
      </c>
      <c r="BD1438" s="93">
        <f>IF(X1438+Z1438+AB1438=0,0,(IF('Attorney Detail'!O1436="yes",((X1438+Z1438+AB1438)/AV1438)*('Attorney Detail'!G1436+'Attorney Detail'!H1436),0)))</f>
        <v>0</v>
      </c>
      <c r="BE1438" s="93">
        <f>IF(AD1438=0,0,(IF('Attorney Detail'!P1436="yes",(AD1438/AV1438)*('Attorney Detail'!G1436+'Attorney Detail'!H1436),0)))</f>
        <v>0</v>
      </c>
      <c r="BF1438" s="93">
        <f>IF(AF1438=0,0,(IF('Attorney Detail'!Q1436="yes",(AF1438/AV1438)*('Attorney Detail'!G1436+'Attorney Detail'!H1436),0)))</f>
        <v>0</v>
      </c>
      <c r="BG1438" s="93">
        <f>IF(AH1438=0,0,(AH1438/AV1438)*('Attorney Detail'!G1436+'Attorney Detail'!H1436))</f>
        <v>0</v>
      </c>
      <c r="BH1438" s="93">
        <f>IF(AK1438+AM1438=0,0,(IF('Attorney Detail'!R1436="yes",((AL1438+AN1438)/AV1438)*('Attorney Detail'!G1436+'Attorney Detail'!H1436),0)))</f>
        <v>0</v>
      </c>
      <c r="BI1438" s="91">
        <f>IF(AP1438=0,0,(IF('Attorney Detail'!S1436="yes",(AP1438/AV1438)*('Attorney Detail'!G1436+'Attorney Detail'!H1436),0)))</f>
        <v>0</v>
      </c>
      <c r="BJ1438" s="91">
        <f>IF(AT1438=0,0,(AT1438/AV1438)*('Attorney Detail'!G1436+'Attorney Detail'!H1436))</f>
        <v>0</v>
      </c>
      <c r="BK1438" s="91">
        <f>IF((AU1438)=0,('Attorney Detail'!G1436+'Attorney Detail'!H1436),SUM(AW1438:BJ1438))</f>
        <v>0</v>
      </c>
    </row>
    <row r="1439" spans="1:63" ht="16.5" thickTop="1" thickBot="1" x14ac:dyDescent="0.3">
      <c r="A1439" s="72" t="s">
        <v>29</v>
      </c>
      <c r="B1439" s="73"/>
      <c r="C1439" s="73">
        <f t="shared" ref="C1439" si="6466">SUM(C1435:C1438)</f>
        <v>0</v>
      </c>
      <c r="D1439" s="74">
        <f t="shared" ref="D1439" si="6467">C1439/C1433</f>
        <v>0</v>
      </c>
      <c r="E1439" s="73">
        <f t="shared" ref="E1439" si="6468">SUM(E1435:E1438)</f>
        <v>0</v>
      </c>
      <c r="F1439" s="74">
        <f t="shared" ref="F1439" si="6469">E1439/E1433</f>
        <v>0</v>
      </c>
      <c r="G1439" s="73">
        <f t="shared" ref="G1439" si="6470">SUM(G1435:G1438)</f>
        <v>0</v>
      </c>
      <c r="H1439" s="75">
        <f t="shared" ref="H1439" si="6471">G1439/G1433</f>
        <v>0</v>
      </c>
      <c r="I1439" s="73">
        <f t="shared" ref="I1439" si="6472">SUM(I1435:I1438)</f>
        <v>0</v>
      </c>
      <c r="J1439" s="75">
        <f t="shared" ref="J1439" si="6473">I1439/I1433</f>
        <v>0</v>
      </c>
      <c r="K1439" s="73">
        <f t="shared" ref="K1439" si="6474">SUM(K1435:K1438)</f>
        <v>0</v>
      </c>
      <c r="L1439" s="75">
        <f t="shared" ref="L1439" si="6475">K1439/K1433</f>
        <v>0</v>
      </c>
      <c r="M1439" s="73">
        <f t="shared" ref="M1439" si="6476">SUM(M1435:M1438)</f>
        <v>0</v>
      </c>
      <c r="N1439" s="74">
        <f t="shared" ref="N1439" si="6477">M1439/M1433</f>
        <v>0</v>
      </c>
      <c r="O1439" s="73">
        <f t="shared" ref="O1439" si="6478">SUM(O1435:O1438)</f>
        <v>0</v>
      </c>
      <c r="P1439" s="74">
        <f t="shared" ref="P1439" si="6479">O1439/O1433</f>
        <v>0</v>
      </c>
      <c r="Q1439" s="73">
        <f t="shared" ref="Q1439" si="6480">SUM(Q1435:Q1438)</f>
        <v>0</v>
      </c>
      <c r="R1439" s="75">
        <f t="shared" ref="R1439" si="6481">Q1439/Q1433</f>
        <v>0</v>
      </c>
      <c r="S1439" s="73">
        <f t="shared" ref="S1439" si="6482">SUM(S1435:S1438)</f>
        <v>0</v>
      </c>
      <c r="T1439" s="75">
        <f t="shared" ref="T1439" si="6483">S1439/S1433</f>
        <v>0</v>
      </c>
      <c r="U1439" s="73">
        <f t="shared" ref="U1439" si="6484">SUM(U1435:U1438)</f>
        <v>0</v>
      </c>
      <c r="V1439" s="75">
        <f t="shared" ref="V1439" si="6485">U1439/U1433</f>
        <v>0</v>
      </c>
      <c r="W1439" s="73">
        <f t="shared" ref="W1439" si="6486">SUM(W1435:W1438)</f>
        <v>0</v>
      </c>
      <c r="X1439" s="75">
        <f t="shared" ref="X1439" si="6487">W1439/W1433</f>
        <v>0</v>
      </c>
      <c r="Y1439" s="73">
        <f t="shared" ref="Y1439" si="6488">SUM(Y1435:Y1438)</f>
        <v>0</v>
      </c>
      <c r="Z1439" s="75">
        <f t="shared" ref="Z1439" si="6489">Y1439/Y1433</f>
        <v>0</v>
      </c>
      <c r="AA1439" s="73">
        <f t="shared" ref="AA1439" si="6490">SUM(AA1435:AA1438)</f>
        <v>0</v>
      </c>
      <c r="AB1439" s="75">
        <f t="shared" ref="AB1439" si="6491">AA1439/AA1433</f>
        <v>0</v>
      </c>
      <c r="AC1439" s="73">
        <f t="shared" ref="AC1439" si="6492">SUM(AC1435:AC1438)</f>
        <v>0</v>
      </c>
      <c r="AD1439" s="75">
        <f t="shared" ref="AD1439" si="6493">AC1439/AC1433</f>
        <v>0</v>
      </c>
      <c r="AE1439" s="73">
        <f t="shared" ref="AE1439" si="6494">SUM(AE1435:AE1438)</f>
        <v>0</v>
      </c>
      <c r="AF1439" s="75">
        <f t="shared" ref="AF1439" si="6495">AE1439/AE1433</f>
        <v>0</v>
      </c>
      <c r="AG1439" s="73">
        <f t="shared" ref="AG1439" si="6496">SUM(AG1435:AG1438)</f>
        <v>0</v>
      </c>
      <c r="AH1439" s="75">
        <f t="shared" ref="AH1439" si="6497">AG1439/AG1433</f>
        <v>0</v>
      </c>
      <c r="AI1439" s="73">
        <f t="shared" ref="AI1439" si="6498">SUM(AI1435:AI1438)</f>
        <v>0</v>
      </c>
      <c r="AJ1439" s="75">
        <f t="shared" ref="AJ1439" si="6499">AI1439/AI1433</f>
        <v>0</v>
      </c>
      <c r="AK1439" s="73">
        <f t="shared" ref="AK1439" si="6500">SUM(AK1435:AK1438)</f>
        <v>0</v>
      </c>
      <c r="AL1439" s="75">
        <f t="shared" ref="AL1439" si="6501">AK1439/AK1433</f>
        <v>0</v>
      </c>
      <c r="AM1439" s="73">
        <f t="shared" ref="AM1439" si="6502">SUM(AM1435:AM1438)</f>
        <v>0</v>
      </c>
      <c r="AN1439" s="75">
        <f t="shared" ref="AN1439" si="6503">AM1439/AM1433</f>
        <v>0</v>
      </c>
      <c r="AO1439" s="73">
        <f t="shared" ref="AO1439" si="6504">SUM(AO1435:AO1438)</f>
        <v>0</v>
      </c>
      <c r="AP1439" s="75">
        <f t="shared" ref="AP1439" si="6505">AO1439/AO1433</f>
        <v>0</v>
      </c>
      <c r="AQ1439" s="73">
        <f t="shared" ref="AQ1439" si="6506">SUM(AQ1435:AQ1438)</f>
        <v>0</v>
      </c>
      <c r="AR1439" s="75">
        <f t="shared" ref="AR1439" si="6507">AQ1439/AQ1433</f>
        <v>0</v>
      </c>
      <c r="AS1439" s="73">
        <f t="shared" ref="AS1439" si="6508">SUM(AS1435:AS1438)</f>
        <v>0</v>
      </c>
      <c r="AT1439" s="75">
        <f t="shared" ref="AT1439" si="6509">AS1439/AS1433</f>
        <v>0</v>
      </c>
      <c r="AU1439" s="71">
        <f>E1439+M1439+O1439+Q1439+W1439+Y1439+AA1439+AE1439+AG1439+AI1439+AO1439+AS1439+G1439+K1439+I1439+AC1439+S1439+U1439+AQ1439+AK1439+AM1439+C1439</f>
        <v>0</v>
      </c>
      <c r="AV1439" s="155">
        <f t="shared" si="6465"/>
        <v>0</v>
      </c>
      <c r="AW1439" s="94"/>
      <c r="AX1439" s="94"/>
      <c r="AY1439" s="94"/>
      <c r="AZ1439" s="94"/>
      <c r="BA1439" s="94"/>
      <c r="BB1439" s="94"/>
      <c r="BC1439" s="94"/>
      <c r="BD1439" s="94"/>
      <c r="BE1439" s="94"/>
      <c r="BF1439" s="94"/>
      <c r="BG1439" s="94"/>
      <c r="BH1439" s="94"/>
      <c r="BI1439" s="94"/>
      <c r="BJ1439" s="94"/>
      <c r="BK1439" s="94"/>
    </row>
    <row r="1440" spans="1:63" ht="15.75" thickTop="1" x14ac:dyDescent="0.25">
      <c r="A1440" s="239"/>
      <c r="B1440" s="239"/>
      <c r="C1440" s="239"/>
      <c r="D1440" s="239"/>
      <c r="E1440" s="239"/>
      <c r="F1440" s="239"/>
      <c r="G1440" s="239"/>
      <c r="H1440" s="239"/>
      <c r="I1440" s="239"/>
      <c r="J1440" s="239"/>
      <c r="K1440" s="239"/>
      <c r="L1440" s="239"/>
      <c r="M1440" s="239"/>
      <c r="N1440" s="239"/>
      <c r="O1440" s="239"/>
      <c r="P1440" s="239"/>
      <c r="Q1440" s="239"/>
      <c r="R1440" s="239"/>
      <c r="S1440" s="239"/>
      <c r="T1440" s="239"/>
      <c r="U1440" s="239"/>
      <c r="V1440" s="239"/>
      <c r="W1440" s="239"/>
      <c r="X1440" s="239"/>
      <c r="Y1440" s="239"/>
      <c r="Z1440" s="239"/>
      <c r="AA1440" s="239"/>
      <c r="AB1440" s="239"/>
      <c r="AC1440" s="239"/>
      <c r="AD1440" s="239"/>
      <c r="AE1440" s="239"/>
      <c r="AF1440" s="239"/>
      <c r="AG1440" s="239"/>
      <c r="AH1440" s="239"/>
      <c r="AI1440" s="239"/>
      <c r="AJ1440" s="239"/>
      <c r="AK1440" s="239"/>
      <c r="AL1440" s="239"/>
      <c r="AM1440" s="239"/>
      <c r="AN1440" s="239"/>
      <c r="AO1440" s="239"/>
      <c r="AP1440" s="239"/>
      <c r="AQ1440" s="239"/>
      <c r="AR1440" s="239"/>
      <c r="AS1440" s="239"/>
      <c r="AT1440" s="239"/>
      <c r="AU1440" s="239"/>
      <c r="AV1440" s="239"/>
    </row>
    <row r="1441" spans="1:63" ht="45" x14ac:dyDescent="0.25">
      <c r="A1441" s="76"/>
      <c r="B1441" s="66" t="s">
        <v>21</v>
      </c>
      <c r="C1441" s="225" t="s">
        <v>442</v>
      </c>
      <c r="D1441" s="226"/>
      <c r="E1441" s="225" t="s">
        <v>96</v>
      </c>
      <c r="F1441" s="226"/>
      <c r="G1441" s="232" t="s">
        <v>99</v>
      </c>
      <c r="H1441" s="226"/>
      <c r="I1441" s="232" t="s">
        <v>100</v>
      </c>
      <c r="J1441" s="226"/>
      <c r="K1441" s="225" t="s">
        <v>97</v>
      </c>
      <c r="L1441" s="226"/>
      <c r="M1441" s="225" t="s">
        <v>98</v>
      </c>
      <c r="N1441" s="226"/>
      <c r="O1441" s="225" t="s">
        <v>22</v>
      </c>
      <c r="P1441" s="226"/>
      <c r="Q1441" s="225" t="s">
        <v>489</v>
      </c>
      <c r="R1441" s="226"/>
      <c r="S1441" s="225" t="s">
        <v>488</v>
      </c>
      <c r="T1441" s="226"/>
      <c r="U1441" s="232" t="s">
        <v>422</v>
      </c>
      <c r="V1441" s="226"/>
      <c r="W1441" s="232" t="s">
        <v>436</v>
      </c>
      <c r="X1441" s="226"/>
      <c r="Y1441" s="232" t="s">
        <v>423</v>
      </c>
      <c r="Z1441" s="226"/>
      <c r="AA1441" s="225" t="s">
        <v>484</v>
      </c>
      <c r="AB1441" s="226"/>
      <c r="AC1441" s="225" t="s">
        <v>93</v>
      </c>
      <c r="AD1441" s="226"/>
      <c r="AE1441" s="225" t="s">
        <v>94</v>
      </c>
      <c r="AF1441" s="226"/>
      <c r="AG1441" s="225" t="s">
        <v>485</v>
      </c>
      <c r="AH1441" s="226"/>
      <c r="AI1441" s="225" t="s">
        <v>424</v>
      </c>
      <c r="AJ1441" s="226"/>
      <c r="AK1441" s="225" t="s">
        <v>425</v>
      </c>
      <c r="AL1441" s="226"/>
      <c r="AM1441" s="225" t="s">
        <v>437</v>
      </c>
      <c r="AN1441" s="226"/>
      <c r="AO1441" s="225" t="s">
        <v>500</v>
      </c>
      <c r="AP1441" s="226"/>
      <c r="AQ1441" s="225" t="s">
        <v>426</v>
      </c>
      <c r="AR1441" s="226"/>
      <c r="AS1441" s="225" t="s">
        <v>447</v>
      </c>
      <c r="AT1441" s="226"/>
      <c r="AU1441" s="225" t="s">
        <v>23</v>
      </c>
      <c r="AV1441" s="226"/>
      <c r="AW1441" s="89" t="s">
        <v>442</v>
      </c>
      <c r="AX1441" s="89" t="s">
        <v>96</v>
      </c>
      <c r="AY1441" s="195" t="s">
        <v>461</v>
      </c>
      <c r="AZ1441" s="105" t="s">
        <v>97</v>
      </c>
      <c r="BA1441" s="105" t="s">
        <v>443</v>
      </c>
      <c r="BB1441" s="90" t="s">
        <v>434</v>
      </c>
      <c r="BC1441" s="106" t="s">
        <v>462</v>
      </c>
      <c r="BD1441" s="90" t="s">
        <v>435</v>
      </c>
      <c r="BE1441" s="90" t="s">
        <v>93</v>
      </c>
      <c r="BF1441" s="90" t="s">
        <v>94</v>
      </c>
      <c r="BG1441" s="90" t="s">
        <v>31</v>
      </c>
      <c r="BH1441" s="90" t="s">
        <v>444</v>
      </c>
      <c r="BI1441" s="91" t="s">
        <v>445</v>
      </c>
      <c r="BJ1441" s="91" t="s">
        <v>446</v>
      </c>
      <c r="BK1441" s="91" t="s">
        <v>448</v>
      </c>
    </row>
    <row r="1442" spans="1:63" x14ac:dyDescent="0.25">
      <c r="A1442" s="38" t="s">
        <v>107</v>
      </c>
      <c r="B1442" s="67"/>
      <c r="C1442" s="67"/>
      <c r="D1442" s="68"/>
      <c r="E1442" s="67"/>
      <c r="F1442" s="68"/>
      <c r="G1442" s="67"/>
      <c r="H1442" s="68"/>
      <c r="I1442" s="67"/>
      <c r="J1442" s="68"/>
      <c r="K1442" s="67"/>
      <c r="L1442" s="68"/>
      <c r="M1442" s="69"/>
      <c r="N1442" s="68"/>
      <c r="O1442" s="67"/>
      <c r="P1442" s="68"/>
      <c r="Q1442" s="67"/>
      <c r="R1442" s="68"/>
      <c r="S1442" s="67"/>
      <c r="T1442" s="68"/>
      <c r="U1442" s="67"/>
      <c r="V1442" s="68"/>
      <c r="W1442" s="67"/>
      <c r="X1442" s="68"/>
      <c r="Y1442" s="67"/>
      <c r="Z1442" s="68"/>
      <c r="AA1442" s="67"/>
      <c r="AB1442" s="68"/>
      <c r="AC1442" s="69"/>
      <c r="AD1442" s="69"/>
      <c r="AE1442" s="67"/>
      <c r="AF1442" s="68"/>
      <c r="AG1442" s="67"/>
      <c r="AH1442" s="68"/>
      <c r="AI1442" s="67"/>
      <c r="AJ1442" s="68"/>
      <c r="AK1442" s="227"/>
      <c r="AL1442" s="228"/>
      <c r="AM1442" s="227"/>
      <c r="AN1442" s="228"/>
      <c r="AO1442" s="112"/>
      <c r="AP1442" s="113"/>
      <c r="AQ1442" s="112"/>
      <c r="AR1442" s="113"/>
      <c r="AS1442" s="112"/>
      <c r="AT1442" s="113"/>
      <c r="AU1442" s="67"/>
      <c r="AV1442" s="110"/>
      <c r="AW1442" s="89"/>
      <c r="AX1442" s="89"/>
      <c r="AY1442" s="89"/>
      <c r="AZ1442" s="89"/>
      <c r="BA1442" s="89"/>
    </row>
    <row r="1443" spans="1:63" x14ac:dyDescent="0.25">
      <c r="A1443" s="77"/>
      <c r="B1443" s="70"/>
      <c r="C1443" s="223">
        <f>(VLOOKUP(A1442,$BL$2:$CH$5,2,FALSE))*'Attorney Detail'!F1443</f>
        <v>15</v>
      </c>
      <c r="D1443" s="224"/>
      <c r="E1443" s="223">
        <f>(VLOOKUP(A1442,$BL$2:$CH$5,3,FALSE))*'Attorney Detail'!F1443</f>
        <v>15</v>
      </c>
      <c r="F1443" s="224"/>
      <c r="G1443" s="223">
        <f>VLOOKUP(A1442,$BL$2:$CI$5,4,FALSE)*'Attorney Detail'!F1443</f>
        <v>50</v>
      </c>
      <c r="H1443" s="224"/>
      <c r="I1443" s="223">
        <f>VLOOKUP(A1442,$BL$2:$CI$5,5,FALSE)*'Attorney Detail'!F1443</f>
        <v>80</v>
      </c>
      <c r="J1443" s="224"/>
      <c r="K1443" s="223">
        <f>VLOOKUP(A1442,$BL$2:$CI$5,6,FALSE)*'Attorney Detail'!F1443</f>
        <v>100</v>
      </c>
      <c r="L1443" s="224"/>
      <c r="M1443" s="234">
        <f>VLOOKUP(A1442,$BL$2:$CI$5,7,FALSE)*'Attorney Detail'!F1443</f>
        <v>150</v>
      </c>
      <c r="N1443" s="224"/>
      <c r="O1443" s="223">
        <f>VLOOKUP(A1442,$BL$2:$CI$5,8,FALSE)*'Attorney Detail'!F1443</f>
        <v>300</v>
      </c>
      <c r="P1443" s="224"/>
      <c r="Q1443" s="223">
        <f>VLOOKUP(A1442,$BL$2:$CI$5,9,FALSE)*'Attorney Detail'!F1443</f>
        <v>15</v>
      </c>
      <c r="R1443" s="224"/>
      <c r="S1443" s="223">
        <f>VLOOKUP(A1442,$BL$2:$CI$5,10,FALSE)*'Attorney Detail'!F1443</f>
        <v>50</v>
      </c>
      <c r="T1443" s="224"/>
      <c r="U1443" s="223">
        <f>VLOOKUP(A1442,$BL$2:$CI$5,11,FALSE)*'Attorney Detail'!F1443</f>
        <v>100</v>
      </c>
      <c r="V1443" s="224"/>
      <c r="W1443" s="223">
        <f>VLOOKUP(A1442,$BL$2:$CI$5,12,FALSE)*'Attorney Detail'!F1443</f>
        <v>220</v>
      </c>
      <c r="X1443" s="224"/>
      <c r="Y1443" s="223">
        <f>VLOOKUP(A1442,$BL$2:$CI$5,13,FALSE)*'Attorney Detail'!F1443</f>
        <v>300</v>
      </c>
      <c r="Z1443" s="224"/>
      <c r="AA1443" s="229">
        <f>VLOOKUP(A1442,$BL$2:$CI$5,14,FALSE)*'Attorney Detail'!F1443</f>
        <v>400</v>
      </c>
      <c r="AB1443" s="230"/>
      <c r="AC1443" s="229">
        <f>VLOOKUP(A1442,$BL$2:$CI$5,15,FALSE)*'Attorney Detail'!F1443</f>
        <v>120</v>
      </c>
      <c r="AD1443" s="231"/>
      <c r="AE1443" s="229">
        <f>VLOOKUP(A1442,$BL$2:$CI$5,16,FALSE)*'Attorney Detail'!F1443</f>
        <v>120</v>
      </c>
      <c r="AF1443" s="230"/>
      <c r="AG1443" s="229">
        <f>VLOOKUP(A1442,$BL$2:$CI$5,17,FALSE)*'Attorney Detail'!F1443</f>
        <v>300</v>
      </c>
      <c r="AH1443" s="230"/>
      <c r="AI1443" s="223">
        <f>VLOOKUP(A1442,$BL$2:$CI$5,18,FALSE)*'Attorney Detail'!F1443</f>
        <v>300</v>
      </c>
      <c r="AJ1443" s="224"/>
      <c r="AK1443" s="223">
        <f>VLOOKUP(A1442,$BL$2:$CI$5,19,FALSE)*'Attorney Detail'!F1443</f>
        <v>15</v>
      </c>
      <c r="AL1443" s="224"/>
      <c r="AM1443" s="223">
        <f>VLOOKUP(A1442,$BL$2:$CI$5,20,FALSE)*'Attorney Detail'!F1443</f>
        <v>40</v>
      </c>
      <c r="AN1443" s="224"/>
      <c r="AO1443" s="223">
        <f>VLOOKUP(A1442,$BL$2:$CI$5,21,FALSE)*'Attorney Detail'!F1443</f>
        <v>40</v>
      </c>
      <c r="AP1443" s="224"/>
      <c r="AQ1443" s="223">
        <f>VLOOKUP(A1442,$BL$2:$CI$5,22,FALSE)*'Attorney Detail'!F1443</f>
        <v>40</v>
      </c>
      <c r="AR1443" s="224"/>
      <c r="AS1443" s="235">
        <f>VLOOKUP(A1442,$BL$2:$CI$5,23,FALSE)*'Attorney Detail'!F1443</f>
        <v>10000000000</v>
      </c>
      <c r="AT1443" s="236"/>
      <c r="AU1443" s="237"/>
      <c r="AV1443" s="238"/>
    </row>
    <row r="1444" spans="1:63" ht="15.75" thickBot="1" x14ac:dyDescent="0.3">
      <c r="A1444" s="37" t="str">
        <f>'Attorney Detail'!A1443&amp;""</f>
        <v/>
      </c>
      <c r="B1444" s="78" t="s">
        <v>24</v>
      </c>
      <c r="C1444" s="78" t="s">
        <v>24</v>
      </c>
      <c r="D1444" s="78" t="s">
        <v>112</v>
      </c>
      <c r="E1444" s="78" t="s">
        <v>24</v>
      </c>
      <c r="F1444" s="78" t="s">
        <v>112</v>
      </c>
      <c r="G1444" s="78" t="s">
        <v>24</v>
      </c>
      <c r="H1444" s="78" t="s">
        <v>112</v>
      </c>
      <c r="I1444" s="78" t="s">
        <v>24</v>
      </c>
      <c r="J1444" s="78" t="s">
        <v>112</v>
      </c>
      <c r="K1444" s="78" t="s">
        <v>24</v>
      </c>
      <c r="L1444" s="78" t="s">
        <v>112</v>
      </c>
      <c r="M1444" s="78" t="s">
        <v>24</v>
      </c>
      <c r="N1444" s="78" t="s">
        <v>112</v>
      </c>
      <c r="O1444" s="78" t="s">
        <v>24</v>
      </c>
      <c r="P1444" s="78" t="s">
        <v>112</v>
      </c>
      <c r="Q1444" s="78" t="s">
        <v>24</v>
      </c>
      <c r="R1444" s="78" t="s">
        <v>112</v>
      </c>
      <c r="S1444" s="78" t="s">
        <v>24</v>
      </c>
      <c r="T1444" s="78" t="s">
        <v>112</v>
      </c>
      <c r="U1444" s="78" t="s">
        <v>24</v>
      </c>
      <c r="V1444" s="78" t="s">
        <v>112</v>
      </c>
      <c r="W1444" s="78" t="s">
        <v>24</v>
      </c>
      <c r="X1444" s="78" t="s">
        <v>112</v>
      </c>
      <c r="Y1444" s="78" t="s">
        <v>24</v>
      </c>
      <c r="Z1444" s="78" t="s">
        <v>112</v>
      </c>
      <c r="AA1444" s="78" t="s">
        <v>24</v>
      </c>
      <c r="AB1444" s="78" t="s">
        <v>112</v>
      </c>
      <c r="AC1444" s="78" t="s">
        <v>24</v>
      </c>
      <c r="AD1444" s="78" t="s">
        <v>112</v>
      </c>
      <c r="AE1444" s="78" t="s">
        <v>24</v>
      </c>
      <c r="AF1444" s="78" t="s">
        <v>112</v>
      </c>
      <c r="AG1444" s="78" t="s">
        <v>24</v>
      </c>
      <c r="AH1444" s="79" t="s">
        <v>112</v>
      </c>
      <c r="AI1444" s="78" t="s">
        <v>24</v>
      </c>
      <c r="AJ1444" s="78" t="s">
        <v>112</v>
      </c>
      <c r="AK1444" s="78" t="s">
        <v>24</v>
      </c>
      <c r="AL1444" s="78" t="s">
        <v>112</v>
      </c>
      <c r="AM1444" s="78" t="s">
        <v>24</v>
      </c>
      <c r="AN1444" s="78" t="s">
        <v>112</v>
      </c>
      <c r="AO1444" s="78" t="s">
        <v>24</v>
      </c>
      <c r="AP1444" s="78" t="s">
        <v>112</v>
      </c>
      <c r="AQ1444" s="78" t="s">
        <v>24</v>
      </c>
      <c r="AR1444" s="78" t="s">
        <v>112</v>
      </c>
      <c r="AS1444" s="78" t="s">
        <v>24</v>
      </c>
      <c r="AT1444" s="78" t="s">
        <v>112</v>
      </c>
      <c r="AU1444" s="78" t="s">
        <v>24</v>
      </c>
      <c r="AV1444" s="154" t="s">
        <v>112</v>
      </c>
    </row>
    <row r="1445" spans="1:63" ht="16.5" thickTop="1" thickBot="1" x14ac:dyDescent="0.3">
      <c r="A1445" s="20" t="s">
        <v>25</v>
      </c>
      <c r="B1445" s="21"/>
      <c r="C1445" s="21"/>
      <c r="D1445" s="75">
        <f>C1445/C1443</f>
        <v>0</v>
      </c>
      <c r="E1445" s="21"/>
      <c r="F1445" s="75">
        <f>E1445/E1443</f>
        <v>0</v>
      </c>
      <c r="G1445" s="21"/>
      <c r="H1445" s="75">
        <f>G1445/G1443</f>
        <v>0</v>
      </c>
      <c r="I1445" s="21"/>
      <c r="J1445" s="75">
        <f>I1445/I1443</f>
        <v>0</v>
      </c>
      <c r="K1445" s="21"/>
      <c r="L1445" s="75">
        <f>K1445/K1443</f>
        <v>0</v>
      </c>
      <c r="M1445" s="21"/>
      <c r="N1445" s="75">
        <f>M1445/M1443</f>
        <v>0</v>
      </c>
      <c r="O1445" s="21"/>
      <c r="P1445" s="75">
        <f>O1445/O1443</f>
        <v>0</v>
      </c>
      <c r="Q1445" s="21"/>
      <c r="R1445" s="75">
        <f>Q1445/Q1443</f>
        <v>0</v>
      </c>
      <c r="S1445" s="21"/>
      <c r="T1445" s="75">
        <f>S1445/S1443</f>
        <v>0</v>
      </c>
      <c r="U1445" s="21"/>
      <c r="V1445" s="75">
        <f>U1445/U1443</f>
        <v>0</v>
      </c>
      <c r="W1445" s="21"/>
      <c r="X1445" s="75">
        <f>W1445/W1443</f>
        <v>0</v>
      </c>
      <c r="Y1445" s="21"/>
      <c r="Z1445" s="75">
        <f>Y1445/Y1443</f>
        <v>0</v>
      </c>
      <c r="AA1445" s="21"/>
      <c r="AB1445" s="75">
        <f>AA1445/AA1443</f>
        <v>0</v>
      </c>
      <c r="AC1445" s="21"/>
      <c r="AD1445" s="75">
        <f>AC1445/AC1443</f>
        <v>0</v>
      </c>
      <c r="AE1445" s="21"/>
      <c r="AF1445" s="75">
        <f>AE1445/AE1443</f>
        <v>0</v>
      </c>
      <c r="AG1445" s="21"/>
      <c r="AH1445" s="75">
        <f>AG1445/AG1443</f>
        <v>0</v>
      </c>
      <c r="AI1445" s="21"/>
      <c r="AJ1445" s="75">
        <f>AI1445/AI1443</f>
        <v>0</v>
      </c>
      <c r="AK1445" s="21"/>
      <c r="AL1445" s="75">
        <f>AK1445/AK1443</f>
        <v>0</v>
      </c>
      <c r="AM1445" s="21">
        <v>0</v>
      </c>
      <c r="AN1445" s="75">
        <f>AM1445/AM1443</f>
        <v>0</v>
      </c>
      <c r="AO1445" s="21"/>
      <c r="AP1445" s="75">
        <f>AO1445/AO1443</f>
        <v>0</v>
      </c>
      <c r="AQ1445" s="21"/>
      <c r="AR1445" s="75">
        <f>AQ1445/AQ1443</f>
        <v>0</v>
      </c>
      <c r="AS1445" s="21"/>
      <c r="AT1445" s="75">
        <f>AS1445/AS1443</f>
        <v>0</v>
      </c>
      <c r="AU1445" s="100">
        <f>E1445+M1445+O1445+Q1445+W1445+Y1445+AA1445+AE1445+AG1445+AI1445+AO1445+AS1445+G1445+K1445+I1445+AC1445+S1445+U1445+AQ1445+AK1445+AM1445+C1445</f>
        <v>0</v>
      </c>
      <c r="AV1445" s="155">
        <f t="shared" ref="AV1445:AV1449" si="6510">F1445+N1445+P1445+R1445+X1445+Z1445+AB1445+AF1445+AH1445+AJ1445+AP1445+AT1445+AD1445+H1445+L1445+J1445+T1445+V1445+AR1445+AL1445+AN1445+D1445</f>
        <v>0</v>
      </c>
      <c r="AW1445" s="93">
        <f>IF(D1445=0,0,(IF('Attorney Detail'!I1443="yes",(D1445/AV1445)*('Attorney Detail'!G1443+'Attorney Detail'!H1443),0)))</f>
        <v>0</v>
      </c>
      <c r="AX1445" s="93">
        <f>IF(F1445=0,0,(IF('Attorney Detail'!J1443="yes",(F1445/AV1445)*('Attorney Detail'!G1443+'Attorney Detail'!H1443),0)))</f>
        <v>0</v>
      </c>
      <c r="AY1445" s="93">
        <f>IF(H1445+J1445=0,0,(IF('Attorney Detail'!K1443="yes",((H1445+J1445)/AV1445)*('Attorney Detail'!G1443+'Attorney Detail'!H1443),0)))</f>
        <v>0</v>
      </c>
      <c r="AZ1445" s="93">
        <f>IF(L1445=0,0,(IF('Attorney Detail'!L1443="yes",(L1445/AV1445)*('Attorney Detail'!G1443+'Attorney Detail'!H1443),0)))</f>
        <v>0</v>
      </c>
      <c r="BA1445" s="93">
        <f>IF(N1445=0,0,(N1445/AV1445)*('Attorney Detail'!G1443+'Attorney Detail'!H1443))</f>
        <v>0</v>
      </c>
      <c r="BB1445" s="93">
        <f>IF(R1445+T1445=0,0,(IF('Attorney Detail'!M1443="yes",((R1445+T1445)/AV1445)*('Attorney Detail'!G1443+'Attorney Detail'!H1443),0)))</f>
        <v>0</v>
      </c>
      <c r="BC1445" s="93">
        <f>IF(V1445=0,0,(IF('Attorney Detail'!N1443="yes",(((V1445)/AV1445)*('Attorney Detail'!G1443+'Attorney Detail'!H1443)),0)))</f>
        <v>0</v>
      </c>
      <c r="BD1445" s="93">
        <f>IF(X1445+Z1445+AB1445=0,0,(IF('Attorney Detail'!O1443="yes",((X1445+Z1445+AB1445)/AV1445)*('Attorney Detail'!G1443+'Attorney Detail'!H1443),0)))</f>
        <v>0</v>
      </c>
      <c r="BE1445" s="93">
        <f>IF(AD1445=0,0,(IF('Attorney Detail'!P1443="yes",(AD1445/AV1445)*('Attorney Detail'!G1443+'Attorney Detail'!H1443),0)))</f>
        <v>0</v>
      </c>
      <c r="BF1445" s="93">
        <f>IF(AF1445=0,0,(IF('Attorney Detail'!Q1443="yes",(AF1445/AV1445)*('Attorney Detail'!G1443+'Attorney Detail'!H1443),0)))</f>
        <v>0</v>
      </c>
      <c r="BG1445" s="93">
        <f>IF(AH1445=0,0,(AH1445/AV1445)*('Attorney Detail'!G1443+'Attorney Detail'!H1443))</f>
        <v>0</v>
      </c>
      <c r="BH1445" s="93">
        <f>IF(AK1445+AM1445=0,0,(IF('Attorney Detail'!R1443="yes",((AL1445+AN1445)/AV1445)*('Attorney Detail'!G1443+'Attorney Detail'!H1443),0)))</f>
        <v>0</v>
      </c>
      <c r="BI1445" s="91">
        <f>IF(AP1445=0,0,(IF('Attorney Detail'!S1443="yes",(AP1445/AV1445)*('Attorney Detail'!G1443+'Attorney Detail'!H1443),0)))</f>
        <v>0</v>
      </c>
      <c r="BJ1445" s="91">
        <f>IF(AT1445=0,0,(AT1445/AV1445)*('Attorney Detail'!G1443+'Attorney Detail'!H1443))</f>
        <v>0</v>
      </c>
      <c r="BK1445" s="91">
        <f>IF((AU1445)=0,('Attorney Detail'!G1443+'Attorney Detail'!H1443),SUM(AW1445:BJ1445))</f>
        <v>0</v>
      </c>
    </row>
    <row r="1446" spans="1:63" ht="16.5" thickTop="1" thickBot="1" x14ac:dyDescent="0.3">
      <c r="A1446" s="22" t="s">
        <v>26</v>
      </c>
      <c r="B1446" s="23"/>
      <c r="C1446" s="88"/>
      <c r="D1446" s="75">
        <f>C1446/C1443</f>
        <v>0</v>
      </c>
      <c r="E1446" s="88"/>
      <c r="F1446" s="75">
        <f>E1446/E1443</f>
        <v>0</v>
      </c>
      <c r="G1446" s="88"/>
      <c r="H1446" s="75">
        <f>G1446/G1443</f>
        <v>0</v>
      </c>
      <c r="I1446" s="88"/>
      <c r="J1446" s="75">
        <f>I1446/I1443</f>
        <v>0</v>
      </c>
      <c r="K1446" s="88"/>
      <c r="L1446" s="75">
        <f>K1446/K1443</f>
        <v>0</v>
      </c>
      <c r="M1446" s="88"/>
      <c r="N1446" s="75">
        <f>M1446/M1443</f>
        <v>0</v>
      </c>
      <c r="O1446" s="88"/>
      <c r="P1446" s="75">
        <f>O1446/O1443</f>
        <v>0</v>
      </c>
      <c r="Q1446" s="88"/>
      <c r="R1446" s="75">
        <f>Q1446/Q1443</f>
        <v>0</v>
      </c>
      <c r="S1446" s="88"/>
      <c r="T1446" s="75">
        <f>S1446/S1443</f>
        <v>0</v>
      </c>
      <c r="U1446" s="88"/>
      <c r="V1446" s="75">
        <f>U1446/U1443</f>
        <v>0</v>
      </c>
      <c r="W1446" s="88"/>
      <c r="X1446" s="75">
        <f>W1446/W1443</f>
        <v>0</v>
      </c>
      <c r="Y1446" s="88"/>
      <c r="Z1446" s="75">
        <f>Y1446/Y1443</f>
        <v>0</v>
      </c>
      <c r="AA1446" s="88"/>
      <c r="AB1446" s="75">
        <f>AA1446/AA1443</f>
        <v>0</v>
      </c>
      <c r="AC1446" s="88"/>
      <c r="AD1446" s="75">
        <f>AC1446/AC1443</f>
        <v>0</v>
      </c>
      <c r="AE1446" s="88"/>
      <c r="AF1446" s="75">
        <f>AE1446/AE1443</f>
        <v>0</v>
      </c>
      <c r="AG1446" s="88"/>
      <c r="AH1446" s="75">
        <f>AG1446/AG1443</f>
        <v>0</v>
      </c>
      <c r="AI1446" s="88"/>
      <c r="AJ1446" s="75">
        <f>AI1446/AI1443</f>
        <v>0</v>
      </c>
      <c r="AK1446" s="88">
        <v>0</v>
      </c>
      <c r="AL1446" s="75">
        <f>AK1446/AK1443</f>
        <v>0</v>
      </c>
      <c r="AM1446" s="88">
        <v>0</v>
      </c>
      <c r="AN1446" s="75">
        <f>AM1446/AM1443</f>
        <v>0</v>
      </c>
      <c r="AO1446" s="88"/>
      <c r="AP1446" s="75">
        <f>AO1446/AO1443</f>
        <v>0</v>
      </c>
      <c r="AQ1446" s="88"/>
      <c r="AR1446" s="75">
        <f>AQ1446/AQ1443</f>
        <v>0</v>
      </c>
      <c r="AS1446" s="88"/>
      <c r="AT1446" s="75">
        <f>AS1446/AS1443</f>
        <v>0</v>
      </c>
      <c r="AU1446" s="107">
        <f>E1446+M1446+O1446+Q1446+W1446+Y1446+AA1446+AE1446+AG1446+AI1446+AO1446+AS1446+G1446+K1446+I1446+AC1446+S1446+U1446+AQ1446+AK1446+AM1446+C1446</f>
        <v>0</v>
      </c>
      <c r="AV1446" s="155">
        <f t="shared" si="6510"/>
        <v>0</v>
      </c>
      <c r="AW1446" s="93">
        <f>IF(D1446=0,0,(IF('Attorney Detail'!I1444="yes",(D1446/AV1446)*('Attorney Detail'!G1444+'Attorney Detail'!H1444),0)))</f>
        <v>0</v>
      </c>
      <c r="AX1446" s="93">
        <f>IF(F1446=0,0,(IF('Attorney Detail'!J1444="yes",(F1446/AV1446)*('Attorney Detail'!G1444+'Attorney Detail'!H1444),0)))</f>
        <v>0</v>
      </c>
      <c r="AY1446" s="93">
        <f>IF(H1446+J1446=0,0,(IF('Attorney Detail'!K1444="yes",((H1446+J1446)/AV1446)*('Attorney Detail'!G1444+'Attorney Detail'!H1444),0)))</f>
        <v>0</v>
      </c>
      <c r="AZ1446" s="93">
        <f>IF(L1446=0,0,(IF('Attorney Detail'!L1444="yes",(L1446/AV1446)*('Attorney Detail'!G1444+'Attorney Detail'!H1444),0)))</f>
        <v>0</v>
      </c>
      <c r="BA1446" s="93">
        <f>IF(N1446=0,0,(N1446/AV1446)*('Attorney Detail'!G1444+'Attorney Detail'!H1444))</f>
        <v>0</v>
      </c>
      <c r="BB1446" s="93">
        <f>IF(R1446+T1446=0,0,(IF('Attorney Detail'!M1444="yes",((R1446+T1446)/AV1446)*('Attorney Detail'!G1444+'Attorney Detail'!H1444),0)))</f>
        <v>0</v>
      </c>
      <c r="BC1446" s="93">
        <f>IF(V1446=0,0,(IF('Attorney Detail'!N1444="yes",(((V1446)/AV1446)*('Attorney Detail'!G1444+'Attorney Detail'!H1444)),0)))</f>
        <v>0</v>
      </c>
      <c r="BD1446" s="93">
        <f>IF(X1446+Z1446+AB1446=0,0,(IF('Attorney Detail'!O1444="yes",((X1446+Z1446+AB1446)/AV1446)*('Attorney Detail'!G1444+'Attorney Detail'!H1444),0)))</f>
        <v>0</v>
      </c>
      <c r="BE1446" s="93">
        <f>IF(AD1446=0,0,(IF('Attorney Detail'!P1444="yes",(AD1446/AV1446)*('Attorney Detail'!G1444+'Attorney Detail'!H1444),0)))</f>
        <v>0</v>
      </c>
      <c r="BF1446" s="93">
        <f>IF(AF1446=0,0,(IF('Attorney Detail'!Q1444="yes",(AF1446/AV1446)*('Attorney Detail'!G1444+'Attorney Detail'!H1444),0)))</f>
        <v>0</v>
      </c>
      <c r="BG1446" s="93">
        <f>IF(AH1446=0,0,(AH1446/AV1446)*('Attorney Detail'!G1444+'Attorney Detail'!H1444))</f>
        <v>0</v>
      </c>
      <c r="BH1446" s="93">
        <f>IF(AK1446+AM1446=0,0,(IF('Attorney Detail'!R1444="yes",((AL1446+AN1446)/AV1446)*('Attorney Detail'!G1444+'Attorney Detail'!H1444),0)))</f>
        <v>0</v>
      </c>
      <c r="BI1446" s="91">
        <f>IF(AP1446=0,0,(IF('Attorney Detail'!S1444="yes",(AP1446/AV1446)*('Attorney Detail'!G1444+'Attorney Detail'!H1444),0)))</f>
        <v>0</v>
      </c>
      <c r="BJ1446" s="91">
        <f>IF(AT1446=0,0,(AT1446/AV1446)*('Attorney Detail'!G1444+'Attorney Detail'!H1444))</f>
        <v>0</v>
      </c>
      <c r="BK1446" s="91">
        <f>IF((AU1446)=0,('Attorney Detail'!G1444+'Attorney Detail'!H1444),SUM(AW1446:BJ1446))</f>
        <v>0</v>
      </c>
    </row>
    <row r="1447" spans="1:63" ht="16.5" thickTop="1" thickBot="1" x14ac:dyDescent="0.3">
      <c r="A1447" s="22" t="s">
        <v>27</v>
      </c>
      <c r="B1447" s="23"/>
      <c r="C1447" s="88"/>
      <c r="D1447" s="75">
        <f>C1447/C1443</f>
        <v>0</v>
      </c>
      <c r="E1447" s="88"/>
      <c r="F1447" s="75">
        <f>E1447/E1443</f>
        <v>0</v>
      </c>
      <c r="G1447" s="88"/>
      <c r="H1447" s="75">
        <f>G1447/G1443</f>
        <v>0</v>
      </c>
      <c r="I1447" s="88"/>
      <c r="J1447" s="75">
        <f>I1447/I1443</f>
        <v>0</v>
      </c>
      <c r="K1447" s="88"/>
      <c r="L1447" s="75">
        <f>K1447/K1443</f>
        <v>0</v>
      </c>
      <c r="M1447" s="88"/>
      <c r="N1447" s="75">
        <f>M1447/M1443</f>
        <v>0</v>
      </c>
      <c r="O1447" s="88"/>
      <c r="P1447" s="75">
        <f>O1447/O1443</f>
        <v>0</v>
      </c>
      <c r="Q1447" s="88"/>
      <c r="R1447" s="75">
        <f>Q1447/Q1443</f>
        <v>0</v>
      </c>
      <c r="S1447" s="88"/>
      <c r="T1447" s="75">
        <f>S1447/S1443</f>
        <v>0</v>
      </c>
      <c r="U1447" s="88"/>
      <c r="V1447" s="75">
        <f>U1447/U1443</f>
        <v>0</v>
      </c>
      <c r="W1447" s="88"/>
      <c r="X1447" s="75">
        <f>W1447/W1443</f>
        <v>0</v>
      </c>
      <c r="Y1447" s="88"/>
      <c r="Z1447" s="75">
        <f>Y1447/Y1443</f>
        <v>0</v>
      </c>
      <c r="AA1447" s="88"/>
      <c r="AB1447" s="75">
        <f>AA1447/AA1443</f>
        <v>0</v>
      </c>
      <c r="AC1447" s="88"/>
      <c r="AD1447" s="75">
        <f>AC1447/AC1443</f>
        <v>0</v>
      </c>
      <c r="AE1447" s="88"/>
      <c r="AF1447" s="75">
        <f>AE1447/AE1443</f>
        <v>0</v>
      </c>
      <c r="AG1447" s="88"/>
      <c r="AH1447" s="75">
        <f>AG1447/AG1443</f>
        <v>0</v>
      </c>
      <c r="AI1447" s="88"/>
      <c r="AJ1447" s="75">
        <f>AI1447/AI1443</f>
        <v>0</v>
      </c>
      <c r="AK1447" s="88">
        <v>0</v>
      </c>
      <c r="AL1447" s="75">
        <f>AK1447/AK1443</f>
        <v>0</v>
      </c>
      <c r="AM1447" s="88">
        <v>0</v>
      </c>
      <c r="AN1447" s="75">
        <f>AM1447/AM1443</f>
        <v>0</v>
      </c>
      <c r="AO1447" s="88"/>
      <c r="AP1447" s="75">
        <f>AO1447/AO1443</f>
        <v>0</v>
      </c>
      <c r="AQ1447" s="88"/>
      <c r="AR1447" s="75">
        <f>AQ1447/AQ1443</f>
        <v>0</v>
      </c>
      <c r="AS1447" s="88"/>
      <c r="AT1447" s="75">
        <f>AS1447/AS1443</f>
        <v>0</v>
      </c>
      <c r="AU1447" s="107">
        <f>E1447+M1447+O1447+Q1447+W1447+Y1447+AA1447+AE1447+AG1447+AI1447+AO1447+AS1447+G1447+K1447+I1447+AC1447+S1447+U1447+AQ1447+AK1447+AM1447+C1447</f>
        <v>0</v>
      </c>
      <c r="AV1447" s="155">
        <f t="shared" si="6510"/>
        <v>0</v>
      </c>
      <c r="AW1447" s="93">
        <f>IF(D1447=0,0,(IF('Attorney Detail'!I1445="yes",(D1447/AV1447)*('Attorney Detail'!G1445+'Attorney Detail'!H1445),0)))</f>
        <v>0</v>
      </c>
      <c r="AX1447" s="93">
        <f>IF(F1447=0,0,(IF('Attorney Detail'!J1445="yes",(F1447/AV1447)*('Attorney Detail'!G1445+'Attorney Detail'!H1445),0)))</f>
        <v>0</v>
      </c>
      <c r="AY1447" s="93">
        <f>IF(H1447+J1447=0,0,(IF('Attorney Detail'!K1445="yes",((H1447+J1447)/AV1447)*('Attorney Detail'!G1445+'Attorney Detail'!H1445),0)))</f>
        <v>0</v>
      </c>
      <c r="AZ1447" s="93">
        <f>IF(L1447=0,0,(IF('Attorney Detail'!L1445="yes",(L1447/AV1447)*('Attorney Detail'!G1445+'Attorney Detail'!H1445),0)))</f>
        <v>0</v>
      </c>
      <c r="BA1447" s="93">
        <f>IF(N1447=0,0,(N1447/AV1447)*('Attorney Detail'!G1445+'Attorney Detail'!H1445))</f>
        <v>0</v>
      </c>
      <c r="BB1447" s="93">
        <f>IF(R1447+T1447=0,0,(IF('Attorney Detail'!M1445="yes",((R1447+T1447)/AV1447)*('Attorney Detail'!G1445+'Attorney Detail'!H1445),0)))</f>
        <v>0</v>
      </c>
      <c r="BC1447" s="93">
        <f>IF(V1447=0,0,(IF('Attorney Detail'!N1445="yes",(((V1447)/AV1447)*('Attorney Detail'!G1445+'Attorney Detail'!H1445)),0)))</f>
        <v>0</v>
      </c>
      <c r="BD1447" s="93">
        <f>IF(X1447+Z1447+AB1447=0,0,(IF('Attorney Detail'!O1445="yes",((X1447+Z1447+AB1447)/AV1447)*('Attorney Detail'!G1445+'Attorney Detail'!H1445),0)))</f>
        <v>0</v>
      </c>
      <c r="BE1447" s="93">
        <f>IF(AD1447=0,0,(IF('Attorney Detail'!P1445="yes",(AD1447/AV1447)*('Attorney Detail'!G1445+'Attorney Detail'!H1445),0)))</f>
        <v>0</v>
      </c>
      <c r="BF1447" s="93">
        <f>IF(AF1447=0,0,(IF('Attorney Detail'!Q1445="yes",(AF1447/AV1447)*('Attorney Detail'!G1445+'Attorney Detail'!H1445),0)))</f>
        <v>0</v>
      </c>
      <c r="BG1447" s="93">
        <f>IF(AH1447=0,0,(AH1447/AV1447)*('Attorney Detail'!G1445+'Attorney Detail'!H1445))</f>
        <v>0</v>
      </c>
      <c r="BH1447" s="93">
        <f>IF(AK1447+AM1447=0,0,(IF('Attorney Detail'!R1445="yes",((AL1447+AN1447)/AV1447)*('Attorney Detail'!G1445+'Attorney Detail'!H1445),0)))</f>
        <v>0</v>
      </c>
      <c r="BI1447" s="91">
        <f>IF(AP1447=0,0,(IF('Attorney Detail'!S1445="yes",(AP1447/AV1447)*('Attorney Detail'!G1445+'Attorney Detail'!H1445),0)))</f>
        <v>0</v>
      </c>
      <c r="BJ1447" s="91">
        <f>IF(AT1447=0,0,(AT1447/AV1447)*('Attorney Detail'!G1445+'Attorney Detail'!H1445))</f>
        <v>0</v>
      </c>
      <c r="BK1447" s="91">
        <f>IF((AU1447)=0,('Attorney Detail'!G1445+'Attorney Detail'!H1445),SUM(AW1447:BJ1447))</f>
        <v>0</v>
      </c>
    </row>
    <row r="1448" spans="1:63" ht="16.5" thickTop="1" thickBot="1" x14ac:dyDescent="0.3">
      <c r="A1448" s="24" t="s">
        <v>28</v>
      </c>
      <c r="B1448" s="25"/>
      <c r="C1448" s="25"/>
      <c r="D1448" s="75">
        <f>C1448/C1443</f>
        <v>0</v>
      </c>
      <c r="E1448" s="25"/>
      <c r="F1448" s="75">
        <f>E1448/E1443</f>
        <v>0</v>
      </c>
      <c r="G1448" s="25"/>
      <c r="H1448" s="75">
        <f>G1448/G1443</f>
        <v>0</v>
      </c>
      <c r="I1448" s="25"/>
      <c r="J1448" s="75">
        <f>I1448/I1443</f>
        <v>0</v>
      </c>
      <c r="K1448" s="25"/>
      <c r="L1448" s="75">
        <f>K1448/K1443</f>
        <v>0</v>
      </c>
      <c r="M1448" s="25"/>
      <c r="N1448" s="75">
        <f>M1448/M1443</f>
        <v>0</v>
      </c>
      <c r="O1448" s="25"/>
      <c r="P1448" s="75">
        <f>O1448/O1443</f>
        <v>0</v>
      </c>
      <c r="Q1448" s="25"/>
      <c r="R1448" s="75">
        <f>Q1448/Q1443</f>
        <v>0</v>
      </c>
      <c r="S1448" s="25"/>
      <c r="T1448" s="75">
        <f>S1448/S1443</f>
        <v>0</v>
      </c>
      <c r="U1448" s="25"/>
      <c r="V1448" s="75">
        <f>U1448/U1443</f>
        <v>0</v>
      </c>
      <c r="W1448" s="25"/>
      <c r="X1448" s="75">
        <f>W1448/W1443</f>
        <v>0</v>
      </c>
      <c r="Y1448" s="25"/>
      <c r="Z1448" s="75">
        <f>Y1448/Y1443</f>
        <v>0</v>
      </c>
      <c r="AA1448" s="25"/>
      <c r="AB1448" s="75">
        <f>AA1448/AA1443</f>
        <v>0</v>
      </c>
      <c r="AC1448" s="25"/>
      <c r="AD1448" s="75">
        <f>AC1448/AC1443</f>
        <v>0</v>
      </c>
      <c r="AE1448" s="25"/>
      <c r="AF1448" s="75">
        <f>AE1448/AE1443</f>
        <v>0</v>
      </c>
      <c r="AG1448" s="25"/>
      <c r="AH1448" s="75">
        <f>AG1448/AG1443</f>
        <v>0</v>
      </c>
      <c r="AI1448" s="25"/>
      <c r="AJ1448" s="75">
        <f>AI1448/AI1443</f>
        <v>0</v>
      </c>
      <c r="AK1448" s="25">
        <v>0</v>
      </c>
      <c r="AL1448" s="75">
        <f>AK1448/AK1443</f>
        <v>0</v>
      </c>
      <c r="AM1448" s="25">
        <v>0</v>
      </c>
      <c r="AN1448" s="75">
        <f>AM1448/AM1443</f>
        <v>0</v>
      </c>
      <c r="AO1448" s="25"/>
      <c r="AP1448" s="75">
        <f>AO1448/AO1443</f>
        <v>0</v>
      </c>
      <c r="AQ1448" s="25"/>
      <c r="AR1448" s="75">
        <f>AQ1448/AQ1443</f>
        <v>0</v>
      </c>
      <c r="AS1448" s="25"/>
      <c r="AT1448" s="75">
        <f>AS1448/AS1443</f>
        <v>0</v>
      </c>
      <c r="AU1448" s="108">
        <f>E1448+M1448+O1448+Q1448+W1448+Y1448+AA1448+AE1448+AG1448+AI1448+AO1448+AS1448+G1448+K1448+I1448+AC1448+S1448+U1448+AQ1448+AK1448+AM1448+C1448</f>
        <v>0</v>
      </c>
      <c r="AV1448" s="155">
        <f t="shared" si="6510"/>
        <v>0</v>
      </c>
      <c r="AW1448" s="93">
        <f>IF(D1448=0,0,(IF('Attorney Detail'!I1446="yes",(D1448/AV1448)*('Attorney Detail'!G1446+'Attorney Detail'!H1446),0)))</f>
        <v>0</v>
      </c>
      <c r="AX1448" s="93">
        <f>IF(F1448=0,0,(IF('Attorney Detail'!J1446="yes",(F1448/AV1448)*('Attorney Detail'!G1446+'Attorney Detail'!H1446),0)))</f>
        <v>0</v>
      </c>
      <c r="AY1448" s="93">
        <f>IF(H1448+J1448=0,0,(IF('Attorney Detail'!K1446="yes",((H1448+J1448)/AV1448)*('Attorney Detail'!G1446+'Attorney Detail'!H1446),0)))</f>
        <v>0</v>
      </c>
      <c r="AZ1448" s="93">
        <f>IF(L1448=0,0,(IF('Attorney Detail'!L1446="yes",(L1448/AV1448)*('Attorney Detail'!G1446+'Attorney Detail'!H1446),0)))</f>
        <v>0</v>
      </c>
      <c r="BA1448" s="93">
        <f>IF(N1448=0,0,(N1448/AV1448)*('Attorney Detail'!G1446+'Attorney Detail'!H1446))</f>
        <v>0</v>
      </c>
      <c r="BB1448" s="93">
        <f>IF(R1448+T1448=0,0,(IF('Attorney Detail'!M1446="yes",((R1448+T1448)/AV1448)*('Attorney Detail'!G1446+'Attorney Detail'!H1446),0)))</f>
        <v>0</v>
      </c>
      <c r="BC1448" s="93">
        <f>IF(V1448=0,0,(IF('Attorney Detail'!N1446="yes",(((V1448)/AV1448)*('Attorney Detail'!G1446+'Attorney Detail'!H1446)),0)))</f>
        <v>0</v>
      </c>
      <c r="BD1448" s="93">
        <f>IF(X1448+Z1448+AB1448=0,0,(IF('Attorney Detail'!O1446="yes",((X1448+Z1448+AB1448)/AV1448)*('Attorney Detail'!G1446+'Attorney Detail'!H1446),0)))</f>
        <v>0</v>
      </c>
      <c r="BE1448" s="93">
        <f>IF(AD1448=0,0,(IF('Attorney Detail'!P1446="yes",(AD1448/AV1448)*('Attorney Detail'!G1446+'Attorney Detail'!H1446),0)))</f>
        <v>0</v>
      </c>
      <c r="BF1448" s="93">
        <f>IF(AF1448=0,0,(IF('Attorney Detail'!Q1446="yes",(AF1448/AV1448)*('Attorney Detail'!G1446+'Attorney Detail'!H1446),0)))</f>
        <v>0</v>
      </c>
      <c r="BG1448" s="93">
        <f>IF(AH1448=0,0,(AH1448/AV1448)*('Attorney Detail'!G1446+'Attorney Detail'!H1446))</f>
        <v>0</v>
      </c>
      <c r="BH1448" s="93">
        <f>IF(AK1448+AM1448=0,0,(IF('Attorney Detail'!R1446="yes",((AL1448+AN1448)/AV1448)*('Attorney Detail'!G1446+'Attorney Detail'!H1446),0)))</f>
        <v>0</v>
      </c>
      <c r="BI1448" s="91">
        <f>IF(AP1448=0,0,(IF('Attorney Detail'!S1446="yes",(AP1448/AV1448)*('Attorney Detail'!G1446+'Attorney Detail'!H1446),0)))</f>
        <v>0</v>
      </c>
      <c r="BJ1448" s="91">
        <f>IF(AT1448=0,0,(AT1448/AV1448)*('Attorney Detail'!G1446+'Attorney Detail'!H1446))</f>
        <v>0</v>
      </c>
      <c r="BK1448" s="91">
        <f>IF((AU1448)=0,('Attorney Detail'!G1446+'Attorney Detail'!H1446),SUM(AW1448:BJ1448))</f>
        <v>0</v>
      </c>
    </row>
    <row r="1449" spans="1:63" ht="16.5" thickTop="1" thickBot="1" x14ac:dyDescent="0.3">
      <c r="A1449" s="72" t="s">
        <v>29</v>
      </c>
      <c r="B1449" s="73"/>
      <c r="C1449" s="73">
        <f t="shared" ref="C1449" si="6511">SUM(C1445:C1448)</f>
        <v>0</v>
      </c>
      <c r="D1449" s="74">
        <f t="shared" ref="D1449" si="6512">C1449/C1443</f>
        <v>0</v>
      </c>
      <c r="E1449" s="73">
        <f t="shared" ref="E1449" si="6513">SUM(E1445:E1448)</f>
        <v>0</v>
      </c>
      <c r="F1449" s="74">
        <f t="shared" ref="F1449" si="6514">E1449/E1443</f>
        <v>0</v>
      </c>
      <c r="G1449" s="73">
        <f t="shared" ref="G1449" si="6515">SUM(G1445:G1448)</f>
        <v>0</v>
      </c>
      <c r="H1449" s="75">
        <f t="shared" ref="H1449" si="6516">G1449/G1443</f>
        <v>0</v>
      </c>
      <c r="I1449" s="73">
        <f t="shared" ref="I1449" si="6517">SUM(I1445:I1448)</f>
        <v>0</v>
      </c>
      <c r="J1449" s="75">
        <f t="shared" ref="J1449" si="6518">I1449/I1443</f>
        <v>0</v>
      </c>
      <c r="K1449" s="73">
        <f t="shared" ref="K1449" si="6519">SUM(K1445:K1448)</f>
        <v>0</v>
      </c>
      <c r="L1449" s="75">
        <f t="shared" ref="L1449" si="6520">K1449/K1443</f>
        <v>0</v>
      </c>
      <c r="M1449" s="73">
        <f t="shared" ref="M1449" si="6521">SUM(M1445:M1448)</f>
        <v>0</v>
      </c>
      <c r="N1449" s="74">
        <f t="shared" ref="N1449" si="6522">M1449/M1443</f>
        <v>0</v>
      </c>
      <c r="O1449" s="73">
        <f t="shared" ref="O1449" si="6523">SUM(O1445:O1448)</f>
        <v>0</v>
      </c>
      <c r="P1449" s="74">
        <f t="shared" ref="P1449" si="6524">O1449/O1443</f>
        <v>0</v>
      </c>
      <c r="Q1449" s="73">
        <f t="shared" ref="Q1449" si="6525">SUM(Q1445:Q1448)</f>
        <v>0</v>
      </c>
      <c r="R1449" s="75">
        <f t="shared" ref="R1449" si="6526">Q1449/Q1443</f>
        <v>0</v>
      </c>
      <c r="S1449" s="73">
        <f t="shared" ref="S1449" si="6527">SUM(S1445:S1448)</f>
        <v>0</v>
      </c>
      <c r="T1449" s="75">
        <f t="shared" ref="T1449" si="6528">S1449/S1443</f>
        <v>0</v>
      </c>
      <c r="U1449" s="73">
        <f t="shared" ref="U1449" si="6529">SUM(U1445:U1448)</f>
        <v>0</v>
      </c>
      <c r="V1449" s="75">
        <f t="shared" ref="V1449" si="6530">U1449/U1443</f>
        <v>0</v>
      </c>
      <c r="W1449" s="73">
        <f t="shared" ref="W1449" si="6531">SUM(W1445:W1448)</f>
        <v>0</v>
      </c>
      <c r="X1449" s="75">
        <f t="shared" ref="X1449" si="6532">W1449/W1443</f>
        <v>0</v>
      </c>
      <c r="Y1449" s="73">
        <f t="shared" ref="Y1449" si="6533">SUM(Y1445:Y1448)</f>
        <v>0</v>
      </c>
      <c r="Z1449" s="75">
        <f t="shared" ref="Z1449" si="6534">Y1449/Y1443</f>
        <v>0</v>
      </c>
      <c r="AA1449" s="73">
        <f t="shared" ref="AA1449" si="6535">SUM(AA1445:AA1448)</f>
        <v>0</v>
      </c>
      <c r="AB1449" s="75">
        <f t="shared" ref="AB1449" si="6536">AA1449/AA1443</f>
        <v>0</v>
      </c>
      <c r="AC1449" s="73">
        <f t="shared" ref="AC1449" si="6537">SUM(AC1445:AC1448)</f>
        <v>0</v>
      </c>
      <c r="AD1449" s="75">
        <f t="shared" ref="AD1449" si="6538">AC1449/AC1443</f>
        <v>0</v>
      </c>
      <c r="AE1449" s="73">
        <f t="shared" ref="AE1449" si="6539">SUM(AE1445:AE1448)</f>
        <v>0</v>
      </c>
      <c r="AF1449" s="75">
        <f t="shared" ref="AF1449" si="6540">AE1449/AE1443</f>
        <v>0</v>
      </c>
      <c r="AG1449" s="73">
        <f t="shared" ref="AG1449" si="6541">SUM(AG1445:AG1448)</f>
        <v>0</v>
      </c>
      <c r="AH1449" s="75">
        <f t="shared" ref="AH1449" si="6542">AG1449/AG1443</f>
        <v>0</v>
      </c>
      <c r="AI1449" s="73">
        <f t="shared" ref="AI1449" si="6543">SUM(AI1445:AI1448)</f>
        <v>0</v>
      </c>
      <c r="AJ1449" s="75">
        <f t="shared" ref="AJ1449" si="6544">AI1449/AI1443</f>
        <v>0</v>
      </c>
      <c r="AK1449" s="73">
        <f t="shared" ref="AK1449" si="6545">SUM(AK1445:AK1448)</f>
        <v>0</v>
      </c>
      <c r="AL1449" s="75">
        <f t="shared" ref="AL1449" si="6546">AK1449/AK1443</f>
        <v>0</v>
      </c>
      <c r="AM1449" s="73">
        <f t="shared" ref="AM1449" si="6547">SUM(AM1445:AM1448)</f>
        <v>0</v>
      </c>
      <c r="AN1449" s="75">
        <f t="shared" ref="AN1449" si="6548">AM1449/AM1443</f>
        <v>0</v>
      </c>
      <c r="AO1449" s="73">
        <f t="shared" ref="AO1449" si="6549">SUM(AO1445:AO1448)</f>
        <v>0</v>
      </c>
      <c r="AP1449" s="75">
        <f t="shared" ref="AP1449" si="6550">AO1449/AO1443</f>
        <v>0</v>
      </c>
      <c r="AQ1449" s="73">
        <f t="shared" ref="AQ1449" si="6551">SUM(AQ1445:AQ1448)</f>
        <v>0</v>
      </c>
      <c r="AR1449" s="75">
        <f t="shared" ref="AR1449" si="6552">AQ1449/AQ1443</f>
        <v>0</v>
      </c>
      <c r="AS1449" s="73">
        <f t="shared" ref="AS1449" si="6553">SUM(AS1445:AS1448)</f>
        <v>0</v>
      </c>
      <c r="AT1449" s="75">
        <f t="shared" ref="AT1449" si="6554">AS1449/AS1443</f>
        <v>0</v>
      </c>
      <c r="AU1449" s="71">
        <f>E1449+M1449+O1449+Q1449+W1449+Y1449+AA1449+AE1449+AG1449+AI1449+AO1449+AS1449+G1449+K1449+I1449+AC1449+S1449+U1449+AQ1449+AK1449+AM1449+C1449</f>
        <v>0</v>
      </c>
      <c r="AV1449" s="155">
        <f t="shared" si="6510"/>
        <v>0</v>
      </c>
      <c r="AW1449" s="94"/>
      <c r="AX1449" s="94"/>
      <c r="AY1449" s="94"/>
      <c r="AZ1449" s="94"/>
      <c r="BA1449" s="94"/>
      <c r="BB1449" s="94"/>
      <c r="BC1449" s="94"/>
      <c r="BD1449" s="94"/>
      <c r="BE1449" s="94"/>
      <c r="BF1449" s="94"/>
      <c r="BG1449" s="94"/>
      <c r="BH1449" s="94"/>
      <c r="BI1449" s="94"/>
      <c r="BJ1449" s="94"/>
      <c r="BK1449" s="94"/>
    </row>
    <row r="1450" spans="1:63" ht="15.75" thickTop="1" x14ac:dyDescent="0.25">
      <c r="A1450" s="239"/>
      <c r="B1450" s="239"/>
      <c r="C1450" s="239"/>
      <c r="D1450" s="239"/>
      <c r="E1450" s="239"/>
      <c r="F1450" s="239"/>
      <c r="G1450" s="239"/>
      <c r="H1450" s="239"/>
      <c r="I1450" s="239"/>
      <c r="J1450" s="239"/>
      <c r="K1450" s="239"/>
      <c r="L1450" s="239"/>
      <c r="M1450" s="239"/>
      <c r="N1450" s="239"/>
      <c r="O1450" s="239"/>
      <c r="P1450" s="239"/>
      <c r="Q1450" s="239"/>
      <c r="R1450" s="239"/>
      <c r="S1450" s="239"/>
      <c r="T1450" s="239"/>
      <c r="U1450" s="239"/>
      <c r="V1450" s="239"/>
      <c r="W1450" s="239"/>
      <c r="X1450" s="239"/>
      <c r="Y1450" s="239"/>
      <c r="Z1450" s="239"/>
      <c r="AA1450" s="239"/>
      <c r="AB1450" s="239"/>
      <c r="AC1450" s="239"/>
      <c r="AD1450" s="239"/>
      <c r="AE1450" s="239"/>
      <c r="AF1450" s="239"/>
      <c r="AG1450" s="239"/>
      <c r="AH1450" s="239"/>
      <c r="AI1450" s="239"/>
      <c r="AJ1450" s="239"/>
      <c r="AK1450" s="239"/>
      <c r="AL1450" s="239"/>
      <c r="AM1450" s="239"/>
      <c r="AN1450" s="239"/>
      <c r="AO1450" s="239"/>
      <c r="AP1450" s="239"/>
      <c r="AQ1450" s="239"/>
      <c r="AR1450" s="239"/>
      <c r="AS1450" s="239"/>
      <c r="AT1450" s="239"/>
      <c r="AU1450" s="239"/>
      <c r="AV1450" s="239"/>
    </row>
    <row r="1451" spans="1:63" ht="45" x14ac:dyDescent="0.25">
      <c r="A1451" s="76"/>
      <c r="B1451" s="66" t="s">
        <v>21</v>
      </c>
      <c r="C1451" s="225" t="s">
        <v>442</v>
      </c>
      <c r="D1451" s="226"/>
      <c r="E1451" s="225" t="s">
        <v>96</v>
      </c>
      <c r="F1451" s="226"/>
      <c r="G1451" s="232" t="s">
        <v>99</v>
      </c>
      <c r="H1451" s="226"/>
      <c r="I1451" s="232" t="s">
        <v>100</v>
      </c>
      <c r="J1451" s="226"/>
      <c r="K1451" s="225" t="s">
        <v>97</v>
      </c>
      <c r="L1451" s="226"/>
      <c r="M1451" s="225" t="s">
        <v>98</v>
      </c>
      <c r="N1451" s="226"/>
      <c r="O1451" s="225" t="s">
        <v>22</v>
      </c>
      <c r="P1451" s="226"/>
      <c r="Q1451" s="225" t="s">
        <v>489</v>
      </c>
      <c r="R1451" s="226"/>
      <c r="S1451" s="225" t="s">
        <v>488</v>
      </c>
      <c r="T1451" s="226"/>
      <c r="U1451" s="232" t="s">
        <v>422</v>
      </c>
      <c r="V1451" s="226"/>
      <c r="W1451" s="232" t="s">
        <v>436</v>
      </c>
      <c r="X1451" s="226"/>
      <c r="Y1451" s="232" t="s">
        <v>423</v>
      </c>
      <c r="Z1451" s="226"/>
      <c r="AA1451" s="225" t="s">
        <v>484</v>
      </c>
      <c r="AB1451" s="226"/>
      <c r="AC1451" s="225" t="s">
        <v>93</v>
      </c>
      <c r="AD1451" s="226"/>
      <c r="AE1451" s="225" t="s">
        <v>94</v>
      </c>
      <c r="AF1451" s="226"/>
      <c r="AG1451" s="225" t="s">
        <v>485</v>
      </c>
      <c r="AH1451" s="226"/>
      <c r="AI1451" s="225" t="s">
        <v>424</v>
      </c>
      <c r="AJ1451" s="226"/>
      <c r="AK1451" s="225" t="s">
        <v>425</v>
      </c>
      <c r="AL1451" s="226"/>
      <c r="AM1451" s="225" t="s">
        <v>437</v>
      </c>
      <c r="AN1451" s="226"/>
      <c r="AO1451" s="225" t="s">
        <v>500</v>
      </c>
      <c r="AP1451" s="226"/>
      <c r="AQ1451" s="225" t="s">
        <v>426</v>
      </c>
      <c r="AR1451" s="226"/>
      <c r="AS1451" s="225" t="s">
        <v>447</v>
      </c>
      <c r="AT1451" s="226"/>
      <c r="AU1451" s="225" t="s">
        <v>23</v>
      </c>
      <c r="AV1451" s="226"/>
      <c r="AW1451" s="89" t="s">
        <v>442</v>
      </c>
      <c r="AX1451" s="89" t="s">
        <v>96</v>
      </c>
      <c r="AY1451" s="195" t="s">
        <v>463</v>
      </c>
      <c r="AZ1451" s="105" t="s">
        <v>97</v>
      </c>
      <c r="BA1451" s="105" t="s">
        <v>443</v>
      </c>
      <c r="BB1451" s="90" t="s">
        <v>434</v>
      </c>
      <c r="BC1451" s="106" t="s">
        <v>464</v>
      </c>
      <c r="BD1451" s="90" t="s">
        <v>435</v>
      </c>
      <c r="BE1451" s="90" t="s">
        <v>93</v>
      </c>
      <c r="BF1451" s="90" t="s">
        <v>94</v>
      </c>
      <c r="BG1451" s="90" t="s">
        <v>31</v>
      </c>
      <c r="BH1451" s="90" t="s">
        <v>444</v>
      </c>
      <c r="BI1451" s="91" t="s">
        <v>445</v>
      </c>
      <c r="BJ1451" s="91" t="s">
        <v>446</v>
      </c>
      <c r="BK1451" s="91" t="s">
        <v>448</v>
      </c>
    </row>
    <row r="1452" spans="1:63" x14ac:dyDescent="0.25">
      <c r="A1452" s="38" t="s">
        <v>107</v>
      </c>
      <c r="B1452" s="67"/>
      <c r="C1452" s="67"/>
      <c r="D1452" s="68"/>
      <c r="E1452" s="67"/>
      <c r="F1452" s="68"/>
      <c r="G1452" s="67"/>
      <c r="H1452" s="68"/>
      <c r="I1452" s="67"/>
      <c r="J1452" s="68"/>
      <c r="K1452" s="67"/>
      <c r="L1452" s="68"/>
      <c r="M1452" s="69"/>
      <c r="N1452" s="68"/>
      <c r="O1452" s="67"/>
      <c r="P1452" s="68"/>
      <c r="Q1452" s="67"/>
      <c r="R1452" s="68"/>
      <c r="S1452" s="67"/>
      <c r="T1452" s="68"/>
      <c r="U1452" s="67"/>
      <c r="V1452" s="68"/>
      <c r="W1452" s="67"/>
      <c r="X1452" s="68"/>
      <c r="Y1452" s="67"/>
      <c r="Z1452" s="68"/>
      <c r="AA1452" s="67"/>
      <c r="AB1452" s="68"/>
      <c r="AC1452" s="69"/>
      <c r="AD1452" s="69"/>
      <c r="AE1452" s="67"/>
      <c r="AF1452" s="68"/>
      <c r="AG1452" s="67"/>
      <c r="AH1452" s="68"/>
      <c r="AI1452" s="67"/>
      <c r="AJ1452" s="68"/>
      <c r="AK1452" s="227"/>
      <c r="AL1452" s="228"/>
      <c r="AM1452" s="227"/>
      <c r="AN1452" s="228"/>
      <c r="AO1452" s="112"/>
      <c r="AP1452" s="113"/>
      <c r="AQ1452" s="112"/>
      <c r="AR1452" s="113"/>
      <c r="AS1452" s="112"/>
      <c r="AT1452" s="113"/>
      <c r="AU1452" s="67"/>
      <c r="AV1452" s="110"/>
      <c r="AW1452" s="89"/>
      <c r="AX1452" s="89"/>
      <c r="AY1452" s="89"/>
      <c r="AZ1452" s="89"/>
      <c r="BA1452" s="89"/>
    </row>
    <row r="1453" spans="1:63" x14ac:dyDescent="0.25">
      <c r="A1453" s="77"/>
      <c r="B1453" s="70"/>
      <c r="C1453" s="223">
        <f>(VLOOKUP(A1452,$BL$2:$CH$5,2,FALSE))*'Attorney Detail'!F1453</f>
        <v>15</v>
      </c>
      <c r="D1453" s="224"/>
      <c r="E1453" s="223">
        <f>(VLOOKUP(A1452,$BL$2:$CH$5,3,FALSE))*'Attorney Detail'!F1453</f>
        <v>15</v>
      </c>
      <c r="F1453" s="224"/>
      <c r="G1453" s="223">
        <f>VLOOKUP(A1452,$BL$2:$CI$5,4,FALSE)*'Attorney Detail'!F1453</f>
        <v>50</v>
      </c>
      <c r="H1453" s="224"/>
      <c r="I1453" s="223">
        <f>VLOOKUP(A1452,$BL$2:$CI$5,5,FALSE)*'Attorney Detail'!F1453</f>
        <v>80</v>
      </c>
      <c r="J1453" s="224"/>
      <c r="K1453" s="223">
        <f>VLOOKUP(A1452,$BL$2:$CI$5,6,FALSE)*'Attorney Detail'!F1453</f>
        <v>100</v>
      </c>
      <c r="L1453" s="224"/>
      <c r="M1453" s="234">
        <f>VLOOKUP(A1452,$BL$2:$CI$5,7,FALSE)*'Attorney Detail'!F1453</f>
        <v>150</v>
      </c>
      <c r="N1453" s="224"/>
      <c r="O1453" s="223">
        <f>VLOOKUP(A1452,$BL$2:$CI$5,8,FALSE)*'Attorney Detail'!F1453</f>
        <v>300</v>
      </c>
      <c r="P1453" s="224"/>
      <c r="Q1453" s="223">
        <f>VLOOKUP(A1452,$BL$2:$CI$5,9,FALSE)*'Attorney Detail'!F1453</f>
        <v>15</v>
      </c>
      <c r="R1453" s="224"/>
      <c r="S1453" s="223">
        <f>VLOOKUP(A1452,$BL$2:$CI$5,10,FALSE)*'Attorney Detail'!F1453</f>
        <v>50</v>
      </c>
      <c r="T1453" s="224"/>
      <c r="U1453" s="223">
        <f>VLOOKUP(A1452,$BL$2:$CI$5,11,FALSE)*'Attorney Detail'!F1453</f>
        <v>100</v>
      </c>
      <c r="V1453" s="224"/>
      <c r="W1453" s="223">
        <f>VLOOKUP(A1452,$BL$2:$CI$5,12,FALSE)*'Attorney Detail'!F1453</f>
        <v>220</v>
      </c>
      <c r="X1453" s="224"/>
      <c r="Y1453" s="223">
        <f>VLOOKUP(A1452,$BL$2:$CI$5,13,FALSE)*'Attorney Detail'!F1453</f>
        <v>300</v>
      </c>
      <c r="Z1453" s="224"/>
      <c r="AA1453" s="229">
        <f>VLOOKUP(A1452,$BL$2:$CI$5,14,FALSE)*'Attorney Detail'!F1453</f>
        <v>400</v>
      </c>
      <c r="AB1453" s="230"/>
      <c r="AC1453" s="229">
        <f>VLOOKUP(A1452,$BL$2:$CI$5,15,FALSE)*'Attorney Detail'!F1453</f>
        <v>120</v>
      </c>
      <c r="AD1453" s="231"/>
      <c r="AE1453" s="229">
        <f>VLOOKUP(A1452,$BL$2:$CI$5,16,FALSE)*'Attorney Detail'!F1453</f>
        <v>120</v>
      </c>
      <c r="AF1453" s="230"/>
      <c r="AG1453" s="229">
        <f>VLOOKUP(A1452,$BL$2:$CI$5,17,FALSE)*'Attorney Detail'!F1453</f>
        <v>300</v>
      </c>
      <c r="AH1453" s="230"/>
      <c r="AI1453" s="223">
        <f>VLOOKUP(A1452,$BL$2:$CI$5,18,FALSE)*'Attorney Detail'!F1453</f>
        <v>300</v>
      </c>
      <c r="AJ1453" s="224"/>
      <c r="AK1453" s="223">
        <f>VLOOKUP(A1452,$BL$2:$CI$5,19,FALSE)*'Attorney Detail'!F1453</f>
        <v>15</v>
      </c>
      <c r="AL1453" s="224"/>
      <c r="AM1453" s="223">
        <f>VLOOKUP(A1452,$BL$2:$CI$5,20,FALSE)*'Attorney Detail'!F1453</f>
        <v>40</v>
      </c>
      <c r="AN1453" s="224"/>
      <c r="AO1453" s="223">
        <f>VLOOKUP(A1452,$BL$2:$CI$5,21,FALSE)*'Attorney Detail'!F1453</f>
        <v>40</v>
      </c>
      <c r="AP1453" s="224"/>
      <c r="AQ1453" s="223">
        <f>VLOOKUP(A1452,$BL$2:$CI$5,22,FALSE)*'Attorney Detail'!F1453</f>
        <v>40</v>
      </c>
      <c r="AR1453" s="224"/>
      <c r="AS1453" s="235">
        <f>VLOOKUP(A1452,$BL$2:$CI$5,23,FALSE)*'Attorney Detail'!F1453</f>
        <v>10000000000</v>
      </c>
      <c r="AT1453" s="236"/>
      <c r="AU1453" s="237"/>
      <c r="AV1453" s="238"/>
    </row>
    <row r="1454" spans="1:63" ht="15.75" thickBot="1" x14ac:dyDescent="0.3">
      <c r="A1454" s="37" t="str">
        <f>'Attorney Detail'!A1453&amp;""</f>
        <v/>
      </c>
      <c r="B1454" s="78" t="s">
        <v>24</v>
      </c>
      <c r="C1454" s="78" t="s">
        <v>24</v>
      </c>
      <c r="D1454" s="78" t="s">
        <v>112</v>
      </c>
      <c r="E1454" s="78" t="s">
        <v>24</v>
      </c>
      <c r="F1454" s="78" t="s">
        <v>112</v>
      </c>
      <c r="G1454" s="78" t="s">
        <v>24</v>
      </c>
      <c r="H1454" s="78" t="s">
        <v>112</v>
      </c>
      <c r="I1454" s="78" t="s">
        <v>24</v>
      </c>
      <c r="J1454" s="78" t="s">
        <v>112</v>
      </c>
      <c r="K1454" s="78" t="s">
        <v>24</v>
      </c>
      <c r="L1454" s="78" t="s">
        <v>112</v>
      </c>
      <c r="M1454" s="78" t="s">
        <v>24</v>
      </c>
      <c r="N1454" s="78" t="s">
        <v>112</v>
      </c>
      <c r="O1454" s="78" t="s">
        <v>24</v>
      </c>
      <c r="P1454" s="78" t="s">
        <v>112</v>
      </c>
      <c r="Q1454" s="78" t="s">
        <v>24</v>
      </c>
      <c r="R1454" s="78" t="s">
        <v>112</v>
      </c>
      <c r="S1454" s="78" t="s">
        <v>24</v>
      </c>
      <c r="T1454" s="78" t="s">
        <v>112</v>
      </c>
      <c r="U1454" s="78" t="s">
        <v>24</v>
      </c>
      <c r="V1454" s="78" t="s">
        <v>112</v>
      </c>
      <c r="W1454" s="78" t="s">
        <v>24</v>
      </c>
      <c r="X1454" s="78" t="s">
        <v>112</v>
      </c>
      <c r="Y1454" s="78" t="s">
        <v>24</v>
      </c>
      <c r="Z1454" s="78" t="s">
        <v>112</v>
      </c>
      <c r="AA1454" s="78" t="s">
        <v>24</v>
      </c>
      <c r="AB1454" s="78" t="s">
        <v>112</v>
      </c>
      <c r="AC1454" s="78" t="s">
        <v>24</v>
      </c>
      <c r="AD1454" s="78" t="s">
        <v>112</v>
      </c>
      <c r="AE1454" s="78" t="s">
        <v>24</v>
      </c>
      <c r="AF1454" s="78" t="s">
        <v>112</v>
      </c>
      <c r="AG1454" s="78" t="s">
        <v>24</v>
      </c>
      <c r="AH1454" s="79" t="s">
        <v>112</v>
      </c>
      <c r="AI1454" s="78" t="s">
        <v>24</v>
      </c>
      <c r="AJ1454" s="78" t="s">
        <v>112</v>
      </c>
      <c r="AK1454" s="78" t="s">
        <v>24</v>
      </c>
      <c r="AL1454" s="78" t="s">
        <v>112</v>
      </c>
      <c r="AM1454" s="78" t="s">
        <v>24</v>
      </c>
      <c r="AN1454" s="78" t="s">
        <v>112</v>
      </c>
      <c r="AO1454" s="78" t="s">
        <v>24</v>
      </c>
      <c r="AP1454" s="78" t="s">
        <v>112</v>
      </c>
      <c r="AQ1454" s="78" t="s">
        <v>24</v>
      </c>
      <c r="AR1454" s="78" t="s">
        <v>112</v>
      </c>
      <c r="AS1454" s="78" t="s">
        <v>24</v>
      </c>
      <c r="AT1454" s="78" t="s">
        <v>112</v>
      </c>
      <c r="AU1454" s="78" t="s">
        <v>24</v>
      </c>
      <c r="AV1454" s="154" t="s">
        <v>112</v>
      </c>
    </row>
    <row r="1455" spans="1:63" ht="16.5" thickTop="1" thickBot="1" x14ac:dyDescent="0.3">
      <c r="A1455" s="20" t="s">
        <v>25</v>
      </c>
      <c r="B1455" s="21"/>
      <c r="C1455" s="21"/>
      <c r="D1455" s="75">
        <f>C1455/C1453</f>
        <v>0</v>
      </c>
      <c r="E1455" s="21"/>
      <c r="F1455" s="75">
        <f>E1455/E1453</f>
        <v>0</v>
      </c>
      <c r="G1455" s="21"/>
      <c r="H1455" s="75">
        <f>G1455/G1453</f>
        <v>0</v>
      </c>
      <c r="I1455" s="21"/>
      <c r="J1455" s="75">
        <f>I1455/I1453</f>
        <v>0</v>
      </c>
      <c r="K1455" s="21"/>
      <c r="L1455" s="75">
        <f>K1455/K1453</f>
        <v>0</v>
      </c>
      <c r="M1455" s="21"/>
      <c r="N1455" s="75">
        <f>M1455/M1453</f>
        <v>0</v>
      </c>
      <c r="O1455" s="21"/>
      <c r="P1455" s="75">
        <f>O1455/O1453</f>
        <v>0</v>
      </c>
      <c r="Q1455" s="21"/>
      <c r="R1455" s="75">
        <f>Q1455/Q1453</f>
        <v>0</v>
      </c>
      <c r="S1455" s="21"/>
      <c r="T1455" s="75">
        <f>S1455/S1453</f>
        <v>0</v>
      </c>
      <c r="U1455" s="21"/>
      <c r="V1455" s="75">
        <f>U1455/U1453</f>
        <v>0</v>
      </c>
      <c r="W1455" s="21"/>
      <c r="X1455" s="75">
        <f>W1455/W1453</f>
        <v>0</v>
      </c>
      <c r="Y1455" s="21"/>
      <c r="Z1455" s="75">
        <f>Y1455/Y1453</f>
        <v>0</v>
      </c>
      <c r="AA1455" s="21"/>
      <c r="AB1455" s="75">
        <f>AA1455/AA1453</f>
        <v>0</v>
      </c>
      <c r="AC1455" s="21"/>
      <c r="AD1455" s="75">
        <f>AC1455/AC1453</f>
        <v>0</v>
      </c>
      <c r="AE1455" s="21"/>
      <c r="AF1455" s="75">
        <f>AE1455/AE1453</f>
        <v>0</v>
      </c>
      <c r="AG1455" s="21"/>
      <c r="AH1455" s="75">
        <f>AG1455/AG1453</f>
        <v>0</v>
      </c>
      <c r="AI1455" s="21"/>
      <c r="AJ1455" s="75">
        <f>AI1455/AI1453</f>
        <v>0</v>
      </c>
      <c r="AK1455" s="21"/>
      <c r="AL1455" s="75">
        <f>AK1455/AK1453</f>
        <v>0</v>
      </c>
      <c r="AM1455" s="21">
        <v>0</v>
      </c>
      <c r="AN1455" s="75">
        <f>AM1455/AM1453</f>
        <v>0</v>
      </c>
      <c r="AO1455" s="21"/>
      <c r="AP1455" s="75">
        <f>AO1455/AO1453</f>
        <v>0</v>
      </c>
      <c r="AQ1455" s="21"/>
      <c r="AR1455" s="75">
        <f>AQ1455/AQ1453</f>
        <v>0</v>
      </c>
      <c r="AS1455" s="21"/>
      <c r="AT1455" s="75">
        <f>AS1455/AS1453</f>
        <v>0</v>
      </c>
      <c r="AU1455" s="100">
        <f>E1455+M1455+O1455+Q1455+W1455+Y1455+AA1455+AE1455+AG1455+AI1455+AO1455+AS1455+G1455+K1455+I1455+AC1455+S1455+U1455+AQ1455+AK1455+AM1455+C1455</f>
        <v>0</v>
      </c>
      <c r="AV1455" s="155">
        <f t="shared" ref="AV1455:AV1459" si="6555">F1455+N1455+P1455+R1455+X1455+Z1455+AB1455+AF1455+AH1455+AJ1455+AP1455+AT1455+AD1455+H1455+L1455+J1455+T1455+V1455+AR1455+AL1455+AN1455+D1455</f>
        <v>0</v>
      </c>
      <c r="AW1455" s="93">
        <f>IF(D1455=0,0,(IF('Attorney Detail'!I1453="yes",(D1455/AV1455)*('Attorney Detail'!G1453+'Attorney Detail'!H1453),0)))</f>
        <v>0</v>
      </c>
      <c r="AX1455" s="93">
        <f>IF(F1455=0,0,(IF('Attorney Detail'!J1453="yes",(F1455/AV1455)*('Attorney Detail'!G1453+'Attorney Detail'!H1453),0)))</f>
        <v>0</v>
      </c>
      <c r="AY1455" s="93">
        <f>IF(H1455+J1455=0,0,(IF('Attorney Detail'!K1453="yes",((H1455+J1455)/AV1455)*('Attorney Detail'!G1453+'Attorney Detail'!H1453),0)))</f>
        <v>0</v>
      </c>
      <c r="AZ1455" s="93">
        <f>IF(L1455=0,0,(IF('Attorney Detail'!L1453="yes",(L1455/AV1455)*('Attorney Detail'!G1453+'Attorney Detail'!H1453),0)))</f>
        <v>0</v>
      </c>
      <c r="BA1455" s="93">
        <f>IF(N1455=0,0,(N1455/AV1455)*('Attorney Detail'!G1453+'Attorney Detail'!H1453))</f>
        <v>0</v>
      </c>
      <c r="BB1455" s="93">
        <f>IF(R1455+T1455=0,0,(IF('Attorney Detail'!M1453="yes",((R1455+T1455)/AV1455)*('Attorney Detail'!G1453+'Attorney Detail'!H1453),0)))</f>
        <v>0</v>
      </c>
      <c r="BC1455" s="93">
        <f>IF(V1455=0,0,(IF('Attorney Detail'!N1453="yes",(((V1455)/AV1455)*('Attorney Detail'!G1453+'Attorney Detail'!H1453)),0)))</f>
        <v>0</v>
      </c>
      <c r="BD1455" s="93">
        <f>IF(X1455+Z1455+AB1455=0,0,(IF('Attorney Detail'!O1453="yes",((X1455+Z1455+AB1455)/AV1455)*('Attorney Detail'!G1453+'Attorney Detail'!H1453),0)))</f>
        <v>0</v>
      </c>
      <c r="BE1455" s="93">
        <f>IF(AD1455=0,0,(IF('Attorney Detail'!P1453="yes",(AD1455/AV1455)*('Attorney Detail'!G1453+'Attorney Detail'!H1453),0)))</f>
        <v>0</v>
      </c>
      <c r="BF1455" s="93">
        <f>IF(AF1455=0,0,(IF('Attorney Detail'!Q1453="yes",(AF1455/AV1455)*('Attorney Detail'!G1453+'Attorney Detail'!H1453),0)))</f>
        <v>0</v>
      </c>
      <c r="BG1455" s="93">
        <f>IF(AH1455=0,0,(AH1455/AV1455)*('Attorney Detail'!G1453+'Attorney Detail'!H1453))</f>
        <v>0</v>
      </c>
      <c r="BH1455" s="93">
        <f>IF(AK1455+AM1455=0,0,(IF('Attorney Detail'!R1453="yes",((AL1455+AN1455)/AV1455)*('Attorney Detail'!G1453+'Attorney Detail'!H1453),0)))</f>
        <v>0</v>
      </c>
      <c r="BI1455" s="91">
        <f>IF(AP1455=0,0,(IF('Attorney Detail'!S1453="yes",(AP1455/AV1455)*('Attorney Detail'!G1453+'Attorney Detail'!H1453),0)))</f>
        <v>0</v>
      </c>
      <c r="BJ1455" s="91">
        <f>IF(AT1455=0,0,(AT1455/AV1455)*('Attorney Detail'!G1453+'Attorney Detail'!H1453))</f>
        <v>0</v>
      </c>
      <c r="BK1455" s="91">
        <f>IF((AU1455)=0,('Attorney Detail'!G1453+'Attorney Detail'!H1453),SUM(AW1455:BJ1455))</f>
        <v>0</v>
      </c>
    </row>
    <row r="1456" spans="1:63" ht="16.5" thickTop="1" thickBot="1" x14ac:dyDescent="0.3">
      <c r="A1456" s="22" t="s">
        <v>26</v>
      </c>
      <c r="B1456" s="23"/>
      <c r="C1456" s="88"/>
      <c r="D1456" s="75">
        <f>C1456/C1453</f>
        <v>0</v>
      </c>
      <c r="E1456" s="88"/>
      <c r="F1456" s="75">
        <f>E1456/E1453</f>
        <v>0</v>
      </c>
      <c r="G1456" s="88"/>
      <c r="H1456" s="75">
        <f>G1456/G1453</f>
        <v>0</v>
      </c>
      <c r="I1456" s="88"/>
      <c r="J1456" s="75">
        <f>I1456/I1453</f>
        <v>0</v>
      </c>
      <c r="K1456" s="88"/>
      <c r="L1456" s="75">
        <f>K1456/K1453</f>
        <v>0</v>
      </c>
      <c r="M1456" s="88"/>
      <c r="N1456" s="75">
        <f>M1456/M1453</f>
        <v>0</v>
      </c>
      <c r="O1456" s="88"/>
      <c r="P1456" s="75">
        <f>O1456/O1453</f>
        <v>0</v>
      </c>
      <c r="Q1456" s="88"/>
      <c r="R1456" s="75">
        <f>Q1456/Q1453</f>
        <v>0</v>
      </c>
      <c r="S1456" s="88"/>
      <c r="T1456" s="75">
        <f>S1456/S1453</f>
        <v>0</v>
      </c>
      <c r="U1456" s="88"/>
      <c r="V1456" s="75">
        <f>U1456/U1453</f>
        <v>0</v>
      </c>
      <c r="W1456" s="88"/>
      <c r="X1456" s="75">
        <f>W1456/W1453</f>
        <v>0</v>
      </c>
      <c r="Y1456" s="88"/>
      <c r="Z1456" s="75">
        <f>Y1456/Y1453</f>
        <v>0</v>
      </c>
      <c r="AA1456" s="88"/>
      <c r="AB1456" s="75">
        <f>AA1456/AA1453</f>
        <v>0</v>
      </c>
      <c r="AC1456" s="88"/>
      <c r="AD1456" s="75">
        <f>AC1456/AC1453</f>
        <v>0</v>
      </c>
      <c r="AE1456" s="88"/>
      <c r="AF1456" s="75">
        <f>AE1456/AE1453</f>
        <v>0</v>
      </c>
      <c r="AG1456" s="88"/>
      <c r="AH1456" s="75">
        <f>AG1456/AG1453</f>
        <v>0</v>
      </c>
      <c r="AI1456" s="88"/>
      <c r="AJ1456" s="75">
        <f>AI1456/AI1453</f>
        <v>0</v>
      </c>
      <c r="AK1456" s="88">
        <v>0</v>
      </c>
      <c r="AL1456" s="75">
        <f>AK1456/AK1453</f>
        <v>0</v>
      </c>
      <c r="AM1456" s="88">
        <v>0</v>
      </c>
      <c r="AN1456" s="75">
        <f>AM1456/AM1453</f>
        <v>0</v>
      </c>
      <c r="AO1456" s="88"/>
      <c r="AP1456" s="75">
        <f>AO1456/AO1453</f>
        <v>0</v>
      </c>
      <c r="AQ1456" s="88"/>
      <c r="AR1456" s="75">
        <f>AQ1456/AQ1453</f>
        <v>0</v>
      </c>
      <c r="AS1456" s="88"/>
      <c r="AT1456" s="75">
        <f>AS1456/AS1453</f>
        <v>0</v>
      </c>
      <c r="AU1456" s="107">
        <f>E1456+M1456+O1456+Q1456+W1456+Y1456+AA1456+AE1456+AG1456+AI1456+AO1456+AS1456+G1456+K1456+I1456+AC1456+S1456+U1456+AQ1456+AK1456+AM1456+C1456</f>
        <v>0</v>
      </c>
      <c r="AV1456" s="155">
        <f t="shared" si="6555"/>
        <v>0</v>
      </c>
      <c r="AW1456" s="93">
        <f>IF(D1456=0,0,(IF('Attorney Detail'!I1454="yes",(D1456/AV1456)*('Attorney Detail'!G1454+'Attorney Detail'!H1454),0)))</f>
        <v>0</v>
      </c>
      <c r="AX1456" s="93">
        <f>IF(F1456=0,0,(IF('Attorney Detail'!J1454="yes",(F1456/AV1456)*('Attorney Detail'!G1454+'Attorney Detail'!H1454),0)))</f>
        <v>0</v>
      </c>
      <c r="AY1456" s="93">
        <f>IF(H1456+J1456=0,0,(IF('Attorney Detail'!K1454="yes",((H1456+J1456)/AV1456)*('Attorney Detail'!G1454+'Attorney Detail'!H1454),0)))</f>
        <v>0</v>
      </c>
      <c r="AZ1456" s="93">
        <f>IF(L1456=0,0,(IF('Attorney Detail'!L1454="yes",(L1456/AV1456)*('Attorney Detail'!G1454+'Attorney Detail'!H1454),0)))</f>
        <v>0</v>
      </c>
      <c r="BA1456" s="93">
        <f>IF(N1456=0,0,(N1456/AV1456)*('Attorney Detail'!G1454+'Attorney Detail'!H1454))</f>
        <v>0</v>
      </c>
      <c r="BB1456" s="93">
        <f>IF(R1456+T1456=0,0,(IF('Attorney Detail'!M1454="yes",((R1456+T1456)/AV1456)*('Attorney Detail'!G1454+'Attorney Detail'!H1454),0)))</f>
        <v>0</v>
      </c>
      <c r="BC1456" s="93">
        <f>IF(V1456=0,0,(IF('Attorney Detail'!N1454="yes",(((V1456)/AV1456)*('Attorney Detail'!G1454+'Attorney Detail'!H1454)),0)))</f>
        <v>0</v>
      </c>
      <c r="BD1456" s="93">
        <f>IF(X1456+Z1456+AB1456=0,0,(IF('Attorney Detail'!O1454="yes",((X1456+Z1456+AB1456)/AV1456)*('Attorney Detail'!G1454+'Attorney Detail'!H1454),0)))</f>
        <v>0</v>
      </c>
      <c r="BE1456" s="93">
        <f>IF(AD1456=0,0,(IF('Attorney Detail'!P1454="yes",(AD1456/AV1456)*('Attorney Detail'!G1454+'Attorney Detail'!H1454),0)))</f>
        <v>0</v>
      </c>
      <c r="BF1456" s="93">
        <f>IF(AF1456=0,0,(IF('Attorney Detail'!Q1454="yes",(AF1456/AV1456)*('Attorney Detail'!G1454+'Attorney Detail'!H1454),0)))</f>
        <v>0</v>
      </c>
      <c r="BG1456" s="93">
        <f>IF(AH1456=0,0,(AH1456/AV1456)*('Attorney Detail'!G1454+'Attorney Detail'!H1454))</f>
        <v>0</v>
      </c>
      <c r="BH1456" s="93">
        <f>IF(AK1456+AM1456=0,0,(IF('Attorney Detail'!R1454="yes",((AL1456+AN1456)/AV1456)*('Attorney Detail'!G1454+'Attorney Detail'!H1454),0)))</f>
        <v>0</v>
      </c>
      <c r="BI1456" s="91">
        <f>IF(AP1456=0,0,(IF('Attorney Detail'!S1454="yes",(AP1456/AV1456)*('Attorney Detail'!G1454+'Attorney Detail'!H1454),0)))</f>
        <v>0</v>
      </c>
      <c r="BJ1456" s="91">
        <f>IF(AT1456=0,0,(AT1456/AV1456)*('Attorney Detail'!G1454+'Attorney Detail'!H1454))</f>
        <v>0</v>
      </c>
      <c r="BK1456" s="91">
        <f>IF((AU1456)=0,('Attorney Detail'!G1454+'Attorney Detail'!H1454),SUM(AW1456:BJ1456))</f>
        <v>0</v>
      </c>
    </row>
    <row r="1457" spans="1:63" ht="16.5" thickTop="1" thickBot="1" x14ac:dyDescent="0.3">
      <c r="A1457" s="22" t="s">
        <v>27</v>
      </c>
      <c r="B1457" s="23"/>
      <c r="C1457" s="88"/>
      <c r="D1457" s="75">
        <f>C1457/C1453</f>
        <v>0</v>
      </c>
      <c r="E1457" s="88"/>
      <c r="F1457" s="75">
        <f>E1457/E1453</f>
        <v>0</v>
      </c>
      <c r="G1457" s="88"/>
      <c r="H1457" s="75">
        <f>G1457/G1453</f>
        <v>0</v>
      </c>
      <c r="I1457" s="88"/>
      <c r="J1457" s="75">
        <f>I1457/I1453</f>
        <v>0</v>
      </c>
      <c r="K1457" s="88"/>
      <c r="L1457" s="75">
        <f>K1457/K1453</f>
        <v>0</v>
      </c>
      <c r="M1457" s="88"/>
      <c r="N1457" s="75">
        <f>M1457/M1453</f>
        <v>0</v>
      </c>
      <c r="O1457" s="88"/>
      <c r="P1457" s="75">
        <f>O1457/O1453</f>
        <v>0</v>
      </c>
      <c r="Q1457" s="88"/>
      <c r="R1457" s="75">
        <f>Q1457/Q1453</f>
        <v>0</v>
      </c>
      <c r="S1457" s="88"/>
      <c r="T1457" s="75">
        <f>S1457/S1453</f>
        <v>0</v>
      </c>
      <c r="U1457" s="88"/>
      <c r="V1457" s="75">
        <f>U1457/U1453</f>
        <v>0</v>
      </c>
      <c r="W1457" s="88"/>
      <c r="X1457" s="75">
        <f>W1457/W1453</f>
        <v>0</v>
      </c>
      <c r="Y1457" s="88"/>
      <c r="Z1457" s="75">
        <f>Y1457/Y1453</f>
        <v>0</v>
      </c>
      <c r="AA1457" s="88"/>
      <c r="AB1457" s="75">
        <f>AA1457/AA1453</f>
        <v>0</v>
      </c>
      <c r="AC1457" s="88"/>
      <c r="AD1457" s="75">
        <f>AC1457/AC1453</f>
        <v>0</v>
      </c>
      <c r="AE1457" s="88"/>
      <c r="AF1457" s="75">
        <f>AE1457/AE1453</f>
        <v>0</v>
      </c>
      <c r="AG1457" s="88"/>
      <c r="AH1457" s="75">
        <f>AG1457/AG1453</f>
        <v>0</v>
      </c>
      <c r="AI1457" s="88"/>
      <c r="AJ1457" s="75">
        <f>AI1457/AI1453</f>
        <v>0</v>
      </c>
      <c r="AK1457" s="88">
        <v>0</v>
      </c>
      <c r="AL1457" s="75">
        <f>AK1457/AK1453</f>
        <v>0</v>
      </c>
      <c r="AM1457" s="88">
        <v>0</v>
      </c>
      <c r="AN1457" s="75">
        <f>AM1457/AM1453</f>
        <v>0</v>
      </c>
      <c r="AO1457" s="88"/>
      <c r="AP1457" s="75">
        <f>AO1457/AO1453</f>
        <v>0</v>
      </c>
      <c r="AQ1457" s="88"/>
      <c r="AR1457" s="75">
        <f>AQ1457/AQ1453</f>
        <v>0</v>
      </c>
      <c r="AS1457" s="88"/>
      <c r="AT1457" s="75">
        <f>AS1457/AS1453</f>
        <v>0</v>
      </c>
      <c r="AU1457" s="107">
        <f>E1457+M1457+O1457+Q1457+W1457+Y1457+AA1457+AE1457+AG1457+AI1457+AO1457+AS1457+G1457+K1457+I1457+AC1457+S1457+U1457+AQ1457+AK1457+AM1457+C1457</f>
        <v>0</v>
      </c>
      <c r="AV1457" s="155">
        <f t="shared" si="6555"/>
        <v>0</v>
      </c>
      <c r="AW1457" s="93">
        <f>IF(D1457=0,0,(IF('Attorney Detail'!I1455="yes",(D1457/AV1457)*('Attorney Detail'!G1455+'Attorney Detail'!H1455),0)))</f>
        <v>0</v>
      </c>
      <c r="AX1457" s="93">
        <f>IF(F1457=0,0,(IF('Attorney Detail'!J1455="yes",(F1457/AV1457)*('Attorney Detail'!G1455+'Attorney Detail'!H1455),0)))</f>
        <v>0</v>
      </c>
      <c r="AY1457" s="93">
        <f>IF(H1457+J1457=0,0,(IF('Attorney Detail'!K1455="yes",((H1457+J1457)/AV1457)*('Attorney Detail'!G1455+'Attorney Detail'!H1455),0)))</f>
        <v>0</v>
      </c>
      <c r="AZ1457" s="93">
        <f>IF(L1457=0,0,(IF('Attorney Detail'!L1455="yes",(L1457/AV1457)*('Attorney Detail'!G1455+'Attorney Detail'!H1455),0)))</f>
        <v>0</v>
      </c>
      <c r="BA1457" s="93">
        <f>IF(N1457=0,0,(N1457/AV1457)*('Attorney Detail'!G1455+'Attorney Detail'!H1455))</f>
        <v>0</v>
      </c>
      <c r="BB1457" s="93">
        <f>IF(R1457+T1457=0,0,(IF('Attorney Detail'!M1455="yes",((R1457+T1457)/AV1457)*('Attorney Detail'!G1455+'Attorney Detail'!H1455),0)))</f>
        <v>0</v>
      </c>
      <c r="BC1457" s="93">
        <f>IF(V1457=0,0,(IF('Attorney Detail'!N1455="yes",(((V1457)/AV1457)*('Attorney Detail'!G1455+'Attorney Detail'!H1455)),0)))</f>
        <v>0</v>
      </c>
      <c r="BD1457" s="93">
        <f>IF(X1457+Z1457+AB1457=0,0,(IF('Attorney Detail'!O1455="yes",((X1457+Z1457+AB1457)/AV1457)*('Attorney Detail'!G1455+'Attorney Detail'!H1455),0)))</f>
        <v>0</v>
      </c>
      <c r="BE1457" s="93">
        <f>IF(AD1457=0,0,(IF('Attorney Detail'!P1455="yes",(AD1457/AV1457)*('Attorney Detail'!G1455+'Attorney Detail'!H1455),0)))</f>
        <v>0</v>
      </c>
      <c r="BF1457" s="93">
        <f>IF(AF1457=0,0,(IF('Attorney Detail'!Q1455="yes",(AF1457/AV1457)*('Attorney Detail'!G1455+'Attorney Detail'!H1455),0)))</f>
        <v>0</v>
      </c>
      <c r="BG1457" s="93">
        <f>IF(AH1457=0,0,(AH1457/AV1457)*('Attorney Detail'!G1455+'Attorney Detail'!H1455))</f>
        <v>0</v>
      </c>
      <c r="BH1457" s="93">
        <f>IF(AK1457+AM1457=0,0,(IF('Attorney Detail'!R1455="yes",((AL1457+AN1457)/AV1457)*('Attorney Detail'!G1455+'Attorney Detail'!H1455),0)))</f>
        <v>0</v>
      </c>
      <c r="BI1457" s="91">
        <f>IF(AP1457=0,0,(IF('Attorney Detail'!S1455="yes",(AP1457/AV1457)*('Attorney Detail'!G1455+'Attorney Detail'!H1455),0)))</f>
        <v>0</v>
      </c>
      <c r="BJ1457" s="91">
        <f>IF(AT1457=0,0,(AT1457/AV1457)*('Attorney Detail'!G1455+'Attorney Detail'!H1455))</f>
        <v>0</v>
      </c>
      <c r="BK1457" s="91">
        <f>IF((AU1457)=0,('Attorney Detail'!G1455+'Attorney Detail'!H1455),SUM(AW1457:BJ1457))</f>
        <v>0</v>
      </c>
    </row>
    <row r="1458" spans="1:63" ht="16.5" thickTop="1" thickBot="1" x14ac:dyDescent="0.3">
      <c r="A1458" s="24" t="s">
        <v>28</v>
      </c>
      <c r="B1458" s="25"/>
      <c r="C1458" s="25"/>
      <c r="D1458" s="75">
        <f>C1458/C1453</f>
        <v>0</v>
      </c>
      <c r="E1458" s="25"/>
      <c r="F1458" s="75">
        <f>E1458/E1453</f>
        <v>0</v>
      </c>
      <c r="G1458" s="25"/>
      <c r="H1458" s="75">
        <f>G1458/G1453</f>
        <v>0</v>
      </c>
      <c r="I1458" s="25"/>
      <c r="J1458" s="75">
        <f>I1458/I1453</f>
        <v>0</v>
      </c>
      <c r="K1458" s="25"/>
      <c r="L1458" s="75">
        <f>K1458/K1453</f>
        <v>0</v>
      </c>
      <c r="M1458" s="25"/>
      <c r="N1458" s="75">
        <f>M1458/M1453</f>
        <v>0</v>
      </c>
      <c r="O1458" s="25"/>
      <c r="P1458" s="75">
        <f>O1458/O1453</f>
        <v>0</v>
      </c>
      <c r="Q1458" s="25"/>
      <c r="R1458" s="75">
        <f>Q1458/Q1453</f>
        <v>0</v>
      </c>
      <c r="S1458" s="25"/>
      <c r="T1458" s="75">
        <f>S1458/S1453</f>
        <v>0</v>
      </c>
      <c r="U1458" s="25"/>
      <c r="V1458" s="75">
        <f>U1458/U1453</f>
        <v>0</v>
      </c>
      <c r="W1458" s="25"/>
      <c r="X1458" s="75">
        <f>W1458/W1453</f>
        <v>0</v>
      </c>
      <c r="Y1458" s="25"/>
      <c r="Z1458" s="75">
        <f>Y1458/Y1453</f>
        <v>0</v>
      </c>
      <c r="AA1458" s="25"/>
      <c r="AB1458" s="75">
        <f>AA1458/AA1453</f>
        <v>0</v>
      </c>
      <c r="AC1458" s="25"/>
      <c r="AD1458" s="75">
        <f>AC1458/AC1453</f>
        <v>0</v>
      </c>
      <c r="AE1458" s="25"/>
      <c r="AF1458" s="75">
        <f>AE1458/AE1453</f>
        <v>0</v>
      </c>
      <c r="AG1458" s="25"/>
      <c r="AH1458" s="75">
        <f>AG1458/AG1453</f>
        <v>0</v>
      </c>
      <c r="AI1458" s="25"/>
      <c r="AJ1458" s="75">
        <f>AI1458/AI1453</f>
        <v>0</v>
      </c>
      <c r="AK1458" s="25">
        <v>0</v>
      </c>
      <c r="AL1458" s="75">
        <f>AK1458/AK1453</f>
        <v>0</v>
      </c>
      <c r="AM1458" s="25">
        <v>0</v>
      </c>
      <c r="AN1458" s="75">
        <f>AM1458/AM1453</f>
        <v>0</v>
      </c>
      <c r="AO1458" s="25"/>
      <c r="AP1458" s="75">
        <f>AO1458/AO1453</f>
        <v>0</v>
      </c>
      <c r="AQ1458" s="25"/>
      <c r="AR1458" s="75">
        <f>AQ1458/AQ1453</f>
        <v>0</v>
      </c>
      <c r="AS1458" s="25"/>
      <c r="AT1458" s="75">
        <f>AS1458/AS1453</f>
        <v>0</v>
      </c>
      <c r="AU1458" s="108">
        <f>E1458+M1458+O1458+Q1458+W1458+Y1458+AA1458+AE1458+AG1458+AI1458+AO1458+AS1458+G1458+K1458+I1458+AC1458+S1458+U1458+AQ1458+AK1458+AM1458+C1458</f>
        <v>0</v>
      </c>
      <c r="AV1458" s="155">
        <f t="shared" si="6555"/>
        <v>0</v>
      </c>
      <c r="AW1458" s="93">
        <f>IF(D1458=0,0,(IF('Attorney Detail'!I1456="yes",(D1458/AV1458)*('Attorney Detail'!G1456+'Attorney Detail'!H1456),0)))</f>
        <v>0</v>
      </c>
      <c r="AX1458" s="93">
        <f>IF(F1458=0,0,(IF('Attorney Detail'!J1456="yes",(F1458/AV1458)*('Attorney Detail'!G1456+'Attorney Detail'!H1456),0)))</f>
        <v>0</v>
      </c>
      <c r="AY1458" s="93">
        <f>IF(H1458+J1458=0,0,(IF('Attorney Detail'!K1456="yes",((H1458+J1458)/AV1458)*('Attorney Detail'!G1456+'Attorney Detail'!H1456),0)))</f>
        <v>0</v>
      </c>
      <c r="AZ1458" s="93">
        <f>IF(L1458=0,0,(IF('Attorney Detail'!L1456="yes",(L1458/AV1458)*('Attorney Detail'!G1456+'Attorney Detail'!H1456),0)))</f>
        <v>0</v>
      </c>
      <c r="BA1458" s="93">
        <f>IF(N1458=0,0,(N1458/AV1458)*('Attorney Detail'!G1456+'Attorney Detail'!H1456))</f>
        <v>0</v>
      </c>
      <c r="BB1458" s="93">
        <f>IF(R1458+T1458=0,0,(IF('Attorney Detail'!M1456="yes",((R1458+T1458)/AV1458)*('Attorney Detail'!G1456+'Attorney Detail'!H1456),0)))</f>
        <v>0</v>
      </c>
      <c r="BC1458" s="93">
        <f>IF(V1458=0,0,(IF('Attorney Detail'!N1456="yes",(((V1458)/AV1458)*('Attorney Detail'!G1456+'Attorney Detail'!H1456)),0)))</f>
        <v>0</v>
      </c>
      <c r="BD1458" s="93">
        <f>IF(X1458+Z1458+AB1458=0,0,(IF('Attorney Detail'!O1456="yes",((X1458+Z1458+AB1458)/AV1458)*('Attorney Detail'!G1456+'Attorney Detail'!H1456),0)))</f>
        <v>0</v>
      </c>
      <c r="BE1458" s="93">
        <f>IF(AD1458=0,0,(IF('Attorney Detail'!P1456="yes",(AD1458/AV1458)*('Attorney Detail'!G1456+'Attorney Detail'!H1456),0)))</f>
        <v>0</v>
      </c>
      <c r="BF1458" s="93">
        <f>IF(AF1458=0,0,(IF('Attorney Detail'!Q1456="yes",(AF1458/AV1458)*('Attorney Detail'!G1456+'Attorney Detail'!H1456),0)))</f>
        <v>0</v>
      </c>
      <c r="BG1458" s="93">
        <f>IF(AH1458=0,0,(AH1458/AV1458)*('Attorney Detail'!G1456+'Attorney Detail'!H1456))</f>
        <v>0</v>
      </c>
      <c r="BH1458" s="93">
        <f>IF(AK1458+AM1458=0,0,(IF('Attorney Detail'!R1456="yes",((AL1458+AN1458)/AV1458)*('Attorney Detail'!G1456+'Attorney Detail'!H1456),0)))</f>
        <v>0</v>
      </c>
      <c r="BI1458" s="91">
        <f>IF(AP1458=0,0,(IF('Attorney Detail'!S1456="yes",(AP1458/AV1458)*('Attorney Detail'!G1456+'Attorney Detail'!H1456),0)))</f>
        <v>0</v>
      </c>
      <c r="BJ1458" s="91">
        <f>IF(AT1458=0,0,(AT1458/AV1458)*('Attorney Detail'!G1456+'Attorney Detail'!H1456))</f>
        <v>0</v>
      </c>
      <c r="BK1458" s="91">
        <f>IF((AU1458)=0,('Attorney Detail'!G1456+'Attorney Detail'!H1456),SUM(AW1458:BJ1458))</f>
        <v>0</v>
      </c>
    </row>
    <row r="1459" spans="1:63" ht="16.5" thickTop="1" thickBot="1" x14ac:dyDescent="0.3">
      <c r="A1459" s="72" t="s">
        <v>29</v>
      </c>
      <c r="B1459" s="73"/>
      <c r="C1459" s="73">
        <f t="shared" ref="C1459" si="6556">SUM(C1455:C1458)</f>
        <v>0</v>
      </c>
      <c r="D1459" s="74">
        <f t="shared" ref="D1459" si="6557">C1459/C1453</f>
        <v>0</v>
      </c>
      <c r="E1459" s="73">
        <f t="shared" ref="E1459" si="6558">SUM(E1455:E1458)</f>
        <v>0</v>
      </c>
      <c r="F1459" s="74">
        <f t="shared" ref="F1459" si="6559">E1459/E1453</f>
        <v>0</v>
      </c>
      <c r="G1459" s="73">
        <f t="shared" ref="G1459" si="6560">SUM(G1455:G1458)</f>
        <v>0</v>
      </c>
      <c r="H1459" s="75">
        <f t="shared" ref="H1459" si="6561">G1459/G1453</f>
        <v>0</v>
      </c>
      <c r="I1459" s="73">
        <f t="shared" ref="I1459" si="6562">SUM(I1455:I1458)</f>
        <v>0</v>
      </c>
      <c r="J1459" s="75">
        <f t="shared" ref="J1459" si="6563">I1459/I1453</f>
        <v>0</v>
      </c>
      <c r="K1459" s="73">
        <f t="shared" ref="K1459" si="6564">SUM(K1455:K1458)</f>
        <v>0</v>
      </c>
      <c r="L1459" s="75">
        <f t="shared" ref="L1459" si="6565">K1459/K1453</f>
        <v>0</v>
      </c>
      <c r="M1459" s="73">
        <f t="shared" ref="M1459" si="6566">SUM(M1455:M1458)</f>
        <v>0</v>
      </c>
      <c r="N1459" s="74">
        <f t="shared" ref="N1459" si="6567">M1459/M1453</f>
        <v>0</v>
      </c>
      <c r="O1459" s="73">
        <f t="shared" ref="O1459" si="6568">SUM(O1455:O1458)</f>
        <v>0</v>
      </c>
      <c r="P1459" s="74">
        <f t="shared" ref="P1459" si="6569">O1459/O1453</f>
        <v>0</v>
      </c>
      <c r="Q1459" s="73">
        <f t="shared" ref="Q1459" si="6570">SUM(Q1455:Q1458)</f>
        <v>0</v>
      </c>
      <c r="R1459" s="75">
        <f t="shared" ref="R1459" si="6571">Q1459/Q1453</f>
        <v>0</v>
      </c>
      <c r="S1459" s="73">
        <f t="shared" ref="S1459" si="6572">SUM(S1455:S1458)</f>
        <v>0</v>
      </c>
      <c r="T1459" s="75">
        <f t="shared" ref="T1459" si="6573">S1459/S1453</f>
        <v>0</v>
      </c>
      <c r="U1459" s="73">
        <f t="shared" ref="U1459" si="6574">SUM(U1455:U1458)</f>
        <v>0</v>
      </c>
      <c r="V1459" s="75">
        <f t="shared" ref="V1459" si="6575">U1459/U1453</f>
        <v>0</v>
      </c>
      <c r="W1459" s="73">
        <f t="shared" ref="W1459" si="6576">SUM(W1455:W1458)</f>
        <v>0</v>
      </c>
      <c r="X1459" s="75">
        <f t="shared" ref="X1459" si="6577">W1459/W1453</f>
        <v>0</v>
      </c>
      <c r="Y1459" s="73">
        <f t="shared" ref="Y1459" si="6578">SUM(Y1455:Y1458)</f>
        <v>0</v>
      </c>
      <c r="Z1459" s="75">
        <f t="shared" ref="Z1459" si="6579">Y1459/Y1453</f>
        <v>0</v>
      </c>
      <c r="AA1459" s="73">
        <f t="shared" ref="AA1459" si="6580">SUM(AA1455:AA1458)</f>
        <v>0</v>
      </c>
      <c r="AB1459" s="75">
        <f t="shared" ref="AB1459" si="6581">AA1459/AA1453</f>
        <v>0</v>
      </c>
      <c r="AC1459" s="73">
        <f t="shared" ref="AC1459" si="6582">SUM(AC1455:AC1458)</f>
        <v>0</v>
      </c>
      <c r="AD1459" s="75">
        <f t="shared" ref="AD1459" si="6583">AC1459/AC1453</f>
        <v>0</v>
      </c>
      <c r="AE1459" s="73">
        <f t="shared" ref="AE1459" si="6584">SUM(AE1455:AE1458)</f>
        <v>0</v>
      </c>
      <c r="AF1459" s="75">
        <f t="shared" ref="AF1459" si="6585">AE1459/AE1453</f>
        <v>0</v>
      </c>
      <c r="AG1459" s="73">
        <f t="shared" ref="AG1459" si="6586">SUM(AG1455:AG1458)</f>
        <v>0</v>
      </c>
      <c r="AH1459" s="75">
        <f t="shared" ref="AH1459" si="6587">AG1459/AG1453</f>
        <v>0</v>
      </c>
      <c r="AI1459" s="73">
        <f t="shared" ref="AI1459" si="6588">SUM(AI1455:AI1458)</f>
        <v>0</v>
      </c>
      <c r="AJ1459" s="75">
        <f t="shared" ref="AJ1459" si="6589">AI1459/AI1453</f>
        <v>0</v>
      </c>
      <c r="AK1459" s="73">
        <f t="shared" ref="AK1459" si="6590">SUM(AK1455:AK1458)</f>
        <v>0</v>
      </c>
      <c r="AL1459" s="75">
        <f t="shared" ref="AL1459" si="6591">AK1459/AK1453</f>
        <v>0</v>
      </c>
      <c r="AM1459" s="73">
        <f t="shared" ref="AM1459" si="6592">SUM(AM1455:AM1458)</f>
        <v>0</v>
      </c>
      <c r="AN1459" s="75">
        <f t="shared" ref="AN1459" si="6593">AM1459/AM1453</f>
        <v>0</v>
      </c>
      <c r="AO1459" s="73">
        <f t="shared" ref="AO1459" si="6594">SUM(AO1455:AO1458)</f>
        <v>0</v>
      </c>
      <c r="AP1459" s="75">
        <f t="shared" ref="AP1459" si="6595">AO1459/AO1453</f>
        <v>0</v>
      </c>
      <c r="AQ1459" s="73">
        <f t="shared" ref="AQ1459" si="6596">SUM(AQ1455:AQ1458)</f>
        <v>0</v>
      </c>
      <c r="AR1459" s="75">
        <f t="shared" ref="AR1459" si="6597">AQ1459/AQ1453</f>
        <v>0</v>
      </c>
      <c r="AS1459" s="73">
        <f t="shared" ref="AS1459" si="6598">SUM(AS1455:AS1458)</f>
        <v>0</v>
      </c>
      <c r="AT1459" s="75">
        <f t="shared" ref="AT1459" si="6599">AS1459/AS1453</f>
        <v>0</v>
      </c>
      <c r="AU1459" s="71">
        <f>E1459+M1459+O1459+Q1459+W1459+Y1459+AA1459+AE1459+AG1459+AI1459+AO1459+AS1459+G1459+K1459+I1459+AC1459+S1459+U1459+AQ1459+AK1459+AM1459+C1459</f>
        <v>0</v>
      </c>
      <c r="AV1459" s="155">
        <f t="shared" si="6555"/>
        <v>0</v>
      </c>
      <c r="AW1459" s="94"/>
      <c r="AX1459" s="94"/>
      <c r="AY1459" s="94"/>
      <c r="AZ1459" s="94"/>
      <c r="BA1459" s="94"/>
      <c r="BB1459" s="94"/>
      <c r="BC1459" s="94"/>
      <c r="BD1459" s="94"/>
      <c r="BE1459" s="94"/>
      <c r="BF1459" s="94"/>
      <c r="BG1459" s="94"/>
      <c r="BH1459" s="94"/>
      <c r="BI1459" s="94"/>
      <c r="BJ1459" s="94"/>
      <c r="BK1459" s="94"/>
    </row>
    <row r="1460" spans="1:63" ht="15.75" thickTop="1" x14ac:dyDescent="0.25">
      <c r="A1460" s="239"/>
      <c r="B1460" s="239"/>
      <c r="C1460" s="239"/>
      <c r="D1460" s="239"/>
      <c r="E1460" s="239"/>
      <c r="F1460" s="239"/>
      <c r="G1460" s="239"/>
      <c r="H1460" s="239"/>
      <c r="I1460" s="239"/>
      <c r="J1460" s="239"/>
      <c r="K1460" s="239"/>
      <c r="L1460" s="239"/>
      <c r="M1460" s="239"/>
      <c r="N1460" s="239"/>
      <c r="O1460" s="239"/>
      <c r="P1460" s="239"/>
      <c r="Q1460" s="239"/>
      <c r="R1460" s="239"/>
      <c r="S1460" s="239"/>
      <c r="T1460" s="239"/>
      <c r="U1460" s="239"/>
      <c r="V1460" s="239"/>
      <c r="W1460" s="239"/>
      <c r="X1460" s="239"/>
      <c r="Y1460" s="239"/>
      <c r="Z1460" s="239"/>
      <c r="AA1460" s="239"/>
      <c r="AB1460" s="239"/>
      <c r="AC1460" s="239"/>
      <c r="AD1460" s="239"/>
      <c r="AE1460" s="239"/>
      <c r="AF1460" s="239"/>
      <c r="AG1460" s="239"/>
      <c r="AH1460" s="239"/>
      <c r="AI1460" s="239"/>
      <c r="AJ1460" s="239"/>
      <c r="AK1460" s="239"/>
      <c r="AL1460" s="239"/>
      <c r="AM1460" s="239"/>
      <c r="AN1460" s="239"/>
      <c r="AO1460" s="239"/>
      <c r="AP1460" s="239"/>
      <c r="AQ1460" s="239"/>
      <c r="AR1460" s="239"/>
      <c r="AS1460" s="239"/>
      <c r="AT1460" s="239"/>
      <c r="AU1460" s="239"/>
      <c r="AV1460" s="239"/>
    </row>
    <row r="1461" spans="1:63" ht="45" x14ac:dyDescent="0.25">
      <c r="A1461" s="76"/>
      <c r="B1461" s="66" t="s">
        <v>21</v>
      </c>
      <c r="C1461" s="225" t="s">
        <v>442</v>
      </c>
      <c r="D1461" s="226"/>
      <c r="E1461" s="225" t="s">
        <v>96</v>
      </c>
      <c r="F1461" s="226"/>
      <c r="G1461" s="232" t="s">
        <v>99</v>
      </c>
      <c r="H1461" s="226"/>
      <c r="I1461" s="232" t="s">
        <v>100</v>
      </c>
      <c r="J1461" s="226"/>
      <c r="K1461" s="225" t="s">
        <v>97</v>
      </c>
      <c r="L1461" s="226"/>
      <c r="M1461" s="225" t="s">
        <v>98</v>
      </c>
      <c r="N1461" s="226"/>
      <c r="O1461" s="225" t="s">
        <v>22</v>
      </c>
      <c r="P1461" s="226"/>
      <c r="Q1461" s="225" t="s">
        <v>489</v>
      </c>
      <c r="R1461" s="226"/>
      <c r="S1461" s="225" t="s">
        <v>488</v>
      </c>
      <c r="T1461" s="226"/>
      <c r="U1461" s="232" t="s">
        <v>422</v>
      </c>
      <c r="V1461" s="226"/>
      <c r="W1461" s="232" t="s">
        <v>436</v>
      </c>
      <c r="X1461" s="226"/>
      <c r="Y1461" s="232" t="s">
        <v>423</v>
      </c>
      <c r="Z1461" s="226"/>
      <c r="AA1461" s="225" t="s">
        <v>484</v>
      </c>
      <c r="AB1461" s="226"/>
      <c r="AC1461" s="225" t="s">
        <v>93</v>
      </c>
      <c r="AD1461" s="226"/>
      <c r="AE1461" s="225" t="s">
        <v>94</v>
      </c>
      <c r="AF1461" s="226"/>
      <c r="AG1461" s="225" t="s">
        <v>485</v>
      </c>
      <c r="AH1461" s="226"/>
      <c r="AI1461" s="225" t="s">
        <v>424</v>
      </c>
      <c r="AJ1461" s="226"/>
      <c r="AK1461" s="225" t="s">
        <v>425</v>
      </c>
      <c r="AL1461" s="226"/>
      <c r="AM1461" s="225" t="s">
        <v>437</v>
      </c>
      <c r="AN1461" s="226"/>
      <c r="AO1461" s="225" t="s">
        <v>500</v>
      </c>
      <c r="AP1461" s="226"/>
      <c r="AQ1461" s="225" t="s">
        <v>426</v>
      </c>
      <c r="AR1461" s="226"/>
      <c r="AS1461" s="225" t="s">
        <v>447</v>
      </c>
      <c r="AT1461" s="226"/>
      <c r="AU1461" s="225" t="s">
        <v>23</v>
      </c>
      <c r="AV1461" s="226"/>
      <c r="AW1461" s="89" t="s">
        <v>442</v>
      </c>
      <c r="AX1461" s="89" t="s">
        <v>96</v>
      </c>
      <c r="AY1461" s="195" t="s">
        <v>465</v>
      </c>
      <c r="AZ1461" s="105" t="s">
        <v>97</v>
      </c>
      <c r="BA1461" s="105" t="s">
        <v>443</v>
      </c>
      <c r="BB1461" s="90" t="s">
        <v>434</v>
      </c>
      <c r="BC1461" s="106" t="s">
        <v>466</v>
      </c>
      <c r="BD1461" s="90" t="s">
        <v>435</v>
      </c>
      <c r="BE1461" s="90" t="s">
        <v>93</v>
      </c>
      <c r="BF1461" s="90" t="s">
        <v>94</v>
      </c>
      <c r="BG1461" s="90" t="s">
        <v>31</v>
      </c>
      <c r="BH1461" s="90" t="s">
        <v>444</v>
      </c>
      <c r="BI1461" s="91" t="s">
        <v>445</v>
      </c>
      <c r="BJ1461" s="91" t="s">
        <v>446</v>
      </c>
      <c r="BK1461" s="91" t="s">
        <v>448</v>
      </c>
    </row>
    <row r="1462" spans="1:63" x14ac:dyDescent="0.25">
      <c r="A1462" s="38" t="s">
        <v>107</v>
      </c>
      <c r="B1462" s="67"/>
      <c r="C1462" s="67"/>
      <c r="D1462" s="68"/>
      <c r="E1462" s="67"/>
      <c r="F1462" s="68"/>
      <c r="G1462" s="67"/>
      <c r="H1462" s="68"/>
      <c r="I1462" s="67"/>
      <c r="J1462" s="68"/>
      <c r="K1462" s="67"/>
      <c r="L1462" s="68"/>
      <c r="M1462" s="69"/>
      <c r="N1462" s="68"/>
      <c r="O1462" s="67"/>
      <c r="P1462" s="68"/>
      <c r="Q1462" s="67"/>
      <c r="R1462" s="68"/>
      <c r="S1462" s="67"/>
      <c r="T1462" s="68"/>
      <c r="U1462" s="67"/>
      <c r="V1462" s="68"/>
      <c r="W1462" s="67"/>
      <c r="X1462" s="68"/>
      <c r="Y1462" s="67"/>
      <c r="Z1462" s="68"/>
      <c r="AA1462" s="67"/>
      <c r="AB1462" s="68"/>
      <c r="AC1462" s="69"/>
      <c r="AD1462" s="69"/>
      <c r="AE1462" s="67"/>
      <c r="AF1462" s="68"/>
      <c r="AG1462" s="67"/>
      <c r="AH1462" s="68"/>
      <c r="AI1462" s="67"/>
      <c r="AJ1462" s="68"/>
      <c r="AK1462" s="227"/>
      <c r="AL1462" s="228"/>
      <c r="AM1462" s="227"/>
      <c r="AN1462" s="228"/>
      <c r="AO1462" s="112"/>
      <c r="AP1462" s="113"/>
      <c r="AQ1462" s="112"/>
      <c r="AR1462" s="113"/>
      <c r="AS1462" s="112"/>
      <c r="AT1462" s="113"/>
      <c r="AU1462" s="67"/>
      <c r="AV1462" s="110"/>
      <c r="AW1462" s="89"/>
      <c r="AX1462" s="89"/>
      <c r="AY1462" s="89"/>
      <c r="AZ1462" s="89"/>
      <c r="BA1462" s="89"/>
    </row>
    <row r="1463" spans="1:63" x14ac:dyDescent="0.25">
      <c r="A1463" s="77"/>
      <c r="B1463" s="70"/>
      <c r="C1463" s="223">
        <f>(VLOOKUP(A1462,$BL$2:$CH$5,2,FALSE))*'Attorney Detail'!F1463</f>
        <v>15</v>
      </c>
      <c r="D1463" s="224"/>
      <c r="E1463" s="223">
        <f>(VLOOKUP(A1462,$BL$2:$CH$5,3,FALSE))*'Attorney Detail'!F1463</f>
        <v>15</v>
      </c>
      <c r="F1463" s="224"/>
      <c r="G1463" s="223">
        <f>VLOOKUP(A1462,$BL$2:$CI$5,4,FALSE)*'Attorney Detail'!F1463</f>
        <v>50</v>
      </c>
      <c r="H1463" s="224"/>
      <c r="I1463" s="223">
        <f>VLOOKUP(A1462,$BL$2:$CI$5,5,FALSE)*'Attorney Detail'!F1463</f>
        <v>80</v>
      </c>
      <c r="J1463" s="224"/>
      <c r="K1463" s="223">
        <f>VLOOKUP(A1462,$BL$2:$CI$5,6,FALSE)*'Attorney Detail'!F1463</f>
        <v>100</v>
      </c>
      <c r="L1463" s="224"/>
      <c r="M1463" s="234">
        <f>VLOOKUP(A1462,$BL$2:$CI$5,7,FALSE)*'Attorney Detail'!F1463</f>
        <v>150</v>
      </c>
      <c r="N1463" s="224"/>
      <c r="O1463" s="223">
        <f>VLOOKUP(A1462,$BL$2:$CI$5,8,FALSE)*'Attorney Detail'!F1463</f>
        <v>300</v>
      </c>
      <c r="P1463" s="224"/>
      <c r="Q1463" s="223">
        <f>VLOOKUP(A1462,$BL$2:$CI$5,9,FALSE)*'Attorney Detail'!F1463</f>
        <v>15</v>
      </c>
      <c r="R1463" s="224"/>
      <c r="S1463" s="223">
        <f>VLOOKUP(A1462,$BL$2:$CI$5,10,FALSE)*'Attorney Detail'!F1463</f>
        <v>50</v>
      </c>
      <c r="T1463" s="224"/>
      <c r="U1463" s="223">
        <f>VLOOKUP(A1462,$BL$2:$CI$5,11,FALSE)*'Attorney Detail'!F1463</f>
        <v>100</v>
      </c>
      <c r="V1463" s="224"/>
      <c r="W1463" s="223">
        <f>VLOOKUP(A1462,$BL$2:$CI$5,12,FALSE)*'Attorney Detail'!F1463</f>
        <v>220</v>
      </c>
      <c r="X1463" s="224"/>
      <c r="Y1463" s="223">
        <f>VLOOKUP(A1462,$BL$2:$CI$5,13,FALSE)*'Attorney Detail'!F1463</f>
        <v>300</v>
      </c>
      <c r="Z1463" s="224"/>
      <c r="AA1463" s="229">
        <f>VLOOKUP(A1462,$BL$2:$CI$5,14,FALSE)*'Attorney Detail'!F1463</f>
        <v>400</v>
      </c>
      <c r="AB1463" s="230"/>
      <c r="AC1463" s="229">
        <f>VLOOKUP(A1462,$BL$2:$CI$5,15,FALSE)*'Attorney Detail'!F1463</f>
        <v>120</v>
      </c>
      <c r="AD1463" s="231"/>
      <c r="AE1463" s="229">
        <f>VLOOKUP(A1462,$BL$2:$CI$5,16,FALSE)*'Attorney Detail'!F1463</f>
        <v>120</v>
      </c>
      <c r="AF1463" s="230"/>
      <c r="AG1463" s="229">
        <f>VLOOKUP(A1462,$BL$2:$CI$5,17,FALSE)*'Attorney Detail'!F1463</f>
        <v>300</v>
      </c>
      <c r="AH1463" s="230"/>
      <c r="AI1463" s="223">
        <f>VLOOKUP(A1462,$BL$2:$CI$5,18,FALSE)*'Attorney Detail'!F1463</f>
        <v>300</v>
      </c>
      <c r="AJ1463" s="224"/>
      <c r="AK1463" s="223">
        <f>VLOOKUP(A1462,$BL$2:$CI$5,19,FALSE)*'Attorney Detail'!F1463</f>
        <v>15</v>
      </c>
      <c r="AL1463" s="224"/>
      <c r="AM1463" s="223">
        <f>VLOOKUP(A1462,$BL$2:$CI$5,20,FALSE)*'Attorney Detail'!F1463</f>
        <v>40</v>
      </c>
      <c r="AN1463" s="224"/>
      <c r="AO1463" s="223">
        <f>VLOOKUP(A1462,$BL$2:$CI$5,21,FALSE)*'Attorney Detail'!F1463</f>
        <v>40</v>
      </c>
      <c r="AP1463" s="224"/>
      <c r="AQ1463" s="223">
        <f>VLOOKUP(A1462,$BL$2:$CI$5,22,FALSE)*'Attorney Detail'!F1463</f>
        <v>40</v>
      </c>
      <c r="AR1463" s="224"/>
      <c r="AS1463" s="235">
        <f>VLOOKUP(A1462,$BL$2:$CI$5,23,FALSE)*'Attorney Detail'!F1463</f>
        <v>10000000000</v>
      </c>
      <c r="AT1463" s="236"/>
      <c r="AU1463" s="237"/>
      <c r="AV1463" s="238"/>
    </row>
    <row r="1464" spans="1:63" ht="15.75" thickBot="1" x14ac:dyDescent="0.3">
      <c r="A1464" s="37" t="str">
        <f>'Attorney Detail'!A1463&amp;""</f>
        <v/>
      </c>
      <c r="B1464" s="78" t="s">
        <v>24</v>
      </c>
      <c r="C1464" s="78" t="s">
        <v>24</v>
      </c>
      <c r="D1464" s="78" t="s">
        <v>112</v>
      </c>
      <c r="E1464" s="78" t="s">
        <v>24</v>
      </c>
      <c r="F1464" s="78" t="s">
        <v>112</v>
      </c>
      <c r="G1464" s="78" t="s">
        <v>24</v>
      </c>
      <c r="H1464" s="78" t="s">
        <v>112</v>
      </c>
      <c r="I1464" s="78" t="s">
        <v>24</v>
      </c>
      <c r="J1464" s="78" t="s">
        <v>112</v>
      </c>
      <c r="K1464" s="78" t="s">
        <v>24</v>
      </c>
      <c r="L1464" s="78" t="s">
        <v>112</v>
      </c>
      <c r="M1464" s="78" t="s">
        <v>24</v>
      </c>
      <c r="N1464" s="78" t="s">
        <v>112</v>
      </c>
      <c r="O1464" s="78" t="s">
        <v>24</v>
      </c>
      <c r="P1464" s="78" t="s">
        <v>112</v>
      </c>
      <c r="Q1464" s="78" t="s">
        <v>24</v>
      </c>
      <c r="R1464" s="78" t="s">
        <v>112</v>
      </c>
      <c r="S1464" s="78" t="s">
        <v>24</v>
      </c>
      <c r="T1464" s="78" t="s">
        <v>112</v>
      </c>
      <c r="U1464" s="78" t="s">
        <v>24</v>
      </c>
      <c r="V1464" s="78" t="s">
        <v>112</v>
      </c>
      <c r="W1464" s="78" t="s">
        <v>24</v>
      </c>
      <c r="X1464" s="78" t="s">
        <v>112</v>
      </c>
      <c r="Y1464" s="78" t="s">
        <v>24</v>
      </c>
      <c r="Z1464" s="78" t="s">
        <v>112</v>
      </c>
      <c r="AA1464" s="78" t="s">
        <v>24</v>
      </c>
      <c r="AB1464" s="78" t="s">
        <v>112</v>
      </c>
      <c r="AC1464" s="78" t="s">
        <v>24</v>
      </c>
      <c r="AD1464" s="78" t="s">
        <v>112</v>
      </c>
      <c r="AE1464" s="78" t="s">
        <v>24</v>
      </c>
      <c r="AF1464" s="78" t="s">
        <v>112</v>
      </c>
      <c r="AG1464" s="78" t="s">
        <v>24</v>
      </c>
      <c r="AH1464" s="79" t="s">
        <v>112</v>
      </c>
      <c r="AI1464" s="78" t="s">
        <v>24</v>
      </c>
      <c r="AJ1464" s="78" t="s">
        <v>112</v>
      </c>
      <c r="AK1464" s="78" t="s">
        <v>24</v>
      </c>
      <c r="AL1464" s="78" t="s">
        <v>112</v>
      </c>
      <c r="AM1464" s="78" t="s">
        <v>24</v>
      </c>
      <c r="AN1464" s="78" t="s">
        <v>112</v>
      </c>
      <c r="AO1464" s="78" t="s">
        <v>24</v>
      </c>
      <c r="AP1464" s="78" t="s">
        <v>112</v>
      </c>
      <c r="AQ1464" s="78" t="s">
        <v>24</v>
      </c>
      <c r="AR1464" s="78" t="s">
        <v>112</v>
      </c>
      <c r="AS1464" s="78" t="s">
        <v>24</v>
      </c>
      <c r="AT1464" s="78" t="s">
        <v>112</v>
      </c>
      <c r="AU1464" s="78" t="s">
        <v>24</v>
      </c>
      <c r="AV1464" s="154" t="s">
        <v>112</v>
      </c>
    </row>
    <row r="1465" spans="1:63" ht="16.5" thickTop="1" thickBot="1" x14ac:dyDescent="0.3">
      <c r="A1465" s="20" t="s">
        <v>25</v>
      </c>
      <c r="B1465" s="21"/>
      <c r="C1465" s="21"/>
      <c r="D1465" s="75">
        <f>C1465/C1463</f>
        <v>0</v>
      </c>
      <c r="E1465" s="21"/>
      <c r="F1465" s="75">
        <f>E1465/E1463</f>
        <v>0</v>
      </c>
      <c r="G1465" s="21"/>
      <c r="H1465" s="75">
        <f>G1465/G1463</f>
        <v>0</v>
      </c>
      <c r="I1465" s="21"/>
      <c r="J1465" s="75">
        <f>I1465/I1463</f>
        <v>0</v>
      </c>
      <c r="K1465" s="21"/>
      <c r="L1465" s="75">
        <f>K1465/K1463</f>
        <v>0</v>
      </c>
      <c r="M1465" s="21"/>
      <c r="N1465" s="75">
        <f>M1465/M1463</f>
        <v>0</v>
      </c>
      <c r="O1465" s="21"/>
      <c r="P1465" s="75">
        <f>O1465/O1463</f>
        <v>0</v>
      </c>
      <c r="Q1465" s="21"/>
      <c r="R1465" s="75">
        <f>Q1465/Q1463</f>
        <v>0</v>
      </c>
      <c r="S1465" s="21"/>
      <c r="T1465" s="75">
        <f>S1465/S1463</f>
        <v>0</v>
      </c>
      <c r="U1465" s="21"/>
      <c r="V1465" s="75">
        <f>U1465/U1463</f>
        <v>0</v>
      </c>
      <c r="W1465" s="21"/>
      <c r="X1465" s="75">
        <f>W1465/W1463</f>
        <v>0</v>
      </c>
      <c r="Y1465" s="21"/>
      <c r="Z1465" s="75">
        <f>Y1465/Y1463</f>
        <v>0</v>
      </c>
      <c r="AA1465" s="21"/>
      <c r="AB1465" s="75">
        <f>AA1465/AA1463</f>
        <v>0</v>
      </c>
      <c r="AC1465" s="21"/>
      <c r="AD1465" s="75">
        <f>AC1465/AC1463</f>
        <v>0</v>
      </c>
      <c r="AE1465" s="21"/>
      <c r="AF1465" s="75">
        <f>AE1465/AE1463</f>
        <v>0</v>
      </c>
      <c r="AG1465" s="21"/>
      <c r="AH1465" s="75">
        <f>AG1465/AG1463</f>
        <v>0</v>
      </c>
      <c r="AI1465" s="21"/>
      <c r="AJ1465" s="75">
        <f>AI1465/AI1463</f>
        <v>0</v>
      </c>
      <c r="AK1465" s="21"/>
      <c r="AL1465" s="75">
        <f>AK1465/AK1463</f>
        <v>0</v>
      </c>
      <c r="AM1465" s="21">
        <v>0</v>
      </c>
      <c r="AN1465" s="75">
        <f>AM1465/AM1463</f>
        <v>0</v>
      </c>
      <c r="AO1465" s="21"/>
      <c r="AP1465" s="75">
        <f>AO1465/AO1463</f>
        <v>0</v>
      </c>
      <c r="AQ1465" s="21"/>
      <c r="AR1465" s="75">
        <f>AQ1465/AQ1463</f>
        <v>0</v>
      </c>
      <c r="AS1465" s="21"/>
      <c r="AT1465" s="75">
        <f>AS1465/AS1463</f>
        <v>0</v>
      </c>
      <c r="AU1465" s="100">
        <f>E1465+M1465+O1465+Q1465+W1465+Y1465+AA1465+AE1465+AG1465+AI1465+AO1465+AS1465+G1465+K1465+I1465+AC1465+S1465+U1465+AQ1465+AK1465+AM1465+C1465</f>
        <v>0</v>
      </c>
      <c r="AV1465" s="155">
        <f t="shared" ref="AV1465:AV1469" si="6600">F1465+N1465+P1465+R1465+X1465+Z1465+AB1465+AF1465+AH1465+AJ1465+AP1465+AT1465+AD1465+H1465+L1465+J1465+T1465+V1465+AR1465+AL1465+AN1465+D1465</f>
        <v>0</v>
      </c>
      <c r="AW1465" s="93">
        <f>IF(D1465=0,0,(IF('Attorney Detail'!I1463="yes",(D1465/AV1465)*('Attorney Detail'!G1463+'Attorney Detail'!H1463),0)))</f>
        <v>0</v>
      </c>
      <c r="AX1465" s="93">
        <f>IF(F1465=0,0,(IF('Attorney Detail'!J1463="yes",(F1465/AV1465)*('Attorney Detail'!G1463+'Attorney Detail'!H1463),0)))</f>
        <v>0</v>
      </c>
      <c r="AY1465" s="93">
        <f>IF(H1465+J1465=0,0,(IF('Attorney Detail'!K1463="yes",((H1465+J1465)/AV1465)*('Attorney Detail'!G1463+'Attorney Detail'!H1463),0)))</f>
        <v>0</v>
      </c>
      <c r="AZ1465" s="93">
        <f>IF(L1465=0,0,(IF('Attorney Detail'!L1463="yes",(L1465/AV1465)*('Attorney Detail'!G1463+'Attorney Detail'!H1463),0)))</f>
        <v>0</v>
      </c>
      <c r="BA1465" s="93">
        <f>IF(N1465=0,0,(N1465/AV1465)*('Attorney Detail'!G1463+'Attorney Detail'!H1463))</f>
        <v>0</v>
      </c>
      <c r="BB1465" s="93">
        <f>IF(R1465+T1465=0,0,(IF('Attorney Detail'!M1463="yes",((R1465+T1465)/AV1465)*('Attorney Detail'!G1463+'Attorney Detail'!H1463),0)))</f>
        <v>0</v>
      </c>
      <c r="BC1465" s="93">
        <f>IF(V1465=0,0,(IF('Attorney Detail'!N1463="yes",(((V1465)/AV1465)*('Attorney Detail'!G1463+'Attorney Detail'!H1463)),0)))</f>
        <v>0</v>
      </c>
      <c r="BD1465" s="93">
        <f>IF(X1465+Z1465+AB1465=0,0,(IF('Attorney Detail'!O1463="yes",((X1465+Z1465+AB1465)/AV1465)*('Attorney Detail'!G1463+'Attorney Detail'!H1463),0)))</f>
        <v>0</v>
      </c>
      <c r="BE1465" s="93">
        <f>IF(AD1465=0,0,(IF('Attorney Detail'!P1463="yes",(AD1465/AV1465)*('Attorney Detail'!G1463+'Attorney Detail'!H1463),0)))</f>
        <v>0</v>
      </c>
      <c r="BF1465" s="93">
        <f>IF(AF1465=0,0,(IF('Attorney Detail'!Q1463="yes",(AF1465/AV1465)*('Attorney Detail'!G1463+'Attorney Detail'!H1463),0)))</f>
        <v>0</v>
      </c>
      <c r="BG1465" s="93">
        <f>IF(AH1465=0,0,(AH1465/AV1465)*('Attorney Detail'!G1463+'Attorney Detail'!H1463))</f>
        <v>0</v>
      </c>
      <c r="BH1465" s="93">
        <f>IF(AK1465+AM1465=0,0,(IF('Attorney Detail'!R1463="yes",((AL1465+AN1465)/AV1465)*('Attorney Detail'!G1463+'Attorney Detail'!H1463),0)))</f>
        <v>0</v>
      </c>
      <c r="BI1465" s="91">
        <f>IF(AP1465=0,0,(IF('Attorney Detail'!S1463="yes",(AP1465/AV1465)*('Attorney Detail'!G1463+'Attorney Detail'!H1463),0)))</f>
        <v>0</v>
      </c>
      <c r="BJ1465" s="91">
        <f>IF(AT1465=0,0,(AT1465/AV1465)*('Attorney Detail'!G1463+'Attorney Detail'!H1463))</f>
        <v>0</v>
      </c>
      <c r="BK1465" s="91">
        <f>IF((AU1465)=0,('Attorney Detail'!G1463+'Attorney Detail'!H1463),SUM(AW1465:BJ1465))</f>
        <v>0</v>
      </c>
    </row>
    <row r="1466" spans="1:63" ht="16.5" thickTop="1" thickBot="1" x14ac:dyDescent="0.3">
      <c r="A1466" s="22" t="s">
        <v>26</v>
      </c>
      <c r="B1466" s="23"/>
      <c r="C1466" s="88"/>
      <c r="D1466" s="75">
        <f>C1466/C1463</f>
        <v>0</v>
      </c>
      <c r="E1466" s="88"/>
      <c r="F1466" s="75">
        <f>E1466/E1463</f>
        <v>0</v>
      </c>
      <c r="G1466" s="88"/>
      <c r="H1466" s="75">
        <f>G1466/G1463</f>
        <v>0</v>
      </c>
      <c r="I1466" s="88"/>
      <c r="J1466" s="75">
        <f>I1466/I1463</f>
        <v>0</v>
      </c>
      <c r="K1466" s="88"/>
      <c r="L1466" s="75">
        <f>K1466/K1463</f>
        <v>0</v>
      </c>
      <c r="M1466" s="88"/>
      <c r="N1466" s="75">
        <f>M1466/M1463</f>
        <v>0</v>
      </c>
      <c r="O1466" s="88"/>
      <c r="P1466" s="75">
        <f>O1466/O1463</f>
        <v>0</v>
      </c>
      <c r="Q1466" s="88"/>
      <c r="R1466" s="75">
        <f>Q1466/Q1463</f>
        <v>0</v>
      </c>
      <c r="S1466" s="88"/>
      <c r="T1466" s="75">
        <f>S1466/S1463</f>
        <v>0</v>
      </c>
      <c r="U1466" s="88"/>
      <c r="V1466" s="75">
        <f>U1466/U1463</f>
        <v>0</v>
      </c>
      <c r="W1466" s="88"/>
      <c r="X1466" s="75">
        <f>W1466/W1463</f>
        <v>0</v>
      </c>
      <c r="Y1466" s="88"/>
      <c r="Z1466" s="75">
        <f>Y1466/Y1463</f>
        <v>0</v>
      </c>
      <c r="AA1466" s="88"/>
      <c r="AB1466" s="75">
        <f>AA1466/AA1463</f>
        <v>0</v>
      </c>
      <c r="AC1466" s="88"/>
      <c r="AD1466" s="75">
        <f>AC1466/AC1463</f>
        <v>0</v>
      </c>
      <c r="AE1466" s="88"/>
      <c r="AF1466" s="75">
        <f>AE1466/AE1463</f>
        <v>0</v>
      </c>
      <c r="AG1466" s="88"/>
      <c r="AH1466" s="75">
        <f>AG1466/AG1463</f>
        <v>0</v>
      </c>
      <c r="AI1466" s="88"/>
      <c r="AJ1466" s="75">
        <f>AI1466/AI1463</f>
        <v>0</v>
      </c>
      <c r="AK1466" s="88">
        <v>0</v>
      </c>
      <c r="AL1466" s="75">
        <f>AK1466/AK1463</f>
        <v>0</v>
      </c>
      <c r="AM1466" s="88">
        <v>0</v>
      </c>
      <c r="AN1466" s="75">
        <f>AM1466/AM1463</f>
        <v>0</v>
      </c>
      <c r="AO1466" s="88"/>
      <c r="AP1466" s="75">
        <f>AO1466/AO1463</f>
        <v>0</v>
      </c>
      <c r="AQ1466" s="88"/>
      <c r="AR1466" s="75">
        <f>AQ1466/AQ1463</f>
        <v>0</v>
      </c>
      <c r="AS1466" s="88"/>
      <c r="AT1466" s="75">
        <f>AS1466/AS1463</f>
        <v>0</v>
      </c>
      <c r="AU1466" s="107">
        <f>E1466+M1466+O1466+Q1466+W1466+Y1466+AA1466+AE1466+AG1466+AI1466+AO1466+AS1466+G1466+K1466+I1466+AC1466+S1466+U1466+AQ1466+AK1466+AM1466+C1466</f>
        <v>0</v>
      </c>
      <c r="AV1466" s="155">
        <f t="shared" si="6600"/>
        <v>0</v>
      </c>
      <c r="AW1466" s="93">
        <f>IF(D1466=0,0,(IF('Attorney Detail'!I1464="yes",(D1466/AV1466)*('Attorney Detail'!G1464+'Attorney Detail'!H1464),0)))</f>
        <v>0</v>
      </c>
      <c r="AX1466" s="93">
        <f>IF(F1466=0,0,(IF('Attorney Detail'!J1464="yes",(F1466/AV1466)*('Attorney Detail'!G1464+'Attorney Detail'!H1464),0)))</f>
        <v>0</v>
      </c>
      <c r="AY1466" s="93">
        <f>IF(H1466+J1466=0,0,(IF('Attorney Detail'!K1464="yes",((H1466+J1466)/AV1466)*('Attorney Detail'!G1464+'Attorney Detail'!H1464),0)))</f>
        <v>0</v>
      </c>
      <c r="AZ1466" s="93">
        <f>IF(L1466=0,0,(IF('Attorney Detail'!L1464="yes",(L1466/AV1466)*('Attorney Detail'!G1464+'Attorney Detail'!H1464),0)))</f>
        <v>0</v>
      </c>
      <c r="BA1466" s="93">
        <f>IF(N1466=0,0,(N1466/AV1466)*('Attorney Detail'!G1464+'Attorney Detail'!H1464))</f>
        <v>0</v>
      </c>
      <c r="BB1466" s="93">
        <f>IF(R1466+T1466=0,0,(IF('Attorney Detail'!M1464="yes",((R1466+T1466)/AV1466)*('Attorney Detail'!G1464+'Attorney Detail'!H1464),0)))</f>
        <v>0</v>
      </c>
      <c r="BC1466" s="93">
        <f>IF(V1466=0,0,(IF('Attorney Detail'!N1464="yes",(((V1466)/AV1466)*('Attorney Detail'!G1464+'Attorney Detail'!H1464)),0)))</f>
        <v>0</v>
      </c>
      <c r="BD1466" s="93">
        <f>IF(X1466+Z1466+AB1466=0,0,(IF('Attorney Detail'!O1464="yes",((X1466+Z1466+AB1466)/AV1466)*('Attorney Detail'!G1464+'Attorney Detail'!H1464),0)))</f>
        <v>0</v>
      </c>
      <c r="BE1466" s="93">
        <f>IF(AD1466=0,0,(IF('Attorney Detail'!P1464="yes",(AD1466/AV1466)*('Attorney Detail'!G1464+'Attorney Detail'!H1464),0)))</f>
        <v>0</v>
      </c>
      <c r="BF1466" s="93">
        <f>IF(AF1466=0,0,(IF('Attorney Detail'!Q1464="yes",(AF1466/AV1466)*('Attorney Detail'!G1464+'Attorney Detail'!H1464),0)))</f>
        <v>0</v>
      </c>
      <c r="BG1466" s="93">
        <f>IF(AH1466=0,0,(AH1466/AV1466)*('Attorney Detail'!G1464+'Attorney Detail'!H1464))</f>
        <v>0</v>
      </c>
      <c r="BH1466" s="93">
        <f>IF(AK1466+AM1466=0,0,(IF('Attorney Detail'!R1464="yes",((AL1466+AN1466)/AV1466)*('Attorney Detail'!G1464+'Attorney Detail'!H1464),0)))</f>
        <v>0</v>
      </c>
      <c r="BI1466" s="91">
        <f>IF(AP1466=0,0,(IF('Attorney Detail'!S1464="yes",(AP1466/AV1466)*('Attorney Detail'!G1464+'Attorney Detail'!H1464),0)))</f>
        <v>0</v>
      </c>
      <c r="BJ1466" s="91">
        <f>IF(AT1466=0,0,(AT1466/AV1466)*('Attorney Detail'!G1464+'Attorney Detail'!H1464))</f>
        <v>0</v>
      </c>
      <c r="BK1466" s="91">
        <f>IF((AU1466)=0,('Attorney Detail'!G1464+'Attorney Detail'!H1464),SUM(AW1466:BJ1466))</f>
        <v>0</v>
      </c>
    </row>
    <row r="1467" spans="1:63" ht="16.5" thickTop="1" thickBot="1" x14ac:dyDescent="0.3">
      <c r="A1467" s="22" t="s">
        <v>27</v>
      </c>
      <c r="B1467" s="23"/>
      <c r="C1467" s="88"/>
      <c r="D1467" s="75">
        <f>C1467/C1463</f>
        <v>0</v>
      </c>
      <c r="E1467" s="88"/>
      <c r="F1467" s="75">
        <f>E1467/E1463</f>
        <v>0</v>
      </c>
      <c r="G1467" s="88"/>
      <c r="H1467" s="75">
        <f>G1467/G1463</f>
        <v>0</v>
      </c>
      <c r="I1467" s="88"/>
      <c r="J1467" s="75">
        <f>I1467/I1463</f>
        <v>0</v>
      </c>
      <c r="K1467" s="88"/>
      <c r="L1467" s="75">
        <f>K1467/K1463</f>
        <v>0</v>
      </c>
      <c r="M1467" s="88"/>
      <c r="N1467" s="75">
        <f>M1467/M1463</f>
        <v>0</v>
      </c>
      <c r="O1467" s="88"/>
      <c r="P1467" s="75">
        <f>O1467/O1463</f>
        <v>0</v>
      </c>
      <c r="Q1467" s="88"/>
      <c r="R1467" s="75">
        <f>Q1467/Q1463</f>
        <v>0</v>
      </c>
      <c r="S1467" s="88"/>
      <c r="T1467" s="75">
        <f>S1467/S1463</f>
        <v>0</v>
      </c>
      <c r="U1467" s="88"/>
      <c r="V1467" s="75">
        <f>U1467/U1463</f>
        <v>0</v>
      </c>
      <c r="W1467" s="88"/>
      <c r="X1467" s="75">
        <f>W1467/W1463</f>
        <v>0</v>
      </c>
      <c r="Y1467" s="88"/>
      <c r="Z1467" s="75">
        <f>Y1467/Y1463</f>
        <v>0</v>
      </c>
      <c r="AA1467" s="88"/>
      <c r="AB1467" s="75">
        <f>AA1467/AA1463</f>
        <v>0</v>
      </c>
      <c r="AC1467" s="88"/>
      <c r="AD1467" s="75">
        <f>AC1467/AC1463</f>
        <v>0</v>
      </c>
      <c r="AE1467" s="88"/>
      <c r="AF1467" s="75">
        <f>AE1467/AE1463</f>
        <v>0</v>
      </c>
      <c r="AG1467" s="88"/>
      <c r="AH1467" s="75">
        <f>AG1467/AG1463</f>
        <v>0</v>
      </c>
      <c r="AI1467" s="88"/>
      <c r="AJ1467" s="75">
        <f>AI1467/AI1463</f>
        <v>0</v>
      </c>
      <c r="AK1467" s="88">
        <v>0</v>
      </c>
      <c r="AL1467" s="75">
        <f>AK1467/AK1463</f>
        <v>0</v>
      </c>
      <c r="AM1467" s="88">
        <v>0</v>
      </c>
      <c r="AN1467" s="75">
        <f>AM1467/AM1463</f>
        <v>0</v>
      </c>
      <c r="AO1467" s="88"/>
      <c r="AP1467" s="75">
        <f>AO1467/AO1463</f>
        <v>0</v>
      </c>
      <c r="AQ1467" s="88"/>
      <c r="AR1467" s="75">
        <f>AQ1467/AQ1463</f>
        <v>0</v>
      </c>
      <c r="AS1467" s="88"/>
      <c r="AT1467" s="75">
        <f>AS1467/AS1463</f>
        <v>0</v>
      </c>
      <c r="AU1467" s="107">
        <f>E1467+M1467+O1467+Q1467+W1467+Y1467+AA1467+AE1467+AG1467+AI1467+AO1467+AS1467+G1467+K1467+I1467+AC1467+S1467+U1467+AQ1467+AK1467+AM1467+C1467</f>
        <v>0</v>
      </c>
      <c r="AV1467" s="155">
        <f t="shared" si="6600"/>
        <v>0</v>
      </c>
      <c r="AW1467" s="93">
        <f>IF(D1467=0,0,(IF('Attorney Detail'!I1465="yes",(D1467/AV1467)*('Attorney Detail'!G1465+'Attorney Detail'!H1465),0)))</f>
        <v>0</v>
      </c>
      <c r="AX1467" s="93">
        <f>IF(F1467=0,0,(IF('Attorney Detail'!J1465="yes",(F1467/AV1467)*('Attorney Detail'!G1465+'Attorney Detail'!H1465),0)))</f>
        <v>0</v>
      </c>
      <c r="AY1467" s="93">
        <f>IF(H1467+J1467=0,0,(IF('Attorney Detail'!K1465="yes",((H1467+J1467)/AV1467)*('Attorney Detail'!G1465+'Attorney Detail'!H1465),0)))</f>
        <v>0</v>
      </c>
      <c r="AZ1467" s="93">
        <f>IF(L1467=0,0,(IF('Attorney Detail'!L1465="yes",(L1467/AV1467)*('Attorney Detail'!G1465+'Attorney Detail'!H1465),0)))</f>
        <v>0</v>
      </c>
      <c r="BA1467" s="93">
        <f>IF(N1467=0,0,(N1467/AV1467)*('Attorney Detail'!G1465+'Attorney Detail'!H1465))</f>
        <v>0</v>
      </c>
      <c r="BB1467" s="93">
        <f>IF(R1467+T1467=0,0,(IF('Attorney Detail'!M1465="yes",((R1467+T1467)/AV1467)*('Attorney Detail'!G1465+'Attorney Detail'!H1465),0)))</f>
        <v>0</v>
      </c>
      <c r="BC1467" s="93">
        <f>IF(V1467=0,0,(IF('Attorney Detail'!N1465="yes",(((V1467)/AV1467)*('Attorney Detail'!G1465+'Attorney Detail'!H1465)),0)))</f>
        <v>0</v>
      </c>
      <c r="BD1467" s="93">
        <f>IF(X1467+Z1467+AB1467=0,0,(IF('Attorney Detail'!O1465="yes",((X1467+Z1467+AB1467)/AV1467)*('Attorney Detail'!G1465+'Attorney Detail'!H1465),0)))</f>
        <v>0</v>
      </c>
      <c r="BE1467" s="93">
        <f>IF(AD1467=0,0,(IF('Attorney Detail'!P1465="yes",(AD1467/AV1467)*('Attorney Detail'!G1465+'Attorney Detail'!H1465),0)))</f>
        <v>0</v>
      </c>
      <c r="BF1467" s="93">
        <f>IF(AF1467=0,0,(IF('Attorney Detail'!Q1465="yes",(AF1467/AV1467)*('Attorney Detail'!G1465+'Attorney Detail'!H1465),0)))</f>
        <v>0</v>
      </c>
      <c r="BG1467" s="93">
        <f>IF(AH1467=0,0,(AH1467/AV1467)*('Attorney Detail'!G1465+'Attorney Detail'!H1465))</f>
        <v>0</v>
      </c>
      <c r="BH1467" s="93">
        <f>IF(AK1467+AM1467=0,0,(IF('Attorney Detail'!R1465="yes",((AL1467+AN1467)/AV1467)*('Attorney Detail'!G1465+'Attorney Detail'!H1465),0)))</f>
        <v>0</v>
      </c>
      <c r="BI1467" s="91">
        <f>IF(AP1467=0,0,(IF('Attorney Detail'!S1465="yes",(AP1467/AV1467)*('Attorney Detail'!G1465+'Attorney Detail'!H1465),0)))</f>
        <v>0</v>
      </c>
      <c r="BJ1467" s="91">
        <f>IF(AT1467=0,0,(AT1467/AV1467)*('Attorney Detail'!G1465+'Attorney Detail'!H1465))</f>
        <v>0</v>
      </c>
      <c r="BK1467" s="91">
        <f>IF((AU1467)=0,('Attorney Detail'!G1465+'Attorney Detail'!H1465),SUM(AW1467:BJ1467))</f>
        <v>0</v>
      </c>
    </row>
    <row r="1468" spans="1:63" ht="16.5" thickTop="1" thickBot="1" x14ac:dyDescent="0.3">
      <c r="A1468" s="24" t="s">
        <v>28</v>
      </c>
      <c r="B1468" s="25"/>
      <c r="C1468" s="25"/>
      <c r="D1468" s="75">
        <f>C1468/C1463</f>
        <v>0</v>
      </c>
      <c r="E1468" s="25"/>
      <c r="F1468" s="75">
        <f>E1468/E1463</f>
        <v>0</v>
      </c>
      <c r="G1468" s="25"/>
      <c r="H1468" s="75">
        <f>G1468/G1463</f>
        <v>0</v>
      </c>
      <c r="I1468" s="25"/>
      <c r="J1468" s="75">
        <f>I1468/I1463</f>
        <v>0</v>
      </c>
      <c r="K1468" s="25"/>
      <c r="L1468" s="75">
        <f>K1468/K1463</f>
        <v>0</v>
      </c>
      <c r="M1468" s="25"/>
      <c r="N1468" s="75">
        <f>M1468/M1463</f>
        <v>0</v>
      </c>
      <c r="O1468" s="25"/>
      <c r="P1468" s="75">
        <f>O1468/O1463</f>
        <v>0</v>
      </c>
      <c r="Q1468" s="25"/>
      <c r="R1468" s="75">
        <f>Q1468/Q1463</f>
        <v>0</v>
      </c>
      <c r="S1468" s="25"/>
      <c r="T1468" s="75">
        <f>S1468/S1463</f>
        <v>0</v>
      </c>
      <c r="U1468" s="25"/>
      <c r="V1468" s="75">
        <f>U1468/U1463</f>
        <v>0</v>
      </c>
      <c r="W1468" s="25"/>
      <c r="X1468" s="75">
        <f>W1468/W1463</f>
        <v>0</v>
      </c>
      <c r="Y1468" s="25"/>
      <c r="Z1468" s="75">
        <f>Y1468/Y1463</f>
        <v>0</v>
      </c>
      <c r="AA1468" s="25"/>
      <c r="AB1468" s="75">
        <f>AA1468/AA1463</f>
        <v>0</v>
      </c>
      <c r="AC1468" s="25"/>
      <c r="AD1468" s="75">
        <f>AC1468/AC1463</f>
        <v>0</v>
      </c>
      <c r="AE1468" s="25"/>
      <c r="AF1468" s="75">
        <f>AE1468/AE1463</f>
        <v>0</v>
      </c>
      <c r="AG1468" s="25"/>
      <c r="AH1468" s="75">
        <f>AG1468/AG1463</f>
        <v>0</v>
      </c>
      <c r="AI1468" s="25"/>
      <c r="AJ1468" s="75">
        <f>AI1468/AI1463</f>
        <v>0</v>
      </c>
      <c r="AK1468" s="25">
        <v>0</v>
      </c>
      <c r="AL1468" s="75">
        <f>AK1468/AK1463</f>
        <v>0</v>
      </c>
      <c r="AM1468" s="25">
        <v>0</v>
      </c>
      <c r="AN1468" s="75">
        <f>AM1468/AM1463</f>
        <v>0</v>
      </c>
      <c r="AO1468" s="25"/>
      <c r="AP1468" s="75">
        <f>AO1468/AO1463</f>
        <v>0</v>
      </c>
      <c r="AQ1468" s="25"/>
      <c r="AR1468" s="75">
        <f>AQ1468/AQ1463</f>
        <v>0</v>
      </c>
      <c r="AS1468" s="25"/>
      <c r="AT1468" s="75">
        <f>AS1468/AS1463</f>
        <v>0</v>
      </c>
      <c r="AU1468" s="108">
        <f>E1468+M1468+O1468+Q1468+W1468+Y1468+AA1468+AE1468+AG1468+AI1468+AO1468+AS1468+G1468+K1468+I1468+AC1468+S1468+U1468+AQ1468+AK1468+AM1468+C1468</f>
        <v>0</v>
      </c>
      <c r="AV1468" s="155">
        <f t="shared" si="6600"/>
        <v>0</v>
      </c>
      <c r="AW1468" s="93">
        <f>IF(D1468=0,0,(IF('Attorney Detail'!I1466="yes",(D1468/AV1468)*('Attorney Detail'!G1466+'Attorney Detail'!H1466),0)))</f>
        <v>0</v>
      </c>
      <c r="AX1468" s="93">
        <f>IF(F1468=0,0,(IF('Attorney Detail'!J1466="yes",(F1468/AV1468)*('Attorney Detail'!G1466+'Attorney Detail'!H1466),0)))</f>
        <v>0</v>
      </c>
      <c r="AY1468" s="93">
        <f>IF(H1468+J1468=0,0,(IF('Attorney Detail'!K1466="yes",((H1468+J1468)/AV1468)*('Attorney Detail'!G1466+'Attorney Detail'!H1466),0)))</f>
        <v>0</v>
      </c>
      <c r="AZ1468" s="93">
        <f>IF(L1468=0,0,(IF('Attorney Detail'!L1466="yes",(L1468/AV1468)*('Attorney Detail'!G1466+'Attorney Detail'!H1466),0)))</f>
        <v>0</v>
      </c>
      <c r="BA1468" s="93">
        <f>IF(N1468=0,0,(N1468/AV1468)*('Attorney Detail'!G1466+'Attorney Detail'!H1466))</f>
        <v>0</v>
      </c>
      <c r="BB1468" s="93">
        <f>IF(R1468+T1468=0,0,(IF('Attorney Detail'!M1466="yes",((R1468+T1468)/AV1468)*('Attorney Detail'!G1466+'Attorney Detail'!H1466),0)))</f>
        <v>0</v>
      </c>
      <c r="BC1468" s="93">
        <f>IF(V1468=0,0,(IF('Attorney Detail'!N1466="yes",(((V1468)/AV1468)*('Attorney Detail'!G1466+'Attorney Detail'!H1466)),0)))</f>
        <v>0</v>
      </c>
      <c r="BD1468" s="93">
        <f>IF(X1468+Z1468+AB1468=0,0,(IF('Attorney Detail'!O1466="yes",((X1468+Z1468+AB1468)/AV1468)*('Attorney Detail'!G1466+'Attorney Detail'!H1466),0)))</f>
        <v>0</v>
      </c>
      <c r="BE1468" s="93">
        <f>IF(AD1468=0,0,(IF('Attorney Detail'!P1466="yes",(AD1468/AV1468)*('Attorney Detail'!G1466+'Attorney Detail'!H1466),0)))</f>
        <v>0</v>
      </c>
      <c r="BF1468" s="93">
        <f>IF(AF1468=0,0,(IF('Attorney Detail'!Q1466="yes",(AF1468/AV1468)*('Attorney Detail'!G1466+'Attorney Detail'!H1466),0)))</f>
        <v>0</v>
      </c>
      <c r="BG1468" s="93">
        <f>IF(AH1468=0,0,(AH1468/AV1468)*('Attorney Detail'!G1466+'Attorney Detail'!H1466))</f>
        <v>0</v>
      </c>
      <c r="BH1468" s="93">
        <f>IF(AK1468+AM1468=0,0,(IF('Attorney Detail'!R1466="yes",((AL1468+AN1468)/AV1468)*('Attorney Detail'!G1466+'Attorney Detail'!H1466),0)))</f>
        <v>0</v>
      </c>
      <c r="BI1468" s="91">
        <f>IF(AP1468=0,0,(IF('Attorney Detail'!S1466="yes",(AP1468/AV1468)*('Attorney Detail'!G1466+'Attorney Detail'!H1466),0)))</f>
        <v>0</v>
      </c>
      <c r="BJ1468" s="91">
        <f>IF(AT1468=0,0,(AT1468/AV1468)*('Attorney Detail'!G1466+'Attorney Detail'!H1466))</f>
        <v>0</v>
      </c>
      <c r="BK1468" s="91">
        <f>IF((AU1468)=0,('Attorney Detail'!G1466+'Attorney Detail'!H1466),SUM(AW1468:BJ1468))</f>
        <v>0</v>
      </c>
    </row>
    <row r="1469" spans="1:63" ht="16.5" thickTop="1" thickBot="1" x14ac:dyDescent="0.3">
      <c r="A1469" s="72" t="s">
        <v>29</v>
      </c>
      <c r="B1469" s="73"/>
      <c r="C1469" s="73">
        <f t="shared" ref="C1469" si="6601">SUM(C1465:C1468)</f>
        <v>0</v>
      </c>
      <c r="D1469" s="74">
        <f t="shared" ref="D1469" si="6602">C1469/C1463</f>
        <v>0</v>
      </c>
      <c r="E1469" s="73">
        <f t="shared" ref="E1469" si="6603">SUM(E1465:E1468)</f>
        <v>0</v>
      </c>
      <c r="F1469" s="74">
        <f t="shared" ref="F1469" si="6604">E1469/E1463</f>
        <v>0</v>
      </c>
      <c r="G1469" s="73">
        <f t="shared" ref="G1469" si="6605">SUM(G1465:G1468)</f>
        <v>0</v>
      </c>
      <c r="H1469" s="75">
        <f t="shared" ref="H1469" si="6606">G1469/G1463</f>
        <v>0</v>
      </c>
      <c r="I1469" s="73">
        <f t="shared" ref="I1469" si="6607">SUM(I1465:I1468)</f>
        <v>0</v>
      </c>
      <c r="J1469" s="75">
        <f t="shared" ref="J1469" si="6608">I1469/I1463</f>
        <v>0</v>
      </c>
      <c r="K1469" s="73">
        <f t="shared" ref="K1469" si="6609">SUM(K1465:K1468)</f>
        <v>0</v>
      </c>
      <c r="L1469" s="75">
        <f t="shared" ref="L1469" si="6610">K1469/K1463</f>
        <v>0</v>
      </c>
      <c r="M1469" s="73">
        <f t="shared" ref="M1469" si="6611">SUM(M1465:M1468)</f>
        <v>0</v>
      </c>
      <c r="N1469" s="74">
        <f t="shared" ref="N1469" si="6612">M1469/M1463</f>
        <v>0</v>
      </c>
      <c r="O1469" s="73">
        <f t="shared" ref="O1469" si="6613">SUM(O1465:O1468)</f>
        <v>0</v>
      </c>
      <c r="P1469" s="74">
        <f t="shared" ref="P1469" si="6614">O1469/O1463</f>
        <v>0</v>
      </c>
      <c r="Q1469" s="73">
        <f t="shared" ref="Q1469" si="6615">SUM(Q1465:Q1468)</f>
        <v>0</v>
      </c>
      <c r="R1469" s="75">
        <f t="shared" ref="R1469" si="6616">Q1469/Q1463</f>
        <v>0</v>
      </c>
      <c r="S1469" s="73">
        <f t="shared" ref="S1469" si="6617">SUM(S1465:S1468)</f>
        <v>0</v>
      </c>
      <c r="T1469" s="75">
        <f t="shared" ref="T1469" si="6618">S1469/S1463</f>
        <v>0</v>
      </c>
      <c r="U1469" s="73">
        <f t="shared" ref="U1469" si="6619">SUM(U1465:U1468)</f>
        <v>0</v>
      </c>
      <c r="V1469" s="75">
        <f t="shared" ref="V1469" si="6620">U1469/U1463</f>
        <v>0</v>
      </c>
      <c r="W1469" s="73">
        <f t="shared" ref="W1469" si="6621">SUM(W1465:W1468)</f>
        <v>0</v>
      </c>
      <c r="X1469" s="75">
        <f t="shared" ref="X1469" si="6622">W1469/W1463</f>
        <v>0</v>
      </c>
      <c r="Y1469" s="73">
        <f t="shared" ref="Y1469" si="6623">SUM(Y1465:Y1468)</f>
        <v>0</v>
      </c>
      <c r="Z1469" s="75">
        <f t="shared" ref="Z1469" si="6624">Y1469/Y1463</f>
        <v>0</v>
      </c>
      <c r="AA1469" s="73">
        <f t="shared" ref="AA1469" si="6625">SUM(AA1465:AA1468)</f>
        <v>0</v>
      </c>
      <c r="AB1469" s="75">
        <f t="shared" ref="AB1469" si="6626">AA1469/AA1463</f>
        <v>0</v>
      </c>
      <c r="AC1469" s="73">
        <f t="shared" ref="AC1469" si="6627">SUM(AC1465:AC1468)</f>
        <v>0</v>
      </c>
      <c r="AD1469" s="75">
        <f t="shared" ref="AD1469" si="6628">AC1469/AC1463</f>
        <v>0</v>
      </c>
      <c r="AE1469" s="73">
        <f t="shared" ref="AE1469" si="6629">SUM(AE1465:AE1468)</f>
        <v>0</v>
      </c>
      <c r="AF1469" s="75">
        <f t="shared" ref="AF1469" si="6630">AE1469/AE1463</f>
        <v>0</v>
      </c>
      <c r="AG1469" s="73">
        <f t="shared" ref="AG1469" si="6631">SUM(AG1465:AG1468)</f>
        <v>0</v>
      </c>
      <c r="AH1469" s="75">
        <f t="shared" ref="AH1469" si="6632">AG1469/AG1463</f>
        <v>0</v>
      </c>
      <c r="AI1469" s="73">
        <f t="shared" ref="AI1469" si="6633">SUM(AI1465:AI1468)</f>
        <v>0</v>
      </c>
      <c r="AJ1469" s="75">
        <f t="shared" ref="AJ1469" si="6634">AI1469/AI1463</f>
        <v>0</v>
      </c>
      <c r="AK1469" s="73">
        <f t="shared" ref="AK1469" si="6635">SUM(AK1465:AK1468)</f>
        <v>0</v>
      </c>
      <c r="AL1469" s="75">
        <f t="shared" ref="AL1469" si="6636">AK1469/AK1463</f>
        <v>0</v>
      </c>
      <c r="AM1469" s="73">
        <f t="shared" ref="AM1469" si="6637">SUM(AM1465:AM1468)</f>
        <v>0</v>
      </c>
      <c r="AN1469" s="75">
        <f t="shared" ref="AN1469" si="6638">AM1469/AM1463</f>
        <v>0</v>
      </c>
      <c r="AO1469" s="73">
        <f t="shared" ref="AO1469" si="6639">SUM(AO1465:AO1468)</f>
        <v>0</v>
      </c>
      <c r="AP1469" s="75">
        <f t="shared" ref="AP1469" si="6640">AO1469/AO1463</f>
        <v>0</v>
      </c>
      <c r="AQ1469" s="73">
        <f t="shared" ref="AQ1469" si="6641">SUM(AQ1465:AQ1468)</f>
        <v>0</v>
      </c>
      <c r="AR1469" s="75">
        <f t="shared" ref="AR1469" si="6642">AQ1469/AQ1463</f>
        <v>0</v>
      </c>
      <c r="AS1469" s="73">
        <f t="shared" ref="AS1469" si="6643">SUM(AS1465:AS1468)</f>
        <v>0</v>
      </c>
      <c r="AT1469" s="75">
        <f t="shared" ref="AT1469" si="6644">AS1469/AS1463</f>
        <v>0</v>
      </c>
      <c r="AU1469" s="71">
        <f>E1469+M1469+O1469+Q1469+W1469+Y1469+AA1469+AE1469+AG1469+AI1469+AO1469+AS1469+G1469+K1469+I1469+AC1469+S1469+U1469+AQ1469+AK1469+AM1469+C1469</f>
        <v>0</v>
      </c>
      <c r="AV1469" s="155">
        <f t="shared" si="6600"/>
        <v>0</v>
      </c>
      <c r="AW1469" s="94"/>
      <c r="AX1469" s="94"/>
      <c r="AY1469" s="94"/>
      <c r="AZ1469" s="94"/>
      <c r="BA1469" s="94"/>
      <c r="BB1469" s="94"/>
      <c r="BC1469" s="94"/>
      <c r="BD1469" s="94"/>
      <c r="BE1469" s="94"/>
      <c r="BF1469" s="94"/>
      <c r="BG1469" s="94"/>
      <c r="BH1469" s="94"/>
      <c r="BI1469" s="94"/>
      <c r="BJ1469" s="94"/>
      <c r="BK1469" s="94"/>
    </row>
    <row r="1470" spans="1:63" ht="15.75" thickTop="1" x14ac:dyDescent="0.25">
      <c r="A1470" s="239"/>
      <c r="B1470" s="239"/>
      <c r="C1470" s="239"/>
      <c r="D1470" s="239"/>
      <c r="E1470" s="239"/>
      <c r="F1470" s="239"/>
      <c r="G1470" s="239"/>
      <c r="H1470" s="239"/>
      <c r="I1470" s="239"/>
      <c r="J1470" s="239"/>
      <c r="K1470" s="239"/>
      <c r="L1470" s="239"/>
      <c r="M1470" s="239"/>
      <c r="N1470" s="239"/>
      <c r="O1470" s="239"/>
      <c r="P1470" s="239"/>
      <c r="Q1470" s="239"/>
      <c r="R1470" s="239"/>
      <c r="S1470" s="239"/>
      <c r="T1470" s="239"/>
      <c r="U1470" s="239"/>
      <c r="V1470" s="239"/>
      <c r="W1470" s="239"/>
      <c r="X1470" s="239"/>
      <c r="Y1470" s="239"/>
      <c r="Z1470" s="239"/>
      <c r="AA1470" s="239"/>
      <c r="AB1470" s="239"/>
      <c r="AC1470" s="239"/>
      <c r="AD1470" s="239"/>
      <c r="AE1470" s="239"/>
      <c r="AF1470" s="239"/>
      <c r="AG1470" s="239"/>
      <c r="AH1470" s="239"/>
      <c r="AI1470" s="239"/>
      <c r="AJ1470" s="239"/>
      <c r="AK1470" s="239"/>
      <c r="AL1470" s="239"/>
      <c r="AM1470" s="239"/>
      <c r="AN1470" s="239"/>
      <c r="AO1470" s="239"/>
      <c r="AP1470" s="239"/>
      <c r="AQ1470" s="239"/>
      <c r="AR1470" s="239"/>
      <c r="AS1470" s="239"/>
      <c r="AT1470" s="239"/>
      <c r="AU1470" s="239"/>
      <c r="AV1470" s="239"/>
    </row>
    <row r="1471" spans="1:63" ht="45" x14ac:dyDescent="0.25">
      <c r="A1471" s="76"/>
      <c r="B1471" s="66" t="s">
        <v>21</v>
      </c>
      <c r="C1471" s="225" t="s">
        <v>442</v>
      </c>
      <c r="D1471" s="226"/>
      <c r="E1471" s="225" t="s">
        <v>96</v>
      </c>
      <c r="F1471" s="226"/>
      <c r="G1471" s="232" t="s">
        <v>99</v>
      </c>
      <c r="H1471" s="226"/>
      <c r="I1471" s="232" t="s">
        <v>100</v>
      </c>
      <c r="J1471" s="226"/>
      <c r="K1471" s="225" t="s">
        <v>97</v>
      </c>
      <c r="L1471" s="226"/>
      <c r="M1471" s="225" t="s">
        <v>98</v>
      </c>
      <c r="N1471" s="226"/>
      <c r="O1471" s="225" t="s">
        <v>22</v>
      </c>
      <c r="P1471" s="226"/>
      <c r="Q1471" s="225" t="s">
        <v>489</v>
      </c>
      <c r="R1471" s="226"/>
      <c r="S1471" s="225" t="s">
        <v>488</v>
      </c>
      <c r="T1471" s="226"/>
      <c r="U1471" s="232" t="s">
        <v>422</v>
      </c>
      <c r="V1471" s="226"/>
      <c r="W1471" s="232" t="s">
        <v>436</v>
      </c>
      <c r="X1471" s="226"/>
      <c r="Y1471" s="232" t="s">
        <v>423</v>
      </c>
      <c r="Z1471" s="226"/>
      <c r="AA1471" s="225" t="s">
        <v>484</v>
      </c>
      <c r="AB1471" s="226"/>
      <c r="AC1471" s="225" t="s">
        <v>93</v>
      </c>
      <c r="AD1471" s="226"/>
      <c r="AE1471" s="225" t="s">
        <v>94</v>
      </c>
      <c r="AF1471" s="226"/>
      <c r="AG1471" s="225" t="s">
        <v>485</v>
      </c>
      <c r="AH1471" s="226"/>
      <c r="AI1471" s="225" t="s">
        <v>424</v>
      </c>
      <c r="AJ1471" s="226"/>
      <c r="AK1471" s="225" t="s">
        <v>425</v>
      </c>
      <c r="AL1471" s="226"/>
      <c r="AM1471" s="225" t="s">
        <v>437</v>
      </c>
      <c r="AN1471" s="226"/>
      <c r="AO1471" s="225" t="s">
        <v>500</v>
      </c>
      <c r="AP1471" s="226"/>
      <c r="AQ1471" s="225" t="s">
        <v>426</v>
      </c>
      <c r="AR1471" s="226"/>
      <c r="AS1471" s="225" t="s">
        <v>447</v>
      </c>
      <c r="AT1471" s="226"/>
      <c r="AU1471" s="225" t="s">
        <v>23</v>
      </c>
      <c r="AV1471" s="226"/>
      <c r="AW1471" s="89" t="s">
        <v>442</v>
      </c>
      <c r="AX1471" s="89" t="s">
        <v>96</v>
      </c>
      <c r="AY1471" s="195" t="s">
        <v>467</v>
      </c>
      <c r="AZ1471" s="105" t="s">
        <v>97</v>
      </c>
      <c r="BA1471" s="105" t="s">
        <v>443</v>
      </c>
      <c r="BB1471" s="90" t="s">
        <v>434</v>
      </c>
      <c r="BC1471" s="106" t="s">
        <v>468</v>
      </c>
      <c r="BD1471" s="90" t="s">
        <v>435</v>
      </c>
      <c r="BE1471" s="90" t="s">
        <v>93</v>
      </c>
      <c r="BF1471" s="90" t="s">
        <v>94</v>
      </c>
      <c r="BG1471" s="90" t="s">
        <v>31</v>
      </c>
      <c r="BH1471" s="90" t="s">
        <v>444</v>
      </c>
      <c r="BI1471" s="91" t="s">
        <v>445</v>
      </c>
      <c r="BJ1471" s="91" t="s">
        <v>446</v>
      </c>
      <c r="BK1471" s="91" t="s">
        <v>448</v>
      </c>
    </row>
    <row r="1472" spans="1:63" x14ac:dyDescent="0.25">
      <c r="A1472" s="38" t="s">
        <v>107</v>
      </c>
      <c r="B1472" s="67"/>
      <c r="C1472" s="67"/>
      <c r="D1472" s="68"/>
      <c r="E1472" s="67"/>
      <c r="F1472" s="68"/>
      <c r="G1472" s="67"/>
      <c r="H1472" s="68"/>
      <c r="I1472" s="67"/>
      <c r="J1472" s="68"/>
      <c r="K1472" s="67"/>
      <c r="L1472" s="68"/>
      <c r="M1472" s="69"/>
      <c r="N1472" s="68"/>
      <c r="O1472" s="67"/>
      <c r="P1472" s="68"/>
      <c r="Q1472" s="67"/>
      <c r="R1472" s="68"/>
      <c r="S1472" s="67"/>
      <c r="T1472" s="68"/>
      <c r="U1472" s="67"/>
      <c r="V1472" s="68"/>
      <c r="W1472" s="67"/>
      <c r="X1472" s="68"/>
      <c r="Y1472" s="67"/>
      <c r="Z1472" s="68"/>
      <c r="AA1472" s="67"/>
      <c r="AB1472" s="68"/>
      <c r="AC1472" s="69"/>
      <c r="AD1472" s="69"/>
      <c r="AE1472" s="67"/>
      <c r="AF1472" s="68"/>
      <c r="AG1472" s="67"/>
      <c r="AH1472" s="68"/>
      <c r="AI1472" s="67"/>
      <c r="AJ1472" s="68"/>
      <c r="AK1472" s="227"/>
      <c r="AL1472" s="228"/>
      <c r="AM1472" s="227"/>
      <c r="AN1472" s="228"/>
      <c r="AO1472" s="112"/>
      <c r="AP1472" s="113"/>
      <c r="AQ1472" s="112"/>
      <c r="AR1472" s="113"/>
      <c r="AS1472" s="112"/>
      <c r="AT1472" s="113"/>
      <c r="AU1472" s="67"/>
      <c r="AV1472" s="110"/>
      <c r="AW1472" s="89"/>
      <c r="AX1472" s="89"/>
      <c r="AY1472" s="89"/>
      <c r="AZ1472" s="89"/>
      <c r="BA1472" s="89"/>
    </row>
    <row r="1473" spans="1:63" x14ac:dyDescent="0.25">
      <c r="A1473" s="77"/>
      <c r="B1473" s="70"/>
      <c r="C1473" s="223">
        <f>(VLOOKUP(A1472,$BL$2:$CH$5,2,FALSE))*'Attorney Detail'!F1473</f>
        <v>15</v>
      </c>
      <c r="D1473" s="224"/>
      <c r="E1473" s="223">
        <f>(VLOOKUP(A1472,$BL$2:$CH$5,3,FALSE))*'Attorney Detail'!F1473</f>
        <v>15</v>
      </c>
      <c r="F1473" s="224"/>
      <c r="G1473" s="223">
        <f>VLOOKUP(A1472,$BL$2:$CI$5,4,FALSE)*'Attorney Detail'!F1473</f>
        <v>50</v>
      </c>
      <c r="H1473" s="224"/>
      <c r="I1473" s="223">
        <f>VLOOKUP(A1472,$BL$2:$CI$5,5,FALSE)*'Attorney Detail'!F1473</f>
        <v>80</v>
      </c>
      <c r="J1473" s="224"/>
      <c r="K1473" s="223">
        <f>VLOOKUP(A1472,$BL$2:$CI$5,6,FALSE)*'Attorney Detail'!F1473</f>
        <v>100</v>
      </c>
      <c r="L1473" s="224"/>
      <c r="M1473" s="234">
        <f>VLOOKUP(A1472,$BL$2:$CI$5,7,FALSE)*'Attorney Detail'!F1473</f>
        <v>150</v>
      </c>
      <c r="N1473" s="224"/>
      <c r="O1473" s="223">
        <f>VLOOKUP(A1472,$BL$2:$CI$5,8,FALSE)*'Attorney Detail'!F1473</f>
        <v>300</v>
      </c>
      <c r="P1473" s="224"/>
      <c r="Q1473" s="223">
        <f>VLOOKUP(A1472,$BL$2:$CI$5,9,FALSE)*'Attorney Detail'!F1473</f>
        <v>15</v>
      </c>
      <c r="R1473" s="224"/>
      <c r="S1473" s="223">
        <f>VLOOKUP(A1472,$BL$2:$CI$5,10,FALSE)*'Attorney Detail'!F1473</f>
        <v>50</v>
      </c>
      <c r="T1473" s="224"/>
      <c r="U1473" s="223">
        <f>VLOOKUP(A1472,$BL$2:$CI$5,11,FALSE)*'Attorney Detail'!F1473</f>
        <v>100</v>
      </c>
      <c r="V1473" s="224"/>
      <c r="W1473" s="223">
        <f>VLOOKUP(A1472,$BL$2:$CI$5,12,FALSE)*'Attorney Detail'!F1473</f>
        <v>220</v>
      </c>
      <c r="X1473" s="224"/>
      <c r="Y1473" s="223">
        <f>VLOOKUP(A1472,$BL$2:$CI$5,13,FALSE)*'Attorney Detail'!F1473</f>
        <v>300</v>
      </c>
      <c r="Z1473" s="224"/>
      <c r="AA1473" s="229">
        <f>VLOOKUP(A1472,$BL$2:$CI$5,14,FALSE)*'Attorney Detail'!F1473</f>
        <v>400</v>
      </c>
      <c r="AB1473" s="230"/>
      <c r="AC1473" s="229">
        <f>VLOOKUP(A1472,$BL$2:$CI$5,15,FALSE)*'Attorney Detail'!F1473</f>
        <v>120</v>
      </c>
      <c r="AD1473" s="231"/>
      <c r="AE1473" s="229">
        <f>VLOOKUP(A1472,$BL$2:$CI$5,16,FALSE)*'Attorney Detail'!F1473</f>
        <v>120</v>
      </c>
      <c r="AF1473" s="230"/>
      <c r="AG1473" s="229">
        <f>VLOOKUP(A1472,$BL$2:$CI$5,17,FALSE)*'Attorney Detail'!F1473</f>
        <v>300</v>
      </c>
      <c r="AH1473" s="230"/>
      <c r="AI1473" s="223">
        <f>VLOOKUP(A1472,$BL$2:$CI$5,18,FALSE)*'Attorney Detail'!F1473</f>
        <v>300</v>
      </c>
      <c r="AJ1473" s="224"/>
      <c r="AK1473" s="223">
        <f>VLOOKUP(A1472,$BL$2:$CI$5,19,FALSE)*'Attorney Detail'!F1473</f>
        <v>15</v>
      </c>
      <c r="AL1473" s="224"/>
      <c r="AM1473" s="223">
        <f>VLOOKUP(A1472,$BL$2:$CI$5,20,FALSE)*'Attorney Detail'!F1473</f>
        <v>40</v>
      </c>
      <c r="AN1473" s="224"/>
      <c r="AO1473" s="223">
        <f>VLOOKUP(A1472,$BL$2:$CI$5,21,FALSE)*'Attorney Detail'!F1473</f>
        <v>40</v>
      </c>
      <c r="AP1473" s="224"/>
      <c r="AQ1473" s="223">
        <f>VLOOKUP(A1472,$BL$2:$CI$5,22,FALSE)*'Attorney Detail'!F1473</f>
        <v>40</v>
      </c>
      <c r="AR1473" s="224"/>
      <c r="AS1473" s="235">
        <f>VLOOKUP(A1472,$BL$2:$CI$5,23,FALSE)*'Attorney Detail'!F1473</f>
        <v>10000000000</v>
      </c>
      <c r="AT1473" s="236"/>
      <c r="AU1473" s="237"/>
      <c r="AV1473" s="238"/>
    </row>
    <row r="1474" spans="1:63" ht="15.75" thickBot="1" x14ac:dyDescent="0.3">
      <c r="A1474" s="37" t="str">
        <f>'Attorney Detail'!A1473&amp;""</f>
        <v/>
      </c>
      <c r="B1474" s="78" t="s">
        <v>24</v>
      </c>
      <c r="C1474" s="78" t="s">
        <v>24</v>
      </c>
      <c r="D1474" s="78" t="s">
        <v>112</v>
      </c>
      <c r="E1474" s="78" t="s">
        <v>24</v>
      </c>
      <c r="F1474" s="78" t="s">
        <v>112</v>
      </c>
      <c r="G1474" s="78" t="s">
        <v>24</v>
      </c>
      <c r="H1474" s="78" t="s">
        <v>112</v>
      </c>
      <c r="I1474" s="78" t="s">
        <v>24</v>
      </c>
      <c r="J1474" s="78" t="s">
        <v>112</v>
      </c>
      <c r="K1474" s="78" t="s">
        <v>24</v>
      </c>
      <c r="L1474" s="78" t="s">
        <v>112</v>
      </c>
      <c r="M1474" s="78" t="s">
        <v>24</v>
      </c>
      <c r="N1474" s="78" t="s">
        <v>112</v>
      </c>
      <c r="O1474" s="78" t="s">
        <v>24</v>
      </c>
      <c r="P1474" s="78" t="s">
        <v>112</v>
      </c>
      <c r="Q1474" s="78" t="s">
        <v>24</v>
      </c>
      <c r="R1474" s="78" t="s">
        <v>112</v>
      </c>
      <c r="S1474" s="78" t="s">
        <v>24</v>
      </c>
      <c r="T1474" s="78" t="s">
        <v>112</v>
      </c>
      <c r="U1474" s="78" t="s">
        <v>24</v>
      </c>
      <c r="V1474" s="78" t="s">
        <v>112</v>
      </c>
      <c r="W1474" s="78" t="s">
        <v>24</v>
      </c>
      <c r="X1474" s="78" t="s">
        <v>112</v>
      </c>
      <c r="Y1474" s="78" t="s">
        <v>24</v>
      </c>
      <c r="Z1474" s="78" t="s">
        <v>112</v>
      </c>
      <c r="AA1474" s="78" t="s">
        <v>24</v>
      </c>
      <c r="AB1474" s="78" t="s">
        <v>112</v>
      </c>
      <c r="AC1474" s="78" t="s">
        <v>24</v>
      </c>
      <c r="AD1474" s="78" t="s">
        <v>112</v>
      </c>
      <c r="AE1474" s="78" t="s">
        <v>24</v>
      </c>
      <c r="AF1474" s="78" t="s">
        <v>112</v>
      </c>
      <c r="AG1474" s="78" t="s">
        <v>24</v>
      </c>
      <c r="AH1474" s="79" t="s">
        <v>112</v>
      </c>
      <c r="AI1474" s="78" t="s">
        <v>24</v>
      </c>
      <c r="AJ1474" s="78" t="s">
        <v>112</v>
      </c>
      <c r="AK1474" s="78" t="s">
        <v>24</v>
      </c>
      <c r="AL1474" s="78" t="s">
        <v>112</v>
      </c>
      <c r="AM1474" s="78" t="s">
        <v>24</v>
      </c>
      <c r="AN1474" s="78" t="s">
        <v>112</v>
      </c>
      <c r="AO1474" s="78" t="s">
        <v>24</v>
      </c>
      <c r="AP1474" s="78" t="s">
        <v>112</v>
      </c>
      <c r="AQ1474" s="78" t="s">
        <v>24</v>
      </c>
      <c r="AR1474" s="78" t="s">
        <v>112</v>
      </c>
      <c r="AS1474" s="78" t="s">
        <v>24</v>
      </c>
      <c r="AT1474" s="78" t="s">
        <v>112</v>
      </c>
      <c r="AU1474" s="78" t="s">
        <v>24</v>
      </c>
      <c r="AV1474" s="154" t="s">
        <v>112</v>
      </c>
    </row>
    <row r="1475" spans="1:63" ht="16.5" thickTop="1" thickBot="1" x14ac:dyDescent="0.3">
      <c r="A1475" s="20" t="s">
        <v>25</v>
      </c>
      <c r="B1475" s="21"/>
      <c r="C1475" s="21"/>
      <c r="D1475" s="75">
        <f>C1475/C1473</f>
        <v>0</v>
      </c>
      <c r="E1475" s="21"/>
      <c r="F1475" s="75">
        <f>E1475/E1473</f>
        <v>0</v>
      </c>
      <c r="G1475" s="21"/>
      <c r="H1475" s="75">
        <f>G1475/G1473</f>
        <v>0</v>
      </c>
      <c r="I1475" s="21"/>
      <c r="J1475" s="75">
        <f>I1475/I1473</f>
        <v>0</v>
      </c>
      <c r="K1475" s="21"/>
      <c r="L1475" s="75">
        <f>K1475/K1473</f>
        <v>0</v>
      </c>
      <c r="M1475" s="21"/>
      <c r="N1475" s="75">
        <f>M1475/M1473</f>
        <v>0</v>
      </c>
      <c r="O1475" s="21"/>
      <c r="P1475" s="75">
        <f>O1475/O1473</f>
        <v>0</v>
      </c>
      <c r="Q1475" s="21"/>
      <c r="R1475" s="75">
        <f>Q1475/Q1473</f>
        <v>0</v>
      </c>
      <c r="S1475" s="21"/>
      <c r="T1475" s="75">
        <f>S1475/S1473</f>
        <v>0</v>
      </c>
      <c r="U1475" s="21"/>
      <c r="V1475" s="75">
        <f>U1475/U1473</f>
        <v>0</v>
      </c>
      <c r="W1475" s="21"/>
      <c r="X1475" s="75">
        <f>W1475/W1473</f>
        <v>0</v>
      </c>
      <c r="Y1475" s="21"/>
      <c r="Z1475" s="75">
        <f>Y1475/Y1473</f>
        <v>0</v>
      </c>
      <c r="AA1475" s="21"/>
      <c r="AB1475" s="75">
        <f>AA1475/AA1473</f>
        <v>0</v>
      </c>
      <c r="AC1475" s="21"/>
      <c r="AD1475" s="75">
        <f>AC1475/AC1473</f>
        <v>0</v>
      </c>
      <c r="AE1475" s="21"/>
      <c r="AF1475" s="75">
        <f>AE1475/AE1473</f>
        <v>0</v>
      </c>
      <c r="AG1475" s="21"/>
      <c r="AH1475" s="75">
        <f>AG1475/AG1473</f>
        <v>0</v>
      </c>
      <c r="AI1475" s="21"/>
      <c r="AJ1475" s="75">
        <f>AI1475/AI1473</f>
        <v>0</v>
      </c>
      <c r="AK1475" s="21"/>
      <c r="AL1475" s="75">
        <f>AK1475/AK1473</f>
        <v>0</v>
      </c>
      <c r="AM1475" s="21">
        <v>0</v>
      </c>
      <c r="AN1475" s="75">
        <f>AM1475/AM1473</f>
        <v>0</v>
      </c>
      <c r="AO1475" s="21"/>
      <c r="AP1475" s="75">
        <f>AO1475/AO1473</f>
        <v>0</v>
      </c>
      <c r="AQ1475" s="21"/>
      <c r="AR1475" s="75">
        <f>AQ1475/AQ1473</f>
        <v>0</v>
      </c>
      <c r="AS1475" s="21"/>
      <c r="AT1475" s="75">
        <f>AS1475/AS1473</f>
        <v>0</v>
      </c>
      <c r="AU1475" s="100">
        <f>E1475+M1475+O1475+Q1475+W1475+Y1475+AA1475+AE1475+AG1475+AI1475+AO1475+AS1475+G1475+K1475+I1475+AC1475+S1475+U1475+AQ1475+AK1475+AM1475+C1475</f>
        <v>0</v>
      </c>
      <c r="AV1475" s="155">
        <f t="shared" ref="AV1475:AV1479" si="6645">F1475+N1475+P1475+R1475+X1475+Z1475+AB1475+AF1475+AH1475+AJ1475+AP1475+AT1475+AD1475+H1475+L1475+J1475+T1475+V1475+AR1475+AL1475+AN1475+D1475</f>
        <v>0</v>
      </c>
      <c r="AW1475" s="93">
        <f>IF(D1475=0,0,(IF('Attorney Detail'!I1473="yes",(D1475/AV1475)*('Attorney Detail'!G1473+'Attorney Detail'!H1473),0)))</f>
        <v>0</v>
      </c>
      <c r="AX1475" s="93">
        <f>IF(F1475=0,0,(IF('Attorney Detail'!J1473="yes",(F1475/AV1475)*('Attorney Detail'!G1473+'Attorney Detail'!H1473),0)))</f>
        <v>0</v>
      </c>
      <c r="AY1475" s="93">
        <f>IF(H1475+J1475=0,0,(IF('Attorney Detail'!K1473="yes",((H1475+J1475)/AV1475)*('Attorney Detail'!G1473+'Attorney Detail'!H1473),0)))</f>
        <v>0</v>
      </c>
      <c r="AZ1475" s="93">
        <f>IF(L1475=0,0,(IF('Attorney Detail'!L1473="yes",(L1475/AV1475)*('Attorney Detail'!G1473+'Attorney Detail'!H1473),0)))</f>
        <v>0</v>
      </c>
      <c r="BA1475" s="93">
        <f>IF(N1475=0,0,(N1475/AV1475)*('Attorney Detail'!G1473+'Attorney Detail'!H1473))</f>
        <v>0</v>
      </c>
      <c r="BB1475" s="93">
        <f>IF(R1475+T1475=0,0,(IF('Attorney Detail'!M1473="yes",((R1475+T1475)/AV1475)*('Attorney Detail'!G1473+'Attorney Detail'!H1473),0)))</f>
        <v>0</v>
      </c>
      <c r="BC1475" s="93">
        <f>IF(V1475=0,0,(IF('Attorney Detail'!N1473="yes",(((V1475)/AV1475)*('Attorney Detail'!G1473+'Attorney Detail'!H1473)),0)))</f>
        <v>0</v>
      </c>
      <c r="BD1475" s="93">
        <f>IF(X1475+Z1475+AB1475=0,0,(IF('Attorney Detail'!O1473="yes",((X1475+Z1475+AB1475)/AV1475)*('Attorney Detail'!G1473+'Attorney Detail'!H1473),0)))</f>
        <v>0</v>
      </c>
      <c r="BE1475" s="93">
        <f>IF(AD1475=0,0,(IF('Attorney Detail'!P1473="yes",(AD1475/AV1475)*('Attorney Detail'!G1473+'Attorney Detail'!H1473),0)))</f>
        <v>0</v>
      </c>
      <c r="BF1475" s="93">
        <f>IF(AF1475=0,0,(IF('Attorney Detail'!Q1473="yes",(AF1475/AV1475)*('Attorney Detail'!G1473+'Attorney Detail'!H1473),0)))</f>
        <v>0</v>
      </c>
      <c r="BG1475" s="93">
        <f>IF(AH1475=0,0,(AH1475/AV1475)*('Attorney Detail'!G1473+'Attorney Detail'!H1473))</f>
        <v>0</v>
      </c>
      <c r="BH1475" s="93">
        <f>IF(AK1475+AM1475=0,0,(IF('Attorney Detail'!R1473="yes",((AL1475+AN1475)/AV1475)*('Attorney Detail'!G1473+'Attorney Detail'!H1473),0)))</f>
        <v>0</v>
      </c>
      <c r="BI1475" s="91">
        <f>IF(AP1475=0,0,(IF('Attorney Detail'!S1473="yes",(AP1475/AV1475)*('Attorney Detail'!G1473+'Attorney Detail'!H1473),0)))</f>
        <v>0</v>
      </c>
      <c r="BJ1475" s="91">
        <f>IF(AT1475=0,0,(AT1475/AV1475)*('Attorney Detail'!G1473+'Attorney Detail'!H1473))</f>
        <v>0</v>
      </c>
      <c r="BK1475" s="91">
        <f>IF((AU1475)=0,('Attorney Detail'!G1473+'Attorney Detail'!H1473),SUM(AW1475:BJ1475))</f>
        <v>0</v>
      </c>
    </row>
    <row r="1476" spans="1:63" ht="16.5" thickTop="1" thickBot="1" x14ac:dyDescent="0.3">
      <c r="A1476" s="22" t="s">
        <v>26</v>
      </c>
      <c r="B1476" s="23"/>
      <c r="C1476" s="88"/>
      <c r="D1476" s="75">
        <f>C1476/C1473</f>
        <v>0</v>
      </c>
      <c r="E1476" s="88"/>
      <c r="F1476" s="75">
        <f>E1476/E1473</f>
        <v>0</v>
      </c>
      <c r="G1476" s="88"/>
      <c r="H1476" s="75">
        <f>G1476/G1473</f>
        <v>0</v>
      </c>
      <c r="I1476" s="88"/>
      <c r="J1476" s="75">
        <f>I1476/I1473</f>
        <v>0</v>
      </c>
      <c r="K1476" s="88"/>
      <c r="L1476" s="75">
        <f>K1476/K1473</f>
        <v>0</v>
      </c>
      <c r="M1476" s="88"/>
      <c r="N1476" s="75">
        <f>M1476/M1473</f>
        <v>0</v>
      </c>
      <c r="O1476" s="88"/>
      <c r="P1476" s="75">
        <f>O1476/O1473</f>
        <v>0</v>
      </c>
      <c r="Q1476" s="88"/>
      <c r="R1476" s="75">
        <f>Q1476/Q1473</f>
        <v>0</v>
      </c>
      <c r="S1476" s="88"/>
      <c r="T1476" s="75">
        <f>S1476/S1473</f>
        <v>0</v>
      </c>
      <c r="U1476" s="88"/>
      <c r="V1476" s="75">
        <f>U1476/U1473</f>
        <v>0</v>
      </c>
      <c r="W1476" s="88"/>
      <c r="X1476" s="75">
        <f>W1476/W1473</f>
        <v>0</v>
      </c>
      <c r="Y1476" s="88"/>
      <c r="Z1476" s="75">
        <f>Y1476/Y1473</f>
        <v>0</v>
      </c>
      <c r="AA1476" s="88"/>
      <c r="AB1476" s="75">
        <f>AA1476/AA1473</f>
        <v>0</v>
      </c>
      <c r="AC1476" s="88"/>
      <c r="AD1476" s="75">
        <f>AC1476/AC1473</f>
        <v>0</v>
      </c>
      <c r="AE1476" s="88"/>
      <c r="AF1476" s="75">
        <f>AE1476/AE1473</f>
        <v>0</v>
      </c>
      <c r="AG1476" s="88"/>
      <c r="AH1476" s="75">
        <f>AG1476/AG1473</f>
        <v>0</v>
      </c>
      <c r="AI1476" s="88"/>
      <c r="AJ1476" s="75">
        <f>AI1476/AI1473</f>
        <v>0</v>
      </c>
      <c r="AK1476" s="88">
        <v>0</v>
      </c>
      <c r="AL1476" s="75">
        <f>AK1476/AK1473</f>
        <v>0</v>
      </c>
      <c r="AM1476" s="88">
        <v>0</v>
      </c>
      <c r="AN1476" s="75">
        <f>AM1476/AM1473</f>
        <v>0</v>
      </c>
      <c r="AO1476" s="88"/>
      <c r="AP1476" s="75">
        <f>AO1476/AO1473</f>
        <v>0</v>
      </c>
      <c r="AQ1476" s="88"/>
      <c r="AR1476" s="75">
        <f>AQ1476/AQ1473</f>
        <v>0</v>
      </c>
      <c r="AS1476" s="88"/>
      <c r="AT1476" s="75">
        <f>AS1476/AS1473</f>
        <v>0</v>
      </c>
      <c r="AU1476" s="107">
        <f>E1476+M1476+O1476+Q1476+W1476+Y1476+AA1476+AE1476+AG1476+AI1476+AO1476+AS1476+G1476+K1476+I1476+AC1476+S1476+U1476+AQ1476+AK1476+AM1476+C1476</f>
        <v>0</v>
      </c>
      <c r="AV1476" s="155">
        <f t="shared" si="6645"/>
        <v>0</v>
      </c>
      <c r="AW1476" s="93">
        <f>IF(D1476=0,0,(IF('Attorney Detail'!I1474="yes",(D1476/AV1476)*('Attorney Detail'!G1474+'Attorney Detail'!H1474),0)))</f>
        <v>0</v>
      </c>
      <c r="AX1476" s="93">
        <f>IF(F1476=0,0,(IF('Attorney Detail'!J1474="yes",(F1476/AV1476)*('Attorney Detail'!G1474+'Attorney Detail'!H1474),0)))</f>
        <v>0</v>
      </c>
      <c r="AY1476" s="93">
        <f>IF(H1476+J1476=0,0,(IF('Attorney Detail'!K1474="yes",((H1476+J1476)/AV1476)*('Attorney Detail'!G1474+'Attorney Detail'!H1474),0)))</f>
        <v>0</v>
      </c>
      <c r="AZ1476" s="93">
        <f>IF(L1476=0,0,(IF('Attorney Detail'!L1474="yes",(L1476/AV1476)*('Attorney Detail'!G1474+'Attorney Detail'!H1474),0)))</f>
        <v>0</v>
      </c>
      <c r="BA1476" s="93">
        <f>IF(N1476=0,0,(N1476/AV1476)*('Attorney Detail'!G1474+'Attorney Detail'!H1474))</f>
        <v>0</v>
      </c>
      <c r="BB1476" s="93">
        <f>IF(R1476+T1476=0,0,(IF('Attorney Detail'!M1474="yes",((R1476+T1476)/AV1476)*('Attorney Detail'!G1474+'Attorney Detail'!H1474),0)))</f>
        <v>0</v>
      </c>
      <c r="BC1476" s="93">
        <f>IF(V1476=0,0,(IF('Attorney Detail'!N1474="yes",(((V1476)/AV1476)*('Attorney Detail'!G1474+'Attorney Detail'!H1474)),0)))</f>
        <v>0</v>
      </c>
      <c r="BD1476" s="93">
        <f>IF(X1476+Z1476+AB1476=0,0,(IF('Attorney Detail'!O1474="yes",((X1476+Z1476+AB1476)/AV1476)*('Attorney Detail'!G1474+'Attorney Detail'!H1474),0)))</f>
        <v>0</v>
      </c>
      <c r="BE1476" s="93">
        <f>IF(AD1476=0,0,(IF('Attorney Detail'!P1474="yes",(AD1476/AV1476)*('Attorney Detail'!G1474+'Attorney Detail'!H1474),0)))</f>
        <v>0</v>
      </c>
      <c r="BF1476" s="93">
        <f>IF(AF1476=0,0,(IF('Attorney Detail'!Q1474="yes",(AF1476/AV1476)*('Attorney Detail'!G1474+'Attorney Detail'!H1474),0)))</f>
        <v>0</v>
      </c>
      <c r="BG1476" s="93">
        <f>IF(AH1476=0,0,(AH1476/AV1476)*('Attorney Detail'!G1474+'Attorney Detail'!H1474))</f>
        <v>0</v>
      </c>
      <c r="BH1476" s="93">
        <f>IF(AK1476+AM1476=0,0,(IF('Attorney Detail'!R1474="yes",((AL1476+AN1476)/AV1476)*('Attorney Detail'!G1474+'Attorney Detail'!H1474),0)))</f>
        <v>0</v>
      </c>
      <c r="BI1476" s="91">
        <f>IF(AP1476=0,0,(IF('Attorney Detail'!S1474="yes",(AP1476/AV1476)*('Attorney Detail'!G1474+'Attorney Detail'!H1474),0)))</f>
        <v>0</v>
      </c>
      <c r="BJ1476" s="91">
        <f>IF(AT1476=0,0,(AT1476/AV1476)*('Attorney Detail'!G1474+'Attorney Detail'!H1474))</f>
        <v>0</v>
      </c>
      <c r="BK1476" s="91">
        <f>IF((AU1476)=0,('Attorney Detail'!G1474+'Attorney Detail'!H1474),SUM(AW1476:BJ1476))</f>
        <v>0</v>
      </c>
    </row>
    <row r="1477" spans="1:63" ht="16.5" thickTop="1" thickBot="1" x14ac:dyDescent="0.3">
      <c r="A1477" s="22" t="s">
        <v>27</v>
      </c>
      <c r="B1477" s="23"/>
      <c r="C1477" s="88"/>
      <c r="D1477" s="75">
        <f>C1477/C1473</f>
        <v>0</v>
      </c>
      <c r="E1477" s="88"/>
      <c r="F1477" s="75">
        <f>E1477/E1473</f>
        <v>0</v>
      </c>
      <c r="G1477" s="88"/>
      <c r="H1477" s="75">
        <f>G1477/G1473</f>
        <v>0</v>
      </c>
      <c r="I1477" s="88"/>
      <c r="J1477" s="75">
        <f>I1477/I1473</f>
        <v>0</v>
      </c>
      <c r="K1477" s="88"/>
      <c r="L1477" s="75">
        <f>K1477/K1473</f>
        <v>0</v>
      </c>
      <c r="M1477" s="88"/>
      <c r="N1477" s="75">
        <f>M1477/M1473</f>
        <v>0</v>
      </c>
      <c r="O1477" s="88"/>
      <c r="P1477" s="75">
        <f>O1477/O1473</f>
        <v>0</v>
      </c>
      <c r="Q1477" s="88"/>
      <c r="R1477" s="75">
        <f>Q1477/Q1473</f>
        <v>0</v>
      </c>
      <c r="S1477" s="88"/>
      <c r="T1477" s="75">
        <f>S1477/S1473</f>
        <v>0</v>
      </c>
      <c r="U1477" s="88"/>
      <c r="V1477" s="75">
        <f>U1477/U1473</f>
        <v>0</v>
      </c>
      <c r="W1477" s="88"/>
      <c r="X1477" s="75">
        <f>W1477/W1473</f>
        <v>0</v>
      </c>
      <c r="Y1477" s="88"/>
      <c r="Z1477" s="75">
        <f>Y1477/Y1473</f>
        <v>0</v>
      </c>
      <c r="AA1477" s="88"/>
      <c r="AB1477" s="75">
        <f>AA1477/AA1473</f>
        <v>0</v>
      </c>
      <c r="AC1477" s="88"/>
      <c r="AD1477" s="75">
        <f>AC1477/AC1473</f>
        <v>0</v>
      </c>
      <c r="AE1477" s="88"/>
      <c r="AF1477" s="75">
        <f>AE1477/AE1473</f>
        <v>0</v>
      </c>
      <c r="AG1477" s="88"/>
      <c r="AH1477" s="75">
        <f>AG1477/AG1473</f>
        <v>0</v>
      </c>
      <c r="AI1477" s="88"/>
      <c r="AJ1477" s="75">
        <f>AI1477/AI1473</f>
        <v>0</v>
      </c>
      <c r="AK1477" s="88">
        <v>0</v>
      </c>
      <c r="AL1477" s="75">
        <f>AK1477/AK1473</f>
        <v>0</v>
      </c>
      <c r="AM1477" s="88">
        <v>0</v>
      </c>
      <c r="AN1477" s="75">
        <f>AM1477/AM1473</f>
        <v>0</v>
      </c>
      <c r="AO1477" s="88"/>
      <c r="AP1477" s="75">
        <f>AO1477/AO1473</f>
        <v>0</v>
      </c>
      <c r="AQ1477" s="88"/>
      <c r="AR1477" s="75">
        <f>AQ1477/AQ1473</f>
        <v>0</v>
      </c>
      <c r="AS1477" s="88"/>
      <c r="AT1477" s="75">
        <f>AS1477/AS1473</f>
        <v>0</v>
      </c>
      <c r="AU1477" s="107">
        <f>E1477+M1477+O1477+Q1477+W1477+Y1477+AA1477+AE1477+AG1477+AI1477+AO1477+AS1477+G1477+K1477+I1477+AC1477+S1477+U1477+AQ1477+AK1477+AM1477+C1477</f>
        <v>0</v>
      </c>
      <c r="AV1477" s="155">
        <f t="shared" si="6645"/>
        <v>0</v>
      </c>
      <c r="AW1477" s="93">
        <f>IF(D1477=0,0,(IF('Attorney Detail'!I1475="yes",(D1477/AV1477)*('Attorney Detail'!G1475+'Attorney Detail'!H1475),0)))</f>
        <v>0</v>
      </c>
      <c r="AX1477" s="93">
        <f>IF(F1477=0,0,(IF('Attorney Detail'!J1475="yes",(F1477/AV1477)*('Attorney Detail'!G1475+'Attorney Detail'!H1475),0)))</f>
        <v>0</v>
      </c>
      <c r="AY1477" s="93">
        <f>IF(H1477+J1477=0,0,(IF('Attorney Detail'!K1475="yes",((H1477+J1477)/AV1477)*('Attorney Detail'!G1475+'Attorney Detail'!H1475),0)))</f>
        <v>0</v>
      </c>
      <c r="AZ1477" s="93">
        <f>IF(L1477=0,0,(IF('Attorney Detail'!L1475="yes",(L1477/AV1477)*('Attorney Detail'!G1475+'Attorney Detail'!H1475),0)))</f>
        <v>0</v>
      </c>
      <c r="BA1477" s="93">
        <f>IF(N1477=0,0,(N1477/AV1477)*('Attorney Detail'!G1475+'Attorney Detail'!H1475))</f>
        <v>0</v>
      </c>
      <c r="BB1477" s="93">
        <f>IF(R1477+T1477=0,0,(IF('Attorney Detail'!M1475="yes",((R1477+T1477)/AV1477)*('Attorney Detail'!G1475+'Attorney Detail'!H1475),0)))</f>
        <v>0</v>
      </c>
      <c r="BC1477" s="93">
        <f>IF(V1477=0,0,(IF('Attorney Detail'!N1475="yes",(((V1477)/AV1477)*('Attorney Detail'!G1475+'Attorney Detail'!H1475)),0)))</f>
        <v>0</v>
      </c>
      <c r="BD1477" s="93">
        <f>IF(X1477+Z1477+AB1477=0,0,(IF('Attorney Detail'!O1475="yes",((X1477+Z1477+AB1477)/AV1477)*('Attorney Detail'!G1475+'Attorney Detail'!H1475),0)))</f>
        <v>0</v>
      </c>
      <c r="BE1477" s="93">
        <f>IF(AD1477=0,0,(IF('Attorney Detail'!P1475="yes",(AD1477/AV1477)*('Attorney Detail'!G1475+'Attorney Detail'!H1475),0)))</f>
        <v>0</v>
      </c>
      <c r="BF1477" s="93">
        <f>IF(AF1477=0,0,(IF('Attorney Detail'!Q1475="yes",(AF1477/AV1477)*('Attorney Detail'!G1475+'Attorney Detail'!H1475),0)))</f>
        <v>0</v>
      </c>
      <c r="BG1477" s="93">
        <f>IF(AH1477=0,0,(AH1477/AV1477)*('Attorney Detail'!G1475+'Attorney Detail'!H1475))</f>
        <v>0</v>
      </c>
      <c r="BH1477" s="93">
        <f>IF(AK1477+AM1477=0,0,(IF('Attorney Detail'!R1475="yes",((AL1477+AN1477)/AV1477)*('Attorney Detail'!G1475+'Attorney Detail'!H1475),0)))</f>
        <v>0</v>
      </c>
      <c r="BI1477" s="91">
        <f>IF(AP1477=0,0,(IF('Attorney Detail'!S1475="yes",(AP1477/AV1477)*('Attorney Detail'!G1475+'Attorney Detail'!H1475),0)))</f>
        <v>0</v>
      </c>
      <c r="BJ1477" s="91">
        <f>IF(AT1477=0,0,(AT1477/AV1477)*('Attorney Detail'!G1475+'Attorney Detail'!H1475))</f>
        <v>0</v>
      </c>
      <c r="BK1477" s="91">
        <f>IF((AU1477)=0,('Attorney Detail'!G1475+'Attorney Detail'!H1475),SUM(AW1477:BJ1477))</f>
        <v>0</v>
      </c>
    </row>
    <row r="1478" spans="1:63" ht="16.5" thickTop="1" thickBot="1" x14ac:dyDescent="0.3">
      <c r="A1478" s="24" t="s">
        <v>28</v>
      </c>
      <c r="B1478" s="25"/>
      <c r="C1478" s="25"/>
      <c r="D1478" s="75">
        <f>C1478/C1473</f>
        <v>0</v>
      </c>
      <c r="E1478" s="25"/>
      <c r="F1478" s="75">
        <f>E1478/E1473</f>
        <v>0</v>
      </c>
      <c r="G1478" s="25"/>
      <c r="H1478" s="75">
        <f>G1478/G1473</f>
        <v>0</v>
      </c>
      <c r="I1478" s="25"/>
      <c r="J1478" s="75">
        <f>I1478/I1473</f>
        <v>0</v>
      </c>
      <c r="K1478" s="25"/>
      <c r="L1478" s="75">
        <f>K1478/K1473</f>
        <v>0</v>
      </c>
      <c r="M1478" s="25"/>
      <c r="N1478" s="75">
        <f>M1478/M1473</f>
        <v>0</v>
      </c>
      <c r="O1478" s="25"/>
      <c r="P1478" s="75">
        <f>O1478/O1473</f>
        <v>0</v>
      </c>
      <c r="Q1478" s="25"/>
      <c r="R1478" s="75">
        <f>Q1478/Q1473</f>
        <v>0</v>
      </c>
      <c r="S1478" s="25"/>
      <c r="T1478" s="75">
        <f>S1478/S1473</f>
        <v>0</v>
      </c>
      <c r="U1478" s="25"/>
      <c r="V1478" s="75">
        <f>U1478/U1473</f>
        <v>0</v>
      </c>
      <c r="W1478" s="25"/>
      <c r="X1478" s="75">
        <f>W1478/W1473</f>
        <v>0</v>
      </c>
      <c r="Y1478" s="25"/>
      <c r="Z1478" s="75">
        <f>Y1478/Y1473</f>
        <v>0</v>
      </c>
      <c r="AA1478" s="25"/>
      <c r="AB1478" s="75">
        <f>AA1478/AA1473</f>
        <v>0</v>
      </c>
      <c r="AC1478" s="25"/>
      <c r="AD1478" s="75">
        <f>AC1478/AC1473</f>
        <v>0</v>
      </c>
      <c r="AE1478" s="25"/>
      <c r="AF1478" s="75">
        <f>AE1478/AE1473</f>
        <v>0</v>
      </c>
      <c r="AG1478" s="25"/>
      <c r="AH1478" s="75">
        <f>AG1478/AG1473</f>
        <v>0</v>
      </c>
      <c r="AI1478" s="25"/>
      <c r="AJ1478" s="75">
        <f>AI1478/AI1473</f>
        <v>0</v>
      </c>
      <c r="AK1478" s="25">
        <v>0</v>
      </c>
      <c r="AL1478" s="75">
        <f>AK1478/AK1473</f>
        <v>0</v>
      </c>
      <c r="AM1478" s="25">
        <v>0</v>
      </c>
      <c r="AN1478" s="75">
        <f>AM1478/AM1473</f>
        <v>0</v>
      </c>
      <c r="AO1478" s="25"/>
      <c r="AP1478" s="75">
        <f>AO1478/AO1473</f>
        <v>0</v>
      </c>
      <c r="AQ1478" s="25"/>
      <c r="AR1478" s="75">
        <f>AQ1478/AQ1473</f>
        <v>0</v>
      </c>
      <c r="AS1478" s="25"/>
      <c r="AT1478" s="75">
        <f>AS1478/AS1473</f>
        <v>0</v>
      </c>
      <c r="AU1478" s="108">
        <f>E1478+M1478+O1478+Q1478+W1478+Y1478+AA1478+AE1478+AG1478+AI1478+AO1478+AS1478+G1478+K1478+I1478+AC1478+S1478+U1478+AQ1478+AK1478+AM1478+C1478</f>
        <v>0</v>
      </c>
      <c r="AV1478" s="155">
        <f t="shared" si="6645"/>
        <v>0</v>
      </c>
      <c r="AW1478" s="93">
        <f>IF(D1478=0,0,(IF('Attorney Detail'!I1476="yes",(D1478/AV1478)*('Attorney Detail'!G1476+'Attorney Detail'!H1476),0)))</f>
        <v>0</v>
      </c>
      <c r="AX1478" s="93">
        <f>IF(F1478=0,0,(IF('Attorney Detail'!J1476="yes",(F1478/AV1478)*('Attorney Detail'!G1476+'Attorney Detail'!H1476),0)))</f>
        <v>0</v>
      </c>
      <c r="AY1478" s="93">
        <f>IF(H1478+J1478=0,0,(IF('Attorney Detail'!K1476="yes",((H1478+J1478)/AV1478)*('Attorney Detail'!G1476+'Attorney Detail'!H1476),0)))</f>
        <v>0</v>
      </c>
      <c r="AZ1478" s="93">
        <f>IF(L1478=0,0,(IF('Attorney Detail'!L1476="yes",(L1478/AV1478)*('Attorney Detail'!G1476+'Attorney Detail'!H1476),0)))</f>
        <v>0</v>
      </c>
      <c r="BA1478" s="93">
        <f>IF(N1478=0,0,(N1478/AV1478)*('Attorney Detail'!G1476+'Attorney Detail'!H1476))</f>
        <v>0</v>
      </c>
      <c r="BB1478" s="93">
        <f>IF(R1478+T1478=0,0,(IF('Attorney Detail'!M1476="yes",((R1478+T1478)/AV1478)*('Attorney Detail'!G1476+'Attorney Detail'!H1476),0)))</f>
        <v>0</v>
      </c>
      <c r="BC1478" s="93">
        <f>IF(V1478=0,0,(IF('Attorney Detail'!N1476="yes",(((V1478)/AV1478)*('Attorney Detail'!G1476+'Attorney Detail'!H1476)),0)))</f>
        <v>0</v>
      </c>
      <c r="BD1478" s="93">
        <f>IF(X1478+Z1478+AB1478=0,0,(IF('Attorney Detail'!O1476="yes",((X1478+Z1478+AB1478)/AV1478)*('Attorney Detail'!G1476+'Attorney Detail'!H1476),0)))</f>
        <v>0</v>
      </c>
      <c r="BE1478" s="93">
        <f>IF(AD1478=0,0,(IF('Attorney Detail'!P1476="yes",(AD1478/AV1478)*('Attorney Detail'!G1476+'Attorney Detail'!H1476),0)))</f>
        <v>0</v>
      </c>
      <c r="BF1478" s="93">
        <f>IF(AF1478=0,0,(IF('Attorney Detail'!Q1476="yes",(AF1478/AV1478)*('Attorney Detail'!G1476+'Attorney Detail'!H1476),0)))</f>
        <v>0</v>
      </c>
      <c r="BG1478" s="93">
        <f>IF(AH1478=0,0,(AH1478/AV1478)*('Attorney Detail'!G1476+'Attorney Detail'!H1476))</f>
        <v>0</v>
      </c>
      <c r="BH1478" s="93">
        <f>IF(AK1478+AM1478=0,0,(IF('Attorney Detail'!R1476="yes",((AL1478+AN1478)/AV1478)*('Attorney Detail'!G1476+'Attorney Detail'!H1476),0)))</f>
        <v>0</v>
      </c>
      <c r="BI1478" s="91">
        <f>IF(AP1478=0,0,(IF('Attorney Detail'!S1476="yes",(AP1478/AV1478)*('Attorney Detail'!G1476+'Attorney Detail'!H1476),0)))</f>
        <v>0</v>
      </c>
      <c r="BJ1478" s="91">
        <f>IF(AT1478=0,0,(AT1478/AV1478)*('Attorney Detail'!G1476+'Attorney Detail'!H1476))</f>
        <v>0</v>
      </c>
      <c r="BK1478" s="91">
        <f>IF((AU1478)=0,('Attorney Detail'!G1476+'Attorney Detail'!H1476),SUM(AW1478:BJ1478))</f>
        <v>0</v>
      </c>
    </row>
    <row r="1479" spans="1:63" ht="16.5" thickTop="1" thickBot="1" x14ac:dyDescent="0.3">
      <c r="A1479" s="72" t="s">
        <v>29</v>
      </c>
      <c r="B1479" s="73"/>
      <c r="C1479" s="73">
        <f t="shared" ref="C1479" si="6646">SUM(C1475:C1478)</f>
        <v>0</v>
      </c>
      <c r="D1479" s="74">
        <f t="shared" ref="D1479" si="6647">C1479/C1473</f>
        <v>0</v>
      </c>
      <c r="E1479" s="73">
        <f t="shared" ref="E1479" si="6648">SUM(E1475:E1478)</f>
        <v>0</v>
      </c>
      <c r="F1479" s="74">
        <f t="shared" ref="F1479" si="6649">E1479/E1473</f>
        <v>0</v>
      </c>
      <c r="G1479" s="73">
        <f t="shared" ref="G1479" si="6650">SUM(G1475:G1478)</f>
        <v>0</v>
      </c>
      <c r="H1479" s="75">
        <f t="shared" ref="H1479" si="6651">G1479/G1473</f>
        <v>0</v>
      </c>
      <c r="I1479" s="73">
        <f t="shared" ref="I1479" si="6652">SUM(I1475:I1478)</f>
        <v>0</v>
      </c>
      <c r="J1479" s="75">
        <f t="shared" ref="J1479" si="6653">I1479/I1473</f>
        <v>0</v>
      </c>
      <c r="K1479" s="73">
        <f t="shared" ref="K1479" si="6654">SUM(K1475:K1478)</f>
        <v>0</v>
      </c>
      <c r="L1479" s="75">
        <f t="shared" ref="L1479" si="6655">K1479/K1473</f>
        <v>0</v>
      </c>
      <c r="M1479" s="73">
        <f t="shared" ref="M1479" si="6656">SUM(M1475:M1478)</f>
        <v>0</v>
      </c>
      <c r="N1479" s="74">
        <f t="shared" ref="N1479" si="6657">M1479/M1473</f>
        <v>0</v>
      </c>
      <c r="O1479" s="73">
        <f t="shared" ref="O1479" si="6658">SUM(O1475:O1478)</f>
        <v>0</v>
      </c>
      <c r="P1479" s="74">
        <f t="shared" ref="P1479" si="6659">O1479/O1473</f>
        <v>0</v>
      </c>
      <c r="Q1479" s="73">
        <f t="shared" ref="Q1479" si="6660">SUM(Q1475:Q1478)</f>
        <v>0</v>
      </c>
      <c r="R1479" s="75">
        <f t="shared" ref="R1479" si="6661">Q1479/Q1473</f>
        <v>0</v>
      </c>
      <c r="S1479" s="73">
        <f t="shared" ref="S1479" si="6662">SUM(S1475:S1478)</f>
        <v>0</v>
      </c>
      <c r="T1479" s="75">
        <f t="shared" ref="T1479" si="6663">S1479/S1473</f>
        <v>0</v>
      </c>
      <c r="U1479" s="73">
        <f t="shared" ref="U1479" si="6664">SUM(U1475:U1478)</f>
        <v>0</v>
      </c>
      <c r="V1479" s="75">
        <f t="shared" ref="V1479" si="6665">U1479/U1473</f>
        <v>0</v>
      </c>
      <c r="W1479" s="73">
        <f t="shared" ref="W1479" si="6666">SUM(W1475:W1478)</f>
        <v>0</v>
      </c>
      <c r="X1479" s="75">
        <f t="shared" ref="X1479" si="6667">W1479/W1473</f>
        <v>0</v>
      </c>
      <c r="Y1479" s="73">
        <f t="shared" ref="Y1479" si="6668">SUM(Y1475:Y1478)</f>
        <v>0</v>
      </c>
      <c r="Z1479" s="75">
        <f t="shared" ref="Z1479" si="6669">Y1479/Y1473</f>
        <v>0</v>
      </c>
      <c r="AA1479" s="73">
        <f t="shared" ref="AA1479" si="6670">SUM(AA1475:AA1478)</f>
        <v>0</v>
      </c>
      <c r="AB1479" s="75">
        <f t="shared" ref="AB1479" si="6671">AA1479/AA1473</f>
        <v>0</v>
      </c>
      <c r="AC1479" s="73">
        <f t="shared" ref="AC1479" si="6672">SUM(AC1475:AC1478)</f>
        <v>0</v>
      </c>
      <c r="AD1479" s="75">
        <f t="shared" ref="AD1479" si="6673">AC1479/AC1473</f>
        <v>0</v>
      </c>
      <c r="AE1479" s="73">
        <f t="shared" ref="AE1479" si="6674">SUM(AE1475:AE1478)</f>
        <v>0</v>
      </c>
      <c r="AF1479" s="75">
        <f t="shared" ref="AF1479" si="6675">AE1479/AE1473</f>
        <v>0</v>
      </c>
      <c r="AG1479" s="73">
        <f t="shared" ref="AG1479" si="6676">SUM(AG1475:AG1478)</f>
        <v>0</v>
      </c>
      <c r="AH1479" s="75">
        <f t="shared" ref="AH1479" si="6677">AG1479/AG1473</f>
        <v>0</v>
      </c>
      <c r="AI1479" s="73">
        <f t="shared" ref="AI1479" si="6678">SUM(AI1475:AI1478)</f>
        <v>0</v>
      </c>
      <c r="AJ1479" s="75">
        <f t="shared" ref="AJ1479" si="6679">AI1479/AI1473</f>
        <v>0</v>
      </c>
      <c r="AK1479" s="73">
        <f t="shared" ref="AK1479" si="6680">SUM(AK1475:AK1478)</f>
        <v>0</v>
      </c>
      <c r="AL1479" s="75">
        <f t="shared" ref="AL1479" si="6681">AK1479/AK1473</f>
        <v>0</v>
      </c>
      <c r="AM1479" s="73">
        <f t="shared" ref="AM1479" si="6682">SUM(AM1475:AM1478)</f>
        <v>0</v>
      </c>
      <c r="AN1479" s="75">
        <f t="shared" ref="AN1479" si="6683">AM1479/AM1473</f>
        <v>0</v>
      </c>
      <c r="AO1479" s="73">
        <f t="shared" ref="AO1479" si="6684">SUM(AO1475:AO1478)</f>
        <v>0</v>
      </c>
      <c r="AP1479" s="75">
        <f t="shared" ref="AP1479" si="6685">AO1479/AO1473</f>
        <v>0</v>
      </c>
      <c r="AQ1479" s="73">
        <f t="shared" ref="AQ1479" si="6686">SUM(AQ1475:AQ1478)</f>
        <v>0</v>
      </c>
      <c r="AR1479" s="75">
        <f t="shared" ref="AR1479" si="6687">AQ1479/AQ1473</f>
        <v>0</v>
      </c>
      <c r="AS1479" s="73">
        <f t="shared" ref="AS1479" si="6688">SUM(AS1475:AS1478)</f>
        <v>0</v>
      </c>
      <c r="AT1479" s="75">
        <f t="shared" ref="AT1479" si="6689">AS1479/AS1473</f>
        <v>0</v>
      </c>
      <c r="AU1479" s="71">
        <f>E1479+M1479+O1479+Q1479+W1479+Y1479+AA1479+AE1479+AG1479+AI1479+AO1479+AS1479+G1479+K1479+I1479+AC1479+S1479+U1479+AQ1479+AK1479+AM1479+C1479</f>
        <v>0</v>
      </c>
      <c r="AV1479" s="155">
        <f t="shared" si="6645"/>
        <v>0</v>
      </c>
      <c r="AW1479" s="94"/>
      <c r="AX1479" s="94"/>
      <c r="AY1479" s="94"/>
      <c r="AZ1479" s="94"/>
      <c r="BA1479" s="94"/>
      <c r="BB1479" s="94"/>
      <c r="BC1479" s="94"/>
      <c r="BD1479" s="94"/>
      <c r="BE1479" s="94"/>
      <c r="BF1479" s="94"/>
      <c r="BG1479" s="94"/>
      <c r="BH1479" s="94"/>
      <c r="BI1479" s="94"/>
      <c r="BJ1479" s="94"/>
      <c r="BK1479" s="94"/>
    </row>
    <row r="1480" spans="1:63" ht="15.75" thickTop="1" x14ac:dyDescent="0.25">
      <c r="A1480" s="239"/>
      <c r="B1480" s="239"/>
      <c r="C1480" s="239"/>
      <c r="D1480" s="239"/>
      <c r="E1480" s="239"/>
      <c r="F1480" s="239"/>
      <c r="G1480" s="239"/>
      <c r="H1480" s="239"/>
      <c r="I1480" s="239"/>
      <c r="J1480" s="239"/>
      <c r="K1480" s="239"/>
      <c r="L1480" s="239"/>
      <c r="M1480" s="239"/>
      <c r="N1480" s="239"/>
      <c r="O1480" s="239"/>
      <c r="P1480" s="239"/>
      <c r="Q1480" s="239"/>
      <c r="R1480" s="239"/>
      <c r="S1480" s="239"/>
      <c r="T1480" s="239"/>
      <c r="U1480" s="239"/>
      <c r="V1480" s="239"/>
      <c r="W1480" s="239"/>
      <c r="X1480" s="239"/>
      <c r="Y1480" s="239"/>
      <c r="Z1480" s="239"/>
      <c r="AA1480" s="239"/>
      <c r="AB1480" s="239"/>
      <c r="AC1480" s="239"/>
      <c r="AD1480" s="239"/>
      <c r="AE1480" s="239"/>
      <c r="AF1480" s="239"/>
      <c r="AG1480" s="239"/>
      <c r="AH1480" s="239"/>
      <c r="AI1480" s="239"/>
      <c r="AJ1480" s="239"/>
      <c r="AK1480" s="239"/>
      <c r="AL1480" s="239"/>
      <c r="AM1480" s="239"/>
      <c r="AN1480" s="239"/>
      <c r="AO1480" s="239"/>
      <c r="AP1480" s="239"/>
      <c r="AQ1480" s="239"/>
      <c r="AR1480" s="239"/>
      <c r="AS1480" s="239"/>
      <c r="AT1480" s="239"/>
      <c r="AU1480" s="239"/>
      <c r="AV1480" s="239"/>
    </row>
    <row r="1481" spans="1:63" ht="45" x14ac:dyDescent="0.25">
      <c r="A1481" s="76"/>
      <c r="B1481" s="66" t="s">
        <v>21</v>
      </c>
      <c r="C1481" s="225" t="s">
        <v>442</v>
      </c>
      <c r="D1481" s="226"/>
      <c r="E1481" s="225" t="s">
        <v>96</v>
      </c>
      <c r="F1481" s="226"/>
      <c r="G1481" s="232" t="s">
        <v>99</v>
      </c>
      <c r="H1481" s="226"/>
      <c r="I1481" s="232" t="s">
        <v>100</v>
      </c>
      <c r="J1481" s="226"/>
      <c r="K1481" s="225" t="s">
        <v>97</v>
      </c>
      <c r="L1481" s="226"/>
      <c r="M1481" s="225" t="s">
        <v>98</v>
      </c>
      <c r="N1481" s="226"/>
      <c r="O1481" s="225" t="s">
        <v>22</v>
      </c>
      <c r="P1481" s="226"/>
      <c r="Q1481" s="225" t="s">
        <v>489</v>
      </c>
      <c r="R1481" s="226"/>
      <c r="S1481" s="225" t="s">
        <v>488</v>
      </c>
      <c r="T1481" s="226"/>
      <c r="U1481" s="232" t="s">
        <v>422</v>
      </c>
      <c r="V1481" s="226"/>
      <c r="W1481" s="232" t="s">
        <v>436</v>
      </c>
      <c r="X1481" s="226"/>
      <c r="Y1481" s="232" t="s">
        <v>423</v>
      </c>
      <c r="Z1481" s="226"/>
      <c r="AA1481" s="225" t="s">
        <v>484</v>
      </c>
      <c r="AB1481" s="226"/>
      <c r="AC1481" s="225" t="s">
        <v>93</v>
      </c>
      <c r="AD1481" s="226"/>
      <c r="AE1481" s="225" t="s">
        <v>94</v>
      </c>
      <c r="AF1481" s="226"/>
      <c r="AG1481" s="225" t="s">
        <v>485</v>
      </c>
      <c r="AH1481" s="226"/>
      <c r="AI1481" s="225" t="s">
        <v>424</v>
      </c>
      <c r="AJ1481" s="226"/>
      <c r="AK1481" s="225" t="s">
        <v>425</v>
      </c>
      <c r="AL1481" s="226"/>
      <c r="AM1481" s="225" t="s">
        <v>437</v>
      </c>
      <c r="AN1481" s="226"/>
      <c r="AO1481" s="225" t="s">
        <v>500</v>
      </c>
      <c r="AP1481" s="226"/>
      <c r="AQ1481" s="225" t="s">
        <v>426</v>
      </c>
      <c r="AR1481" s="226"/>
      <c r="AS1481" s="225" t="s">
        <v>447</v>
      </c>
      <c r="AT1481" s="226"/>
      <c r="AU1481" s="225" t="s">
        <v>23</v>
      </c>
      <c r="AV1481" s="226"/>
      <c r="AW1481" s="89" t="s">
        <v>442</v>
      </c>
      <c r="AX1481" s="89" t="s">
        <v>96</v>
      </c>
      <c r="AY1481" s="195" t="s">
        <v>469</v>
      </c>
      <c r="AZ1481" s="105" t="s">
        <v>97</v>
      </c>
      <c r="BA1481" s="105" t="s">
        <v>443</v>
      </c>
      <c r="BB1481" s="90" t="s">
        <v>434</v>
      </c>
      <c r="BC1481" s="106" t="s">
        <v>470</v>
      </c>
      <c r="BD1481" s="90" t="s">
        <v>435</v>
      </c>
      <c r="BE1481" s="90" t="s">
        <v>93</v>
      </c>
      <c r="BF1481" s="90" t="s">
        <v>94</v>
      </c>
      <c r="BG1481" s="90" t="s">
        <v>31</v>
      </c>
      <c r="BH1481" s="90" t="s">
        <v>444</v>
      </c>
      <c r="BI1481" s="91" t="s">
        <v>445</v>
      </c>
      <c r="BJ1481" s="91" t="s">
        <v>446</v>
      </c>
      <c r="BK1481" s="91" t="s">
        <v>448</v>
      </c>
    </row>
    <row r="1482" spans="1:63" x14ac:dyDescent="0.25">
      <c r="A1482" s="38" t="s">
        <v>107</v>
      </c>
      <c r="B1482" s="67"/>
      <c r="C1482" s="67"/>
      <c r="D1482" s="68"/>
      <c r="E1482" s="67"/>
      <c r="F1482" s="68"/>
      <c r="G1482" s="67"/>
      <c r="H1482" s="68"/>
      <c r="I1482" s="67"/>
      <c r="J1482" s="68"/>
      <c r="K1482" s="67"/>
      <c r="L1482" s="68"/>
      <c r="M1482" s="69"/>
      <c r="N1482" s="68"/>
      <c r="O1482" s="67"/>
      <c r="P1482" s="68"/>
      <c r="Q1482" s="67"/>
      <c r="R1482" s="68"/>
      <c r="S1482" s="67"/>
      <c r="T1482" s="68"/>
      <c r="U1482" s="67"/>
      <c r="V1482" s="68"/>
      <c r="W1482" s="67"/>
      <c r="X1482" s="68"/>
      <c r="Y1482" s="67"/>
      <c r="Z1482" s="68"/>
      <c r="AA1482" s="67"/>
      <c r="AB1482" s="68"/>
      <c r="AC1482" s="69"/>
      <c r="AD1482" s="69"/>
      <c r="AE1482" s="67"/>
      <c r="AF1482" s="68"/>
      <c r="AG1482" s="67"/>
      <c r="AH1482" s="68"/>
      <c r="AI1482" s="67"/>
      <c r="AJ1482" s="68"/>
      <c r="AK1482" s="227"/>
      <c r="AL1482" s="228"/>
      <c r="AM1482" s="227"/>
      <c r="AN1482" s="228"/>
      <c r="AO1482" s="112"/>
      <c r="AP1482" s="113"/>
      <c r="AQ1482" s="112"/>
      <c r="AR1482" s="113"/>
      <c r="AS1482" s="112"/>
      <c r="AT1482" s="113"/>
      <c r="AU1482" s="67"/>
      <c r="AV1482" s="110"/>
      <c r="AW1482" s="89"/>
      <c r="AX1482" s="89"/>
      <c r="AY1482" s="89"/>
      <c r="AZ1482" s="89"/>
      <c r="BA1482" s="89"/>
    </row>
    <row r="1483" spans="1:63" x14ac:dyDescent="0.25">
      <c r="A1483" s="77"/>
      <c r="B1483" s="70"/>
      <c r="C1483" s="223">
        <f>(VLOOKUP(A1482,$BL$2:$CH$5,2,FALSE))*'Attorney Detail'!F1483</f>
        <v>15</v>
      </c>
      <c r="D1483" s="224"/>
      <c r="E1483" s="223">
        <f>(VLOOKUP(A1482,$BL$2:$CH$5,3,FALSE))*'Attorney Detail'!F1483</f>
        <v>15</v>
      </c>
      <c r="F1483" s="224"/>
      <c r="G1483" s="223">
        <f>VLOOKUP(A1482,$BL$2:$CI$5,4,FALSE)*'Attorney Detail'!F1483</f>
        <v>50</v>
      </c>
      <c r="H1483" s="224"/>
      <c r="I1483" s="223">
        <f>VLOOKUP(A1482,$BL$2:$CI$5,5,FALSE)*'Attorney Detail'!F1483</f>
        <v>80</v>
      </c>
      <c r="J1483" s="224"/>
      <c r="K1483" s="223">
        <f>VLOOKUP(A1482,$BL$2:$CI$5,6,FALSE)*'Attorney Detail'!F1483</f>
        <v>100</v>
      </c>
      <c r="L1483" s="224"/>
      <c r="M1483" s="234">
        <f>VLOOKUP(A1482,$BL$2:$CI$5,7,FALSE)*'Attorney Detail'!F1483</f>
        <v>150</v>
      </c>
      <c r="N1483" s="224"/>
      <c r="O1483" s="223">
        <f>VLOOKUP(A1482,$BL$2:$CI$5,8,FALSE)*'Attorney Detail'!F1483</f>
        <v>300</v>
      </c>
      <c r="P1483" s="224"/>
      <c r="Q1483" s="223">
        <f>VLOOKUP(A1482,$BL$2:$CI$5,9,FALSE)*'Attorney Detail'!F1483</f>
        <v>15</v>
      </c>
      <c r="R1483" s="224"/>
      <c r="S1483" s="223">
        <f>VLOOKUP(A1482,$BL$2:$CI$5,10,FALSE)*'Attorney Detail'!F1483</f>
        <v>50</v>
      </c>
      <c r="T1483" s="224"/>
      <c r="U1483" s="223">
        <f>VLOOKUP(A1482,$BL$2:$CI$5,11,FALSE)*'Attorney Detail'!F1483</f>
        <v>100</v>
      </c>
      <c r="V1483" s="224"/>
      <c r="W1483" s="223">
        <f>VLOOKUP(A1482,$BL$2:$CI$5,12,FALSE)*'Attorney Detail'!F1483</f>
        <v>220</v>
      </c>
      <c r="X1483" s="224"/>
      <c r="Y1483" s="223">
        <f>VLOOKUP(A1482,$BL$2:$CI$5,13,FALSE)*'Attorney Detail'!F1483</f>
        <v>300</v>
      </c>
      <c r="Z1483" s="224"/>
      <c r="AA1483" s="229">
        <f>VLOOKUP(A1482,$BL$2:$CI$5,14,FALSE)*'Attorney Detail'!F1483</f>
        <v>400</v>
      </c>
      <c r="AB1483" s="230"/>
      <c r="AC1483" s="229">
        <f>VLOOKUP(A1482,$BL$2:$CI$5,15,FALSE)*'Attorney Detail'!F1483</f>
        <v>120</v>
      </c>
      <c r="AD1483" s="231"/>
      <c r="AE1483" s="229">
        <f>VLOOKUP(A1482,$BL$2:$CI$5,16,FALSE)*'Attorney Detail'!F1483</f>
        <v>120</v>
      </c>
      <c r="AF1483" s="230"/>
      <c r="AG1483" s="229">
        <f>VLOOKUP(A1482,$BL$2:$CI$5,17,FALSE)*'Attorney Detail'!F1483</f>
        <v>300</v>
      </c>
      <c r="AH1483" s="230"/>
      <c r="AI1483" s="223">
        <f>VLOOKUP(A1482,$BL$2:$CI$5,18,FALSE)*'Attorney Detail'!F1483</f>
        <v>300</v>
      </c>
      <c r="AJ1483" s="224"/>
      <c r="AK1483" s="223">
        <f>VLOOKUP(A1482,$BL$2:$CI$5,19,FALSE)*'Attorney Detail'!F1483</f>
        <v>15</v>
      </c>
      <c r="AL1483" s="224"/>
      <c r="AM1483" s="223">
        <f>VLOOKUP(A1482,$BL$2:$CI$5,20,FALSE)*'Attorney Detail'!F1483</f>
        <v>40</v>
      </c>
      <c r="AN1483" s="224"/>
      <c r="AO1483" s="223">
        <f>VLOOKUP(A1482,$BL$2:$CI$5,21,FALSE)*'Attorney Detail'!F1483</f>
        <v>40</v>
      </c>
      <c r="AP1483" s="224"/>
      <c r="AQ1483" s="223">
        <f>VLOOKUP(A1482,$BL$2:$CI$5,22,FALSE)*'Attorney Detail'!F1483</f>
        <v>40</v>
      </c>
      <c r="AR1483" s="224"/>
      <c r="AS1483" s="235">
        <f>VLOOKUP(A1482,$BL$2:$CI$5,23,FALSE)*'Attorney Detail'!F1483</f>
        <v>10000000000</v>
      </c>
      <c r="AT1483" s="236"/>
      <c r="AU1483" s="237"/>
      <c r="AV1483" s="238"/>
    </row>
    <row r="1484" spans="1:63" ht="15.75" thickBot="1" x14ac:dyDescent="0.3">
      <c r="A1484" s="37" t="str">
        <f>'Attorney Detail'!A1483&amp;""</f>
        <v/>
      </c>
      <c r="B1484" s="78" t="s">
        <v>24</v>
      </c>
      <c r="C1484" s="78" t="s">
        <v>24</v>
      </c>
      <c r="D1484" s="78" t="s">
        <v>112</v>
      </c>
      <c r="E1484" s="78" t="s">
        <v>24</v>
      </c>
      <c r="F1484" s="78" t="s">
        <v>112</v>
      </c>
      <c r="G1484" s="78" t="s">
        <v>24</v>
      </c>
      <c r="H1484" s="78" t="s">
        <v>112</v>
      </c>
      <c r="I1484" s="78" t="s">
        <v>24</v>
      </c>
      <c r="J1484" s="78" t="s">
        <v>112</v>
      </c>
      <c r="K1484" s="78" t="s">
        <v>24</v>
      </c>
      <c r="L1484" s="78" t="s">
        <v>112</v>
      </c>
      <c r="M1484" s="78" t="s">
        <v>24</v>
      </c>
      <c r="N1484" s="78" t="s">
        <v>112</v>
      </c>
      <c r="O1484" s="78" t="s">
        <v>24</v>
      </c>
      <c r="P1484" s="78" t="s">
        <v>112</v>
      </c>
      <c r="Q1484" s="78" t="s">
        <v>24</v>
      </c>
      <c r="R1484" s="78" t="s">
        <v>112</v>
      </c>
      <c r="S1484" s="78" t="s">
        <v>24</v>
      </c>
      <c r="T1484" s="78" t="s">
        <v>112</v>
      </c>
      <c r="U1484" s="78" t="s">
        <v>24</v>
      </c>
      <c r="V1484" s="78" t="s">
        <v>112</v>
      </c>
      <c r="W1484" s="78" t="s">
        <v>24</v>
      </c>
      <c r="X1484" s="78" t="s">
        <v>112</v>
      </c>
      <c r="Y1484" s="78" t="s">
        <v>24</v>
      </c>
      <c r="Z1484" s="78" t="s">
        <v>112</v>
      </c>
      <c r="AA1484" s="78" t="s">
        <v>24</v>
      </c>
      <c r="AB1484" s="78" t="s">
        <v>112</v>
      </c>
      <c r="AC1484" s="78" t="s">
        <v>24</v>
      </c>
      <c r="AD1484" s="78" t="s">
        <v>112</v>
      </c>
      <c r="AE1484" s="78" t="s">
        <v>24</v>
      </c>
      <c r="AF1484" s="78" t="s">
        <v>112</v>
      </c>
      <c r="AG1484" s="78" t="s">
        <v>24</v>
      </c>
      <c r="AH1484" s="79" t="s">
        <v>112</v>
      </c>
      <c r="AI1484" s="78" t="s">
        <v>24</v>
      </c>
      <c r="AJ1484" s="78" t="s">
        <v>112</v>
      </c>
      <c r="AK1484" s="78" t="s">
        <v>24</v>
      </c>
      <c r="AL1484" s="78" t="s">
        <v>112</v>
      </c>
      <c r="AM1484" s="78" t="s">
        <v>24</v>
      </c>
      <c r="AN1484" s="78" t="s">
        <v>112</v>
      </c>
      <c r="AO1484" s="78" t="s">
        <v>24</v>
      </c>
      <c r="AP1484" s="78" t="s">
        <v>112</v>
      </c>
      <c r="AQ1484" s="78" t="s">
        <v>24</v>
      </c>
      <c r="AR1484" s="78" t="s">
        <v>112</v>
      </c>
      <c r="AS1484" s="78" t="s">
        <v>24</v>
      </c>
      <c r="AT1484" s="78" t="s">
        <v>112</v>
      </c>
      <c r="AU1484" s="78" t="s">
        <v>24</v>
      </c>
      <c r="AV1484" s="154" t="s">
        <v>112</v>
      </c>
    </row>
    <row r="1485" spans="1:63" ht="16.5" thickTop="1" thickBot="1" x14ac:dyDescent="0.3">
      <c r="A1485" s="20" t="s">
        <v>25</v>
      </c>
      <c r="B1485" s="21"/>
      <c r="C1485" s="21"/>
      <c r="D1485" s="75">
        <f>C1485/C1483</f>
        <v>0</v>
      </c>
      <c r="E1485" s="21"/>
      <c r="F1485" s="75">
        <f>E1485/E1483</f>
        <v>0</v>
      </c>
      <c r="G1485" s="21"/>
      <c r="H1485" s="75">
        <f>G1485/G1483</f>
        <v>0</v>
      </c>
      <c r="I1485" s="21"/>
      <c r="J1485" s="75">
        <f>I1485/I1483</f>
        <v>0</v>
      </c>
      <c r="K1485" s="21"/>
      <c r="L1485" s="75">
        <f>K1485/K1483</f>
        <v>0</v>
      </c>
      <c r="M1485" s="21"/>
      <c r="N1485" s="75">
        <f>M1485/M1483</f>
        <v>0</v>
      </c>
      <c r="O1485" s="21"/>
      <c r="P1485" s="75">
        <f>O1485/O1483</f>
        <v>0</v>
      </c>
      <c r="Q1485" s="21"/>
      <c r="R1485" s="75">
        <f>Q1485/Q1483</f>
        <v>0</v>
      </c>
      <c r="S1485" s="21"/>
      <c r="T1485" s="75">
        <f>S1485/S1483</f>
        <v>0</v>
      </c>
      <c r="U1485" s="21"/>
      <c r="V1485" s="75">
        <f>U1485/U1483</f>
        <v>0</v>
      </c>
      <c r="W1485" s="21"/>
      <c r="X1485" s="75">
        <f>W1485/W1483</f>
        <v>0</v>
      </c>
      <c r="Y1485" s="21"/>
      <c r="Z1485" s="75">
        <f>Y1485/Y1483</f>
        <v>0</v>
      </c>
      <c r="AA1485" s="21"/>
      <c r="AB1485" s="75">
        <f>AA1485/AA1483</f>
        <v>0</v>
      </c>
      <c r="AC1485" s="21"/>
      <c r="AD1485" s="75">
        <f>AC1485/AC1483</f>
        <v>0</v>
      </c>
      <c r="AE1485" s="21"/>
      <c r="AF1485" s="75">
        <f>AE1485/AE1483</f>
        <v>0</v>
      </c>
      <c r="AG1485" s="21"/>
      <c r="AH1485" s="75">
        <f>AG1485/AG1483</f>
        <v>0</v>
      </c>
      <c r="AI1485" s="21"/>
      <c r="AJ1485" s="75">
        <f>AI1485/AI1483</f>
        <v>0</v>
      </c>
      <c r="AK1485" s="21"/>
      <c r="AL1485" s="75">
        <f>AK1485/AK1483</f>
        <v>0</v>
      </c>
      <c r="AM1485" s="21">
        <v>0</v>
      </c>
      <c r="AN1485" s="75">
        <f>AM1485/AM1483</f>
        <v>0</v>
      </c>
      <c r="AO1485" s="21"/>
      <c r="AP1485" s="75">
        <f>AO1485/AO1483</f>
        <v>0</v>
      </c>
      <c r="AQ1485" s="21"/>
      <c r="AR1485" s="75">
        <f>AQ1485/AQ1483</f>
        <v>0</v>
      </c>
      <c r="AS1485" s="21"/>
      <c r="AT1485" s="75">
        <f>AS1485/AS1483</f>
        <v>0</v>
      </c>
      <c r="AU1485" s="100">
        <f>E1485+M1485+O1485+Q1485+W1485+Y1485+AA1485+AE1485+AG1485+AI1485+AO1485+AS1485+G1485+K1485+I1485+AC1485+S1485+U1485+AQ1485+AK1485+AM1485+C1485</f>
        <v>0</v>
      </c>
      <c r="AV1485" s="155">
        <f t="shared" ref="AV1485:AV1489" si="6690">F1485+N1485+P1485+R1485+X1485+Z1485+AB1485+AF1485+AH1485+AJ1485+AP1485+AT1485+AD1485+H1485+L1485+J1485+T1485+V1485+AR1485+AL1485+AN1485+D1485</f>
        <v>0</v>
      </c>
      <c r="AW1485" s="93">
        <f>IF(D1485=0,0,(IF('Attorney Detail'!I1483="yes",(D1485/AV1485)*('Attorney Detail'!G1483+'Attorney Detail'!H1483),0)))</f>
        <v>0</v>
      </c>
      <c r="AX1485" s="93">
        <f>IF(F1485=0,0,(IF('Attorney Detail'!J1483="yes",(F1485/AV1485)*('Attorney Detail'!G1483+'Attorney Detail'!H1483),0)))</f>
        <v>0</v>
      </c>
      <c r="AY1485" s="93">
        <f>IF(H1485+J1485=0,0,(IF('Attorney Detail'!K1483="yes",((H1485+J1485)/AV1485)*('Attorney Detail'!G1483+'Attorney Detail'!H1483),0)))</f>
        <v>0</v>
      </c>
      <c r="AZ1485" s="93">
        <f>IF(L1485=0,0,(IF('Attorney Detail'!L1483="yes",(L1485/AV1485)*('Attorney Detail'!G1483+'Attorney Detail'!H1483),0)))</f>
        <v>0</v>
      </c>
      <c r="BA1485" s="93">
        <f>IF(N1485=0,0,(N1485/AV1485)*('Attorney Detail'!G1483+'Attorney Detail'!H1483))</f>
        <v>0</v>
      </c>
      <c r="BB1485" s="93">
        <f>IF(R1485+T1485=0,0,(IF('Attorney Detail'!M1483="yes",((R1485+T1485)/AV1485)*('Attorney Detail'!G1483+'Attorney Detail'!H1483),0)))</f>
        <v>0</v>
      </c>
      <c r="BC1485" s="93">
        <f>IF(V1485=0,0,(IF('Attorney Detail'!N1483="yes",(((V1485)/AV1485)*('Attorney Detail'!G1483+'Attorney Detail'!H1483)),0)))</f>
        <v>0</v>
      </c>
      <c r="BD1485" s="93">
        <f>IF(X1485+Z1485+AB1485=0,0,(IF('Attorney Detail'!O1483="yes",((X1485+Z1485+AB1485)/AV1485)*('Attorney Detail'!G1483+'Attorney Detail'!H1483),0)))</f>
        <v>0</v>
      </c>
      <c r="BE1485" s="93">
        <f>IF(AD1485=0,0,(IF('Attorney Detail'!P1483="yes",(AD1485/AV1485)*('Attorney Detail'!G1483+'Attorney Detail'!H1483),0)))</f>
        <v>0</v>
      </c>
      <c r="BF1485" s="93">
        <f>IF(AF1485=0,0,(IF('Attorney Detail'!Q1483="yes",(AF1485/AV1485)*('Attorney Detail'!G1483+'Attorney Detail'!H1483),0)))</f>
        <v>0</v>
      </c>
      <c r="BG1485" s="93">
        <f>IF(AH1485=0,0,(AH1485/AV1485)*('Attorney Detail'!G1483+'Attorney Detail'!H1483))</f>
        <v>0</v>
      </c>
      <c r="BH1485" s="93">
        <f>IF(AK1485+AM1485=0,0,(IF('Attorney Detail'!R1483="yes",((AL1485+AN1485)/AV1485)*('Attorney Detail'!G1483+'Attorney Detail'!H1483),0)))</f>
        <v>0</v>
      </c>
      <c r="BI1485" s="91">
        <f>IF(AP1485=0,0,(IF('Attorney Detail'!S1483="yes",(AP1485/AV1485)*('Attorney Detail'!G1483+'Attorney Detail'!H1483),0)))</f>
        <v>0</v>
      </c>
      <c r="BJ1485" s="91">
        <f>IF(AT1485=0,0,(AT1485/AV1485)*('Attorney Detail'!G1483+'Attorney Detail'!H1483))</f>
        <v>0</v>
      </c>
      <c r="BK1485" s="91">
        <f>IF((AU1485)=0,('Attorney Detail'!G1483+'Attorney Detail'!H1483),SUM(AW1485:BJ1485))</f>
        <v>0</v>
      </c>
    </row>
    <row r="1486" spans="1:63" ht="16.5" thickTop="1" thickBot="1" x14ac:dyDescent="0.3">
      <c r="A1486" s="22" t="s">
        <v>26</v>
      </c>
      <c r="B1486" s="23"/>
      <c r="C1486" s="88"/>
      <c r="D1486" s="75">
        <f>C1486/C1483</f>
        <v>0</v>
      </c>
      <c r="E1486" s="88"/>
      <c r="F1486" s="75">
        <f>E1486/E1483</f>
        <v>0</v>
      </c>
      <c r="G1486" s="88"/>
      <c r="H1486" s="75">
        <f>G1486/G1483</f>
        <v>0</v>
      </c>
      <c r="I1486" s="88"/>
      <c r="J1486" s="75">
        <f>I1486/I1483</f>
        <v>0</v>
      </c>
      <c r="K1486" s="88"/>
      <c r="L1486" s="75">
        <f>K1486/K1483</f>
        <v>0</v>
      </c>
      <c r="M1486" s="88"/>
      <c r="N1486" s="75">
        <f>M1486/M1483</f>
        <v>0</v>
      </c>
      <c r="O1486" s="88"/>
      <c r="P1486" s="75">
        <f>O1486/O1483</f>
        <v>0</v>
      </c>
      <c r="Q1486" s="88"/>
      <c r="R1486" s="75">
        <f>Q1486/Q1483</f>
        <v>0</v>
      </c>
      <c r="S1486" s="88"/>
      <c r="T1486" s="75">
        <f>S1486/S1483</f>
        <v>0</v>
      </c>
      <c r="U1486" s="88"/>
      <c r="V1486" s="75">
        <f>U1486/U1483</f>
        <v>0</v>
      </c>
      <c r="W1486" s="88"/>
      <c r="X1486" s="75">
        <f>W1486/W1483</f>
        <v>0</v>
      </c>
      <c r="Y1486" s="88"/>
      <c r="Z1486" s="75">
        <f>Y1486/Y1483</f>
        <v>0</v>
      </c>
      <c r="AA1486" s="88"/>
      <c r="AB1486" s="75">
        <f>AA1486/AA1483</f>
        <v>0</v>
      </c>
      <c r="AC1486" s="88"/>
      <c r="AD1486" s="75">
        <f>AC1486/AC1483</f>
        <v>0</v>
      </c>
      <c r="AE1486" s="88"/>
      <c r="AF1486" s="75">
        <f>AE1486/AE1483</f>
        <v>0</v>
      </c>
      <c r="AG1486" s="88"/>
      <c r="AH1486" s="75">
        <f>AG1486/AG1483</f>
        <v>0</v>
      </c>
      <c r="AI1486" s="88"/>
      <c r="AJ1486" s="75">
        <f>AI1486/AI1483</f>
        <v>0</v>
      </c>
      <c r="AK1486" s="88">
        <v>0</v>
      </c>
      <c r="AL1486" s="75">
        <f>AK1486/AK1483</f>
        <v>0</v>
      </c>
      <c r="AM1486" s="88">
        <v>0</v>
      </c>
      <c r="AN1486" s="75">
        <f>AM1486/AM1483</f>
        <v>0</v>
      </c>
      <c r="AO1486" s="88"/>
      <c r="AP1486" s="75">
        <f>AO1486/AO1483</f>
        <v>0</v>
      </c>
      <c r="AQ1486" s="88"/>
      <c r="AR1486" s="75">
        <f>AQ1486/AQ1483</f>
        <v>0</v>
      </c>
      <c r="AS1486" s="88"/>
      <c r="AT1486" s="75">
        <f>AS1486/AS1483</f>
        <v>0</v>
      </c>
      <c r="AU1486" s="107">
        <f>E1486+M1486+O1486+Q1486+W1486+Y1486+AA1486+AE1486+AG1486+AI1486+AO1486+AS1486+G1486+K1486+I1486+AC1486+S1486+U1486+AQ1486+AK1486+AM1486+C1486</f>
        <v>0</v>
      </c>
      <c r="AV1486" s="155">
        <f t="shared" si="6690"/>
        <v>0</v>
      </c>
      <c r="AW1486" s="93">
        <f>IF(D1486=0,0,(IF('Attorney Detail'!I1484="yes",(D1486/AV1486)*('Attorney Detail'!G1484+'Attorney Detail'!H1484),0)))</f>
        <v>0</v>
      </c>
      <c r="AX1486" s="93">
        <f>IF(F1486=0,0,(IF('Attorney Detail'!J1484="yes",(F1486/AV1486)*('Attorney Detail'!G1484+'Attorney Detail'!H1484),0)))</f>
        <v>0</v>
      </c>
      <c r="AY1486" s="93">
        <f>IF(H1486+J1486=0,0,(IF('Attorney Detail'!K1484="yes",((H1486+J1486)/AV1486)*('Attorney Detail'!G1484+'Attorney Detail'!H1484),0)))</f>
        <v>0</v>
      </c>
      <c r="AZ1486" s="93">
        <f>IF(L1486=0,0,(IF('Attorney Detail'!L1484="yes",(L1486/AV1486)*('Attorney Detail'!G1484+'Attorney Detail'!H1484),0)))</f>
        <v>0</v>
      </c>
      <c r="BA1486" s="93">
        <f>IF(N1486=0,0,(N1486/AV1486)*('Attorney Detail'!G1484+'Attorney Detail'!H1484))</f>
        <v>0</v>
      </c>
      <c r="BB1486" s="93">
        <f>IF(R1486+T1486=0,0,(IF('Attorney Detail'!M1484="yes",((R1486+T1486)/AV1486)*('Attorney Detail'!G1484+'Attorney Detail'!H1484),0)))</f>
        <v>0</v>
      </c>
      <c r="BC1486" s="93">
        <f>IF(V1486=0,0,(IF('Attorney Detail'!N1484="yes",(((V1486)/AV1486)*('Attorney Detail'!G1484+'Attorney Detail'!H1484)),0)))</f>
        <v>0</v>
      </c>
      <c r="BD1486" s="93">
        <f>IF(X1486+Z1486+AB1486=0,0,(IF('Attorney Detail'!O1484="yes",((X1486+Z1486+AB1486)/AV1486)*('Attorney Detail'!G1484+'Attorney Detail'!H1484),0)))</f>
        <v>0</v>
      </c>
      <c r="BE1486" s="93">
        <f>IF(AD1486=0,0,(IF('Attorney Detail'!P1484="yes",(AD1486/AV1486)*('Attorney Detail'!G1484+'Attorney Detail'!H1484),0)))</f>
        <v>0</v>
      </c>
      <c r="BF1486" s="93">
        <f>IF(AF1486=0,0,(IF('Attorney Detail'!Q1484="yes",(AF1486/AV1486)*('Attorney Detail'!G1484+'Attorney Detail'!H1484),0)))</f>
        <v>0</v>
      </c>
      <c r="BG1486" s="93">
        <f>IF(AH1486=0,0,(AH1486/AV1486)*('Attorney Detail'!G1484+'Attorney Detail'!H1484))</f>
        <v>0</v>
      </c>
      <c r="BH1486" s="93">
        <f>IF(AK1486+AM1486=0,0,(IF('Attorney Detail'!R1484="yes",((AL1486+AN1486)/AV1486)*('Attorney Detail'!G1484+'Attorney Detail'!H1484),0)))</f>
        <v>0</v>
      </c>
      <c r="BI1486" s="91">
        <f>IF(AP1486=0,0,(IF('Attorney Detail'!S1484="yes",(AP1486/AV1486)*('Attorney Detail'!G1484+'Attorney Detail'!H1484),0)))</f>
        <v>0</v>
      </c>
      <c r="BJ1486" s="91">
        <f>IF(AT1486=0,0,(AT1486/AV1486)*('Attorney Detail'!G1484+'Attorney Detail'!H1484))</f>
        <v>0</v>
      </c>
      <c r="BK1486" s="91">
        <f>IF((AU1486)=0,('Attorney Detail'!G1484+'Attorney Detail'!H1484),SUM(AW1486:BJ1486))</f>
        <v>0</v>
      </c>
    </row>
    <row r="1487" spans="1:63" ht="16.5" thickTop="1" thickBot="1" x14ac:dyDescent="0.3">
      <c r="A1487" s="22" t="s">
        <v>27</v>
      </c>
      <c r="B1487" s="23"/>
      <c r="C1487" s="88"/>
      <c r="D1487" s="75">
        <f>C1487/C1483</f>
        <v>0</v>
      </c>
      <c r="E1487" s="88"/>
      <c r="F1487" s="75">
        <f>E1487/E1483</f>
        <v>0</v>
      </c>
      <c r="G1487" s="88"/>
      <c r="H1487" s="75">
        <f>G1487/G1483</f>
        <v>0</v>
      </c>
      <c r="I1487" s="88"/>
      <c r="J1487" s="75">
        <f>I1487/I1483</f>
        <v>0</v>
      </c>
      <c r="K1487" s="88"/>
      <c r="L1487" s="75">
        <f>K1487/K1483</f>
        <v>0</v>
      </c>
      <c r="M1487" s="88"/>
      <c r="N1487" s="75">
        <f>M1487/M1483</f>
        <v>0</v>
      </c>
      <c r="O1487" s="88"/>
      <c r="P1487" s="75">
        <f>O1487/O1483</f>
        <v>0</v>
      </c>
      <c r="Q1487" s="88"/>
      <c r="R1487" s="75">
        <f>Q1487/Q1483</f>
        <v>0</v>
      </c>
      <c r="S1487" s="88"/>
      <c r="T1487" s="75">
        <f>S1487/S1483</f>
        <v>0</v>
      </c>
      <c r="U1487" s="88"/>
      <c r="V1487" s="75">
        <f>U1487/U1483</f>
        <v>0</v>
      </c>
      <c r="W1487" s="88"/>
      <c r="X1487" s="75">
        <f>W1487/W1483</f>
        <v>0</v>
      </c>
      <c r="Y1487" s="88"/>
      <c r="Z1487" s="75">
        <f>Y1487/Y1483</f>
        <v>0</v>
      </c>
      <c r="AA1487" s="88"/>
      <c r="AB1487" s="75">
        <f>AA1487/AA1483</f>
        <v>0</v>
      </c>
      <c r="AC1487" s="88"/>
      <c r="AD1487" s="75">
        <f>AC1487/AC1483</f>
        <v>0</v>
      </c>
      <c r="AE1487" s="88"/>
      <c r="AF1487" s="75">
        <f>AE1487/AE1483</f>
        <v>0</v>
      </c>
      <c r="AG1487" s="88"/>
      <c r="AH1487" s="75">
        <f>AG1487/AG1483</f>
        <v>0</v>
      </c>
      <c r="AI1487" s="88"/>
      <c r="AJ1487" s="75">
        <f>AI1487/AI1483</f>
        <v>0</v>
      </c>
      <c r="AK1487" s="88">
        <v>0</v>
      </c>
      <c r="AL1487" s="75">
        <f>AK1487/AK1483</f>
        <v>0</v>
      </c>
      <c r="AM1487" s="88">
        <v>0</v>
      </c>
      <c r="AN1487" s="75">
        <f>AM1487/AM1483</f>
        <v>0</v>
      </c>
      <c r="AO1487" s="88"/>
      <c r="AP1487" s="75">
        <f>AO1487/AO1483</f>
        <v>0</v>
      </c>
      <c r="AQ1487" s="88"/>
      <c r="AR1487" s="75">
        <f>AQ1487/AQ1483</f>
        <v>0</v>
      </c>
      <c r="AS1487" s="88"/>
      <c r="AT1487" s="75">
        <f>AS1487/AS1483</f>
        <v>0</v>
      </c>
      <c r="AU1487" s="107">
        <f>E1487+M1487+O1487+Q1487+W1487+Y1487+AA1487+AE1487+AG1487+AI1487+AO1487+AS1487+G1487+K1487+I1487+AC1487+S1487+U1487+AQ1487+AK1487+AM1487+C1487</f>
        <v>0</v>
      </c>
      <c r="AV1487" s="155">
        <f t="shared" si="6690"/>
        <v>0</v>
      </c>
      <c r="AW1487" s="93">
        <f>IF(D1487=0,0,(IF('Attorney Detail'!I1485="yes",(D1487/AV1487)*('Attorney Detail'!G1485+'Attorney Detail'!H1485),0)))</f>
        <v>0</v>
      </c>
      <c r="AX1487" s="93">
        <f>IF(F1487=0,0,(IF('Attorney Detail'!J1485="yes",(F1487/AV1487)*('Attorney Detail'!G1485+'Attorney Detail'!H1485),0)))</f>
        <v>0</v>
      </c>
      <c r="AY1487" s="93">
        <f>IF(H1487+J1487=0,0,(IF('Attorney Detail'!K1485="yes",((H1487+J1487)/AV1487)*('Attorney Detail'!G1485+'Attorney Detail'!H1485),0)))</f>
        <v>0</v>
      </c>
      <c r="AZ1487" s="93">
        <f>IF(L1487=0,0,(IF('Attorney Detail'!L1485="yes",(L1487/AV1487)*('Attorney Detail'!G1485+'Attorney Detail'!H1485),0)))</f>
        <v>0</v>
      </c>
      <c r="BA1487" s="93">
        <f>IF(N1487=0,0,(N1487/AV1487)*('Attorney Detail'!G1485+'Attorney Detail'!H1485))</f>
        <v>0</v>
      </c>
      <c r="BB1487" s="93">
        <f>IF(R1487+T1487=0,0,(IF('Attorney Detail'!M1485="yes",((R1487+T1487)/AV1487)*('Attorney Detail'!G1485+'Attorney Detail'!H1485),0)))</f>
        <v>0</v>
      </c>
      <c r="BC1487" s="93">
        <f>IF(V1487=0,0,(IF('Attorney Detail'!N1485="yes",(((V1487)/AV1487)*('Attorney Detail'!G1485+'Attorney Detail'!H1485)),0)))</f>
        <v>0</v>
      </c>
      <c r="BD1487" s="93">
        <f>IF(X1487+Z1487+AB1487=0,0,(IF('Attorney Detail'!O1485="yes",((X1487+Z1487+AB1487)/AV1487)*('Attorney Detail'!G1485+'Attorney Detail'!H1485),0)))</f>
        <v>0</v>
      </c>
      <c r="BE1487" s="93">
        <f>IF(AD1487=0,0,(IF('Attorney Detail'!P1485="yes",(AD1487/AV1487)*('Attorney Detail'!G1485+'Attorney Detail'!H1485),0)))</f>
        <v>0</v>
      </c>
      <c r="BF1487" s="93">
        <f>IF(AF1487=0,0,(IF('Attorney Detail'!Q1485="yes",(AF1487/AV1487)*('Attorney Detail'!G1485+'Attorney Detail'!H1485),0)))</f>
        <v>0</v>
      </c>
      <c r="BG1487" s="93">
        <f>IF(AH1487=0,0,(AH1487/AV1487)*('Attorney Detail'!G1485+'Attorney Detail'!H1485))</f>
        <v>0</v>
      </c>
      <c r="BH1487" s="93">
        <f>IF(AK1487+AM1487=0,0,(IF('Attorney Detail'!R1485="yes",((AL1487+AN1487)/AV1487)*('Attorney Detail'!G1485+'Attorney Detail'!H1485),0)))</f>
        <v>0</v>
      </c>
      <c r="BI1487" s="91">
        <f>IF(AP1487=0,0,(IF('Attorney Detail'!S1485="yes",(AP1487/AV1487)*('Attorney Detail'!G1485+'Attorney Detail'!H1485),0)))</f>
        <v>0</v>
      </c>
      <c r="BJ1487" s="91">
        <f>IF(AT1487=0,0,(AT1487/AV1487)*('Attorney Detail'!G1485+'Attorney Detail'!H1485))</f>
        <v>0</v>
      </c>
      <c r="BK1487" s="91">
        <f>IF((AU1487)=0,('Attorney Detail'!G1485+'Attorney Detail'!H1485),SUM(AW1487:BJ1487))</f>
        <v>0</v>
      </c>
    </row>
    <row r="1488" spans="1:63" ht="16.5" thickTop="1" thickBot="1" x14ac:dyDescent="0.3">
      <c r="A1488" s="24" t="s">
        <v>28</v>
      </c>
      <c r="B1488" s="25"/>
      <c r="C1488" s="25"/>
      <c r="D1488" s="75">
        <f>C1488/C1483</f>
        <v>0</v>
      </c>
      <c r="E1488" s="25"/>
      <c r="F1488" s="75">
        <f>E1488/E1483</f>
        <v>0</v>
      </c>
      <c r="G1488" s="25"/>
      <c r="H1488" s="75">
        <f>G1488/G1483</f>
        <v>0</v>
      </c>
      <c r="I1488" s="25"/>
      <c r="J1488" s="75">
        <f>I1488/I1483</f>
        <v>0</v>
      </c>
      <c r="K1488" s="25"/>
      <c r="L1488" s="75">
        <f>K1488/K1483</f>
        <v>0</v>
      </c>
      <c r="M1488" s="25"/>
      <c r="N1488" s="75">
        <f>M1488/M1483</f>
        <v>0</v>
      </c>
      <c r="O1488" s="25"/>
      <c r="P1488" s="75">
        <f>O1488/O1483</f>
        <v>0</v>
      </c>
      <c r="Q1488" s="25"/>
      <c r="R1488" s="75">
        <f>Q1488/Q1483</f>
        <v>0</v>
      </c>
      <c r="S1488" s="25"/>
      <c r="T1488" s="75">
        <f>S1488/S1483</f>
        <v>0</v>
      </c>
      <c r="U1488" s="25"/>
      <c r="V1488" s="75">
        <f>U1488/U1483</f>
        <v>0</v>
      </c>
      <c r="W1488" s="25"/>
      <c r="X1488" s="75">
        <f>W1488/W1483</f>
        <v>0</v>
      </c>
      <c r="Y1488" s="25"/>
      <c r="Z1488" s="75">
        <f>Y1488/Y1483</f>
        <v>0</v>
      </c>
      <c r="AA1488" s="25"/>
      <c r="AB1488" s="75">
        <f>AA1488/AA1483</f>
        <v>0</v>
      </c>
      <c r="AC1488" s="25"/>
      <c r="AD1488" s="75">
        <f>AC1488/AC1483</f>
        <v>0</v>
      </c>
      <c r="AE1488" s="25"/>
      <c r="AF1488" s="75">
        <f>AE1488/AE1483</f>
        <v>0</v>
      </c>
      <c r="AG1488" s="25"/>
      <c r="AH1488" s="75">
        <f>AG1488/AG1483</f>
        <v>0</v>
      </c>
      <c r="AI1488" s="25"/>
      <c r="AJ1488" s="75">
        <f>AI1488/AI1483</f>
        <v>0</v>
      </c>
      <c r="AK1488" s="25">
        <v>0</v>
      </c>
      <c r="AL1488" s="75">
        <f>AK1488/AK1483</f>
        <v>0</v>
      </c>
      <c r="AM1488" s="25">
        <v>0</v>
      </c>
      <c r="AN1488" s="75">
        <f>AM1488/AM1483</f>
        <v>0</v>
      </c>
      <c r="AO1488" s="25"/>
      <c r="AP1488" s="75">
        <f>AO1488/AO1483</f>
        <v>0</v>
      </c>
      <c r="AQ1488" s="25"/>
      <c r="AR1488" s="75">
        <f>AQ1488/AQ1483</f>
        <v>0</v>
      </c>
      <c r="AS1488" s="25"/>
      <c r="AT1488" s="75">
        <f>AS1488/AS1483</f>
        <v>0</v>
      </c>
      <c r="AU1488" s="108">
        <f>E1488+M1488+O1488+Q1488+W1488+Y1488+AA1488+AE1488+AG1488+AI1488+AO1488+AS1488+G1488+K1488+I1488+AC1488+S1488+U1488+AQ1488+AK1488+AM1488+C1488</f>
        <v>0</v>
      </c>
      <c r="AV1488" s="155">
        <f t="shared" si="6690"/>
        <v>0</v>
      </c>
      <c r="AW1488" s="93">
        <f>IF(D1488=0,0,(IF('Attorney Detail'!I1486="yes",(D1488/AV1488)*('Attorney Detail'!G1486+'Attorney Detail'!H1486),0)))</f>
        <v>0</v>
      </c>
      <c r="AX1488" s="93">
        <f>IF(F1488=0,0,(IF('Attorney Detail'!J1486="yes",(F1488/AV1488)*('Attorney Detail'!G1486+'Attorney Detail'!H1486),0)))</f>
        <v>0</v>
      </c>
      <c r="AY1488" s="93">
        <f>IF(H1488+J1488=0,0,(IF('Attorney Detail'!K1486="yes",((H1488+J1488)/AV1488)*('Attorney Detail'!G1486+'Attorney Detail'!H1486),0)))</f>
        <v>0</v>
      </c>
      <c r="AZ1488" s="93">
        <f>IF(L1488=0,0,(IF('Attorney Detail'!L1486="yes",(L1488/AV1488)*('Attorney Detail'!G1486+'Attorney Detail'!H1486),0)))</f>
        <v>0</v>
      </c>
      <c r="BA1488" s="93">
        <f>IF(N1488=0,0,(N1488/AV1488)*('Attorney Detail'!G1486+'Attorney Detail'!H1486))</f>
        <v>0</v>
      </c>
      <c r="BB1488" s="93">
        <f>IF(R1488+T1488=0,0,(IF('Attorney Detail'!M1486="yes",((R1488+T1488)/AV1488)*('Attorney Detail'!G1486+'Attorney Detail'!H1486),0)))</f>
        <v>0</v>
      </c>
      <c r="BC1488" s="93">
        <f>IF(V1488=0,0,(IF('Attorney Detail'!N1486="yes",(((V1488)/AV1488)*('Attorney Detail'!G1486+'Attorney Detail'!H1486)),0)))</f>
        <v>0</v>
      </c>
      <c r="BD1488" s="93">
        <f>IF(X1488+Z1488+AB1488=0,0,(IF('Attorney Detail'!O1486="yes",((X1488+Z1488+AB1488)/AV1488)*('Attorney Detail'!G1486+'Attorney Detail'!H1486),0)))</f>
        <v>0</v>
      </c>
      <c r="BE1488" s="93">
        <f>IF(AD1488=0,0,(IF('Attorney Detail'!P1486="yes",(AD1488/AV1488)*('Attorney Detail'!G1486+'Attorney Detail'!H1486),0)))</f>
        <v>0</v>
      </c>
      <c r="BF1488" s="93">
        <f>IF(AF1488=0,0,(IF('Attorney Detail'!Q1486="yes",(AF1488/AV1488)*('Attorney Detail'!G1486+'Attorney Detail'!H1486),0)))</f>
        <v>0</v>
      </c>
      <c r="BG1488" s="93">
        <f>IF(AH1488=0,0,(AH1488/AV1488)*('Attorney Detail'!G1486+'Attorney Detail'!H1486))</f>
        <v>0</v>
      </c>
      <c r="BH1488" s="93">
        <f>IF(AK1488+AM1488=0,0,(IF('Attorney Detail'!R1486="yes",((AL1488+AN1488)/AV1488)*('Attorney Detail'!G1486+'Attorney Detail'!H1486),0)))</f>
        <v>0</v>
      </c>
      <c r="BI1488" s="91">
        <f>IF(AP1488=0,0,(IF('Attorney Detail'!S1486="yes",(AP1488/AV1488)*('Attorney Detail'!G1486+'Attorney Detail'!H1486),0)))</f>
        <v>0</v>
      </c>
      <c r="BJ1488" s="91">
        <f>IF(AT1488=0,0,(AT1488/AV1488)*('Attorney Detail'!G1486+'Attorney Detail'!H1486))</f>
        <v>0</v>
      </c>
      <c r="BK1488" s="91">
        <f>IF((AU1488)=0,('Attorney Detail'!G1486+'Attorney Detail'!H1486),SUM(AW1488:BJ1488))</f>
        <v>0</v>
      </c>
    </row>
    <row r="1489" spans="1:63" ht="16.5" thickTop="1" thickBot="1" x14ac:dyDescent="0.3">
      <c r="A1489" s="72" t="s">
        <v>29</v>
      </c>
      <c r="B1489" s="73"/>
      <c r="C1489" s="73">
        <f t="shared" ref="C1489" si="6691">SUM(C1485:C1488)</f>
        <v>0</v>
      </c>
      <c r="D1489" s="74">
        <f t="shared" ref="D1489" si="6692">C1489/C1483</f>
        <v>0</v>
      </c>
      <c r="E1489" s="73">
        <f t="shared" ref="E1489" si="6693">SUM(E1485:E1488)</f>
        <v>0</v>
      </c>
      <c r="F1489" s="74">
        <f t="shared" ref="F1489" si="6694">E1489/E1483</f>
        <v>0</v>
      </c>
      <c r="G1489" s="73">
        <f t="shared" ref="G1489" si="6695">SUM(G1485:G1488)</f>
        <v>0</v>
      </c>
      <c r="H1489" s="75">
        <f t="shared" ref="H1489" si="6696">G1489/G1483</f>
        <v>0</v>
      </c>
      <c r="I1489" s="73">
        <f t="shared" ref="I1489" si="6697">SUM(I1485:I1488)</f>
        <v>0</v>
      </c>
      <c r="J1489" s="75">
        <f t="shared" ref="J1489" si="6698">I1489/I1483</f>
        <v>0</v>
      </c>
      <c r="K1489" s="73">
        <f t="shared" ref="K1489" si="6699">SUM(K1485:K1488)</f>
        <v>0</v>
      </c>
      <c r="L1489" s="75">
        <f t="shared" ref="L1489" si="6700">K1489/K1483</f>
        <v>0</v>
      </c>
      <c r="M1489" s="73">
        <f t="shared" ref="M1489" si="6701">SUM(M1485:M1488)</f>
        <v>0</v>
      </c>
      <c r="N1489" s="74">
        <f t="shared" ref="N1489" si="6702">M1489/M1483</f>
        <v>0</v>
      </c>
      <c r="O1489" s="73">
        <f t="shared" ref="O1489" si="6703">SUM(O1485:O1488)</f>
        <v>0</v>
      </c>
      <c r="P1489" s="74">
        <f t="shared" ref="P1489" si="6704">O1489/O1483</f>
        <v>0</v>
      </c>
      <c r="Q1489" s="73">
        <f t="shared" ref="Q1489" si="6705">SUM(Q1485:Q1488)</f>
        <v>0</v>
      </c>
      <c r="R1489" s="75">
        <f t="shared" ref="R1489" si="6706">Q1489/Q1483</f>
        <v>0</v>
      </c>
      <c r="S1489" s="73">
        <f t="shared" ref="S1489" si="6707">SUM(S1485:S1488)</f>
        <v>0</v>
      </c>
      <c r="T1489" s="75">
        <f t="shared" ref="T1489" si="6708">S1489/S1483</f>
        <v>0</v>
      </c>
      <c r="U1489" s="73">
        <f t="shared" ref="U1489" si="6709">SUM(U1485:U1488)</f>
        <v>0</v>
      </c>
      <c r="V1489" s="75">
        <f t="shared" ref="V1489" si="6710">U1489/U1483</f>
        <v>0</v>
      </c>
      <c r="W1489" s="73">
        <f t="shared" ref="W1489" si="6711">SUM(W1485:W1488)</f>
        <v>0</v>
      </c>
      <c r="X1489" s="75">
        <f t="shared" ref="X1489" si="6712">W1489/W1483</f>
        <v>0</v>
      </c>
      <c r="Y1489" s="73">
        <f t="shared" ref="Y1489" si="6713">SUM(Y1485:Y1488)</f>
        <v>0</v>
      </c>
      <c r="Z1489" s="75">
        <f t="shared" ref="Z1489" si="6714">Y1489/Y1483</f>
        <v>0</v>
      </c>
      <c r="AA1489" s="73">
        <f t="shared" ref="AA1489" si="6715">SUM(AA1485:AA1488)</f>
        <v>0</v>
      </c>
      <c r="AB1489" s="75">
        <f t="shared" ref="AB1489" si="6716">AA1489/AA1483</f>
        <v>0</v>
      </c>
      <c r="AC1489" s="73">
        <f t="shared" ref="AC1489" si="6717">SUM(AC1485:AC1488)</f>
        <v>0</v>
      </c>
      <c r="AD1489" s="75">
        <f t="shared" ref="AD1489" si="6718">AC1489/AC1483</f>
        <v>0</v>
      </c>
      <c r="AE1489" s="73">
        <f t="shared" ref="AE1489" si="6719">SUM(AE1485:AE1488)</f>
        <v>0</v>
      </c>
      <c r="AF1489" s="75">
        <f t="shared" ref="AF1489" si="6720">AE1489/AE1483</f>
        <v>0</v>
      </c>
      <c r="AG1489" s="73">
        <f t="shared" ref="AG1489" si="6721">SUM(AG1485:AG1488)</f>
        <v>0</v>
      </c>
      <c r="AH1489" s="75">
        <f t="shared" ref="AH1489" si="6722">AG1489/AG1483</f>
        <v>0</v>
      </c>
      <c r="AI1489" s="73">
        <f t="shared" ref="AI1489" si="6723">SUM(AI1485:AI1488)</f>
        <v>0</v>
      </c>
      <c r="AJ1489" s="75">
        <f t="shared" ref="AJ1489" si="6724">AI1489/AI1483</f>
        <v>0</v>
      </c>
      <c r="AK1489" s="73">
        <f t="shared" ref="AK1489" si="6725">SUM(AK1485:AK1488)</f>
        <v>0</v>
      </c>
      <c r="AL1489" s="75">
        <f t="shared" ref="AL1489" si="6726">AK1489/AK1483</f>
        <v>0</v>
      </c>
      <c r="AM1489" s="73">
        <f t="shared" ref="AM1489" si="6727">SUM(AM1485:AM1488)</f>
        <v>0</v>
      </c>
      <c r="AN1489" s="75">
        <f t="shared" ref="AN1489" si="6728">AM1489/AM1483</f>
        <v>0</v>
      </c>
      <c r="AO1489" s="73">
        <f t="shared" ref="AO1489" si="6729">SUM(AO1485:AO1488)</f>
        <v>0</v>
      </c>
      <c r="AP1489" s="75">
        <f t="shared" ref="AP1489" si="6730">AO1489/AO1483</f>
        <v>0</v>
      </c>
      <c r="AQ1489" s="73">
        <f t="shared" ref="AQ1489" si="6731">SUM(AQ1485:AQ1488)</f>
        <v>0</v>
      </c>
      <c r="AR1489" s="75">
        <f t="shared" ref="AR1489" si="6732">AQ1489/AQ1483</f>
        <v>0</v>
      </c>
      <c r="AS1489" s="73">
        <f t="shared" ref="AS1489" si="6733">SUM(AS1485:AS1488)</f>
        <v>0</v>
      </c>
      <c r="AT1489" s="75">
        <f t="shared" ref="AT1489" si="6734">AS1489/AS1483</f>
        <v>0</v>
      </c>
      <c r="AU1489" s="71">
        <f>E1489+M1489+O1489+Q1489+W1489+Y1489+AA1489+AE1489+AG1489+AI1489+AO1489+AS1489+G1489+K1489+I1489+AC1489+S1489+U1489+AQ1489+AK1489+AM1489+C1489</f>
        <v>0</v>
      </c>
      <c r="AV1489" s="155">
        <f t="shared" si="6690"/>
        <v>0</v>
      </c>
      <c r="AW1489" s="94"/>
      <c r="AX1489" s="94"/>
      <c r="AY1489" s="94"/>
      <c r="AZ1489" s="94"/>
      <c r="BA1489" s="94"/>
      <c r="BB1489" s="94"/>
      <c r="BC1489" s="94"/>
      <c r="BD1489" s="94"/>
      <c r="BE1489" s="94"/>
      <c r="BF1489" s="94"/>
      <c r="BG1489" s="94"/>
      <c r="BH1489" s="94"/>
      <c r="BI1489" s="94"/>
      <c r="BJ1489" s="94"/>
      <c r="BK1489" s="94"/>
    </row>
    <row r="1490" spans="1:63" ht="15.75" thickTop="1" x14ac:dyDescent="0.25">
      <c r="A1490" s="239"/>
      <c r="B1490" s="239"/>
      <c r="C1490" s="239"/>
      <c r="D1490" s="239"/>
      <c r="E1490" s="239"/>
      <c r="F1490" s="239"/>
      <c r="G1490" s="239"/>
      <c r="H1490" s="239"/>
      <c r="I1490" s="239"/>
      <c r="J1490" s="239"/>
      <c r="K1490" s="239"/>
      <c r="L1490" s="239"/>
      <c r="M1490" s="239"/>
      <c r="N1490" s="239"/>
      <c r="O1490" s="239"/>
      <c r="P1490" s="239"/>
      <c r="Q1490" s="239"/>
      <c r="R1490" s="239"/>
      <c r="S1490" s="239"/>
      <c r="T1490" s="239"/>
      <c r="U1490" s="239"/>
      <c r="V1490" s="239"/>
      <c r="W1490" s="239"/>
      <c r="X1490" s="239"/>
      <c r="Y1490" s="239"/>
      <c r="Z1490" s="239"/>
      <c r="AA1490" s="239"/>
      <c r="AB1490" s="239"/>
      <c r="AC1490" s="239"/>
      <c r="AD1490" s="239"/>
      <c r="AE1490" s="239"/>
      <c r="AF1490" s="239"/>
      <c r="AG1490" s="239"/>
      <c r="AH1490" s="239"/>
      <c r="AI1490" s="239"/>
      <c r="AJ1490" s="239"/>
      <c r="AK1490" s="239"/>
      <c r="AL1490" s="239"/>
      <c r="AM1490" s="239"/>
      <c r="AN1490" s="239"/>
      <c r="AO1490" s="239"/>
      <c r="AP1490" s="239"/>
      <c r="AQ1490" s="239"/>
      <c r="AR1490" s="239"/>
      <c r="AS1490" s="239"/>
      <c r="AT1490" s="239"/>
      <c r="AU1490" s="239"/>
      <c r="AV1490" s="239"/>
    </row>
    <row r="1491" spans="1:63" ht="45" x14ac:dyDescent="0.25">
      <c r="A1491" s="76"/>
      <c r="B1491" s="66" t="s">
        <v>21</v>
      </c>
      <c r="C1491" s="225" t="s">
        <v>442</v>
      </c>
      <c r="D1491" s="226"/>
      <c r="E1491" s="225" t="s">
        <v>96</v>
      </c>
      <c r="F1491" s="226"/>
      <c r="G1491" s="232" t="s">
        <v>99</v>
      </c>
      <c r="H1491" s="226"/>
      <c r="I1491" s="232" t="s">
        <v>100</v>
      </c>
      <c r="J1491" s="226"/>
      <c r="K1491" s="225" t="s">
        <v>97</v>
      </c>
      <c r="L1491" s="226"/>
      <c r="M1491" s="225" t="s">
        <v>98</v>
      </c>
      <c r="N1491" s="226"/>
      <c r="O1491" s="225" t="s">
        <v>22</v>
      </c>
      <c r="P1491" s="226"/>
      <c r="Q1491" s="225" t="s">
        <v>489</v>
      </c>
      <c r="R1491" s="226"/>
      <c r="S1491" s="225" t="s">
        <v>488</v>
      </c>
      <c r="T1491" s="226"/>
      <c r="U1491" s="232" t="s">
        <v>422</v>
      </c>
      <c r="V1491" s="226"/>
      <c r="W1491" s="232" t="s">
        <v>436</v>
      </c>
      <c r="X1491" s="226"/>
      <c r="Y1491" s="232" t="s">
        <v>423</v>
      </c>
      <c r="Z1491" s="226"/>
      <c r="AA1491" s="225" t="s">
        <v>484</v>
      </c>
      <c r="AB1491" s="226"/>
      <c r="AC1491" s="225" t="s">
        <v>93</v>
      </c>
      <c r="AD1491" s="226"/>
      <c r="AE1491" s="225" t="s">
        <v>94</v>
      </c>
      <c r="AF1491" s="226"/>
      <c r="AG1491" s="225" t="s">
        <v>485</v>
      </c>
      <c r="AH1491" s="226"/>
      <c r="AI1491" s="225" t="s">
        <v>424</v>
      </c>
      <c r="AJ1491" s="226"/>
      <c r="AK1491" s="225" t="s">
        <v>425</v>
      </c>
      <c r="AL1491" s="226"/>
      <c r="AM1491" s="225" t="s">
        <v>437</v>
      </c>
      <c r="AN1491" s="226"/>
      <c r="AO1491" s="225" t="s">
        <v>500</v>
      </c>
      <c r="AP1491" s="226"/>
      <c r="AQ1491" s="225" t="s">
        <v>426</v>
      </c>
      <c r="AR1491" s="226"/>
      <c r="AS1491" s="225" t="s">
        <v>447</v>
      </c>
      <c r="AT1491" s="226"/>
      <c r="AU1491" s="225" t="s">
        <v>23</v>
      </c>
      <c r="AV1491" s="226"/>
      <c r="AW1491" s="89" t="s">
        <v>442</v>
      </c>
      <c r="AX1491" s="89" t="s">
        <v>96</v>
      </c>
      <c r="AY1491" s="195" t="s">
        <v>471</v>
      </c>
      <c r="AZ1491" s="105" t="s">
        <v>97</v>
      </c>
      <c r="BA1491" s="105" t="s">
        <v>443</v>
      </c>
      <c r="BB1491" s="90" t="s">
        <v>434</v>
      </c>
      <c r="BC1491" s="106" t="s">
        <v>472</v>
      </c>
      <c r="BD1491" s="90" t="s">
        <v>435</v>
      </c>
      <c r="BE1491" s="90" t="s">
        <v>93</v>
      </c>
      <c r="BF1491" s="90" t="s">
        <v>94</v>
      </c>
      <c r="BG1491" s="90" t="s">
        <v>31</v>
      </c>
      <c r="BH1491" s="90" t="s">
        <v>444</v>
      </c>
      <c r="BI1491" s="91" t="s">
        <v>445</v>
      </c>
      <c r="BJ1491" s="91" t="s">
        <v>446</v>
      </c>
      <c r="BK1491" s="91" t="s">
        <v>448</v>
      </c>
    </row>
    <row r="1492" spans="1:63" x14ac:dyDescent="0.25">
      <c r="A1492" s="38" t="s">
        <v>107</v>
      </c>
      <c r="B1492" s="67"/>
      <c r="C1492" s="67"/>
      <c r="D1492" s="68"/>
      <c r="E1492" s="67"/>
      <c r="F1492" s="68"/>
      <c r="G1492" s="67"/>
      <c r="H1492" s="68"/>
      <c r="I1492" s="67"/>
      <c r="J1492" s="68"/>
      <c r="K1492" s="67"/>
      <c r="L1492" s="68"/>
      <c r="M1492" s="69"/>
      <c r="N1492" s="68"/>
      <c r="O1492" s="67"/>
      <c r="P1492" s="68"/>
      <c r="Q1492" s="67"/>
      <c r="R1492" s="68"/>
      <c r="S1492" s="67"/>
      <c r="T1492" s="68"/>
      <c r="U1492" s="67"/>
      <c r="V1492" s="68"/>
      <c r="W1492" s="67"/>
      <c r="X1492" s="68"/>
      <c r="Y1492" s="67"/>
      <c r="Z1492" s="68"/>
      <c r="AA1492" s="67"/>
      <c r="AB1492" s="68"/>
      <c r="AC1492" s="69"/>
      <c r="AD1492" s="69"/>
      <c r="AE1492" s="67"/>
      <c r="AF1492" s="68"/>
      <c r="AG1492" s="67"/>
      <c r="AH1492" s="68"/>
      <c r="AI1492" s="67"/>
      <c r="AJ1492" s="68"/>
      <c r="AK1492" s="227"/>
      <c r="AL1492" s="228"/>
      <c r="AM1492" s="227"/>
      <c r="AN1492" s="228"/>
      <c r="AO1492" s="112"/>
      <c r="AP1492" s="113"/>
      <c r="AQ1492" s="112"/>
      <c r="AR1492" s="113"/>
      <c r="AS1492" s="112"/>
      <c r="AT1492" s="113"/>
      <c r="AU1492" s="67"/>
      <c r="AV1492" s="110"/>
      <c r="AW1492" s="89"/>
      <c r="AX1492" s="89"/>
      <c r="AY1492" s="89"/>
      <c r="AZ1492" s="89"/>
      <c r="BA1492" s="89"/>
    </row>
    <row r="1493" spans="1:63" x14ac:dyDescent="0.25">
      <c r="A1493" s="77"/>
      <c r="B1493" s="70"/>
      <c r="C1493" s="223">
        <f>(VLOOKUP(A1492,$BL$2:$CH$5,2,FALSE))*'Attorney Detail'!F1493</f>
        <v>15</v>
      </c>
      <c r="D1493" s="224"/>
      <c r="E1493" s="223">
        <f>(VLOOKUP(A1492,$BL$2:$CH$5,3,FALSE))*'Attorney Detail'!F1493</f>
        <v>15</v>
      </c>
      <c r="F1493" s="224"/>
      <c r="G1493" s="223">
        <f>VLOOKUP(A1492,$BL$2:$CI$5,4,FALSE)*'Attorney Detail'!F1493</f>
        <v>50</v>
      </c>
      <c r="H1493" s="224"/>
      <c r="I1493" s="223">
        <f>VLOOKUP(A1492,$BL$2:$CI$5,5,FALSE)*'Attorney Detail'!F1493</f>
        <v>80</v>
      </c>
      <c r="J1493" s="224"/>
      <c r="K1493" s="223">
        <f>VLOOKUP(A1492,$BL$2:$CI$5,6,FALSE)*'Attorney Detail'!F1493</f>
        <v>100</v>
      </c>
      <c r="L1493" s="224"/>
      <c r="M1493" s="234">
        <f>VLOOKUP(A1492,$BL$2:$CI$5,7,FALSE)*'Attorney Detail'!F1493</f>
        <v>150</v>
      </c>
      <c r="N1493" s="224"/>
      <c r="O1493" s="223">
        <f>VLOOKUP(A1492,$BL$2:$CI$5,8,FALSE)*'Attorney Detail'!F1493</f>
        <v>300</v>
      </c>
      <c r="P1493" s="224"/>
      <c r="Q1493" s="223">
        <f>VLOOKUP(A1492,$BL$2:$CI$5,9,FALSE)*'Attorney Detail'!F1493</f>
        <v>15</v>
      </c>
      <c r="R1493" s="224"/>
      <c r="S1493" s="223">
        <f>VLOOKUP(A1492,$BL$2:$CI$5,10,FALSE)*'Attorney Detail'!F1493</f>
        <v>50</v>
      </c>
      <c r="T1493" s="224"/>
      <c r="U1493" s="223">
        <f>VLOOKUP(A1492,$BL$2:$CI$5,11,FALSE)*'Attorney Detail'!F1493</f>
        <v>100</v>
      </c>
      <c r="V1493" s="224"/>
      <c r="W1493" s="223">
        <f>VLOOKUP(A1492,$BL$2:$CI$5,12,FALSE)*'Attorney Detail'!F1493</f>
        <v>220</v>
      </c>
      <c r="X1493" s="224"/>
      <c r="Y1493" s="223">
        <f>VLOOKUP(A1492,$BL$2:$CI$5,13,FALSE)*'Attorney Detail'!F1493</f>
        <v>300</v>
      </c>
      <c r="Z1493" s="224"/>
      <c r="AA1493" s="229">
        <f>VLOOKUP(A1492,$BL$2:$CI$5,14,FALSE)*'Attorney Detail'!F1493</f>
        <v>400</v>
      </c>
      <c r="AB1493" s="230"/>
      <c r="AC1493" s="229">
        <f>VLOOKUP(A1492,$BL$2:$CI$5,15,FALSE)*'Attorney Detail'!F1493</f>
        <v>120</v>
      </c>
      <c r="AD1493" s="231"/>
      <c r="AE1493" s="229">
        <f>VLOOKUP(A1492,$BL$2:$CI$5,16,FALSE)*'Attorney Detail'!F1493</f>
        <v>120</v>
      </c>
      <c r="AF1493" s="230"/>
      <c r="AG1493" s="229">
        <f>VLOOKUP(A1492,$BL$2:$CI$5,17,FALSE)*'Attorney Detail'!F1493</f>
        <v>300</v>
      </c>
      <c r="AH1493" s="230"/>
      <c r="AI1493" s="223">
        <f>VLOOKUP(A1492,$BL$2:$CI$5,18,FALSE)*'Attorney Detail'!F1493</f>
        <v>300</v>
      </c>
      <c r="AJ1493" s="224"/>
      <c r="AK1493" s="223">
        <f>VLOOKUP(A1492,$BL$2:$CI$5,19,FALSE)*'Attorney Detail'!F1493</f>
        <v>15</v>
      </c>
      <c r="AL1493" s="224"/>
      <c r="AM1493" s="223">
        <f>VLOOKUP(A1492,$BL$2:$CI$5,20,FALSE)*'Attorney Detail'!F1493</f>
        <v>40</v>
      </c>
      <c r="AN1493" s="224"/>
      <c r="AO1493" s="223">
        <f>VLOOKUP(A1492,$BL$2:$CI$5,21,FALSE)*'Attorney Detail'!F1493</f>
        <v>40</v>
      </c>
      <c r="AP1493" s="224"/>
      <c r="AQ1493" s="223">
        <f>VLOOKUP(A1492,$BL$2:$CI$5,22,FALSE)*'Attorney Detail'!F1493</f>
        <v>40</v>
      </c>
      <c r="AR1493" s="224"/>
      <c r="AS1493" s="235">
        <f>VLOOKUP(A1492,$BL$2:$CI$5,23,FALSE)*'Attorney Detail'!F1493</f>
        <v>10000000000</v>
      </c>
      <c r="AT1493" s="236"/>
      <c r="AU1493" s="237"/>
      <c r="AV1493" s="238"/>
    </row>
    <row r="1494" spans="1:63" ht="15.75" thickBot="1" x14ac:dyDescent="0.3">
      <c r="A1494" s="37" t="str">
        <f>'Attorney Detail'!A1493&amp;""</f>
        <v/>
      </c>
      <c r="B1494" s="78" t="s">
        <v>24</v>
      </c>
      <c r="C1494" s="78" t="s">
        <v>24</v>
      </c>
      <c r="D1494" s="78" t="s">
        <v>112</v>
      </c>
      <c r="E1494" s="78" t="s">
        <v>24</v>
      </c>
      <c r="F1494" s="78" t="s">
        <v>112</v>
      </c>
      <c r="G1494" s="78" t="s">
        <v>24</v>
      </c>
      <c r="H1494" s="78" t="s">
        <v>112</v>
      </c>
      <c r="I1494" s="78" t="s">
        <v>24</v>
      </c>
      <c r="J1494" s="78" t="s">
        <v>112</v>
      </c>
      <c r="K1494" s="78" t="s">
        <v>24</v>
      </c>
      <c r="L1494" s="78" t="s">
        <v>112</v>
      </c>
      <c r="M1494" s="78" t="s">
        <v>24</v>
      </c>
      <c r="N1494" s="78" t="s">
        <v>112</v>
      </c>
      <c r="O1494" s="78" t="s">
        <v>24</v>
      </c>
      <c r="P1494" s="78" t="s">
        <v>112</v>
      </c>
      <c r="Q1494" s="78" t="s">
        <v>24</v>
      </c>
      <c r="R1494" s="78" t="s">
        <v>112</v>
      </c>
      <c r="S1494" s="78" t="s">
        <v>24</v>
      </c>
      <c r="T1494" s="78" t="s">
        <v>112</v>
      </c>
      <c r="U1494" s="78" t="s">
        <v>24</v>
      </c>
      <c r="V1494" s="78" t="s">
        <v>112</v>
      </c>
      <c r="W1494" s="78" t="s">
        <v>24</v>
      </c>
      <c r="X1494" s="78" t="s">
        <v>112</v>
      </c>
      <c r="Y1494" s="78" t="s">
        <v>24</v>
      </c>
      <c r="Z1494" s="78" t="s">
        <v>112</v>
      </c>
      <c r="AA1494" s="78" t="s">
        <v>24</v>
      </c>
      <c r="AB1494" s="78" t="s">
        <v>112</v>
      </c>
      <c r="AC1494" s="78" t="s">
        <v>24</v>
      </c>
      <c r="AD1494" s="78" t="s">
        <v>112</v>
      </c>
      <c r="AE1494" s="78" t="s">
        <v>24</v>
      </c>
      <c r="AF1494" s="78" t="s">
        <v>112</v>
      </c>
      <c r="AG1494" s="78" t="s">
        <v>24</v>
      </c>
      <c r="AH1494" s="79" t="s">
        <v>112</v>
      </c>
      <c r="AI1494" s="78" t="s">
        <v>24</v>
      </c>
      <c r="AJ1494" s="78" t="s">
        <v>112</v>
      </c>
      <c r="AK1494" s="78" t="s">
        <v>24</v>
      </c>
      <c r="AL1494" s="78" t="s">
        <v>112</v>
      </c>
      <c r="AM1494" s="78" t="s">
        <v>24</v>
      </c>
      <c r="AN1494" s="78" t="s">
        <v>112</v>
      </c>
      <c r="AO1494" s="78" t="s">
        <v>24</v>
      </c>
      <c r="AP1494" s="78" t="s">
        <v>112</v>
      </c>
      <c r="AQ1494" s="78" t="s">
        <v>24</v>
      </c>
      <c r="AR1494" s="78" t="s">
        <v>112</v>
      </c>
      <c r="AS1494" s="78" t="s">
        <v>24</v>
      </c>
      <c r="AT1494" s="78" t="s">
        <v>112</v>
      </c>
      <c r="AU1494" s="78" t="s">
        <v>24</v>
      </c>
      <c r="AV1494" s="154" t="s">
        <v>112</v>
      </c>
    </row>
    <row r="1495" spans="1:63" ht="16.5" thickTop="1" thickBot="1" x14ac:dyDescent="0.3">
      <c r="A1495" s="20" t="s">
        <v>25</v>
      </c>
      <c r="B1495" s="21"/>
      <c r="C1495" s="21"/>
      <c r="D1495" s="75">
        <f>C1495/C1493</f>
        <v>0</v>
      </c>
      <c r="E1495" s="21"/>
      <c r="F1495" s="75">
        <f>E1495/E1493</f>
        <v>0</v>
      </c>
      <c r="G1495" s="21"/>
      <c r="H1495" s="75">
        <f>G1495/G1493</f>
        <v>0</v>
      </c>
      <c r="I1495" s="21"/>
      <c r="J1495" s="75">
        <f>I1495/I1493</f>
        <v>0</v>
      </c>
      <c r="K1495" s="21"/>
      <c r="L1495" s="75">
        <f>K1495/K1493</f>
        <v>0</v>
      </c>
      <c r="M1495" s="21"/>
      <c r="N1495" s="75">
        <f>M1495/M1493</f>
        <v>0</v>
      </c>
      <c r="O1495" s="21"/>
      <c r="P1495" s="75">
        <f>O1495/O1493</f>
        <v>0</v>
      </c>
      <c r="Q1495" s="21"/>
      <c r="R1495" s="75">
        <f>Q1495/Q1493</f>
        <v>0</v>
      </c>
      <c r="S1495" s="21"/>
      <c r="T1495" s="75">
        <f>S1495/S1493</f>
        <v>0</v>
      </c>
      <c r="U1495" s="21"/>
      <c r="V1495" s="75">
        <f>U1495/U1493</f>
        <v>0</v>
      </c>
      <c r="W1495" s="21"/>
      <c r="X1495" s="75">
        <f>W1495/W1493</f>
        <v>0</v>
      </c>
      <c r="Y1495" s="21"/>
      <c r="Z1495" s="75">
        <f>Y1495/Y1493</f>
        <v>0</v>
      </c>
      <c r="AA1495" s="21"/>
      <c r="AB1495" s="75">
        <f>AA1495/AA1493</f>
        <v>0</v>
      </c>
      <c r="AC1495" s="21"/>
      <c r="AD1495" s="75">
        <f>AC1495/AC1493</f>
        <v>0</v>
      </c>
      <c r="AE1495" s="21"/>
      <c r="AF1495" s="75">
        <f>AE1495/AE1493</f>
        <v>0</v>
      </c>
      <c r="AG1495" s="21"/>
      <c r="AH1495" s="75">
        <f>AG1495/AG1493</f>
        <v>0</v>
      </c>
      <c r="AI1495" s="21"/>
      <c r="AJ1495" s="75">
        <f>AI1495/AI1493</f>
        <v>0</v>
      </c>
      <c r="AK1495" s="21"/>
      <c r="AL1495" s="75">
        <f>AK1495/AK1493</f>
        <v>0</v>
      </c>
      <c r="AM1495" s="21">
        <v>0</v>
      </c>
      <c r="AN1495" s="75">
        <f>AM1495/AM1493</f>
        <v>0</v>
      </c>
      <c r="AO1495" s="21"/>
      <c r="AP1495" s="75">
        <f>AO1495/AO1493</f>
        <v>0</v>
      </c>
      <c r="AQ1495" s="21"/>
      <c r="AR1495" s="75">
        <f>AQ1495/AQ1493</f>
        <v>0</v>
      </c>
      <c r="AS1495" s="21"/>
      <c r="AT1495" s="75">
        <f>AS1495/AS1493</f>
        <v>0</v>
      </c>
      <c r="AU1495" s="100">
        <f>E1495+M1495+O1495+Q1495+W1495+Y1495+AA1495+AE1495+AG1495+AI1495+AO1495+AS1495+G1495+K1495+I1495+AC1495+S1495+U1495+AQ1495+AK1495+AM1495+C1495</f>
        <v>0</v>
      </c>
      <c r="AV1495" s="155">
        <f t="shared" ref="AV1495:AV1499" si="6735">F1495+N1495+P1495+R1495+X1495+Z1495+AB1495+AF1495+AH1495+AJ1495+AP1495+AT1495+AD1495+H1495+L1495+J1495+T1495+V1495+AR1495+AL1495+AN1495+D1495</f>
        <v>0</v>
      </c>
      <c r="AW1495" s="93">
        <f>IF(D1495=0,0,(IF('Attorney Detail'!I1493="yes",(D1495/AV1495)*('Attorney Detail'!G1493+'Attorney Detail'!H1493),0)))</f>
        <v>0</v>
      </c>
      <c r="AX1495" s="93">
        <f>IF(F1495=0,0,(IF('Attorney Detail'!J1493="yes",(F1495/AV1495)*('Attorney Detail'!G1493+'Attorney Detail'!H1493),0)))</f>
        <v>0</v>
      </c>
      <c r="AY1495" s="93">
        <f>IF(H1495+J1495=0,0,(IF('Attorney Detail'!K1493="yes",((H1495+J1495)/AV1495)*('Attorney Detail'!G1493+'Attorney Detail'!H1493),0)))</f>
        <v>0</v>
      </c>
      <c r="AZ1495" s="93">
        <f>IF(L1495=0,0,(IF('Attorney Detail'!L1493="yes",(L1495/AV1495)*('Attorney Detail'!G1493+'Attorney Detail'!H1493),0)))</f>
        <v>0</v>
      </c>
      <c r="BA1495" s="93">
        <f>IF(N1495=0,0,(N1495/AV1495)*('Attorney Detail'!G1493+'Attorney Detail'!H1493))</f>
        <v>0</v>
      </c>
      <c r="BB1495" s="93">
        <f>IF(R1495+T1495=0,0,(IF('Attorney Detail'!M1493="yes",((R1495+T1495)/AV1495)*('Attorney Detail'!G1493+'Attorney Detail'!H1493),0)))</f>
        <v>0</v>
      </c>
      <c r="BC1495" s="93">
        <f>IF(V1495=0,0,(IF('Attorney Detail'!N1493="yes",(((V1495)/AV1495)*('Attorney Detail'!G1493+'Attorney Detail'!H1493)),0)))</f>
        <v>0</v>
      </c>
      <c r="BD1495" s="93">
        <f>IF(X1495+Z1495+AB1495=0,0,(IF('Attorney Detail'!O1493="yes",((X1495+Z1495+AB1495)/AV1495)*('Attorney Detail'!G1493+'Attorney Detail'!H1493),0)))</f>
        <v>0</v>
      </c>
      <c r="BE1495" s="93">
        <f>IF(AD1495=0,0,(IF('Attorney Detail'!P1493="yes",(AD1495/AV1495)*('Attorney Detail'!G1493+'Attorney Detail'!H1493),0)))</f>
        <v>0</v>
      </c>
      <c r="BF1495" s="93">
        <f>IF(AF1495=0,0,(IF('Attorney Detail'!Q1493="yes",(AF1495/AV1495)*('Attorney Detail'!G1493+'Attorney Detail'!H1493),0)))</f>
        <v>0</v>
      </c>
      <c r="BG1495" s="93">
        <f>IF(AH1495=0,0,(AH1495/AV1495)*('Attorney Detail'!G1493+'Attorney Detail'!H1493))</f>
        <v>0</v>
      </c>
      <c r="BH1495" s="93">
        <f>IF(AK1495+AM1495=0,0,(IF('Attorney Detail'!R1493="yes",((AL1495+AN1495)/AV1495)*('Attorney Detail'!G1493+'Attorney Detail'!H1493),0)))</f>
        <v>0</v>
      </c>
      <c r="BI1495" s="91">
        <f>IF(AP1495=0,0,(IF('Attorney Detail'!S1493="yes",(AP1495/AV1495)*('Attorney Detail'!G1493+'Attorney Detail'!H1493),0)))</f>
        <v>0</v>
      </c>
      <c r="BJ1495" s="91">
        <f>IF(AT1495=0,0,(AT1495/AV1495)*('Attorney Detail'!G1493+'Attorney Detail'!H1493))</f>
        <v>0</v>
      </c>
      <c r="BK1495" s="91">
        <f>IF((AU1495)=0,('Attorney Detail'!G1493+'Attorney Detail'!H1493),SUM(AW1495:BJ1495))</f>
        <v>0</v>
      </c>
    </row>
    <row r="1496" spans="1:63" ht="16.5" thickTop="1" thickBot="1" x14ac:dyDescent="0.3">
      <c r="A1496" s="22" t="s">
        <v>26</v>
      </c>
      <c r="B1496" s="23"/>
      <c r="C1496" s="88"/>
      <c r="D1496" s="75">
        <f>C1496/C1493</f>
        <v>0</v>
      </c>
      <c r="E1496" s="88"/>
      <c r="F1496" s="75">
        <f>E1496/E1493</f>
        <v>0</v>
      </c>
      <c r="G1496" s="88"/>
      <c r="H1496" s="75">
        <f>G1496/G1493</f>
        <v>0</v>
      </c>
      <c r="I1496" s="88"/>
      <c r="J1496" s="75">
        <f>I1496/I1493</f>
        <v>0</v>
      </c>
      <c r="K1496" s="88"/>
      <c r="L1496" s="75">
        <f>K1496/K1493</f>
        <v>0</v>
      </c>
      <c r="M1496" s="88"/>
      <c r="N1496" s="75">
        <f>M1496/M1493</f>
        <v>0</v>
      </c>
      <c r="O1496" s="88"/>
      <c r="P1496" s="75">
        <f>O1496/O1493</f>
        <v>0</v>
      </c>
      <c r="Q1496" s="88"/>
      <c r="R1496" s="75">
        <f>Q1496/Q1493</f>
        <v>0</v>
      </c>
      <c r="S1496" s="88"/>
      <c r="T1496" s="75">
        <f>S1496/S1493</f>
        <v>0</v>
      </c>
      <c r="U1496" s="88"/>
      <c r="V1496" s="75">
        <f>U1496/U1493</f>
        <v>0</v>
      </c>
      <c r="W1496" s="88"/>
      <c r="X1496" s="75">
        <f>W1496/W1493</f>
        <v>0</v>
      </c>
      <c r="Y1496" s="88"/>
      <c r="Z1496" s="75">
        <f>Y1496/Y1493</f>
        <v>0</v>
      </c>
      <c r="AA1496" s="88"/>
      <c r="AB1496" s="75">
        <f>AA1496/AA1493</f>
        <v>0</v>
      </c>
      <c r="AC1496" s="88"/>
      <c r="AD1496" s="75">
        <f>AC1496/AC1493</f>
        <v>0</v>
      </c>
      <c r="AE1496" s="88"/>
      <c r="AF1496" s="75">
        <f>AE1496/AE1493</f>
        <v>0</v>
      </c>
      <c r="AG1496" s="88"/>
      <c r="AH1496" s="75">
        <f>AG1496/AG1493</f>
        <v>0</v>
      </c>
      <c r="AI1496" s="88"/>
      <c r="AJ1496" s="75">
        <f>AI1496/AI1493</f>
        <v>0</v>
      </c>
      <c r="AK1496" s="88">
        <v>0</v>
      </c>
      <c r="AL1496" s="75">
        <f>AK1496/AK1493</f>
        <v>0</v>
      </c>
      <c r="AM1496" s="88">
        <v>0</v>
      </c>
      <c r="AN1496" s="75">
        <f>AM1496/AM1493</f>
        <v>0</v>
      </c>
      <c r="AO1496" s="88"/>
      <c r="AP1496" s="75">
        <f>AO1496/AO1493</f>
        <v>0</v>
      </c>
      <c r="AQ1496" s="88"/>
      <c r="AR1496" s="75">
        <f>AQ1496/AQ1493</f>
        <v>0</v>
      </c>
      <c r="AS1496" s="88"/>
      <c r="AT1496" s="75">
        <f>AS1496/AS1493</f>
        <v>0</v>
      </c>
      <c r="AU1496" s="107">
        <f>E1496+M1496+O1496+Q1496+W1496+Y1496+AA1496+AE1496+AG1496+AI1496+AO1496+AS1496+G1496+K1496+I1496+AC1496+S1496+U1496+AQ1496+AK1496+AM1496+C1496</f>
        <v>0</v>
      </c>
      <c r="AV1496" s="155">
        <f t="shared" si="6735"/>
        <v>0</v>
      </c>
      <c r="AW1496" s="93">
        <f>IF(D1496=0,0,(IF('Attorney Detail'!I1494="yes",(D1496/AV1496)*('Attorney Detail'!G1494+'Attorney Detail'!H1494),0)))</f>
        <v>0</v>
      </c>
      <c r="AX1496" s="93">
        <f>IF(F1496=0,0,(IF('Attorney Detail'!J1494="yes",(F1496/AV1496)*('Attorney Detail'!G1494+'Attorney Detail'!H1494),0)))</f>
        <v>0</v>
      </c>
      <c r="AY1496" s="93">
        <f>IF(H1496+J1496=0,0,(IF('Attorney Detail'!K1494="yes",((H1496+J1496)/AV1496)*('Attorney Detail'!G1494+'Attorney Detail'!H1494),0)))</f>
        <v>0</v>
      </c>
      <c r="AZ1496" s="93">
        <f>IF(L1496=0,0,(IF('Attorney Detail'!L1494="yes",(L1496/AV1496)*('Attorney Detail'!G1494+'Attorney Detail'!H1494),0)))</f>
        <v>0</v>
      </c>
      <c r="BA1496" s="93">
        <f>IF(N1496=0,0,(N1496/AV1496)*('Attorney Detail'!G1494+'Attorney Detail'!H1494))</f>
        <v>0</v>
      </c>
      <c r="BB1496" s="93">
        <f>IF(R1496+T1496=0,0,(IF('Attorney Detail'!M1494="yes",((R1496+T1496)/AV1496)*('Attorney Detail'!G1494+'Attorney Detail'!H1494),0)))</f>
        <v>0</v>
      </c>
      <c r="BC1496" s="93">
        <f>IF(V1496=0,0,(IF('Attorney Detail'!N1494="yes",(((V1496)/AV1496)*('Attorney Detail'!G1494+'Attorney Detail'!H1494)),0)))</f>
        <v>0</v>
      </c>
      <c r="BD1496" s="93">
        <f>IF(X1496+Z1496+AB1496=0,0,(IF('Attorney Detail'!O1494="yes",((X1496+Z1496+AB1496)/AV1496)*('Attorney Detail'!G1494+'Attorney Detail'!H1494),0)))</f>
        <v>0</v>
      </c>
      <c r="BE1496" s="93">
        <f>IF(AD1496=0,0,(IF('Attorney Detail'!P1494="yes",(AD1496/AV1496)*('Attorney Detail'!G1494+'Attorney Detail'!H1494),0)))</f>
        <v>0</v>
      </c>
      <c r="BF1496" s="93">
        <f>IF(AF1496=0,0,(IF('Attorney Detail'!Q1494="yes",(AF1496/AV1496)*('Attorney Detail'!G1494+'Attorney Detail'!H1494),0)))</f>
        <v>0</v>
      </c>
      <c r="BG1496" s="93">
        <f>IF(AH1496=0,0,(AH1496/AV1496)*('Attorney Detail'!G1494+'Attorney Detail'!H1494))</f>
        <v>0</v>
      </c>
      <c r="BH1496" s="93">
        <f>IF(AK1496+AM1496=0,0,(IF('Attorney Detail'!R1494="yes",((AL1496+AN1496)/AV1496)*('Attorney Detail'!G1494+'Attorney Detail'!H1494),0)))</f>
        <v>0</v>
      </c>
      <c r="BI1496" s="91">
        <f>IF(AP1496=0,0,(IF('Attorney Detail'!S1494="yes",(AP1496/AV1496)*('Attorney Detail'!G1494+'Attorney Detail'!H1494),0)))</f>
        <v>0</v>
      </c>
      <c r="BJ1496" s="91">
        <f>IF(AT1496=0,0,(AT1496/AV1496)*('Attorney Detail'!G1494+'Attorney Detail'!H1494))</f>
        <v>0</v>
      </c>
      <c r="BK1496" s="91">
        <f>IF((AU1496)=0,('Attorney Detail'!G1494+'Attorney Detail'!H1494),SUM(AW1496:BJ1496))</f>
        <v>0</v>
      </c>
    </row>
    <row r="1497" spans="1:63" ht="16.5" thickTop="1" thickBot="1" x14ac:dyDescent="0.3">
      <c r="A1497" s="22" t="s">
        <v>27</v>
      </c>
      <c r="B1497" s="23"/>
      <c r="C1497" s="88"/>
      <c r="D1497" s="75">
        <f>C1497/C1493</f>
        <v>0</v>
      </c>
      <c r="E1497" s="88"/>
      <c r="F1497" s="75">
        <f>E1497/E1493</f>
        <v>0</v>
      </c>
      <c r="G1497" s="88"/>
      <c r="H1497" s="75">
        <f>G1497/G1493</f>
        <v>0</v>
      </c>
      <c r="I1497" s="88"/>
      <c r="J1497" s="75">
        <f>I1497/I1493</f>
        <v>0</v>
      </c>
      <c r="K1497" s="88"/>
      <c r="L1497" s="75">
        <f>K1497/K1493</f>
        <v>0</v>
      </c>
      <c r="M1497" s="88"/>
      <c r="N1497" s="75">
        <f>M1497/M1493</f>
        <v>0</v>
      </c>
      <c r="O1497" s="88"/>
      <c r="P1497" s="75">
        <f>O1497/O1493</f>
        <v>0</v>
      </c>
      <c r="Q1497" s="88"/>
      <c r="R1497" s="75">
        <f>Q1497/Q1493</f>
        <v>0</v>
      </c>
      <c r="S1497" s="88"/>
      <c r="T1497" s="75">
        <f>S1497/S1493</f>
        <v>0</v>
      </c>
      <c r="U1497" s="88"/>
      <c r="V1497" s="75">
        <f>U1497/U1493</f>
        <v>0</v>
      </c>
      <c r="W1497" s="88"/>
      <c r="X1497" s="75">
        <f>W1497/W1493</f>
        <v>0</v>
      </c>
      <c r="Y1497" s="88"/>
      <c r="Z1497" s="75">
        <f>Y1497/Y1493</f>
        <v>0</v>
      </c>
      <c r="AA1497" s="88"/>
      <c r="AB1497" s="75">
        <f>AA1497/AA1493</f>
        <v>0</v>
      </c>
      <c r="AC1497" s="88"/>
      <c r="AD1497" s="75">
        <f>AC1497/AC1493</f>
        <v>0</v>
      </c>
      <c r="AE1497" s="88"/>
      <c r="AF1497" s="75">
        <f>AE1497/AE1493</f>
        <v>0</v>
      </c>
      <c r="AG1497" s="88"/>
      <c r="AH1497" s="75">
        <f>AG1497/AG1493</f>
        <v>0</v>
      </c>
      <c r="AI1497" s="88"/>
      <c r="AJ1497" s="75">
        <f>AI1497/AI1493</f>
        <v>0</v>
      </c>
      <c r="AK1497" s="88">
        <v>0</v>
      </c>
      <c r="AL1497" s="75">
        <f>AK1497/AK1493</f>
        <v>0</v>
      </c>
      <c r="AM1497" s="88">
        <v>0</v>
      </c>
      <c r="AN1497" s="75">
        <f>AM1497/AM1493</f>
        <v>0</v>
      </c>
      <c r="AO1497" s="88"/>
      <c r="AP1497" s="75">
        <f>AO1497/AO1493</f>
        <v>0</v>
      </c>
      <c r="AQ1497" s="88"/>
      <c r="AR1497" s="75">
        <f>AQ1497/AQ1493</f>
        <v>0</v>
      </c>
      <c r="AS1497" s="88"/>
      <c r="AT1497" s="75">
        <f>AS1497/AS1493</f>
        <v>0</v>
      </c>
      <c r="AU1497" s="107">
        <f>E1497+M1497+O1497+Q1497+W1497+Y1497+AA1497+AE1497+AG1497+AI1497+AO1497+AS1497+G1497+K1497+I1497+AC1497+S1497+U1497+AQ1497+AK1497+AM1497+C1497</f>
        <v>0</v>
      </c>
      <c r="AV1497" s="155">
        <f t="shared" si="6735"/>
        <v>0</v>
      </c>
      <c r="AW1497" s="93">
        <f>IF(D1497=0,0,(IF('Attorney Detail'!I1495="yes",(D1497/AV1497)*('Attorney Detail'!G1495+'Attorney Detail'!H1495),0)))</f>
        <v>0</v>
      </c>
      <c r="AX1497" s="93">
        <f>IF(F1497=0,0,(IF('Attorney Detail'!J1495="yes",(F1497/AV1497)*('Attorney Detail'!G1495+'Attorney Detail'!H1495),0)))</f>
        <v>0</v>
      </c>
      <c r="AY1497" s="93">
        <f>IF(H1497+J1497=0,0,(IF('Attorney Detail'!K1495="yes",((H1497+J1497)/AV1497)*('Attorney Detail'!G1495+'Attorney Detail'!H1495),0)))</f>
        <v>0</v>
      </c>
      <c r="AZ1497" s="93">
        <f>IF(L1497=0,0,(IF('Attorney Detail'!L1495="yes",(L1497/AV1497)*('Attorney Detail'!G1495+'Attorney Detail'!H1495),0)))</f>
        <v>0</v>
      </c>
      <c r="BA1497" s="93">
        <f>IF(N1497=0,0,(N1497/AV1497)*('Attorney Detail'!G1495+'Attorney Detail'!H1495))</f>
        <v>0</v>
      </c>
      <c r="BB1497" s="93">
        <f>IF(R1497+T1497=0,0,(IF('Attorney Detail'!M1495="yes",((R1497+T1497)/AV1497)*('Attorney Detail'!G1495+'Attorney Detail'!H1495),0)))</f>
        <v>0</v>
      </c>
      <c r="BC1497" s="93">
        <f>IF(V1497=0,0,(IF('Attorney Detail'!N1495="yes",(((V1497)/AV1497)*('Attorney Detail'!G1495+'Attorney Detail'!H1495)),0)))</f>
        <v>0</v>
      </c>
      <c r="BD1497" s="93">
        <f>IF(X1497+Z1497+AB1497=0,0,(IF('Attorney Detail'!O1495="yes",((X1497+Z1497+AB1497)/AV1497)*('Attorney Detail'!G1495+'Attorney Detail'!H1495),0)))</f>
        <v>0</v>
      </c>
      <c r="BE1497" s="93">
        <f>IF(AD1497=0,0,(IF('Attorney Detail'!P1495="yes",(AD1497/AV1497)*('Attorney Detail'!G1495+'Attorney Detail'!H1495),0)))</f>
        <v>0</v>
      </c>
      <c r="BF1497" s="93">
        <f>IF(AF1497=0,0,(IF('Attorney Detail'!Q1495="yes",(AF1497/AV1497)*('Attorney Detail'!G1495+'Attorney Detail'!H1495),0)))</f>
        <v>0</v>
      </c>
      <c r="BG1497" s="93">
        <f>IF(AH1497=0,0,(AH1497/AV1497)*('Attorney Detail'!G1495+'Attorney Detail'!H1495))</f>
        <v>0</v>
      </c>
      <c r="BH1497" s="93">
        <f>IF(AK1497+AM1497=0,0,(IF('Attorney Detail'!R1495="yes",((AL1497+AN1497)/AV1497)*('Attorney Detail'!G1495+'Attorney Detail'!H1495),0)))</f>
        <v>0</v>
      </c>
      <c r="BI1497" s="91">
        <f>IF(AP1497=0,0,(IF('Attorney Detail'!S1495="yes",(AP1497/AV1497)*('Attorney Detail'!G1495+'Attorney Detail'!H1495),0)))</f>
        <v>0</v>
      </c>
      <c r="BJ1497" s="91">
        <f>IF(AT1497=0,0,(AT1497/AV1497)*('Attorney Detail'!G1495+'Attorney Detail'!H1495))</f>
        <v>0</v>
      </c>
      <c r="BK1497" s="91">
        <f>IF((AU1497)=0,('Attorney Detail'!G1495+'Attorney Detail'!H1495),SUM(AW1497:BJ1497))</f>
        <v>0</v>
      </c>
    </row>
    <row r="1498" spans="1:63" ht="16.5" thickTop="1" thickBot="1" x14ac:dyDescent="0.3">
      <c r="A1498" s="24" t="s">
        <v>28</v>
      </c>
      <c r="B1498" s="25"/>
      <c r="C1498" s="25"/>
      <c r="D1498" s="75">
        <f>C1498/C1493</f>
        <v>0</v>
      </c>
      <c r="E1498" s="25"/>
      <c r="F1498" s="75">
        <f>E1498/E1493</f>
        <v>0</v>
      </c>
      <c r="G1498" s="25"/>
      <c r="H1498" s="75">
        <f>G1498/G1493</f>
        <v>0</v>
      </c>
      <c r="I1498" s="25"/>
      <c r="J1498" s="75">
        <f>I1498/I1493</f>
        <v>0</v>
      </c>
      <c r="K1498" s="25"/>
      <c r="L1498" s="75">
        <f>K1498/K1493</f>
        <v>0</v>
      </c>
      <c r="M1498" s="25"/>
      <c r="N1498" s="75">
        <f>M1498/M1493</f>
        <v>0</v>
      </c>
      <c r="O1498" s="25"/>
      <c r="P1498" s="75">
        <f>O1498/O1493</f>
        <v>0</v>
      </c>
      <c r="Q1498" s="25"/>
      <c r="R1498" s="75">
        <f>Q1498/Q1493</f>
        <v>0</v>
      </c>
      <c r="S1498" s="25"/>
      <c r="T1498" s="75">
        <f>S1498/S1493</f>
        <v>0</v>
      </c>
      <c r="U1498" s="25"/>
      <c r="V1498" s="75">
        <f>U1498/U1493</f>
        <v>0</v>
      </c>
      <c r="W1498" s="25"/>
      <c r="X1498" s="75">
        <f>W1498/W1493</f>
        <v>0</v>
      </c>
      <c r="Y1498" s="25"/>
      <c r="Z1498" s="75">
        <f>Y1498/Y1493</f>
        <v>0</v>
      </c>
      <c r="AA1498" s="25"/>
      <c r="AB1498" s="75">
        <f>AA1498/AA1493</f>
        <v>0</v>
      </c>
      <c r="AC1498" s="25"/>
      <c r="AD1498" s="75">
        <f>AC1498/AC1493</f>
        <v>0</v>
      </c>
      <c r="AE1498" s="25"/>
      <c r="AF1498" s="75">
        <f>AE1498/AE1493</f>
        <v>0</v>
      </c>
      <c r="AG1498" s="25"/>
      <c r="AH1498" s="75">
        <f>AG1498/AG1493</f>
        <v>0</v>
      </c>
      <c r="AI1498" s="25"/>
      <c r="AJ1498" s="75">
        <f>AI1498/AI1493</f>
        <v>0</v>
      </c>
      <c r="AK1498" s="25">
        <v>0</v>
      </c>
      <c r="AL1498" s="75">
        <f>AK1498/AK1493</f>
        <v>0</v>
      </c>
      <c r="AM1498" s="25">
        <v>0</v>
      </c>
      <c r="AN1498" s="75">
        <f>AM1498/AM1493</f>
        <v>0</v>
      </c>
      <c r="AO1498" s="25"/>
      <c r="AP1498" s="75">
        <f>AO1498/AO1493</f>
        <v>0</v>
      </c>
      <c r="AQ1498" s="25"/>
      <c r="AR1498" s="75">
        <f>AQ1498/AQ1493</f>
        <v>0</v>
      </c>
      <c r="AS1498" s="25"/>
      <c r="AT1498" s="75">
        <f>AS1498/AS1493</f>
        <v>0</v>
      </c>
      <c r="AU1498" s="108">
        <f>E1498+M1498+O1498+Q1498+W1498+Y1498+AA1498+AE1498+AG1498+AI1498+AO1498+AS1498+G1498+K1498+I1498+AC1498+S1498+U1498+AQ1498+AK1498+AM1498+C1498</f>
        <v>0</v>
      </c>
      <c r="AV1498" s="155">
        <f t="shared" si="6735"/>
        <v>0</v>
      </c>
      <c r="AW1498" s="93">
        <f>IF(D1498=0,0,(IF('Attorney Detail'!I1496="yes",(D1498/AV1498)*('Attorney Detail'!G1496+'Attorney Detail'!H1496),0)))</f>
        <v>0</v>
      </c>
      <c r="AX1498" s="93">
        <f>IF(F1498=0,0,(IF('Attorney Detail'!J1496="yes",(F1498/AV1498)*('Attorney Detail'!G1496+'Attorney Detail'!H1496),0)))</f>
        <v>0</v>
      </c>
      <c r="AY1498" s="93">
        <f>IF(H1498+J1498=0,0,(IF('Attorney Detail'!K1496="yes",((H1498+J1498)/AV1498)*('Attorney Detail'!G1496+'Attorney Detail'!H1496),0)))</f>
        <v>0</v>
      </c>
      <c r="AZ1498" s="93">
        <f>IF(L1498=0,0,(IF('Attorney Detail'!L1496="yes",(L1498/AV1498)*('Attorney Detail'!G1496+'Attorney Detail'!H1496),0)))</f>
        <v>0</v>
      </c>
      <c r="BA1498" s="93">
        <f>IF(N1498=0,0,(N1498/AV1498)*('Attorney Detail'!G1496+'Attorney Detail'!H1496))</f>
        <v>0</v>
      </c>
      <c r="BB1498" s="93">
        <f>IF(R1498+T1498=0,0,(IF('Attorney Detail'!M1496="yes",((R1498+T1498)/AV1498)*('Attorney Detail'!G1496+'Attorney Detail'!H1496),0)))</f>
        <v>0</v>
      </c>
      <c r="BC1498" s="93">
        <f>IF(V1498=0,0,(IF('Attorney Detail'!N1496="yes",(((V1498)/AV1498)*('Attorney Detail'!G1496+'Attorney Detail'!H1496)),0)))</f>
        <v>0</v>
      </c>
      <c r="BD1498" s="93">
        <f>IF(X1498+Z1498+AB1498=0,0,(IF('Attorney Detail'!O1496="yes",((X1498+Z1498+AB1498)/AV1498)*('Attorney Detail'!G1496+'Attorney Detail'!H1496),0)))</f>
        <v>0</v>
      </c>
      <c r="BE1498" s="93">
        <f>IF(AD1498=0,0,(IF('Attorney Detail'!P1496="yes",(AD1498/AV1498)*('Attorney Detail'!G1496+'Attorney Detail'!H1496),0)))</f>
        <v>0</v>
      </c>
      <c r="BF1498" s="93">
        <f>IF(AF1498=0,0,(IF('Attorney Detail'!Q1496="yes",(AF1498/AV1498)*('Attorney Detail'!G1496+'Attorney Detail'!H1496),0)))</f>
        <v>0</v>
      </c>
      <c r="BG1498" s="93">
        <f>IF(AH1498=0,0,(AH1498/AV1498)*('Attorney Detail'!G1496+'Attorney Detail'!H1496))</f>
        <v>0</v>
      </c>
      <c r="BH1498" s="93">
        <f>IF(AK1498+AM1498=0,0,(IF('Attorney Detail'!R1496="yes",((AL1498+AN1498)/AV1498)*('Attorney Detail'!G1496+'Attorney Detail'!H1496),0)))</f>
        <v>0</v>
      </c>
      <c r="BI1498" s="91">
        <f>IF(AP1498=0,0,(IF('Attorney Detail'!S1496="yes",(AP1498/AV1498)*('Attorney Detail'!G1496+'Attorney Detail'!H1496),0)))</f>
        <v>0</v>
      </c>
      <c r="BJ1498" s="91">
        <f>IF(AT1498=0,0,(AT1498/AV1498)*('Attorney Detail'!G1496+'Attorney Detail'!H1496))</f>
        <v>0</v>
      </c>
      <c r="BK1498" s="91">
        <f>IF((AU1498)=0,('Attorney Detail'!G1496+'Attorney Detail'!H1496),SUM(AW1498:BJ1498))</f>
        <v>0</v>
      </c>
    </row>
    <row r="1499" spans="1:63" ht="16.5" thickTop="1" thickBot="1" x14ac:dyDescent="0.3">
      <c r="A1499" s="72" t="s">
        <v>29</v>
      </c>
      <c r="B1499" s="73"/>
      <c r="C1499" s="73">
        <f t="shared" ref="C1499" si="6736">SUM(C1495:C1498)</f>
        <v>0</v>
      </c>
      <c r="D1499" s="74">
        <f t="shared" ref="D1499" si="6737">C1499/C1493</f>
        <v>0</v>
      </c>
      <c r="E1499" s="73">
        <f t="shared" ref="E1499" si="6738">SUM(E1495:E1498)</f>
        <v>0</v>
      </c>
      <c r="F1499" s="74">
        <f t="shared" ref="F1499" si="6739">E1499/E1493</f>
        <v>0</v>
      </c>
      <c r="G1499" s="73">
        <f t="shared" ref="G1499" si="6740">SUM(G1495:G1498)</f>
        <v>0</v>
      </c>
      <c r="H1499" s="75">
        <f t="shared" ref="H1499" si="6741">G1499/G1493</f>
        <v>0</v>
      </c>
      <c r="I1499" s="73">
        <f t="shared" ref="I1499" si="6742">SUM(I1495:I1498)</f>
        <v>0</v>
      </c>
      <c r="J1499" s="75">
        <f t="shared" ref="J1499" si="6743">I1499/I1493</f>
        <v>0</v>
      </c>
      <c r="K1499" s="73">
        <f t="shared" ref="K1499" si="6744">SUM(K1495:K1498)</f>
        <v>0</v>
      </c>
      <c r="L1499" s="75">
        <f t="shared" ref="L1499" si="6745">K1499/K1493</f>
        <v>0</v>
      </c>
      <c r="M1499" s="73">
        <f t="shared" ref="M1499" si="6746">SUM(M1495:M1498)</f>
        <v>0</v>
      </c>
      <c r="N1499" s="74">
        <f t="shared" ref="N1499" si="6747">M1499/M1493</f>
        <v>0</v>
      </c>
      <c r="O1499" s="73">
        <f t="shared" ref="O1499" si="6748">SUM(O1495:O1498)</f>
        <v>0</v>
      </c>
      <c r="P1499" s="74">
        <f t="shared" ref="P1499" si="6749">O1499/O1493</f>
        <v>0</v>
      </c>
      <c r="Q1499" s="73">
        <f t="shared" ref="Q1499" si="6750">SUM(Q1495:Q1498)</f>
        <v>0</v>
      </c>
      <c r="R1499" s="75">
        <f t="shared" ref="R1499" si="6751">Q1499/Q1493</f>
        <v>0</v>
      </c>
      <c r="S1499" s="73">
        <f t="shared" ref="S1499" si="6752">SUM(S1495:S1498)</f>
        <v>0</v>
      </c>
      <c r="T1499" s="75">
        <f t="shared" ref="T1499" si="6753">S1499/S1493</f>
        <v>0</v>
      </c>
      <c r="U1499" s="73">
        <f t="shared" ref="U1499" si="6754">SUM(U1495:U1498)</f>
        <v>0</v>
      </c>
      <c r="V1499" s="75">
        <f t="shared" ref="V1499" si="6755">U1499/U1493</f>
        <v>0</v>
      </c>
      <c r="W1499" s="73">
        <f t="shared" ref="W1499" si="6756">SUM(W1495:W1498)</f>
        <v>0</v>
      </c>
      <c r="X1499" s="75">
        <f t="shared" ref="X1499" si="6757">W1499/W1493</f>
        <v>0</v>
      </c>
      <c r="Y1499" s="73">
        <f t="shared" ref="Y1499" si="6758">SUM(Y1495:Y1498)</f>
        <v>0</v>
      </c>
      <c r="Z1499" s="75">
        <f t="shared" ref="Z1499" si="6759">Y1499/Y1493</f>
        <v>0</v>
      </c>
      <c r="AA1499" s="73">
        <f t="shared" ref="AA1499" si="6760">SUM(AA1495:AA1498)</f>
        <v>0</v>
      </c>
      <c r="AB1499" s="75">
        <f t="shared" ref="AB1499" si="6761">AA1499/AA1493</f>
        <v>0</v>
      </c>
      <c r="AC1499" s="73">
        <f t="shared" ref="AC1499" si="6762">SUM(AC1495:AC1498)</f>
        <v>0</v>
      </c>
      <c r="AD1499" s="75">
        <f t="shared" ref="AD1499" si="6763">AC1499/AC1493</f>
        <v>0</v>
      </c>
      <c r="AE1499" s="73">
        <f t="shared" ref="AE1499" si="6764">SUM(AE1495:AE1498)</f>
        <v>0</v>
      </c>
      <c r="AF1499" s="75">
        <f t="shared" ref="AF1499" si="6765">AE1499/AE1493</f>
        <v>0</v>
      </c>
      <c r="AG1499" s="73">
        <f t="shared" ref="AG1499" si="6766">SUM(AG1495:AG1498)</f>
        <v>0</v>
      </c>
      <c r="AH1499" s="75">
        <f t="shared" ref="AH1499" si="6767">AG1499/AG1493</f>
        <v>0</v>
      </c>
      <c r="AI1499" s="73">
        <f t="shared" ref="AI1499" si="6768">SUM(AI1495:AI1498)</f>
        <v>0</v>
      </c>
      <c r="AJ1499" s="75">
        <f t="shared" ref="AJ1499" si="6769">AI1499/AI1493</f>
        <v>0</v>
      </c>
      <c r="AK1499" s="73">
        <f t="shared" ref="AK1499" si="6770">SUM(AK1495:AK1498)</f>
        <v>0</v>
      </c>
      <c r="AL1499" s="75">
        <f t="shared" ref="AL1499" si="6771">AK1499/AK1493</f>
        <v>0</v>
      </c>
      <c r="AM1499" s="73">
        <f t="shared" ref="AM1499" si="6772">SUM(AM1495:AM1498)</f>
        <v>0</v>
      </c>
      <c r="AN1499" s="75">
        <f t="shared" ref="AN1499" si="6773">AM1499/AM1493</f>
        <v>0</v>
      </c>
      <c r="AO1499" s="73">
        <f t="shared" ref="AO1499" si="6774">SUM(AO1495:AO1498)</f>
        <v>0</v>
      </c>
      <c r="AP1499" s="75">
        <f t="shared" ref="AP1499" si="6775">AO1499/AO1493</f>
        <v>0</v>
      </c>
      <c r="AQ1499" s="73">
        <f t="shared" ref="AQ1499" si="6776">SUM(AQ1495:AQ1498)</f>
        <v>0</v>
      </c>
      <c r="AR1499" s="75">
        <f t="shared" ref="AR1499" si="6777">AQ1499/AQ1493</f>
        <v>0</v>
      </c>
      <c r="AS1499" s="73">
        <f t="shared" ref="AS1499" si="6778">SUM(AS1495:AS1498)</f>
        <v>0</v>
      </c>
      <c r="AT1499" s="75">
        <f t="shared" ref="AT1499" si="6779">AS1499/AS1493</f>
        <v>0</v>
      </c>
      <c r="AU1499" s="71">
        <f>E1499+M1499+O1499+Q1499+W1499+Y1499+AA1499+AE1499+AG1499+AI1499+AO1499+AS1499+G1499+K1499+I1499+AC1499+S1499+U1499+AQ1499+AK1499+AM1499+C1499</f>
        <v>0</v>
      </c>
      <c r="AV1499" s="155">
        <f t="shared" si="6735"/>
        <v>0</v>
      </c>
      <c r="AW1499" s="94"/>
      <c r="AX1499" s="94"/>
      <c r="AY1499" s="94"/>
      <c r="AZ1499" s="94"/>
      <c r="BA1499" s="94"/>
      <c r="BB1499" s="94"/>
      <c r="BC1499" s="94"/>
      <c r="BD1499" s="94"/>
      <c r="BE1499" s="94"/>
      <c r="BF1499" s="94"/>
      <c r="BG1499" s="94"/>
      <c r="BH1499" s="94"/>
      <c r="BI1499" s="94"/>
      <c r="BJ1499" s="94"/>
      <c r="BK1499" s="94"/>
    </row>
    <row r="1500" spans="1:63" ht="15.75" thickTop="1" x14ac:dyDescent="0.25">
      <c r="A1500" s="239"/>
      <c r="B1500" s="239"/>
      <c r="C1500" s="239"/>
      <c r="D1500" s="239"/>
      <c r="E1500" s="239"/>
      <c r="F1500" s="239"/>
      <c r="G1500" s="239"/>
      <c r="H1500" s="239"/>
      <c r="I1500" s="239"/>
      <c r="J1500" s="239"/>
      <c r="K1500" s="239"/>
      <c r="L1500" s="239"/>
      <c r="M1500" s="239"/>
      <c r="N1500" s="239"/>
      <c r="O1500" s="239"/>
      <c r="P1500" s="239"/>
      <c r="Q1500" s="239"/>
      <c r="R1500" s="239"/>
      <c r="S1500" s="239"/>
      <c r="T1500" s="239"/>
      <c r="U1500" s="239"/>
      <c r="V1500" s="239"/>
      <c r="W1500" s="239"/>
      <c r="X1500" s="239"/>
      <c r="Y1500" s="239"/>
      <c r="Z1500" s="239"/>
      <c r="AA1500" s="239"/>
      <c r="AB1500" s="239"/>
      <c r="AC1500" s="239"/>
      <c r="AD1500" s="239"/>
      <c r="AE1500" s="239"/>
      <c r="AF1500" s="239"/>
      <c r="AG1500" s="239"/>
      <c r="AH1500" s="239"/>
      <c r="AI1500" s="239"/>
      <c r="AJ1500" s="239"/>
      <c r="AK1500" s="239"/>
      <c r="AL1500" s="239"/>
      <c r="AM1500" s="239"/>
      <c r="AN1500" s="239"/>
      <c r="AO1500" s="239"/>
      <c r="AP1500" s="239"/>
      <c r="AQ1500" s="239"/>
      <c r="AR1500" s="239"/>
      <c r="AS1500" s="239"/>
      <c r="AT1500" s="239"/>
      <c r="AU1500" s="239"/>
      <c r="AV1500" s="239"/>
    </row>
  </sheetData>
  <sheetProtection algorithmName="SHA-512" hashValue="dFTRDVRSf5sW5L+UsClR40LnCGt3RvmuwntP36lPDgzNzSTTvYigPlNMNI6/VzOjxlo1pnpGwBg6xssN4+HDug==" saltValue="yklAsVIi0gnrcdLN8HozZw==" spinCount="100000" sheet="1" objects="1" scenarios="1"/>
  <mergeCells count="7051">
    <mergeCell ref="A1500:AV1500"/>
    <mergeCell ref="A810:AV810"/>
    <mergeCell ref="A820:AV820"/>
    <mergeCell ref="A830:AV830"/>
    <mergeCell ref="A840:AV840"/>
    <mergeCell ref="A850:AV850"/>
    <mergeCell ref="A860:AV860"/>
    <mergeCell ref="A870:AV870"/>
    <mergeCell ref="A880:AV880"/>
    <mergeCell ref="A890:AV890"/>
    <mergeCell ref="A900:AV900"/>
    <mergeCell ref="A910:AV910"/>
    <mergeCell ref="A920:AV920"/>
    <mergeCell ref="A930:AV930"/>
    <mergeCell ref="A940:AV940"/>
    <mergeCell ref="A950:AV950"/>
    <mergeCell ref="A960:AV960"/>
    <mergeCell ref="A970:AV970"/>
    <mergeCell ref="C1491:D1491"/>
    <mergeCell ref="C1493:D1493"/>
    <mergeCell ref="C1341:D1341"/>
    <mergeCell ref="C1343:D1343"/>
    <mergeCell ref="C1351:D1351"/>
    <mergeCell ref="C1353:D1353"/>
    <mergeCell ref="C1361:D1361"/>
    <mergeCell ref="C1363:D1363"/>
    <mergeCell ref="C1371:D1371"/>
    <mergeCell ref="C1373:D1373"/>
    <mergeCell ref="C1381:D1381"/>
    <mergeCell ref="C1383:D1383"/>
    <mergeCell ref="C1391:D1391"/>
    <mergeCell ref="C1393:D1393"/>
    <mergeCell ref="A120:AV120"/>
    <mergeCell ref="A130:AV130"/>
    <mergeCell ref="A140:AV140"/>
    <mergeCell ref="A150:AV150"/>
    <mergeCell ref="A160:AV160"/>
    <mergeCell ref="A170:AV170"/>
    <mergeCell ref="A180:AV180"/>
    <mergeCell ref="A190:AV190"/>
    <mergeCell ref="A200:AV200"/>
    <mergeCell ref="A210:AV210"/>
    <mergeCell ref="A220:AV220"/>
    <mergeCell ref="A230:AV230"/>
    <mergeCell ref="A240:AV240"/>
    <mergeCell ref="A250:AV250"/>
    <mergeCell ref="A260:AV260"/>
    <mergeCell ref="A270:AV270"/>
    <mergeCell ref="A280:AV280"/>
    <mergeCell ref="C213:D213"/>
    <mergeCell ref="C221:D221"/>
    <mergeCell ref="C223:D223"/>
    <mergeCell ref="C231:D231"/>
    <mergeCell ref="C233:D233"/>
    <mergeCell ref="C241:D241"/>
    <mergeCell ref="C243:D243"/>
    <mergeCell ref="C251:D251"/>
    <mergeCell ref="C253:D253"/>
    <mergeCell ref="C261:D261"/>
    <mergeCell ref="C263:D263"/>
    <mergeCell ref="C271:D271"/>
    <mergeCell ref="C273:D273"/>
    <mergeCell ref="Y121:Z121"/>
    <mergeCell ref="AA121:AB121"/>
    <mergeCell ref="C1401:D1401"/>
    <mergeCell ref="C1403:D1403"/>
    <mergeCell ref="C1411:D1411"/>
    <mergeCell ref="A1350:AV1350"/>
    <mergeCell ref="A1360:AV1360"/>
    <mergeCell ref="A1370:AV1370"/>
    <mergeCell ref="A1380:AV1380"/>
    <mergeCell ref="A1390:AV1390"/>
    <mergeCell ref="A1400:AV1400"/>
    <mergeCell ref="A1410:AV1410"/>
    <mergeCell ref="K1353:L1353"/>
    <mergeCell ref="M1353:N1353"/>
    <mergeCell ref="AO1363:AP1363"/>
    <mergeCell ref="AQ1363:AR1363"/>
    <mergeCell ref="AS1363:AT1363"/>
    <mergeCell ref="AU1363:AV1363"/>
    <mergeCell ref="AM1353:AN1353"/>
    <mergeCell ref="AO1353:AP1353"/>
    <mergeCell ref="AO1371:AP1371"/>
    <mergeCell ref="AQ1371:AR1371"/>
    <mergeCell ref="AS1371:AT1371"/>
    <mergeCell ref="AU1371:AV1371"/>
    <mergeCell ref="E1363:F1363"/>
    <mergeCell ref="G1363:H1363"/>
    <mergeCell ref="I1363:J1363"/>
    <mergeCell ref="K1363:L1363"/>
    <mergeCell ref="M1363:N1363"/>
    <mergeCell ref="O1363:P1363"/>
    <mergeCell ref="Q1363:R1363"/>
    <mergeCell ref="S1363:T1363"/>
    <mergeCell ref="U1363:V1363"/>
    <mergeCell ref="W1363:X1363"/>
    <mergeCell ref="C1321:D1321"/>
    <mergeCell ref="C1323:D1323"/>
    <mergeCell ref="C1331:D1331"/>
    <mergeCell ref="C1333:D1333"/>
    <mergeCell ref="E1321:F1321"/>
    <mergeCell ref="G1321:H1321"/>
    <mergeCell ref="I1321:J1321"/>
    <mergeCell ref="K1321:L1321"/>
    <mergeCell ref="M1321:N1321"/>
    <mergeCell ref="O1321:P1321"/>
    <mergeCell ref="Q1321:R1321"/>
    <mergeCell ref="S1321:T1321"/>
    <mergeCell ref="U1321:V1321"/>
    <mergeCell ref="W1321:X1321"/>
    <mergeCell ref="Y1321:Z1321"/>
    <mergeCell ref="AA1321:AB1321"/>
    <mergeCell ref="AC1321:AD1321"/>
    <mergeCell ref="Q1323:R1323"/>
    <mergeCell ref="S1323:T1323"/>
    <mergeCell ref="U1323:V1323"/>
    <mergeCell ref="I1333:J1333"/>
    <mergeCell ref="O1333:P1333"/>
    <mergeCell ref="Q1333:R1333"/>
    <mergeCell ref="S1333:T1333"/>
    <mergeCell ref="E1331:F1331"/>
    <mergeCell ref="O1331:P1331"/>
    <mergeCell ref="Q1331:R1331"/>
    <mergeCell ref="S1331:T1331"/>
    <mergeCell ref="U1331:V1331"/>
    <mergeCell ref="AG1321:AH1321"/>
    <mergeCell ref="AI1321:AJ1321"/>
    <mergeCell ref="AO1321:AP1321"/>
    <mergeCell ref="AQ1321:AR1321"/>
    <mergeCell ref="AS1321:AT1321"/>
    <mergeCell ref="AU1321:AV1321"/>
    <mergeCell ref="W1351:X1351"/>
    <mergeCell ref="Y1351:Z1351"/>
    <mergeCell ref="AA1351:AB1351"/>
    <mergeCell ref="AC1351:AD1351"/>
    <mergeCell ref="AE1351:AF1351"/>
    <mergeCell ref="AG1351:AH1351"/>
    <mergeCell ref="AI1351:AJ1351"/>
    <mergeCell ref="U1333:V1333"/>
    <mergeCell ref="E1341:F1341"/>
    <mergeCell ref="G1341:H1341"/>
    <mergeCell ref="I1341:J1341"/>
    <mergeCell ref="K1341:L1341"/>
    <mergeCell ref="M1341:N1341"/>
    <mergeCell ref="O1341:P1341"/>
    <mergeCell ref="Q1341:R1341"/>
    <mergeCell ref="S1341:T1341"/>
    <mergeCell ref="U1341:V1341"/>
    <mergeCell ref="W1341:X1341"/>
    <mergeCell ref="Y1341:Z1341"/>
    <mergeCell ref="AA1341:AB1341"/>
    <mergeCell ref="AC1341:AD1341"/>
    <mergeCell ref="AE1341:AF1341"/>
    <mergeCell ref="K1323:L1323"/>
    <mergeCell ref="M1323:N1323"/>
    <mergeCell ref="O1323:P1323"/>
    <mergeCell ref="C1423:D1423"/>
    <mergeCell ref="C1431:D1431"/>
    <mergeCell ref="C1433:D1433"/>
    <mergeCell ref="C1441:D1441"/>
    <mergeCell ref="C1443:D1443"/>
    <mergeCell ref="C1451:D1451"/>
    <mergeCell ref="C1453:D1453"/>
    <mergeCell ref="C1461:D1461"/>
    <mergeCell ref="C1463:D1463"/>
    <mergeCell ref="C1471:D1471"/>
    <mergeCell ref="C1473:D1473"/>
    <mergeCell ref="C1481:D1481"/>
    <mergeCell ref="AO1323:AP1323"/>
    <mergeCell ref="C1413:D1413"/>
    <mergeCell ref="C1421:D1421"/>
    <mergeCell ref="A1420:AV1420"/>
    <mergeCell ref="A1430:AV1430"/>
    <mergeCell ref="A1440:AV1440"/>
    <mergeCell ref="A1450:AV1450"/>
    <mergeCell ref="AQ1353:AR1353"/>
    <mergeCell ref="AS1353:AT1353"/>
    <mergeCell ref="AU1353:AV1353"/>
    <mergeCell ref="E1361:F1361"/>
    <mergeCell ref="G1361:H1361"/>
    <mergeCell ref="I1361:J1361"/>
    <mergeCell ref="K1361:L1361"/>
    <mergeCell ref="G1331:H1331"/>
    <mergeCell ref="I1331:J1331"/>
    <mergeCell ref="K1331:L1331"/>
    <mergeCell ref="M1331:N1331"/>
    <mergeCell ref="G1323:H1323"/>
    <mergeCell ref="I1323:J1323"/>
    <mergeCell ref="C1483:D1483"/>
    <mergeCell ref="A1330:AV1330"/>
    <mergeCell ref="A1340:AV1340"/>
    <mergeCell ref="A1470:AV1470"/>
    <mergeCell ref="A1480:AV1480"/>
    <mergeCell ref="C1233:D1233"/>
    <mergeCell ref="C1241:D1241"/>
    <mergeCell ref="C1243:D1243"/>
    <mergeCell ref="C1251:D1251"/>
    <mergeCell ref="C1253:D1253"/>
    <mergeCell ref="C1261:D1261"/>
    <mergeCell ref="C1263:D1263"/>
    <mergeCell ref="C1271:D1271"/>
    <mergeCell ref="C1273:D1273"/>
    <mergeCell ref="C1281:D1281"/>
    <mergeCell ref="C1283:D1283"/>
    <mergeCell ref="C1291:D1291"/>
    <mergeCell ref="C1293:D1293"/>
    <mergeCell ref="C1301:D1301"/>
    <mergeCell ref="C1303:D1303"/>
    <mergeCell ref="C1311:D1311"/>
    <mergeCell ref="C1313:D1313"/>
    <mergeCell ref="A1240:AV1240"/>
    <mergeCell ref="A1250:AV1250"/>
    <mergeCell ref="A1260:AV1260"/>
    <mergeCell ref="A1270:AV1270"/>
    <mergeCell ref="A1280:AV1280"/>
    <mergeCell ref="A1290:AV1290"/>
    <mergeCell ref="A1300:AV1300"/>
    <mergeCell ref="A1310:AV1310"/>
    <mergeCell ref="G1233:H1233"/>
    <mergeCell ref="I1233:J1233"/>
    <mergeCell ref="C1123:D1123"/>
    <mergeCell ref="C1131:D1131"/>
    <mergeCell ref="C1133:D1133"/>
    <mergeCell ref="C1141:D1141"/>
    <mergeCell ref="C1143:D1143"/>
    <mergeCell ref="M1233:N1233"/>
    <mergeCell ref="S1251:T1251"/>
    <mergeCell ref="U1251:V1251"/>
    <mergeCell ref="W1251:X1251"/>
    <mergeCell ref="Y1251:Z1251"/>
    <mergeCell ref="AA1251:AB1251"/>
    <mergeCell ref="C1161:D1161"/>
    <mergeCell ref="C1163:D1163"/>
    <mergeCell ref="C1171:D1171"/>
    <mergeCell ref="C1173:D1173"/>
    <mergeCell ref="C1181:D1181"/>
    <mergeCell ref="C1183:D1183"/>
    <mergeCell ref="C1191:D1191"/>
    <mergeCell ref="C1193:D1193"/>
    <mergeCell ref="C1201:D1201"/>
    <mergeCell ref="C1203:D1203"/>
    <mergeCell ref="C1211:D1211"/>
    <mergeCell ref="C1213:D1213"/>
    <mergeCell ref="C1221:D1221"/>
    <mergeCell ref="C1223:D1223"/>
    <mergeCell ref="C1231:D1231"/>
    <mergeCell ref="W1171:X1171"/>
    <mergeCell ref="Y1171:Z1171"/>
    <mergeCell ref="AA1171:AB1171"/>
    <mergeCell ref="E1193:F1193"/>
    <mergeCell ref="G1193:H1193"/>
    <mergeCell ref="I1193:J1193"/>
    <mergeCell ref="A1130:AV1130"/>
    <mergeCell ref="A1140:AV1140"/>
    <mergeCell ref="AO1063:AP1063"/>
    <mergeCell ref="AQ1063:AR1063"/>
    <mergeCell ref="AS1063:AT1063"/>
    <mergeCell ref="AU1063:AV1063"/>
    <mergeCell ref="W1071:X1071"/>
    <mergeCell ref="Y1071:Z1071"/>
    <mergeCell ref="AA1071:AB1071"/>
    <mergeCell ref="AC1063:AD1063"/>
    <mergeCell ref="AE1063:AF1063"/>
    <mergeCell ref="AA1063:AB1063"/>
    <mergeCell ref="AM1071:AN1072"/>
    <mergeCell ref="AM1063:AN1063"/>
    <mergeCell ref="AS1083:AT1083"/>
    <mergeCell ref="AU1083:AV1083"/>
    <mergeCell ref="AM1073:AN1073"/>
    <mergeCell ref="AO1073:AP1073"/>
    <mergeCell ref="AQ1073:AR1073"/>
    <mergeCell ref="AS1073:AT1073"/>
    <mergeCell ref="AU1073:AV1073"/>
    <mergeCell ref="E1081:F1081"/>
    <mergeCell ref="G1081:H1081"/>
    <mergeCell ref="I1081:J1081"/>
    <mergeCell ref="K1081:L1081"/>
    <mergeCell ref="M1081:N1081"/>
    <mergeCell ref="C1063:D1063"/>
    <mergeCell ref="C1071:D1071"/>
    <mergeCell ref="C1073:D1073"/>
    <mergeCell ref="C1081:D1081"/>
    <mergeCell ref="C1083:D1083"/>
    <mergeCell ref="C1091:D1091"/>
    <mergeCell ref="C1053:D1053"/>
    <mergeCell ref="C1061:D1061"/>
    <mergeCell ref="A990:AV990"/>
    <mergeCell ref="A1000:AV1000"/>
    <mergeCell ref="A1010:AV1010"/>
    <mergeCell ref="A1020:AV1020"/>
    <mergeCell ref="A1030:AV1030"/>
    <mergeCell ref="A1040:AV1040"/>
    <mergeCell ref="A1050:AV1050"/>
    <mergeCell ref="A1060:AV1060"/>
    <mergeCell ref="G993:H993"/>
    <mergeCell ref="I993:J993"/>
    <mergeCell ref="K993:L993"/>
    <mergeCell ref="M993:N993"/>
    <mergeCell ref="E991:F991"/>
    <mergeCell ref="G991:H991"/>
    <mergeCell ref="I991:J991"/>
    <mergeCell ref="K991:L991"/>
    <mergeCell ref="M991:N991"/>
    <mergeCell ref="O991:P991"/>
    <mergeCell ref="AC901:AD901"/>
    <mergeCell ref="AE901:AF901"/>
    <mergeCell ref="AG901:AH901"/>
    <mergeCell ref="AI901:AJ901"/>
    <mergeCell ref="AO901:AP901"/>
    <mergeCell ref="C993:D993"/>
    <mergeCell ref="C1001:D1001"/>
    <mergeCell ref="C1003:D1003"/>
    <mergeCell ref="C1011:D1011"/>
    <mergeCell ref="C1013:D1013"/>
    <mergeCell ref="C1021:D1021"/>
    <mergeCell ref="C1023:D1023"/>
    <mergeCell ref="C1031:D1031"/>
    <mergeCell ref="C1033:D1033"/>
    <mergeCell ref="C1041:D1041"/>
    <mergeCell ref="C1043:D1043"/>
    <mergeCell ref="C1051:D1051"/>
    <mergeCell ref="C893:D893"/>
    <mergeCell ref="C901:D901"/>
    <mergeCell ref="C903:D903"/>
    <mergeCell ref="C911:D911"/>
    <mergeCell ref="C913:D913"/>
    <mergeCell ref="C921:D921"/>
    <mergeCell ref="C923:D923"/>
    <mergeCell ref="C931:D931"/>
    <mergeCell ref="C933:D933"/>
    <mergeCell ref="C941:D941"/>
    <mergeCell ref="C943:D943"/>
    <mergeCell ref="C951:D951"/>
    <mergeCell ref="C953:D953"/>
    <mergeCell ref="C961:D961"/>
    <mergeCell ref="C963:D963"/>
    <mergeCell ref="C971:D971"/>
    <mergeCell ref="C973:D973"/>
    <mergeCell ref="C811:D811"/>
    <mergeCell ref="C813:D813"/>
    <mergeCell ref="C821:D821"/>
    <mergeCell ref="C823:D823"/>
    <mergeCell ref="C831:D831"/>
    <mergeCell ref="C833:D833"/>
    <mergeCell ref="C841:D841"/>
    <mergeCell ref="C843:D843"/>
    <mergeCell ref="C851:D851"/>
    <mergeCell ref="C853:D853"/>
    <mergeCell ref="C861:D861"/>
    <mergeCell ref="C863:D863"/>
    <mergeCell ref="C871:D871"/>
    <mergeCell ref="C873:D873"/>
    <mergeCell ref="C881:D881"/>
    <mergeCell ref="C883:D883"/>
    <mergeCell ref="C891:D891"/>
    <mergeCell ref="C723:D723"/>
    <mergeCell ref="C731:D731"/>
    <mergeCell ref="C733:D733"/>
    <mergeCell ref="C741:D741"/>
    <mergeCell ref="C743:D743"/>
    <mergeCell ref="C751:D751"/>
    <mergeCell ref="C753:D753"/>
    <mergeCell ref="C761:D761"/>
    <mergeCell ref="C763:D763"/>
    <mergeCell ref="C771:D771"/>
    <mergeCell ref="C773:D773"/>
    <mergeCell ref="C781:D781"/>
    <mergeCell ref="C783:D783"/>
    <mergeCell ref="C791:D791"/>
    <mergeCell ref="C793:D793"/>
    <mergeCell ref="C801:D801"/>
    <mergeCell ref="C803:D803"/>
    <mergeCell ref="A730:AV730"/>
    <mergeCell ref="A740:AV740"/>
    <mergeCell ref="A750:AV750"/>
    <mergeCell ref="A760:AV760"/>
    <mergeCell ref="A770:AV770"/>
    <mergeCell ref="A780:AV780"/>
    <mergeCell ref="A790:AV790"/>
    <mergeCell ref="A800:AV800"/>
    <mergeCell ref="AS731:AT731"/>
    <mergeCell ref="AU731:AV731"/>
    <mergeCell ref="E733:F733"/>
    <mergeCell ref="G733:H733"/>
    <mergeCell ref="I733:J733"/>
    <mergeCell ref="K733:L733"/>
    <mergeCell ref="M733:N733"/>
    <mergeCell ref="AQ723:AR723"/>
    <mergeCell ref="AS723:AT723"/>
    <mergeCell ref="AU723:AV723"/>
    <mergeCell ref="O733:P733"/>
    <mergeCell ref="Q733:R733"/>
    <mergeCell ref="S733:T733"/>
    <mergeCell ref="U733:V733"/>
    <mergeCell ref="W733:X733"/>
    <mergeCell ref="Y733:Z733"/>
    <mergeCell ref="AA733:AB733"/>
    <mergeCell ref="AC733:AD733"/>
    <mergeCell ref="AE733:AF733"/>
    <mergeCell ref="AG733:AH733"/>
    <mergeCell ref="AI733:AJ733"/>
    <mergeCell ref="AO733:AP733"/>
    <mergeCell ref="C643:D643"/>
    <mergeCell ref="C651:D651"/>
    <mergeCell ref="C653:D653"/>
    <mergeCell ref="C661:D661"/>
    <mergeCell ref="C663:D663"/>
    <mergeCell ref="C671:D671"/>
    <mergeCell ref="C673:D673"/>
    <mergeCell ref="C681:D681"/>
    <mergeCell ref="C683:D683"/>
    <mergeCell ref="C691:D691"/>
    <mergeCell ref="C693:D693"/>
    <mergeCell ref="C701:D701"/>
    <mergeCell ref="C703:D703"/>
    <mergeCell ref="C711:D711"/>
    <mergeCell ref="C713:D713"/>
    <mergeCell ref="C721:D721"/>
    <mergeCell ref="A650:AV650"/>
    <mergeCell ref="A690:AV690"/>
    <mergeCell ref="A700:AV700"/>
    <mergeCell ref="A710:AV710"/>
    <mergeCell ref="A720:AV720"/>
    <mergeCell ref="AU643:AV643"/>
    <mergeCell ref="E641:F641"/>
    <mergeCell ref="G641:H641"/>
    <mergeCell ref="I641:J641"/>
    <mergeCell ref="K641:L641"/>
    <mergeCell ref="M641:N641"/>
    <mergeCell ref="O641:P641"/>
    <mergeCell ref="C553:D553"/>
    <mergeCell ref="C561:D561"/>
    <mergeCell ref="C563:D563"/>
    <mergeCell ref="C571:D571"/>
    <mergeCell ref="C573:D573"/>
    <mergeCell ref="C581:D581"/>
    <mergeCell ref="C583:D583"/>
    <mergeCell ref="C591:D591"/>
    <mergeCell ref="C593:D593"/>
    <mergeCell ref="C601:D601"/>
    <mergeCell ref="C603:D603"/>
    <mergeCell ref="C611:D611"/>
    <mergeCell ref="C613:D613"/>
    <mergeCell ref="C621:D621"/>
    <mergeCell ref="C623:D623"/>
    <mergeCell ref="C631:D631"/>
    <mergeCell ref="C633:D633"/>
    <mergeCell ref="A560:AV560"/>
    <mergeCell ref="A570:AV570"/>
    <mergeCell ref="A580:AV580"/>
    <mergeCell ref="A590:AV590"/>
    <mergeCell ref="A600:AV600"/>
    <mergeCell ref="A610:AV610"/>
    <mergeCell ref="A620:AV620"/>
    <mergeCell ref="A630:AV630"/>
    <mergeCell ref="Y561:Z561"/>
    <mergeCell ref="AA561:AB561"/>
    <mergeCell ref="AC561:AD561"/>
    <mergeCell ref="AE561:AF561"/>
    <mergeCell ref="AG561:AH561"/>
    <mergeCell ref="AI561:AJ561"/>
    <mergeCell ref="AO561:AP561"/>
    <mergeCell ref="AE563:AF563"/>
    <mergeCell ref="C471:D471"/>
    <mergeCell ref="C473:D473"/>
    <mergeCell ref="C481:D481"/>
    <mergeCell ref="C483:D483"/>
    <mergeCell ref="C491:D491"/>
    <mergeCell ref="C493:D493"/>
    <mergeCell ref="C501:D501"/>
    <mergeCell ref="C503:D503"/>
    <mergeCell ref="C511:D511"/>
    <mergeCell ref="C513:D513"/>
    <mergeCell ref="C521:D521"/>
    <mergeCell ref="C523:D523"/>
    <mergeCell ref="C531:D531"/>
    <mergeCell ref="C533:D533"/>
    <mergeCell ref="C541:D541"/>
    <mergeCell ref="C543:D543"/>
    <mergeCell ref="C551:D551"/>
    <mergeCell ref="A510:AV510"/>
    <mergeCell ref="A520:AV520"/>
    <mergeCell ref="A530:AV530"/>
    <mergeCell ref="A540:AV540"/>
    <mergeCell ref="A550:AV550"/>
    <mergeCell ref="E471:F471"/>
    <mergeCell ref="G471:H471"/>
    <mergeCell ref="I471:J471"/>
    <mergeCell ref="K471:L471"/>
    <mergeCell ref="M471:N471"/>
    <mergeCell ref="O471:P471"/>
    <mergeCell ref="Q471:R471"/>
    <mergeCell ref="C383:D383"/>
    <mergeCell ref="C391:D391"/>
    <mergeCell ref="C393:D393"/>
    <mergeCell ref="C401:D401"/>
    <mergeCell ref="C403:D403"/>
    <mergeCell ref="C411:D411"/>
    <mergeCell ref="C413:D413"/>
    <mergeCell ref="C421:D421"/>
    <mergeCell ref="C423:D423"/>
    <mergeCell ref="C431:D431"/>
    <mergeCell ref="C433:D433"/>
    <mergeCell ref="C441:D441"/>
    <mergeCell ref="C443:D443"/>
    <mergeCell ref="C451:D451"/>
    <mergeCell ref="C453:D453"/>
    <mergeCell ref="C461:D461"/>
    <mergeCell ref="C463:D463"/>
    <mergeCell ref="A430:AV430"/>
    <mergeCell ref="A440:AV440"/>
    <mergeCell ref="A450:AV450"/>
    <mergeCell ref="A460:AV460"/>
    <mergeCell ref="AS393:AT393"/>
    <mergeCell ref="AU393:AV393"/>
    <mergeCell ref="E391:F391"/>
    <mergeCell ref="G391:H391"/>
    <mergeCell ref="I391:J391"/>
    <mergeCell ref="K391:L391"/>
    <mergeCell ref="M391:N391"/>
    <mergeCell ref="C313:D313"/>
    <mergeCell ref="C321:D321"/>
    <mergeCell ref="C323:D323"/>
    <mergeCell ref="C331:D331"/>
    <mergeCell ref="C333:D333"/>
    <mergeCell ref="C341:D341"/>
    <mergeCell ref="C343:D343"/>
    <mergeCell ref="C351:D351"/>
    <mergeCell ref="C353:D353"/>
    <mergeCell ref="C361:D361"/>
    <mergeCell ref="C363:D363"/>
    <mergeCell ref="C371:D371"/>
    <mergeCell ref="C373:D373"/>
    <mergeCell ref="C381:D381"/>
    <mergeCell ref="Y321:Z321"/>
    <mergeCell ref="AA321:AB321"/>
    <mergeCell ref="AC321:AD321"/>
    <mergeCell ref="A360:AV360"/>
    <mergeCell ref="A370:AV370"/>
    <mergeCell ref="A380:AV380"/>
    <mergeCell ref="W301:X301"/>
    <mergeCell ref="Y301:Z301"/>
    <mergeCell ref="AA301:AB301"/>
    <mergeCell ref="AC301:AD301"/>
    <mergeCell ref="AE301:AF301"/>
    <mergeCell ref="AG301:AH301"/>
    <mergeCell ref="AI301:AJ301"/>
    <mergeCell ref="C281:D281"/>
    <mergeCell ref="C283:D283"/>
    <mergeCell ref="C291:D291"/>
    <mergeCell ref="C293:D293"/>
    <mergeCell ref="A290:AV290"/>
    <mergeCell ref="AM283:AN283"/>
    <mergeCell ref="AQ291:AR291"/>
    <mergeCell ref="AS281:AT281"/>
    <mergeCell ref="AU281:AV281"/>
    <mergeCell ref="E283:F283"/>
    <mergeCell ref="G283:H283"/>
    <mergeCell ref="I283:J283"/>
    <mergeCell ref="K283:L283"/>
    <mergeCell ref="M283:N283"/>
    <mergeCell ref="O283:P283"/>
    <mergeCell ref="Q283:R283"/>
    <mergeCell ref="S283:T283"/>
    <mergeCell ref="AG283:AH283"/>
    <mergeCell ref="AI283:AJ283"/>
    <mergeCell ref="AO283:AP283"/>
    <mergeCell ref="AQ283:AR283"/>
    <mergeCell ref="AS283:AT283"/>
    <mergeCell ref="G303:H303"/>
    <mergeCell ref="I303:J303"/>
    <mergeCell ref="K303:L303"/>
    <mergeCell ref="E291:F291"/>
    <mergeCell ref="E301:F301"/>
    <mergeCell ref="G301:H301"/>
    <mergeCell ref="I301:J301"/>
    <mergeCell ref="AS301:AT301"/>
    <mergeCell ref="AS293:AT293"/>
    <mergeCell ref="A310:AV310"/>
    <mergeCell ref="A320:AV320"/>
    <mergeCell ref="A330:AV330"/>
    <mergeCell ref="C131:D131"/>
    <mergeCell ref="C133:D133"/>
    <mergeCell ref="C141:D141"/>
    <mergeCell ref="C143:D143"/>
    <mergeCell ref="C151:D151"/>
    <mergeCell ref="C153:D153"/>
    <mergeCell ref="C161:D161"/>
    <mergeCell ref="C163:D163"/>
    <mergeCell ref="C171:D171"/>
    <mergeCell ref="C173:D173"/>
    <mergeCell ref="C181:D181"/>
    <mergeCell ref="C183:D183"/>
    <mergeCell ref="C191:D191"/>
    <mergeCell ref="C193:D193"/>
    <mergeCell ref="C201:D201"/>
    <mergeCell ref="C203:D203"/>
    <mergeCell ref="C211:D211"/>
    <mergeCell ref="AS131:AT131"/>
    <mergeCell ref="AU131:AV131"/>
    <mergeCell ref="E133:F133"/>
    <mergeCell ref="G133:H133"/>
    <mergeCell ref="I133:J133"/>
    <mergeCell ref="K133:L133"/>
    <mergeCell ref="M133:N133"/>
    <mergeCell ref="O133:P133"/>
    <mergeCell ref="Q133:R133"/>
    <mergeCell ref="S133:T133"/>
    <mergeCell ref="M1:N1"/>
    <mergeCell ref="O1:P1"/>
    <mergeCell ref="Q1:R1"/>
    <mergeCell ref="W1:X1"/>
    <mergeCell ref="C63:D63"/>
    <mergeCell ref="C71:D71"/>
    <mergeCell ref="C73:D73"/>
    <mergeCell ref="C81:D81"/>
    <mergeCell ref="C83:D83"/>
    <mergeCell ref="C91:D91"/>
    <mergeCell ref="C93:D93"/>
    <mergeCell ref="C101:D101"/>
    <mergeCell ref="C103:D103"/>
    <mergeCell ref="C111:D111"/>
    <mergeCell ref="C113:D113"/>
    <mergeCell ref="C121:D121"/>
    <mergeCell ref="C123:D123"/>
    <mergeCell ref="E71:F71"/>
    <mergeCell ref="G73:H73"/>
    <mergeCell ref="K73:L73"/>
    <mergeCell ref="G81:H81"/>
    <mergeCell ref="K81:L81"/>
    <mergeCell ref="U101:V101"/>
    <mergeCell ref="G103:H103"/>
    <mergeCell ref="K103:L103"/>
    <mergeCell ref="I71:J71"/>
    <mergeCell ref="Y1:Z1"/>
    <mergeCell ref="AC1:AD1"/>
    <mergeCell ref="AC3:AD3"/>
    <mergeCell ref="U1:V1"/>
    <mergeCell ref="U3:V3"/>
    <mergeCell ref="AK1:AL2"/>
    <mergeCell ref="AM1:AN2"/>
    <mergeCell ref="AM23:AN23"/>
    <mergeCell ref="W51:X51"/>
    <mergeCell ref="Y51:Z51"/>
    <mergeCell ref="AC43:AD43"/>
    <mergeCell ref="AC51:AD51"/>
    <mergeCell ref="A80:AV80"/>
    <mergeCell ref="AS53:AT53"/>
    <mergeCell ref="AU53:AV53"/>
    <mergeCell ref="AU51:AV51"/>
    <mergeCell ref="E53:F53"/>
    <mergeCell ref="E43:F43"/>
    <mergeCell ref="AS51:AT51"/>
    <mergeCell ref="AM83:AN83"/>
    <mergeCell ref="O81:P81"/>
    <mergeCell ref="I83:J83"/>
    <mergeCell ref="AQ3:AR3"/>
    <mergeCell ref="AS1:AT1"/>
    <mergeCell ref="AI3:AJ3"/>
    <mergeCell ref="AO3:AP3"/>
    <mergeCell ref="AS3:AT3"/>
    <mergeCell ref="AU3:AV3"/>
    <mergeCell ref="C1:D1"/>
    <mergeCell ref="C3:D3"/>
    <mergeCell ref="AU1:AV1"/>
    <mergeCell ref="E3:F3"/>
    <mergeCell ref="M3:N3"/>
    <mergeCell ref="O3:P3"/>
    <mergeCell ref="Q3:R3"/>
    <mergeCell ref="W3:X3"/>
    <mergeCell ref="Y3:Z3"/>
    <mergeCell ref="AA3:AB3"/>
    <mergeCell ref="AE3:AF3"/>
    <mergeCell ref="AG3:AH3"/>
    <mergeCell ref="AA1:AB1"/>
    <mergeCell ref="AE1:AF1"/>
    <mergeCell ref="AG1:AH1"/>
    <mergeCell ref="AI1:AJ1"/>
    <mergeCell ref="E1:F1"/>
    <mergeCell ref="AO1:AP1"/>
    <mergeCell ref="AK3:AL3"/>
    <mergeCell ref="AM3:AN3"/>
    <mergeCell ref="I1:J1"/>
    <mergeCell ref="I3:J3"/>
    <mergeCell ref="G1:H1"/>
    <mergeCell ref="G3:H3"/>
    <mergeCell ref="AS21:AT21"/>
    <mergeCell ref="I13:J13"/>
    <mergeCell ref="I21:J21"/>
    <mergeCell ref="I23:J23"/>
    <mergeCell ref="Q11:R11"/>
    <mergeCell ref="W11:X11"/>
    <mergeCell ref="Y11:Z11"/>
    <mergeCell ref="AC11:AD11"/>
    <mergeCell ref="U11:V11"/>
    <mergeCell ref="AK13:AL13"/>
    <mergeCell ref="AM13:AN13"/>
    <mergeCell ref="AS11:AT11"/>
    <mergeCell ref="AS13:AT13"/>
    <mergeCell ref="AU13:AV13"/>
    <mergeCell ref="E21:F21"/>
    <mergeCell ref="M21:N21"/>
    <mergeCell ref="O21:P21"/>
    <mergeCell ref="Q21:R21"/>
    <mergeCell ref="W21:X21"/>
    <mergeCell ref="Y21:Z21"/>
    <mergeCell ref="AC13:AD13"/>
    <mergeCell ref="AC21:AD21"/>
    <mergeCell ref="I11:J11"/>
    <mergeCell ref="A20:AV20"/>
    <mergeCell ref="AO11:AP11"/>
    <mergeCell ref="AS23:AT23"/>
    <mergeCell ref="AU23:AV23"/>
    <mergeCell ref="AC23:AD23"/>
    <mergeCell ref="U13:V13"/>
    <mergeCell ref="U21:V21"/>
    <mergeCell ref="U23:V23"/>
    <mergeCell ref="AK23:AL23"/>
    <mergeCell ref="AQ13:AR13"/>
    <mergeCell ref="AQ21:AR21"/>
    <mergeCell ref="AQ23:AR23"/>
    <mergeCell ref="AU21:AV21"/>
    <mergeCell ref="W23:X23"/>
    <mergeCell ref="Y23:Z23"/>
    <mergeCell ref="AA23:AB23"/>
    <mergeCell ref="AE23:AF23"/>
    <mergeCell ref="AG23:AH23"/>
    <mergeCell ref="AA21:AB21"/>
    <mergeCell ref="AE21:AF21"/>
    <mergeCell ref="AG21:AH21"/>
    <mergeCell ref="AI21:AJ21"/>
    <mergeCell ref="AO21:AP21"/>
    <mergeCell ref="AS33:AT33"/>
    <mergeCell ref="AU33:AV33"/>
    <mergeCell ref="E61:F61"/>
    <mergeCell ref="M61:N61"/>
    <mergeCell ref="O61:P61"/>
    <mergeCell ref="Q61:R61"/>
    <mergeCell ref="W61:X61"/>
    <mergeCell ref="AI23:AJ23"/>
    <mergeCell ref="AO23:AP23"/>
    <mergeCell ref="AI13:AJ13"/>
    <mergeCell ref="AO13:AP13"/>
    <mergeCell ref="AQ31:AR31"/>
    <mergeCell ref="AQ33:AR33"/>
    <mergeCell ref="AU43:AV43"/>
    <mergeCell ref="E51:F51"/>
    <mergeCell ref="M51:N51"/>
    <mergeCell ref="O51:P51"/>
    <mergeCell ref="Q51:R51"/>
    <mergeCell ref="AQ41:AR41"/>
    <mergeCell ref="O43:P43"/>
    <mergeCell ref="Q43:R43"/>
    <mergeCell ref="W43:X43"/>
    <mergeCell ref="Y43:Z43"/>
    <mergeCell ref="AA43:AB43"/>
    <mergeCell ref="AE43:AF43"/>
    <mergeCell ref="AG43:AH43"/>
    <mergeCell ref="AA41:AB41"/>
    <mergeCell ref="AE41:AF41"/>
    <mergeCell ref="AG41:AH41"/>
    <mergeCell ref="AI41:AJ41"/>
    <mergeCell ref="AO41:AP41"/>
    <mergeCell ref="M31:N31"/>
    <mergeCell ref="O31:P31"/>
    <mergeCell ref="AO53:AP53"/>
    <mergeCell ref="G51:H51"/>
    <mergeCell ref="K51:L51"/>
    <mergeCell ref="G53:H53"/>
    <mergeCell ref="K53:L53"/>
    <mergeCell ref="AQ53:AR53"/>
    <mergeCell ref="M53:N53"/>
    <mergeCell ref="O53:P53"/>
    <mergeCell ref="Q53:R53"/>
    <mergeCell ref="W53:X53"/>
    <mergeCell ref="Y53:Z53"/>
    <mergeCell ref="AA53:AB53"/>
    <mergeCell ref="AE53:AF53"/>
    <mergeCell ref="AG53:AH53"/>
    <mergeCell ref="M43:N43"/>
    <mergeCell ref="G41:H41"/>
    <mergeCell ref="K41:L41"/>
    <mergeCell ref="AS61:AT61"/>
    <mergeCell ref="AU61:AV61"/>
    <mergeCell ref="G13:H13"/>
    <mergeCell ref="K13:L13"/>
    <mergeCell ref="G21:H21"/>
    <mergeCell ref="K21:L21"/>
    <mergeCell ref="G23:H23"/>
    <mergeCell ref="K23:L23"/>
    <mergeCell ref="G31:H31"/>
    <mergeCell ref="K31:L31"/>
    <mergeCell ref="G33:H33"/>
    <mergeCell ref="AI43:AJ43"/>
    <mergeCell ref="AO43:AP43"/>
    <mergeCell ref="AI33:AJ33"/>
    <mergeCell ref="AO33:AP33"/>
    <mergeCell ref="AA31:AB31"/>
    <mergeCell ref="AE31:AF31"/>
    <mergeCell ref="AG31:AH31"/>
    <mergeCell ref="AI31:AJ31"/>
    <mergeCell ref="AO31:AP31"/>
    <mergeCell ref="AS31:AT31"/>
    <mergeCell ref="AC31:AD31"/>
    <mergeCell ref="AC33:AD33"/>
    <mergeCell ref="AC41:AD41"/>
    <mergeCell ref="AC53:AD53"/>
    <mergeCell ref="U43:V43"/>
    <mergeCell ref="U51:V51"/>
    <mergeCell ref="U53:V53"/>
    <mergeCell ref="AK53:AL53"/>
    <mergeCell ref="AM53:AN53"/>
    <mergeCell ref="AQ43:AR43"/>
    <mergeCell ref="AQ51:AR51"/>
    <mergeCell ref="AU71:AV71"/>
    <mergeCell ref="E73:F73"/>
    <mergeCell ref="M73:N73"/>
    <mergeCell ref="O73:P73"/>
    <mergeCell ref="Q73:R73"/>
    <mergeCell ref="W73:X73"/>
    <mergeCell ref="Y73:Z73"/>
    <mergeCell ref="AA73:AB73"/>
    <mergeCell ref="AE73:AF73"/>
    <mergeCell ref="Y71:Z71"/>
    <mergeCell ref="AA71:AB71"/>
    <mergeCell ref="AE71:AF71"/>
    <mergeCell ref="AG71:AH71"/>
    <mergeCell ref="AI71:AJ71"/>
    <mergeCell ref="AS63:AT63"/>
    <mergeCell ref="AU63:AV63"/>
    <mergeCell ref="A70:AV70"/>
    <mergeCell ref="M71:N71"/>
    <mergeCell ref="O71:P71"/>
    <mergeCell ref="Q71:R71"/>
    <mergeCell ref="W71:X71"/>
    <mergeCell ref="AC71:AD71"/>
    <mergeCell ref="G71:H71"/>
    <mergeCell ref="K71:L71"/>
    <mergeCell ref="U71:V71"/>
    <mergeCell ref="E63:F63"/>
    <mergeCell ref="AS73:AT73"/>
    <mergeCell ref="AU73:AV73"/>
    <mergeCell ref="AS71:AT71"/>
    <mergeCell ref="U73:V73"/>
    <mergeCell ref="I93:J93"/>
    <mergeCell ref="Q81:R81"/>
    <mergeCell ref="W81:X81"/>
    <mergeCell ref="AI83:AJ83"/>
    <mergeCell ref="AO83:AP83"/>
    <mergeCell ref="AK93:AL93"/>
    <mergeCell ref="AM93:AN93"/>
    <mergeCell ref="AK81:AL82"/>
    <mergeCell ref="AM81:AN82"/>
    <mergeCell ref="AK91:AL92"/>
    <mergeCell ref="M63:N63"/>
    <mergeCell ref="O63:P63"/>
    <mergeCell ref="Q63:R63"/>
    <mergeCell ref="W63:X63"/>
    <mergeCell ref="Y63:Z63"/>
    <mergeCell ref="AA63:AB63"/>
    <mergeCell ref="AE63:AF63"/>
    <mergeCell ref="AK63:AL63"/>
    <mergeCell ref="AK71:AL72"/>
    <mergeCell ref="AM71:AN72"/>
    <mergeCell ref="K83:L83"/>
    <mergeCell ref="U81:V81"/>
    <mergeCell ref="U91:V91"/>
    <mergeCell ref="U93:V93"/>
    <mergeCell ref="AU83:AV83"/>
    <mergeCell ref="E91:F91"/>
    <mergeCell ref="M91:N91"/>
    <mergeCell ref="O91:P91"/>
    <mergeCell ref="Q91:R91"/>
    <mergeCell ref="W91:X91"/>
    <mergeCell ref="AS81:AT81"/>
    <mergeCell ref="AU81:AV81"/>
    <mergeCell ref="E83:F83"/>
    <mergeCell ref="M83:N83"/>
    <mergeCell ref="O83:P83"/>
    <mergeCell ref="Q83:R83"/>
    <mergeCell ref="W83:X83"/>
    <mergeCell ref="Y83:Z83"/>
    <mergeCell ref="AA83:AB83"/>
    <mergeCell ref="AE83:AF83"/>
    <mergeCell ref="Y81:Z81"/>
    <mergeCell ref="AA81:AB81"/>
    <mergeCell ref="AE81:AF81"/>
    <mergeCell ref="E81:F81"/>
    <mergeCell ref="M81:N81"/>
    <mergeCell ref="AC83:AD83"/>
    <mergeCell ref="U83:V83"/>
    <mergeCell ref="K91:L91"/>
    <mergeCell ref="AC81:AD81"/>
    <mergeCell ref="A90:AV90"/>
    <mergeCell ref="AS83:AT83"/>
    <mergeCell ref="I91:J91"/>
    <mergeCell ref="G83:H83"/>
    <mergeCell ref="AI111:AJ111"/>
    <mergeCell ref="AO111:AP111"/>
    <mergeCell ref="AC111:AD111"/>
    <mergeCell ref="AC113:AD113"/>
    <mergeCell ref="G111:H111"/>
    <mergeCell ref="K111:L111"/>
    <mergeCell ref="G113:H113"/>
    <mergeCell ref="K113:L113"/>
    <mergeCell ref="I111:J111"/>
    <mergeCell ref="I113:J113"/>
    <mergeCell ref="U111:V111"/>
    <mergeCell ref="U113:V113"/>
    <mergeCell ref="AG113:AH113"/>
    <mergeCell ref="AI113:AJ113"/>
    <mergeCell ref="AK111:AL112"/>
    <mergeCell ref="AM111:AN112"/>
    <mergeCell ref="S111:T111"/>
    <mergeCell ref="S113:T113"/>
    <mergeCell ref="S103:T103"/>
    <mergeCell ref="AU93:AV93"/>
    <mergeCell ref="E101:F101"/>
    <mergeCell ref="M101:N101"/>
    <mergeCell ref="O101:P101"/>
    <mergeCell ref="Q101:R101"/>
    <mergeCell ref="W101:X101"/>
    <mergeCell ref="AS91:AT91"/>
    <mergeCell ref="AU91:AV91"/>
    <mergeCell ref="E93:F93"/>
    <mergeCell ref="M93:N93"/>
    <mergeCell ref="O93:P93"/>
    <mergeCell ref="Q93:R93"/>
    <mergeCell ref="W93:X93"/>
    <mergeCell ref="Y93:Z93"/>
    <mergeCell ref="AA93:AB93"/>
    <mergeCell ref="AE93:AF93"/>
    <mergeCell ref="Y91:Z91"/>
    <mergeCell ref="AA91:AB91"/>
    <mergeCell ref="AE91:AF91"/>
    <mergeCell ref="AG91:AH91"/>
    <mergeCell ref="AI91:AJ91"/>
    <mergeCell ref="AO91:AP91"/>
    <mergeCell ref="AC91:AD91"/>
    <mergeCell ref="AC93:AD93"/>
    <mergeCell ref="G91:H91"/>
    <mergeCell ref="G93:H93"/>
    <mergeCell ref="S91:T91"/>
    <mergeCell ref="S93:T93"/>
    <mergeCell ref="A100:AV100"/>
    <mergeCell ref="G101:H101"/>
    <mergeCell ref="AS93:AT93"/>
    <mergeCell ref="AU41:AV41"/>
    <mergeCell ref="AG51:AH51"/>
    <mergeCell ref="AI51:AJ51"/>
    <mergeCell ref="AO51:AP51"/>
    <mergeCell ref="I31:J31"/>
    <mergeCell ref="I33:J33"/>
    <mergeCell ref="I41:J41"/>
    <mergeCell ref="I43:J43"/>
    <mergeCell ref="I51:J51"/>
    <mergeCell ref="I53:J53"/>
    <mergeCell ref="I73:J73"/>
    <mergeCell ref="I81:J81"/>
    <mergeCell ref="AC61:AD61"/>
    <mergeCell ref="AC63:AD63"/>
    <mergeCell ref="K61:L61"/>
    <mergeCell ref="G63:H63"/>
    <mergeCell ref="K63:L63"/>
    <mergeCell ref="U61:V61"/>
    <mergeCell ref="U63:V63"/>
    <mergeCell ref="Y61:Z61"/>
    <mergeCell ref="AA61:AB61"/>
    <mergeCell ref="I63:J63"/>
    <mergeCell ref="A60:AV60"/>
    <mergeCell ref="AS62:AT62"/>
    <mergeCell ref="E41:F41"/>
    <mergeCell ref="AS41:AT41"/>
    <mergeCell ref="G43:H43"/>
    <mergeCell ref="K43:L43"/>
    <mergeCell ref="AK43:AL43"/>
    <mergeCell ref="AM43:AN43"/>
    <mergeCell ref="AS43:AT43"/>
    <mergeCell ref="M41:N41"/>
    <mergeCell ref="S13:T13"/>
    <mergeCell ref="S21:T21"/>
    <mergeCell ref="S23:T23"/>
    <mergeCell ref="S31:T31"/>
    <mergeCell ref="S33:T33"/>
    <mergeCell ref="S41:T41"/>
    <mergeCell ref="S43:T43"/>
    <mergeCell ref="S51:T51"/>
    <mergeCell ref="S53:T53"/>
    <mergeCell ref="S61:T61"/>
    <mergeCell ref="S63:T63"/>
    <mergeCell ref="S71:T71"/>
    <mergeCell ref="S73:T73"/>
    <mergeCell ref="S81:T81"/>
    <mergeCell ref="S83:T83"/>
    <mergeCell ref="A50:AV50"/>
    <mergeCell ref="AE11:AF11"/>
    <mergeCell ref="AG11:AH11"/>
    <mergeCell ref="AI11:AJ11"/>
    <mergeCell ref="AK11:AL12"/>
    <mergeCell ref="AM11:AN12"/>
    <mergeCell ref="AU11:AV11"/>
    <mergeCell ref="AU31:AV31"/>
    <mergeCell ref="E33:F33"/>
    <mergeCell ref="M33:N33"/>
    <mergeCell ref="O33:P33"/>
    <mergeCell ref="Q33:R33"/>
    <mergeCell ref="W33:X33"/>
    <mergeCell ref="Y33:Z33"/>
    <mergeCell ref="AA33:AB33"/>
    <mergeCell ref="AE33:AF33"/>
    <mergeCell ref="AG33:AH33"/>
    <mergeCell ref="AE13:AF13"/>
    <mergeCell ref="AG13:AH13"/>
    <mergeCell ref="I103:J103"/>
    <mergeCell ref="AQ11:AR11"/>
    <mergeCell ref="AQ1:AR1"/>
    <mergeCell ref="I101:J101"/>
    <mergeCell ref="K93:L93"/>
    <mergeCell ref="AG93:AH93"/>
    <mergeCell ref="AI93:AJ93"/>
    <mergeCell ref="AO93:AP93"/>
    <mergeCell ref="S101:T101"/>
    <mergeCell ref="U103:V103"/>
    <mergeCell ref="AQ61:AR61"/>
    <mergeCell ref="AQ63:AR63"/>
    <mergeCell ref="AQ71:AR71"/>
    <mergeCell ref="AQ73:AR73"/>
    <mergeCell ref="AQ81:AR81"/>
    <mergeCell ref="AQ83:AR83"/>
    <mergeCell ref="K101:L101"/>
    <mergeCell ref="K1:L1"/>
    <mergeCell ref="K3:L3"/>
    <mergeCell ref="AC103:AD103"/>
    <mergeCell ref="A30:AV30"/>
    <mergeCell ref="A40:AV40"/>
    <mergeCell ref="AK21:AL22"/>
    <mergeCell ref="AM21:AN22"/>
    <mergeCell ref="AK31:AL32"/>
    <mergeCell ref="AO63:AP63"/>
    <mergeCell ref="AK83:AL83"/>
    <mergeCell ref="S1:T1"/>
    <mergeCell ref="S3:T3"/>
    <mergeCell ref="S11:T11"/>
    <mergeCell ref="G11:H11"/>
    <mergeCell ref="K11:L11"/>
    <mergeCell ref="AQ91:AR91"/>
    <mergeCell ref="AQ93:AR93"/>
    <mergeCell ref="AQ101:AR101"/>
    <mergeCell ref="AC73:AD73"/>
    <mergeCell ref="AM63:AN63"/>
    <mergeCell ref="AO71:AP71"/>
    <mergeCell ref="AG63:AH63"/>
    <mergeCell ref="AI63:AJ63"/>
    <mergeCell ref="K33:L33"/>
    <mergeCell ref="AE61:AF61"/>
    <mergeCell ref="AG61:AH61"/>
    <mergeCell ref="AI61:AJ61"/>
    <mergeCell ref="AO61:AP61"/>
    <mergeCell ref="AM91:AN92"/>
    <mergeCell ref="AK101:AL102"/>
    <mergeCell ref="AM101:AN102"/>
    <mergeCell ref="AG81:AH81"/>
    <mergeCell ref="AI81:AJ81"/>
    <mergeCell ref="AO81:AP81"/>
    <mergeCell ref="AK73:AL73"/>
    <mergeCell ref="AM73:AN73"/>
    <mergeCell ref="AG83:AH83"/>
    <mergeCell ref="AG73:AH73"/>
    <mergeCell ref="AI73:AJ73"/>
    <mergeCell ref="AO73:AP73"/>
    <mergeCell ref="AG101:AH101"/>
    <mergeCell ref="AI101:AJ101"/>
    <mergeCell ref="AO101:AP101"/>
    <mergeCell ref="AC101:AD101"/>
    <mergeCell ref="AM31:AN32"/>
    <mergeCell ref="AU121:AV121"/>
    <mergeCell ref="E123:F123"/>
    <mergeCell ref="G123:H123"/>
    <mergeCell ref="I123:J123"/>
    <mergeCell ref="K123:L123"/>
    <mergeCell ref="M123:N123"/>
    <mergeCell ref="O123:P123"/>
    <mergeCell ref="Q123:R123"/>
    <mergeCell ref="S123:T123"/>
    <mergeCell ref="U123:V123"/>
    <mergeCell ref="W123:X123"/>
    <mergeCell ref="Y123:Z123"/>
    <mergeCell ref="AA123:AB123"/>
    <mergeCell ref="AC123:AD123"/>
    <mergeCell ref="AE123:AF123"/>
    <mergeCell ref="AG123:AH123"/>
    <mergeCell ref="AI123:AJ123"/>
    <mergeCell ref="AO123:AP123"/>
    <mergeCell ref="AQ123:AR123"/>
    <mergeCell ref="AS123:AT123"/>
    <mergeCell ref="AU123:AV123"/>
    <mergeCell ref="E121:F121"/>
    <mergeCell ref="G121:H121"/>
    <mergeCell ref="I121:J121"/>
    <mergeCell ref="K121:L121"/>
    <mergeCell ref="M121:N121"/>
    <mergeCell ref="O121:P121"/>
    <mergeCell ref="Q121:R121"/>
    <mergeCell ref="S121:T121"/>
    <mergeCell ref="U121:V121"/>
    <mergeCell ref="W121:X121"/>
    <mergeCell ref="AS121:AT121"/>
    <mergeCell ref="AU103:AV103"/>
    <mergeCell ref="E111:F111"/>
    <mergeCell ref="M111:N111"/>
    <mergeCell ref="O111:P111"/>
    <mergeCell ref="Q111:R111"/>
    <mergeCell ref="W111:X111"/>
    <mergeCell ref="AK113:AL113"/>
    <mergeCell ref="AM113:AN113"/>
    <mergeCell ref="AQ103:AR103"/>
    <mergeCell ref="AQ111:AR111"/>
    <mergeCell ref="AQ113:AR113"/>
    <mergeCell ref="AS101:AT101"/>
    <mergeCell ref="AU101:AV101"/>
    <mergeCell ref="E103:F103"/>
    <mergeCell ref="M103:N103"/>
    <mergeCell ref="O103:P103"/>
    <mergeCell ref="Q103:R103"/>
    <mergeCell ref="W103:X103"/>
    <mergeCell ref="AG111:AH111"/>
    <mergeCell ref="AO113:AP113"/>
    <mergeCell ref="AG103:AH103"/>
    <mergeCell ref="AI103:AJ103"/>
    <mergeCell ref="AO103:AP103"/>
    <mergeCell ref="AK103:AL103"/>
    <mergeCell ref="AM103:AN103"/>
    <mergeCell ref="AS103:AT103"/>
    <mergeCell ref="Y103:Z103"/>
    <mergeCell ref="AA103:AB103"/>
    <mergeCell ref="AE103:AF103"/>
    <mergeCell ref="Y101:Z101"/>
    <mergeCell ref="AA101:AB101"/>
    <mergeCell ref="AE101:AF101"/>
    <mergeCell ref="K131:L131"/>
    <mergeCell ref="M131:N131"/>
    <mergeCell ref="O131:P131"/>
    <mergeCell ref="Q131:R131"/>
    <mergeCell ref="S131:T131"/>
    <mergeCell ref="U131:V131"/>
    <mergeCell ref="W131:X131"/>
    <mergeCell ref="AC121:AD121"/>
    <mergeCell ref="AE121:AF121"/>
    <mergeCell ref="AG121:AH121"/>
    <mergeCell ref="AI121:AJ121"/>
    <mergeCell ref="AO121:AP121"/>
    <mergeCell ref="AK123:AL123"/>
    <mergeCell ref="AM123:AN123"/>
    <mergeCell ref="AQ121:AR121"/>
    <mergeCell ref="Y141:Z141"/>
    <mergeCell ref="AA141:AB141"/>
    <mergeCell ref="AC141:AD141"/>
    <mergeCell ref="AE141:AF141"/>
    <mergeCell ref="AG141:AH141"/>
    <mergeCell ref="AI141:AJ141"/>
    <mergeCell ref="AO141:AP141"/>
    <mergeCell ref="AK121:AL122"/>
    <mergeCell ref="AM121:AN122"/>
    <mergeCell ref="AM141:AN142"/>
    <mergeCell ref="U133:V133"/>
    <mergeCell ref="W133:X133"/>
    <mergeCell ref="Y133:Z133"/>
    <mergeCell ref="AA133:AB133"/>
    <mergeCell ref="AC133:AD133"/>
    <mergeCell ref="AE133:AF133"/>
    <mergeCell ref="AG133:AH133"/>
    <mergeCell ref="A110:AV110"/>
    <mergeCell ref="AS113:AT113"/>
    <mergeCell ref="AU113:AV113"/>
    <mergeCell ref="AS111:AT111"/>
    <mergeCell ref="AU111:AV111"/>
    <mergeCell ref="E113:F113"/>
    <mergeCell ref="M113:N113"/>
    <mergeCell ref="O113:P113"/>
    <mergeCell ref="Q113:R113"/>
    <mergeCell ref="W113:X113"/>
    <mergeCell ref="Y113:Z113"/>
    <mergeCell ref="AA113:AB113"/>
    <mergeCell ref="AE113:AF113"/>
    <mergeCell ref="Y111:Z111"/>
    <mergeCell ref="AA111:AB111"/>
    <mergeCell ref="AE111:AF111"/>
    <mergeCell ref="AK143:AL143"/>
    <mergeCell ref="AM143:AN143"/>
    <mergeCell ref="AQ131:AR131"/>
    <mergeCell ref="Y131:Z131"/>
    <mergeCell ref="AA131:AB131"/>
    <mergeCell ref="AC131:AD131"/>
    <mergeCell ref="AE131:AF131"/>
    <mergeCell ref="AG131:AH131"/>
    <mergeCell ref="AI131:AJ131"/>
    <mergeCell ref="AO131:AP131"/>
    <mergeCell ref="AK133:AL133"/>
    <mergeCell ref="AM133:AN133"/>
    <mergeCell ref="AQ141:AR141"/>
    <mergeCell ref="AK131:AL132"/>
    <mergeCell ref="AM131:AN132"/>
    <mergeCell ref="AK141:AL142"/>
    <mergeCell ref="AU141:AV141"/>
    <mergeCell ref="E143:F143"/>
    <mergeCell ref="G143:H143"/>
    <mergeCell ref="I143:J143"/>
    <mergeCell ref="K143:L143"/>
    <mergeCell ref="M143:N143"/>
    <mergeCell ref="O143:P143"/>
    <mergeCell ref="Q143:R143"/>
    <mergeCell ref="S143:T143"/>
    <mergeCell ref="U143:V143"/>
    <mergeCell ref="W143:X143"/>
    <mergeCell ref="Y143:Z143"/>
    <mergeCell ref="AA143:AB143"/>
    <mergeCell ref="AC143:AD143"/>
    <mergeCell ref="AE143:AF143"/>
    <mergeCell ref="AG143:AH143"/>
    <mergeCell ref="AI143:AJ143"/>
    <mergeCell ref="AO143:AP143"/>
    <mergeCell ref="AQ143:AR143"/>
    <mergeCell ref="AS143:AT143"/>
    <mergeCell ref="AU143:AV143"/>
    <mergeCell ref="E141:F141"/>
    <mergeCell ref="G141:H141"/>
    <mergeCell ref="I141:J141"/>
    <mergeCell ref="K141:L141"/>
    <mergeCell ref="M141:N141"/>
    <mergeCell ref="O141:P141"/>
    <mergeCell ref="Q141:R141"/>
    <mergeCell ref="S141:T141"/>
    <mergeCell ref="U141:V141"/>
    <mergeCell ref="W141:X141"/>
    <mergeCell ref="AI133:AJ133"/>
    <mergeCell ref="AO133:AP133"/>
    <mergeCell ref="AQ133:AR133"/>
    <mergeCell ref="AS133:AT133"/>
    <mergeCell ref="AU133:AV133"/>
    <mergeCell ref="E131:F131"/>
    <mergeCell ref="G131:H131"/>
    <mergeCell ref="I131:J131"/>
    <mergeCell ref="AS153:AT153"/>
    <mergeCell ref="AU153:AV153"/>
    <mergeCell ref="E151:F151"/>
    <mergeCell ref="G151:H151"/>
    <mergeCell ref="I151:J151"/>
    <mergeCell ref="K151:L151"/>
    <mergeCell ref="M151:N151"/>
    <mergeCell ref="O151:P151"/>
    <mergeCell ref="Q151:R151"/>
    <mergeCell ref="S151:T151"/>
    <mergeCell ref="U151:V151"/>
    <mergeCell ref="W151:X151"/>
    <mergeCell ref="Y151:Z151"/>
    <mergeCell ref="AA151:AB151"/>
    <mergeCell ref="AC151:AD151"/>
    <mergeCell ref="AE151:AF151"/>
    <mergeCell ref="AG151:AH151"/>
    <mergeCell ref="AI151:AJ151"/>
    <mergeCell ref="AO151:AP151"/>
    <mergeCell ref="AK153:AL153"/>
    <mergeCell ref="AM153:AN153"/>
    <mergeCell ref="AK151:AL152"/>
    <mergeCell ref="AM151:AN152"/>
    <mergeCell ref="AS141:AT141"/>
    <mergeCell ref="AU163:AV163"/>
    <mergeCell ref="E161:F161"/>
    <mergeCell ref="G161:H161"/>
    <mergeCell ref="I161:J161"/>
    <mergeCell ref="K161:L161"/>
    <mergeCell ref="M161:N161"/>
    <mergeCell ref="O161:P161"/>
    <mergeCell ref="Q161:R161"/>
    <mergeCell ref="S161:T161"/>
    <mergeCell ref="U161:V161"/>
    <mergeCell ref="W161:X161"/>
    <mergeCell ref="AQ151:AR151"/>
    <mergeCell ref="AS151:AT151"/>
    <mergeCell ref="AU151:AV151"/>
    <mergeCell ref="E153:F153"/>
    <mergeCell ref="G153:H153"/>
    <mergeCell ref="I153:J153"/>
    <mergeCell ref="K153:L153"/>
    <mergeCell ref="M153:N153"/>
    <mergeCell ref="O153:P153"/>
    <mergeCell ref="Q153:R153"/>
    <mergeCell ref="S153:T153"/>
    <mergeCell ref="U153:V153"/>
    <mergeCell ref="W153:X153"/>
    <mergeCell ref="Y153:Z153"/>
    <mergeCell ref="AA153:AB153"/>
    <mergeCell ref="AC153:AD153"/>
    <mergeCell ref="AE153:AF153"/>
    <mergeCell ref="AG153:AH153"/>
    <mergeCell ref="AI153:AJ153"/>
    <mergeCell ref="AO153:AP153"/>
    <mergeCell ref="AQ153:AR153"/>
    <mergeCell ref="AQ161:AR161"/>
    <mergeCell ref="Y161:Z161"/>
    <mergeCell ref="AA161:AB161"/>
    <mergeCell ref="AC161:AD161"/>
    <mergeCell ref="AE161:AF161"/>
    <mergeCell ref="AG161:AH161"/>
    <mergeCell ref="AI161:AJ161"/>
    <mergeCell ref="AO161:AP161"/>
    <mergeCell ref="AK163:AL163"/>
    <mergeCell ref="W183:X183"/>
    <mergeCell ref="Y183:Z183"/>
    <mergeCell ref="AA183:AB183"/>
    <mergeCell ref="AC183:AD183"/>
    <mergeCell ref="AE183:AF183"/>
    <mergeCell ref="AG183:AH183"/>
    <mergeCell ref="AI183:AJ183"/>
    <mergeCell ref="AO183:AP183"/>
    <mergeCell ref="AQ183:AR183"/>
    <mergeCell ref="AQ163:AR163"/>
    <mergeCell ref="W181:X181"/>
    <mergeCell ref="Y181:Z181"/>
    <mergeCell ref="AA181:AB181"/>
    <mergeCell ref="AC181:AD181"/>
    <mergeCell ref="AE181:AF181"/>
    <mergeCell ref="AG181:AH181"/>
    <mergeCell ref="AI181:AJ181"/>
    <mergeCell ref="AO181:AP181"/>
    <mergeCell ref="AK183:AL183"/>
    <mergeCell ref="AM183:AN183"/>
    <mergeCell ref="AQ181:AR181"/>
    <mergeCell ref="AK161:AL162"/>
    <mergeCell ref="AM161:AN162"/>
    <mergeCell ref="AS183:AT183"/>
    <mergeCell ref="AU183:AV183"/>
    <mergeCell ref="E181:F181"/>
    <mergeCell ref="G181:H181"/>
    <mergeCell ref="I181:J181"/>
    <mergeCell ref="K181:L181"/>
    <mergeCell ref="M181:N181"/>
    <mergeCell ref="O181:P181"/>
    <mergeCell ref="Q181:R181"/>
    <mergeCell ref="S181:T181"/>
    <mergeCell ref="U181:V181"/>
    <mergeCell ref="AM163:AN163"/>
    <mergeCell ref="AQ171:AR171"/>
    <mergeCell ref="AS161:AT161"/>
    <mergeCell ref="AU161:AV161"/>
    <mergeCell ref="E163:F163"/>
    <mergeCell ref="G163:H163"/>
    <mergeCell ref="I163:J163"/>
    <mergeCell ref="K163:L163"/>
    <mergeCell ref="M163:N163"/>
    <mergeCell ref="O163:P163"/>
    <mergeCell ref="Q163:R163"/>
    <mergeCell ref="S163:T163"/>
    <mergeCell ref="U163:V163"/>
    <mergeCell ref="W163:X163"/>
    <mergeCell ref="Y163:Z163"/>
    <mergeCell ref="AA163:AB163"/>
    <mergeCell ref="AC163:AD163"/>
    <mergeCell ref="AE163:AF163"/>
    <mergeCell ref="AG163:AH163"/>
    <mergeCell ref="AI163:AJ163"/>
    <mergeCell ref="AO163:AP163"/>
    <mergeCell ref="AS163:AT163"/>
    <mergeCell ref="E171:F171"/>
    <mergeCell ref="G171:H171"/>
    <mergeCell ref="I171:J171"/>
    <mergeCell ref="K171:L171"/>
    <mergeCell ref="M171:N171"/>
    <mergeCell ref="O171:P171"/>
    <mergeCell ref="Q171:R171"/>
    <mergeCell ref="S171:T171"/>
    <mergeCell ref="U171:V171"/>
    <mergeCell ref="W171:X171"/>
    <mergeCell ref="Y171:Z171"/>
    <mergeCell ref="AA171:AB171"/>
    <mergeCell ref="AC171:AD171"/>
    <mergeCell ref="AE171:AF171"/>
    <mergeCell ref="AG171:AH171"/>
    <mergeCell ref="AI171:AJ171"/>
    <mergeCell ref="AO171:AP171"/>
    <mergeCell ref="AS171:AT171"/>
    <mergeCell ref="AQ193:AR193"/>
    <mergeCell ref="AS193:AT193"/>
    <mergeCell ref="AU193:AV193"/>
    <mergeCell ref="E191:F191"/>
    <mergeCell ref="G191:H191"/>
    <mergeCell ref="I191:J191"/>
    <mergeCell ref="K191:L191"/>
    <mergeCell ref="M191:N191"/>
    <mergeCell ref="O191:P191"/>
    <mergeCell ref="Q191:R191"/>
    <mergeCell ref="S191:T191"/>
    <mergeCell ref="U191:V191"/>
    <mergeCell ref="W191:X191"/>
    <mergeCell ref="Y201:Z201"/>
    <mergeCell ref="AA201:AB201"/>
    <mergeCell ref="AC201:AD201"/>
    <mergeCell ref="AE201:AF201"/>
    <mergeCell ref="AG201:AH201"/>
    <mergeCell ref="AI201:AJ201"/>
    <mergeCell ref="AO201:AP201"/>
    <mergeCell ref="AS191:AT191"/>
    <mergeCell ref="AU191:AV191"/>
    <mergeCell ref="E193:F193"/>
    <mergeCell ref="G193:H193"/>
    <mergeCell ref="I193:J193"/>
    <mergeCell ref="K193:L193"/>
    <mergeCell ref="M193:N193"/>
    <mergeCell ref="O193:P193"/>
    <mergeCell ref="Q193:R193"/>
    <mergeCell ref="S193:T193"/>
    <mergeCell ref="U193:V193"/>
    <mergeCell ref="W193:X193"/>
    <mergeCell ref="AU171:AV171"/>
    <mergeCell ref="E173:F173"/>
    <mergeCell ref="G173:H173"/>
    <mergeCell ref="I173:J173"/>
    <mergeCell ref="K173:L173"/>
    <mergeCell ref="M173:N173"/>
    <mergeCell ref="O173:P173"/>
    <mergeCell ref="Q173:R173"/>
    <mergeCell ref="S173:T173"/>
    <mergeCell ref="U173:V173"/>
    <mergeCell ref="W173:X173"/>
    <mergeCell ref="Y173:Z173"/>
    <mergeCell ref="AA173:AB173"/>
    <mergeCell ref="AC173:AD173"/>
    <mergeCell ref="AE173:AF173"/>
    <mergeCell ref="AG173:AH173"/>
    <mergeCell ref="AI173:AJ173"/>
    <mergeCell ref="AO173:AP173"/>
    <mergeCell ref="AQ173:AR173"/>
    <mergeCell ref="AS173:AT173"/>
    <mergeCell ref="AU173:AV173"/>
    <mergeCell ref="AK171:AL172"/>
    <mergeCell ref="AM171:AN172"/>
    <mergeCell ref="AS181:AT181"/>
    <mergeCell ref="AU181:AV181"/>
    <mergeCell ref="E183:F183"/>
    <mergeCell ref="G183:H183"/>
    <mergeCell ref="I183:J183"/>
    <mergeCell ref="K183:L183"/>
    <mergeCell ref="M183:N183"/>
    <mergeCell ref="O183:P183"/>
    <mergeCell ref="Q183:R183"/>
    <mergeCell ref="S183:T183"/>
    <mergeCell ref="U183:V183"/>
    <mergeCell ref="AK203:AL203"/>
    <mergeCell ref="AM203:AN203"/>
    <mergeCell ref="AQ191:AR191"/>
    <mergeCell ref="Y191:Z191"/>
    <mergeCell ref="AA191:AB191"/>
    <mergeCell ref="AC191:AD191"/>
    <mergeCell ref="AE191:AF191"/>
    <mergeCell ref="AG191:AH191"/>
    <mergeCell ref="AI191:AJ191"/>
    <mergeCell ref="AO191:AP191"/>
    <mergeCell ref="AK193:AL193"/>
    <mergeCell ref="AM193:AN193"/>
    <mergeCell ref="AQ201:AR201"/>
    <mergeCell ref="AS201:AT201"/>
    <mergeCell ref="AU201:AV201"/>
    <mergeCell ref="E203:F203"/>
    <mergeCell ref="G203:H203"/>
    <mergeCell ref="I203:J203"/>
    <mergeCell ref="K203:L203"/>
    <mergeCell ref="M203:N203"/>
    <mergeCell ref="O203:P203"/>
    <mergeCell ref="U203:V203"/>
    <mergeCell ref="W203:X203"/>
    <mergeCell ref="Y203:Z203"/>
    <mergeCell ref="AA203:AB203"/>
    <mergeCell ref="AC203:AD203"/>
    <mergeCell ref="AE203:AF203"/>
    <mergeCell ref="AG203:AH203"/>
    <mergeCell ref="AI203:AJ203"/>
    <mergeCell ref="AO203:AP203"/>
    <mergeCell ref="AQ203:AR203"/>
    <mergeCell ref="AS203:AT203"/>
    <mergeCell ref="AU203:AV203"/>
    <mergeCell ref="E201:F201"/>
    <mergeCell ref="G201:H201"/>
    <mergeCell ref="I201:J201"/>
    <mergeCell ref="K201:L201"/>
    <mergeCell ref="M201:N201"/>
    <mergeCell ref="O201:P201"/>
    <mergeCell ref="Q201:R201"/>
    <mergeCell ref="S201:T201"/>
    <mergeCell ref="U201:V201"/>
    <mergeCell ref="W201:X201"/>
    <mergeCell ref="Y193:Z193"/>
    <mergeCell ref="AA193:AB193"/>
    <mergeCell ref="AC193:AD193"/>
    <mergeCell ref="AE193:AF193"/>
    <mergeCell ref="AG193:AH193"/>
    <mergeCell ref="AI193:AJ193"/>
    <mergeCell ref="AO193:AP193"/>
    <mergeCell ref="AS213:AT213"/>
    <mergeCell ref="AU213:AV213"/>
    <mergeCell ref="E211:F211"/>
    <mergeCell ref="G211:H211"/>
    <mergeCell ref="I211:J211"/>
    <mergeCell ref="K211:L211"/>
    <mergeCell ref="M211:N211"/>
    <mergeCell ref="O211:P211"/>
    <mergeCell ref="Q211:R211"/>
    <mergeCell ref="S211:T211"/>
    <mergeCell ref="U211:V211"/>
    <mergeCell ref="W211:X211"/>
    <mergeCell ref="Y211:Z211"/>
    <mergeCell ref="AA211:AB211"/>
    <mergeCell ref="AC211:AD211"/>
    <mergeCell ref="AE211:AF211"/>
    <mergeCell ref="AG211:AH211"/>
    <mergeCell ref="AI211:AJ211"/>
    <mergeCell ref="AO211:AP211"/>
    <mergeCell ref="AK213:AL213"/>
    <mergeCell ref="AM213:AN213"/>
    <mergeCell ref="AK211:AL212"/>
    <mergeCell ref="AM211:AN212"/>
    <mergeCell ref="Q203:R203"/>
    <mergeCell ref="S203:T203"/>
    <mergeCell ref="AQ211:AR211"/>
    <mergeCell ref="AS211:AT211"/>
    <mergeCell ref="AU211:AV211"/>
    <mergeCell ref="E213:F213"/>
    <mergeCell ref="G213:H213"/>
    <mergeCell ref="I213:J213"/>
    <mergeCell ref="K213:L213"/>
    <mergeCell ref="M213:N213"/>
    <mergeCell ref="O213:P213"/>
    <mergeCell ref="Q213:R213"/>
    <mergeCell ref="S213:T213"/>
    <mergeCell ref="U213:V213"/>
    <mergeCell ref="W213:X213"/>
    <mergeCell ref="Y213:Z213"/>
    <mergeCell ref="AA213:AB213"/>
    <mergeCell ref="AC213:AD213"/>
    <mergeCell ref="AE213:AF213"/>
    <mergeCell ref="AG213:AH213"/>
    <mergeCell ref="AI213:AJ213"/>
    <mergeCell ref="AO213:AP213"/>
    <mergeCell ref="AQ213:AR213"/>
    <mergeCell ref="AS221:AT221"/>
    <mergeCell ref="AU221:AV221"/>
    <mergeCell ref="E223:F223"/>
    <mergeCell ref="G223:H223"/>
    <mergeCell ref="I223:J223"/>
    <mergeCell ref="K223:L223"/>
    <mergeCell ref="M223:N223"/>
    <mergeCell ref="O223:P223"/>
    <mergeCell ref="Q223:R223"/>
    <mergeCell ref="S223:T223"/>
    <mergeCell ref="U223:V223"/>
    <mergeCell ref="W223:X223"/>
    <mergeCell ref="Y223:Z223"/>
    <mergeCell ref="AA223:AB223"/>
    <mergeCell ref="AC223:AD223"/>
    <mergeCell ref="AE223:AF223"/>
    <mergeCell ref="AG223:AH223"/>
    <mergeCell ref="AI223:AJ223"/>
    <mergeCell ref="AO223:AP223"/>
    <mergeCell ref="AQ223:AR223"/>
    <mergeCell ref="AS223:AT223"/>
    <mergeCell ref="AU223:AV223"/>
    <mergeCell ref="E221:F221"/>
    <mergeCell ref="G221:H221"/>
    <mergeCell ref="I221:J221"/>
    <mergeCell ref="K221:L221"/>
    <mergeCell ref="M221:N221"/>
    <mergeCell ref="O221:P221"/>
    <mergeCell ref="Q221:R221"/>
    <mergeCell ref="S221:T221"/>
    <mergeCell ref="U221:V221"/>
    <mergeCell ref="W221:X221"/>
    <mergeCell ref="U231:V231"/>
    <mergeCell ref="W231:X231"/>
    <mergeCell ref="Y231:Z231"/>
    <mergeCell ref="AA231:AB231"/>
    <mergeCell ref="AC231:AD231"/>
    <mergeCell ref="AE231:AF231"/>
    <mergeCell ref="AG231:AH231"/>
    <mergeCell ref="AI231:AJ231"/>
    <mergeCell ref="AO231:AP231"/>
    <mergeCell ref="AQ221:AR221"/>
    <mergeCell ref="Y221:Z221"/>
    <mergeCell ref="AA221:AB221"/>
    <mergeCell ref="AC221:AD221"/>
    <mergeCell ref="AE221:AF221"/>
    <mergeCell ref="AG221:AH221"/>
    <mergeCell ref="AI221:AJ221"/>
    <mergeCell ref="AO221:AP221"/>
    <mergeCell ref="AK223:AL223"/>
    <mergeCell ref="AM223:AN223"/>
    <mergeCell ref="AQ231:AR231"/>
    <mergeCell ref="AS231:AT231"/>
    <mergeCell ref="AU231:AV231"/>
    <mergeCell ref="E233:F233"/>
    <mergeCell ref="G233:H233"/>
    <mergeCell ref="I233:J233"/>
    <mergeCell ref="K233:L233"/>
    <mergeCell ref="M233:N233"/>
    <mergeCell ref="O233:P233"/>
    <mergeCell ref="Q233:R233"/>
    <mergeCell ref="S233:T233"/>
    <mergeCell ref="U233:V233"/>
    <mergeCell ref="W233:X233"/>
    <mergeCell ref="Y233:Z233"/>
    <mergeCell ref="AA233:AB233"/>
    <mergeCell ref="AC233:AD233"/>
    <mergeCell ref="AE233:AF233"/>
    <mergeCell ref="AG233:AH233"/>
    <mergeCell ref="AI233:AJ233"/>
    <mergeCell ref="AO233:AP233"/>
    <mergeCell ref="AQ233:AR233"/>
    <mergeCell ref="AS233:AT233"/>
    <mergeCell ref="AU233:AV233"/>
    <mergeCell ref="AK233:AL233"/>
    <mergeCell ref="AM233:AN233"/>
    <mergeCell ref="E231:F231"/>
    <mergeCell ref="G231:H231"/>
    <mergeCell ref="I231:J231"/>
    <mergeCell ref="K231:L231"/>
    <mergeCell ref="M231:N231"/>
    <mergeCell ref="O231:P231"/>
    <mergeCell ref="Q231:R231"/>
    <mergeCell ref="S231:T231"/>
    <mergeCell ref="AU241:AV241"/>
    <mergeCell ref="E243:F243"/>
    <mergeCell ref="G243:H243"/>
    <mergeCell ref="I243:J243"/>
    <mergeCell ref="K243:L243"/>
    <mergeCell ref="M243:N243"/>
    <mergeCell ref="O243:P243"/>
    <mergeCell ref="Q243:R243"/>
    <mergeCell ref="S243:T243"/>
    <mergeCell ref="U243:V243"/>
    <mergeCell ref="W243:X243"/>
    <mergeCell ref="Y243:Z243"/>
    <mergeCell ref="AA243:AB243"/>
    <mergeCell ref="AC243:AD243"/>
    <mergeCell ref="AE243:AF243"/>
    <mergeCell ref="AG243:AH243"/>
    <mergeCell ref="AI243:AJ243"/>
    <mergeCell ref="AO243:AP243"/>
    <mergeCell ref="AQ243:AR243"/>
    <mergeCell ref="AS243:AT243"/>
    <mergeCell ref="AU243:AV243"/>
    <mergeCell ref="E241:F241"/>
    <mergeCell ref="G241:H241"/>
    <mergeCell ref="I241:J241"/>
    <mergeCell ref="K241:L241"/>
    <mergeCell ref="M241:N241"/>
    <mergeCell ref="O241:P241"/>
    <mergeCell ref="Q241:R241"/>
    <mergeCell ref="S241:T241"/>
    <mergeCell ref="U241:V241"/>
    <mergeCell ref="AU253:AV253"/>
    <mergeCell ref="E251:F251"/>
    <mergeCell ref="G251:H251"/>
    <mergeCell ref="I251:J251"/>
    <mergeCell ref="K251:L251"/>
    <mergeCell ref="M251:N251"/>
    <mergeCell ref="O251:P251"/>
    <mergeCell ref="Q251:R251"/>
    <mergeCell ref="S251:T251"/>
    <mergeCell ref="U251:V251"/>
    <mergeCell ref="W251:X251"/>
    <mergeCell ref="AS251:AT251"/>
    <mergeCell ref="AU251:AV251"/>
    <mergeCell ref="E253:F253"/>
    <mergeCell ref="G253:H253"/>
    <mergeCell ref="I253:J253"/>
    <mergeCell ref="K253:L253"/>
    <mergeCell ref="M253:N253"/>
    <mergeCell ref="O253:P253"/>
    <mergeCell ref="Q253:R253"/>
    <mergeCell ref="S253:T253"/>
    <mergeCell ref="U253:V253"/>
    <mergeCell ref="W241:X241"/>
    <mergeCell ref="Y241:Z241"/>
    <mergeCell ref="AA241:AB241"/>
    <mergeCell ref="AC241:AD241"/>
    <mergeCell ref="AE241:AF241"/>
    <mergeCell ref="AG241:AH241"/>
    <mergeCell ref="AI241:AJ241"/>
    <mergeCell ref="AO241:AP241"/>
    <mergeCell ref="AK243:AL243"/>
    <mergeCell ref="AM243:AN243"/>
    <mergeCell ref="W253:X253"/>
    <mergeCell ref="AE253:AF253"/>
    <mergeCell ref="AG253:AH253"/>
    <mergeCell ref="AI253:AJ253"/>
    <mergeCell ref="AO253:AP253"/>
    <mergeCell ref="AQ253:AR253"/>
    <mergeCell ref="AS253:AT253"/>
    <mergeCell ref="AQ241:AR241"/>
    <mergeCell ref="AS241:AT241"/>
    <mergeCell ref="AQ251:AR251"/>
    <mergeCell ref="Y251:Z251"/>
    <mergeCell ref="AA251:AB251"/>
    <mergeCell ref="AC251:AD251"/>
    <mergeCell ref="AE251:AF251"/>
    <mergeCell ref="AG251:AH251"/>
    <mergeCell ref="AI251:AJ251"/>
    <mergeCell ref="AO251:AP251"/>
    <mergeCell ref="AK253:AL253"/>
    <mergeCell ref="AM253:AN253"/>
    <mergeCell ref="AQ261:AR261"/>
    <mergeCell ref="AK251:AL252"/>
    <mergeCell ref="AM251:AN252"/>
    <mergeCell ref="AK261:AL262"/>
    <mergeCell ref="AM261:AN262"/>
    <mergeCell ref="Y253:Z253"/>
    <mergeCell ref="AA253:AB253"/>
    <mergeCell ref="AC253:AD253"/>
    <mergeCell ref="Y261:Z261"/>
    <mergeCell ref="AA261:AB261"/>
    <mergeCell ref="AC261:AD261"/>
    <mergeCell ref="AE261:AF261"/>
    <mergeCell ref="AG261:AH261"/>
    <mergeCell ref="AI261:AJ261"/>
    <mergeCell ref="AO261:AP261"/>
    <mergeCell ref="AS261:AT261"/>
    <mergeCell ref="AU261:AV261"/>
    <mergeCell ref="E263:F263"/>
    <mergeCell ref="G263:H263"/>
    <mergeCell ref="I263:J263"/>
    <mergeCell ref="K263:L263"/>
    <mergeCell ref="M263:N263"/>
    <mergeCell ref="O263:P263"/>
    <mergeCell ref="Q263:R263"/>
    <mergeCell ref="S263:T263"/>
    <mergeCell ref="U263:V263"/>
    <mergeCell ref="W263:X263"/>
    <mergeCell ref="Y263:Z263"/>
    <mergeCell ref="AA263:AB263"/>
    <mergeCell ref="AC263:AD263"/>
    <mergeCell ref="AE263:AF263"/>
    <mergeCell ref="AG263:AH263"/>
    <mergeCell ref="AI263:AJ263"/>
    <mergeCell ref="AO263:AP263"/>
    <mergeCell ref="AQ263:AR263"/>
    <mergeCell ref="AS263:AT263"/>
    <mergeCell ref="AU263:AV263"/>
    <mergeCell ref="E261:F261"/>
    <mergeCell ref="G261:H261"/>
    <mergeCell ref="I261:J261"/>
    <mergeCell ref="K261:L261"/>
    <mergeCell ref="M261:N261"/>
    <mergeCell ref="O261:P261"/>
    <mergeCell ref="Q261:R261"/>
    <mergeCell ref="S261:T261"/>
    <mergeCell ref="U261:V261"/>
    <mergeCell ref="W261:X261"/>
    <mergeCell ref="AS273:AT273"/>
    <mergeCell ref="AU273:AV273"/>
    <mergeCell ref="E271:F271"/>
    <mergeCell ref="G271:H271"/>
    <mergeCell ref="I271:J271"/>
    <mergeCell ref="K271:L271"/>
    <mergeCell ref="M271:N271"/>
    <mergeCell ref="O271:P271"/>
    <mergeCell ref="Q271:R271"/>
    <mergeCell ref="S271:T271"/>
    <mergeCell ref="U271:V271"/>
    <mergeCell ref="W271:X271"/>
    <mergeCell ref="Y271:Z271"/>
    <mergeCell ref="AA271:AB271"/>
    <mergeCell ref="AC271:AD271"/>
    <mergeCell ref="AE271:AF271"/>
    <mergeCell ref="AG271:AH271"/>
    <mergeCell ref="AI271:AJ271"/>
    <mergeCell ref="AO271:AP271"/>
    <mergeCell ref="AK273:AL273"/>
    <mergeCell ref="AM273:AN273"/>
    <mergeCell ref="AK271:AL272"/>
    <mergeCell ref="AM271:AN272"/>
    <mergeCell ref="AU283:AV283"/>
    <mergeCell ref="E281:F281"/>
    <mergeCell ref="G281:H281"/>
    <mergeCell ref="I281:J281"/>
    <mergeCell ref="K281:L281"/>
    <mergeCell ref="M281:N281"/>
    <mergeCell ref="O281:P281"/>
    <mergeCell ref="Q281:R281"/>
    <mergeCell ref="S281:T281"/>
    <mergeCell ref="U281:V281"/>
    <mergeCell ref="W281:X281"/>
    <mergeCell ref="AQ271:AR271"/>
    <mergeCell ref="AS271:AT271"/>
    <mergeCell ref="AU271:AV271"/>
    <mergeCell ref="E273:F273"/>
    <mergeCell ref="G273:H273"/>
    <mergeCell ref="I273:J273"/>
    <mergeCell ref="K273:L273"/>
    <mergeCell ref="M273:N273"/>
    <mergeCell ref="O273:P273"/>
    <mergeCell ref="Q273:R273"/>
    <mergeCell ref="S273:T273"/>
    <mergeCell ref="U273:V273"/>
    <mergeCell ref="W273:X273"/>
    <mergeCell ref="Y273:Z273"/>
    <mergeCell ref="AA273:AB273"/>
    <mergeCell ref="AC273:AD273"/>
    <mergeCell ref="AE273:AF273"/>
    <mergeCell ref="AG273:AH273"/>
    <mergeCell ref="AI273:AJ273"/>
    <mergeCell ref="AO273:AP273"/>
    <mergeCell ref="AQ273:AR273"/>
    <mergeCell ref="AQ281:AR281"/>
    <mergeCell ref="Y281:Z281"/>
    <mergeCell ref="AA281:AB281"/>
    <mergeCell ref="AC281:AD281"/>
    <mergeCell ref="AE281:AF281"/>
    <mergeCell ref="AG281:AH281"/>
    <mergeCell ref="AI281:AJ281"/>
    <mergeCell ref="AO281:AP281"/>
    <mergeCell ref="AK283:AL283"/>
    <mergeCell ref="K301:L301"/>
    <mergeCell ref="M301:N301"/>
    <mergeCell ref="O301:P301"/>
    <mergeCell ref="Q301:R301"/>
    <mergeCell ref="S301:T301"/>
    <mergeCell ref="U301:V301"/>
    <mergeCell ref="AO301:AP301"/>
    <mergeCell ref="AK303:AL303"/>
    <mergeCell ref="AM303:AN303"/>
    <mergeCell ref="AQ301:AR301"/>
    <mergeCell ref="AA293:AB293"/>
    <mergeCell ref="AC293:AD293"/>
    <mergeCell ref="AE293:AF293"/>
    <mergeCell ref="AG293:AH293"/>
    <mergeCell ref="AI293:AJ293"/>
    <mergeCell ref="AO293:AP293"/>
    <mergeCell ref="AQ293:AR293"/>
    <mergeCell ref="U283:V283"/>
    <mergeCell ref="W283:X283"/>
    <mergeCell ref="Y283:Z283"/>
    <mergeCell ref="AA283:AB283"/>
    <mergeCell ref="AC283:AD283"/>
    <mergeCell ref="AE283:AF283"/>
    <mergeCell ref="Q291:R291"/>
    <mergeCell ref="S291:T291"/>
    <mergeCell ref="U291:V291"/>
    <mergeCell ref="W291:X291"/>
    <mergeCell ref="Y291:Z291"/>
    <mergeCell ref="AA291:AB291"/>
    <mergeCell ref="AC291:AD291"/>
    <mergeCell ref="AE291:AF291"/>
    <mergeCell ref="AS291:AT291"/>
    <mergeCell ref="AU291:AV291"/>
    <mergeCell ref="E293:F293"/>
    <mergeCell ref="G293:H293"/>
    <mergeCell ref="I293:J293"/>
    <mergeCell ref="K293:L293"/>
    <mergeCell ref="M293:N293"/>
    <mergeCell ref="O293:P293"/>
    <mergeCell ref="Q293:R293"/>
    <mergeCell ref="S293:T293"/>
    <mergeCell ref="U293:V293"/>
    <mergeCell ref="W293:X293"/>
    <mergeCell ref="Y293:Z293"/>
    <mergeCell ref="C311:D311"/>
    <mergeCell ref="AI313:AJ313"/>
    <mergeCell ref="AO313:AP313"/>
    <mergeCell ref="AQ313:AR313"/>
    <mergeCell ref="AS313:AT313"/>
    <mergeCell ref="AU313:AV313"/>
    <mergeCell ref="E311:F311"/>
    <mergeCell ref="G311:H311"/>
    <mergeCell ref="I311:J311"/>
    <mergeCell ref="K311:L311"/>
    <mergeCell ref="M311:N311"/>
    <mergeCell ref="O311:P311"/>
    <mergeCell ref="Q311:R311"/>
    <mergeCell ref="S311:T311"/>
    <mergeCell ref="U311:V311"/>
    <mergeCell ref="W311:X311"/>
    <mergeCell ref="AQ303:AR303"/>
    <mergeCell ref="AS303:AT303"/>
    <mergeCell ref="AU303:AV303"/>
    <mergeCell ref="E313:F313"/>
    <mergeCell ref="G313:H313"/>
    <mergeCell ref="E303:F303"/>
    <mergeCell ref="AS311:AT311"/>
    <mergeCell ref="AU311:AV311"/>
    <mergeCell ref="M303:N303"/>
    <mergeCell ref="O303:P303"/>
    <mergeCell ref="Q303:R303"/>
    <mergeCell ref="S303:T303"/>
    <mergeCell ref="U303:V303"/>
    <mergeCell ref="W303:X303"/>
    <mergeCell ref="Y303:Z303"/>
    <mergeCell ref="AA303:AB303"/>
    <mergeCell ref="AC303:AD303"/>
    <mergeCell ref="AE303:AF303"/>
    <mergeCell ref="AG303:AH303"/>
    <mergeCell ref="AI303:AJ303"/>
    <mergeCell ref="AO303:AP303"/>
    <mergeCell ref="AU293:AV293"/>
    <mergeCell ref="AG291:AH291"/>
    <mergeCell ref="AI291:AJ291"/>
    <mergeCell ref="AO291:AP291"/>
    <mergeCell ref="AK291:AL292"/>
    <mergeCell ref="AM291:AN292"/>
    <mergeCell ref="AK293:AL293"/>
    <mergeCell ref="AM293:AN293"/>
    <mergeCell ref="A300:AV300"/>
    <mergeCell ref="C301:D301"/>
    <mergeCell ref="C303:D303"/>
    <mergeCell ref="AU301:AV301"/>
    <mergeCell ref="AK301:AL302"/>
    <mergeCell ref="AM301:AN302"/>
    <mergeCell ref="G291:H291"/>
    <mergeCell ref="I291:J291"/>
    <mergeCell ref="K291:L291"/>
    <mergeCell ref="M291:N291"/>
    <mergeCell ref="O291:P291"/>
    <mergeCell ref="AQ311:AR311"/>
    <mergeCell ref="Y311:Z311"/>
    <mergeCell ref="AA311:AB311"/>
    <mergeCell ref="AC311:AD311"/>
    <mergeCell ref="AE311:AF311"/>
    <mergeCell ref="AG311:AH311"/>
    <mergeCell ref="AI311:AJ311"/>
    <mergeCell ref="AO311:AP311"/>
    <mergeCell ref="AK313:AL313"/>
    <mergeCell ref="AM313:AN313"/>
    <mergeCell ref="AQ321:AR321"/>
    <mergeCell ref="AK311:AL312"/>
    <mergeCell ref="AM311:AN312"/>
    <mergeCell ref="AK321:AL322"/>
    <mergeCell ref="AM321:AN322"/>
    <mergeCell ref="AE321:AF321"/>
    <mergeCell ref="AG321:AH321"/>
    <mergeCell ref="AI321:AJ321"/>
    <mergeCell ref="AO321:AP321"/>
    <mergeCell ref="AS321:AT321"/>
    <mergeCell ref="AU321:AV321"/>
    <mergeCell ref="E323:F323"/>
    <mergeCell ref="G323:H323"/>
    <mergeCell ref="I323:J323"/>
    <mergeCell ref="K323:L323"/>
    <mergeCell ref="M323:N323"/>
    <mergeCell ref="O323:P323"/>
    <mergeCell ref="Q323:R323"/>
    <mergeCell ref="S323:T323"/>
    <mergeCell ref="U323:V323"/>
    <mergeCell ref="W323:X323"/>
    <mergeCell ref="Y323:Z323"/>
    <mergeCell ref="AA323:AB323"/>
    <mergeCell ref="AC323:AD323"/>
    <mergeCell ref="AE323:AF323"/>
    <mergeCell ref="AG323:AH323"/>
    <mergeCell ref="AI323:AJ323"/>
    <mergeCell ref="AO323:AP323"/>
    <mergeCell ref="AQ323:AR323"/>
    <mergeCell ref="AS323:AT323"/>
    <mergeCell ref="AU323:AV323"/>
    <mergeCell ref="E321:F321"/>
    <mergeCell ref="G321:H321"/>
    <mergeCell ref="I321:J321"/>
    <mergeCell ref="K321:L321"/>
    <mergeCell ref="M321:N321"/>
    <mergeCell ref="O321:P321"/>
    <mergeCell ref="Q321:R321"/>
    <mergeCell ref="S321:T321"/>
    <mergeCell ref="U321:V321"/>
    <mergeCell ref="W321:X321"/>
    <mergeCell ref="I313:J313"/>
    <mergeCell ref="K313:L313"/>
    <mergeCell ref="M313:N313"/>
    <mergeCell ref="O313:P313"/>
    <mergeCell ref="Q313:R313"/>
    <mergeCell ref="S313:T313"/>
    <mergeCell ref="U313:V313"/>
    <mergeCell ref="W313:X313"/>
    <mergeCell ref="Y313:Z313"/>
    <mergeCell ref="AA313:AB313"/>
    <mergeCell ref="AC313:AD313"/>
    <mergeCell ref="AE313:AF313"/>
    <mergeCell ref="AG313:AH313"/>
    <mergeCell ref="AS333:AT333"/>
    <mergeCell ref="AU333:AV333"/>
    <mergeCell ref="E331:F331"/>
    <mergeCell ref="G331:H331"/>
    <mergeCell ref="I331:J331"/>
    <mergeCell ref="K331:L331"/>
    <mergeCell ref="M331:N331"/>
    <mergeCell ref="O331:P331"/>
    <mergeCell ref="Q331:R331"/>
    <mergeCell ref="S331:T331"/>
    <mergeCell ref="U331:V331"/>
    <mergeCell ref="W331:X331"/>
    <mergeCell ref="Y331:Z331"/>
    <mergeCell ref="AA331:AB331"/>
    <mergeCell ref="AC331:AD331"/>
    <mergeCell ref="AE331:AF331"/>
    <mergeCell ref="AG331:AH331"/>
    <mergeCell ref="AI331:AJ331"/>
    <mergeCell ref="AO331:AP331"/>
    <mergeCell ref="E341:F341"/>
    <mergeCell ref="G341:H341"/>
    <mergeCell ref="I341:J341"/>
    <mergeCell ref="K341:L341"/>
    <mergeCell ref="M341:N341"/>
    <mergeCell ref="O341:P341"/>
    <mergeCell ref="Q341:R341"/>
    <mergeCell ref="S341:T341"/>
    <mergeCell ref="U341:V341"/>
    <mergeCell ref="W341:X341"/>
    <mergeCell ref="AQ331:AR331"/>
    <mergeCell ref="AS331:AT331"/>
    <mergeCell ref="AU331:AV331"/>
    <mergeCell ref="E333:F333"/>
    <mergeCell ref="G333:H333"/>
    <mergeCell ref="I333:J333"/>
    <mergeCell ref="K333:L333"/>
    <mergeCell ref="M333:N333"/>
    <mergeCell ref="O333:P333"/>
    <mergeCell ref="Q333:R333"/>
    <mergeCell ref="S333:T333"/>
    <mergeCell ref="U333:V333"/>
    <mergeCell ref="W333:X333"/>
    <mergeCell ref="Y333:Z333"/>
    <mergeCell ref="AA333:AB333"/>
    <mergeCell ref="AC333:AD333"/>
    <mergeCell ref="AE333:AF333"/>
    <mergeCell ref="A340:AV340"/>
    <mergeCell ref="AO333:AP333"/>
    <mergeCell ref="AQ333:AR333"/>
    <mergeCell ref="AQ341:AR341"/>
    <mergeCell ref="Y341:Z341"/>
    <mergeCell ref="AA341:AB341"/>
    <mergeCell ref="AC341:AD341"/>
    <mergeCell ref="AE341:AF341"/>
    <mergeCell ref="AG341:AH341"/>
    <mergeCell ref="AI341:AJ341"/>
    <mergeCell ref="AO341:AP341"/>
    <mergeCell ref="AK343:AL343"/>
    <mergeCell ref="AM343:AN343"/>
    <mergeCell ref="AQ351:AR351"/>
    <mergeCell ref="AS341:AT341"/>
    <mergeCell ref="AU341:AV341"/>
    <mergeCell ref="AQ343:AR343"/>
    <mergeCell ref="AS343:AT343"/>
    <mergeCell ref="AK341:AL342"/>
    <mergeCell ref="AM341:AN342"/>
    <mergeCell ref="AK333:AL333"/>
    <mergeCell ref="AM333:AN333"/>
    <mergeCell ref="AU343:AV343"/>
    <mergeCell ref="A350:AV350"/>
    <mergeCell ref="E343:F343"/>
    <mergeCell ref="G343:H343"/>
    <mergeCell ref="I343:J343"/>
    <mergeCell ref="K343:L343"/>
    <mergeCell ref="M343:N343"/>
    <mergeCell ref="O343:P343"/>
    <mergeCell ref="Q343:R343"/>
    <mergeCell ref="S343:T343"/>
    <mergeCell ref="U343:V343"/>
    <mergeCell ref="W343:X343"/>
    <mergeCell ref="Y343:Z343"/>
    <mergeCell ref="AA343:AB343"/>
    <mergeCell ref="AC343:AD343"/>
    <mergeCell ref="AE343:AF343"/>
    <mergeCell ref="AG343:AH343"/>
    <mergeCell ref="AI343:AJ343"/>
    <mergeCell ref="AO343:AP343"/>
    <mergeCell ref="AO353:AP353"/>
    <mergeCell ref="AQ353:AR353"/>
    <mergeCell ref="AS353:AT353"/>
    <mergeCell ref="AU353:AV353"/>
    <mergeCell ref="E351:F351"/>
    <mergeCell ref="G351:H351"/>
    <mergeCell ref="I351:J351"/>
    <mergeCell ref="K351:L351"/>
    <mergeCell ref="M351:N351"/>
    <mergeCell ref="O351:P351"/>
    <mergeCell ref="Q351:R351"/>
    <mergeCell ref="S351:T351"/>
    <mergeCell ref="U351:V351"/>
    <mergeCell ref="W351:X351"/>
    <mergeCell ref="Y351:Z351"/>
    <mergeCell ref="AA351:AB351"/>
    <mergeCell ref="AC351:AD351"/>
    <mergeCell ref="AE351:AF351"/>
    <mergeCell ref="AG351:AH351"/>
    <mergeCell ref="AI351:AJ351"/>
    <mergeCell ref="AO351:AP351"/>
    <mergeCell ref="AK351:AL352"/>
    <mergeCell ref="AM351:AN352"/>
    <mergeCell ref="AS351:AT351"/>
    <mergeCell ref="AU351:AV351"/>
    <mergeCell ref="E353:F353"/>
    <mergeCell ref="G353:H353"/>
    <mergeCell ref="I353:J353"/>
    <mergeCell ref="K353:L353"/>
    <mergeCell ref="M353:N353"/>
    <mergeCell ref="O353:P353"/>
    <mergeCell ref="Q353:R353"/>
    <mergeCell ref="S353:T353"/>
    <mergeCell ref="AQ363:AR363"/>
    <mergeCell ref="AS363:AT363"/>
    <mergeCell ref="AU363:AV363"/>
    <mergeCell ref="E361:F361"/>
    <mergeCell ref="G361:H361"/>
    <mergeCell ref="I361:J361"/>
    <mergeCell ref="K361:L361"/>
    <mergeCell ref="M361:N361"/>
    <mergeCell ref="O361:P361"/>
    <mergeCell ref="Q361:R361"/>
    <mergeCell ref="S361:T361"/>
    <mergeCell ref="U361:V361"/>
    <mergeCell ref="W361:X361"/>
    <mergeCell ref="Y361:Z361"/>
    <mergeCell ref="AA361:AB361"/>
    <mergeCell ref="AC361:AD361"/>
    <mergeCell ref="AE361:AF361"/>
    <mergeCell ref="AG361:AH361"/>
    <mergeCell ref="AI361:AJ361"/>
    <mergeCell ref="AO361:AP361"/>
    <mergeCell ref="AK363:AL363"/>
    <mergeCell ref="AM363:AN363"/>
    <mergeCell ref="E363:F363"/>
    <mergeCell ref="G363:H363"/>
    <mergeCell ref="I363:J363"/>
    <mergeCell ref="K363:L363"/>
    <mergeCell ref="M363:N363"/>
    <mergeCell ref="O363:P363"/>
    <mergeCell ref="Q363:R363"/>
    <mergeCell ref="S363:T363"/>
    <mergeCell ref="U363:V363"/>
    <mergeCell ref="W363:X363"/>
    <mergeCell ref="Y363:Z363"/>
    <mergeCell ref="AA363:AB363"/>
    <mergeCell ref="AC363:AD363"/>
    <mergeCell ref="AE363:AF363"/>
    <mergeCell ref="AG363:AH363"/>
    <mergeCell ref="AI363:AJ363"/>
    <mergeCell ref="AO363:AP363"/>
    <mergeCell ref="AK361:AL362"/>
    <mergeCell ref="AM361:AN362"/>
    <mergeCell ref="AQ361:AR361"/>
    <mergeCell ref="AS361:AT361"/>
    <mergeCell ref="AU361:AV361"/>
    <mergeCell ref="AO383:AP383"/>
    <mergeCell ref="AQ383:AR383"/>
    <mergeCell ref="AS383:AT383"/>
    <mergeCell ref="AU383:AV383"/>
    <mergeCell ref="E381:F381"/>
    <mergeCell ref="G381:H381"/>
    <mergeCell ref="I381:J381"/>
    <mergeCell ref="K381:L381"/>
    <mergeCell ref="M381:N381"/>
    <mergeCell ref="O381:P381"/>
    <mergeCell ref="Q381:R381"/>
    <mergeCell ref="S381:T381"/>
    <mergeCell ref="U381:V381"/>
    <mergeCell ref="W381:X381"/>
    <mergeCell ref="AS371:AT371"/>
    <mergeCell ref="AU371:AV371"/>
    <mergeCell ref="E373:F373"/>
    <mergeCell ref="G373:H373"/>
    <mergeCell ref="I373:J373"/>
    <mergeCell ref="K373:L373"/>
    <mergeCell ref="M373:N373"/>
    <mergeCell ref="O373:P373"/>
    <mergeCell ref="Q373:R373"/>
    <mergeCell ref="S373:T373"/>
    <mergeCell ref="U373:V373"/>
    <mergeCell ref="W373:X373"/>
    <mergeCell ref="Y373:Z373"/>
    <mergeCell ref="AA373:AB373"/>
    <mergeCell ref="AC373:AD373"/>
    <mergeCell ref="AE373:AF373"/>
    <mergeCell ref="AG373:AH373"/>
    <mergeCell ref="AI373:AJ373"/>
    <mergeCell ref="AO373:AP373"/>
    <mergeCell ref="AQ373:AR373"/>
    <mergeCell ref="AS373:AT373"/>
    <mergeCell ref="AU373:AV373"/>
    <mergeCell ref="E371:F371"/>
    <mergeCell ref="G371:H371"/>
    <mergeCell ref="I371:J371"/>
    <mergeCell ref="K371:L371"/>
    <mergeCell ref="M371:N371"/>
    <mergeCell ref="O371:P371"/>
    <mergeCell ref="Q371:R371"/>
    <mergeCell ref="S371:T371"/>
    <mergeCell ref="U371:V371"/>
    <mergeCell ref="W371:X371"/>
    <mergeCell ref="Y381:Z381"/>
    <mergeCell ref="AA381:AB381"/>
    <mergeCell ref="AC381:AD381"/>
    <mergeCell ref="AE381:AF381"/>
    <mergeCell ref="AG381:AH381"/>
    <mergeCell ref="AI381:AJ381"/>
    <mergeCell ref="AO381:AP381"/>
    <mergeCell ref="AS391:AT391"/>
    <mergeCell ref="AU391:AV391"/>
    <mergeCell ref="E393:F393"/>
    <mergeCell ref="G393:H393"/>
    <mergeCell ref="I393:J393"/>
    <mergeCell ref="K393:L393"/>
    <mergeCell ref="M393:N393"/>
    <mergeCell ref="O393:P393"/>
    <mergeCell ref="Q393:R393"/>
    <mergeCell ref="S393:T393"/>
    <mergeCell ref="U393:V393"/>
    <mergeCell ref="W393:X393"/>
    <mergeCell ref="Y393:Z393"/>
    <mergeCell ref="AA393:AB393"/>
    <mergeCell ref="AC393:AD393"/>
    <mergeCell ref="AE393:AF393"/>
    <mergeCell ref="AG393:AH393"/>
    <mergeCell ref="AI393:AJ393"/>
    <mergeCell ref="AO393:AP393"/>
    <mergeCell ref="AQ393:AR393"/>
    <mergeCell ref="AO391:AP391"/>
    <mergeCell ref="AQ401:AR401"/>
    <mergeCell ref="Y401:Z401"/>
    <mergeCell ref="AA401:AB401"/>
    <mergeCell ref="AC401:AD401"/>
    <mergeCell ref="AE401:AF401"/>
    <mergeCell ref="AG401:AH401"/>
    <mergeCell ref="AI401:AJ401"/>
    <mergeCell ref="AO401:AP401"/>
    <mergeCell ref="AS401:AT401"/>
    <mergeCell ref="AU401:AV401"/>
    <mergeCell ref="AK383:AL383"/>
    <mergeCell ref="AM383:AN383"/>
    <mergeCell ref="AQ371:AR371"/>
    <mergeCell ref="Y371:Z371"/>
    <mergeCell ref="AA371:AB371"/>
    <mergeCell ref="AC371:AD371"/>
    <mergeCell ref="AE371:AF371"/>
    <mergeCell ref="AG371:AH371"/>
    <mergeCell ref="AI371:AJ371"/>
    <mergeCell ref="AO371:AP371"/>
    <mergeCell ref="AK373:AL373"/>
    <mergeCell ref="AM373:AN373"/>
    <mergeCell ref="AQ381:AR381"/>
    <mergeCell ref="AK371:AL372"/>
    <mergeCell ref="AM371:AN372"/>
    <mergeCell ref="AK381:AL382"/>
    <mergeCell ref="AM381:AN382"/>
    <mergeCell ref="AS381:AT381"/>
    <mergeCell ref="AU381:AV381"/>
    <mergeCell ref="AK391:AL392"/>
    <mergeCell ref="AM391:AN392"/>
    <mergeCell ref="AK401:AL402"/>
    <mergeCell ref="K383:L383"/>
    <mergeCell ref="M383:N383"/>
    <mergeCell ref="O383:P383"/>
    <mergeCell ref="Q383:R383"/>
    <mergeCell ref="S383:T383"/>
    <mergeCell ref="U383:V383"/>
    <mergeCell ref="W383:X383"/>
    <mergeCell ref="Y383:Z383"/>
    <mergeCell ref="AA383:AB383"/>
    <mergeCell ref="AC383:AD383"/>
    <mergeCell ref="AE383:AF383"/>
    <mergeCell ref="AG383:AH383"/>
    <mergeCell ref="AK423:AL423"/>
    <mergeCell ref="AM423:AN423"/>
    <mergeCell ref="AE421:AF421"/>
    <mergeCell ref="AG421:AH421"/>
    <mergeCell ref="AI421:AJ421"/>
    <mergeCell ref="O423:P423"/>
    <mergeCell ref="Q423:R423"/>
    <mergeCell ref="S423:T423"/>
    <mergeCell ref="U423:V423"/>
    <mergeCell ref="W423:X423"/>
    <mergeCell ref="Y423:Z423"/>
    <mergeCell ref="AA423:AB423"/>
    <mergeCell ref="AC423:AD423"/>
    <mergeCell ref="AE423:AF423"/>
    <mergeCell ref="AG423:AH423"/>
    <mergeCell ref="AI423:AJ423"/>
    <mergeCell ref="A390:AV390"/>
    <mergeCell ref="A400:AV400"/>
    <mergeCell ref="A410:AV410"/>
    <mergeCell ref="A420:AV420"/>
    <mergeCell ref="AQ421:AR421"/>
    <mergeCell ref="AS421:AT421"/>
    <mergeCell ref="AU421:AV421"/>
    <mergeCell ref="E423:F423"/>
    <mergeCell ref="G423:H423"/>
    <mergeCell ref="I423:J423"/>
    <mergeCell ref="U403:V403"/>
    <mergeCell ref="W403:X403"/>
    <mergeCell ref="Y403:Z403"/>
    <mergeCell ref="AA403:AB403"/>
    <mergeCell ref="AC403:AD403"/>
    <mergeCell ref="AE403:AF403"/>
    <mergeCell ref="AG403:AH403"/>
    <mergeCell ref="AI403:AJ403"/>
    <mergeCell ref="AO403:AP403"/>
    <mergeCell ref="AQ403:AR403"/>
    <mergeCell ref="AS403:AT403"/>
    <mergeCell ref="K423:L423"/>
    <mergeCell ref="M423:N423"/>
    <mergeCell ref="U411:V411"/>
    <mergeCell ref="W411:X411"/>
    <mergeCell ref="Y411:Z411"/>
    <mergeCell ref="AA411:AB411"/>
    <mergeCell ref="AC411:AD411"/>
    <mergeCell ref="AE411:AF411"/>
    <mergeCell ref="AG411:AH411"/>
    <mergeCell ref="AI411:AJ411"/>
    <mergeCell ref="AO411:AP411"/>
    <mergeCell ref="W421:X421"/>
    <mergeCell ref="Y421:Z421"/>
    <mergeCell ref="AA421:AB421"/>
    <mergeCell ref="AC421:AD421"/>
    <mergeCell ref="AO421:AP421"/>
    <mergeCell ref="K411:L411"/>
    <mergeCell ref="M411:N411"/>
    <mergeCell ref="O411:P411"/>
    <mergeCell ref="Q411:R411"/>
    <mergeCell ref="S411:T411"/>
    <mergeCell ref="AS411:AT411"/>
    <mergeCell ref="AU403:AV403"/>
    <mergeCell ref="E403:F403"/>
    <mergeCell ref="G403:H403"/>
    <mergeCell ref="I403:J403"/>
    <mergeCell ref="K403:L403"/>
    <mergeCell ref="M403:N403"/>
    <mergeCell ref="O403:P403"/>
    <mergeCell ref="Q403:R403"/>
    <mergeCell ref="S403:T403"/>
    <mergeCell ref="AE433:AF433"/>
    <mergeCell ref="AG433:AH433"/>
    <mergeCell ref="AI433:AJ433"/>
    <mergeCell ref="AO433:AP433"/>
    <mergeCell ref="AQ433:AR433"/>
    <mergeCell ref="AS433:AT433"/>
    <mergeCell ref="AU433:AV433"/>
    <mergeCell ref="E431:F431"/>
    <mergeCell ref="G431:H431"/>
    <mergeCell ref="I431:J431"/>
    <mergeCell ref="K431:L431"/>
    <mergeCell ref="M431:N431"/>
    <mergeCell ref="O431:P431"/>
    <mergeCell ref="Q431:R431"/>
    <mergeCell ref="S431:T431"/>
    <mergeCell ref="U431:V431"/>
    <mergeCell ref="AU411:AV411"/>
    <mergeCell ref="E413:F413"/>
    <mergeCell ref="G413:H413"/>
    <mergeCell ref="I413:J413"/>
    <mergeCell ref="K413:L413"/>
    <mergeCell ref="M413:N413"/>
    <mergeCell ref="O413:P413"/>
    <mergeCell ref="Q413:R413"/>
    <mergeCell ref="S413:T413"/>
    <mergeCell ref="U413:V413"/>
    <mergeCell ref="W413:X413"/>
    <mergeCell ref="Y413:Z413"/>
    <mergeCell ref="AA413:AB413"/>
    <mergeCell ref="AC413:AD413"/>
    <mergeCell ref="AE413:AF413"/>
    <mergeCell ref="AG413:AH413"/>
    <mergeCell ref="AI413:AJ413"/>
    <mergeCell ref="AO413:AP413"/>
    <mergeCell ref="AQ413:AR413"/>
    <mergeCell ref="AS413:AT413"/>
    <mergeCell ref="AU413:AV413"/>
    <mergeCell ref="AQ411:AR411"/>
    <mergeCell ref="E411:F411"/>
    <mergeCell ref="G411:H411"/>
    <mergeCell ref="I411:J411"/>
    <mergeCell ref="AO423:AP423"/>
    <mergeCell ref="AQ423:AR423"/>
    <mergeCell ref="AS423:AT423"/>
    <mergeCell ref="AU423:AV423"/>
    <mergeCell ref="AK443:AL443"/>
    <mergeCell ref="AM443:AN443"/>
    <mergeCell ref="AQ431:AR431"/>
    <mergeCell ref="Y431:Z431"/>
    <mergeCell ref="AA431:AB431"/>
    <mergeCell ref="AC431:AD431"/>
    <mergeCell ref="AE431:AF431"/>
    <mergeCell ref="AG431:AH431"/>
    <mergeCell ref="AI431:AJ431"/>
    <mergeCell ref="AO431:AP431"/>
    <mergeCell ref="AK433:AL433"/>
    <mergeCell ref="AM433:AN433"/>
    <mergeCell ref="AQ441:AR441"/>
    <mergeCell ref="AK431:AL432"/>
    <mergeCell ref="AM431:AN432"/>
    <mergeCell ref="AK441:AL442"/>
    <mergeCell ref="AM441:AN442"/>
    <mergeCell ref="AS441:AT441"/>
    <mergeCell ref="AU441:AV441"/>
    <mergeCell ref="AQ443:AR443"/>
    <mergeCell ref="AS443:AT443"/>
    <mergeCell ref="AU443:AV443"/>
    <mergeCell ref="Y441:Z441"/>
    <mergeCell ref="AA441:AB441"/>
    <mergeCell ref="AC441:AD441"/>
    <mergeCell ref="AE441:AF441"/>
    <mergeCell ref="AG441:AH441"/>
    <mergeCell ref="AI441:AJ441"/>
    <mergeCell ref="E443:F443"/>
    <mergeCell ref="G443:H443"/>
    <mergeCell ref="I443:J443"/>
    <mergeCell ref="K443:L443"/>
    <mergeCell ref="M443:N443"/>
    <mergeCell ref="O443:P443"/>
    <mergeCell ref="Q443:R443"/>
    <mergeCell ref="S443:T443"/>
    <mergeCell ref="U443:V443"/>
    <mergeCell ref="W443:X443"/>
    <mergeCell ref="Y443:Z443"/>
    <mergeCell ref="AA443:AB443"/>
    <mergeCell ref="AC443:AD443"/>
    <mergeCell ref="AE443:AF443"/>
    <mergeCell ref="AG443:AH443"/>
    <mergeCell ref="AI443:AJ443"/>
    <mergeCell ref="AO443:AP443"/>
    <mergeCell ref="E441:F441"/>
    <mergeCell ref="G441:H441"/>
    <mergeCell ref="I441:J441"/>
    <mergeCell ref="K441:L441"/>
    <mergeCell ref="M441:N441"/>
    <mergeCell ref="O441:P441"/>
    <mergeCell ref="Q441:R441"/>
    <mergeCell ref="S441:T441"/>
    <mergeCell ref="U441:V441"/>
    <mergeCell ref="W441:X441"/>
    <mergeCell ref="AS431:AT431"/>
    <mergeCell ref="AU431:AV431"/>
    <mergeCell ref="E433:F433"/>
    <mergeCell ref="G433:H433"/>
    <mergeCell ref="I433:J433"/>
    <mergeCell ref="K433:L433"/>
    <mergeCell ref="M433:N433"/>
    <mergeCell ref="O433:P433"/>
    <mergeCell ref="Q433:R433"/>
    <mergeCell ref="S433:T433"/>
    <mergeCell ref="U433:V433"/>
    <mergeCell ref="W433:X433"/>
    <mergeCell ref="Y433:Z433"/>
    <mergeCell ref="AA433:AB433"/>
    <mergeCell ref="AC433:AD433"/>
    <mergeCell ref="W431:X431"/>
    <mergeCell ref="AO441:AP441"/>
    <mergeCell ref="AS453:AT453"/>
    <mergeCell ref="AU453:AV453"/>
    <mergeCell ref="E451:F451"/>
    <mergeCell ref="G451:H451"/>
    <mergeCell ref="I451:J451"/>
    <mergeCell ref="K451:L451"/>
    <mergeCell ref="M451:N451"/>
    <mergeCell ref="O451:P451"/>
    <mergeCell ref="Q451:R451"/>
    <mergeCell ref="S451:T451"/>
    <mergeCell ref="U451:V451"/>
    <mergeCell ref="W451:X451"/>
    <mergeCell ref="Y451:Z451"/>
    <mergeCell ref="AA451:AB451"/>
    <mergeCell ref="AC451:AD451"/>
    <mergeCell ref="AE451:AF451"/>
    <mergeCell ref="AG451:AH451"/>
    <mergeCell ref="AI451:AJ451"/>
    <mergeCell ref="AO451:AP451"/>
    <mergeCell ref="AK453:AL453"/>
    <mergeCell ref="AM453:AN453"/>
    <mergeCell ref="AK451:AL452"/>
    <mergeCell ref="AM451:AN452"/>
    <mergeCell ref="AU463:AV463"/>
    <mergeCell ref="E461:F461"/>
    <mergeCell ref="G461:H461"/>
    <mergeCell ref="I461:J461"/>
    <mergeCell ref="K461:L461"/>
    <mergeCell ref="M461:N461"/>
    <mergeCell ref="O461:P461"/>
    <mergeCell ref="Q461:R461"/>
    <mergeCell ref="S461:T461"/>
    <mergeCell ref="U461:V461"/>
    <mergeCell ref="W461:X461"/>
    <mergeCell ref="AQ451:AR451"/>
    <mergeCell ref="AS451:AT451"/>
    <mergeCell ref="AU451:AV451"/>
    <mergeCell ref="E453:F453"/>
    <mergeCell ref="G453:H453"/>
    <mergeCell ref="I453:J453"/>
    <mergeCell ref="K453:L453"/>
    <mergeCell ref="M453:N453"/>
    <mergeCell ref="O453:P453"/>
    <mergeCell ref="Q453:R453"/>
    <mergeCell ref="S453:T453"/>
    <mergeCell ref="U453:V453"/>
    <mergeCell ref="W453:X453"/>
    <mergeCell ref="Y453:Z453"/>
    <mergeCell ref="AA453:AB453"/>
    <mergeCell ref="AC453:AD453"/>
    <mergeCell ref="AE453:AF453"/>
    <mergeCell ref="AG453:AH453"/>
    <mergeCell ref="AI453:AJ453"/>
    <mergeCell ref="AO453:AP453"/>
    <mergeCell ref="AQ453:AR453"/>
    <mergeCell ref="AQ461:AR461"/>
    <mergeCell ref="Y461:Z461"/>
    <mergeCell ref="AA461:AB461"/>
    <mergeCell ref="AC461:AD461"/>
    <mergeCell ref="AE461:AF461"/>
    <mergeCell ref="AG461:AH461"/>
    <mergeCell ref="AI461:AJ461"/>
    <mergeCell ref="AO461:AP461"/>
    <mergeCell ref="AK463:AL463"/>
    <mergeCell ref="AM463:AN463"/>
    <mergeCell ref="AQ471:AR471"/>
    <mergeCell ref="AS461:AT461"/>
    <mergeCell ref="AU461:AV461"/>
    <mergeCell ref="E463:F463"/>
    <mergeCell ref="G463:H463"/>
    <mergeCell ref="I463:J463"/>
    <mergeCell ref="K463:L463"/>
    <mergeCell ref="M463:N463"/>
    <mergeCell ref="O463:P463"/>
    <mergeCell ref="Q463:R463"/>
    <mergeCell ref="S463:T463"/>
    <mergeCell ref="U463:V463"/>
    <mergeCell ref="W463:X463"/>
    <mergeCell ref="Y463:Z463"/>
    <mergeCell ref="AA463:AB463"/>
    <mergeCell ref="AC463:AD463"/>
    <mergeCell ref="AE463:AF463"/>
    <mergeCell ref="AG463:AH463"/>
    <mergeCell ref="AI463:AJ463"/>
    <mergeCell ref="AO463:AP463"/>
    <mergeCell ref="AQ463:AR463"/>
    <mergeCell ref="AS463:AT463"/>
    <mergeCell ref="S471:T471"/>
    <mergeCell ref="U471:V471"/>
    <mergeCell ref="W471:X471"/>
    <mergeCell ref="Y471:Z471"/>
    <mergeCell ref="AA471:AB471"/>
    <mergeCell ref="AC471:AD471"/>
    <mergeCell ref="AE471:AF471"/>
    <mergeCell ref="AG471:AH471"/>
    <mergeCell ref="AI471:AJ471"/>
    <mergeCell ref="AO471:AP471"/>
    <mergeCell ref="W481:X481"/>
    <mergeCell ref="Y481:Z481"/>
    <mergeCell ref="AA481:AB481"/>
    <mergeCell ref="AC481:AD481"/>
    <mergeCell ref="AE481:AF481"/>
    <mergeCell ref="AG481:AH481"/>
    <mergeCell ref="AI481:AJ481"/>
    <mergeCell ref="AO481:AP481"/>
    <mergeCell ref="A480:AV480"/>
    <mergeCell ref="E491:F491"/>
    <mergeCell ref="G491:H491"/>
    <mergeCell ref="I491:J491"/>
    <mergeCell ref="K491:L491"/>
    <mergeCell ref="M491:N491"/>
    <mergeCell ref="O491:P491"/>
    <mergeCell ref="Q491:R491"/>
    <mergeCell ref="S491:T491"/>
    <mergeCell ref="U491:V491"/>
    <mergeCell ref="W491:X491"/>
    <mergeCell ref="AS471:AT471"/>
    <mergeCell ref="AU471:AV471"/>
    <mergeCell ref="E473:F473"/>
    <mergeCell ref="G473:H473"/>
    <mergeCell ref="I473:J473"/>
    <mergeCell ref="K473:L473"/>
    <mergeCell ref="M473:N473"/>
    <mergeCell ref="O473:P473"/>
    <mergeCell ref="Q473:R473"/>
    <mergeCell ref="S473:T473"/>
    <mergeCell ref="U473:V473"/>
    <mergeCell ref="W473:X473"/>
    <mergeCell ref="Y473:Z473"/>
    <mergeCell ref="AA473:AB473"/>
    <mergeCell ref="AC473:AD473"/>
    <mergeCell ref="AE473:AF473"/>
    <mergeCell ref="AG473:AH473"/>
    <mergeCell ref="AI473:AJ473"/>
    <mergeCell ref="AO473:AP473"/>
    <mergeCell ref="AQ473:AR473"/>
    <mergeCell ref="AS473:AT473"/>
    <mergeCell ref="K483:L483"/>
    <mergeCell ref="AC501:AD501"/>
    <mergeCell ref="AE501:AF501"/>
    <mergeCell ref="AG501:AH501"/>
    <mergeCell ref="AI501:AJ501"/>
    <mergeCell ref="AO501:AP501"/>
    <mergeCell ref="AU473:AV473"/>
    <mergeCell ref="O483:P483"/>
    <mergeCell ref="Q483:R483"/>
    <mergeCell ref="S483:T483"/>
    <mergeCell ref="U483:V483"/>
    <mergeCell ref="W483:X483"/>
    <mergeCell ref="Y483:Z483"/>
    <mergeCell ref="AA483:AB483"/>
    <mergeCell ref="AC483:AD483"/>
    <mergeCell ref="AE483:AF483"/>
    <mergeCell ref="AG483:AH483"/>
    <mergeCell ref="AI483:AJ483"/>
    <mergeCell ref="AO483:AP483"/>
    <mergeCell ref="AQ483:AR483"/>
    <mergeCell ref="AS483:AT483"/>
    <mergeCell ref="AU483:AV483"/>
    <mergeCell ref="AS501:AT501"/>
    <mergeCell ref="AU501:AV501"/>
    <mergeCell ref="AE493:AF493"/>
    <mergeCell ref="AG493:AH493"/>
    <mergeCell ref="AI493:AJ493"/>
    <mergeCell ref="AO493:AP493"/>
    <mergeCell ref="AQ493:AR493"/>
    <mergeCell ref="AS493:AT493"/>
    <mergeCell ref="AU493:AV493"/>
    <mergeCell ref="A490:AV490"/>
    <mergeCell ref="A500:AV500"/>
    <mergeCell ref="E481:F481"/>
    <mergeCell ref="G481:H481"/>
    <mergeCell ref="I481:J481"/>
    <mergeCell ref="K481:L481"/>
    <mergeCell ref="M481:N481"/>
    <mergeCell ref="O481:P481"/>
    <mergeCell ref="Q481:R481"/>
    <mergeCell ref="S481:T481"/>
    <mergeCell ref="U481:V481"/>
    <mergeCell ref="AK483:AL483"/>
    <mergeCell ref="AM483:AN483"/>
    <mergeCell ref="AQ481:AR481"/>
    <mergeCell ref="AS481:AT481"/>
    <mergeCell ref="AU481:AV481"/>
    <mergeCell ref="E483:F483"/>
    <mergeCell ref="G483:H483"/>
    <mergeCell ref="I483:J483"/>
    <mergeCell ref="M483:N483"/>
    <mergeCell ref="O503:P503"/>
    <mergeCell ref="Q503:R503"/>
    <mergeCell ref="S503:T503"/>
    <mergeCell ref="U503:V503"/>
    <mergeCell ref="W503:X503"/>
    <mergeCell ref="Y503:Z503"/>
    <mergeCell ref="AA503:AB503"/>
    <mergeCell ref="AC503:AD503"/>
    <mergeCell ref="AE503:AF503"/>
    <mergeCell ref="AG503:AH503"/>
    <mergeCell ref="AI503:AJ503"/>
    <mergeCell ref="AO503:AP503"/>
    <mergeCell ref="AK503:AL503"/>
    <mergeCell ref="AM503:AN503"/>
    <mergeCell ref="AQ491:AR491"/>
    <mergeCell ref="Y491:Z491"/>
    <mergeCell ref="AA491:AB491"/>
    <mergeCell ref="AC491:AD491"/>
    <mergeCell ref="AE491:AF491"/>
    <mergeCell ref="AG491:AH491"/>
    <mergeCell ref="AI491:AJ491"/>
    <mergeCell ref="AO491:AP491"/>
    <mergeCell ref="AK493:AL493"/>
    <mergeCell ref="AM493:AN493"/>
    <mergeCell ref="AQ501:AR501"/>
    <mergeCell ref="AK491:AL492"/>
    <mergeCell ref="AM491:AN492"/>
    <mergeCell ref="AK501:AL502"/>
    <mergeCell ref="AM501:AN502"/>
    <mergeCell ref="AQ503:AR503"/>
    <mergeCell ref="Y501:Z501"/>
    <mergeCell ref="AA501:AB501"/>
    <mergeCell ref="AS503:AT503"/>
    <mergeCell ref="AU503:AV503"/>
    <mergeCell ref="E501:F501"/>
    <mergeCell ref="G501:H501"/>
    <mergeCell ref="I501:J501"/>
    <mergeCell ref="K501:L501"/>
    <mergeCell ref="M501:N501"/>
    <mergeCell ref="O501:P501"/>
    <mergeCell ref="Q501:R501"/>
    <mergeCell ref="S501:T501"/>
    <mergeCell ref="U501:V501"/>
    <mergeCell ref="W501:X501"/>
    <mergeCell ref="AS491:AT491"/>
    <mergeCell ref="AU491:AV491"/>
    <mergeCell ref="E493:F493"/>
    <mergeCell ref="G493:H493"/>
    <mergeCell ref="I493:J493"/>
    <mergeCell ref="K493:L493"/>
    <mergeCell ref="M493:N493"/>
    <mergeCell ref="O493:P493"/>
    <mergeCell ref="Q493:R493"/>
    <mergeCell ref="S493:T493"/>
    <mergeCell ref="U493:V493"/>
    <mergeCell ref="W493:X493"/>
    <mergeCell ref="Y493:Z493"/>
    <mergeCell ref="AA493:AB493"/>
    <mergeCell ref="AC493:AD493"/>
    <mergeCell ref="E503:F503"/>
    <mergeCell ref="G503:H503"/>
    <mergeCell ref="I503:J503"/>
    <mergeCell ref="K503:L503"/>
    <mergeCell ref="M503:N503"/>
    <mergeCell ref="AS513:AT513"/>
    <mergeCell ref="AU513:AV513"/>
    <mergeCell ref="E511:F511"/>
    <mergeCell ref="G511:H511"/>
    <mergeCell ref="I511:J511"/>
    <mergeCell ref="K511:L511"/>
    <mergeCell ref="M511:N511"/>
    <mergeCell ref="O511:P511"/>
    <mergeCell ref="Q511:R511"/>
    <mergeCell ref="S511:T511"/>
    <mergeCell ref="U511:V511"/>
    <mergeCell ref="W511:X511"/>
    <mergeCell ref="Y511:Z511"/>
    <mergeCell ref="AA511:AB511"/>
    <mergeCell ref="AC511:AD511"/>
    <mergeCell ref="AE511:AF511"/>
    <mergeCell ref="AG511:AH511"/>
    <mergeCell ref="AI511:AJ511"/>
    <mergeCell ref="AO511:AP511"/>
    <mergeCell ref="AK513:AL513"/>
    <mergeCell ref="AM513:AN513"/>
    <mergeCell ref="AK511:AL512"/>
    <mergeCell ref="AM511:AN512"/>
    <mergeCell ref="AU523:AV523"/>
    <mergeCell ref="E521:F521"/>
    <mergeCell ref="G521:H521"/>
    <mergeCell ref="I521:J521"/>
    <mergeCell ref="K521:L521"/>
    <mergeCell ref="M521:N521"/>
    <mergeCell ref="O521:P521"/>
    <mergeCell ref="Q521:R521"/>
    <mergeCell ref="S521:T521"/>
    <mergeCell ref="U521:V521"/>
    <mergeCell ref="W521:X521"/>
    <mergeCell ref="AQ511:AR511"/>
    <mergeCell ref="AS511:AT511"/>
    <mergeCell ref="AU511:AV511"/>
    <mergeCell ref="E513:F513"/>
    <mergeCell ref="G513:H513"/>
    <mergeCell ref="I513:J513"/>
    <mergeCell ref="K513:L513"/>
    <mergeCell ref="M513:N513"/>
    <mergeCell ref="O513:P513"/>
    <mergeCell ref="Q513:R513"/>
    <mergeCell ref="S513:T513"/>
    <mergeCell ref="U513:V513"/>
    <mergeCell ref="W513:X513"/>
    <mergeCell ref="Y513:Z513"/>
    <mergeCell ref="AA513:AB513"/>
    <mergeCell ref="AC513:AD513"/>
    <mergeCell ref="AE513:AF513"/>
    <mergeCell ref="AG513:AH513"/>
    <mergeCell ref="AI513:AJ513"/>
    <mergeCell ref="AO513:AP513"/>
    <mergeCell ref="AQ513:AR513"/>
    <mergeCell ref="AQ521:AR521"/>
    <mergeCell ref="Y521:Z521"/>
    <mergeCell ref="AA521:AB521"/>
    <mergeCell ref="AC521:AD521"/>
    <mergeCell ref="AE521:AF521"/>
    <mergeCell ref="AG521:AH521"/>
    <mergeCell ref="AI521:AJ521"/>
    <mergeCell ref="AO521:AP521"/>
    <mergeCell ref="AK523:AL523"/>
    <mergeCell ref="AM523:AN523"/>
    <mergeCell ref="AQ531:AR531"/>
    <mergeCell ref="AS521:AT521"/>
    <mergeCell ref="AU521:AV521"/>
    <mergeCell ref="E523:F523"/>
    <mergeCell ref="G523:H523"/>
    <mergeCell ref="I523:J523"/>
    <mergeCell ref="K523:L523"/>
    <mergeCell ref="M523:N523"/>
    <mergeCell ref="O523:P523"/>
    <mergeCell ref="Q523:R523"/>
    <mergeCell ref="S523:T523"/>
    <mergeCell ref="U523:V523"/>
    <mergeCell ref="W523:X523"/>
    <mergeCell ref="Y523:Z523"/>
    <mergeCell ref="AA523:AB523"/>
    <mergeCell ref="AC523:AD523"/>
    <mergeCell ref="AE523:AF523"/>
    <mergeCell ref="AG523:AH523"/>
    <mergeCell ref="AI523:AJ523"/>
    <mergeCell ref="AO523:AP523"/>
    <mergeCell ref="AQ523:AR523"/>
    <mergeCell ref="AS523:AT523"/>
    <mergeCell ref="E531:F531"/>
    <mergeCell ref="G531:H531"/>
    <mergeCell ref="I531:J531"/>
    <mergeCell ref="K531:L531"/>
    <mergeCell ref="M531:N531"/>
    <mergeCell ref="O531:P531"/>
    <mergeCell ref="Q531:R531"/>
    <mergeCell ref="S531:T531"/>
    <mergeCell ref="U531:V531"/>
    <mergeCell ref="W531:X531"/>
    <mergeCell ref="Y531:Z531"/>
    <mergeCell ref="AA531:AB531"/>
    <mergeCell ref="AC531:AD531"/>
    <mergeCell ref="AE531:AF531"/>
    <mergeCell ref="AG531:AH531"/>
    <mergeCell ref="AI531:AJ531"/>
    <mergeCell ref="AO531:AP531"/>
    <mergeCell ref="AK521:AL522"/>
    <mergeCell ref="AM521:AN522"/>
    <mergeCell ref="AK531:AL532"/>
    <mergeCell ref="AM531:AN532"/>
    <mergeCell ref="W541:X541"/>
    <mergeCell ref="Y541:Z541"/>
    <mergeCell ref="AA541:AB541"/>
    <mergeCell ref="AC541:AD541"/>
    <mergeCell ref="AE541:AF541"/>
    <mergeCell ref="AG541:AH541"/>
    <mergeCell ref="AI541:AJ541"/>
    <mergeCell ref="AO541:AP541"/>
    <mergeCell ref="AK543:AL543"/>
    <mergeCell ref="AM543:AN543"/>
    <mergeCell ref="AS531:AT531"/>
    <mergeCell ref="AU531:AV531"/>
    <mergeCell ref="E533:F533"/>
    <mergeCell ref="G533:H533"/>
    <mergeCell ref="I533:J533"/>
    <mergeCell ref="K533:L533"/>
    <mergeCell ref="M533:N533"/>
    <mergeCell ref="O533:P533"/>
    <mergeCell ref="Q533:R533"/>
    <mergeCell ref="S533:T533"/>
    <mergeCell ref="U533:V533"/>
    <mergeCell ref="W533:X533"/>
    <mergeCell ref="Y533:Z533"/>
    <mergeCell ref="AA533:AB533"/>
    <mergeCell ref="AC533:AD533"/>
    <mergeCell ref="AE533:AF533"/>
    <mergeCell ref="AG533:AH533"/>
    <mergeCell ref="AI533:AJ533"/>
    <mergeCell ref="AO533:AP533"/>
    <mergeCell ref="AQ533:AR533"/>
    <mergeCell ref="AS533:AT533"/>
    <mergeCell ref="AU533:AV533"/>
    <mergeCell ref="AQ541:AR541"/>
    <mergeCell ref="AS541:AT541"/>
    <mergeCell ref="AU541:AV541"/>
    <mergeCell ref="E543:F543"/>
    <mergeCell ref="G543:H543"/>
    <mergeCell ref="I543:J543"/>
    <mergeCell ref="K543:L543"/>
    <mergeCell ref="M543:N543"/>
    <mergeCell ref="O543:P543"/>
    <mergeCell ref="Q543:R543"/>
    <mergeCell ref="S543:T543"/>
    <mergeCell ref="U543:V543"/>
    <mergeCell ref="W543:X543"/>
    <mergeCell ref="Y543:Z543"/>
    <mergeCell ref="AA543:AB543"/>
    <mergeCell ref="AC543:AD543"/>
    <mergeCell ref="AE543:AF543"/>
    <mergeCell ref="AG543:AH543"/>
    <mergeCell ref="AI543:AJ543"/>
    <mergeCell ref="AO543:AP543"/>
    <mergeCell ref="AQ543:AR543"/>
    <mergeCell ref="AS543:AT543"/>
    <mergeCell ref="AU543:AV543"/>
    <mergeCell ref="E541:F541"/>
    <mergeCell ref="G541:H541"/>
    <mergeCell ref="I541:J541"/>
    <mergeCell ref="K541:L541"/>
    <mergeCell ref="M541:N541"/>
    <mergeCell ref="O541:P541"/>
    <mergeCell ref="Q541:R541"/>
    <mergeCell ref="S541:T541"/>
    <mergeCell ref="U541:V541"/>
    <mergeCell ref="AS551:AT551"/>
    <mergeCell ref="AU551:AV551"/>
    <mergeCell ref="E553:F553"/>
    <mergeCell ref="G553:H553"/>
    <mergeCell ref="I553:J553"/>
    <mergeCell ref="K553:L553"/>
    <mergeCell ref="M553:N553"/>
    <mergeCell ref="O553:P553"/>
    <mergeCell ref="Q553:R553"/>
    <mergeCell ref="S553:T553"/>
    <mergeCell ref="U553:V553"/>
    <mergeCell ref="W553:X553"/>
    <mergeCell ref="Y553:Z553"/>
    <mergeCell ref="AA553:AB553"/>
    <mergeCell ref="AC553:AD553"/>
    <mergeCell ref="AE553:AF553"/>
    <mergeCell ref="AG553:AH553"/>
    <mergeCell ref="AI553:AJ553"/>
    <mergeCell ref="AO553:AP553"/>
    <mergeCell ref="AQ553:AR553"/>
    <mergeCell ref="AS553:AT553"/>
    <mergeCell ref="AU553:AV553"/>
    <mergeCell ref="E551:F551"/>
    <mergeCell ref="G551:H551"/>
    <mergeCell ref="I551:J551"/>
    <mergeCell ref="K551:L551"/>
    <mergeCell ref="M551:N551"/>
    <mergeCell ref="O551:P551"/>
    <mergeCell ref="Q551:R551"/>
    <mergeCell ref="S551:T551"/>
    <mergeCell ref="U551:V551"/>
    <mergeCell ref="W551:X551"/>
    <mergeCell ref="AK563:AL563"/>
    <mergeCell ref="AM563:AN563"/>
    <mergeCell ref="AQ551:AR551"/>
    <mergeCell ref="Y551:Z551"/>
    <mergeCell ref="AA551:AB551"/>
    <mergeCell ref="AC551:AD551"/>
    <mergeCell ref="AE551:AF551"/>
    <mergeCell ref="AG551:AH551"/>
    <mergeCell ref="AI551:AJ551"/>
    <mergeCell ref="AO551:AP551"/>
    <mergeCell ref="AK553:AL553"/>
    <mergeCell ref="AM553:AN553"/>
    <mergeCell ref="AQ561:AR561"/>
    <mergeCell ref="AK551:AL552"/>
    <mergeCell ref="AM551:AN552"/>
    <mergeCell ref="AK561:AL562"/>
    <mergeCell ref="AM561:AN562"/>
    <mergeCell ref="AS561:AT561"/>
    <mergeCell ref="AU561:AV561"/>
    <mergeCell ref="E563:F563"/>
    <mergeCell ref="G563:H563"/>
    <mergeCell ref="I563:J563"/>
    <mergeCell ref="K563:L563"/>
    <mergeCell ref="M563:N563"/>
    <mergeCell ref="O563:P563"/>
    <mergeCell ref="Q563:R563"/>
    <mergeCell ref="S563:T563"/>
    <mergeCell ref="U563:V563"/>
    <mergeCell ref="W563:X563"/>
    <mergeCell ref="Y563:Z563"/>
    <mergeCell ref="AA563:AB563"/>
    <mergeCell ref="AC563:AD563"/>
    <mergeCell ref="AG563:AH563"/>
    <mergeCell ref="AI563:AJ563"/>
    <mergeCell ref="AO563:AP563"/>
    <mergeCell ref="AQ563:AR563"/>
    <mergeCell ref="AS563:AT563"/>
    <mergeCell ref="AU563:AV563"/>
    <mergeCell ref="E561:F561"/>
    <mergeCell ref="G561:H561"/>
    <mergeCell ref="I561:J561"/>
    <mergeCell ref="K561:L561"/>
    <mergeCell ref="M561:N561"/>
    <mergeCell ref="O561:P561"/>
    <mergeCell ref="Q561:R561"/>
    <mergeCell ref="S561:T561"/>
    <mergeCell ref="U561:V561"/>
    <mergeCell ref="W561:X561"/>
    <mergeCell ref="AS573:AT573"/>
    <mergeCell ref="AU573:AV573"/>
    <mergeCell ref="E571:F571"/>
    <mergeCell ref="G571:H571"/>
    <mergeCell ref="I571:J571"/>
    <mergeCell ref="K571:L571"/>
    <mergeCell ref="M571:N571"/>
    <mergeCell ref="O571:P571"/>
    <mergeCell ref="Q571:R571"/>
    <mergeCell ref="S571:T571"/>
    <mergeCell ref="U571:V571"/>
    <mergeCell ref="W571:X571"/>
    <mergeCell ref="Y571:Z571"/>
    <mergeCell ref="AA571:AB571"/>
    <mergeCell ref="AC571:AD571"/>
    <mergeCell ref="AE571:AF571"/>
    <mergeCell ref="AG571:AH571"/>
    <mergeCell ref="AI571:AJ571"/>
    <mergeCell ref="AO571:AP571"/>
    <mergeCell ref="AK573:AL573"/>
    <mergeCell ref="AM573:AN573"/>
    <mergeCell ref="AK571:AL572"/>
    <mergeCell ref="AM571:AN572"/>
    <mergeCell ref="AQ571:AR571"/>
    <mergeCell ref="AS571:AT571"/>
    <mergeCell ref="AU571:AV571"/>
    <mergeCell ref="E573:F573"/>
    <mergeCell ref="G573:H573"/>
    <mergeCell ref="I573:J573"/>
    <mergeCell ref="K573:L573"/>
    <mergeCell ref="M573:N573"/>
    <mergeCell ref="O573:P573"/>
    <mergeCell ref="AA591:AB591"/>
    <mergeCell ref="AC591:AD591"/>
    <mergeCell ref="AE591:AF591"/>
    <mergeCell ref="AG591:AH591"/>
    <mergeCell ref="AI591:AJ591"/>
    <mergeCell ref="AO591:AP591"/>
    <mergeCell ref="AU583:AV583"/>
    <mergeCell ref="E581:F581"/>
    <mergeCell ref="G581:H581"/>
    <mergeCell ref="I581:J581"/>
    <mergeCell ref="K581:L581"/>
    <mergeCell ref="M581:N581"/>
    <mergeCell ref="O581:P581"/>
    <mergeCell ref="Q581:R581"/>
    <mergeCell ref="S581:T581"/>
    <mergeCell ref="U581:V581"/>
    <mergeCell ref="W581:X581"/>
    <mergeCell ref="AK583:AL583"/>
    <mergeCell ref="AM583:AN583"/>
    <mergeCell ref="AS583:AT583"/>
    <mergeCell ref="Q573:R573"/>
    <mergeCell ref="S573:T573"/>
    <mergeCell ref="U573:V573"/>
    <mergeCell ref="W573:X573"/>
    <mergeCell ref="Y573:Z573"/>
    <mergeCell ref="AA573:AB573"/>
    <mergeCell ref="AC573:AD573"/>
    <mergeCell ref="AE573:AF573"/>
    <mergeCell ref="AG573:AH573"/>
    <mergeCell ref="AI573:AJ573"/>
    <mergeCell ref="AO573:AP573"/>
    <mergeCell ref="AQ573:AR573"/>
    <mergeCell ref="AQ581:AR581"/>
    <mergeCell ref="Y581:Z581"/>
    <mergeCell ref="AA581:AB581"/>
    <mergeCell ref="AC581:AD581"/>
    <mergeCell ref="AE581:AF581"/>
    <mergeCell ref="AG581:AH581"/>
    <mergeCell ref="AI581:AJ581"/>
    <mergeCell ref="AO581:AP581"/>
    <mergeCell ref="AQ603:AR603"/>
    <mergeCell ref="AS603:AT603"/>
    <mergeCell ref="AU603:AV603"/>
    <mergeCell ref="E601:F601"/>
    <mergeCell ref="G601:H601"/>
    <mergeCell ref="I601:J601"/>
    <mergeCell ref="K601:L601"/>
    <mergeCell ref="M601:N601"/>
    <mergeCell ref="O601:P601"/>
    <mergeCell ref="Q601:R601"/>
    <mergeCell ref="S601:T601"/>
    <mergeCell ref="U601:V601"/>
    <mergeCell ref="W601:X601"/>
    <mergeCell ref="Y601:Z601"/>
    <mergeCell ref="AA601:AB601"/>
    <mergeCell ref="AC601:AD601"/>
    <mergeCell ref="AE601:AF601"/>
    <mergeCell ref="AG601:AH601"/>
    <mergeCell ref="AI601:AJ601"/>
    <mergeCell ref="AO601:AP601"/>
    <mergeCell ref="AK603:AL603"/>
    <mergeCell ref="AM603:AN603"/>
    <mergeCell ref="E603:F603"/>
    <mergeCell ref="G603:H603"/>
    <mergeCell ref="I603:J603"/>
    <mergeCell ref="K603:L603"/>
    <mergeCell ref="M603:N603"/>
    <mergeCell ref="O603:P603"/>
    <mergeCell ref="Q603:R603"/>
    <mergeCell ref="S603:T603"/>
    <mergeCell ref="U603:V603"/>
    <mergeCell ref="W603:X603"/>
    <mergeCell ref="Y603:Z603"/>
    <mergeCell ref="AA603:AB603"/>
    <mergeCell ref="AC603:AD603"/>
    <mergeCell ref="AE603:AF603"/>
    <mergeCell ref="AG603:AH603"/>
    <mergeCell ref="AI603:AJ603"/>
    <mergeCell ref="AO603:AP603"/>
    <mergeCell ref="Q621:R621"/>
    <mergeCell ref="S621:T621"/>
    <mergeCell ref="U621:V621"/>
    <mergeCell ref="W621:X621"/>
    <mergeCell ref="AS611:AT611"/>
    <mergeCell ref="AU611:AV611"/>
    <mergeCell ref="E613:F613"/>
    <mergeCell ref="G613:H613"/>
    <mergeCell ref="I613:J613"/>
    <mergeCell ref="K613:L613"/>
    <mergeCell ref="M613:N613"/>
    <mergeCell ref="O613:P613"/>
    <mergeCell ref="Q613:R613"/>
    <mergeCell ref="S613:T613"/>
    <mergeCell ref="U613:V613"/>
    <mergeCell ref="W613:X613"/>
    <mergeCell ref="Y613:Z613"/>
    <mergeCell ref="AA613:AB613"/>
    <mergeCell ref="AC613:AD613"/>
    <mergeCell ref="AE613:AF613"/>
    <mergeCell ref="AG613:AH613"/>
    <mergeCell ref="AI613:AJ613"/>
    <mergeCell ref="AO613:AP613"/>
    <mergeCell ref="AQ613:AR613"/>
    <mergeCell ref="AS613:AT613"/>
    <mergeCell ref="AU613:AV613"/>
    <mergeCell ref="E611:F611"/>
    <mergeCell ref="G611:H611"/>
    <mergeCell ref="I611:J611"/>
    <mergeCell ref="K611:L611"/>
    <mergeCell ref="M611:N611"/>
    <mergeCell ref="O611:P611"/>
    <mergeCell ref="Q611:R611"/>
    <mergeCell ref="S611:T611"/>
    <mergeCell ref="U611:V611"/>
    <mergeCell ref="W611:X611"/>
    <mergeCell ref="Y621:Z621"/>
    <mergeCell ref="AA621:AB621"/>
    <mergeCell ref="AC621:AD621"/>
    <mergeCell ref="AE621:AF621"/>
    <mergeCell ref="AG621:AH621"/>
    <mergeCell ref="AI621:AJ621"/>
    <mergeCell ref="AO621:AP621"/>
    <mergeCell ref="AS621:AT621"/>
    <mergeCell ref="AU621:AV621"/>
    <mergeCell ref="AQ641:AR641"/>
    <mergeCell ref="Y641:Z641"/>
    <mergeCell ref="AA641:AB641"/>
    <mergeCell ref="AC641:AD641"/>
    <mergeCell ref="AE641:AF641"/>
    <mergeCell ref="AG641:AH641"/>
    <mergeCell ref="AI641:AJ641"/>
    <mergeCell ref="AO641:AP641"/>
    <mergeCell ref="AK641:AL642"/>
    <mergeCell ref="AM641:AN642"/>
    <mergeCell ref="A640:AV640"/>
    <mergeCell ref="C641:D641"/>
    <mergeCell ref="AU633:AV633"/>
    <mergeCell ref="AK633:AL633"/>
    <mergeCell ref="AM633:AN633"/>
    <mergeCell ref="Q641:R641"/>
    <mergeCell ref="S641:T641"/>
    <mergeCell ref="U641:V641"/>
    <mergeCell ref="W641:X641"/>
    <mergeCell ref="AQ611:AR611"/>
    <mergeCell ref="Y611:Z611"/>
    <mergeCell ref="AA611:AB611"/>
    <mergeCell ref="AC611:AD611"/>
    <mergeCell ref="AE611:AF611"/>
    <mergeCell ref="AG611:AH611"/>
    <mergeCell ref="AI611:AJ611"/>
    <mergeCell ref="AO611:AP611"/>
    <mergeCell ref="AK613:AL613"/>
    <mergeCell ref="AM613:AN613"/>
    <mergeCell ref="AQ621:AR621"/>
    <mergeCell ref="AK611:AL612"/>
    <mergeCell ref="AM611:AN612"/>
    <mergeCell ref="AK621:AL622"/>
    <mergeCell ref="AM621:AN622"/>
    <mergeCell ref="AQ623:AR623"/>
    <mergeCell ref="AA633:AB633"/>
    <mergeCell ref="AC633:AD633"/>
    <mergeCell ref="AE633:AF633"/>
    <mergeCell ref="AG633:AH633"/>
    <mergeCell ref="AI633:AJ633"/>
    <mergeCell ref="AO633:AP633"/>
    <mergeCell ref="AQ633:AR633"/>
    <mergeCell ref="E623:F623"/>
    <mergeCell ref="G623:H623"/>
    <mergeCell ref="I623:J623"/>
    <mergeCell ref="K623:L623"/>
    <mergeCell ref="M623:N623"/>
    <mergeCell ref="O623:P623"/>
    <mergeCell ref="Q623:R623"/>
    <mergeCell ref="S623:T623"/>
    <mergeCell ref="U623:V623"/>
    <mergeCell ref="W623:X623"/>
    <mergeCell ref="Y623:Z623"/>
    <mergeCell ref="AA623:AB623"/>
    <mergeCell ref="AC623:AD623"/>
    <mergeCell ref="AE623:AF623"/>
    <mergeCell ref="AG623:AH623"/>
    <mergeCell ref="AI623:AJ623"/>
    <mergeCell ref="AO623:AP623"/>
    <mergeCell ref="AK623:AL623"/>
    <mergeCell ref="AM623:AN623"/>
    <mergeCell ref="AS623:AT623"/>
    <mergeCell ref="AU623:AV623"/>
    <mergeCell ref="E621:F621"/>
    <mergeCell ref="G621:H621"/>
    <mergeCell ref="I621:J621"/>
    <mergeCell ref="K621:L621"/>
    <mergeCell ref="M621:N621"/>
    <mergeCell ref="O621:P621"/>
    <mergeCell ref="AI651:AJ651"/>
    <mergeCell ref="AO651:AP651"/>
    <mergeCell ref="W661:X661"/>
    <mergeCell ref="Y661:Z661"/>
    <mergeCell ref="AA661:AB661"/>
    <mergeCell ref="AC661:AD661"/>
    <mergeCell ref="AE661:AF661"/>
    <mergeCell ref="AG661:AH661"/>
    <mergeCell ref="AI661:AJ661"/>
    <mergeCell ref="AO661:AP661"/>
    <mergeCell ref="AS651:AT651"/>
    <mergeCell ref="AU651:AV651"/>
    <mergeCell ref="E653:F653"/>
    <mergeCell ref="G653:H653"/>
    <mergeCell ref="I653:J653"/>
    <mergeCell ref="K653:L653"/>
    <mergeCell ref="M653:N653"/>
    <mergeCell ref="O653:P653"/>
    <mergeCell ref="Q653:R653"/>
    <mergeCell ref="S653:T653"/>
    <mergeCell ref="U653:V653"/>
    <mergeCell ref="W653:X653"/>
    <mergeCell ref="Y653:Z653"/>
    <mergeCell ref="AS633:AT633"/>
    <mergeCell ref="E631:F631"/>
    <mergeCell ref="G631:H631"/>
    <mergeCell ref="I631:J631"/>
    <mergeCell ref="K631:L631"/>
    <mergeCell ref="M631:N631"/>
    <mergeCell ref="O631:P631"/>
    <mergeCell ref="Q631:R631"/>
    <mergeCell ref="S631:T631"/>
    <mergeCell ref="U631:V631"/>
    <mergeCell ref="W631:X631"/>
    <mergeCell ref="Y631:Z631"/>
    <mergeCell ref="AA631:AB631"/>
    <mergeCell ref="AC631:AD631"/>
    <mergeCell ref="AE631:AF631"/>
    <mergeCell ref="AG631:AH631"/>
    <mergeCell ref="AI631:AJ631"/>
    <mergeCell ref="AO631:AP631"/>
    <mergeCell ref="AK631:AL632"/>
    <mergeCell ref="AM631:AN632"/>
    <mergeCell ref="AQ631:AR631"/>
    <mergeCell ref="AS631:AT631"/>
    <mergeCell ref="AU631:AV631"/>
    <mergeCell ref="E633:F633"/>
    <mergeCell ref="G633:H633"/>
    <mergeCell ref="I633:J633"/>
    <mergeCell ref="K633:L633"/>
    <mergeCell ref="M633:N633"/>
    <mergeCell ref="O633:P633"/>
    <mergeCell ref="Q633:R633"/>
    <mergeCell ref="S633:T633"/>
    <mergeCell ref="U633:V633"/>
    <mergeCell ref="W633:X633"/>
    <mergeCell ref="Y633:Z633"/>
    <mergeCell ref="E661:F661"/>
    <mergeCell ref="G661:H661"/>
    <mergeCell ref="I661:J661"/>
    <mergeCell ref="K661:L661"/>
    <mergeCell ref="M661:N661"/>
    <mergeCell ref="O661:P661"/>
    <mergeCell ref="Q661:R661"/>
    <mergeCell ref="S661:T661"/>
    <mergeCell ref="U661:V661"/>
    <mergeCell ref="AS641:AT641"/>
    <mergeCell ref="AU641:AV641"/>
    <mergeCell ref="AI643:AJ643"/>
    <mergeCell ref="AO643:AP643"/>
    <mergeCell ref="AQ643:AR643"/>
    <mergeCell ref="AS643:AT643"/>
    <mergeCell ref="E651:F651"/>
    <mergeCell ref="G651:H651"/>
    <mergeCell ref="I651:J651"/>
    <mergeCell ref="AK663:AL663"/>
    <mergeCell ref="AM663:AN663"/>
    <mergeCell ref="AQ661:AR661"/>
    <mergeCell ref="AS661:AT661"/>
    <mergeCell ref="AU661:AV661"/>
    <mergeCell ref="E663:F663"/>
    <mergeCell ref="G663:H663"/>
    <mergeCell ref="I663:J663"/>
    <mergeCell ref="AQ671:AR671"/>
    <mergeCell ref="Y671:Z671"/>
    <mergeCell ref="AA671:AB671"/>
    <mergeCell ref="AC671:AD671"/>
    <mergeCell ref="AE671:AF671"/>
    <mergeCell ref="AG671:AH671"/>
    <mergeCell ref="AK643:AL643"/>
    <mergeCell ref="AM643:AN643"/>
    <mergeCell ref="AQ651:AR651"/>
    <mergeCell ref="E643:F643"/>
    <mergeCell ref="G643:H643"/>
    <mergeCell ref="I643:J643"/>
    <mergeCell ref="K643:L643"/>
    <mergeCell ref="M643:N643"/>
    <mergeCell ref="O643:P643"/>
    <mergeCell ref="Q643:R643"/>
    <mergeCell ref="S643:T643"/>
    <mergeCell ref="U643:V643"/>
    <mergeCell ref="W643:X643"/>
    <mergeCell ref="Y643:Z643"/>
    <mergeCell ref="AA643:AB643"/>
    <mergeCell ref="AC643:AD643"/>
    <mergeCell ref="AE643:AF643"/>
    <mergeCell ref="AG643:AH643"/>
    <mergeCell ref="K651:L651"/>
    <mergeCell ref="M651:N651"/>
    <mergeCell ref="O651:P651"/>
    <mergeCell ref="Q651:R651"/>
    <mergeCell ref="K663:L663"/>
    <mergeCell ref="M663:N663"/>
    <mergeCell ref="S651:T651"/>
    <mergeCell ref="U651:V651"/>
    <mergeCell ref="W651:X651"/>
    <mergeCell ref="Y651:Z651"/>
    <mergeCell ref="AA651:AB651"/>
    <mergeCell ref="AC651:AD651"/>
    <mergeCell ref="AE651:AF651"/>
    <mergeCell ref="AG651:AH651"/>
    <mergeCell ref="AC681:AD681"/>
    <mergeCell ref="AE681:AF681"/>
    <mergeCell ref="AG681:AH681"/>
    <mergeCell ref="Q681:R681"/>
    <mergeCell ref="S681:T681"/>
    <mergeCell ref="U681:V681"/>
    <mergeCell ref="W681:X681"/>
    <mergeCell ref="Y681:Z681"/>
    <mergeCell ref="AA681:AB681"/>
    <mergeCell ref="A660:AV660"/>
    <mergeCell ref="A670:AV670"/>
    <mergeCell ref="A680:AV680"/>
    <mergeCell ref="AI681:AJ681"/>
    <mergeCell ref="AO681:AP681"/>
    <mergeCell ref="AA653:AB653"/>
    <mergeCell ref="AC653:AD653"/>
    <mergeCell ref="AE653:AF653"/>
    <mergeCell ref="AG653:AH653"/>
    <mergeCell ref="AI653:AJ653"/>
    <mergeCell ref="AO653:AP653"/>
    <mergeCell ref="AQ653:AR653"/>
    <mergeCell ref="AS653:AT653"/>
    <mergeCell ref="AU653:AV653"/>
    <mergeCell ref="O663:P663"/>
    <mergeCell ref="Q663:R663"/>
    <mergeCell ref="S663:T663"/>
    <mergeCell ref="U663:V663"/>
    <mergeCell ref="W663:X663"/>
    <mergeCell ref="Y663:Z663"/>
    <mergeCell ref="AA663:AB663"/>
    <mergeCell ref="AC663:AD663"/>
    <mergeCell ref="AE663:AF663"/>
    <mergeCell ref="AG663:AH663"/>
    <mergeCell ref="AI663:AJ663"/>
    <mergeCell ref="AO663:AP663"/>
    <mergeCell ref="AQ663:AR663"/>
    <mergeCell ref="AS663:AT663"/>
    <mergeCell ref="AU663:AV663"/>
    <mergeCell ref="AI671:AJ671"/>
    <mergeCell ref="AO671:AP671"/>
    <mergeCell ref="AK673:AL673"/>
    <mergeCell ref="AM673:AN673"/>
    <mergeCell ref="AQ681:AR681"/>
    <mergeCell ref="AK671:AL672"/>
    <mergeCell ref="AM671:AN672"/>
    <mergeCell ref="AK681:AL682"/>
    <mergeCell ref="AM681:AN682"/>
    <mergeCell ref="AS681:AT681"/>
    <mergeCell ref="AU681:AV681"/>
    <mergeCell ref="AM653:AN653"/>
    <mergeCell ref="E683:F683"/>
    <mergeCell ref="G683:H683"/>
    <mergeCell ref="I683:J683"/>
    <mergeCell ref="K683:L683"/>
    <mergeCell ref="M683:N683"/>
    <mergeCell ref="O683:P683"/>
    <mergeCell ref="Q683:R683"/>
    <mergeCell ref="S683:T683"/>
    <mergeCell ref="U683:V683"/>
    <mergeCell ref="W683:X683"/>
    <mergeCell ref="Y683:Z683"/>
    <mergeCell ref="AA683:AB683"/>
    <mergeCell ref="AC683:AD683"/>
    <mergeCell ref="AE683:AF683"/>
    <mergeCell ref="AG683:AH683"/>
    <mergeCell ref="AI683:AJ683"/>
    <mergeCell ref="AO683:AP683"/>
    <mergeCell ref="AQ683:AR683"/>
    <mergeCell ref="AS683:AT683"/>
    <mergeCell ref="AU683:AV683"/>
    <mergeCell ref="E681:F681"/>
    <mergeCell ref="G681:H681"/>
    <mergeCell ref="I681:J681"/>
    <mergeCell ref="K681:L681"/>
    <mergeCell ref="M681:N681"/>
    <mergeCell ref="O681:P681"/>
    <mergeCell ref="AS671:AT671"/>
    <mergeCell ref="AU671:AV671"/>
    <mergeCell ref="E673:F673"/>
    <mergeCell ref="G673:H673"/>
    <mergeCell ref="I673:J673"/>
    <mergeCell ref="K673:L673"/>
    <mergeCell ref="M673:N673"/>
    <mergeCell ref="O673:P673"/>
    <mergeCell ref="Q673:R673"/>
    <mergeCell ref="S673:T673"/>
    <mergeCell ref="U673:V673"/>
    <mergeCell ref="W673:X673"/>
    <mergeCell ref="Y673:Z673"/>
    <mergeCell ref="AA673:AB673"/>
    <mergeCell ref="AC673:AD673"/>
    <mergeCell ref="AE673:AF673"/>
    <mergeCell ref="AG673:AH673"/>
    <mergeCell ref="AI673:AJ673"/>
    <mergeCell ref="AO673:AP673"/>
    <mergeCell ref="AQ673:AR673"/>
    <mergeCell ref="AS673:AT673"/>
    <mergeCell ref="AU673:AV673"/>
    <mergeCell ref="E671:F671"/>
    <mergeCell ref="G671:H671"/>
    <mergeCell ref="I671:J671"/>
    <mergeCell ref="K671:L671"/>
    <mergeCell ref="M671:N671"/>
    <mergeCell ref="O671:P671"/>
    <mergeCell ref="Q671:R671"/>
    <mergeCell ref="S671:T671"/>
    <mergeCell ref="U671:V671"/>
    <mergeCell ref="W671:X671"/>
    <mergeCell ref="AU693:AV693"/>
    <mergeCell ref="E691:F691"/>
    <mergeCell ref="G691:H691"/>
    <mergeCell ref="I691:J691"/>
    <mergeCell ref="K691:L691"/>
    <mergeCell ref="M691:N691"/>
    <mergeCell ref="O691:P691"/>
    <mergeCell ref="Q691:R691"/>
    <mergeCell ref="S691:T691"/>
    <mergeCell ref="U691:V691"/>
    <mergeCell ref="W691:X691"/>
    <mergeCell ref="Y691:Z691"/>
    <mergeCell ref="AA691:AB691"/>
    <mergeCell ref="AC691:AD691"/>
    <mergeCell ref="AE691:AF691"/>
    <mergeCell ref="AG691:AH691"/>
    <mergeCell ref="AI691:AJ691"/>
    <mergeCell ref="AO691:AP691"/>
    <mergeCell ref="AK693:AL693"/>
    <mergeCell ref="AM693:AN693"/>
    <mergeCell ref="AK691:AL692"/>
    <mergeCell ref="AM691:AN692"/>
    <mergeCell ref="E701:F701"/>
    <mergeCell ref="G701:H701"/>
    <mergeCell ref="I701:J701"/>
    <mergeCell ref="K701:L701"/>
    <mergeCell ref="M701:N701"/>
    <mergeCell ref="O701:P701"/>
    <mergeCell ref="Q701:R701"/>
    <mergeCell ref="S701:T701"/>
    <mergeCell ref="U701:V701"/>
    <mergeCell ref="W701:X701"/>
    <mergeCell ref="AQ691:AR691"/>
    <mergeCell ref="AS691:AT691"/>
    <mergeCell ref="AU691:AV691"/>
    <mergeCell ref="E693:F693"/>
    <mergeCell ref="G693:H693"/>
    <mergeCell ref="I693:J693"/>
    <mergeCell ref="K693:L693"/>
    <mergeCell ref="M693:N693"/>
    <mergeCell ref="O693:P693"/>
    <mergeCell ref="Q693:R693"/>
    <mergeCell ref="S693:T693"/>
    <mergeCell ref="U693:V693"/>
    <mergeCell ref="W693:X693"/>
    <mergeCell ref="Y693:Z693"/>
    <mergeCell ref="AA693:AB693"/>
    <mergeCell ref="AC693:AD693"/>
    <mergeCell ref="AE693:AF693"/>
    <mergeCell ref="AG693:AH693"/>
    <mergeCell ref="AI693:AJ693"/>
    <mergeCell ref="AO693:AP693"/>
    <mergeCell ref="AQ693:AR693"/>
    <mergeCell ref="AS693:AT693"/>
    <mergeCell ref="AQ701:AR701"/>
    <mergeCell ref="Y701:Z701"/>
    <mergeCell ref="AA701:AB701"/>
    <mergeCell ref="AC701:AD701"/>
    <mergeCell ref="AE701:AF701"/>
    <mergeCell ref="AG701:AH701"/>
    <mergeCell ref="AI701:AJ701"/>
    <mergeCell ref="AO701:AP701"/>
    <mergeCell ref="AK703:AL703"/>
    <mergeCell ref="AO723:AP723"/>
    <mergeCell ref="AK721:AL722"/>
    <mergeCell ref="AM721:AN722"/>
    <mergeCell ref="AQ711:AR711"/>
    <mergeCell ref="AS701:AT701"/>
    <mergeCell ref="AU701:AV701"/>
    <mergeCell ref="E703:F703"/>
    <mergeCell ref="G703:H703"/>
    <mergeCell ref="I703:J703"/>
    <mergeCell ref="K703:L703"/>
    <mergeCell ref="M703:N703"/>
    <mergeCell ref="O703:P703"/>
    <mergeCell ref="Q703:R703"/>
    <mergeCell ref="S703:T703"/>
    <mergeCell ref="U703:V703"/>
    <mergeCell ref="W703:X703"/>
    <mergeCell ref="Y703:Z703"/>
    <mergeCell ref="AA703:AB703"/>
    <mergeCell ref="AC703:AD703"/>
    <mergeCell ref="AE703:AF703"/>
    <mergeCell ref="AG703:AH703"/>
    <mergeCell ref="AI703:AJ703"/>
    <mergeCell ref="AO703:AP703"/>
    <mergeCell ref="AQ703:AR703"/>
    <mergeCell ref="AS703:AT703"/>
    <mergeCell ref="Y713:Z713"/>
    <mergeCell ref="AA713:AB713"/>
    <mergeCell ref="AC713:AD713"/>
    <mergeCell ref="AE713:AF713"/>
    <mergeCell ref="AG713:AH713"/>
    <mergeCell ref="AI713:AJ713"/>
    <mergeCell ref="AO713:AP713"/>
    <mergeCell ref="AQ713:AR713"/>
    <mergeCell ref="AS713:AT713"/>
    <mergeCell ref="AU713:AV713"/>
    <mergeCell ref="E711:F711"/>
    <mergeCell ref="G711:H711"/>
    <mergeCell ref="I711:J711"/>
    <mergeCell ref="K711:L711"/>
    <mergeCell ref="M711:N711"/>
    <mergeCell ref="O711:P711"/>
    <mergeCell ref="Q711:R711"/>
    <mergeCell ref="S711:T711"/>
    <mergeCell ref="U711:V711"/>
    <mergeCell ref="W711:X711"/>
    <mergeCell ref="Y711:Z711"/>
    <mergeCell ref="AA711:AB711"/>
    <mergeCell ref="AC711:AD711"/>
    <mergeCell ref="AE711:AF711"/>
    <mergeCell ref="AG711:AH711"/>
    <mergeCell ref="AI711:AJ711"/>
    <mergeCell ref="AO711:AP711"/>
    <mergeCell ref="AU703:AV703"/>
    <mergeCell ref="AK701:AL702"/>
    <mergeCell ref="AM701:AN702"/>
    <mergeCell ref="AK711:AL712"/>
    <mergeCell ref="AM711:AN712"/>
    <mergeCell ref="AS741:AT741"/>
    <mergeCell ref="AU741:AV741"/>
    <mergeCell ref="E743:F743"/>
    <mergeCell ref="G743:H743"/>
    <mergeCell ref="I743:J743"/>
    <mergeCell ref="K743:L743"/>
    <mergeCell ref="M743:N743"/>
    <mergeCell ref="O743:P743"/>
    <mergeCell ref="Q743:R743"/>
    <mergeCell ref="S743:T743"/>
    <mergeCell ref="U743:V743"/>
    <mergeCell ref="W743:X743"/>
    <mergeCell ref="Y743:Z743"/>
    <mergeCell ref="AA743:AB743"/>
    <mergeCell ref="AC743:AD743"/>
    <mergeCell ref="AE743:AF743"/>
    <mergeCell ref="AG743:AH743"/>
    <mergeCell ref="AI743:AJ743"/>
    <mergeCell ref="AO743:AP743"/>
    <mergeCell ref="AQ743:AR743"/>
    <mergeCell ref="AS743:AT743"/>
    <mergeCell ref="AU743:AV743"/>
    <mergeCell ref="E741:F741"/>
    <mergeCell ref="G741:H741"/>
    <mergeCell ref="I741:J741"/>
    <mergeCell ref="K741:L741"/>
    <mergeCell ref="M741:N741"/>
    <mergeCell ref="O741:P741"/>
    <mergeCell ref="Q741:R741"/>
    <mergeCell ref="E721:F721"/>
    <mergeCell ref="G721:H721"/>
    <mergeCell ref="I721:J721"/>
    <mergeCell ref="K721:L721"/>
    <mergeCell ref="M721:N721"/>
    <mergeCell ref="O721:P721"/>
    <mergeCell ref="Q721:R721"/>
    <mergeCell ref="S721:T721"/>
    <mergeCell ref="U721:V721"/>
    <mergeCell ref="W721:X721"/>
    <mergeCell ref="Y721:Z721"/>
    <mergeCell ref="AA721:AB721"/>
    <mergeCell ref="AC721:AD721"/>
    <mergeCell ref="AE721:AF721"/>
    <mergeCell ref="AG721:AH721"/>
    <mergeCell ref="AI721:AJ721"/>
    <mergeCell ref="E731:F731"/>
    <mergeCell ref="G731:H731"/>
    <mergeCell ref="I731:J731"/>
    <mergeCell ref="K731:L731"/>
    <mergeCell ref="M731:N731"/>
    <mergeCell ref="O731:P731"/>
    <mergeCell ref="Q731:R731"/>
    <mergeCell ref="S731:T731"/>
    <mergeCell ref="U731:V731"/>
    <mergeCell ref="W731:X731"/>
    <mergeCell ref="Y741:Z741"/>
    <mergeCell ref="AA741:AB741"/>
    <mergeCell ref="AC741:AD741"/>
    <mergeCell ref="AE741:AF741"/>
    <mergeCell ref="AG741:AH741"/>
    <mergeCell ref="AO721:AP721"/>
    <mergeCell ref="AK723:AL723"/>
    <mergeCell ref="AM723:AN723"/>
    <mergeCell ref="E723:F723"/>
    <mergeCell ref="G723:H723"/>
    <mergeCell ref="I723:J723"/>
    <mergeCell ref="K723:L723"/>
    <mergeCell ref="M723:N723"/>
    <mergeCell ref="O723:P723"/>
    <mergeCell ref="Q723:R723"/>
    <mergeCell ref="S723:T723"/>
    <mergeCell ref="U723:V723"/>
    <mergeCell ref="W723:X723"/>
    <mergeCell ref="Y723:Z723"/>
    <mergeCell ref="AA723:AB723"/>
    <mergeCell ref="AC723:AD723"/>
    <mergeCell ref="AE723:AF723"/>
    <mergeCell ref="AG723:AH723"/>
    <mergeCell ref="AI723:AJ723"/>
    <mergeCell ref="AI741:AJ741"/>
    <mergeCell ref="AO741:AP741"/>
    <mergeCell ref="AK743:AL743"/>
    <mergeCell ref="AM743:AN743"/>
    <mergeCell ref="AQ731:AR731"/>
    <mergeCell ref="Y731:Z731"/>
    <mergeCell ref="AA731:AB731"/>
    <mergeCell ref="AC731:AD731"/>
    <mergeCell ref="AE731:AF731"/>
    <mergeCell ref="AG731:AH731"/>
    <mergeCell ref="AI731:AJ731"/>
    <mergeCell ref="AO731:AP731"/>
    <mergeCell ref="AK733:AL733"/>
    <mergeCell ref="AM733:AN733"/>
    <mergeCell ref="AQ741:AR741"/>
    <mergeCell ref="AK731:AL732"/>
    <mergeCell ref="AM731:AN732"/>
    <mergeCell ref="AK741:AL742"/>
    <mergeCell ref="AM741:AN742"/>
    <mergeCell ref="S741:T741"/>
    <mergeCell ref="U741:V741"/>
    <mergeCell ref="W741:X741"/>
    <mergeCell ref="AQ733:AR733"/>
    <mergeCell ref="AU763:AV763"/>
    <mergeCell ref="E761:F761"/>
    <mergeCell ref="G761:H761"/>
    <mergeCell ref="I761:J761"/>
    <mergeCell ref="K761:L761"/>
    <mergeCell ref="M761:N761"/>
    <mergeCell ref="O761:P761"/>
    <mergeCell ref="Q761:R761"/>
    <mergeCell ref="S761:T761"/>
    <mergeCell ref="U761:V761"/>
    <mergeCell ref="W761:X761"/>
    <mergeCell ref="AQ751:AR751"/>
    <mergeCell ref="AS751:AT751"/>
    <mergeCell ref="AU751:AV751"/>
    <mergeCell ref="E753:F753"/>
    <mergeCell ref="G753:H753"/>
    <mergeCell ref="I753:J753"/>
    <mergeCell ref="K753:L753"/>
    <mergeCell ref="M753:N753"/>
    <mergeCell ref="O753:P753"/>
    <mergeCell ref="Q753:R753"/>
    <mergeCell ref="S753:T753"/>
    <mergeCell ref="U753:V753"/>
    <mergeCell ref="W753:X753"/>
    <mergeCell ref="Y753:Z753"/>
    <mergeCell ref="AA753:AB753"/>
    <mergeCell ref="AC753:AD753"/>
    <mergeCell ref="AE753:AF753"/>
    <mergeCell ref="AS753:AT753"/>
    <mergeCell ref="AU753:AV753"/>
    <mergeCell ref="E751:F751"/>
    <mergeCell ref="G751:H751"/>
    <mergeCell ref="I751:J751"/>
    <mergeCell ref="K751:L751"/>
    <mergeCell ref="M751:N751"/>
    <mergeCell ref="O751:P751"/>
    <mergeCell ref="Q751:R751"/>
    <mergeCell ref="S751:T751"/>
    <mergeCell ref="U751:V751"/>
    <mergeCell ref="W751:X751"/>
    <mergeCell ref="Y751:Z751"/>
    <mergeCell ref="AA751:AB751"/>
    <mergeCell ref="AC751:AD751"/>
    <mergeCell ref="AE751:AF751"/>
    <mergeCell ref="AG751:AH751"/>
    <mergeCell ref="AI751:AJ751"/>
    <mergeCell ref="AO751:AP751"/>
    <mergeCell ref="AK753:AL753"/>
    <mergeCell ref="AM753:AN753"/>
    <mergeCell ref="AK751:AL752"/>
    <mergeCell ref="E781:F781"/>
    <mergeCell ref="G781:H781"/>
    <mergeCell ref="I781:J781"/>
    <mergeCell ref="K781:L781"/>
    <mergeCell ref="M781:N781"/>
    <mergeCell ref="O781:P781"/>
    <mergeCell ref="Q781:R781"/>
    <mergeCell ref="S781:T781"/>
    <mergeCell ref="U781:V781"/>
    <mergeCell ref="AG753:AH753"/>
    <mergeCell ref="AI753:AJ753"/>
    <mergeCell ref="AO753:AP753"/>
    <mergeCell ref="AQ753:AR753"/>
    <mergeCell ref="AQ761:AR761"/>
    <mergeCell ref="Y761:Z761"/>
    <mergeCell ref="AA761:AB761"/>
    <mergeCell ref="AC761:AD761"/>
    <mergeCell ref="AE761:AF761"/>
    <mergeCell ref="AG761:AH761"/>
    <mergeCell ref="AI761:AJ761"/>
    <mergeCell ref="AO761:AP761"/>
    <mergeCell ref="AK763:AL763"/>
    <mergeCell ref="AM763:AN763"/>
    <mergeCell ref="AQ771:AR771"/>
    <mergeCell ref="AS761:AT761"/>
    <mergeCell ref="AU761:AV761"/>
    <mergeCell ref="E763:F763"/>
    <mergeCell ref="G763:H763"/>
    <mergeCell ref="I763:J763"/>
    <mergeCell ref="K763:L763"/>
    <mergeCell ref="M763:N763"/>
    <mergeCell ref="O763:P763"/>
    <mergeCell ref="Q763:R763"/>
    <mergeCell ref="S763:T763"/>
    <mergeCell ref="U763:V763"/>
    <mergeCell ref="W763:X763"/>
    <mergeCell ref="Y763:Z763"/>
    <mergeCell ref="AA763:AB763"/>
    <mergeCell ref="AC763:AD763"/>
    <mergeCell ref="AE763:AF763"/>
    <mergeCell ref="AG763:AH763"/>
    <mergeCell ref="AI763:AJ763"/>
    <mergeCell ref="AO763:AP763"/>
    <mergeCell ref="AQ763:AR763"/>
    <mergeCell ref="AS763:AT763"/>
    <mergeCell ref="E771:F771"/>
    <mergeCell ref="G771:H771"/>
    <mergeCell ref="I771:J771"/>
    <mergeCell ref="K771:L771"/>
    <mergeCell ref="M771:N771"/>
    <mergeCell ref="O771:P771"/>
    <mergeCell ref="Q771:R771"/>
    <mergeCell ref="S771:T771"/>
    <mergeCell ref="U771:V771"/>
    <mergeCell ref="W771:X771"/>
    <mergeCell ref="Y771:Z771"/>
    <mergeCell ref="AA771:AB771"/>
    <mergeCell ref="AC771:AD771"/>
    <mergeCell ref="AE771:AF771"/>
    <mergeCell ref="AI793:AJ793"/>
    <mergeCell ref="AO793:AP793"/>
    <mergeCell ref="AQ793:AR793"/>
    <mergeCell ref="AS793:AT793"/>
    <mergeCell ref="AU793:AV793"/>
    <mergeCell ref="E791:F791"/>
    <mergeCell ref="G791:H791"/>
    <mergeCell ref="I791:J791"/>
    <mergeCell ref="K791:L791"/>
    <mergeCell ref="M791:N791"/>
    <mergeCell ref="O791:P791"/>
    <mergeCell ref="Q791:R791"/>
    <mergeCell ref="S791:T791"/>
    <mergeCell ref="U791:V791"/>
    <mergeCell ref="W791:X791"/>
    <mergeCell ref="AS771:AT771"/>
    <mergeCell ref="AU771:AV771"/>
    <mergeCell ref="E773:F773"/>
    <mergeCell ref="G773:H773"/>
    <mergeCell ref="I773:J773"/>
    <mergeCell ref="K773:L773"/>
    <mergeCell ref="M773:N773"/>
    <mergeCell ref="O773:P773"/>
    <mergeCell ref="Q773:R773"/>
    <mergeCell ref="E783:F783"/>
    <mergeCell ref="G783:H783"/>
    <mergeCell ref="I783:J783"/>
    <mergeCell ref="K783:L783"/>
    <mergeCell ref="M783:N783"/>
    <mergeCell ref="O783:P783"/>
    <mergeCell ref="Q783:R783"/>
    <mergeCell ref="Y801:Z801"/>
    <mergeCell ref="AA801:AB801"/>
    <mergeCell ref="AC801:AD801"/>
    <mergeCell ref="AE801:AF801"/>
    <mergeCell ref="AG801:AH801"/>
    <mergeCell ref="AI801:AJ801"/>
    <mergeCell ref="AO801:AP801"/>
    <mergeCell ref="W781:X781"/>
    <mergeCell ref="Y781:Z781"/>
    <mergeCell ref="AA781:AB781"/>
    <mergeCell ref="AC781:AD781"/>
    <mergeCell ref="AE781:AF781"/>
    <mergeCell ref="AG781:AH781"/>
    <mergeCell ref="AI781:AJ781"/>
    <mergeCell ref="AO781:AP781"/>
    <mergeCell ref="AK783:AL783"/>
    <mergeCell ref="AM783:AN783"/>
    <mergeCell ref="S783:T783"/>
    <mergeCell ref="U783:V783"/>
    <mergeCell ref="W783:X783"/>
    <mergeCell ref="Y783:Z783"/>
    <mergeCell ref="AA783:AB783"/>
    <mergeCell ref="AC783:AD783"/>
    <mergeCell ref="AE783:AF783"/>
    <mergeCell ref="AG783:AH783"/>
    <mergeCell ref="AS801:AT801"/>
    <mergeCell ref="AU801:AV801"/>
    <mergeCell ref="S773:T773"/>
    <mergeCell ref="U773:V773"/>
    <mergeCell ref="W773:X773"/>
    <mergeCell ref="Y773:Z773"/>
    <mergeCell ref="AA773:AB773"/>
    <mergeCell ref="AC773:AD773"/>
    <mergeCell ref="AE773:AF773"/>
    <mergeCell ref="AG773:AH773"/>
    <mergeCell ref="AI773:AJ773"/>
    <mergeCell ref="AO773:AP773"/>
    <mergeCell ref="AQ773:AR773"/>
    <mergeCell ref="AS773:AT773"/>
    <mergeCell ref="AU773:AV773"/>
    <mergeCell ref="AQ781:AR781"/>
    <mergeCell ref="AS781:AT781"/>
    <mergeCell ref="AU781:AV781"/>
    <mergeCell ref="AI783:AJ783"/>
    <mergeCell ref="AO783:AP783"/>
    <mergeCell ref="AQ783:AR783"/>
    <mergeCell ref="AS783:AT783"/>
    <mergeCell ref="AU783:AV783"/>
    <mergeCell ref="I803:J803"/>
    <mergeCell ref="K803:L803"/>
    <mergeCell ref="M803:N803"/>
    <mergeCell ref="O803:P803"/>
    <mergeCell ref="Q803:R803"/>
    <mergeCell ref="S803:T803"/>
    <mergeCell ref="U803:V803"/>
    <mergeCell ref="W803:X803"/>
    <mergeCell ref="Y803:Z803"/>
    <mergeCell ref="AA803:AB803"/>
    <mergeCell ref="AC803:AD803"/>
    <mergeCell ref="AE803:AF803"/>
    <mergeCell ref="AG803:AH803"/>
    <mergeCell ref="AI803:AJ803"/>
    <mergeCell ref="AO803:AP803"/>
    <mergeCell ref="AQ791:AR791"/>
    <mergeCell ref="Y791:Z791"/>
    <mergeCell ref="AA791:AB791"/>
    <mergeCell ref="AC791:AD791"/>
    <mergeCell ref="AE791:AF791"/>
    <mergeCell ref="AG791:AH791"/>
    <mergeCell ref="AI791:AJ791"/>
    <mergeCell ref="AO791:AP791"/>
    <mergeCell ref="AK793:AL793"/>
    <mergeCell ref="AM793:AN793"/>
    <mergeCell ref="AQ801:AR801"/>
    <mergeCell ref="AK791:AL792"/>
    <mergeCell ref="AM791:AN792"/>
    <mergeCell ref="AK801:AL802"/>
    <mergeCell ref="AM801:AN802"/>
    <mergeCell ref="AQ803:AR803"/>
    <mergeCell ref="AS803:AT803"/>
    <mergeCell ref="AU803:AV803"/>
    <mergeCell ref="E801:F801"/>
    <mergeCell ref="G801:H801"/>
    <mergeCell ref="I801:J801"/>
    <mergeCell ref="K801:L801"/>
    <mergeCell ref="M801:N801"/>
    <mergeCell ref="O801:P801"/>
    <mergeCell ref="Q801:R801"/>
    <mergeCell ref="S801:T801"/>
    <mergeCell ref="U801:V801"/>
    <mergeCell ref="W801:X801"/>
    <mergeCell ref="AS791:AT791"/>
    <mergeCell ref="AU791:AV791"/>
    <mergeCell ref="E793:F793"/>
    <mergeCell ref="G793:H793"/>
    <mergeCell ref="I793:J793"/>
    <mergeCell ref="K793:L793"/>
    <mergeCell ref="M793:N793"/>
    <mergeCell ref="O793:P793"/>
    <mergeCell ref="Q793:R793"/>
    <mergeCell ref="S793:T793"/>
    <mergeCell ref="U793:V793"/>
    <mergeCell ref="W793:X793"/>
    <mergeCell ref="Y793:Z793"/>
    <mergeCell ref="AA793:AB793"/>
    <mergeCell ref="AC793:AD793"/>
    <mergeCell ref="AE793:AF793"/>
    <mergeCell ref="AG793:AH793"/>
    <mergeCell ref="E803:F803"/>
    <mergeCell ref="G803:H803"/>
    <mergeCell ref="AU813:AV813"/>
    <mergeCell ref="E811:F811"/>
    <mergeCell ref="G811:H811"/>
    <mergeCell ref="I811:J811"/>
    <mergeCell ref="K811:L811"/>
    <mergeCell ref="M811:N811"/>
    <mergeCell ref="O811:P811"/>
    <mergeCell ref="Q811:R811"/>
    <mergeCell ref="S811:T811"/>
    <mergeCell ref="U811:V811"/>
    <mergeCell ref="W811:X811"/>
    <mergeCell ref="Y811:Z811"/>
    <mergeCell ref="AA811:AB811"/>
    <mergeCell ref="AC811:AD811"/>
    <mergeCell ref="AE811:AF811"/>
    <mergeCell ref="AG811:AH811"/>
    <mergeCell ref="AI811:AJ811"/>
    <mergeCell ref="AO811:AP811"/>
    <mergeCell ref="AK813:AL813"/>
    <mergeCell ref="AM813:AN813"/>
    <mergeCell ref="AK811:AL812"/>
    <mergeCell ref="AM811:AN812"/>
    <mergeCell ref="E821:F821"/>
    <mergeCell ref="G821:H821"/>
    <mergeCell ref="I821:J821"/>
    <mergeCell ref="K821:L821"/>
    <mergeCell ref="M821:N821"/>
    <mergeCell ref="O821:P821"/>
    <mergeCell ref="Q821:R821"/>
    <mergeCell ref="S821:T821"/>
    <mergeCell ref="U821:V821"/>
    <mergeCell ref="W821:X821"/>
    <mergeCell ref="AQ811:AR811"/>
    <mergeCell ref="AS811:AT811"/>
    <mergeCell ref="AU811:AV811"/>
    <mergeCell ref="E813:F813"/>
    <mergeCell ref="G813:H813"/>
    <mergeCell ref="I813:J813"/>
    <mergeCell ref="K813:L813"/>
    <mergeCell ref="M813:N813"/>
    <mergeCell ref="O813:P813"/>
    <mergeCell ref="Q813:R813"/>
    <mergeCell ref="S813:T813"/>
    <mergeCell ref="U813:V813"/>
    <mergeCell ref="W813:X813"/>
    <mergeCell ref="Y813:Z813"/>
    <mergeCell ref="AA813:AB813"/>
    <mergeCell ref="AC813:AD813"/>
    <mergeCell ref="AE813:AF813"/>
    <mergeCell ref="AG813:AH813"/>
    <mergeCell ref="AI813:AJ813"/>
    <mergeCell ref="AO813:AP813"/>
    <mergeCell ref="AQ813:AR813"/>
    <mergeCell ref="AS813:AT813"/>
    <mergeCell ref="W843:X843"/>
    <mergeCell ref="Y843:Z843"/>
    <mergeCell ref="AA843:AB843"/>
    <mergeCell ref="AC843:AD843"/>
    <mergeCell ref="AE843:AF843"/>
    <mergeCell ref="AG843:AH843"/>
    <mergeCell ref="AI843:AJ843"/>
    <mergeCell ref="AO843:AP843"/>
    <mergeCell ref="AQ843:AR843"/>
    <mergeCell ref="AQ823:AR823"/>
    <mergeCell ref="AM841:AN842"/>
    <mergeCell ref="AK833:AL833"/>
    <mergeCell ref="AM833:AN833"/>
    <mergeCell ref="W841:X841"/>
    <mergeCell ref="Y841:Z841"/>
    <mergeCell ref="AA841:AB841"/>
    <mergeCell ref="AC841:AD841"/>
    <mergeCell ref="AE841:AF841"/>
    <mergeCell ref="AG841:AH841"/>
    <mergeCell ref="AI841:AJ841"/>
    <mergeCell ref="AO841:AP841"/>
    <mergeCell ref="AK843:AL843"/>
    <mergeCell ref="AM843:AN843"/>
    <mergeCell ref="U841:V841"/>
    <mergeCell ref="AM823:AN823"/>
    <mergeCell ref="AQ831:AR831"/>
    <mergeCell ref="AS821:AT821"/>
    <mergeCell ref="AU821:AV821"/>
    <mergeCell ref="E823:F823"/>
    <mergeCell ref="G823:H823"/>
    <mergeCell ref="I823:J823"/>
    <mergeCell ref="K823:L823"/>
    <mergeCell ref="M823:N823"/>
    <mergeCell ref="O823:P823"/>
    <mergeCell ref="Q823:R823"/>
    <mergeCell ref="S823:T823"/>
    <mergeCell ref="U823:V823"/>
    <mergeCell ref="W823:X823"/>
    <mergeCell ref="Y823:Z823"/>
    <mergeCell ref="AA823:AB823"/>
    <mergeCell ref="AC823:AD823"/>
    <mergeCell ref="AE823:AF823"/>
    <mergeCell ref="AG823:AH823"/>
    <mergeCell ref="AI823:AJ823"/>
    <mergeCell ref="AO823:AP823"/>
    <mergeCell ref="AQ821:AR821"/>
    <mergeCell ref="Y821:Z821"/>
    <mergeCell ref="AA821:AB821"/>
    <mergeCell ref="AC821:AD821"/>
    <mergeCell ref="AE821:AF821"/>
    <mergeCell ref="AG821:AH821"/>
    <mergeCell ref="AI821:AJ821"/>
    <mergeCell ref="AO821:AP821"/>
    <mergeCell ref="AK823:AL823"/>
    <mergeCell ref="AU823:AV823"/>
    <mergeCell ref="AS823:AT823"/>
    <mergeCell ref="E831:F831"/>
    <mergeCell ref="G831:H831"/>
    <mergeCell ref="I831:J831"/>
    <mergeCell ref="K831:L831"/>
    <mergeCell ref="M831:N831"/>
    <mergeCell ref="O831:P831"/>
    <mergeCell ref="Q831:R831"/>
    <mergeCell ref="S831:T831"/>
    <mergeCell ref="U831:V831"/>
    <mergeCell ref="W831:X831"/>
    <mergeCell ref="Y831:Z831"/>
    <mergeCell ref="AA831:AB831"/>
    <mergeCell ref="AC831:AD831"/>
    <mergeCell ref="AE831:AF831"/>
    <mergeCell ref="AG831:AH831"/>
    <mergeCell ref="AI831:AJ831"/>
    <mergeCell ref="AO831:AP831"/>
    <mergeCell ref="AS831:AT831"/>
    <mergeCell ref="AQ853:AR853"/>
    <mergeCell ref="AS853:AT853"/>
    <mergeCell ref="AU853:AV853"/>
    <mergeCell ref="E851:F851"/>
    <mergeCell ref="G851:H851"/>
    <mergeCell ref="I851:J851"/>
    <mergeCell ref="K851:L851"/>
    <mergeCell ref="M851:N851"/>
    <mergeCell ref="O851:P851"/>
    <mergeCell ref="Q851:R851"/>
    <mergeCell ref="S851:T851"/>
    <mergeCell ref="U851:V851"/>
    <mergeCell ref="W851:X851"/>
    <mergeCell ref="Y861:Z861"/>
    <mergeCell ref="AA861:AB861"/>
    <mergeCell ref="AC861:AD861"/>
    <mergeCell ref="AE861:AF861"/>
    <mergeCell ref="AG861:AH861"/>
    <mergeCell ref="AI861:AJ861"/>
    <mergeCell ref="AO861:AP861"/>
    <mergeCell ref="AK853:AL853"/>
    <mergeCell ref="AM853:AN853"/>
    <mergeCell ref="AQ861:AR861"/>
    <mergeCell ref="AK861:AL862"/>
    <mergeCell ref="AM861:AN862"/>
    <mergeCell ref="AS861:AT861"/>
    <mergeCell ref="AU861:AV861"/>
    <mergeCell ref="E853:F853"/>
    <mergeCell ref="G853:H853"/>
    <mergeCell ref="I853:J853"/>
    <mergeCell ref="K853:L853"/>
    <mergeCell ref="M853:N853"/>
    <mergeCell ref="AU831:AV831"/>
    <mergeCell ref="E833:F833"/>
    <mergeCell ref="G833:H833"/>
    <mergeCell ref="I833:J833"/>
    <mergeCell ref="K833:L833"/>
    <mergeCell ref="M833:N833"/>
    <mergeCell ref="O833:P833"/>
    <mergeCell ref="Q833:R833"/>
    <mergeCell ref="S833:T833"/>
    <mergeCell ref="U833:V833"/>
    <mergeCell ref="W833:X833"/>
    <mergeCell ref="Y833:Z833"/>
    <mergeCell ref="AA833:AB833"/>
    <mergeCell ref="AC833:AD833"/>
    <mergeCell ref="AE833:AF833"/>
    <mergeCell ref="AG833:AH833"/>
    <mergeCell ref="AI833:AJ833"/>
    <mergeCell ref="AO833:AP833"/>
    <mergeCell ref="AQ833:AR833"/>
    <mergeCell ref="AS833:AT833"/>
    <mergeCell ref="AU833:AV833"/>
    <mergeCell ref="AQ841:AR841"/>
    <mergeCell ref="AS841:AT841"/>
    <mergeCell ref="AU841:AV841"/>
    <mergeCell ref="E843:F843"/>
    <mergeCell ref="G843:H843"/>
    <mergeCell ref="I843:J843"/>
    <mergeCell ref="K843:L843"/>
    <mergeCell ref="M843:N843"/>
    <mergeCell ref="O843:P843"/>
    <mergeCell ref="Q843:R843"/>
    <mergeCell ref="S843:T843"/>
    <mergeCell ref="U843:V843"/>
    <mergeCell ref="AQ851:AR851"/>
    <mergeCell ref="Y851:Z851"/>
    <mergeCell ref="AA851:AB851"/>
    <mergeCell ref="AC851:AD851"/>
    <mergeCell ref="AE851:AF851"/>
    <mergeCell ref="AG851:AH851"/>
    <mergeCell ref="AI851:AJ851"/>
    <mergeCell ref="AO851:AP851"/>
    <mergeCell ref="AS851:AT851"/>
    <mergeCell ref="AU851:AV851"/>
    <mergeCell ref="AS843:AT843"/>
    <mergeCell ref="AU843:AV843"/>
    <mergeCell ref="E841:F841"/>
    <mergeCell ref="G841:H841"/>
    <mergeCell ref="I841:J841"/>
    <mergeCell ref="K841:L841"/>
    <mergeCell ref="M841:N841"/>
    <mergeCell ref="O841:P841"/>
    <mergeCell ref="Q841:R841"/>
    <mergeCell ref="S841:T841"/>
    <mergeCell ref="O863:P863"/>
    <mergeCell ref="Q863:R863"/>
    <mergeCell ref="S863:T863"/>
    <mergeCell ref="U863:V863"/>
    <mergeCell ref="W863:X863"/>
    <mergeCell ref="Y863:Z863"/>
    <mergeCell ref="AA863:AB863"/>
    <mergeCell ref="AC863:AD863"/>
    <mergeCell ref="AE863:AF863"/>
    <mergeCell ref="AG863:AH863"/>
    <mergeCell ref="AI863:AJ863"/>
    <mergeCell ref="AO863:AP863"/>
    <mergeCell ref="AQ863:AR863"/>
    <mergeCell ref="AS863:AT863"/>
    <mergeCell ref="AU863:AV863"/>
    <mergeCell ref="E861:F861"/>
    <mergeCell ref="G861:H861"/>
    <mergeCell ref="I861:J861"/>
    <mergeCell ref="K861:L861"/>
    <mergeCell ref="M861:N861"/>
    <mergeCell ref="O861:P861"/>
    <mergeCell ref="Q861:R861"/>
    <mergeCell ref="S861:T861"/>
    <mergeCell ref="U861:V861"/>
    <mergeCell ref="W861:X861"/>
    <mergeCell ref="E863:F863"/>
    <mergeCell ref="G863:H863"/>
    <mergeCell ref="I863:J863"/>
    <mergeCell ref="K863:L863"/>
    <mergeCell ref="M863:N863"/>
    <mergeCell ref="O853:P853"/>
    <mergeCell ref="Q853:R853"/>
    <mergeCell ref="S853:T853"/>
    <mergeCell ref="U853:V853"/>
    <mergeCell ref="W853:X853"/>
    <mergeCell ref="Y853:Z853"/>
    <mergeCell ref="AA853:AB853"/>
    <mergeCell ref="AC853:AD853"/>
    <mergeCell ref="AE853:AF853"/>
    <mergeCell ref="AG853:AH853"/>
    <mergeCell ref="AI853:AJ853"/>
    <mergeCell ref="AO853:AP853"/>
    <mergeCell ref="AS873:AT873"/>
    <mergeCell ref="AU873:AV873"/>
    <mergeCell ref="E871:F871"/>
    <mergeCell ref="G871:H871"/>
    <mergeCell ref="I871:J871"/>
    <mergeCell ref="K871:L871"/>
    <mergeCell ref="M871:N871"/>
    <mergeCell ref="O871:P871"/>
    <mergeCell ref="Q871:R871"/>
    <mergeCell ref="S871:T871"/>
    <mergeCell ref="U871:V871"/>
    <mergeCell ref="W871:X871"/>
    <mergeCell ref="Y871:Z871"/>
    <mergeCell ref="AA871:AB871"/>
    <mergeCell ref="AC871:AD871"/>
    <mergeCell ref="AE871:AF871"/>
    <mergeCell ref="AG871:AH871"/>
    <mergeCell ref="AI871:AJ871"/>
    <mergeCell ref="AO871:AP871"/>
    <mergeCell ref="AK873:AL873"/>
    <mergeCell ref="AM873:AN873"/>
    <mergeCell ref="AK871:AL872"/>
    <mergeCell ref="AM871:AN872"/>
    <mergeCell ref="AU883:AV883"/>
    <mergeCell ref="E881:F881"/>
    <mergeCell ref="G881:H881"/>
    <mergeCell ref="I881:J881"/>
    <mergeCell ref="K881:L881"/>
    <mergeCell ref="M881:N881"/>
    <mergeCell ref="O881:P881"/>
    <mergeCell ref="Q881:R881"/>
    <mergeCell ref="S881:T881"/>
    <mergeCell ref="U881:V881"/>
    <mergeCell ref="W881:X881"/>
    <mergeCell ref="AQ871:AR871"/>
    <mergeCell ref="AS871:AT871"/>
    <mergeCell ref="AU871:AV871"/>
    <mergeCell ref="E873:F873"/>
    <mergeCell ref="G873:H873"/>
    <mergeCell ref="I873:J873"/>
    <mergeCell ref="K873:L873"/>
    <mergeCell ref="M873:N873"/>
    <mergeCell ref="O873:P873"/>
    <mergeCell ref="Q873:R873"/>
    <mergeCell ref="S873:T873"/>
    <mergeCell ref="U873:V873"/>
    <mergeCell ref="W873:X873"/>
    <mergeCell ref="Y873:Z873"/>
    <mergeCell ref="AA873:AB873"/>
    <mergeCell ref="AC873:AD873"/>
    <mergeCell ref="AE873:AF873"/>
    <mergeCell ref="AG873:AH873"/>
    <mergeCell ref="AI873:AJ873"/>
    <mergeCell ref="AO873:AP873"/>
    <mergeCell ref="AQ873:AR873"/>
    <mergeCell ref="AQ881:AR881"/>
    <mergeCell ref="Y881:Z881"/>
    <mergeCell ref="AA881:AB881"/>
    <mergeCell ref="AC881:AD881"/>
    <mergeCell ref="AE881:AF881"/>
    <mergeCell ref="AG881:AH881"/>
    <mergeCell ref="AI881:AJ881"/>
    <mergeCell ref="AO881:AP881"/>
    <mergeCell ref="AK883:AL883"/>
    <mergeCell ref="AO903:AP903"/>
    <mergeCell ref="AQ903:AR903"/>
    <mergeCell ref="AS903:AT903"/>
    <mergeCell ref="AU903:AV903"/>
    <mergeCell ref="E901:F901"/>
    <mergeCell ref="G901:H901"/>
    <mergeCell ref="I901:J901"/>
    <mergeCell ref="K901:L901"/>
    <mergeCell ref="O901:P901"/>
    <mergeCell ref="Q901:R901"/>
    <mergeCell ref="S901:T901"/>
    <mergeCell ref="U901:V901"/>
    <mergeCell ref="AM883:AN883"/>
    <mergeCell ref="AQ891:AR891"/>
    <mergeCell ref="AS881:AT881"/>
    <mergeCell ref="AU881:AV881"/>
    <mergeCell ref="E883:F883"/>
    <mergeCell ref="G883:H883"/>
    <mergeCell ref="I883:J883"/>
    <mergeCell ref="K883:L883"/>
    <mergeCell ref="M883:N883"/>
    <mergeCell ref="O883:P883"/>
    <mergeCell ref="Q883:R883"/>
    <mergeCell ref="S883:T883"/>
    <mergeCell ref="U883:V883"/>
    <mergeCell ref="W883:X883"/>
    <mergeCell ref="Y883:Z883"/>
    <mergeCell ref="AA883:AB883"/>
    <mergeCell ref="AC883:AD883"/>
    <mergeCell ref="AE883:AF883"/>
    <mergeCell ref="AG883:AH883"/>
    <mergeCell ref="AI883:AJ883"/>
    <mergeCell ref="AO883:AP883"/>
    <mergeCell ref="AQ883:AR883"/>
    <mergeCell ref="AS883:AT883"/>
    <mergeCell ref="E891:F891"/>
    <mergeCell ref="G891:H891"/>
    <mergeCell ref="I891:J891"/>
    <mergeCell ref="K891:L891"/>
    <mergeCell ref="M891:N891"/>
    <mergeCell ref="O891:P891"/>
    <mergeCell ref="Q891:R891"/>
    <mergeCell ref="S891:T891"/>
    <mergeCell ref="U891:V891"/>
    <mergeCell ref="W891:X891"/>
    <mergeCell ref="Y891:Z891"/>
    <mergeCell ref="AA891:AB891"/>
    <mergeCell ref="AC891:AD891"/>
    <mergeCell ref="AE891:AF891"/>
    <mergeCell ref="AG891:AH891"/>
    <mergeCell ref="AI891:AJ891"/>
    <mergeCell ref="AO891:AP891"/>
    <mergeCell ref="AS891:AT891"/>
    <mergeCell ref="AU891:AV891"/>
    <mergeCell ref="AK893:AL893"/>
    <mergeCell ref="AM893:AN893"/>
    <mergeCell ref="O913:P913"/>
    <mergeCell ref="Q913:R913"/>
    <mergeCell ref="S913:T913"/>
    <mergeCell ref="U913:V913"/>
    <mergeCell ref="W913:X913"/>
    <mergeCell ref="Y913:Z913"/>
    <mergeCell ref="AA913:AB913"/>
    <mergeCell ref="AC913:AD913"/>
    <mergeCell ref="AE913:AF913"/>
    <mergeCell ref="AG913:AH913"/>
    <mergeCell ref="AI913:AJ913"/>
    <mergeCell ref="AO913:AP913"/>
    <mergeCell ref="AQ913:AR913"/>
    <mergeCell ref="AS913:AT913"/>
    <mergeCell ref="AU913:AV913"/>
    <mergeCell ref="O893:P893"/>
    <mergeCell ref="Q893:R893"/>
    <mergeCell ref="S893:T893"/>
    <mergeCell ref="U893:V893"/>
    <mergeCell ref="W893:X893"/>
    <mergeCell ref="Y893:Z893"/>
    <mergeCell ref="AA893:AB893"/>
    <mergeCell ref="AC893:AD893"/>
    <mergeCell ref="AE893:AF893"/>
    <mergeCell ref="AG893:AH893"/>
    <mergeCell ref="AI893:AJ893"/>
    <mergeCell ref="AO893:AP893"/>
    <mergeCell ref="AQ893:AR893"/>
    <mergeCell ref="E911:F911"/>
    <mergeCell ref="G911:H911"/>
    <mergeCell ref="I911:J911"/>
    <mergeCell ref="K911:L911"/>
    <mergeCell ref="M911:N911"/>
    <mergeCell ref="O911:P911"/>
    <mergeCell ref="Q911:R911"/>
    <mergeCell ref="S911:T911"/>
    <mergeCell ref="U911:V911"/>
    <mergeCell ref="W911:X911"/>
    <mergeCell ref="Y921:Z921"/>
    <mergeCell ref="AA921:AB921"/>
    <mergeCell ref="AC921:AD921"/>
    <mergeCell ref="AE921:AF921"/>
    <mergeCell ref="AG921:AH921"/>
    <mergeCell ref="AI921:AJ921"/>
    <mergeCell ref="AO921:AP921"/>
    <mergeCell ref="AS893:AT893"/>
    <mergeCell ref="AU893:AV893"/>
    <mergeCell ref="AQ901:AR901"/>
    <mergeCell ref="AS901:AT901"/>
    <mergeCell ref="AU901:AV901"/>
    <mergeCell ref="E903:F903"/>
    <mergeCell ref="G903:H903"/>
    <mergeCell ref="I903:J903"/>
    <mergeCell ref="K903:L903"/>
    <mergeCell ref="M903:N903"/>
    <mergeCell ref="O903:P903"/>
    <mergeCell ref="Q903:R903"/>
    <mergeCell ref="S903:T903"/>
    <mergeCell ref="U903:V903"/>
    <mergeCell ref="W903:X903"/>
    <mergeCell ref="Y903:Z903"/>
    <mergeCell ref="AA903:AB903"/>
    <mergeCell ref="AC903:AD903"/>
    <mergeCell ref="AE903:AF903"/>
    <mergeCell ref="AK903:AL903"/>
    <mergeCell ref="AM903:AN903"/>
    <mergeCell ref="E893:F893"/>
    <mergeCell ref="G893:H893"/>
    <mergeCell ref="I893:J893"/>
    <mergeCell ref="K893:L893"/>
    <mergeCell ref="M893:N893"/>
    <mergeCell ref="M901:N901"/>
    <mergeCell ref="AG903:AH903"/>
    <mergeCell ref="AI903:AJ903"/>
    <mergeCell ref="W901:X901"/>
    <mergeCell ref="Y901:Z901"/>
    <mergeCell ref="AA901:AB901"/>
    <mergeCell ref="Q921:R921"/>
    <mergeCell ref="S921:T921"/>
    <mergeCell ref="U921:V921"/>
    <mergeCell ref="W921:X921"/>
    <mergeCell ref="AE933:AF933"/>
    <mergeCell ref="AG933:AH933"/>
    <mergeCell ref="AI933:AJ933"/>
    <mergeCell ref="M933:N933"/>
    <mergeCell ref="O933:P933"/>
    <mergeCell ref="Q933:R933"/>
    <mergeCell ref="S933:T933"/>
    <mergeCell ref="U933:V933"/>
    <mergeCell ref="W933:X933"/>
    <mergeCell ref="Y933:Z933"/>
    <mergeCell ref="AQ911:AR911"/>
    <mergeCell ref="Y911:Z911"/>
    <mergeCell ref="AA911:AB911"/>
    <mergeCell ref="AC911:AD911"/>
    <mergeCell ref="AE911:AF911"/>
    <mergeCell ref="AG911:AH911"/>
    <mergeCell ref="AI911:AJ911"/>
    <mergeCell ref="AO911:AP911"/>
    <mergeCell ref="AK913:AL913"/>
    <mergeCell ref="AM913:AN913"/>
    <mergeCell ref="AQ921:AR921"/>
    <mergeCell ref="AK911:AL912"/>
    <mergeCell ref="AM911:AN912"/>
    <mergeCell ref="AK921:AL922"/>
    <mergeCell ref="AM921:AN922"/>
    <mergeCell ref="AQ931:AR931"/>
    <mergeCell ref="AQ933:AR933"/>
    <mergeCell ref="AS933:AT933"/>
    <mergeCell ref="AU933:AV933"/>
    <mergeCell ref="E931:F931"/>
    <mergeCell ref="AS921:AT921"/>
    <mergeCell ref="AU921:AV921"/>
    <mergeCell ref="E923:F923"/>
    <mergeCell ref="G923:H923"/>
    <mergeCell ref="I923:J923"/>
    <mergeCell ref="K923:L923"/>
    <mergeCell ref="M923:N923"/>
    <mergeCell ref="O923:P923"/>
    <mergeCell ref="Q923:R923"/>
    <mergeCell ref="S923:T923"/>
    <mergeCell ref="U923:V923"/>
    <mergeCell ref="W923:X923"/>
    <mergeCell ref="Y923:Z923"/>
    <mergeCell ref="AA923:AB923"/>
    <mergeCell ref="AC923:AD923"/>
    <mergeCell ref="AE923:AF923"/>
    <mergeCell ref="AG923:AH923"/>
    <mergeCell ref="AI923:AJ923"/>
    <mergeCell ref="AO923:AP923"/>
    <mergeCell ref="AQ923:AR923"/>
    <mergeCell ref="AS923:AT923"/>
    <mergeCell ref="AU923:AV923"/>
    <mergeCell ref="E921:F921"/>
    <mergeCell ref="G921:H921"/>
    <mergeCell ref="I921:J921"/>
    <mergeCell ref="K921:L921"/>
    <mergeCell ref="M921:N921"/>
    <mergeCell ref="O921:P921"/>
    <mergeCell ref="AE931:AF931"/>
    <mergeCell ref="AG931:AH931"/>
    <mergeCell ref="AI931:AJ931"/>
    <mergeCell ref="AO931:AP931"/>
    <mergeCell ref="AK933:AL933"/>
    <mergeCell ref="AM933:AN933"/>
    <mergeCell ref="AS911:AT911"/>
    <mergeCell ref="AU911:AV911"/>
    <mergeCell ref="E913:F913"/>
    <mergeCell ref="G913:H913"/>
    <mergeCell ref="I913:J913"/>
    <mergeCell ref="K913:L913"/>
    <mergeCell ref="M913:N913"/>
    <mergeCell ref="AO951:AP951"/>
    <mergeCell ref="AA951:AB951"/>
    <mergeCell ref="AO933:AP933"/>
    <mergeCell ref="AQ951:AR951"/>
    <mergeCell ref="AS951:AT951"/>
    <mergeCell ref="AK951:AL952"/>
    <mergeCell ref="AM951:AN952"/>
    <mergeCell ref="AU951:AV951"/>
    <mergeCell ref="AQ941:AR941"/>
    <mergeCell ref="Y941:Z941"/>
    <mergeCell ref="AA941:AB941"/>
    <mergeCell ref="AC941:AD941"/>
    <mergeCell ref="AE941:AF941"/>
    <mergeCell ref="AG941:AH941"/>
    <mergeCell ref="AI941:AJ941"/>
    <mergeCell ref="AO941:AP941"/>
    <mergeCell ref="AS941:AT941"/>
    <mergeCell ref="AU941:AV941"/>
    <mergeCell ref="AQ943:AR943"/>
    <mergeCell ref="AS931:AT931"/>
    <mergeCell ref="AU931:AV931"/>
    <mergeCell ref="E933:F933"/>
    <mergeCell ref="G933:H933"/>
    <mergeCell ref="I933:J933"/>
    <mergeCell ref="K933:L933"/>
    <mergeCell ref="AK931:AL932"/>
    <mergeCell ref="AM931:AN932"/>
    <mergeCell ref="E941:F941"/>
    <mergeCell ref="G941:H941"/>
    <mergeCell ref="I941:J941"/>
    <mergeCell ref="K941:L941"/>
    <mergeCell ref="M941:N941"/>
    <mergeCell ref="O941:P941"/>
    <mergeCell ref="Q941:R941"/>
    <mergeCell ref="S941:T941"/>
    <mergeCell ref="U941:V941"/>
    <mergeCell ref="W941:X941"/>
    <mergeCell ref="AA933:AB933"/>
    <mergeCell ref="AC933:AD933"/>
    <mergeCell ref="G931:H931"/>
    <mergeCell ref="I931:J931"/>
    <mergeCell ref="K931:L931"/>
    <mergeCell ref="M931:N931"/>
    <mergeCell ref="O931:P931"/>
    <mergeCell ref="Q931:R931"/>
    <mergeCell ref="S931:T931"/>
    <mergeCell ref="U931:V931"/>
    <mergeCell ref="W931:X931"/>
    <mergeCell ref="Y931:Z931"/>
    <mergeCell ref="AA931:AB931"/>
    <mergeCell ref="AC931:AD931"/>
    <mergeCell ref="Q951:R951"/>
    <mergeCell ref="S951:T951"/>
    <mergeCell ref="U951:V951"/>
    <mergeCell ref="W951:X951"/>
    <mergeCell ref="Y951:Z951"/>
    <mergeCell ref="AK941:AL942"/>
    <mergeCell ref="AM941:AN942"/>
    <mergeCell ref="AK943:AL943"/>
    <mergeCell ref="AM943:AN943"/>
    <mergeCell ref="AU963:AV963"/>
    <mergeCell ref="AM953:AN953"/>
    <mergeCell ref="AO953:AP953"/>
    <mergeCell ref="AQ953:AR953"/>
    <mergeCell ref="AS953:AT953"/>
    <mergeCell ref="AU953:AV953"/>
    <mergeCell ref="E961:F961"/>
    <mergeCell ref="G961:H961"/>
    <mergeCell ref="I961:J961"/>
    <mergeCell ref="K961:L961"/>
    <mergeCell ref="M961:N961"/>
    <mergeCell ref="O961:P961"/>
    <mergeCell ref="Q961:R961"/>
    <mergeCell ref="S961:T961"/>
    <mergeCell ref="U961:V961"/>
    <mergeCell ref="W961:X961"/>
    <mergeCell ref="Y961:Z961"/>
    <mergeCell ref="AS943:AT943"/>
    <mergeCell ref="AU943:AV943"/>
    <mergeCell ref="AQ961:AR961"/>
    <mergeCell ref="AS961:AT961"/>
    <mergeCell ref="AU961:AV961"/>
    <mergeCell ref="AK961:AL962"/>
    <mergeCell ref="AM961:AN962"/>
    <mergeCell ref="E943:F943"/>
    <mergeCell ref="G943:H943"/>
    <mergeCell ref="I943:J943"/>
    <mergeCell ref="K943:L943"/>
    <mergeCell ref="M943:N943"/>
    <mergeCell ref="O943:P943"/>
    <mergeCell ref="Q943:R943"/>
    <mergeCell ref="S943:T943"/>
    <mergeCell ref="U943:V943"/>
    <mergeCell ref="W943:X943"/>
    <mergeCell ref="Y943:Z943"/>
    <mergeCell ref="AA943:AB943"/>
    <mergeCell ref="AC943:AD943"/>
    <mergeCell ref="AE943:AF943"/>
    <mergeCell ref="AG943:AH943"/>
    <mergeCell ref="AI943:AJ943"/>
    <mergeCell ref="AO943:AP943"/>
    <mergeCell ref="AC951:AD951"/>
    <mergeCell ref="AE951:AF951"/>
    <mergeCell ref="AG951:AH951"/>
    <mergeCell ref="AI951:AJ951"/>
    <mergeCell ref="E951:F951"/>
    <mergeCell ref="G951:H951"/>
    <mergeCell ref="I951:J951"/>
    <mergeCell ref="K951:L951"/>
    <mergeCell ref="M951:N951"/>
    <mergeCell ref="O951:P951"/>
    <mergeCell ref="AC971:AD971"/>
    <mergeCell ref="AE971:AF971"/>
    <mergeCell ref="AG971:AH971"/>
    <mergeCell ref="AI971:AJ971"/>
    <mergeCell ref="O953:P953"/>
    <mergeCell ref="Q953:R953"/>
    <mergeCell ref="S953:T953"/>
    <mergeCell ref="U953:V953"/>
    <mergeCell ref="W953:X953"/>
    <mergeCell ref="Y953:Z953"/>
    <mergeCell ref="AA953:AB953"/>
    <mergeCell ref="AC953:AD953"/>
    <mergeCell ref="AE953:AF953"/>
    <mergeCell ref="AG953:AH953"/>
    <mergeCell ref="AI953:AJ953"/>
    <mergeCell ref="AO963:AP963"/>
    <mergeCell ref="AO971:AP971"/>
    <mergeCell ref="S971:T971"/>
    <mergeCell ref="U971:V971"/>
    <mergeCell ref="W971:X971"/>
    <mergeCell ref="Y971:Z971"/>
    <mergeCell ref="AA961:AB961"/>
    <mergeCell ref="AC961:AD961"/>
    <mergeCell ref="AE961:AF961"/>
    <mergeCell ref="AG961:AH961"/>
    <mergeCell ref="AI961:AJ961"/>
    <mergeCell ref="AO961:AP961"/>
    <mergeCell ref="AQ971:AR971"/>
    <mergeCell ref="AS971:AT971"/>
    <mergeCell ref="AU971:AV971"/>
    <mergeCell ref="E963:F963"/>
    <mergeCell ref="G963:H963"/>
    <mergeCell ref="I963:J963"/>
    <mergeCell ref="K963:L963"/>
    <mergeCell ref="M963:N963"/>
    <mergeCell ref="O963:P963"/>
    <mergeCell ref="Q963:R963"/>
    <mergeCell ref="S963:T963"/>
    <mergeCell ref="U963:V963"/>
    <mergeCell ref="W963:X963"/>
    <mergeCell ref="Y963:Z963"/>
    <mergeCell ref="AA963:AB963"/>
    <mergeCell ref="AC963:AD963"/>
    <mergeCell ref="E953:F953"/>
    <mergeCell ref="G953:H953"/>
    <mergeCell ref="I953:J953"/>
    <mergeCell ref="K953:L953"/>
    <mergeCell ref="M953:N953"/>
    <mergeCell ref="AE963:AF963"/>
    <mergeCell ref="AG963:AH963"/>
    <mergeCell ref="AI963:AJ963"/>
    <mergeCell ref="AK963:AL963"/>
    <mergeCell ref="E971:F971"/>
    <mergeCell ref="G971:H971"/>
    <mergeCell ref="I971:J971"/>
    <mergeCell ref="K971:L971"/>
    <mergeCell ref="M971:N971"/>
    <mergeCell ref="O971:P971"/>
    <mergeCell ref="Q971:R971"/>
    <mergeCell ref="AQ963:AR963"/>
    <mergeCell ref="AS963:AT963"/>
    <mergeCell ref="AA971:AB971"/>
    <mergeCell ref="AK971:AL972"/>
    <mergeCell ref="AM971:AN972"/>
    <mergeCell ref="AS991:AT991"/>
    <mergeCell ref="AU973:AV973"/>
    <mergeCell ref="E981:F981"/>
    <mergeCell ref="G981:H981"/>
    <mergeCell ref="I981:J981"/>
    <mergeCell ref="K981:L981"/>
    <mergeCell ref="M981:N981"/>
    <mergeCell ref="O981:P981"/>
    <mergeCell ref="Q981:R981"/>
    <mergeCell ref="S981:T981"/>
    <mergeCell ref="U981:V981"/>
    <mergeCell ref="W981:X981"/>
    <mergeCell ref="Y981:Z981"/>
    <mergeCell ref="AA981:AB981"/>
    <mergeCell ref="AC981:AD981"/>
    <mergeCell ref="AE981:AF981"/>
    <mergeCell ref="AG981:AH981"/>
    <mergeCell ref="AI981:AJ981"/>
    <mergeCell ref="AO981:AP981"/>
    <mergeCell ref="AQ981:AR981"/>
    <mergeCell ref="AS981:AT981"/>
    <mergeCell ref="AU981:AV981"/>
    <mergeCell ref="E973:F973"/>
    <mergeCell ref="G973:H973"/>
    <mergeCell ref="I973:J973"/>
    <mergeCell ref="K973:L973"/>
    <mergeCell ref="M973:N973"/>
    <mergeCell ref="AG973:AH973"/>
    <mergeCell ref="AI973:AJ973"/>
    <mergeCell ref="A980:AV980"/>
    <mergeCell ref="C981:D981"/>
    <mergeCell ref="C983:D983"/>
    <mergeCell ref="C991:D991"/>
    <mergeCell ref="M1001:N1001"/>
    <mergeCell ref="O1001:P1001"/>
    <mergeCell ref="Q1001:R1001"/>
    <mergeCell ref="S1001:T1001"/>
    <mergeCell ref="U1001:V1001"/>
    <mergeCell ref="W1001:X1001"/>
    <mergeCell ref="Y1001:Z1001"/>
    <mergeCell ref="AA1001:AB1001"/>
    <mergeCell ref="AC1001:AD1001"/>
    <mergeCell ref="AE1001:AF1001"/>
    <mergeCell ref="AG1001:AH1001"/>
    <mergeCell ref="AI1001:AJ1001"/>
    <mergeCell ref="AO1001:AP1001"/>
    <mergeCell ref="AQ1001:AR1001"/>
    <mergeCell ref="AS1001:AT1001"/>
    <mergeCell ref="AU1001:AV1001"/>
    <mergeCell ref="E993:F993"/>
    <mergeCell ref="AO983:AP983"/>
    <mergeCell ref="AQ983:AR983"/>
    <mergeCell ref="AS983:AT983"/>
    <mergeCell ref="AU983:AV983"/>
    <mergeCell ref="W991:X991"/>
    <mergeCell ref="Y991:Z991"/>
    <mergeCell ref="AA991:AB991"/>
    <mergeCell ref="AG1011:AH1011"/>
    <mergeCell ref="AI1011:AJ1011"/>
    <mergeCell ref="E983:F983"/>
    <mergeCell ref="G983:H983"/>
    <mergeCell ref="I983:J983"/>
    <mergeCell ref="K983:L983"/>
    <mergeCell ref="M983:N983"/>
    <mergeCell ref="O983:P983"/>
    <mergeCell ref="Q983:R983"/>
    <mergeCell ref="S983:T983"/>
    <mergeCell ref="U983:V983"/>
    <mergeCell ref="W983:X983"/>
    <mergeCell ref="AM973:AN973"/>
    <mergeCell ref="AO973:AP973"/>
    <mergeCell ref="AQ973:AR973"/>
    <mergeCell ref="AS973:AT973"/>
    <mergeCell ref="Y983:Z983"/>
    <mergeCell ref="AA983:AB983"/>
    <mergeCell ref="AC983:AD983"/>
    <mergeCell ref="AE983:AF983"/>
    <mergeCell ref="AG983:AH983"/>
    <mergeCell ref="AI983:AJ983"/>
    <mergeCell ref="AK983:AL983"/>
    <mergeCell ref="O973:P973"/>
    <mergeCell ref="Q973:R973"/>
    <mergeCell ref="S973:T973"/>
    <mergeCell ref="U973:V973"/>
    <mergeCell ref="W973:X973"/>
    <mergeCell ref="Y973:Z973"/>
    <mergeCell ref="AA973:AB973"/>
    <mergeCell ref="AC973:AD973"/>
    <mergeCell ref="AE973:AF973"/>
    <mergeCell ref="K1013:L1013"/>
    <mergeCell ref="M1013:N1013"/>
    <mergeCell ref="AO1011:AP1011"/>
    <mergeCell ref="AQ1011:AR1011"/>
    <mergeCell ref="AS1011:AT1011"/>
    <mergeCell ref="AU1011:AV1011"/>
    <mergeCell ref="AM1013:AN1013"/>
    <mergeCell ref="AO1013:AP1013"/>
    <mergeCell ref="AQ1013:AR1013"/>
    <mergeCell ref="AS1013:AT1013"/>
    <mergeCell ref="AU1013:AV1013"/>
    <mergeCell ref="Q991:R991"/>
    <mergeCell ref="S991:T991"/>
    <mergeCell ref="U991:V991"/>
    <mergeCell ref="AU991:AV991"/>
    <mergeCell ref="AK981:AL982"/>
    <mergeCell ref="AM981:AN982"/>
    <mergeCell ref="AK991:AL992"/>
    <mergeCell ref="AM991:AN992"/>
    <mergeCell ref="AK1001:AL1002"/>
    <mergeCell ref="AM1001:AN1002"/>
    <mergeCell ref="AC991:AD991"/>
    <mergeCell ref="AE991:AF991"/>
    <mergeCell ref="AG991:AH991"/>
    <mergeCell ref="AI991:AJ991"/>
    <mergeCell ref="AO991:AP991"/>
    <mergeCell ref="AQ991:AR991"/>
    <mergeCell ref="W1011:X1011"/>
    <mergeCell ref="Y1011:Z1011"/>
    <mergeCell ref="AA1011:AB1011"/>
    <mergeCell ref="AC1011:AD1011"/>
    <mergeCell ref="AE1011:AF1011"/>
    <mergeCell ref="Y1003:Z1003"/>
    <mergeCell ref="AA1003:AB1003"/>
    <mergeCell ref="AC1003:AD1003"/>
    <mergeCell ref="AE1003:AF1003"/>
    <mergeCell ref="AG1003:AH1003"/>
    <mergeCell ref="AI1003:AJ1003"/>
    <mergeCell ref="AK1003:AL1003"/>
    <mergeCell ref="O993:P993"/>
    <mergeCell ref="Q993:R993"/>
    <mergeCell ref="S993:T993"/>
    <mergeCell ref="U993:V993"/>
    <mergeCell ref="W993:X993"/>
    <mergeCell ref="Y993:Z993"/>
    <mergeCell ref="AA993:AB993"/>
    <mergeCell ref="AC993:AD993"/>
    <mergeCell ref="AE993:AF993"/>
    <mergeCell ref="AG993:AH993"/>
    <mergeCell ref="AI993:AJ993"/>
    <mergeCell ref="E1011:F1011"/>
    <mergeCell ref="G1011:H1011"/>
    <mergeCell ref="I1011:J1011"/>
    <mergeCell ref="K1011:L1011"/>
    <mergeCell ref="M1011:N1011"/>
    <mergeCell ref="O1011:P1011"/>
    <mergeCell ref="Q1011:R1011"/>
    <mergeCell ref="S1011:T1011"/>
    <mergeCell ref="U1011:V1011"/>
    <mergeCell ref="AO1003:AP1003"/>
    <mergeCell ref="AQ1003:AR1003"/>
    <mergeCell ref="AS1003:AT1003"/>
    <mergeCell ref="AU1003:AV1003"/>
    <mergeCell ref="AM993:AN993"/>
    <mergeCell ref="AO993:AP993"/>
    <mergeCell ref="AQ993:AR993"/>
    <mergeCell ref="AS993:AT993"/>
    <mergeCell ref="AU993:AV993"/>
    <mergeCell ref="E1001:F1001"/>
    <mergeCell ref="G1001:H1001"/>
    <mergeCell ref="I1001:J1001"/>
    <mergeCell ref="K1001:L1001"/>
    <mergeCell ref="E1003:F1003"/>
    <mergeCell ref="G1003:H1003"/>
    <mergeCell ref="I1003:J1003"/>
    <mergeCell ref="K1003:L1003"/>
    <mergeCell ref="M1003:N1003"/>
    <mergeCell ref="O1003:P1003"/>
    <mergeCell ref="Q1003:R1003"/>
    <mergeCell ref="S1003:T1003"/>
    <mergeCell ref="U1003:V1003"/>
    <mergeCell ref="W1003:X1003"/>
    <mergeCell ref="E1021:F1021"/>
    <mergeCell ref="G1021:H1021"/>
    <mergeCell ref="I1021:J1021"/>
    <mergeCell ref="K1021:L1021"/>
    <mergeCell ref="M1021:N1021"/>
    <mergeCell ref="O1021:P1021"/>
    <mergeCell ref="Q1021:R1021"/>
    <mergeCell ref="S1021:T1021"/>
    <mergeCell ref="U1021:V1021"/>
    <mergeCell ref="W1021:X1021"/>
    <mergeCell ref="Y1021:Z1021"/>
    <mergeCell ref="AA1021:AB1021"/>
    <mergeCell ref="AC1021:AD1021"/>
    <mergeCell ref="AE1021:AF1021"/>
    <mergeCell ref="AG1021:AH1021"/>
    <mergeCell ref="AI1021:AJ1021"/>
    <mergeCell ref="AO1021:AP1021"/>
    <mergeCell ref="AQ1021:AR1021"/>
    <mergeCell ref="AS1021:AT1021"/>
    <mergeCell ref="AU1021:AV1021"/>
    <mergeCell ref="E1013:F1013"/>
    <mergeCell ref="G1013:H1013"/>
    <mergeCell ref="I1013:J1013"/>
    <mergeCell ref="Y1031:Z1031"/>
    <mergeCell ref="AA1031:AB1031"/>
    <mergeCell ref="AC1031:AD1031"/>
    <mergeCell ref="AE1031:AF1031"/>
    <mergeCell ref="AG1031:AH1031"/>
    <mergeCell ref="AI1031:AJ1031"/>
    <mergeCell ref="O1013:P1013"/>
    <mergeCell ref="Q1013:R1013"/>
    <mergeCell ref="S1013:T1013"/>
    <mergeCell ref="U1013:V1013"/>
    <mergeCell ref="W1013:X1013"/>
    <mergeCell ref="Y1013:Z1013"/>
    <mergeCell ref="AA1013:AB1013"/>
    <mergeCell ref="AC1013:AD1013"/>
    <mergeCell ref="AE1013:AF1013"/>
    <mergeCell ref="AG1013:AH1013"/>
    <mergeCell ref="AI1013:AJ1013"/>
    <mergeCell ref="AM1021:AN1022"/>
    <mergeCell ref="AK1013:AL1013"/>
    <mergeCell ref="AK1021:AL1022"/>
    <mergeCell ref="AK1031:AL1032"/>
    <mergeCell ref="AM1031:AN1032"/>
    <mergeCell ref="AM1023:AN1023"/>
    <mergeCell ref="AO1031:AP1031"/>
    <mergeCell ref="AQ1031:AR1031"/>
    <mergeCell ref="AS1031:AT1031"/>
    <mergeCell ref="AU1031:AV1031"/>
    <mergeCell ref="E1023:F1023"/>
    <mergeCell ref="G1023:H1023"/>
    <mergeCell ref="I1023:J1023"/>
    <mergeCell ref="K1023:L1023"/>
    <mergeCell ref="M1023:N1023"/>
    <mergeCell ref="O1023:P1023"/>
    <mergeCell ref="Q1023:R1023"/>
    <mergeCell ref="S1023:T1023"/>
    <mergeCell ref="U1023:V1023"/>
    <mergeCell ref="W1023:X1023"/>
    <mergeCell ref="Y1023:Z1023"/>
    <mergeCell ref="AA1023:AB1023"/>
    <mergeCell ref="AC1023:AD1023"/>
    <mergeCell ref="AE1023:AF1023"/>
    <mergeCell ref="AG1023:AH1023"/>
    <mergeCell ref="AI1023:AJ1023"/>
    <mergeCell ref="AK1023:AL1023"/>
    <mergeCell ref="E1031:F1031"/>
    <mergeCell ref="G1031:H1031"/>
    <mergeCell ref="I1031:J1031"/>
    <mergeCell ref="K1031:L1031"/>
    <mergeCell ref="M1031:N1031"/>
    <mergeCell ref="O1031:P1031"/>
    <mergeCell ref="Q1031:R1031"/>
    <mergeCell ref="S1031:T1031"/>
    <mergeCell ref="U1031:V1031"/>
    <mergeCell ref="W1031:X1031"/>
    <mergeCell ref="AO1023:AP1023"/>
    <mergeCell ref="AQ1023:AR1023"/>
    <mergeCell ref="AS1023:AT1023"/>
    <mergeCell ref="AU1023:AV1023"/>
    <mergeCell ref="AQ1043:AR1043"/>
    <mergeCell ref="AS1043:AT1043"/>
    <mergeCell ref="AU1043:AV1043"/>
    <mergeCell ref="AM1033:AN1033"/>
    <mergeCell ref="AO1033:AP1033"/>
    <mergeCell ref="AQ1033:AR1033"/>
    <mergeCell ref="AS1033:AT1033"/>
    <mergeCell ref="AU1033:AV1033"/>
    <mergeCell ref="E1041:F1041"/>
    <mergeCell ref="G1041:H1041"/>
    <mergeCell ref="I1041:J1041"/>
    <mergeCell ref="K1041:L1041"/>
    <mergeCell ref="M1041:N1041"/>
    <mergeCell ref="O1041:P1041"/>
    <mergeCell ref="Q1041:R1041"/>
    <mergeCell ref="S1041:T1041"/>
    <mergeCell ref="U1041:V1041"/>
    <mergeCell ref="W1041:X1041"/>
    <mergeCell ref="Y1041:Z1041"/>
    <mergeCell ref="AA1041:AB1041"/>
    <mergeCell ref="AC1041:AD1041"/>
    <mergeCell ref="AE1041:AF1041"/>
    <mergeCell ref="AG1041:AH1041"/>
    <mergeCell ref="AI1041:AJ1041"/>
    <mergeCell ref="AO1041:AP1041"/>
    <mergeCell ref="AQ1041:AR1041"/>
    <mergeCell ref="AS1041:AT1041"/>
    <mergeCell ref="AU1041:AV1041"/>
    <mergeCell ref="E1033:F1033"/>
    <mergeCell ref="G1033:H1033"/>
    <mergeCell ref="I1033:J1033"/>
    <mergeCell ref="K1033:L1033"/>
    <mergeCell ref="AA1051:AB1051"/>
    <mergeCell ref="AC1051:AD1051"/>
    <mergeCell ref="AE1051:AF1051"/>
    <mergeCell ref="AG1051:AH1051"/>
    <mergeCell ref="AI1051:AJ1051"/>
    <mergeCell ref="O1033:P1033"/>
    <mergeCell ref="Q1033:R1033"/>
    <mergeCell ref="S1033:T1033"/>
    <mergeCell ref="U1033:V1033"/>
    <mergeCell ref="W1033:X1033"/>
    <mergeCell ref="Y1033:Z1033"/>
    <mergeCell ref="AA1033:AB1033"/>
    <mergeCell ref="AC1033:AD1033"/>
    <mergeCell ref="AE1033:AF1033"/>
    <mergeCell ref="AG1033:AH1033"/>
    <mergeCell ref="AI1033:AJ1033"/>
    <mergeCell ref="AO1043:AP1043"/>
    <mergeCell ref="AO1051:AP1051"/>
    <mergeCell ref="AK1041:AL1042"/>
    <mergeCell ref="AM1041:AN1042"/>
    <mergeCell ref="AM1051:AN1052"/>
    <mergeCell ref="AK1033:AL1033"/>
    <mergeCell ref="AM1043:AN1043"/>
    <mergeCell ref="AQ1051:AR1051"/>
    <mergeCell ref="AS1051:AT1051"/>
    <mergeCell ref="AU1051:AV1051"/>
    <mergeCell ref="E1043:F1043"/>
    <mergeCell ref="G1043:H1043"/>
    <mergeCell ref="I1043:J1043"/>
    <mergeCell ref="K1043:L1043"/>
    <mergeCell ref="M1043:N1043"/>
    <mergeCell ref="O1043:P1043"/>
    <mergeCell ref="Q1043:R1043"/>
    <mergeCell ref="S1043:T1043"/>
    <mergeCell ref="U1043:V1043"/>
    <mergeCell ref="W1043:X1043"/>
    <mergeCell ref="Y1043:Z1043"/>
    <mergeCell ref="AA1043:AB1043"/>
    <mergeCell ref="AC1043:AD1043"/>
    <mergeCell ref="AE1043:AF1043"/>
    <mergeCell ref="AG1043:AH1043"/>
    <mergeCell ref="AI1043:AJ1043"/>
    <mergeCell ref="AK1043:AL1043"/>
    <mergeCell ref="E1051:F1051"/>
    <mergeCell ref="G1051:H1051"/>
    <mergeCell ref="I1051:J1051"/>
    <mergeCell ref="K1051:L1051"/>
    <mergeCell ref="M1051:N1051"/>
    <mergeCell ref="O1051:P1051"/>
    <mergeCell ref="Q1051:R1051"/>
    <mergeCell ref="S1051:T1051"/>
    <mergeCell ref="U1051:V1051"/>
    <mergeCell ref="W1051:X1051"/>
    <mergeCell ref="Y1051:Z1051"/>
    <mergeCell ref="AK1051:AL1052"/>
    <mergeCell ref="M1033:N1033"/>
    <mergeCell ref="M1073:N1073"/>
    <mergeCell ref="AO1053:AP1053"/>
    <mergeCell ref="AQ1053:AR1053"/>
    <mergeCell ref="AS1053:AT1053"/>
    <mergeCell ref="AU1053:AV1053"/>
    <mergeCell ref="E1061:F1061"/>
    <mergeCell ref="G1061:H1061"/>
    <mergeCell ref="I1061:J1061"/>
    <mergeCell ref="K1061:L1061"/>
    <mergeCell ref="M1061:N1061"/>
    <mergeCell ref="O1061:P1061"/>
    <mergeCell ref="Q1061:R1061"/>
    <mergeCell ref="S1061:T1061"/>
    <mergeCell ref="U1061:V1061"/>
    <mergeCell ref="W1061:X1061"/>
    <mergeCell ref="Y1061:Z1061"/>
    <mergeCell ref="AA1061:AB1061"/>
    <mergeCell ref="AC1061:AD1061"/>
    <mergeCell ref="AE1061:AF1061"/>
    <mergeCell ref="AG1061:AH1061"/>
    <mergeCell ref="AI1061:AJ1061"/>
    <mergeCell ref="AO1061:AP1061"/>
    <mergeCell ref="AQ1061:AR1061"/>
    <mergeCell ref="AS1061:AT1061"/>
    <mergeCell ref="AU1061:AV1061"/>
    <mergeCell ref="E1053:F1053"/>
    <mergeCell ref="G1053:H1053"/>
    <mergeCell ref="I1053:J1053"/>
    <mergeCell ref="AK1061:AL1062"/>
    <mergeCell ref="AM1061:AN1062"/>
    <mergeCell ref="K1053:L1053"/>
    <mergeCell ref="M1053:N1053"/>
    <mergeCell ref="AC1071:AD1071"/>
    <mergeCell ref="AE1071:AF1071"/>
    <mergeCell ref="AG1071:AH1071"/>
    <mergeCell ref="AI1071:AJ1071"/>
    <mergeCell ref="O1053:P1053"/>
    <mergeCell ref="Q1053:R1053"/>
    <mergeCell ref="S1053:T1053"/>
    <mergeCell ref="U1053:V1053"/>
    <mergeCell ref="W1053:X1053"/>
    <mergeCell ref="Y1053:Z1053"/>
    <mergeCell ref="AA1053:AB1053"/>
    <mergeCell ref="AC1053:AD1053"/>
    <mergeCell ref="AE1053:AF1053"/>
    <mergeCell ref="AG1053:AH1053"/>
    <mergeCell ref="AI1053:AJ1053"/>
    <mergeCell ref="AK1053:AL1053"/>
    <mergeCell ref="A1070:AV1070"/>
    <mergeCell ref="AM1053:AN1053"/>
    <mergeCell ref="AO1071:AP1071"/>
    <mergeCell ref="AQ1071:AR1071"/>
    <mergeCell ref="AS1071:AT1071"/>
    <mergeCell ref="AU1071:AV1071"/>
    <mergeCell ref="E1063:F1063"/>
    <mergeCell ref="G1063:H1063"/>
    <mergeCell ref="I1063:J1063"/>
    <mergeCell ref="K1063:L1063"/>
    <mergeCell ref="M1063:N1063"/>
    <mergeCell ref="O1063:P1063"/>
    <mergeCell ref="Q1063:R1063"/>
    <mergeCell ref="S1063:T1063"/>
    <mergeCell ref="U1063:V1063"/>
    <mergeCell ref="W1063:X1063"/>
    <mergeCell ref="Y1063:Z1063"/>
    <mergeCell ref="AQ1093:AR1093"/>
    <mergeCell ref="AS1093:AT1093"/>
    <mergeCell ref="AU1093:AV1093"/>
    <mergeCell ref="AG1063:AH1063"/>
    <mergeCell ref="AI1063:AJ1063"/>
    <mergeCell ref="AK1063:AL1063"/>
    <mergeCell ref="E1071:F1071"/>
    <mergeCell ref="G1071:H1071"/>
    <mergeCell ref="I1071:J1071"/>
    <mergeCell ref="K1071:L1071"/>
    <mergeCell ref="M1071:N1071"/>
    <mergeCell ref="O1071:P1071"/>
    <mergeCell ref="Q1071:R1071"/>
    <mergeCell ref="S1071:T1071"/>
    <mergeCell ref="U1071:V1071"/>
    <mergeCell ref="AK1071:AL1072"/>
    <mergeCell ref="S1081:T1081"/>
    <mergeCell ref="U1081:V1081"/>
    <mergeCell ref="W1081:X1081"/>
    <mergeCell ref="Y1081:Z1081"/>
    <mergeCell ref="AA1081:AB1081"/>
    <mergeCell ref="AC1081:AD1081"/>
    <mergeCell ref="AE1081:AF1081"/>
    <mergeCell ref="AG1081:AH1081"/>
    <mergeCell ref="AI1081:AJ1081"/>
    <mergeCell ref="AO1081:AP1081"/>
    <mergeCell ref="AQ1081:AR1081"/>
    <mergeCell ref="AS1081:AT1081"/>
    <mergeCell ref="AU1081:AV1081"/>
    <mergeCell ref="E1073:F1073"/>
    <mergeCell ref="G1073:H1073"/>
    <mergeCell ref="I1073:J1073"/>
    <mergeCell ref="O1073:P1073"/>
    <mergeCell ref="Q1073:R1073"/>
    <mergeCell ref="S1073:T1073"/>
    <mergeCell ref="U1073:V1073"/>
    <mergeCell ref="W1073:X1073"/>
    <mergeCell ref="Y1073:Z1073"/>
    <mergeCell ref="AA1073:AB1073"/>
    <mergeCell ref="AC1073:AD1073"/>
    <mergeCell ref="AE1073:AF1073"/>
    <mergeCell ref="AG1073:AH1073"/>
    <mergeCell ref="AI1073:AJ1073"/>
    <mergeCell ref="AK1081:AL1082"/>
    <mergeCell ref="AM1081:AN1082"/>
    <mergeCell ref="AK1073:AL1073"/>
    <mergeCell ref="A1080:AV1080"/>
    <mergeCell ref="K1073:L1073"/>
    <mergeCell ref="E1101:F1101"/>
    <mergeCell ref="G1101:H1101"/>
    <mergeCell ref="I1101:J1101"/>
    <mergeCell ref="K1101:L1101"/>
    <mergeCell ref="M1101:N1101"/>
    <mergeCell ref="O1101:P1101"/>
    <mergeCell ref="Q1101:R1101"/>
    <mergeCell ref="S1101:T1101"/>
    <mergeCell ref="U1101:V1101"/>
    <mergeCell ref="W1101:X1101"/>
    <mergeCell ref="Y1101:Z1101"/>
    <mergeCell ref="AA1101:AB1101"/>
    <mergeCell ref="AC1101:AD1101"/>
    <mergeCell ref="AE1101:AF1101"/>
    <mergeCell ref="AG1101:AH1101"/>
    <mergeCell ref="AI1101:AJ1101"/>
    <mergeCell ref="Y1083:Z1083"/>
    <mergeCell ref="AA1083:AB1083"/>
    <mergeCell ref="AC1083:AD1083"/>
    <mergeCell ref="AE1083:AF1083"/>
    <mergeCell ref="AG1083:AH1083"/>
    <mergeCell ref="AI1083:AJ1083"/>
    <mergeCell ref="E1091:F1091"/>
    <mergeCell ref="G1091:H1091"/>
    <mergeCell ref="I1091:J1091"/>
    <mergeCell ref="K1091:L1091"/>
    <mergeCell ref="M1091:N1091"/>
    <mergeCell ref="O1091:P1091"/>
    <mergeCell ref="Q1091:R1091"/>
    <mergeCell ref="O1081:P1081"/>
    <mergeCell ref="Q1081:R1081"/>
    <mergeCell ref="AO1083:AP1083"/>
    <mergeCell ref="AQ1083:AR1083"/>
    <mergeCell ref="W1091:X1091"/>
    <mergeCell ref="Y1091:Z1091"/>
    <mergeCell ref="AA1091:AB1091"/>
    <mergeCell ref="AC1091:AD1091"/>
    <mergeCell ref="AE1091:AF1091"/>
    <mergeCell ref="AG1091:AH1091"/>
    <mergeCell ref="AI1091:AJ1091"/>
    <mergeCell ref="AK1091:AL1092"/>
    <mergeCell ref="AM1091:AN1092"/>
    <mergeCell ref="AO1091:AP1091"/>
    <mergeCell ref="AQ1091:AR1091"/>
    <mergeCell ref="AS1091:AT1091"/>
    <mergeCell ref="AU1091:AV1091"/>
    <mergeCell ref="E1083:F1083"/>
    <mergeCell ref="G1083:H1083"/>
    <mergeCell ref="I1083:J1083"/>
    <mergeCell ref="K1083:L1083"/>
    <mergeCell ref="M1083:N1083"/>
    <mergeCell ref="O1083:P1083"/>
    <mergeCell ref="Q1083:R1083"/>
    <mergeCell ref="S1083:T1083"/>
    <mergeCell ref="U1083:V1083"/>
    <mergeCell ref="W1083:X1083"/>
    <mergeCell ref="AM1083:AN1083"/>
    <mergeCell ref="AK1083:AL1083"/>
    <mergeCell ref="A1090:AV1090"/>
    <mergeCell ref="E1111:F1111"/>
    <mergeCell ref="G1111:H1111"/>
    <mergeCell ref="I1111:J1111"/>
    <mergeCell ref="K1111:L1111"/>
    <mergeCell ref="M1111:N1111"/>
    <mergeCell ref="O1111:P1111"/>
    <mergeCell ref="Q1111:R1111"/>
    <mergeCell ref="S1111:T1111"/>
    <mergeCell ref="U1111:V1111"/>
    <mergeCell ref="S1091:T1091"/>
    <mergeCell ref="U1091:V1091"/>
    <mergeCell ref="W1111:X1111"/>
    <mergeCell ref="Y1111:Z1111"/>
    <mergeCell ref="AA1111:AB1111"/>
    <mergeCell ref="AC1111:AD1111"/>
    <mergeCell ref="AE1111:AF1111"/>
    <mergeCell ref="AG1111:AH1111"/>
    <mergeCell ref="O1093:P1093"/>
    <mergeCell ref="Q1093:R1093"/>
    <mergeCell ref="S1093:T1093"/>
    <mergeCell ref="U1093:V1093"/>
    <mergeCell ref="W1093:X1093"/>
    <mergeCell ref="Y1093:Z1093"/>
    <mergeCell ref="AA1093:AB1093"/>
    <mergeCell ref="AC1093:AD1093"/>
    <mergeCell ref="AE1093:AF1093"/>
    <mergeCell ref="AG1093:AH1093"/>
    <mergeCell ref="E1093:F1093"/>
    <mergeCell ref="G1093:H1093"/>
    <mergeCell ref="I1093:J1093"/>
    <mergeCell ref="A1100:AV1100"/>
    <mergeCell ref="A1110:AV1110"/>
    <mergeCell ref="E1103:F1103"/>
    <mergeCell ref="G1103:H1103"/>
    <mergeCell ref="I1103:J1103"/>
    <mergeCell ref="K1103:L1103"/>
    <mergeCell ref="M1103:N1103"/>
    <mergeCell ref="O1103:P1103"/>
    <mergeCell ref="Q1103:R1103"/>
    <mergeCell ref="S1103:T1103"/>
    <mergeCell ref="U1103:V1103"/>
    <mergeCell ref="W1103:X1103"/>
    <mergeCell ref="Y1103:Z1103"/>
    <mergeCell ref="AA1103:AB1103"/>
    <mergeCell ref="AC1103:AD1103"/>
    <mergeCell ref="AE1103:AF1103"/>
    <mergeCell ref="AG1103:AH1103"/>
    <mergeCell ref="AI1103:AJ1103"/>
    <mergeCell ref="AK1103:AL1103"/>
    <mergeCell ref="AQ1103:AR1103"/>
    <mergeCell ref="AS1103:AT1103"/>
    <mergeCell ref="AU1103:AV1103"/>
    <mergeCell ref="AM1093:AN1093"/>
    <mergeCell ref="AO1093:AP1093"/>
    <mergeCell ref="AS1123:AT1123"/>
    <mergeCell ref="AU1123:AV1123"/>
    <mergeCell ref="AM1113:AN1113"/>
    <mergeCell ref="AO1113:AP1113"/>
    <mergeCell ref="AQ1113:AR1113"/>
    <mergeCell ref="AS1113:AT1113"/>
    <mergeCell ref="AU1113:AV1113"/>
    <mergeCell ref="AQ1121:AR1121"/>
    <mergeCell ref="AS1121:AT1121"/>
    <mergeCell ref="AU1121:AV1121"/>
    <mergeCell ref="AO1123:AP1123"/>
    <mergeCell ref="AQ1123:AR1123"/>
    <mergeCell ref="AO1111:AP1111"/>
    <mergeCell ref="AQ1111:AR1111"/>
    <mergeCell ref="AS1111:AT1111"/>
    <mergeCell ref="AU1111:AV1111"/>
    <mergeCell ref="AO1101:AP1101"/>
    <mergeCell ref="AQ1101:AR1101"/>
    <mergeCell ref="AS1101:AT1101"/>
    <mergeCell ref="AU1101:AV1101"/>
    <mergeCell ref="A1120:AV1120"/>
    <mergeCell ref="C1093:D1093"/>
    <mergeCell ref="C1101:D1101"/>
    <mergeCell ref="C1103:D1103"/>
    <mergeCell ref="C1111:D1111"/>
    <mergeCell ref="C1113:D1113"/>
    <mergeCell ref="C1121:D1121"/>
    <mergeCell ref="W1121:X1121"/>
    <mergeCell ref="Y1121:Z1121"/>
    <mergeCell ref="AA1121:AB1121"/>
    <mergeCell ref="AC1121:AD1121"/>
    <mergeCell ref="AE1121:AF1121"/>
    <mergeCell ref="AG1121:AH1121"/>
    <mergeCell ref="AI1121:AJ1121"/>
    <mergeCell ref="AO1121:AP1121"/>
    <mergeCell ref="AK1121:AL1122"/>
    <mergeCell ref="AM1121:AN1122"/>
    <mergeCell ref="AK1101:AL1102"/>
    <mergeCell ref="AM1101:AN1102"/>
    <mergeCell ref="AK1093:AL1093"/>
    <mergeCell ref="AM1111:AN1112"/>
    <mergeCell ref="AK1111:AL1112"/>
    <mergeCell ref="AM1103:AN1103"/>
    <mergeCell ref="K1093:L1093"/>
    <mergeCell ref="M1093:N1093"/>
    <mergeCell ref="AO1103:AP1103"/>
    <mergeCell ref="K1113:L1113"/>
    <mergeCell ref="M1113:N1113"/>
    <mergeCell ref="AI1111:AJ1111"/>
    <mergeCell ref="AI1093:AJ1093"/>
    <mergeCell ref="E1113:F1113"/>
    <mergeCell ref="G1113:H1113"/>
    <mergeCell ref="I1113:J1113"/>
    <mergeCell ref="W1131:X1131"/>
    <mergeCell ref="Y1131:Z1131"/>
    <mergeCell ref="AA1131:AB1131"/>
    <mergeCell ref="AC1131:AD1131"/>
    <mergeCell ref="AE1131:AF1131"/>
    <mergeCell ref="AG1131:AH1131"/>
    <mergeCell ref="AI1131:AJ1131"/>
    <mergeCell ref="O1113:P1113"/>
    <mergeCell ref="Q1113:R1113"/>
    <mergeCell ref="S1113:T1113"/>
    <mergeCell ref="U1113:V1113"/>
    <mergeCell ref="W1113:X1113"/>
    <mergeCell ref="Y1113:Z1113"/>
    <mergeCell ref="AA1113:AB1113"/>
    <mergeCell ref="AC1113:AD1113"/>
    <mergeCell ref="AE1113:AF1113"/>
    <mergeCell ref="AG1113:AH1113"/>
    <mergeCell ref="AI1113:AJ1113"/>
    <mergeCell ref="S1131:T1131"/>
    <mergeCell ref="U1131:V1131"/>
    <mergeCell ref="E1121:F1121"/>
    <mergeCell ref="G1121:H1121"/>
    <mergeCell ref="I1121:J1121"/>
    <mergeCell ref="K1121:L1121"/>
    <mergeCell ref="M1121:N1121"/>
    <mergeCell ref="O1121:P1121"/>
    <mergeCell ref="Q1121:R1121"/>
    <mergeCell ref="S1121:T1121"/>
    <mergeCell ref="U1121:V1121"/>
    <mergeCell ref="AK1131:AL1132"/>
    <mergeCell ref="AM1131:AN1132"/>
    <mergeCell ref="AK1113:AL1113"/>
    <mergeCell ref="AM1123:AN1123"/>
    <mergeCell ref="AO1131:AP1131"/>
    <mergeCell ref="AQ1131:AR1131"/>
    <mergeCell ref="AS1131:AT1131"/>
    <mergeCell ref="AU1131:AV1131"/>
    <mergeCell ref="E1123:F1123"/>
    <mergeCell ref="G1123:H1123"/>
    <mergeCell ref="I1123:J1123"/>
    <mergeCell ref="K1123:L1123"/>
    <mergeCell ref="M1123:N1123"/>
    <mergeCell ref="O1123:P1123"/>
    <mergeCell ref="Q1123:R1123"/>
    <mergeCell ref="S1123:T1123"/>
    <mergeCell ref="U1123:V1123"/>
    <mergeCell ref="W1123:X1123"/>
    <mergeCell ref="Y1123:Z1123"/>
    <mergeCell ref="AA1123:AB1123"/>
    <mergeCell ref="AC1123:AD1123"/>
    <mergeCell ref="AE1123:AF1123"/>
    <mergeCell ref="AG1123:AH1123"/>
    <mergeCell ref="AI1123:AJ1123"/>
    <mergeCell ref="AK1123:AL1123"/>
    <mergeCell ref="E1131:F1131"/>
    <mergeCell ref="G1131:H1131"/>
    <mergeCell ref="I1131:J1131"/>
    <mergeCell ref="K1131:L1131"/>
    <mergeCell ref="M1131:N1131"/>
    <mergeCell ref="O1131:P1131"/>
    <mergeCell ref="Q1131:R1131"/>
    <mergeCell ref="AM1133:AN1133"/>
    <mergeCell ref="AO1133:AP1133"/>
    <mergeCell ref="AQ1133:AR1133"/>
    <mergeCell ref="AS1133:AT1133"/>
    <mergeCell ref="AU1133:AV1133"/>
    <mergeCell ref="E1141:F1141"/>
    <mergeCell ref="G1141:H1141"/>
    <mergeCell ref="I1141:J1141"/>
    <mergeCell ref="K1141:L1141"/>
    <mergeCell ref="M1141:N1141"/>
    <mergeCell ref="O1141:P1141"/>
    <mergeCell ref="Q1141:R1141"/>
    <mergeCell ref="S1141:T1141"/>
    <mergeCell ref="U1141:V1141"/>
    <mergeCell ref="W1141:X1141"/>
    <mergeCell ref="Y1141:Z1141"/>
    <mergeCell ref="AA1141:AB1141"/>
    <mergeCell ref="AC1141:AD1141"/>
    <mergeCell ref="AE1141:AF1141"/>
    <mergeCell ref="AG1141:AH1141"/>
    <mergeCell ref="AI1141:AJ1141"/>
    <mergeCell ref="AO1141:AP1141"/>
    <mergeCell ref="AQ1141:AR1141"/>
    <mergeCell ref="AS1141:AT1141"/>
    <mergeCell ref="AU1141:AV1141"/>
    <mergeCell ref="E1133:F1133"/>
    <mergeCell ref="G1133:H1133"/>
    <mergeCell ref="I1133:J1133"/>
    <mergeCell ref="AO1151:AP1151"/>
    <mergeCell ref="AQ1151:AR1151"/>
    <mergeCell ref="AS1151:AT1151"/>
    <mergeCell ref="AU1151:AV1151"/>
    <mergeCell ref="E1143:F1143"/>
    <mergeCell ref="G1143:H1143"/>
    <mergeCell ref="I1143:J1143"/>
    <mergeCell ref="K1143:L1143"/>
    <mergeCell ref="M1143:N1143"/>
    <mergeCell ref="O1143:P1143"/>
    <mergeCell ref="Q1143:R1143"/>
    <mergeCell ref="S1143:T1143"/>
    <mergeCell ref="U1143:V1143"/>
    <mergeCell ref="W1143:X1143"/>
    <mergeCell ref="Y1143:Z1143"/>
    <mergeCell ref="AA1143:AB1143"/>
    <mergeCell ref="AC1143:AD1143"/>
    <mergeCell ref="AE1143:AF1143"/>
    <mergeCell ref="AO1143:AP1143"/>
    <mergeCell ref="AQ1143:AR1143"/>
    <mergeCell ref="AS1143:AT1143"/>
    <mergeCell ref="AU1143:AV1143"/>
    <mergeCell ref="W1151:X1151"/>
    <mergeCell ref="Y1151:Z1151"/>
    <mergeCell ref="AA1151:AB1151"/>
    <mergeCell ref="AC1151:AD1151"/>
    <mergeCell ref="AE1151:AF1151"/>
    <mergeCell ref="AG1151:AH1151"/>
    <mergeCell ref="AI1151:AJ1151"/>
    <mergeCell ref="AG1143:AH1143"/>
    <mergeCell ref="AI1143:AJ1143"/>
    <mergeCell ref="AK1143:AL1143"/>
    <mergeCell ref="E1151:F1151"/>
    <mergeCell ref="G1151:H1151"/>
    <mergeCell ref="I1151:J1151"/>
    <mergeCell ref="K1151:L1151"/>
    <mergeCell ref="M1151:N1151"/>
    <mergeCell ref="O1151:P1151"/>
    <mergeCell ref="Q1151:R1151"/>
    <mergeCell ref="S1151:T1151"/>
    <mergeCell ref="U1151:V1151"/>
    <mergeCell ref="AK1141:AL1142"/>
    <mergeCell ref="AM1141:AN1142"/>
    <mergeCell ref="AK1151:AL1152"/>
    <mergeCell ref="AM1151:AN1152"/>
    <mergeCell ref="AK1133:AL1133"/>
    <mergeCell ref="AM1143:AN1143"/>
    <mergeCell ref="K1133:L1133"/>
    <mergeCell ref="M1133:N1133"/>
    <mergeCell ref="O1133:P1133"/>
    <mergeCell ref="Q1133:R1133"/>
    <mergeCell ref="S1133:T1133"/>
    <mergeCell ref="U1133:V1133"/>
    <mergeCell ref="W1133:X1133"/>
    <mergeCell ref="Y1133:Z1133"/>
    <mergeCell ref="AA1133:AB1133"/>
    <mergeCell ref="AC1133:AD1133"/>
    <mergeCell ref="AE1133:AF1133"/>
    <mergeCell ref="AG1133:AH1133"/>
    <mergeCell ref="AI1133:AJ1133"/>
    <mergeCell ref="A1150:AV1150"/>
    <mergeCell ref="C1151:D1151"/>
    <mergeCell ref="C1153:D1153"/>
    <mergeCell ref="AM1153:AN1153"/>
    <mergeCell ref="AO1153:AP1153"/>
    <mergeCell ref="AQ1153:AR1153"/>
    <mergeCell ref="AS1153:AT1153"/>
    <mergeCell ref="AU1153:AV1153"/>
    <mergeCell ref="E1161:F1161"/>
    <mergeCell ref="G1161:H1161"/>
    <mergeCell ref="I1161:J1161"/>
    <mergeCell ref="K1161:L1161"/>
    <mergeCell ref="M1161:N1161"/>
    <mergeCell ref="O1161:P1161"/>
    <mergeCell ref="Q1161:R1161"/>
    <mergeCell ref="S1161:T1161"/>
    <mergeCell ref="U1161:V1161"/>
    <mergeCell ref="W1161:X1161"/>
    <mergeCell ref="Y1161:Z1161"/>
    <mergeCell ref="AA1161:AB1161"/>
    <mergeCell ref="AC1161:AD1161"/>
    <mergeCell ref="AE1161:AF1161"/>
    <mergeCell ref="AG1161:AH1161"/>
    <mergeCell ref="AI1161:AJ1161"/>
    <mergeCell ref="AO1161:AP1161"/>
    <mergeCell ref="AQ1161:AR1161"/>
    <mergeCell ref="AS1161:AT1161"/>
    <mergeCell ref="AU1161:AV1161"/>
    <mergeCell ref="E1153:F1153"/>
    <mergeCell ref="G1153:H1153"/>
    <mergeCell ref="I1153:J1153"/>
    <mergeCell ref="K1153:L1153"/>
    <mergeCell ref="M1153:N1153"/>
    <mergeCell ref="AC1171:AD1171"/>
    <mergeCell ref="AE1171:AF1171"/>
    <mergeCell ref="AG1171:AH1171"/>
    <mergeCell ref="AI1171:AJ1171"/>
    <mergeCell ref="O1153:P1153"/>
    <mergeCell ref="Q1153:R1153"/>
    <mergeCell ref="S1153:T1153"/>
    <mergeCell ref="U1153:V1153"/>
    <mergeCell ref="W1153:X1153"/>
    <mergeCell ref="Y1153:Z1153"/>
    <mergeCell ref="AA1153:AB1153"/>
    <mergeCell ref="AC1153:AD1153"/>
    <mergeCell ref="AE1153:AF1153"/>
    <mergeCell ref="AG1153:AH1153"/>
    <mergeCell ref="AI1153:AJ1153"/>
    <mergeCell ref="AK1161:AL1162"/>
    <mergeCell ref="AM1161:AN1162"/>
    <mergeCell ref="AK1171:AL1172"/>
    <mergeCell ref="AM1171:AN1172"/>
    <mergeCell ref="AK1153:AL1153"/>
    <mergeCell ref="AM1163:AN1163"/>
    <mergeCell ref="A1160:AV1160"/>
    <mergeCell ref="A1170:AV1170"/>
    <mergeCell ref="AO1171:AP1171"/>
    <mergeCell ref="AQ1171:AR1171"/>
    <mergeCell ref="AS1171:AT1171"/>
    <mergeCell ref="AU1171:AV1171"/>
    <mergeCell ref="E1163:F1163"/>
    <mergeCell ref="G1163:H1163"/>
    <mergeCell ref="I1163:J1163"/>
    <mergeCell ref="K1163:L1163"/>
    <mergeCell ref="M1163:N1163"/>
    <mergeCell ref="O1163:P1163"/>
    <mergeCell ref="Q1163:R1163"/>
    <mergeCell ref="S1163:T1163"/>
    <mergeCell ref="U1163:V1163"/>
    <mergeCell ref="W1163:X1163"/>
    <mergeCell ref="Y1163:Z1163"/>
    <mergeCell ref="AA1163:AB1163"/>
    <mergeCell ref="AC1163:AD1163"/>
    <mergeCell ref="AE1163:AF1163"/>
    <mergeCell ref="AG1163:AH1163"/>
    <mergeCell ref="AI1163:AJ1163"/>
    <mergeCell ref="AK1163:AL1163"/>
    <mergeCell ref="E1171:F1171"/>
    <mergeCell ref="G1171:H1171"/>
    <mergeCell ref="I1171:J1171"/>
    <mergeCell ref="K1171:L1171"/>
    <mergeCell ref="M1171:N1171"/>
    <mergeCell ref="O1171:P1171"/>
    <mergeCell ref="Q1171:R1171"/>
    <mergeCell ref="S1171:T1171"/>
    <mergeCell ref="U1171:V1171"/>
    <mergeCell ref="AO1163:AP1163"/>
    <mergeCell ref="AQ1163:AR1163"/>
    <mergeCell ref="AO1173:AP1173"/>
    <mergeCell ref="AQ1173:AR1173"/>
    <mergeCell ref="AS1173:AT1173"/>
    <mergeCell ref="AU1173:AV1173"/>
    <mergeCell ref="E1181:F1181"/>
    <mergeCell ref="G1181:H1181"/>
    <mergeCell ref="I1181:J1181"/>
    <mergeCell ref="K1181:L1181"/>
    <mergeCell ref="M1181:N1181"/>
    <mergeCell ref="O1181:P1181"/>
    <mergeCell ref="Q1181:R1181"/>
    <mergeCell ref="S1181:T1181"/>
    <mergeCell ref="U1181:V1181"/>
    <mergeCell ref="W1181:X1181"/>
    <mergeCell ref="Y1181:Z1181"/>
    <mergeCell ref="AA1181:AB1181"/>
    <mergeCell ref="AC1181:AD1181"/>
    <mergeCell ref="AE1181:AF1181"/>
    <mergeCell ref="AG1181:AH1181"/>
    <mergeCell ref="AI1181:AJ1181"/>
    <mergeCell ref="AO1181:AP1181"/>
    <mergeCell ref="AQ1181:AR1181"/>
    <mergeCell ref="AS1181:AT1181"/>
    <mergeCell ref="AU1181:AV1181"/>
    <mergeCell ref="E1173:F1173"/>
    <mergeCell ref="G1173:H1173"/>
    <mergeCell ref="I1173:J1173"/>
    <mergeCell ref="A1180:AV1180"/>
    <mergeCell ref="AS1163:AT1163"/>
    <mergeCell ref="AU1163:AV1163"/>
    <mergeCell ref="Q1191:R1191"/>
    <mergeCell ref="S1191:T1191"/>
    <mergeCell ref="U1191:V1191"/>
    <mergeCell ref="W1191:X1191"/>
    <mergeCell ref="Y1191:Z1191"/>
    <mergeCell ref="AA1191:AB1191"/>
    <mergeCell ref="AC1191:AD1191"/>
    <mergeCell ref="AE1191:AF1191"/>
    <mergeCell ref="AG1191:AH1191"/>
    <mergeCell ref="AI1191:AJ1191"/>
    <mergeCell ref="O1173:P1173"/>
    <mergeCell ref="Q1173:R1173"/>
    <mergeCell ref="S1173:T1173"/>
    <mergeCell ref="U1173:V1173"/>
    <mergeCell ref="W1173:X1173"/>
    <mergeCell ref="Y1173:Z1173"/>
    <mergeCell ref="AA1173:AB1173"/>
    <mergeCell ref="AC1173:AD1173"/>
    <mergeCell ref="AE1173:AF1173"/>
    <mergeCell ref="AG1173:AH1173"/>
    <mergeCell ref="AI1173:AJ1173"/>
    <mergeCell ref="AO1191:AP1191"/>
    <mergeCell ref="AQ1191:AR1191"/>
    <mergeCell ref="AS1191:AT1191"/>
    <mergeCell ref="AU1191:AV1191"/>
    <mergeCell ref="AO1183:AP1183"/>
    <mergeCell ref="AQ1183:AR1183"/>
    <mergeCell ref="AS1183:AT1183"/>
    <mergeCell ref="AU1183:AV1183"/>
    <mergeCell ref="AM1173:AN1173"/>
    <mergeCell ref="M1183:N1183"/>
    <mergeCell ref="O1183:P1183"/>
    <mergeCell ref="Q1183:R1183"/>
    <mergeCell ref="S1183:T1183"/>
    <mergeCell ref="U1183:V1183"/>
    <mergeCell ref="W1183:X1183"/>
    <mergeCell ref="Y1183:Z1183"/>
    <mergeCell ref="AA1183:AB1183"/>
    <mergeCell ref="AC1183:AD1183"/>
    <mergeCell ref="AE1183:AF1183"/>
    <mergeCell ref="AG1183:AH1183"/>
    <mergeCell ref="AI1183:AJ1183"/>
    <mergeCell ref="AK1183:AL1183"/>
    <mergeCell ref="E1191:F1191"/>
    <mergeCell ref="G1191:H1191"/>
    <mergeCell ref="I1191:J1191"/>
    <mergeCell ref="K1191:L1191"/>
    <mergeCell ref="M1191:N1191"/>
    <mergeCell ref="O1191:P1191"/>
    <mergeCell ref="A1190:AV1190"/>
    <mergeCell ref="E1183:F1183"/>
    <mergeCell ref="G1183:H1183"/>
    <mergeCell ref="I1183:J1183"/>
    <mergeCell ref="AK1181:AL1182"/>
    <mergeCell ref="AM1181:AN1182"/>
    <mergeCell ref="AK1191:AL1192"/>
    <mergeCell ref="AM1191:AN1192"/>
    <mergeCell ref="AK1173:AL1173"/>
    <mergeCell ref="AM1183:AN1183"/>
    <mergeCell ref="K1173:L1173"/>
    <mergeCell ref="M1173:N1173"/>
    <mergeCell ref="AM1193:AN1193"/>
    <mergeCell ref="AO1193:AP1193"/>
    <mergeCell ref="AQ1193:AR1193"/>
    <mergeCell ref="AS1193:AT1193"/>
    <mergeCell ref="AU1193:AV1193"/>
    <mergeCell ref="E1201:F1201"/>
    <mergeCell ref="G1201:H1201"/>
    <mergeCell ref="I1201:J1201"/>
    <mergeCell ref="K1201:L1201"/>
    <mergeCell ref="M1201:N1201"/>
    <mergeCell ref="O1201:P1201"/>
    <mergeCell ref="Q1201:R1201"/>
    <mergeCell ref="S1201:T1201"/>
    <mergeCell ref="U1201:V1201"/>
    <mergeCell ref="W1201:X1201"/>
    <mergeCell ref="Y1201:Z1201"/>
    <mergeCell ref="AA1201:AB1201"/>
    <mergeCell ref="AC1201:AD1201"/>
    <mergeCell ref="AE1201:AF1201"/>
    <mergeCell ref="AG1201:AH1201"/>
    <mergeCell ref="AI1201:AJ1201"/>
    <mergeCell ref="AO1201:AP1201"/>
    <mergeCell ref="AQ1201:AR1201"/>
    <mergeCell ref="K1183:L1183"/>
    <mergeCell ref="O1193:P1193"/>
    <mergeCell ref="Q1193:R1193"/>
    <mergeCell ref="S1193:T1193"/>
    <mergeCell ref="U1193:V1193"/>
    <mergeCell ref="W1193:X1193"/>
    <mergeCell ref="Y1193:Z1193"/>
    <mergeCell ref="AA1193:AB1193"/>
    <mergeCell ref="AC1193:AD1193"/>
    <mergeCell ref="AE1193:AF1193"/>
    <mergeCell ref="AG1193:AH1193"/>
    <mergeCell ref="AI1193:AJ1193"/>
    <mergeCell ref="AM1201:AN1202"/>
    <mergeCell ref="AO1211:AP1211"/>
    <mergeCell ref="AQ1211:AR1211"/>
    <mergeCell ref="AS1211:AT1211"/>
    <mergeCell ref="AU1211:AV1211"/>
    <mergeCell ref="AK1193:AL1193"/>
    <mergeCell ref="A1200:AV1200"/>
    <mergeCell ref="A1210:AV1210"/>
    <mergeCell ref="K1193:L1193"/>
    <mergeCell ref="M1193:N1193"/>
    <mergeCell ref="AK1201:AL1202"/>
    <mergeCell ref="AM1203:AN1203"/>
    <mergeCell ref="AO1203:AP1203"/>
    <mergeCell ref="AQ1203:AR1203"/>
    <mergeCell ref="AS1203:AT1203"/>
    <mergeCell ref="AU1203:AV1203"/>
    <mergeCell ref="AM1213:AN1213"/>
    <mergeCell ref="AO1213:AP1213"/>
    <mergeCell ref="AQ1213:AR1213"/>
    <mergeCell ref="AS1213:AT1213"/>
    <mergeCell ref="AU1213:AV1213"/>
    <mergeCell ref="E1203:F1203"/>
    <mergeCell ref="G1203:H1203"/>
    <mergeCell ref="I1203:J1203"/>
    <mergeCell ref="K1203:L1203"/>
    <mergeCell ref="M1203:N1203"/>
    <mergeCell ref="O1203:P1203"/>
    <mergeCell ref="Q1203:R1203"/>
    <mergeCell ref="S1203:T1203"/>
    <mergeCell ref="U1203:V1203"/>
    <mergeCell ref="W1203:X1203"/>
    <mergeCell ref="Y1203:Z1203"/>
    <mergeCell ref="AA1203:AB1203"/>
    <mergeCell ref="AC1203:AD1203"/>
    <mergeCell ref="AE1203:AF1203"/>
    <mergeCell ref="AG1203:AH1203"/>
    <mergeCell ref="AI1203:AJ1203"/>
    <mergeCell ref="AK1203:AL1203"/>
    <mergeCell ref="AS1201:AT1201"/>
    <mergeCell ref="AU1201:AV1201"/>
    <mergeCell ref="S1211:T1211"/>
    <mergeCell ref="U1211:V1211"/>
    <mergeCell ref="K1221:L1221"/>
    <mergeCell ref="M1221:N1221"/>
    <mergeCell ref="O1221:P1221"/>
    <mergeCell ref="Q1221:R1221"/>
    <mergeCell ref="S1221:T1221"/>
    <mergeCell ref="U1221:V1221"/>
    <mergeCell ref="W1221:X1221"/>
    <mergeCell ref="Y1221:Z1221"/>
    <mergeCell ref="AA1221:AB1221"/>
    <mergeCell ref="AC1221:AD1221"/>
    <mergeCell ref="AE1221:AF1221"/>
    <mergeCell ref="AG1221:AH1221"/>
    <mergeCell ref="AI1221:AJ1221"/>
    <mergeCell ref="AO1221:AP1221"/>
    <mergeCell ref="E1211:F1211"/>
    <mergeCell ref="G1211:H1211"/>
    <mergeCell ref="I1211:J1211"/>
    <mergeCell ref="K1211:L1211"/>
    <mergeCell ref="M1211:N1211"/>
    <mergeCell ref="O1211:P1211"/>
    <mergeCell ref="Q1211:R1211"/>
    <mergeCell ref="AK1213:AL1213"/>
    <mergeCell ref="AK1211:AL1212"/>
    <mergeCell ref="AM1211:AN1212"/>
    <mergeCell ref="W1211:X1211"/>
    <mergeCell ref="Y1211:Z1211"/>
    <mergeCell ref="AA1211:AB1211"/>
    <mergeCell ref="AC1211:AD1211"/>
    <mergeCell ref="AE1211:AF1211"/>
    <mergeCell ref="AG1211:AH1211"/>
    <mergeCell ref="AI1211:AJ1211"/>
    <mergeCell ref="A1220:AV1220"/>
    <mergeCell ref="E1213:F1213"/>
    <mergeCell ref="O1213:P1213"/>
    <mergeCell ref="Q1213:R1213"/>
    <mergeCell ref="S1213:T1213"/>
    <mergeCell ref="U1213:V1213"/>
    <mergeCell ref="W1213:X1213"/>
    <mergeCell ref="Y1213:Z1213"/>
    <mergeCell ref="AA1213:AB1213"/>
    <mergeCell ref="AC1213:AD1213"/>
    <mergeCell ref="AE1213:AF1213"/>
    <mergeCell ref="AG1213:AH1213"/>
    <mergeCell ref="AI1213:AJ1213"/>
    <mergeCell ref="E1223:F1223"/>
    <mergeCell ref="G1223:H1223"/>
    <mergeCell ref="I1223:J1223"/>
    <mergeCell ref="K1223:L1223"/>
    <mergeCell ref="M1223:N1223"/>
    <mergeCell ref="O1223:P1223"/>
    <mergeCell ref="Q1223:R1223"/>
    <mergeCell ref="S1223:T1223"/>
    <mergeCell ref="U1223:V1223"/>
    <mergeCell ref="W1223:X1223"/>
    <mergeCell ref="Y1223:Z1223"/>
    <mergeCell ref="G1213:H1213"/>
    <mergeCell ref="I1213:J1213"/>
    <mergeCell ref="K1213:L1213"/>
    <mergeCell ref="M1213:N1213"/>
    <mergeCell ref="AA1223:AB1223"/>
    <mergeCell ref="AC1223:AD1223"/>
    <mergeCell ref="E1221:F1221"/>
    <mergeCell ref="G1221:H1221"/>
    <mergeCell ref="I1221:J1221"/>
    <mergeCell ref="AU1223:AV1223"/>
    <mergeCell ref="AK1221:AL1222"/>
    <mergeCell ref="AM1221:AN1222"/>
    <mergeCell ref="S1231:T1231"/>
    <mergeCell ref="U1231:V1231"/>
    <mergeCell ref="AK1231:AL1232"/>
    <mergeCell ref="AM1231:AN1232"/>
    <mergeCell ref="W1231:X1231"/>
    <mergeCell ref="Y1231:Z1231"/>
    <mergeCell ref="AA1231:AB1231"/>
    <mergeCell ref="AC1231:AD1231"/>
    <mergeCell ref="AE1231:AF1231"/>
    <mergeCell ref="AG1231:AH1231"/>
    <mergeCell ref="AI1231:AJ1231"/>
    <mergeCell ref="AO1231:AP1231"/>
    <mergeCell ref="AQ1231:AR1231"/>
    <mergeCell ref="AS1231:AT1231"/>
    <mergeCell ref="AQ1221:AR1221"/>
    <mergeCell ref="AS1221:AT1221"/>
    <mergeCell ref="AU1221:AV1221"/>
    <mergeCell ref="A1230:AV1230"/>
    <mergeCell ref="E1233:F1233"/>
    <mergeCell ref="K1233:L1233"/>
    <mergeCell ref="AE1223:AF1223"/>
    <mergeCell ref="AG1223:AH1223"/>
    <mergeCell ref="AI1223:AJ1223"/>
    <mergeCell ref="AK1223:AL1223"/>
    <mergeCell ref="E1231:F1231"/>
    <mergeCell ref="G1231:H1231"/>
    <mergeCell ref="I1231:J1231"/>
    <mergeCell ref="K1231:L1231"/>
    <mergeCell ref="M1231:N1231"/>
    <mergeCell ref="O1231:P1231"/>
    <mergeCell ref="Q1231:R1231"/>
    <mergeCell ref="AM1223:AN1223"/>
    <mergeCell ref="AO1223:AP1223"/>
    <mergeCell ref="AQ1223:AR1223"/>
    <mergeCell ref="AS1223:AT1223"/>
    <mergeCell ref="G1253:H1253"/>
    <mergeCell ref="I1253:J1253"/>
    <mergeCell ref="K1253:L1253"/>
    <mergeCell ref="M1253:N1253"/>
    <mergeCell ref="AO1251:AP1251"/>
    <mergeCell ref="AQ1251:AR1251"/>
    <mergeCell ref="AS1251:AT1251"/>
    <mergeCell ref="AU1251:AV1251"/>
    <mergeCell ref="AK1233:AL1233"/>
    <mergeCell ref="AM1233:AN1233"/>
    <mergeCell ref="AO1233:AP1233"/>
    <mergeCell ref="AQ1233:AR1233"/>
    <mergeCell ref="AS1233:AT1233"/>
    <mergeCell ref="AU1233:AV1233"/>
    <mergeCell ref="E1241:F1241"/>
    <mergeCell ref="G1241:H1241"/>
    <mergeCell ref="I1241:J1241"/>
    <mergeCell ref="K1241:L1241"/>
    <mergeCell ref="M1241:N1241"/>
    <mergeCell ref="O1241:P1241"/>
    <mergeCell ref="Q1241:R1241"/>
    <mergeCell ref="S1241:T1241"/>
    <mergeCell ref="U1241:V1241"/>
    <mergeCell ref="W1241:X1241"/>
    <mergeCell ref="Y1241:Z1241"/>
    <mergeCell ref="AA1241:AB1241"/>
    <mergeCell ref="AC1241:AD1241"/>
    <mergeCell ref="AE1241:AF1241"/>
    <mergeCell ref="AG1241:AH1241"/>
    <mergeCell ref="AI1241:AJ1241"/>
    <mergeCell ref="AO1241:AP1241"/>
    <mergeCell ref="AQ1241:AR1241"/>
    <mergeCell ref="Y1243:Z1243"/>
    <mergeCell ref="AA1243:AB1243"/>
    <mergeCell ref="AC1243:AD1243"/>
    <mergeCell ref="AE1243:AF1243"/>
    <mergeCell ref="AG1243:AH1243"/>
    <mergeCell ref="AI1243:AJ1243"/>
    <mergeCell ref="AK1243:AL1243"/>
    <mergeCell ref="AU1231:AV1231"/>
    <mergeCell ref="AC1251:AD1251"/>
    <mergeCell ref="AE1251:AF1251"/>
    <mergeCell ref="AG1251:AH1251"/>
    <mergeCell ref="AI1251:AJ1251"/>
    <mergeCell ref="O1233:P1233"/>
    <mergeCell ref="Q1233:R1233"/>
    <mergeCell ref="S1233:T1233"/>
    <mergeCell ref="U1233:V1233"/>
    <mergeCell ref="W1233:X1233"/>
    <mergeCell ref="Y1233:Z1233"/>
    <mergeCell ref="AA1233:AB1233"/>
    <mergeCell ref="AC1233:AD1233"/>
    <mergeCell ref="AE1233:AF1233"/>
    <mergeCell ref="AG1233:AH1233"/>
    <mergeCell ref="AI1233:AJ1233"/>
    <mergeCell ref="AS1241:AT1241"/>
    <mergeCell ref="AU1241:AV1241"/>
    <mergeCell ref="E1251:F1251"/>
    <mergeCell ref="G1251:H1251"/>
    <mergeCell ref="I1251:J1251"/>
    <mergeCell ref="K1251:L1251"/>
    <mergeCell ref="M1251:N1251"/>
    <mergeCell ref="O1251:P1251"/>
    <mergeCell ref="Q1251:R1251"/>
    <mergeCell ref="AK1253:AL1253"/>
    <mergeCell ref="AM1253:AN1253"/>
    <mergeCell ref="AO1253:AP1253"/>
    <mergeCell ref="AQ1253:AR1253"/>
    <mergeCell ref="AS1253:AT1253"/>
    <mergeCell ref="AU1253:AV1253"/>
    <mergeCell ref="AK1241:AL1242"/>
    <mergeCell ref="AM1241:AN1242"/>
    <mergeCell ref="AK1251:AL1252"/>
    <mergeCell ref="AM1251:AN1252"/>
    <mergeCell ref="AM1243:AN1243"/>
    <mergeCell ref="AO1243:AP1243"/>
    <mergeCell ref="AQ1243:AR1243"/>
    <mergeCell ref="AS1243:AT1243"/>
    <mergeCell ref="AU1243:AV1243"/>
    <mergeCell ref="E1243:F1243"/>
    <mergeCell ref="G1243:H1243"/>
    <mergeCell ref="I1243:J1243"/>
    <mergeCell ref="K1243:L1243"/>
    <mergeCell ref="M1243:N1243"/>
    <mergeCell ref="O1243:P1243"/>
    <mergeCell ref="Q1243:R1243"/>
    <mergeCell ref="S1243:T1243"/>
    <mergeCell ref="U1243:V1243"/>
    <mergeCell ref="W1243:X1243"/>
    <mergeCell ref="E1261:F1261"/>
    <mergeCell ref="G1261:H1261"/>
    <mergeCell ref="I1261:J1261"/>
    <mergeCell ref="K1261:L1261"/>
    <mergeCell ref="M1261:N1261"/>
    <mergeCell ref="O1261:P1261"/>
    <mergeCell ref="Q1261:R1261"/>
    <mergeCell ref="S1261:T1261"/>
    <mergeCell ref="U1261:V1261"/>
    <mergeCell ref="W1261:X1261"/>
    <mergeCell ref="Y1261:Z1261"/>
    <mergeCell ref="AA1261:AB1261"/>
    <mergeCell ref="AC1261:AD1261"/>
    <mergeCell ref="AE1261:AF1261"/>
    <mergeCell ref="AG1261:AH1261"/>
    <mergeCell ref="AI1261:AJ1261"/>
    <mergeCell ref="AO1261:AP1261"/>
    <mergeCell ref="AQ1261:AR1261"/>
    <mergeCell ref="AS1261:AT1261"/>
    <mergeCell ref="AU1261:AV1261"/>
    <mergeCell ref="E1253:F1253"/>
    <mergeCell ref="Q1271:R1271"/>
    <mergeCell ref="S1271:T1271"/>
    <mergeCell ref="U1271:V1271"/>
    <mergeCell ref="W1271:X1271"/>
    <mergeCell ref="Y1271:Z1271"/>
    <mergeCell ref="AA1271:AB1271"/>
    <mergeCell ref="AC1271:AD1271"/>
    <mergeCell ref="AE1271:AF1271"/>
    <mergeCell ref="AG1271:AH1271"/>
    <mergeCell ref="AI1271:AJ1271"/>
    <mergeCell ref="O1253:P1253"/>
    <mergeCell ref="Q1253:R1253"/>
    <mergeCell ref="S1253:T1253"/>
    <mergeCell ref="U1253:V1253"/>
    <mergeCell ref="W1253:X1253"/>
    <mergeCell ref="Y1253:Z1253"/>
    <mergeCell ref="AA1253:AB1253"/>
    <mergeCell ref="AC1253:AD1253"/>
    <mergeCell ref="AE1253:AF1253"/>
    <mergeCell ref="AG1253:AH1253"/>
    <mergeCell ref="AI1253:AJ1253"/>
    <mergeCell ref="AO1271:AP1271"/>
    <mergeCell ref="AQ1271:AR1271"/>
    <mergeCell ref="AS1271:AT1271"/>
    <mergeCell ref="AU1271:AV1271"/>
    <mergeCell ref="E1263:F1263"/>
    <mergeCell ref="G1263:H1263"/>
    <mergeCell ref="I1263:J1263"/>
    <mergeCell ref="K1263:L1263"/>
    <mergeCell ref="M1263:N1263"/>
    <mergeCell ref="O1263:P1263"/>
    <mergeCell ref="Q1263:R1263"/>
    <mergeCell ref="S1263:T1263"/>
    <mergeCell ref="U1263:V1263"/>
    <mergeCell ref="W1263:X1263"/>
    <mergeCell ref="Y1263:Z1263"/>
    <mergeCell ref="AA1263:AB1263"/>
    <mergeCell ref="AC1263:AD1263"/>
    <mergeCell ref="AE1263:AF1263"/>
    <mergeCell ref="AG1263:AH1263"/>
    <mergeCell ref="AI1263:AJ1263"/>
    <mergeCell ref="AK1263:AL1263"/>
    <mergeCell ref="E1271:F1271"/>
    <mergeCell ref="G1271:H1271"/>
    <mergeCell ref="I1271:J1271"/>
    <mergeCell ref="K1271:L1271"/>
    <mergeCell ref="M1271:N1271"/>
    <mergeCell ref="O1271:P1271"/>
    <mergeCell ref="AK1273:AL1273"/>
    <mergeCell ref="AM1263:AN1263"/>
    <mergeCell ref="AO1263:AP1263"/>
    <mergeCell ref="AQ1263:AR1263"/>
    <mergeCell ref="AS1263:AT1263"/>
    <mergeCell ref="AU1263:AV1263"/>
    <mergeCell ref="AM1273:AN1273"/>
    <mergeCell ref="AO1273:AP1273"/>
    <mergeCell ref="AQ1273:AR1273"/>
    <mergeCell ref="AS1273:AT1273"/>
    <mergeCell ref="AU1273:AV1273"/>
    <mergeCell ref="E1281:F1281"/>
    <mergeCell ref="G1281:H1281"/>
    <mergeCell ref="I1281:J1281"/>
    <mergeCell ref="K1281:L1281"/>
    <mergeCell ref="M1281:N1281"/>
    <mergeCell ref="O1281:P1281"/>
    <mergeCell ref="Q1281:R1281"/>
    <mergeCell ref="S1281:T1281"/>
    <mergeCell ref="U1281:V1281"/>
    <mergeCell ref="W1281:X1281"/>
    <mergeCell ref="Y1281:Z1281"/>
    <mergeCell ref="AA1281:AB1281"/>
    <mergeCell ref="AC1281:AD1281"/>
    <mergeCell ref="AE1281:AF1281"/>
    <mergeCell ref="AG1281:AH1281"/>
    <mergeCell ref="AI1281:AJ1281"/>
    <mergeCell ref="AO1281:AP1281"/>
    <mergeCell ref="AQ1281:AR1281"/>
    <mergeCell ref="AS1281:AT1281"/>
    <mergeCell ref="AU1281:AV1281"/>
    <mergeCell ref="O1273:P1273"/>
    <mergeCell ref="Q1273:R1273"/>
    <mergeCell ref="S1273:T1273"/>
    <mergeCell ref="U1273:V1273"/>
    <mergeCell ref="W1273:X1273"/>
    <mergeCell ref="Y1273:Z1273"/>
    <mergeCell ref="AA1273:AB1273"/>
    <mergeCell ref="AC1273:AD1273"/>
    <mergeCell ref="AE1273:AF1273"/>
    <mergeCell ref="AG1273:AH1273"/>
    <mergeCell ref="AI1273:AJ1273"/>
    <mergeCell ref="E1273:F1273"/>
    <mergeCell ref="G1273:H1273"/>
    <mergeCell ref="I1273:J1273"/>
    <mergeCell ref="K1273:L1273"/>
    <mergeCell ref="M1273:N1273"/>
    <mergeCell ref="S1291:T1291"/>
    <mergeCell ref="U1291:V1291"/>
    <mergeCell ref="W1291:X1291"/>
    <mergeCell ref="Y1291:Z1291"/>
    <mergeCell ref="AA1291:AB1291"/>
    <mergeCell ref="AC1291:AD1291"/>
    <mergeCell ref="AE1291:AF1291"/>
    <mergeCell ref="AG1291:AH1291"/>
    <mergeCell ref="AI1291:AJ1291"/>
    <mergeCell ref="AM1283:AN1283"/>
    <mergeCell ref="AO1283:AP1283"/>
    <mergeCell ref="AQ1283:AR1283"/>
    <mergeCell ref="AS1283:AT1283"/>
    <mergeCell ref="O1293:P1293"/>
    <mergeCell ref="Q1293:R1293"/>
    <mergeCell ref="S1293:T1293"/>
    <mergeCell ref="U1293:V1293"/>
    <mergeCell ref="W1293:X1293"/>
    <mergeCell ref="Y1293:Z1293"/>
    <mergeCell ref="AA1293:AB1293"/>
    <mergeCell ref="AC1293:AD1293"/>
    <mergeCell ref="AE1293:AF1293"/>
    <mergeCell ref="AG1293:AH1293"/>
    <mergeCell ref="AI1293:AJ1293"/>
    <mergeCell ref="G1293:H1293"/>
    <mergeCell ref="I1293:J1293"/>
    <mergeCell ref="K1293:L1293"/>
    <mergeCell ref="M1293:N1293"/>
    <mergeCell ref="AK1293:AL1293"/>
    <mergeCell ref="AO1291:AP1291"/>
    <mergeCell ref="G1283:H1283"/>
    <mergeCell ref="I1283:J1283"/>
    <mergeCell ref="K1283:L1283"/>
    <mergeCell ref="M1283:N1283"/>
    <mergeCell ref="O1283:P1283"/>
    <mergeCell ref="Q1283:R1283"/>
    <mergeCell ref="S1283:T1283"/>
    <mergeCell ref="U1283:V1283"/>
    <mergeCell ref="W1283:X1283"/>
    <mergeCell ref="Y1283:Z1283"/>
    <mergeCell ref="AA1283:AB1283"/>
    <mergeCell ref="AC1283:AD1283"/>
    <mergeCell ref="AE1283:AF1283"/>
    <mergeCell ref="AG1283:AH1283"/>
    <mergeCell ref="AI1283:AJ1283"/>
    <mergeCell ref="AK1283:AL1283"/>
    <mergeCell ref="E1291:F1291"/>
    <mergeCell ref="G1291:H1291"/>
    <mergeCell ref="I1291:J1291"/>
    <mergeCell ref="K1291:L1291"/>
    <mergeCell ref="M1291:N1291"/>
    <mergeCell ref="O1291:P1291"/>
    <mergeCell ref="Q1291:R1291"/>
    <mergeCell ref="AK1291:AL1292"/>
    <mergeCell ref="AU1283:AV1283"/>
    <mergeCell ref="AM1293:AN1293"/>
    <mergeCell ref="AO1293:AP1293"/>
    <mergeCell ref="AQ1293:AR1293"/>
    <mergeCell ref="AS1293:AT1293"/>
    <mergeCell ref="AU1293:AV1293"/>
    <mergeCell ref="E1301:F1301"/>
    <mergeCell ref="G1301:H1301"/>
    <mergeCell ref="I1301:J1301"/>
    <mergeCell ref="K1301:L1301"/>
    <mergeCell ref="M1301:N1301"/>
    <mergeCell ref="O1301:P1301"/>
    <mergeCell ref="Q1301:R1301"/>
    <mergeCell ref="S1301:T1301"/>
    <mergeCell ref="U1301:V1301"/>
    <mergeCell ref="W1301:X1301"/>
    <mergeCell ref="Y1301:Z1301"/>
    <mergeCell ref="AA1301:AB1301"/>
    <mergeCell ref="AC1301:AD1301"/>
    <mergeCell ref="AE1301:AF1301"/>
    <mergeCell ref="AG1301:AH1301"/>
    <mergeCell ref="AI1301:AJ1301"/>
    <mergeCell ref="AO1301:AP1301"/>
    <mergeCell ref="AQ1301:AR1301"/>
    <mergeCell ref="AS1301:AT1301"/>
    <mergeCell ref="AU1301:AV1301"/>
    <mergeCell ref="E1293:F1293"/>
    <mergeCell ref="AM1301:AN1302"/>
    <mergeCell ref="AQ1291:AR1291"/>
    <mergeCell ref="AS1291:AT1291"/>
    <mergeCell ref="AU1291:AV1291"/>
    <mergeCell ref="E1283:F1283"/>
    <mergeCell ref="E1303:F1303"/>
    <mergeCell ref="G1303:H1303"/>
    <mergeCell ref="I1303:J1303"/>
    <mergeCell ref="K1303:L1303"/>
    <mergeCell ref="M1303:N1303"/>
    <mergeCell ref="O1303:P1303"/>
    <mergeCell ref="Q1303:R1303"/>
    <mergeCell ref="S1303:T1303"/>
    <mergeCell ref="U1303:V1303"/>
    <mergeCell ref="W1303:X1303"/>
    <mergeCell ref="Y1303:Z1303"/>
    <mergeCell ref="AA1303:AB1303"/>
    <mergeCell ref="AC1303:AD1303"/>
    <mergeCell ref="AE1303:AF1303"/>
    <mergeCell ref="AG1303:AH1303"/>
    <mergeCell ref="AI1303:AJ1303"/>
    <mergeCell ref="AK1303:AL1303"/>
    <mergeCell ref="AO1303:AP1303"/>
    <mergeCell ref="AQ1303:AR1303"/>
    <mergeCell ref="AS1303:AT1303"/>
    <mergeCell ref="AU1303:AV1303"/>
    <mergeCell ref="Y1311:Z1311"/>
    <mergeCell ref="AA1311:AB1311"/>
    <mergeCell ref="AC1311:AD1311"/>
    <mergeCell ref="AE1311:AF1311"/>
    <mergeCell ref="AG1311:AH1311"/>
    <mergeCell ref="AI1311:AJ1311"/>
    <mergeCell ref="AQ1323:AR1323"/>
    <mergeCell ref="AS1323:AT1323"/>
    <mergeCell ref="AU1323:AV1323"/>
    <mergeCell ref="W1331:X1331"/>
    <mergeCell ref="Y1331:Z1331"/>
    <mergeCell ref="AA1331:AB1331"/>
    <mergeCell ref="AC1331:AD1331"/>
    <mergeCell ref="AE1331:AF1331"/>
    <mergeCell ref="AG1331:AH1331"/>
    <mergeCell ref="AI1331:AJ1331"/>
    <mergeCell ref="W1323:X1323"/>
    <mergeCell ref="Y1323:Z1323"/>
    <mergeCell ref="AA1323:AB1323"/>
    <mergeCell ref="AC1323:AD1323"/>
    <mergeCell ref="AE1323:AF1323"/>
    <mergeCell ref="AG1323:AH1323"/>
    <mergeCell ref="AI1323:AJ1323"/>
    <mergeCell ref="AK1323:AL1323"/>
    <mergeCell ref="AK1311:AL1312"/>
    <mergeCell ref="AM1311:AN1312"/>
    <mergeCell ref="AK1321:AL1322"/>
    <mergeCell ref="AE1321:AF1321"/>
    <mergeCell ref="E1311:F1311"/>
    <mergeCell ref="G1311:H1311"/>
    <mergeCell ref="I1311:J1311"/>
    <mergeCell ref="K1311:L1311"/>
    <mergeCell ref="M1311:N1311"/>
    <mergeCell ref="O1311:P1311"/>
    <mergeCell ref="Q1311:R1311"/>
    <mergeCell ref="S1311:T1311"/>
    <mergeCell ref="U1311:V1311"/>
    <mergeCell ref="AO1311:AP1311"/>
    <mergeCell ref="AQ1311:AR1311"/>
    <mergeCell ref="AS1311:AT1311"/>
    <mergeCell ref="AU1311:AV1311"/>
    <mergeCell ref="W1311:X1311"/>
    <mergeCell ref="O1351:P1351"/>
    <mergeCell ref="Q1351:R1351"/>
    <mergeCell ref="S1351:T1351"/>
    <mergeCell ref="U1351:V1351"/>
    <mergeCell ref="AK1341:AL1342"/>
    <mergeCell ref="AM1341:AN1342"/>
    <mergeCell ref="AK1351:AL1352"/>
    <mergeCell ref="AM1351:AN1352"/>
    <mergeCell ref="AO1343:AP1343"/>
    <mergeCell ref="AQ1343:AR1343"/>
    <mergeCell ref="AS1343:AT1343"/>
    <mergeCell ref="AU1343:AV1343"/>
    <mergeCell ref="AO1341:AP1341"/>
    <mergeCell ref="AQ1341:AR1341"/>
    <mergeCell ref="AS1341:AT1341"/>
    <mergeCell ref="AU1341:AV1341"/>
    <mergeCell ref="E1333:F1333"/>
    <mergeCell ref="G1333:H1333"/>
    <mergeCell ref="K1313:L1313"/>
    <mergeCell ref="W1313:X1313"/>
    <mergeCell ref="Y1313:Z1313"/>
    <mergeCell ref="AA1313:AB1313"/>
    <mergeCell ref="AC1313:AD1313"/>
    <mergeCell ref="AE1313:AF1313"/>
    <mergeCell ref="AG1313:AH1313"/>
    <mergeCell ref="AI1313:AJ1313"/>
    <mergeCell ref="A1320:AV1320"/>
    <mergeCell ref="K1333:L1333"/>
    <mergeCell ref="M1333:N1333"/>
    <mergeCell ref="AO1331:AP1331"/>
    <mergeCell ref="AQ1331:AR1331"/>
    <mergeCell ref="AS1331:AT1331"/>
    <mergeCell ref="AU1331:AV1331"/>
    <mergeCell ref="E1323:F1323"/>
    <mergeCell ref="AO1333:AP1333"/>
    <mergeCell ref="AQ1333:AR1333"/>
    <mergeCell ref="AS1333:AT1333"/>
    <mergeCell ref="AU1333:AV1333"/>
    <mergeCell ref="M1313:N1313"/>
    <mergeCell ref="AO1313:AP1313"/>
    <mergeCell ref="AQ1313:AR1313"/>
    <mergeCell ref="AS1313:AT1313"/>
    <mergeCell ref="AU1313:AV1313"/>
    <mergeCell ref="E1313:F1313"/>
    <mergeCell ref="G1313:H1313"/>
    <mergeCell ref="I1313:J1313"/>
    <mergeCell ref="O1313:P1313"/>
    <mergeCell ref="Q1313:R1313"/>
    <mergeCell ref="S1313:T1313"/>
    <mergeCell ref="U1313:V1313"/>
    <mergeCell ref="Y1363:Z1363"/>
    <mergeCell ref="AA1363:AB1363"/>
    <mergeCell ref="AC1363:AD1363"/>
    <mergeCell ref="AE1363:AF1363"/>
    <mergeCell ref="AG1363:AH1363"/>
    <mergeCell ref="AI1363:AJ1363"/>
    <mergeCell ref="AK1363:AL1363"/>
    <mergeCell ref="E1371:F1371"/>
    <mergeCell ref="G1371:H1371"/>
    <mergeCell ref="I1371:J1371"/>
    <mergeCell ref="K1371:L1371"/>
    <mergeCell ref="M1371:N1371"/>
    <mergeCell ref="O1371:P1371"/>
    <mergeCell ref="AK1373:AL1373"/>
    <mergeCell ref="AK1371:AL1372"/>
    <mergeCell ref="AM1371:AN1372"/>
    <mergeCell ref="M1361:N1361"/>
    <mergeCell ref="O1361:P1361"/>
    <mergeCell ref="Q1361:R1361"/>
    <mergeCell ref="S1361:T1361"/>
    <mergeCell ref="U1361:V1361"/>
    <mergeCell ref="W1361:X1361"/>
    <mergeCell ref="Y1361:Z1361"/>
    <mergeCell ref="AA1361:AB1361"/>
    <mergeCell ref="AC1361:AD1361"/>
    <mergeCell ref="AE1361:AF1361"/>
    <mergeCell ref="AG1361:AH1361"/>
    <mergeCell ref="AI1361:AJ1361"/>
    <mergeCell ref="O1373:P1373"/>
    <mergeCell ref="E1373:F1373"/>
    <mergeCell ref="G1373:H1373"/>
    <mergeCell ref="I1373:J1373"/>
    <mergeCell ref="AO1361:AP1361"/>
    <mergeCell ref="AQ1361:AR1361"/>
    <mergeCell ref="AS1361:AT1361"/>
    <mergeCell ref="AU1361:AV1361"/>
    <mergeCell ref="AM1373:AN1373"/>
    <mergeCell ref="AO1373:AP1373"/>
    <mergeCell ref="AQ1373:AR1373"/>
    <mergeCell ref="AS1373:AT1373"/>
    <mergeCell ref="AU1373:AV1373"/>
    <mergeCell ref="Q1371:R1371"/>
    <mergeCell ref="S1371:T1371"/>
    <mergeCell ref="U1371:V1371"/>
    <mergeCell ref="W1371:X1371"/>
    <mergeCell ref="Y1371:Z1371"/>
    <mergeCell ref="AA1371:AB1371"/>
    <mergeCell ref="AC1371:AD1371"/>
    <mergeCell ref="AE1371:AF1371"/>
    <mergeCell ref="AG1371:AH1371"/>
    <mergeCell ref="AI1371:AJ1371"/>
    <mergeCell ref="AK1361:AL1362"/>
    <mergeCell ref="AM1361:AN1362"/>
    <mergeCell ref="Q1373:R1373"/>
    <mergeCell ref="S1373:T1373"/>
    <mergeCell ref="U1373:V1373"/>
    <mergeCell ref="W1373:X1373"/>
    <mergeCell ref="Y1373:Z1373"/>
    <mergeCell ref="AA1373:AB1373"/>
    <mergeCell ref="AC1373:AD1373"/>
    <mergeCell ref="AE1373:AF1373"/>
    <mergeCell ref="AG1373:AH1373"/>
    <mergeCell ref="AI1373:AJ1373"/>
    <mergeCell ref="AM1363:AN1363"/>
    <mergeCell ref="K1373:L1373"/>
    <mergeCell ref="M1373:N1373"/>
    <mergeCell ref="AO1391:AP1391"/>
    <mergeCell ref="AQ1391:AR1391"/>
    <mergeCell ref="AS1391:AT1391"/>
    <mergeCell ref="AU1391:AV1391"/>
    <mergeCell ref="E1383:F1383"/>
    <mergeCell ref="G1383:H1383"/>
    <mergeCell ref="I1383:J1383"/>
    <mergeCell ref="K1383:L1383"/>
    <mergeCell ref="M1383:N1383"/>
    <mergeCell ref="O1383:P1383"/>
    <mergeCell ref="Q1383:R1383"/>
    <mergeCell ref="S1383:T1383"/>
    <mergeCell ref="U1383:V1383"/>
    <mergeCell ref="W1383:X1383"/>
    <mergeCell ref="Y1383:Z1383"/>
    <mergeCell ref="AA1383:AB1383"/>
    <mergeCell ref="AC1383:AD1383"/>
    <mergeCell ref="AE1383:AF1383"/>
    <mergeCell ref="AG1383:AH1383"/>
    <mergeCell ref="AI1383:AJ1383"/>
    <mergeCell ref="AK1383:AL1383"/>
    <mergeCell ref="E1391:F1391"/>
    <mergeCell ref="G1391:H1391"/>
    <mergeCell ref="I1391:J1391"/>
    <mergeCell ref="K1391:L1391"/>
    <mergeCell ref="M1391:N1391"/>
    <mergeCell ref="O1391:P1391"/>
    <mergeCell ref="Q1391:R1391"/>
    <mergeCell ref="AK1381:AL1382"/>
    <mergeCell ref="AM1383:AN1383"/>
    <mergeCell ref="I1393:J1393"/>
    <mergeCell ref="K1393:L1393"/>
    <mergeCell ref="M1393:N1393"/>
    <mergeCell ref="AO1383:AP1383"/>
    <mergeCell ref="AQ1383:AR1383"/>
    <mergeCell ref="AS1383:AT1383"/>
    <mergeCell ref="AU1383:AV1383"/>
    <mergeCell ref="Q1401:R1401"/>
    <mergeCell ref="S1401:T1401"/>
    <mergeCell ref="U1401:V1401"/>
    <mergeCell ref="W1401:X1401"/>
    <mergeCell ref="Y1401:Z1401"/>
    <mergeCell ref="AA1401:AB1401"/>
    <mergeCell ref="AC1401:AD1401"/>
    <mergeCell ref="AE1401:AF1401"/>
    <mergeCell ref="AG1401:AH1401"/>
    <mergeCell ref="AI1401:AJ1401"/>
    <mergeCell ref="AO1401:AP1401"/>
    <mergeCell ref="AQ1401:AR1401"/>
    <mergeCell ref="AS1401:AT1401"/>
    <mergeCell ref="AU1401:AV1401"/>
    <mergeCell ref="AK1393:AL1393"/>
    <mergeCell ref="AM1393:AN1393"/>
    <mergeCell ref="AO1393:AP1393"/>
    <mergeCell ref="AQ1393:AR1393"/>
    <mergeCell ref="AS1393:AT1393"/>
    <mergeCell ref="AU1393:AV1393"/>
    <mergeCell ref="AG1411:AH1411"/>
    <mergeCell ref="AI1411:AJ1411"/>
    <mergeCell ref="S1393:T1393"/>
    <mergeCell ref="U1393:V1393"/>
    <mergeCell ref="W1393:X1393"/>
    <mergeCell ref="Y1393:Z1393"/>
    <mergeCell ref="AA1393:AB1393"/>
    <mergeCell ref="AC1393:AD1393"/>
    <mergeCell ref="AE1393:AF1393"/>
    <mergeCell ref="AG1393:AH1393"/>
    <mergeCell ref="AI1393:AJ1393"/>
    <mergeCell ref="AO1411:AP1411"/>
    <mergeCell ref="E1393:F1393"/>
    <mergeCell ref="E1381:F1381"/>
    <mergeCell ref="G1381:H1381"/>
    <mergeCell ref="I1381:J1381"/>
    <mergeCell ref="K1381:L1381"/>
    <mergeCell ref="M1381:N1381"/>
    <mergeCell ref="O1381:P1381"/>
    <mergeCell ref="Q1381:R1381"/>
    <mergeCell ref="S1381:T1381"/>
    <mergeCell ref="U1381:V1381"/>
    <mergeCell ref="W1381:X1381"/>
    <mergeCell ref="Y1381:Z1381"/>
    <mergeCell ref="AA1381:AB1381"/>
    <mergeCell ref="AC1381:AD1381"/>
    <mergeCell ref="AE1381:AF1381"/>
    <mergeCell ref="AG1381:AH1381"/>
    <mergeCell ref="AI1381:AJ1381"/>
    <mergeCell ref="O1393:P1393"/>
    <mergeCell ref="Q1393:R1393"/>
    <mergeCell ref="G1393:H1393"/>
    <mergeCell ref="AC1403:AD1403"/>
    <mergeCell ref="AE1403:AF1403"/>
    <mergeCell ref="AG1403:AH1403"/>
    <mergeCell ref="AI1403:AJ1403"/>
    <mergeCell ref="AK1403:AL1403"/>
    <mergeCell ref="E1411:F1411"/>
    <mergeCell ref="G1411:H1411"/>
    <mergeCell ref="I1411:J1411"/>
    <mergeCell ref="K1411:L1411"/>
    <mergeCell ref="M1411:N1411"/>
    <mergeCell ref="O1411:P1411"/>
    <mergeCell ref="Q1411:R1411"/>
    <mergeCell ref="AO1381:AP1381"/>
    <mergeCell ref="AQ1381:AR1381"/>
    <mergeCell ref="AS1381:AT1381"/>
    <mergeCell ref="AU1381:AV1381"/>
    <mergeCell ref="S1391:T1391"/>
    <mergeCell ref="U1391:V1391"/>
    <mergeCell ref="W1391:X1391"/>
    <mergeCell ref="Y1391:Z1391"/>
    <mergeCell ref="AA1391:AB1391"/>
    <mergeCell ref="AC1391:AD1391"/>
    <mergeCell ref="AE1391:AF1391"/>
    <mergeCell ref="AG1391:AH1391"/>
    <mergeCell ref="AI1391:AJ1391"/>
    <mergeCell ref="S1411:T1411"/>
    <mergeCell ref="U1411:V1411"/>
    <mergeCell ref="W1411:X1411"/>
    <mergeCell ref="Y1411:Z1411"/>
    <mergeCell ref="AA1411:AB1411"/>
    <mergeCell ref="AC1411:AD1411"/>
    <mergeCell ref="AE1411:AF1411"/>
    <mergeCell ref="E1401:F1401"/>
    <mergeCell ref="G1401:H1401"/>
    <mergeCell ref="I1401:J1401"/>
    <mergeCell ref="K1401:L1401"/>
    <mergeCell ref="M1401:N1401"/>
    <mergeCell ref="O1401:P1401"/>
    <mergeCell ref="AK1413:AL1413"/>
    <mergeCell ref="AM1403:AN1403"/>
    <mergeCell ref="AO1403:AP1403"/>
    <mergeCell ref="AQ1403:AR1403"/>
    <mergeCell ref="AS1403:AT1403"/>
    <mergeCell ref="AU1403:AV1403"/>
    <mergeCell ref="AM1413:AN1413"/>
    <mergeCell ref="AO1413:AP1413"/>
    <mergeCell ref="AQ1413:AR1413"/>
    <mergeCell ref="AS1413:AT1413"/>
    <mergeCell ref="AU1413:AV1413"/>
    <mergeCell ref="AQ1411:AR1411"/>
    <mergeCell ref="AS1411:AT1411"/>
    <mergeCell ref="AU1411:AV1411"/>
    <mergeCell ref="E1403:F1403"/>
    <mergeCell ref="G1403:H1403"/>
    <mergeCell ref="I1403:J1403"/>
    <mergeCell ref="K1403:L1403"/>
    <mergeCell ref="M1403:N1403"/>
    <mergeCell ref="O1403:P1403"/>
    <mergeCell ref="Q1403:R1403"/>
    <mergeCell ref="S1403:T1403"/>
    <mergeCell ref="U1403:V1403"/>
    <mergeCell ref="W1403:X1403"/>
    <mergeCell ref="Y1403:Z1403"/>
    <mergeCell ref="AA1403:AB1403"/>
    <mergeCell ref="E1421:F1421"/>
    <mergeCell ref="G1421:H1421"/>
    <mergeCell ref="I1421:J1421"/>
    <mergeCell ref="K1421:L1421"/>
    <mergeCell ref="M1421:N1421"/>
    <mergeCell ref="O1421:P1421"/>
    <mergeCell ref="Q1421:R1421"/>
    <mergeCell ref="S1421:T1421"/>
    <mergeCell ref="U1421:V1421"/>
    <mergeCell ref="W1421:X1421"/>
    <mergeCell ref="Y1421:Z1421"/>
    <mergeCell ref="AA1421:AB1421"/>
    <mergeCell ref="AC1421:AD1421"/>
    <mergeCell ref="AE1421:AF1421"/>
    <mergeCell ref="AG1421:AH1421"/>
    <mergeCell ref="AI1421:AJ1421"/>
    <mergeCell ref="AO1421:AP1421"/>
    <mergeCell ref="AQ1421:AR1421"/>
    <mergeCell ref="AS1421:AT1421"/>
    <mergeCell ref="AU1421:AV1421"/>
    <mergeCell ref="E1413:F1413"/>
    <mergeCell ref="S1431:T1431"/>
    <mergeCell ref="U1431:V1431"/>
    <mergeCell ref="W1431:X1431"/>
    <mergeCell ref="Y1431:Z1431"/>
    <mergeCell ref="AA1431:AB1431"/>
    <mergeCell ref="AC1431:AD1431"/>
    <mergeCell ref="AE1431:AF1431"/>
    <mergeCell ref="AG1431:AH1431"/>
    <mergeCell ref="AI1431:AJ1431"/>
    <mergeCell ref="O1413:P1413"/>
    <mergeCell ref="Q1413:R1413"/>
    <mergeCell ref="S1413:T1413"/>
    <mergeCell ref="U1413:V1413"/>
    <mergeCell ref="W1413:X1413"/>
    <mergeCell ref="Y1413:Z1413"/>
    <mergeCell ref="AA1413:AB1413"/>
    <mergeCell ref="AC1413:AD1413"/>
    <mergeCell ref="AE1413:AF1413"/>
    <mergeCell ref="AG1413:AH1413"/>
    <mergeCell ref="AI1413:AJ1413"/>
    <mergeCell ref="G1413:H1413"/>
    <mergeCell ref="I1413:J1413"/>
    <mergeCell ref="K1413:L1413"/>
    <mergeCell ref="M1413:N1413"/>
    <mergeCell ref="AO1431:AP1431"/>
    <mergeCell ref="AQ1431:AR1431"/>
    <mergeCell ref="AS1431:AT1431"/>
    <mergeCell ref="AU1431:AV1431"/>
    <mergeCell ref="E1423:F1423"/>
    <mergeCell ref="G1423:H1423"/>
    <mergeCell ref="I1423:J1423"/>
    <mergeCell ref="K1423:L1423"/>
    <mergeCell ref="M1423:N1423"/>
    <mergeCell ref="O1423:P1423"/>
    <mergeCell ref="Q1423:R1423"/>
    <mergeCell ref="S1423:T1423"/>
    <mergeCell ref="U1423:V1423"/>
    <mergeCell ref="W1423:X1423"/>
    <mergeCell ref="Y1423:Z1423"/>
    <mergeCell ref="AA1423:AB1423"/>
    <mergeCell ref="AC1423:AD1423"/>
    <mergeCell ref="AE1423:AF1423"/>
    <mergeCell ref="AG1423:AH1423"/>
    <mergeCell ref="AI1423:AJ1423"/>
    <mergeCell ref="AK1423:AL1423"/>
    <mergeCell ref="E1431:F1431"/>
    <mergeCell ref="G1431:H1431"/>
    <mergeCell ref="I1431:J1431"/>
    <mergeCell ref="K1431:L1431"/>
    <mergeCell ref="M1431:N1431"/>
    <mergeCell ref="O1431:P1431"/>
    <mergeCell ref="Q1431:R1431"/>
    <mergeCell ref="AK1433:AL1433"/>
    <mergeCell ref="AM1423:AN1423"/>
    <mergeCell ref="AO1423:AP1423"/>
    <mergeCell ref="AQ1423:AR1423"/>
    <mergeCell ref="AS1423:AT1423"/>
    <mergeCell ref="AU1423:AV1423"/>
    <mergeCell ref="AS1443:AT1443"/>
    <mergeCell ref="AU1443:AV1443"/>
    <mergeCell ref="AM1433:AN1433"/>
    <mergeCell ref="AO1433:AP1433"/>
    <mergeCell ref="AQ1433:AR1433"/>
    <mergeCell ref="AS1433:AT1433"/>
    <mergeCell ref="AU1433:AV1433"/>
    <mergeCell ref="E1441:F1441"/>
    <mergeCell ref="G1441:H1441"/>
    <mergeCell ref="I1441:J1441"/>
    <mergeCell ref="K1441:L1441"/>
    <mergeCell ref="M1441:N1441"/>
    <mergeCell ref="O1441:P1441"/>
    <mergeCell ref="Q1441:R1441"/>
    <mergeCell ref="S1441:T1441"/>
    <mergeCell ref="U1441:V1441"/>
    <mergeCell ref="W1441:X1441"/>
    <mergeCell ref="Y1441:Z1441"/>
    <mergeCell ref="AA1441:AB1441"/>
    <mergeCell ref="AC1441:AD1441"/>
    <mergeCell ref="AE1441:AF1441"/>
    <mergeCell ref="AG1441:AH1441"/>
    <mergeCell ref="AI1441:AJ1441"/>
    <mergeCell ref="AO1441:AP1441"/>
    <mergeCell ref="AQ1441:AR1441"/>
    <mergeCell ref="AS1441:AT1441"/>
    <mergeCell ref="AU1441:AV1441"/>
    <mergeCell ref="E1433:F1433"/>
    <mergeCell ref="O1433:P1433"/>
    <mergeCell ref="Q1433:R1433"/>
    <mergeCell ref="S1433:T1433"/>
    <mergeCell ref="U1433:V1433"/>
    <mergeCell ref="W1433:X1433"/>
    <mergeCell ref="Y1433:Z1433"/>
    <mergeCell ref="AA1433:AB1433"/>
    <mergeCell ref="AC1433:AD1433"/>
    <mergeCell ref="AE1433:AF1433"/>
    <mergeCell ref="AG1433:AH1433"/>
    <mergeCell ref="AI1433:AJ1433"/>
    <mergeCell ref="G1433:H1433"/>
    <mergeCell ref="I1433:J1433"/>
    <mergeCell ref="K1433:L1433"/>
    <mergeCell ref="M1433:N1433"/>
    <mergeCell ref="AO1451:AP1451"/>
    <mergeCell ref="AQ1451:AR1451"/>
    <mergeCell ref="AS1451:AT1451"/>
    <mergeCell ref="AU1451:AV1451"/>
    <mergeCell ref="E1443:F1443"/>
    <mergeCell ref="G1443:H1443"/>
    <mergeCell ref="I1443:J1443"/>
    <mergeCell ref="K1443:L1443"/>
    <mergeCell ref="M1443:N1443"/>
    <mergeCell ref="O1443:P1443"/>
    <mergeCell ref="Q1443:R1443"/>
    <mergeCell ref="S1443:T1443"/>
    <mergeCell ref="U1443:V1443"/>
    <mergeCell ref="W1443:X1443"/>
    <mergeCell ref="Y1443:Z1443"/>
    <mergeCell ref="AA1443:AB1443"/>
    <mergeCell ref="AC1443:AD1443"/>
    <mergeCell ref="AE1443:AF1443"/>
    <mergeCell ref="AG1443:AH1443"/>
    <mergeCell ref="AI1443:AJ1443"/>
    <mergeCell ref="AK1443:AL1443"/>
    <mergeCell ref="E1451:F1451"/>
    <mergeCell ref="G1451:H1451"/>
    <mergeCell ref="I1451:J1451"/>
    <mergeCell ref="K1451:L1451"/>
    <mergeCell ref="M1451:N1451"/>
    <mergeCell ref="O1451:P1451"/>
    <mergeCell ref="Q1451:R1451"/>
    <mergeCell ref="S1451:T1451"/>
    <mergeCell ref="E1461:F1461"/>
    <mergeCell ref="G1461:H1461"/>
    <mergeCell ref="I1461:J1461"/>
    <mergeCell ref="K1461:L1461"/>
    <mergeCell ref="M1461:N1461"/>
    <mergeCell ref="O1461:P1461"/>
    <mergeCell ref="Q1461:R1461"/>
    <mergeCell ref="S1461:T1461"/>
    <mergeCell ref="U1461:V1461"/>
    <mergeCell ref="W1461:X1461"/>
    <mergeCell ref="Y1461:Z1461"/>
    <mergeCell ref="AA1461:AB1461"/>
    <mergeCell ref="AC1461:AD1461"/>
    <mergeCell ref="AE1461:AF1461"/>
    <mergeCell ref="AG1461:AH1461"/>
    <mergeCell ref="AI1461:AJ1461"/>
    <mergeCell ref="AO1461:AP1461"/>
    <mergeCell ref="AQ1461:AR1461"/>
    <mergeCell ref="AS1461:AT1461"/>
    <mergeCell ref="AU1461:AV1461"/>
    <mergeCell ref="E1453:F1453"/>
    <mergeCell ref="G1453:H1453"/>
    <mergeCell ref="AM1443:AN1443"/>
    <mergeCell ref="AO1443:AP1443"/>
    <mergeCell ref="AQ1443:AR1443"/>
    <mergeCell ref="U1451:V1451"/>
    <mergeCell ref="W1451:X1451"/>
    <mergeCell ref="Y1451:Z1451"/>
    <mergeCell ref="AA1451:AB1451"/>
    <mergeCell ref="AC1451:AD1451"/>
    <mergeCell ref="AE1451:AF1451"/>
    <mergeCell ref="AG1451:AH1451"/>
    <mergeCell ref="AI1451:AJ1451"/>
    <mergeCell ref="AA1471:AB1471"/>
    <mergeCell ref="AC1471:AD1471"/>
    <mergeCell ref="AE1471:AF1471"/>
    <mergeCell ref="AG1471:AH1471"/>
    <mergeCell ref="AI1471:AJ1471"/>
    <mergeCell ref="O1453:P1453"/>
    <mergeCell ref="Q1453:R1453"/>
    <mergeCell ref="S1453:T1453"/>
    <mergeCell ref="U1453:V1453"/>
    <mergeCell ref="W1453:X1453"/>
    <mergeCell ref="Y1453:Z1453"/>
    <mergeCell ref="AA1453:AB1453"/>
    <mergeCell ref="AC1453:AD1453"/>
    <mergeCell ref="AE1453:AF1453"/>
    <mergeCell ref="AG1453:AH1453"/>
    <mergeCell ref="AI1453:AJ1453"/>
    <mergeCell ref="AQ1471:AR1471"/>
    <mergeCell ref="AS1471:AT1471"/>
    <mergeCell ref="AU1471:AV1471"/>
    <mergeCell ref="E1463:F1463"/>
    <mergeCell ref="G1463:H1463"/>
    <mergeCell ref="I1463:J1463"/>
    <mergeCell ref="K1463:L1463"/>
    <mergeCell ref="M1463:N1463"/>
    <mergeCell ref="O1463:P1463"/>
    <mergeCell ref="Q1463:R1463"/>
    <mergeCell ref="S1463:T1463"/>
    <mergeCell ref="U1463:V1463"/>
    <mergeCell ref="W1463:X1463"/>
    <mergeCell ref="Y1463:Z1463"/>
    <mergeCell ref="AA1463:AB1463"/>
    <mergeCell ref="AC1463:AD1463"/>
    <mergeCell ref="AE1463:AF1463"/>
    <mergeCell ref="AG1463:AH1463"/>
    <mergeCell ref="AI1463:AJ1463"/>
    <mergeCell ref="AK1463:AL1463"/>
    <mergeCell ref="E1471:F1471"/>
    <mergeCell ref="G1471:H1471"/>
    <mergeCell ref="I1471:J1471"/>
    <mergeCell ref="K1471:L1471"/>
    <mergeCell ref="M1471:N1471"/>
    <mergeCell ref="O1471:P1471"/>
    <mergeCell ref="Q1471:R1471"/>
    <mergeCell ref="S1471:T1471"/>
    <mergeCell ref="AA1481:AB1481"/>
    <mergeCell ref="AC1481:AD1481"/>
    <mergeCell ref="AE1481:AF1481"/>
    <mergeCell ref="AG1481:AH1481"/>
    <mergeCell ref="AI1481:AJ1481"/>
    <mergeCell ref="AO1481:AP1481"/>
    <mergeCell ref="U1471:V1471"/>
    <mergeCell ref="W1471:X1471"/>
    <mergeCell ref="Y1471:Z1471"/>
    <mergeCell ref="I1453:J1453"/>
    <mergeCell ref="K1453:L1453"/>
    <mergeCell ref="M1453:N1453"/>
    <mergeCell ref="AM1463:AN1463"/>
    <mergeCell ref="AO1463:AP1463"/>
    <mergeCell ref="AQ1463:AR1463"/>
    <mergeCell ref="AS1463:AT1463"/>
    <mergeCell ref="AU1463:AV1463"/>
    <mergeCell ref="AM1453:AN1453"/>
    <mergeCell ref="AO1453:AP1453"/>
    <mergeCell ref="AQ1453:AR1453"/>
    <mergeCell ref="AS1453:AT1453"/>
    <mergeCell ref="AU1453:AV1453"/>
    <mergeCell ref="AO1473:AP1473"/>
    <mergeCell ref="AQ1473:AR1473"/>
    <mergeCell ref="AS1473:AT1473"/>
    <mergeCell ref="AU1473:AV1473"/>
    <mergeCell ref="AK1461:AL1462"/>
    <mergeCell ref="AM1461:AN1462"/>
    <mergeCell ref="AK1453:AL1453"/>
    <mergeCell ref="AK1471:AL1472"/>
    <mergeCell ref="A1460:AV1460"/>
    <mergeCell ref="AO1471:AP1471"/>
    <mergeCell ref="AQ1481:AR1481"/>
    <mergeCell ref="AS1481:AT1481"/>
    <mergeCell ref="AU1481:AV1481"/>
    <mergeCell ref="E1473:F1473"/>
    <mergeCell ref="G1473:H1473"/>
    <mergeCell ref="I1473:J1473"/>
    <mergeCell ref="K1473:L1473"/>
    <mergeCell ref="M1473:N1473"/>
    <mergeCell ref="O1473:P1473"/>
    <mergeCell ref="Q1473:R1473"/>
    <mergeCell ref="S1473:T1473"/>
    <mergeCell ref="U1473:V1473"/>
    <mergeCell ref="W1473:X1473"/>
    <mergeCell ref="Y1473:Z1473"/>
    <mergeCell ref="AA1473:AB1473"/>
    <mergeCell ref="AC1473:AD1473"/>
    <mergeCell ref="AE1473:AF1473"/>
    <mergeCell ref="AG1473:AH1473"/>
    <mergeCell ref="AI1473:AJ1473"/>
    <mergeCell ref="AK1473:AL1473"/>
    <mergeCell ref="AM1473:AN1473"/>
    <mergeCell ref="E1481:F1481"/>
    <mergeCell ref="G1481:H1481"/>
    <mergeCell ref="I1481:J1481"/>
    <mergeCell ref="K1481:L1481"/>
    <mergeCell ref="M1481:N1481"/>
    <mergeCell ref="O1481:P1481"/>
    <mergeCell ref="Q1481:R1481"/>
    <mergeCell ref="S1481:T1481"/>
    <mergeCell ref="U1481:V1481"/>
    <mergeCell ref="W1481:X1481"/>
    <mergeCell ref="Y1481:Z1481"/>
    <mergeCell ref="O1491:P1491"/>
    <mergeCell ref="Q1491:R1491"/>
    <mergeCell ref="S1491:T1491"/>
    <mergeCell ref="U1491:V1491"/>
    <mergeCell ref="W1491:X1491"/>
    <mergeCell ref="Y1491:Z1491"/>
    <mergeCell ref="AA1491:AB1491"/>
    <mergeCell ref="AC1491:AD1491"/>
    <mergeCell ref="AE1491:AF1491"/>
    <mergeCell ref="AG1491:AH1491"/>
    <mergeCell ref="AI1491:AJ1491"/>
    <mergeCell ref="A1490:AV1490"/>
    <mergeCell ref="AO1491:AP1491"/>
    <mergeCell ref="AQ1491:AR1491"/>
    <mergeCell ref="AS1491:AT1491"/>
    <mergeCell ref="AU1491:AV1491"/>
    <mergeCell ref="E1491:F1491"/>
    <mergeCell ref="G1491:H1491"/>
    <mergeCell ref="I1491:J1491"/>
    <mergeCell ref="K1491:L1491"/>
    <mergeCell ref="M1491:N1491"/>
    <mergeCell ref="AK1491:AL1492"/>
    <mergeCell ref="AM1491:AN1492"/>
    <mergeCell ref="AM1493:AN1493"/>
    <mergeCell ref="AO1493:AP1493"/>
    <mergeCell ref="AQ1493:AR1493"/>
    <mergeCell ref="AS1493:AT1493"/>
    <mergeCell ref="AU1493:AV1493"/>
    <mergeCell ref="E1483:F1483"/>
    <mergeCell ref="G1483:H1483"/>
    <mergeCell ref="I1483:J1483"/>
    <mergeCell ref="K1483:L1483"/>
    <mergeCell ref="M1483:N1483"/>
    <mergeCell ref="O1483:P1483"/>
    <mergeCell ref="Q1483:R1483"/>
    <mergeCell ref="S1483:T1483"/>
    <mergeCell ref="U1483:V1483"/>
    <mergeCell ref="W1483:X1483"/>
    <mergeCell ref="Y1483:Z1483"/>
    <mergeCell ref="AA1483:AB1483"/>
    <mergeCell ref="AC1483:AD1483"/>
    <mergeCell ref="AE1483:AF1483"/>
    <mergeCell ref="AG1483:AH1483"/>
    <mergeCell ref="AI1483:AJ1483"/>
    <mergeCell ref="AK1483:AL1483"/>
    <mergeCell ref="AM1483:AN1483"/>
    <mergeCell ref="AO1483:AP1483"/>
    <mergeCell ref="AQ1483:AR1483"/>
    <mergeCell ref="AS1483:AT1483"/>
    <mergeCell ref="AU1483:AV1483"/>
    <mergeCell ref="AC1493:AD1493"/>
    <mergeCell ref="AE1493:AF1493"/>
    <mergeCell ref="AG1493:AH1493"/>
    <mergeCell ref="AI1493:AJ1493"/>
    <mergeCell ref="AK1493:AL1493"/>
    <mergeCell ref="E1493:F1493"/>
    <mergeCell ref="G1493:H1493"/>
    <mergeCell ref="I1493:J1493"/>
    <mergeCell ref="K1493:L1493"/>
    <mergeCell ref="M1493:N1493"/>
    <mergeCell ref="O1493:P1493"/>
    <mergeCell ref="Q1493:R1493"/>
    <mergeCell ref="S1493:T1493"/>
    <mergeCell ref="U1493:V1493"/>
    <mergeCell ref="W1493:X1493"/>
    <mergeCell ref="Y1493:Z1493"/>
    <mergeCell ref="AA1493:AB1493"/>
    <mergeCell ref="C11:D11"/>
    <mergeCell ref="E11:F11"/>
    <mergeCell ref="M11:N11"/>
    <mergeCell ref="O11:P11"/>
    <mergeCell ref="AA11:AB11"/>
    <mergeCell ref="C13:D13"/>
    <mergeCell ref="E13:F13"/>
    <mergeCell ref="M13:N13"/>
    <mergeCell ref="O13:P13"/>
    <mergeCell ref="Q13:R13"/>
    <mergeCell ref="W13:X13"/>
    <mergeCell ref="Y13:Z13"/>
    <mergeCell ref="AA13:AB13"/>
    <mergeCell ref="C21:D21"/>
    <mergeCell ref="C23:D23"/>
    <mergeCell ref="C31:D31"/>
    <mergeCell ref="E23:F23"/>
    <mergeCell ref="M23:N23"/>
    <mergeCell ref="O23:P23"/>
    <mergeCell ref="Q23:R23"/>
    <mergeCell ref="C33:D33"/>
    <mergeCell ref="C41:D41"/>
    <mergeCell ref="AK41:AL42"/>
    <mergeCell ref="AM41:AN42"/>
    <mergeCell ref="C43:D43"/>
    <mergeCell ref="C51:D51"/>
    <mergeCell ref="AK51:AL52"/>
    <mergeCell ref="AM51:AN52"/>
    <mergeCell ref="C53:D53"/>
    <mergeCell ref="C61:D61"/>
    <mergeCell ref="AK61:AL62"/>
    <mergeCell ref="AM61:AN62"/>
    <mergeCell ref="I61:J61"/>
    <mergeCell ref="G61:H61"/>
    <mergeCell ref="E31:F31"/>
    <mergeCell ref="Q31:R31"/>
    <mergeCell ref="W31:X31"/>
    <mergeCell ref="Y31:Z31"/>
    <mergeCell ref="AI53:AJ53"/>
    <mergeCell ref="AA51:AB51"/>
    <mergeCell ref="AE51:AF51"/>
    <mergeCell ref="U31:V31"/>
    <mergeCell ref="U33:V33"/>
    <mergeCell ref="U41:V41"/>
    <mergeCell ref="AK33:AL33"/>
    <mergeCell ref="AM33:AN33"/>
    <mergeCell ref="O41:P41"/>
    <mergeCell ref="Q41:R41"/>
    <mergeCell ref="W41:X41"/>
    <mergeCell ref="Y41:Z41"/>
    <mergeCell ref="AK181:AL182"/>
    <mergeCell ref="AM181:AN182"/>
    <mergeCell ref="AK191:AL192"/>
    <mergeCell ref="AM191:AN192"/>
    <mergeCell ref="AK201:AL202"/>
    <mergeCell ref="AM201:AN202"/>
    <mergeCell ref="AK173:AL173"/>
    <mergeCell ref="AM173:AN173"/>
    <mergeCell ref="AK221:AL222"/>
    <mergeCell ref="AM221:AN222"/>
    <mergeCell ref="AK231:AL232"/>
    <mergeCell ref="AM231:AN232"/>
    <mergeCell ref="AK241:AL242"/>
    <mergeCell ref="AM241:AN242"/>
    <mergeCell ref="AK281:AL282"/>
    <mergeCell ref="AM281:AN282"/>
    <mergeCell ref="U353:V353"/>
    <mergeCell ref="W353:X353"/>
    <mergeCell ref="Y353:Z353"/>
    <mergeCell ref="AA353:AB353"/>
    <mergeCell ref="AC353:AD353"/>
    <mergeCell ref="AE353:AF353"/>
    <mergeCell ref="AG353:AH353"/>
    <mergeCell ref="AI353:AJ353"/>
    <mergeCell ref="AG333:AH333"/>
    <mergeCell ref="AI333:AJ333"/>
    <mergeCell ref="AK331:AL332"/>
    <mergeCell ref="AM331:AN332"/>
    <mergeCell ref="AK323:AL323"/>
    <mergeCell ref="AM323:AN323"/>
    <mergeCell ref="AK263:AL263"/>
    <mergeCell ref="AM263:AN263"/>
    <mergeCell ref="AK421:AL422"/>
    <mergeCell ref="AM421:AN422"/>
    <mergeCell ref="AK413:AL413"/>
    <mergeCell ref="AM413:AN413"/>
    <mergeCell ref="AK353:AL353"/>
    <mergeCell ref="AM353:AN353"/>
    <mergeCell ref="E421:F421"/>
    <mergeCell ref="G421:H421"/>
    <mergeCell ref="I421:J421"/>
    <mergeCell ref="K421:L421"/>
    <mergeCell ref="M421:N421"/>
    <mergeCell ref="O421:P421"/>
    <mergeCell ref="Q421:R421"/>
    <mergeCell ref="S421:T421"/>
    <mergeCell ref="U421:V421"/>
    <mergeCell ref="O391:P391"/>
    <mergeCell ref="Q391:R391"/>
    <mergeCell ref="S391:T391"/>
    <mergeCell ref="U391:V391"/>
    <mergeCell ref="W391:X391"/>
    <mergeCell ref="Y391:Z391"/>
    <mergeCell ref="AA391:AB391"/>
    <mergeCell ref="AC391:AD391"/>
    <mergeCell ref="AE391:AF391"/>
    <mergeCell ref="AG391:AH391"/>
    <mergeCell ref="AI391:AJ391"/>
    <mergeCell ref="AI383:AJ383"/>
    <mergeCell ref="AK393:AL393"/>
    <mergeCell ref="AM393:AN393"/>
    <mergeCell ref="E383:F383"/>
    <mergeCell ref="G383:H383"/>
    <mergeCell ref="I383:J383"/>
    <mergeCell ref="E401:F401"/>
    <mergeCell ref="G401:H401"/>
    <mergeCell ref="I401:J401"/>
    <mergeCell ref="K401:L401"/>
    <mergeCell ref="M401:N401"/>
    <mergeCell ref="AK403:AL403"/>
    <mergeCell ref="AM403:AN403"/>
    <mergeCell ref="O401:P401"/>
    <mergeCell ref="Q401:R401"/>
    <mergeCell ref="S401:T401"/>
    <mergeCell ref="U401:V401"/>
    <mergeCell ref="W401:X401"/>
    <mergeCell ref="AQ391:AR391"/>
    <mergeCell ref="AK591:AL592"/>
    <mergeCell ref="AM591:AN592"/>
    <mergeCell ref="AK601:AL602"/>
    <mergeCell ref="AM601:AN602"/>
    <mergeCell ref="AQ601:AR601"/>
    <mergeCell ref="AI583:AJ583"/>
    <mergeCell ref="AO583:AP583"/>
    <mergeCell ref="AQ583:AR583"/>
    <mergeCell ref="Y593:Z593"/>
    <mergeCell ref="AA593:AB593"/>
    <mergeCell ref="AC593:AD593"/>
    <mergeCell ref="AE593:AF593"/>
    <mergeCell ref="AG593:AH593"/>
    <mergeCell ref="AI593:AJ593"/>
    <mergeCell ref="AO593:AP593"/>
    <mergeCell ref="AQ593:AR593"/>
    <mergeCell ref="AM401:AN402"/>
    <mergeCell ref="AK411:AL412"/>
    <mergeCell ref="AM411:AN412"/>
    <mergeCell ref="AS601:AT601"/>
    <mergeCell ref="AU601:AV601"/>
    <mergeCell ref="AS591:AT591"/>
    <mergeCell ref="AU591:AV591"/>
    <mergeCell ref="E593:F593"/>
    <mergeCell ref="G593:H593"/>
    <mergeCell ref="I593:J593"/>
    <mergeCell ref="K593:L593"/>
    <mergeCell ref="M593:N593"/>
    <mergeCell ref="O593:P593"/>
    <mergeCell ref="Q593:R593"/>
    <mergeCell ref="S593:T593"/>
    <mergeCell ref="U593:V593"/>
    <mergeCell ref="W593:X593"/>
    <mergeCell ref="AQ591:AR591"/>
    <mergeCell ref="AS581:AT581"/>
    <mergeCell ref="AU581:AV581"/>
    <mergeCell ref="E583:F583"/>
    <mergeCell ref="G583:H583"/>
    <mergeCell ref="I583:J583"/>
    <mergeCell ref="K583:L583"/>
    <mergeCell ref="M583:N583"/>
    <mergeCell ref="O583:P583"/>
    <mergeCell ref="Q583:R583"/>
    <mergeCell ref="S583:T583"/>
    <mergeCell ref="U583:V583"/>
    <mergeCell ref="W583:X583"/>
    <mergeCell ref="Y583:Z583"/>
    <mergeCell ref="AA583:AB583"/>
    <mergeCell ref="AC583:AD583"/>
    <mergeCell ref="AE583:AF583"/>
    <mergeCell ref="AG583:AH583"/>
    <mergeCell ref="AK1333:AL1333"/>
    <mergeCell ref="AM1343:AN1343"/>
    <mergeCell ref="AK1313:AL1313"/>
    <mergeCell ref="AM1323:AN1323"/>
    <mergeCell ref="AM1313:AN1313"/>
    <mergeCell ref="AK771:AL772"/>
    <mergeCell ref="AM771:AN772"/>
    <mergeCell ref="AK461:AL462"/>
    <mergeCell ref="AM461:AN462"/>
    <mergeCell ref="AK471:AL472"/>
    <mergeCell ref="AM471:AN472"/>
    <mergeCell ref="AK481:AL482"/>
    <mergeCell ref="AM481:AN482"/>
    <mergeCell ref="AK541:AL542"/>
    <mergeCell ref="AM541:AN542"/>
    <mergeCell ref="AK533:AL533"/>
    <mergeCell ref="AM533:AN533"/>
    <mergeCell ref="AK473:AL473"/>
    <mergeCell ref="AM473:AN473"/>
    <mergeCell ref="AK581:AL582"/>
    <mergeCell ref="AM581:AN582"/>
    <mergeCell ref="AK593:AL593"/>
    <mergeCell ref="AM593:AN593"/>
    <mergeCell ref="AM751:AN752"/>
    <mergeCell ref="AK1261:AL1262"/>
    <mergeCell ref="AM1261:AN1262"/>
    <mergeCell ref="AK1271:AL1272"/>
    <mergeCell ref="AM1271:AN1272"/>
    <mergeCell ref="AK1281:AL1282"/>
    <mergeCell ref="AM1281:AN1282"/>
    <mergeCell ref="AM1291:AN1292"/>
    <mergeCell ref="AK1301:AL1302"/>
    <mergeCell ref="AS593:AT593"/>
    <mergeCell ref="AU593:AV593"/>
    <mergeCell ref="E591:F591"/>
    <mergeCell ref="G591:H591"/>
    <mergeCell ref="I591:J591"/>
    <mergeCell ref="K591:L591"/>
    <mergeCell ref="M591:N591"/>
    <mergeCell ref="O591:P591"/>
    <mergeCell ref="Q591:R591"/>
    <mergeCell ref="S591:T591"/>
    <mergeCell ref="U591:V591"/>
    <mergeCell ref="W591:X591"/>
    <mergeCell ref="Y591:Z591"/>
    <mergeCell ref="AQ721:AR721"/>
    <mergeCell ref="AS721:AT721"/>
    <mergeCell ref="AU721:AV721"/>
    <mergeCell ref="AS711:AT711"/>
    <mergeCell ref="AU711:AV711"/>
    <mergeCell ref="E713:F713"/>
    <mergeCell ref="G713:H713"/>
    <mergeCell ref="I713:J713"/>
    <mergeCell ref="K713:L713"/>
    <mergeCell ref="M713:N713"/>
    <mergeCell ref="O713:P713"/>
    <mergeCell ref="Q713:R713"/>
    <mergeCell ref="AM703:AN703"/>
    <mergeCell ref="AK683:AL683"/>
    <mergeCell ref="AM683:AN683"/>
    <mergeCell ref="AK651:AL652"/>
    <mergeCell ref="AM651:AN652"/>
    <mergeCell ref="AK661:AL662"/>
    <mergeCell ref="AM661:AN662"/>
    <mergeCell ref="AO1351:AP1351"/>
    <mergeCell ref="AQ1351:AR1351"/>
    <mergeCell ref="AS1351:AT1351"/>
    <mergeCell ref="AU1351:AV1351"/>
    <mergeCell ref="E1343:F1343"/>
    <mergeCell ref="G1343:H1343"/>
    <mergeCell ref="I1343:J1343"/>
    <mergeCell ref="K1343:L1343"/>
    <mergeCell ref="M1343:N1343"/>
    <mergeCell ref="O1343:P1343"/>
    <mergeCell ref="Q1343:R1343"/>
    <mergeCell ref="S1343:T1343"/>
    <mergeCell ref="U1343:V1343"/>
    <mergeCell ref="W1343:X1343"/>
    <mergeCell ref="AG771:AH771"/>
    <mergeCell ref="AI771:AJ771"/>
    <mergeCell ref="A470:AV470"/>
    <mergeCell ref="S713:T713"/>
    <mergeCell ref="U713:V713"/>
    <mergeCell ref="W713:X713"/>
    <mergeCell ref="AK761:AL762"/>
    <mergeCell ref="AM761:AN762"/>
    <mergeCell ref="AM1333:AN1333"/>
    <mergeCell ref="AO771:AP771"/>
    <mergeCell ref="AS733:AT733"/>
    <mergeCell ref="AU733:AV733"/>
    <mergeCell ref="AK923:AL923"/>
    <mergeCell ref="AM923:AN923"/>
    <mergeCell ref="AK863:AL863"/>
    <mergeCell ref="AM863:AN863"/>
    <mergeCell ref="AK803:AL803"/>
    <mergeCell ref="AM803:AN803"/>
    <mergeCell ref="E1353:F1353"/>
    <mergeCell ref="G1353:H1353"/>
    <mergeCell ref="I1353:J1353"/>
    <mergeCell ref="O1353:P1353"/>
    <mergeCell ref="Q1353:R1353"/>
    <mergeCell ref="S1353:T1353"/>
    <mergeCell ref="U1353:V1353"/>
    <mergeCell ref="W1353:X1353"/>
    <mergeCell ref="Y1353:Z1353"/>
    <mergeCell ref="AA1353:AB1353"/>
    <mergeCell ref="AC1353:AD1353"/>
    <mergeCell ref="AE1353:AF1353"/>
    <mergeCell ref="AG1353:AH1353"/>
    <mergeCell ref="AI1353:AJ1353"/>
    <mergeCell ref="W1333:X1333"/>
    <mergeCell ref="Y1333:Z1333"/>
    <mergeCell ref="AA1333:AB1333"/>
    <mergeCell ref="AC1333:AD1333"/>
    <mergeCell ref="AE1333:AF1333"/>
    <mergeCell ref="AG1333:AH1333"/>
    <mergeCell ref="AI1333:AJ1333"/>
    <mergeCell ref="AG1341:AH1341"/>
    <mergeCell ref="AI1341:AJ1341"/>
    <mergeCell ref="AK1353:AL1353"/>
    <mergeCell ref="Y1343:Z1343"/>
    <mergeCell ref="AA1343:AB1343"/>
    <mergeCell ref="AC1343:AD1343"/>
    <mergeCell ref="AE1343:AF1343"/>
    <mergeCell ref="AG1343:AH1343"/>
    <mergeCell ref="AI1343:AJ1343"/>
    <mergeCell ref="AK1343:AL1343"/>
    <mergeCell ref="E1351:F1351"/>
    <mergeCell ref="G1351:H1351"/>
    <mergeCell ref="I1351:J1351"/>
    <mergeCell ref="K1351:L1351"/>
    <mergeCell ref="M1351:N1351"/>
    <mergeCell ref="A10:AV10"/>
    <mergeCell ref="AM1471:AN1472"/>
    <mergeCell ref="AK1481:AL1482"/>
    <mergeCell ref="AM1481:AN1482"/>
    <mergeCell ref="AM1381:AN1382"/>
    <mergeCell ref="AK1391:AL1392"/>
    <mergeCell ref="AM1391:AN1392"/>
    <mergeCell ref="AK1401:AL1402"/>
    <mergeCell ref="AM1401:AN1402"/>
    <mergeCell ref="AK1411:AL1412"/>
    <mergeCell ref="AM1411:AN1412"/>
    <mergeCell ref="AK1421:AL1422"/>
    <mergeCell ref="AM1421:AN1422"/>
    <mergeCell ref="AK1431:AL1432"/>
    <mergeCell ref="AM1431:AN1432"/>
    <mergeCell ref="AK1441:AL1442"/>
    <mergeCell ref="AM1441:AN1442"/>
    <mergeCell ref="AK1451:AL1452"/>
    <mergeCell ref="AM1451:AN1452"/>
    <mergeCell ref="AK653:AL653"/>
    <mergeCell ref="AM1321:AN1322"/>
    <mergeCell ref="AK1331:AL1332"/>
    <mergeCell ref="AM1331:AN1332"/>
    <mergeCell ref="AK781:AL782"/>
    <mergeCell ref="AM781:AN782"/>
    <mergeCell ref="AK773:AL773"/>
    <mergeCell ref="AM773:AN773"/>
    <mergeCell ref="AK713:AL713"/>
    <mergeCell ref="AM713:AN713"/>
    <mergeCell ref="AK821:AL822"/>
    <mergeCell ref="AM821:AN822"/>
    <mergeCell ref="AK831:AL832"/>
    <mergeCell ref="AM831:AN832"/>
    <mergeCell ref="AK841:AL842"/>
    <mergeCell ref="AK851:AL852"/>
    <mergeCell ref="AM851:AN852"/>
    <mergeCell ref="AK881:AL882"/>
    <mergeCell ref="AM881:AN882"/>
    <mergeCell ref="AK891:AL892"/>
    <mergeCell ref="AM891:AN892"/>
    <mergeCell ref="AK901:AL902"/>
    <mergeCell ref="AM901:AN902"/>
    <mergeCell ref="AK1011:AL1012"/>
    <mergeCell ref="AM1011:AN1012"/>
    <mergeCell ref="AK993:AL993"/>
    <mergeCell ref="AM1003:AN1003"/>
    <mergeCell ref="AK973:AL973"/>
    <mergeCell ref="AM983:AN983"/>
    <mergeCell ref="AK953:AL953"/>
    <mergeCell ref="AM963:AN963"/>
    <mergeCell ref="AM1303:AN1303"/>
  </mergeCells>
  <phoneticPr fontId="40" type="noConversion"/>
  <conditionalFormatting sqref="C5">
    <cfRule type="expression" dxfId="13542" priority="14807">
      <formula>$CI$1=1</formula>
    </cfRule>
  </conditionalFormatting>
  <conditionalFormatting sqref="C6">
    <cfRule type="expression" dxfId="13541" priority="14806">
      <formula>$CI$1=2</formula>
    </cfRule>
  </conditionalFormatting>
  <conditionalFormatting sqref="C7">
    <cfRule type="expression" dxfId="13540" priority="14805">
      <formula>$CI$1=3</formula>
    </cfRule>
  </conditionalFormatting>
  <conditionalFormatting sqref="C8">
    <cfRule type="expression" dxfId="13539" priority="14804">
      <formula>$CI$1=4</formula>
    </cfRule>
  </conditionalFormatting>
  <conditionalFormatting sqref="C15">
    <cfRule type="expression" dxfId="13538" priority="13487">
      <formula>$CI$1=1</formula>
    </cfRule>
  </conditionalFormatting>
  <conditionalFormatting sqref="C16">
    <cfRule type="expression" dxfId="13537" priority="13486">
      <formula>$CI$1=2</formula>
    </cfRule>
  </conditionalFormatting>
  <conditionalFormatting sqref="C17">
    <cfRule type="expression" dxfId="13536" priority="13485">
      <formula>$CI$1=3</formula>
    </cfRule>
  </conditionalFormatting>
  <conditionalFormatting sqref="C18">
    <cfRule type="expression" dxfId="13535" priority="13484">
      <formula>$CI$1=4</formula>
    </cfRule>
  </conditionalFormatting>
  <conditionalFormatting sqref="C25">
    <cfRule type="expression" dxfId="13534" priority="13399">
      <formula>$CI$1=1</formula>
    </cfRule>
  </conditionalFormatting>
  <conditionalFormatting sqref="C26">
    <cfRule type="expression" dxfId="13533" priority="13398">
      <formula>$CI$1=2</formula>
    </cfRule>
  </conditionalFormatting>
  <conditionalFormatting sqref="C27">
    <cfRule type="expression" dxfId="13532" priority="13397">
      <formula>$CI$1=3</formula>
    </cfRule>
  </conditionalFormatting>
  <conditionalFormatting sqref="C28">
    <cfRule type="expression" dxfId="13531" priority="13396">
      <formula>$CI$1=4</formula>
    </cfRule>
  </conditionalFormatting>
  <conditionalFormatting sqref="C35">
    <cfRule type="expression" dxfId="13530" priority="13311">
      <formula>$CI$1=1</formula>
    </cfRule>
  </conditionalFormatting>
  <conditionalFormatting sqref="C36">
    <cfRule type="expression" dxfId="13529" priority="13310">
      <formula>$CI$1=2</formula>
    </cfRule>
  </conditionalFormatting>
  <conditionalFormatting sqref="C37">
    <cfRule type="expression" dxfId="13528" priority="13309">
      <formula>$CI$1=3</formula>
    </cfRule>
  </conditionalFormatting>
  <conditionalFormatting sqref="C38">
    <cfRule type="expression" dxfId="13527" priority="13308">
      <formula>$CI$1=4</formula>
    </cfRule>
  </conditionalFormatting>
  <conditionalFormatting sqref="C45">
    <cfRule type="expression" dxfId="13526" priority="13223">
      <formula>$CI$1=1</formula>
    </cfRule>
  </conditionalFormatting>
  <conditionalFormatting sqref="C46">
    <cfRule type="expression" dxfId="13525" priority="13222">
      <formula>$CI$1=2</formula>
    </cfRule>
  </conditionalFormatting>
  <conditionalFormatting sqref="C47">
    <cfRule type="expression" dxfId="13524" priority="13221">
      <formula>$CI$1=3</formula>
    </cfRule>
  </conditionalFormatting>
  <conditionalFormatting sqref="C48">
    <cfRule type="expression" dxfId="13523" priority="13220">
      <formula>$CI$1=4</formula>
    </cfRule>
  </conditionalFormatting>
  <conditionalFormatting sqref="C55">
    <cfRule type="expression" dxfId="13522" priority="13135">
      <formula>$CI$1=1</formula>
    </cfRule>
  </conditionalFormatting>
  <conditionalFormatting sqref="C56">
    <cfRule type="expression" dxfId="13521" priority="13134">
      <formula>$CI$1=2</formula>
    </cfRule>
  </conditionalFormatting>
  <conditionalFormatting sqref="C57">
    <cfRule type="expression" dxfId="13520" priority="13133">
      <formula>$CI$1=3</formula>
    </cfRule>
  </conditionalFormatting>
  <conditionalFormatting sqref="C58">
    <cfRule type="expression" dxfId="13519" priority="13132">
      <formula>$CI$1=4</formula>
    </cfRule>
  </conditionalFormatting>
  <conditionalFormatting sqref="C65">
    <cfRule type="expression" dxfId="13518" priority="13047">
      <formula>$CI$1=1</formula>
    </cfRule>
  </conditionalFormatting>
  <conditionalFormatting sqref="C66">
    <cfRule type="expression" dxfId="13517" priority="13046">
      <formula>$CI$1=2</formula>
    </cfRule>
  </conditionalFormatting>
  <conditionalFormatting sqref="C67">
    <cfRule type="expression" dxfId="13516" priority="13045">
      <formula>$CI$1=3</formula>
    </cfRule>
  </conditionalFormatting>
  <conditionalFormatting sqref="C68">
    <cfRule type="expression" dxfId="13515" priority="13044">
      <formula>$CI$1=4</formula>
    </cfRule>
  </conditionalFormatting>
  <conditionalFormatting sqref="C75">
    <cfRule type="expression" dxfId="13514" priority="12959">
      <formula>$CI$1=1</formula>
    </cfRule>
  </conditionalFormatting>
  <conditionalFormatting sqref="C76">
    <cfRule type="expression" dxfId="13513" priority="12958">
      <formula>$CI$1=2</formula>
    </cfRule>
  </conditionalFormatting>
  <conditionalFormatting sqref="C77">
    <cfRule type="expression" dxfId="13512" priority="12957">
      <formula>$CI$1=3</formula>
    </cfRule>
  </conditionalFormatting>
  <conditionalFormatting sqref="C78">
    <cfRule type="expression" dxfId="13511" priority="12956">
      <formula>$CI$1=4</formula>
    </cfRule>
  </conditionalFormatting>
  <conditionalFormatting sqref="C85">
    <cfRule type="expression" dxfId="13510" priority="12871">
      <formula>$CI$1=1</formula>
    </cfRule>
  </conditionalFormatting>
  <conditionalFormatting sqref="C86">
    <cfRule type="expression" dxfId="13509" priority="12870">
      <formula>$CI$1=2</formula>
    </cfRule>
  </conditionalFormatting>
  <conditionalFormatting sqref="C87">
    <cfRule type="expression" dxfId="13508" priority="12869">
      <formula>$CI$1=3</formula>
    </cfRule>
  </conditionalFormatting>
  <conditionalFormatting sqref="C88">
    <cfRule type="expression" dxfId="13507" priority="12868">
      <formula>$CI$1=4</formula>
    </cfRule>
  </conditionalFormatting>
  <conditionalFormatting sqref="C95">
    <cfRule type="expression" dxfId="13506" priority="12783">
      <formula>$CI$1=1</formula>
    </cfRule>
  </conditionalFormatting>
  <conditionalFormatting sqref="C96">
    <cfRule type="expression" dxfId="13505" priority="12782">
      <formula>$CI$1=2</formula>
    </cfRule>
  </conditionalFormatting>
  <conditionalFormatting sqref="C97">
    <cfRule type="expression" dxfId="13504" priority="12781">
      <formula>$CI$1=3</formula>
    </cfRule>
  </conditionalFormatting>
  <conditionalFormatting sqref="C98">
    <cfRule type="expression" dxfId="13503" priority="12780">
      <formula>$CI$1=4</formula>
    </cfRule>
  </conditionalFormatting>
  <conditionalFormatting sqref="C105">
    <cfRule type="expression" dxfId="13502" priority="12695">
      <formula>$CI$1=1</formula>
    </cfRule>
  </conditionalFormatting>
  <conditionalFormatting sqref="C106">
    <cfRule type="expression" dxfId="13501" priority="12694">
      <formula>$CI$1=2</formula>
    </cfRule>
  </conditionalFormatting>
  <conditionalFormatting sqref="C107">
    <cfRule type="expression" dxfId="13500" priority="12693">
      <formula>$CI$1=3</formula>
    </cfRule>
  </conditionalFormatting>
  <conditionalFormatting sqref="C108">
    <cfRule type="expression" dxfId="13499" priority="12692">
      <formula>$CI$1=4</formula>
    </cfRule>
  </conditionalFormatting>
  <conditionalFormatting sqref="C115">
    <cfRule type="expression" dxfId="13498" priority="12607">
      <formula>$CI$1=1</formula>
    </cfRule>
  </conditionalFormatting>
  <conditionalFormatting sqref="C116">
    <cfRule type="expression" dxfId="13497" priority="12606">
      <formula>$CI$1=2</formula>
    </cfRule>
  </conditionalFormatting>
  <conditionalFormatting sqref="C117">
    <cfRule type="expression" dxfId="13496" priority="12605">
      <formula>$CI$1=3</formula>
    </cfRule>
  </conditionalFormatting>
  <conditionalFormatting sqref="C118">
    <cfRule type="expression" dxfId="13495" priority="12604">
      <formula>$CI$1=4</formula>
    </cfRule>
  </conditionalFormatting>
  <conditionalFormatting sqref="C125 C135">
    <cfRule type="expression" dxfId="13494" priority="12431">
      <formula>$CI$1=1</formula>
    </cfRule>
  </conditionalFormatting>
  <conditionalFormatting sqref="C126 C136">
    <cfRule type="expression" dxfId="13493" priority="12430">
      <formula>$CI$1=2</formula>
    </cfRule>
  </conditionalFormatting>
  <conditionalFormatting sqref="C127 C137">
    <cfRule type="expression" dxfId="13492" priority="12429">
      <formula>$CI$1=3</formula>
    </cfRule>
  </conditionalFormatting>
  <conditionalFormatting sqref="C128 C138">
    <cfRule type="expression" dxfId="13491" priority="12428">
      <formula>$CI$1=4</formula>
    </cfRule>
  </conditionalFormatting>
  <conditionalFormatting sqref="C145 C155">
    <cfRule type="expression" dxfId="13490" priority="12255">
      <formula>$CI$1=1</formula>
    </cfRule>
  </conditionalFormatting>
  <conditionalFormatting sqref="C146 C156">
    <cfRule type="expression" dxfId="13489" priority="12254">
      <formula>$CI$1=2</formula>
    </cfRule>
  </conditionalFormatting>
  <conditionalFormatting sqref="C147 C157">
    <cfRule type="expression" dxfId="13488" priority="12253">
      <formula>$CI$1=3</formula>
    </cfRule>
  </conditionalFormatting>
  <conditionalFormatting sqref="C148 C158">
    <cfRule type="expression" dxfId="13487" priority="12252">
      <formula>$CI$1=4</formula>
    </cfRule>
  </conditionalFormatting>
  <conditionalFormatting sqref="C165">
    <cfRule type="expression" dxfId="13486" priority="12167">
      <formula>$CI$1=1</formula>
    </cfRule>
  </conditionalFormatting>
  <conditionalFormatting sqref="C166">
    <cfRule type="expression" dxfId="13485" priority="12166">
      <formula>$CI$1=2</formula>
    </cfRule>
  </conditionalFormatting>
  <conditionalFormatting sqref="C167">
    <cfRule type="expression" dxfId="13484" priority="12165">
      <formula>$CI$1=3</formula>
    </cfRule>
  </conditionalFormatting>
  <conditionalFormatting sqref="C168">
    <cfRule type="expression" dxfId="13483" priority="12164">
      <formula>$CI$1=4</formula>
    </cfRule>
  </conditionalFormatting>
  <conditionalFormatting sqref="C175">
    <cfRule type="expression" dxfId="13482" priority="12079">
      <formula>$CI$1=1</formula>
    </cfRule>
  </conditionalFormatting>
  <conditionalFormatting sqref="C176">
    <cfRule type="expression" dxfId="13481" priority="12078">
      <formula>$CI$1=2</formula>
    </cfRule>
  </conditionalFormatting>
  <conditionalFormatting sqref="C177">
    <cfRule type="expression" dxfId="13480" priority="12077">
      <formula>$CI$1=3</formula>
    </cfRule>
  </conditionalFormatting>
  <conditionalFormatting sqref="C178">
    <cfRule type="expression" dxfId="13479" priority="12076">
      <formula>$CI$1=4</formula>
    </cfRule>
  </conditionalFormatting>
  <conditionalFormatting sqref="C185 C195">
    <cfRule type="expression" dxfId="13478" priority="11903">
      <formula>$CI$1=1</formula>
    </cfRule>
  </conditionalFormatting>
  <conditionalFormatting sqref="C186 C196">
    <cfRule type="expression" dxfId="13477" priority="11902">
      <formula>$CI$1=2</formula>
    </cfRule>
  </conditionalFormatting>
  <conditionalFormatting sqref="C187 C197">
    <cfRule type="expression" dxfId="13476" priority="11901">
      <formula>$CI$1=3</formula>
    </cfRule>
  </conditionalFormatting>
  <conditionalFormatting sqref="C188 C198">
    <cfRule type="expression" dxfId="13475" priority="11900">
      <formula>$CI$1=4</formula>
    </cfRule>
  </conditionalFormatting>
  <conditionalFormatting sqref="C205">
    <cfRule type="expression" dxfId="13474" priority="11815">
      <formula>$CI$1=1</formula>
    </cfRule>
  </conditionalFormatting>
  <conditionalFormatting sqref="C206">
    <cfRule type="expression" dxfId="13473" priority="11814">
      <formula>$CI$1=2</formula>
    </cfRule>
  </conditionalFormatting>
  <conditionalFormatting sqref="C207">
    <cfRule type="expression" dxfId="13472" priority="11813">
      <formula>$CI$1=3</formula>
    </cfRule>
  </conditionalFormatting>
  <conditionalFormatting sqref="C208">
    <cfRule type="expression" dxfId="13471" priority="11812">
      <formula>$CI$1=4</formula>
    </cfRule>
  </conditionalFormatting>
  <conditionalFormatting sqref="C215">
    <cfRule type="expression" dxfId="13470" priority="11727">
      <formula>$CI$1=1</formula>
    </cfRule>
  </conditionalFormatting>
  <conditionalFormatting sqref="C216">
    <cfRule type="expression" dxfId="13469" priority="11726">
      <formula>$CI$1=2</formula>
    </cfRule>
  </conditionalFormatting>
  <conditionalFormatting sqref="C217">
    <cfRule type="expression" dxfId="13468" priority="11725">
      <formula>$CI$1=3</formula>
    </cfRule>
  </conditionalFormatting>
  <conditionalFormatting sqref="C218">
    <cfRule type="expression" dxfId="13467" priority="11724">
      <formula>$CI$1=4</formula>
    </cfRule>
  </conditionalFormatting>
  <conditionalFormatting sqref="C225">
    <cfRule type="expression" dxfId="13466" priority="11639">
      <formula>$CI$1=1</formula>
    </cfRule>
  </conditionalFormatting>
  <conditionalFormatting sqref="C226">
    <cfRule type="expression" dxfId="13465" priority="11638">
      <formula>$CI$1=2</formula>
    </cfRule>
  </conditionalFormatting>
  <conditionalFormatting sqref="C227">
    <cfRule type="expression" dxfId="13464" priority="11637">
      <formula>$CI$1=3</formula>
    </cfRule>
  </conditionalFormatting>
  <conditionalFormatting sqref="C228">
    <cfRule type="expression" dxfId="13463" priority="11636">
      <formula>$CI$1=4</formula>
    </cfRule>
  </conditionalFormatting>
  <conditionalFormatting sqref="C235">
    <cfRule type="expression" dxfId="13462" priority="11551">
      <formula>$CI$1=1</formula>
    </cfRule>
  </conditionalFormatting>
  <conditionalFormatting sqref="C236">
    <cfRule type="expression" dxfId="13461" priority="11550">
      <formula>$CI$1=2</formula>
    </cfRule>
  </conditionalFormatting>
  <conditionalFormatting sqref="C237">
    <cfRule type="expression" dxfId="13460" priority="11549">
      <formula>$CI$1=3</formula>
    </cfRule>
  </conditionalFormatting>
  <conditionalFormatting sqref="C238">
    <cfRule type="expression" dxfId="13459" priority="11548">
      <formula>$CI$1=4</formula>
    </cfRule>
  </conditionalFormatting>
  <conditionalFormatting sqref="C245">
    <cfRule type="expression" dxfId="13458" priority="11463">
      <formula>$CI$1=1</formula>
    </cfRule>
  </conditionalFormatting>
  <conditionalFormatting sqref="C246">
    <cfRule type="expression" dxfId="13457" priority="11462">
      <formula>$CI$1=2</formula>
    </cfRule>
  </conditionalFormatting>
  <conditionalFormatting sqref="C247">
    <cfRule type="expression" dxfId="13456" priority="11461">
      <formula>$CI$1=3</formula>
    </cfRule>
  </conditionalFormatting>
  <conditionalFormatting sqref="C248">
    <cfRule type="expression" dxfId="13455" priority="11460">
      <formula>$CI$1=4</formula>
    </cfRule>
  </conditionalFormatting>
  <conditionalFormatting sqref="C255">
    <cfRule type="expression" dxfId="13454" priority="11375">
      <formula>$CI$1=1</formula>
    </cfRule>
  </conditionalFormatting>
  <conditionalFormatting sqref="C256">
    <cfRule type="expression" dxfId="13453" priority="11374">
      <formula>$CI$1=2</formula>
    </cfRule>
  </conditionalFormatting>
  <conditionalFormatting sqref="C257">
    <cfRule type="expression" dxfId="13452" priority="11373">
      <formula>$CI$1=3</formula>
    </cfRule>
  </conditionalFormatting>
  <conditionalFormatting sqref="C258">
    <cfRule type="expression" dxfId="13451" priority="11372">
      <formula>$CI$1=4</formula>
    </cfRule>
  </conditionalFormatting>
  <conditionalFormatting sqref="C265">
    <cfRule type="expression" dxfId="13450" priority="11287">
      <formula>$CI$1=1</formula>
    </cfRule>
  </conditionalFormatting>
  <conditionalFormatting sqref="C266">
    <cfRule type="expression" dxfId="13449" priority="11286">
      <formula>$CI$1=2</formula>
    </cfRule>
  </conditionalFormatting>
  <conditionalFormatting sqref="C267">
    <cfRule type="expression" dxfId="13448" priority="11285">
      <formula>$CI$1=3</formula>
    </cfRule>
  </conditionalFormatting>
  <conditionalFormatting sqref="C268">
    <cfRule type="expression" dxfId="13447" priority="11284">
      <formula>$CI$1=4</formula>
    </cfRule>
  </conditionalFormatting>
  <conditionalFormatting sqref="C275">
    <cfRule type="expression" dxfId="13446" priority="11199">
      <formula>$CI$1=1</formula>
    </cfRule>
  </conditionalFormatting>
  <conditionalFormatting sqref="C276">
    <cfRule type="expression" dxfId="13445" priority="11198">
      <formula>$CI$1=2</formula>
    </cfRule>
  </conditionalFormatting>
  <conditionalFormatting sqref="C277">
    <cfRule type="expression" dxfId="13444" priority="11197">
      <formula>$CI$1=3</formula>
    </cfRule>
  </conditionalFormatting>
  <conditionalFormatting sqref="C278">
    <cfRule type="expression" dxfId="13443" priority="11196">
      <formula>$CI$1=4</formula>
    </cfRule>
  </conditionalFormatting>
  <conditionalFormatting sqref="C285">
    <cfRule type="expression" dxfId="13442" priority="11111">
      <formula>$CI$1=1</formula>
    </cfRule>
  </conditionalFormatting>
  <conditionalFormatting sqref="C286">
    <cfRule type="expression" dxfId="13441" priority="11110">
      <formula>$CI$1=2</formula>
    </cfRule>
  </conditionalFormatting>
  <conditionalFormatting sqref="C287">
    <cfRule type="expression" dxfId="13440" priority="11109">
      <formula>$CI$1=3</formula>
    </cfRule>
  </conditionalFormatting>
  <conditionalFormatting sqref="C288">
    <cfRule type="expression" dxfId="13439" priority="11108">
      <formula>$CI$1=4</formula>
    </cfRule>
  </conditionalFormatting>
  <conditionalFormatting sqref="C295">
    <cfRule type="expression" dxfId="13438" priority="11023">
      <formula>$CI$1=1</formula>
    </cfRule>
  </conditionalFormatting>
  <conditionalFormatting sqref="C296">
    <cfRule type="expression" dxfId="13437" priority="11022">
      <formula>$CI$1=2</formula>
    </cfRule>
  </conditionalFormatting>
  <conditionalFormatting sqref="C297">
    <cfRule type="expression" dxfId="13436" priority="11021">
      <formula>$CI$1=3</formula>
    </cfRule>
  </conditionalFormatting>
  <conditionalFormatting sqref="C298">
    <cfRule type="expression" dxfId="13435" priority="11020">
      <formula>$CI$1=4</formula>
    </cfRule>
  </conditionalFormatting>
  <conditionalFormatting sqref="C305">
    <cfRule type="expression" dxfId="13434" priority="10935">
      <formula>$CI$1=1</formula>
    </cfRule>
  </conditionalFormatting>
  <conditionalFormatting sqref="C306">
    <cfRule type="expression" dxfId="13433" priority="10934">
      <formula>$CI$1=2</formula>
    </cfRule>
  </conditionalFormatting>
  <conditionalFormatting sqref="C307">
    <cfRule type="expression" dxfId="13432" priority="10933">
      <formula>$CI$1=3</formula>
    </cfRule>
  </conditionalFormatting>
  <conditionalFormatting sqref="C308">
    <cfRule type="expression" dxfId="13431" priority="10932">
      <formula>$CI$1=4</formula>
    </cfRule>
  </conditionalFormatting>
  <conditionalFormatting sqref="C315">
    <cfRule type="expression" dxfId="13430" priority="10847">
      <formula>$CI$1=1</formula>
    </cfRule>
  </conditionalFormatting>
  <conditionalFormatting sqref="C316">
    <cfRule type="expression" dxfId="13429" priority="10846">
      <formula>$CI$1=2</formula>
    </cfRule>
  </conditionalFormatting>
  <conditionalFormatting sqref="C317">
    <cfRule type="expression" dxfId="13428" priority="10845">
      <formula>$CI$1=3</formula>
    </cfRule>
  </conditionalFormatting>
  <conditionalFormatting sqref="C318">
    <cfRule type="expression" dxfId="13427" priority="10844">
      <formula>$CI$1=4</formula>
    </cfRule>
  </conditionalFormatting>
  <conditionalFormatting sqref="C325">
    <cfRule type="expression" dxfId="13426" priority="10759">
      <formula>$CI$1=1</formula>
    </cfRule>
  </conditionalFormatting>
  <conditionalFormatting sqref="C326">
    <cfRule type="expression" dxfId="13425" priority="10758">
      <formula>$CI$1=2</formula>
    </cfRule>
  </conditionalFormatting>
  <conditionalFormatting sqref="C327">
    <cfRule type="expression" dxfId="13424" priority="10757">
      <formula>$CI$1=3</formula>
    </cfRule>
  </conditionalFormatting>
  <conditionalFormatting sqref="C328">
    <cfRule type="expression" dxfId="13423" priority="10756">
      <formula>$CI$1=4</formula>
    </cfRule>
  </conditionalFormatting>
  <conditionalFormatting sqref="C335">
    <cfRule type="expression" dxfId="13422" priority="10671">
      <formula>$CI$1=1</formula>
    </cfRule>
  </conditionalFormatting>
  <conditionalFormatting sqref="C336">
    <cfRule type="expression" dxfId="13421" priority="10670">
      <formula>$CI$1=2</formula>
    </cfRule>
  </conditionalFormatting>
  <conditionalFormatting sqref="C337">
    <cfRule type="expression" dxfId="13420" priority="10669">
      <formula>$CI$1=3</formula>
    </cfRule>
  </conditionalFormatting>
  <conditionalFormatting sqref="C338">
    <cfRule type="expression" dxfId="13419" priority="10668">
      <formula>$CI$1=4</formula>
    </cfRule>
  </conditionalFormatting>
  <conditionalFormatting sqref="C345">
    <cfRule type="expression" dxfId="13418" priority="10583">
      <formula>$CI$1=1</formula>
    </cfRule>
  </conditionalFormatting>
  <conditionalFormatting sqref="C346">
    <cfRule type="expression" dxfId="13417" priority="10582">
      <formula>$CI$1=2</formula>
    </cfRule>
  </conditionalFormatting>
  <conditionalFormatting sqref="C347">
    <cfRule type="expression" dxfId="13416" priority="10581">
      <formula>$CI$1=3</formula>
    </cfRule>
  </conditionalFormatting>
  <conditionalFormatting sqref="C348">
    <cfRule type="expression" dxfId="13415" priority="10580">
      <formula>$CI$1=4</formula>
    </cfRule>
  </conditionalFormatting>
  <conditionalFormatting sqref="C355">
    <cfRule type="expression" dxfId="13414" priority="10495">
      <formula>$CI$1=1</formula>
    </cfRule>
  </conditionalFormatting>
  <conditionalFormatting sqref="C356">
    <cfRule type="expression" dxfId="13413" priority="10494">
      <formula>$CI$1=2</formula>
    </cfRule>
  </conditionalFormatting>
  <conditionalFormatting sqref="C357">
    <cfRule type="expression" dxfId="13412" priority="10493">
      <formula>$CI$1=3</formula>
    </cfRule>
  </conditionalFormatting>
  <conditionalFormatting sqref="C358">
    <cfRule type="expression" dxfId="13411" priority="10492">
      <formula>$CI$1=4</formula>
    </cfRule>
  </conditionalFormatting>
  <conditionalFormatting sqref="C365">
    <cfRule type="expression" dxfId="13410" priority="10407">
      <formula>$CI$1=1</formula>
    </cfRule>
  </conditionalFormatting>
  <conditionalFormatting sqref="C366">
    <cfRule type="expression" dxfId="13409" priority="10406">
      <formula>$CI$1=2</formula>
    </cfRule>
  </conditionalFormatting>
  <conditionalFormatting sqref="C367">
    <cfRule type="expression" dxfId="13408" priority="10405">
      <formula>$CI$1=3</formula>
    </cfRule>
  </conditionalFormatting>
  <conditionalFormatting sqref="C368">
    <cfRule type="expression" dxfId="13407" priority="10404">
      <formula>$CI$1=4</formula>
    </cfRule>
  </conditionalFormatting>
  <conditionalFormatting sqref="C375">
    <cfRule type="expression" dxfId="13406" priority="10319">
      <formula>$CI$1=1</formula>
    </cfRule>
  </conditionalFormatting>
  <conditionalFormatting sqref="C376">
    <cfRule type="expression" dxfId="13405" priority="10318">
      <formula>$CI$1=2</formula>
    </cfRule>
  </conditionalFormatting>
  <conditionalFormatting sqref="C377">
    <cfRule type="expression" dxfId="13404" priority="10317">
      <formula>$CI$1=3</formula>
    </cfRule>
  </conditionalFormatting>
  <conditionalFormatting sqref="C378">
    <cfRule type="expression" dxfId="13403" priority="10316">
      <formula>$CI$1=4</formula>
    </cfRule>
  </conditionalFormatting>
  <conditionalFormatting sqref="C385">
    <cfRule type="expression" dxfId="13402" priority="10231">
      <formula>$CI$1=1</formula>
    </cfRule>
  </conditionalFormatting>
  <conditionalFormatting sqref="C386">
    <cfRule type="expression" dxfId="13401" priority="10230">
      <formula>$CI$1=2</formula>
    </cfRule>
  </conditionalFormatting>
  <conditionalFormatting sqref="C387">
    <cfRule type="expression" dxfId="13400" priority="10229">
      <formula>$CI$1=3</formula>
    </cfRule>
  </conditionalFormatting>
  <conditionalFormatting sqref="C388">
    <cfRule type="expression" dxfId="13399" priority="10228">
      <formula>$CI$1=4</formula>
    </cfRule>
  </conditionalFormatting>
  <conditionalFormatting sqref="C395">
    <cfRule type="expression" dxfId="13398" priority="10143">
      <formula>$CI$1=1</formula>
    </cfRule>
  </conditionalFormatting>
  <conditionalFormatting sqref="C396">
    <cfRule type="expression" dxfId="13397" priority="10142">
      <formula>$CI$1=2</formula>
    </cfRule>
  </conditionalFormatting>
  <conditionalFormatting sqref="C397">
    <cfRule type="expression" dxfId="13396" priority="10141">
      <formula>$CI$1=3</formula>
    </cfRule>
  </conditionalFormatting>
  <conditionalFormatting sqref="C398">
    <cfRule type="expression" dxfId="13395" priority="10140">
      <formula>$CI$1=4</formula>
    </cfRule>
  </conditionalFormatting>
  <conditionalFormatting sqref="C405">
    <cfRule type="expression" dxfId="13394" priority="10055">
      <formula>$CI$1=1</formula>
    </cfRule>
  </conditionalFormatting>
  <conditionalFormatting sqref="C406">
    <cfRule type="expression" dxfId="13393" priority="10054">
      <formula>$CI$1=2</formula>
    </cfRule>
  </conditionalFormatting>
  <conditionalFormatting sqref="C407">
    <cfRule type="expression" dxfId="13392" priority="10053">
      <formula>$CI$1=3</formula>
    </cfRule>
  </conditionalFormatting>
  <conditionalFormatting sqref="C408">
    <cfRule type="expression" dxfId="13391" priority="10052">
      <formula>$CI$1=4</formula>
    </cfRule>
  </conditionalFormatting>
  <conditionalFormatting sqref="C415">
    <cfRule type="expression" dxfId="13390" priority="9967">
      <formula>$CI$1=1</formula>
    </cfRule>
  </conditionalFormatting>
  <conditionalFormatting sqref="C416">
    <cfRule type="expression" dxfId="13389" priority="9966">
      <formula>$CI$1=2</formula>
    </cfRule>
  </conditionalFormatting>
  <conditionalFormatting sqref="C417">
    <cfRule type="expression" dxfId="13388" priority="9965">
      <formula>$CI$1=3</formula>
    </cfRule>
  </conditionalFormatting>
  <conditionalFormatting sqref="C418">
    <cfRule type="expression" dxfId="13387" priority="9964">
      <formula>$CI$1=4</formula>
    </cfRule>
  </conditionalFormatting>
  <conditionalFormatting sqref="C425">
    <cfRule type="expression" dxfId="13386" priority="9879">
      <formula>$CI$1=1</formula>
    </cfRule>
  </conditionalFormatting>
  <conditionalFormatting sqref="C426">
    <cfRule type="expression" dxfId="13385" priority="9878">
      <formula>$CI$1=2</formula>
    </cfRule>
  </conditionalFormatting>
  <conditionalFormatting sqref="C427">
    <cfRule type="expression" dxfId="13384" priority="9877">
      <formula>$CI$1=3</formula>
    </cfRule>
  </conditionalFormatting>
  <conditionalFormatting sqref="C428">
    <cfRule type="expression" dxfId="13383" priority="9876">
      <formula>$CI$1=4</formula>
    </cfRule>
  </conditionalFormatting>
  <conditionalFormatting sqref="C435">
    <cfRule type="expression" dxfId="13382" priority="9791">
      <formula>$CI$1=1</formula>
    </cfRule>
  </conditionalFormatting>
  <conditionalFormatting sqref="C436">
    <cfRule type="expression" dxfId="13381" priority="9790">
      <formula>$CI$1=2</formula>
    </cfRule>
  </conditionalFormatting>
  <conditionalFormatting sqref="C437">
    <cfRule type="expression" dxfId="13380" priority="9789">
      <formula>$CI$1=3</formula>
    </cfRule>
  </conditionalFormatting>
  <conditionalFormatting sqref="C438">
    <cfRule type="expression" dxfId="13379" priority="9788">
      <formula>$CI$1=4</formula>
    </cfRule>
  </conditionalFormatting>
  <conditionalFormatting sqref="C445">
    <cfRule type="expression" dxfId="13378" priority="9703">
      <formula>$CI$1=1</formula>
    </cfRule>
  </conditionalFormatting>
  <conditionalFormatting sqref="C446">
    <cfRule type="expression" dxfId="13377" priority="9702">
      <formula>$CI$1=2</formula>
    </cfRule>
  </conditionalFormatting>
  <conditionalFormatting sqref="C447">
    <cfRule type="expression" dxfId="13376" priority="9701">
      <formula>$CI$1=3</formula>
    </cfRule>
  </conditionalFormatting>
  <conditionalFormatting sqref="C448">
    <cfRule type="expression" dxfId="13375" priority="9700">
      <formula>$CI$1=4</formula>
    </cfRule>
  </conditionalFormatting>
  <conditionalFormatting sqref="C455">
    <cfRule type="expression" dxfId="13374" priority="9615">
      <formula>$CI$1=1</formula>
    </cfRule>
  </conditionalFormatting>
  <conditionalFormatting sqref="C456">
    <cfRule type="expression" dxfId="13373" priority="9614">
      <formula>$CI$1=2</formula>
    </cfRule>
  </conditionalFormatting>
  <conditionalFormatting sqref="C457">
    <cfRule type="expression" dxfId="13372" priority="9613">
      <formula>$CI$1=3</formula>
    </cfRule>
  </conditionalFormatting>
  <conditionalFormatting sqref="C458">
    <cfRule type="expression" dxfId="13371" priority="9612">
      <formula>$CI$1=4</formula>
    </cfRule>
  </conditionalFormatting>
  <conditionalFormatting sqref="C465">
    <cfRule type="expression" dxfId="13370" priority="9527">
      <formula>$CI$1=1</formula>
    </cfRule>
  </conditionalFormatting>
  <conditionalFormatting sqref="C466">
    <cfRule type="expression" dxfId="13369" priority="9526">
      <formula>$CI$1=2</formula>
    </cfRule>
  </conditionalFormatting>
  <conditionalFormatting sqref="C467">
    <cfRule type="expression" dxfId="13368" priority="9525">
      <formula>$CI$1=3</formula>
    </cfRule>
  </conditionalFormatting>
  <conditionalFormatting sqref="C468">
    <cfRule type="expression" dxfId="13367" priority="9524">
      <formula>$CI$1=4</formula>
    </cfRule>
  </conditionalFormatting>
  <conditionalFormatting sqref="C475">
    <cfRule type="expression" dxfId="13366" priority="9439">
      <formula>$CI$1=1</formula>
    </cfRule>
  </conditionalFormatting>
  <conditionalFormatting sqref="C476">
    <cfRule type="expression" dxfId="13365" priority="9438">
      <formula>$CI$1=2</formula>
    </cfRule>
  </conditionalFormatting>
  <conditionalFormatting sqref="C477">
    <cfRule type="expression" dxfId="13364" priority="9437">
      <formula>$CI$1=3</formula>
    </cfRule>
  </conditionalFormatting>
  <conditionalFormatting sqref="C478">
    <cfRule type="expression" dxfId="13363" priority="9436">
      <formula>$CI$1=4</formula>
    </cfRule>
  </conditionalFormatting>
  <conditionalFormatting sqref="C485">
    <cfRule type="expression" dxfId="13362" priority="9351">
      <formula>$CI$1=1</formula>
    </cfRule>
  </conditionalFormatting>
  <conditionalFormatting sqref="C486">
    <cfRule type="expression" dxfId="13361" priority="9350">
      <formula>$CI$1=2</formula>
    </cfRule>
  </conditionalFormatting>
  <conditionalFormatting sqref="C487">
    <cfRule type="expression" dxfId="13360" priority="9349">
      <formula>$CI$1=3</formula>
    </cfRule>
  </conditionalFormatting>
  <conditionalFormatting sqref="C488">
    <cfRule type="expression" dxfId="13359" priority="9348">
      <formula>$CI$1=4</formula>
    </cfRule>
  </conditionalFormatting>
  <conditionalFormatting sqref="C495">
    <cfRule type="expression" dxfId="13358" priority="9263">
      <formula>$CI$1=1</formula>
    </cfRule>
  </conditionalFormatting>
  <conditionalFormatting sqref="C496">
    <cfRule type="expression" dxfId="13357" priority="9262">
      <formula>$CI$1=2</formula>
    </cfRule>
  </conditionalFormatting>
  <conditionalFormatting sqref="C497">
    <cfRule type="expression" dxfId="13356" priority="9261">
      <formula>$CI$1=3</formula>
    </cfRule>
  </conditionalFormatting>
  <conditionalFormatting sqref="C498">
    <cfRule type="expression" dxfId="13355" priority="9260">
      <formula>$CI$1=4</formula>
    </cfRule>
  </conditionalFormatting>
  <conditionalFormatting sqref="C505">
    <cfRule type="expression" dxfId="13354" priority="9175">
      <formula>$CI$1=1</formula>
    </cfRule>
  </conditionalFormatting>
  <conditionalFormatting sqref="C506">
    <cfRule type="expression" dxfId="13353" priority="9174">
      <formula>$CI$1=2</formula>
    </cfRule>
  </conditionalFormatting>
  <conditionalFormatting sqref="C507">
    <cfRule type="expression" dxfId="13352" priority="9173">
      <formula>$CI$1=3</formula>
    </cfRule>
  </conditionalFormatting>
  <conditionalFormatting sqref="C508">
    <cfRule type="expression" dxfId="13351" priority="9172">
      <formula>$CI$1=4</formula>
    </cfRule>
  </conditionalFormatting>
  <conditionalFormatting sqref="C515">
    <cfRule type="expression" dxfId="13350" priority="9087">
      <formula>$CI$1=1</formula>
    </cfRule>
  </conditionalFormatting>
  <conditionalFormatting sqref="C516">
    <cfRule type="expression" dxfId="13349" priority="9086">
      <formula>$CI$1=2</formula>
    </cfRule>
  </conditionalFormatting>
  <conditionalFormatting sqref="C517">
    <cfRule type="expression" dxfId="13348" priority="9085">
      <formula>$CI$1=3</formula>
    </cfRule>
  </conditionalFormatting>
  <conditionalFormatting sqref="C518">
    <cfRule type="expression" dxfId="13347" priority="9084">
      <formula>$CI$1=4</formula>
    </cfRule>
  </conditionalFormatting>
  <conditionalFormatting sqref="C525">
    <cfRule type="expression" dxfId="13346" priority="8999">
      <formula>$CI$1=1</formula>
    </cfRule>
  </conditionalFormatting>
  <conditionalFormatting sqref="C526">
    <cfRule type="expression" dxfId="13345" priority="8998">
      <formula>$CI$1=2</formula>
    </cfRule>
  </conditionalFormatting>
  <conditionalFormatting sqref="C527">
    <cfRule type="expression" dxfId="13344" priority="8997">
      <formula>$CI$1=3</formula>
    </cfRule>
  </conditionalFormatting>
  <conditionalFormatting sqref="C528">
    <cfRule type="expression" dxfId="13343" priority="8996">
      <formula>$CI$1=4</formula>
    </cfRule>
  </conditionalFormatting>
  <conditionalFormatting sqref="C535">
    <cfRule type="expression" dxfId="13342" priority="8911">
      <formula>$CI$1=1</formula>
    </cfRule>
  </conditionalFormatting>
  <conditionalFormatting sqref="C536">
    <cfRule type="expression" dxfId="13341" priority="8910">
      <formula>$CI$1=2</formula>
    </cfRule>
  </conditionalFormatting>
  <conditionalFormatting sqref="C537">
    <cfRule type="expression" dxfId="13340" priority="8909">
      <formula>$CI$1=3</formula>
    </cfRule>
  </conditionalFormatting>
  <conditionalFormatting sqref="C538">
    <cfRule type="expression" dxfId="13339" priority="8908">
      <formula>$CI$1=4</formula>
    </cfRule>
  </conditionalFormatting>
  <conditionalFormatting sqref="C545">
    <cfRule type="expression" dxfId="13338" priority="8823">
      <formula>$CI$1=1</formula>
    </cfRule>
  </conditionalFormatting>
  <conditionalFormatting sqref="C546">
    <cfRule type="expression" dxfId="13337" priority="8822">
      <formula>$CI$1=2</formula>
    </cfRule>
  </conditionalFormatting>
  <conditionalFormatting sqref="C547">
    <cfRule type="expression" dxfId="13336" priority="8821">
      <formula>$CI$1=3</formula>
    </cfRule>
  </conditionalFormatting>
  <conditionalFormatting sqref="C548">
    <cfRule type="expression" dxfId="13335" priority="8820">
      <formula>$CI$1=4</formula>
    </cfRule>
  </conditionalFormatting>
  <conditionalFormatting sqref="C555">
    <cfRule type="expression" dxfId="13334" priority="8735">
      <formula>$CI$1=1</formula>
    </cfRule>
  </conditionalFormatting>
  <conditionalFormatting sqref="C556">
    <cfRule type="expression" dxfId="13333" priority="8734">
      <formula>$CI$1=2</formula>
    </cfRule>
  </conditionalFormatting>
  <conditionalFormatting sqref="C557">
    <cfRule type="expression" dxfId="13332" priority="8733">
      <formula>$CI$1=3</formula>
    </cfRule>
  </conditionalFormatting>
  <conditionalFormatting sqref="C558">
    <cfRule type="expression" dxfId="13331" priority="8732">
      <formula>$CI$1=4</formula>
    </cfRule>
  </conditionalFormatting>
  <conditionalFormatting sqref="C565">
    <cfRule type="expression" dxfId="13330" priority="8647">
      <formula>$CI$1=1</formula>
    </cfRule>
  </conditionalFormatting>
  <conditionalFormatting sqref="C566">
    <cfRule type="expression" dxfId="13329" priority="8646">
      <formula>$CI$1=2</formula>
    </cfRule>
  </conditionalFormatting>
  <conditionalFormatting sqref="C567">
    <cfRule type="expression" dxfId="13328" priority="8645">
      <formula>$CI$1=3</formula>
    </cfRule>
  </conditionalFormatting>
  <conditionalFormatting sqref="C568">
    <cfRule type="expression" dxfId="13327" priority="8644">
      <formula>$CI$1=4</formula>
    </cfRule>
  </conditionalFormatting>
  <conditionalFormatting sqref="C575">
    <cfRule type="expression" dxfId="13326" priority="8559">
      <formula>$CI$1=1</formula>
    </cfRule>
  </conditionalFormatting>
  <conditionalFormatting sqref="C576">
    <cfRule type="expression" dxfId="13325" priority="8558">
      <formula>$CI$1=2</formula>
    </cfRule>
  </conditionalFormatting>
  <conditionalFormatting sqref="C577">
    <cfRule type="expression" dxfId="13324" priority="8557">
      <formula>$CI$1=3</formula>
    </cfRule>
  </conditionalFormatting>
  <conditionalFormatting sqref="C578">
    <cfRule type="expression" dxfId="13323" priority="8556">
      <formula>$CI$1=4</formula>
    </cfRule>
  </conditionalFormatting>
  <conditionalFormatting sqref="C585">
    <cfRule type="expression" dxfId="13322" priority="8471">
      <formula>$CI$1=1</formula>
    </cfRule>
  </conditionalFormatting>
  <conditionalFormatting sqref="C586">
    <cfRule type="expression" dxfId="13321" priority="8470">
      <formula>$CI$1=2</formula>
    </cfRule>
  </conditionalFormatting>
  <conditionalFormatting sqref="C587">
    <cfRule type="expression" dxfId="13320" priority="8469">
      <formula>$CI$1=3</formula>
    </cfRule>
  </conditionalFormatting>
  <conditionalFormatting sqref="C588">
    <cfRule type="expression" dxfId="13319" priority="8468">
      <formula>$CI$1=4</formula>
    </cfRule>
  </conditionalFormatting>
  <conditionalFormatting sqref="C595">
    <cfRule type="expression" dxfId="13318" priority="8383">
      <formula>$CI$1=1</formula>
    </cfRule>
  </conditionalFormatting>
  <conditionalFormatting sqref="C596">
    <cfRule type="expression" dxfId="13317" priority="8382">
      <formula>$CI$1=2</formula>
    </cfRule>
  </conditionalFormatting>
  <conditionalFormatting sqref="C597">
    <cfRule type="expression" dxfId="13316" priority="8381">
      <formula>$CI$1=3</formula>
    </cfRule>
  </conditionalFormatting>
  <conditionalFormatting sqref="C598">
    <cfRule type="expression" dxfId="13315" priority="8380">
      <formula>$CI$1=4</formula>
    </cfRule>
  </conditionalFormatting>
  <conditionalFormatting sqref="C605">
    <cfRule type="expression" dxfId="13314" priority="8295">
      <formula>$CI$1=1</formula>
    </cfRule>
  </conditionalFormatting>
  <conditionalFormatting sqref="C606">
    <cfRule type="expression" dxfId="13313" priority="8294">
      <formula>$CI$1=2</formula>
    </cfRule>
  </conditionalFormatting>
  <conditionalFormatting sqref="C607">
    <cfRule type="expression" dxfId="13312" priority="8293">
      <formula>$CI$1=3</formula>
    </cfRule>
  </conditionalFormatting>
  <conditionalFormatting sqref="C608">
    <cfRule type="expression" dxfId="13311" priority="8292">
      <formula>$CI$1=4</formula>
    </cfRule>
  </conditionalFormatting>
  <conditionalFormatting sqref="C615">
    <cfRule type="expression" dxfId="13310" priority="8207">
      <formula>$CI$1=1</formula>
    </cfRule>
  </conditionalFormatting>
  <conditionalFormatting sqref="C616">
    <cfRule type="expression" dxfId="13309" priority="8206">
      <formula>$CI$1=2</formula>
    </cfRule>
  </conditionalFormatting>
  <conditionalFormatting sqref="C617">
    <cfRule type="expression" dxfId="13308" priority="8205">
      <formula>$CI$1=3</formula>
    </cfRule>
  </conditionalFormatting>
  <conditionalFormatting sqref="C618">
    <cfRule type="expression" dxfId="13307" priority="8204">
      <formula>$CI$1=4</formula>
    </cfRule>
  </conditionalFormatting>
  <conditionalFormatting sqref="C625">
    <cfRule type="expression" dxfId="13306" priority="8119">
      <formula>$CI$1=1</formula>
    </cfRule>
  </conditionalFormatting>
  <conditionalFormatting sqref="C626">
    <cfRule type="expression" dxfId="13305" priority="8118">
      <formula>$CI$1=2</formula>
    </cfRule>
  </conditionalFormatting>
  <conditionalFormatting sqref="C627">
    <cfRule type="expression" dxfId="13304" priority="8117">
      <formula>$CI$1=3</formula>
    </cfRule>
  </conditionalFormatting>
  <conditionalFormatting sqref="C628">
    <cfRule type="expression" dxfId="13303" priority="8116">
      <formula>$CI$1=4</formula>
    </cfRule>
  </conditionalFormatting>
  <conditionalFormatting sqref="C635">
    <cfRule type="expression" dxfId="13302" priority="8031">
      <formula>$CI$1=1</formula>
    </cfRule>
  </conditionalFormatting>
  <conditionalFormatting sqref="C636">
    <cfRule type="expression" dxfId="13301" priority="8030">
      <formula>$CI$1=2</formula>
    </cfRule>
  </conditionalFormatting>
  <conditionalFormatting sqref="C637">
    <cfRule type="expression" dxfId="13300" priority="8029">
      <formula>$CI$1=3</formula>
    </cfRule>
  </conditionalFormatting>
  <conditionalFormatting sqref="C638">
    <cfRule type="expression" dxfId="13299" priority="8028">
      <formula>$CI$1=4</formula>
    </cfRule>
  </conditionalFormatting>
  <conditionalFormatting sqref="C645">
    <cfRule type="expression" dxfId="13298" priority="7943">
      <formula>$CI$1=1</formula>
    </cfRule>
  </conditionalFormatting>
  <conditionalFormatting sqref="C646">
    <cfRule type="expression" dxfId="13297" priority="7942">
      <formula>$CI$1=2</formula>
    </cfRule>
  </conditionalFormatting>
  <conditionalFormatting sqref="C647">
    <cfRule type="expression" dxfId="13296" priority="7941">
      <formula>$CI$1=3</formula>
    </cfRule>
  </conditionalFormatting>
  <conditionalFormatting sqref="C648">
    <cfRule type="expression" dxfId="13295" priority="7940">
      <formula>$CI$1=4</formula>
    </cfRule>
  </conditionalFormatting>
  <conditionalFormatting sqref="C655">
    <cfRule type="expression" dxfId="13294" priority="7855">
      <formula>$CI$1=1</formula>
    </cfRule>
  </conditionalFormatting>
  <conditionalFormatting sqref="C656">
    <cfRule type="expression" dxfId="13293" priority="7854">
      <formula>$CI$1=2</formula>
    </cfRule>
  </conditionalFormatting>
  <conditionalFormatting sqref="C657">
    <cfRule type="expression" dxfId="13292" priority="7853">
      <formula>$CI$1=3</formula>
    </cfRule>
  </conditionalFormatting>
  <conditionalFormatting sqref="C658">
    <cfRule type="expression" dxfId="13291" priority="7852">
      <formula>$CI$1=4</formula>
    </cfRule>
  </conditionalFormatting>
  <conditionalFormatting sqref="C665">
    <cfRule type="expression" dxfId="13290" priority="7767">
      <formula>$CI$1=1</formula>
    </cfRule>
  </conditionalFormatting>
  <conditionalFormatting sqref="C666">
    <cfRule type="expression" dxfId="13289" priority="7766">
      <formula>$CI$1=2</formula>
    </cfRule>
  </conditionalFormatting>
  <conditionalFormatting sqref="C667">
    <cfRule type="expression" dxfId="13288" priority="7765">
      <formula>$CI$1=3</formula>
    </cfRule>
  </conditionalFormatting>
  <conditionalFormatting sqref="C668">
    <cfRule type="expression" dxfId="13287" priority="7764">
      <formula>$CI$1=4</formula>
    </cfRule>
  </conditionalFormatting>
  <conditionalFormatting sqref="C675">
    <cfRule type="expression" dxfId="13286" priority="7679">
      <formula>$CI$1=1</formula>
    </cfRule>
  </conditionalFormatting>
  <conditionalFormatting sqref="C676">
    <cfRule type="expression" dxfId="13285" priority="7678">
      <formula>$CI$1=2</formula>
    </cfRule>
  </conditionalFormatting>
  <conditionalFormatting sqref="C677">
    <cfRule type="expression" dxfId="13284" priority="7677">
      <formula>$CI$1=3</formula>
    </cfRule>
  </conditionalFormatting>
  <conditionalFormatting sqref="C678">
    <cfRule type="expression" dxfId="13283" priority="7676">
      <formula>$CI$1=4</formula>
    </cfRule>
  </conditionalFormatting>
  <conditionalFormatting sqref="C685">
    <cfRule type="expression" dxfId="13282" priority="7591">
      <formula>$CI$1=1</formula>
    </cfRule>
  </conditionalFormatting>
  <conditionalFormatting sqref="C686">
    <cfRule type="expression" dxfId="13281" priority="7590">
      <formula>$CI$1=2</formula>
    </cfRule>
  </conditionalFormatting>
  <conditionalFormatting sqref="C687">
    <cfRule type="expression" dxfId="13280" priority="7589">
      <formula>$CI$1=3</formula>
    </cfRule>
  </conditionalFormatting>
  <conditionalFormatting sqref="C688">
    <cfRule type="expression" dxfId="13279" priority="7588">
      <formula>$CI$1=4</formula>
    </cfRule>
  </conditionalFormatting>
  <conditionalFormatting sqref="C695">
    <cfRule type="expression" dxfId="13278" priority="7503">
      <formula>$CI$1=1</formula>
    </cfRule>
  </conditionalFormatting>
  <conditionalFormatting sqref="C696">
    <cfRule type="expression" dxfId="13277" priority="7502">
      <formula>$CI$1=2</formula>
    </cfRule>
  </conditionalFormatting>
  <conditionalFormatting sqref="C697">
    <cfRule type="expression" dxfId="13276" priority="7501">
      <formula>$CI$1=3</formula>
    </cfRule>
  </conditionalFormatting>
  <conditionalFormatting sqref="C698">
    <cfRule type="expression" dxfId="13275" priority="7500">
      <formula>$CI$1=4</formula>
    </cfRule>
  </conditionalFormatting>
  <conditionalFormatting sqref="C705">
    <cfRule type="expression" dxfId="13274" priority="7415">
      <formula>$CI$1=1</formula>
    </cfRule>
  </conditionalFormatting>
  <conditionalFormatting sqref="C706">
    <cfRule type="expression" dxfId="13273" priority="7414">
      <formula>$CI$1=2</formula>
    </cfRule>
  </conditionalFormatting>
  <conditionalFormatting sqref="C707">
    <cfRule type="expression" dxfId="13272" priority="7413">
      <formula>$CI$1=3</formula>
    </cfRule>
  </conditionalFormatting>
  <conditionalFormatting sqref="C708">
    <cfRule type="expression" dxfId="13271" priority="7412">
      <formula>$CI$1=4</formula>
    </cfRule>
  </conditionalFormatting>
  <conditionalFormatting sqref="C715">
    <cfRule type="expression" dxfId="13270" priority="7327">
      <formula>$CI$1=1</formula>
    </cfRule>
  </conditionalFormatting>
  <conditionalFormatting sqref="C716">
    <cfRule type="expression" dxfId="13269" priority="7326">
      <formula>$CI$1=2</formula>
    </cfRule>
  </conditionalFormatting>
  <conditionalFormatting sqref="C717">
    <cfRule type="expression" dxfId="13268" priority="7325">
      <formula>$CI$1=3</formula>
    </cfRule>
  </conditionalFormatting>
  <conditionalFormatting sqref="C718">
    <cfRule type="expression" dxfId="13267" priority="7324">
      <formula>$CI$1=4</formula>
    </cfRule>
  </conditionalFormatting>
  <conditionalFormatting sqref="C725">
    <cfRule type="expression" dxfId="13266" priority="7239">
      <formula>$CI$1=1</formula>
    </cfRule>
  </conditionalFormatting>
  <conditionalFormatting sqref="C726">
    <cfRule type="expression" dxfId="13265" priority="7238">
      <formula>$CI$1=2</formula>
    </cfRule>
  </conditionalFormatting>
  <conditionalFormatting sqref="C727">
    <cfRule type="expression" dxfId="13264" priority="7237">
      <formula>$CI$1=3</formula>
    </cfRule>
  </conditionalFormatting>
  <conditionalFormatting sqref="C728">
    <cfRule type="expression" dxfId="13263" priority="7236">
      <formula>$CI$1=4</formula>
    </cfRule>
  </conditionalFormatting>
  <conditionalFormatting sqref="C735">
    <cfRule type="expression" dxfId="13262" priority="7151">
      <formula>$CI$1=1</formula>
    </cfRule>
  </conditionalFormatting>
  <conditionalFormatting sqref="C736">
    <cfRule type="expression" dxfId="13261" priority="7150">
      <formula>$CI$1=2</formula>
    </cfRule>
  </conditionalFormatting>
  <conditionalFormatting sqref="C737">
    <cfRule type="expression" dxfId="13260" priority="7149">
      <formula>$CI$1=3</formula>
    </cfRule>
  </conditionalFormatting>
  <conditionalFormatting sqref="C738">
    <cfRule type="expression" dxfId="13259" priority="7148">
      <formula>$CI$1=4</formula>
    </cfRule>
  </conditionalFormatting>
  <conditionalFormatting sqref="C745">
    <cfRule type="expression" dxfId="13258" priority="7063">
      <formula>$CI$1=1</formula>
    </cfRule>
  </conditionalFormatting>
  <conditionalFormatting sqref="C746">
    <cfRule type="expression" dxfId="13257" priority="7062">
      <formula>$CI$1=2</formula>
    </cfRule>
  </conditionalFormatting>
  <conditionalFormatting sqref="C747">
    <cfRule type="expression" dxfId="13256" priority="7061">
      <formula>$CI$1=3</formula>
    </cfRule>
  </conditionalFormatting>
  <conditionalFormatting sqref="C748">
    <cfRule type="expression" dxfId="13255" priority="7060">
      <formula>$CI$1=4</formula>
    </cfRule>
  </conditionalFormatting>
  <conditionalFormatting sqref="C755">
    <cfRule type="expression" dxfId="13254" priority="6975">
      <formula>$CI$1=1</formula>
    </cfRule>
  </conditionalFormatting>
  <conditionalFormatting sqref="C756">
    <cfRule type="expression" dxfId="13253" priority="6974">
      <formula>$CI$1=2</formula>
    </cfRule>
  </conditionalFormatting>
  <conditionalFormatting sqref="C757">
    <cfRule type="expression" dxfId="13252" priority="6973">
      <formula>$CI$1=3</formula>
    </cfRule>
  </conditionalFormatting>
  <conditionalFormatting sqref="C758">
    <cfRule type="expression" dxfId="13251" priority="6972">
      <formula>$CI$1=4</formula>
    </cfRule>
  </conditionalFormatting>
  <conditionalFormatting sqref="C765">
    <cfRule type="expression" dxfId="13250" priority="6887">
      <formula>$CI$1=1</formula>
    </cfRule>
  </conditionalFormatting>
  <conditionalFormatting sqref="C766">
    <cfRule type="expression" dxfId="13249" priority="6886">
      <formula>$CI$1=2</formula>
    </cfRule>
  </conditionalFormatting>
  <conditionalFormatting sqref="C767">
    <cfRule type="expression" dxfId="13248" priority="6885">
      <formula>$CI$1=3</formula>
    </cfRule>
  </conditionalFormatting>
  <conditionalFormatting sqref="C768">
    <cfRule type="expression" dxfId="13247" priority="6884">
      <formula>$CI$1=4</formula>
    </cfRule>
  </conditionalFormatting>
  <conditionalFormatting sqref="C775">
    <cfRule type="expression" dxfId="13246" priority="6799">
      <formula>$CI$1=1</formula>
    </cfRule>
  </conditionalFormatting>
  <conditionalFormatting sqref="C776">
    <cfRule type="expression" dxfId="13245" priority="6798">
      <formula>$CI$1=2</formula>
    </cfRule>
  </conditionalFormatting>
  <conditionalFormatting sqref="C777">
    <cfRule type="expression" dxfId="13244" priority="6797">
      <formula>$CI$1=3</formula>
    </cfRule>
  </conditionalFormatting>
  <conditionalFormatting sqref="C778">
    <cfRule type="expression" dxfId="13243" priority="6796">
      <formula>$CI$1=4</formula>
    </cfRule>
  </conditionalFormatting>
  <conditionalFormatting sqref="C785">
    <cfRule type="expression" dxfId="13242" priority="6711">
      <formula>$CI$1=1</formula>
    </cfRule>
  </conditionalFormatting>
  <conditionalFormatting sqref="C786">
    <cfRule type="expression" dxfId="13241" priority="6710">
      <formula>$CI$1=2</formula>
    </cfRule>
  </conditionalFormatting>
  <conditionalFormatting sqref="C787">
    <cfRule type="expression" dxfId="13240" priority="6709">
      <formula>$CI$1=3</formula>
    </cfRule>
  </conditionalFormatting>
  <conditionalFormatting sqref="C788">
    <cfRule type="expression" dxfId="13239" priority="6708">
      <formula>$CI$1=4</formula>
    </cfRule>
  </conditionalFormatting>
  <conditionalFormatting sqref="C795">
    <cfRule type="expression" dxfId="13238" priority="6623">
      <formula>$CI$1=1</formula>
    </cfRule>
  </conditionalFormatting>
  <conditionalFormatting sqref="C796">
    <cfRule type="expression" dxfId="13237" priority="6622">
      <formula>$CI$1=2</formula>
    </cfRule>
  </conditionalFormatting>
  <conditionalFormatting sqref="C797">
    <cfRule type="expression" dxfId="13236" priority="6621">
      <formula>$CI$1=3</formula>
    </cfRule>
  </conditionalFormatting>
  <conditionalFormatting sqref="C798">
    <cfRule type="expression" dxfId="13235" priority="6620">
      <formula>$CI$1=4</formula>
    </cfRule>
  </conditionalFormatting>
  <conditionalFormatting sqref="C805">
    <cfRule type="expression" dxfId="13234" priority="6535">
      <formula>$CI$1=1</formula>
    </cfRule>
  </conditionalFormatting>
  <conditionalFormatting sqref="C806">
    <cfRule type="expression" dxfId="13233" priority="6534">
      <formula>$CI$1=2</formula>
    </cfRule>
  </conditionalFormatting>
  <conditionalFormatting sqref="C807">
    <cfRule type="expression" dxfId="13232" priority="6533">
      <formula>$CI$1=3</formula>
    </cfRule>
  </conditionalFormatting>
  <conditionalFormatting sqref="C808">
    <cfRule type="expression" dxfId="13231" priority="6532">
      <formula>$CI$1=4</formula>
    </cfRule>
  </conditionalFormatting>
  <conditionalFormatting sqref="C815">
    <cfRule type="expression" dxfId="13230" priority="6447">
      <formula>$CI$1=1</formula>
    </cfRule>
  </conditionalFormatting>
  <conditionalFormatting sqref="C816">
    <cfRule type="expression" dxfId="13229" priority="6446">
      <formula>$CI$1=2</formula>
    </cfRule>
  </conditionalFormatting>
  <conditionalFormatting sqref="C817">
    <cfRule type="expression" dxfId="13228" priority="6445">
      <formula>$CI$1=3</formula>
    </cfRule>
  </conditionalFormatting>
  <conditionalFormatting sqref="C818">
    <cfRule type="expression" dxfId="13227" priority="6444">
      <formula>$CI$1=4</formula>
    </cfRule>
  </conditionalFormatting>
  <conditionalFormatting sqref="C825">
    <cfRule type="expression" dxfId="13226" priority="6359">
      <formula>$CI$1=1</formula>
    </cfRule>
  </conditionalFormatting>
  <conditionalFormatting sqref="C826">
    <cfRule type="expression" dxfId="13225" priority="6358">
      <formula>$CI$1=2</formula>
    </cfRule>
  </conditionalFormatting>
  <conditionalFormatting sqref="C827">
    <cfRule type="expression" dxfId="13224" priority="6357">
      <formula>$CI$1=3</formula>
    </cfRule>
  </conditionalFormatting>
  <conditionalFormatting sqref="C828">
    <cfRule type="expression" dxfId="13223" priority="6356">
      <formula>$CI$1=4</formula>
    </cfRule>
  </conditionalFormatting>
  <conditionalFormatting sqref="C835">
    <cfRule type="expression" dxfId="13222" priority="6271">
      <formula>$CI$1=1</formula>
    </cfRule>
  </conditionalFormatting>
  <conditionalFormatting sqref="C836">
    <cfRule type="expression" dxfId="13221" priority="6270">
      <formula>$CI$1=2</formula>
    </cfRule>
  </conditionalFormatting>
  <conditionalFormatting sqref="C837">
    <cfRule type="expression" dxfId="13220" priority="6269">
      <formula>$CI$1=3</formula>
    </cfRule>
  </conditionalFormatting>
  <conditionalFormatting sqref="C838">
    <cfRule type="expression" dxfId="13219" priority="6268">
      <formula>$CI$1=4</formula>
    </cfRule>
  </conditionalFormatting>
  <conditionalFormatting sqref="C845">
    <cfRule type="expression" dxfId="13218" priority="6183">
      <formula>$CI$1=1</formula>
    </cfRule>
  </conditionalFormatting>
  <conditionalFormatting sqref="C846">
    <cfRule type="expression" dxfId="13217" priority="6182">
      <formula>$CI$1=2</formula>
    </cfRule>
  </conditionalFormatting>
  <conditionalFormatting sqref="C847">
    <cfRule type="expression" dxfId="13216" priority="6181">
      <formula>$CI$1=3</formula>
    </cfRule>
  </conditionalFormatting>
  <conditionalFormatting sqref="C848">
    <cfRule type="expression" dxfId="13215" priority="6180">
      <formula>$CI$1=4</formula>
    </cfRule>
  </conditionalFormatting>
  <conditionalFormatting sqref="C855">
    <cfRule type="expression" dxfId="13214" priority="6095">
      <formula>$CI$1=1</formula>
    </cfRule>
  </conditionalFormatting>
  <conditionalFormatting sqref="C856">
    <cfRule type="expression" dxfId="13213" priority="6094">
      <formula>$CI$1=2</formula>
    </cfRule>
  </conditionalFormatting>
  <conditionalFormatting sqref="C857">
    <cfRule type="expression" dxfId="13212" priority="6093">
      <formula>$CI$1=3</formula>
    </cfRule>
  </conditionalFormatting>
  <conditionalFormatting sqref="C858">
    <cfRule type="expression" dxfId="13211" priority="6092">
      <formula>$CI$1=4</formula>
    </cfRule>
  </conditionalFormatting>
  <conditionalFormatting sqref="C865">
    <cfRule type="expression" dxfId="13210" priority="6007">
      <formula>$CI$1=1</formula>
    </cfRule>
  </conditionalFormatting>
  <conditionalFormatting sqref="C866">
    <cfRule type="expression" dxfId="13209" priority="6006">
      <formula>$CI$1=2</formula>
    </cfRule>
  </conditionalFormatting>
  <conditionalFormatting sqref="C867">
    <cfRule type="expression" dxfId="13208" priority="6005">
      <formula>$CI$1=3</formula>
    </cfRule>
  </conditionalFormatting>
  <conditionalFormatting sqref="C868">
    <cfRule type="expression" dxfId="13207" priority="6004">
      <formula>$CI$1=4</formula>
    </cfRule>
  </conditionalFormatting>
  <conditionalFormatting sqref="C875">
    <cfRule type="expression" dxfId="13206" priority="5919">
      <formula>$CI$1=1</formula>
    </cfRule>
  </conditionalFormatting>
  <conditionalFormatting sqref="C876">
    <cfRule type="expression" dxfId="13205" priority="5918">
      <formula>$CI$1=2</formula>
    </cfRule>
  </conditionalFormatting>
  <conditionalFormatting sqref="C877">
    <cfRule type="expression" dxfId="13204" priority="5917">
      <formula>$CI$1=3</formula>
    </cfRule>
  </conditionalFormatting>
  <conditionalFormatting sqref="C878">
    <cfRule type="expression" dxfId="13203" priority="5916">
      <formula>$CI$1=4</formula>
    </cfRule>
  </conditionalFormatting>
  <conditionalFormatting sqref="C885">
    <cfRule type="expression" dxfId="13202" priority="5831">
      <formula>$CI$1=1</formula>
    </cfRule>
  </conditionalFormatting>
  <conditionalFormatting sqref="C886">
    <cfRule type="expression" dxfId="13201" priority="5830">
      <formula>$CI$1=2</formula>
    </cfRule>
  </conditionalFormatting>
  <conditionalFormatting sqref="C887">
    <cfRule type="expression" dxfId="13200" priority="5829">
      <formula>$CI$1=3</formula>
    </cfRule>
  </conditionalFormatting>
  <conditionalFormatting sqref="C888">
    <cfRule type="expression" dxfId="13199" priority="5828">
      <formula>$CI$1=4</formula>
    </cfRule>
  </conditionalFormatting>
  <conditionalFormatting sqref="C895">
    <cfRule type="expression" dxfId="13198" priority="5743">
      <formula>$CI$1=1</formula>
    </cfRule>
  </conditionalFormatting>
  <conditionalFormatting sqref="C896">
    <cfRule type="expression" dxfId="13197" priority="5742">
      <formula>$CI$1=2</formula>
    </cfRule>
  </conditionalFormatting>
  <conditionalFormatting sqref="C897">
    <cfRule type="expression" dxfId="13196" priority="5741">
      <formula>$CI$1=3</formula>
    </cfRule>
  </conditionalFormatting>
  <conditionalFormatting sqref="C898">
    <cfRule type="expression" dxfId="13195" priority="5740">
      <formula>$CI$1=4</formula>
    </cfRule>
  </conditionalFormatting>
  <conditionalFormatting sqref="C905">
    <cfRule type="expression" dxfId="13194" priority="5655">
      <formula>$CI$1=1</formula>
    </cfRule>
  </conditionalFormatting>
  <conditionalFormatting sqref="C906">
    <cfRule type="expression" dxfId="13193" priority="5654">
      <formula>$CI$1=2</formula>
    </cfRule>
  </conditionalFormatting>
  <conditionalFormatting sqref="C907">
    <cfRule type="expression" dxfId="13192" priority="5653">
      <formula>$CI$1=3</formula>
    </cfRule>
  </conditionalFormatting>
  <conditionalFormatting sqref="C908">
    <cfRule type="expression" dxfId="13191" priority="5652">
      <formula>$CI$1=4</formula>
    </cfRule>
  </conditionalFormatting>
  <conditionalFormatting sqref="C915">
    <cfRule type="expression" dxfId="13190" priority="5567">
      <formula>$CI$1=1</formula>
    </cfRule>
  </conditionalFormatting>
  <conditionalFormatting sqref="C916">
    <cfRule type="expression" dxfId="13189" priority="5566">
      <formula>$CI$1=2</formula>
    </cfRule>
  </conditionalFormatting>
  <conditionalFormatting sqref="C917">
    <cfRule type="expression" dxfId="13188" priority="5565">
      <formula>$CI$1=3</formula>
    </cfRule>
  </conditionalFormatting>
  <conditionalFormatting sqref="C918">
    <cfRule type="expression" dxfId="13187" priority="5564">
      <formula>$CI$1=4</formula>
    </cfRule>
  </conditionalFormatting>
  <conditionalFormatting sqref="C925">
    <cfRule type="expression" dxfId="13186" priority="5479">
      <formula>$CI$1=1</formula>
    </cfRule>
  </conditionalFormatting>
  <conditionalFormatting sqref="C926">
    <cfRule type="expression" dxfId="13185" priority="5478">
      <formula>$CI$1=2</formula>
    </cfRule>
  </conditionalFormatting>
  <conditionalFormatting sqref="C927">
    <cfRule type="expression" dxfId="13184" priority="5477">
      <formula>$CI$1=3</formula>
    </cfRule>
  </conditionalFormatting>
  <conditionalFormatting sqref="C928">
    <cfRule type="expression" dxfId="13183" priority="5476">
      <formula>$CI$1=4</formula>
    </cfRule>
  </conditionalFormatting>
  <conditionalFormatting sqref="C935">
    <cfRule type="expression" dxfId="13182" priority="5391">
      <formula>$CI$1=1</formula>
    </cfRule>
  </conditionalFormatting>
  <conditionalFormatting sqref="C936">
    <cfRule type="expression" dxfId="13181" priority="5390">
      <formula>$CI$1=2</formula>
    </cfRule>
  </conditionalFormatting>
  <conditionalFormatting sqref="C937">
    <cfRule type="expression" dxfId="13180" priority="5389">
      <formula>$CI$1=3</formula>
    </cfRule>
  </conditionalFormatting>
  <conditionalFormatting sqref="C938">
    <cfRule type="expression" dxfId="13179" priority="5388">
      <formula>$CI$1=4</formula>
    </cfRule>
  </conditionalFormatting>
  <conditionalFormatting sqref="C945">
    <cfRule type="expression" dxfId="13178" priority="5303">
      <formula>$CI$1=1</formula>
    </cfRule>
  </conditionalFormatting>
  <conditionalFormatting sqref="C946">
    <cfRule type="expression" dxfId="13177" priority="5302">
      <formula>$CI$1=2</formula>
    </cfRule>
  </conditionalFormatting>
  <conditionalFormatting sqref="C947">
    <cfRule type="expression" dxfId="13176" priority="5301">
      <formula>$CI$1=3</formula>
    </cfRule>
  </conditionalFormatting>
  <conditionalFormatting sqref="C948">
    <cfRule type="expression" dxfId="13175" priority="5300">
      <formula>$CI$1=4</formula>
    </cfRule>
  </conditionalFormatting>
  <conditionalFormatting sqref="C955">
    <cfRule type="expression" dxfId="13174" priority="5215">
      <formula>$CI$1=1</formula>
    </cfRule>
  </conditionalFormatting>
  <conditionalFormatting sqref="C956">
    <cfRule type="expression" dxfId="13173" priority="5214">
      <formula>$CI$1=2</formula>
    </cfRule>
  </conditionalFormatting>
  <conditionalFormatting sqref="C957">
    <cfRule type="expression" dxfId="13172" priority="5213">
      <formula>$CI$1=3</formula>
    </cfRule>
  </conditionalFormatting>
  <conditionalFormatting sqref="C958">
    <cfRule type="expression" dxfId="13171" priority="5212">
      <formula>$CI$1=4</formula>
    </cfRule>
  </conditionalFormatting>
  <conditionalFormatting sqref="C965">
    <cfRule type="expression" dxfId="13170" priority="5127">
      <formula>$CI$1=1</formula>
    </cfRule>
  </conditionalFormatting>
  <conditionalFormatting sqref="C966">
    <cfRule type="expression" dxfId="13169" priority="5126">
      <formula>$CI$1=2</formula>
    </cfRule>
  </conditionalFormatting>
  <conditionalFormatting sqref="C967">
    <cfRule type="expression" dxfId="13168" priority="5125">
      <formula>$CI$1=3</formula>
    </cfRule>
  </conditionalFormatting>
  <conditionalFormatting sqref="C968">
    <cfRule type="expression" dxfId="13167" priority="5124">
      <formula>$CI$1=4</formula>
    </cfRule>
  </conditionalFormatting>
  <conditionalFormatting sqref="C975">
    <cfRule type="expression" dxfId="13166" priority="5039">
      <formula>$CI$1=1</formula>
    </cfRule>
  </conditionalFormatting>
  <conditionalFormatting sqref="C976">
    <cfRule type="expression" dxfId="13165" priority="5038">
      <formula>$CI$1=2</formula>
    </cfRule>
  </conditionalFormatting>
  <conditionalFormatting sqref="C977">
    <cfRule type="expression" dxfId="13164" priority="5037">
      <formula>$CI$1=3</formula>
    </cfRule>
  </conditionalFormatting>
  <conditionalFormatting sqref="C978">
    <cfRule type="expression" dxfId="13163" priority="5036">
      <formula>$CI$1=4</formula>
    </cfRule>
  </conditionalFormatting>
  <conditionalFormatting sqref="C985">
    <cfRule type="expression" dxfId="13162" priority="4951">
      <formula>$CI$1=1</formula>
    </cfRule>
  </conditionalFormatting>
  <conditionalFormatting sqref="C986">
    <cfRule type="expression" dxfId="13161" priority="4950">
      <formula>$CI$1=2</formula>
    </cfRule>
  </conditionalFormatting>
  <conditionalFormatting sqref="C987">
    <cfRule type="expression" dxfId="13160" priority="4949">
      <formula>$CI$1=3</formula>
    </cfRule>
  </conditionalFormatting>
  <conditionalFormatting sqref="C988">
    <cfRule type="expression" dxfId="13159" priority="4948">
      <formula>$CI$1=4</formula>
    </cfRule>
  </conditionalFormatting>
  <conditionalFormatting sqref="C995">
    <cfRule type="expression" dxfId="13158" priority="4863">
      <formula>$CI$1=1</formula>
    </cfRule>
  </conditionalFormatting>
  <conditionalFormatting sqref="C996">
    <cfRule type="expression" dxfId="13157" priority="4862">
      <formula>$CI$1=2</formula>
    </cfRule>
  </conditionalFormatting>
  <conditionalFormatting sqref="C997">
    <cfRule type="expression" dxfId="13156" priority="4861">
      <formula>$CI$1=3</formula>
    </cfRule>
  </conditionalFormatting>
  <conditionalFormatting sqref="C998">
    <cfRule type="expression" dxfId="13155" priority="4860">
      <formula>$CI$1=4</formula>
    </cfRule>
  </conditionalFormatting>
  <conditionalFormatting sqref="C1005">
    <cfRule type="expression" dxfId="13154" priority="4775">
      <formula>$CI$1=1</formula>
    </cfRule>
  </conditionalFormatting>
  <conditionalFormatting sqref="C1006">
    <cfRule type="expression" dxfId="13153" priority="4774">
      <formula>$CI$1=2</formula>
    </cfRule>
  </conditionalFormatting>
  <conditionalFormatting sqref="C1007">
    <cfRule type="expression" dxfId="13152" priority="4773">
      <formula>$CI$1=3</formula>
    </cfRule>
  </conditionalFormatting>
  <conditionalFormatting sqref="C1008">
    <cfRule type="expression" dxfId="13151" priority="4772">
      <formula>$CI$1=4</formula>
    </cfRule>
  </conditionalFormatting>
  <conditionalFormatting sqref="C1015">
    <cfRule type="expression" dxfId="13150" priority="4687">
      <formula>$CI$1=1</formula>
    </cfRule>
  </conditionalFormatting>
  <conditionalFormatting sqref="C1016">
    <cfRule type="expression" dxfId="13149" priority="4686">
      <formula>$CI$1=2</formula>
    </cfRule>
  </conditionalFormatting>
  <conditionalFormatting sqref="C1017">
    <cfRule type="expression" dxfId="13148" priority="4685">
      <formula>$CI$1=3</formula>
    </cfRule>
  </conditionalFormatting>
  <conditionalFormatting sqref="C1018">
    <cfRule type="expression" dxfId="13147" priority="4684">
      <formula>$CI$1=4</formula>
    </cfRule>
  </conditionalFormatting>
  <conditionalFormatting sqref="C1025">
    <cfRule type="expression" dxfId="13146" priority="4599">
      <formula>$CI$1=1</formula>
    </cfRule>
  </conditionalFormatting>
  <conditionalFormatting sqref="C1026">
    <cfRule type="expression" dxfId="13145" priority="4598">
      <formula>$CI$1=2</formula>
    </cfRule>
  </conditionalFormatting>
  <conditionalFormatting sqref="C1027">
    <cfRule type="expression" dxfId="13144" priority="4597">
      <formula>$CI$1=3</formula>
    </cfRule>
  </conditionalFormatting>
  <conditionalFormatting sqref="C1028">
    <cfRule type="expression" dxfId="13143" priority="4596">
      <formula>$CI$1=4</formula>
    </cfRule>
  </conditionalFormatting>
  <conditionalFormatting sqref="C1035">
    <cfRule type="expression" dxfId="13142" priority="4511">
      <formula>$CI$1=1</formula>
    </cfRule>
  </conditionalFormatting>
  <conditionalFormatting sqref="C1036">
    <cfRule type="expression" dxfId="13141" priority="4510">
      <formula>$CI$1=2</formula>
    </cfRule>
  </conditionalFormatting>
  <conditionalFormatting sqref="C1037">
    <cfRule type="expression" dxfId="13140" priority="4509">
      <formula>$CI$1=3</formula>
    </cfRule>
  </conditionalFormatting>
  <conditionalFormatting sqref="C1038">
    <cfRule type="expression" dxfId="13139" priority="4508">
      <formula>$CI$1=4</formula>
    </cfRule>
  </conditionalFormatting>
  <conditionalFormatting sqref="C1045">
    <cfRule type="expression" dxfId="13138" priority="4423">
      <formula>$CI$1=1</formula>
    </cfRule>
  </conditionalFormatting>
  <conditionalFormatting sqref="C1046">
    <cfRule type="expression" dxfId="13137" priority="4422">
      <formula>$CI$1=2</formula>
    </cfRule>
  </conditionalFormatting>
  <conditionalFormatting sqref="C1047">
    <cfRule type="expression" dxfId="13136" priority="4421">
      <formula>$CI$1=3</formula>
    </cfRule>
  </conditionalFormatting>
  <conditionalFormatting sqref="C1048">
    <cfRule type="expression" dxfId="13135" priority="4420">
      <formula>$CI$1=4</formula>
    </cfRule>
  </conditionalFormatting>
  <conditionalFormatting sqref="C1055">
    <cfRule type="expression" dxfId="13134" priority="4335">
      <formula>$CI$1=1</formula>
    </cfRule>
  </conditionalFormatting>
  <conditionalFormatting sqref="C1056">
    <cfRule type="expression" dxfId="13133" priority="4334">
      <formula>$CI$1=2</formula>
    </cfRule>
  </conditionalFormatting>
  <conditionalFormatting sqref="C1057">
    <cfRule type="expression" dxfId="13132" priority="4333">
      <formula>$CI$1=3</formula>
    </cfRule>
  </conditionalFormatting>
  <conditionalFormatting sqref="C1058">
    <cfRule type="expression" dxfId="13131" priority="4332">
      <formula>$CI$1=4</formula>
    </cfRule>
  </conditionalFormatting>
  <conditionalFormatting sqref="C1065">
    <cfRule type="expression" dxfId="13130" priority="4247">
      <formula>$CI$1=1</formula>
    </cfRule>
  </conditionalFormatting>
  <conditionalFormatting sqref="C1066">
    <cfRule type="expression" dxfId="13129" priority="4246">
      <formula>$CI$1=2</formula>
    </cfRule>
  </conditionalFormatting>
  <conditionalFormatting sqref="C1067">
    <cfRule type="expression" dxfId="13128" priority="4245">
      <formula>$CI$1=3</formula>
    </cfRule>
  </conditionalFormatting>
  <conditionalFormatting sqref="C1068">
    <cfRule type="expression" dxfId="13127" priority="4244">
      <formula>$CI$1=4</formula>
    </cfRule>
  </conditionalFormatting>
  <conditionalFormatting sqref="C1075">
    <cfRule type="expression" dxfId="13126" priority="4159">
      <formula>$CI$1=1</formula>
    </cfRule>
  </conditionalFormatting>
  <conditionalFormatting sqref="C1076">
    <cfRule type="expression" dxfId="13125" priority="4158">
      <formula>$CI$1=2</formula>
    </cfRule>
  </conditionalFormatting>
  <conditionalFormatting sqref="C1077">
    <cfRule type="expression" dxfId="13124" priority="4157">
      <formula>$CI$1=3</formula>
    </cfRule>
  </conditionalFormatting>
  <conditionalFormatting sqref="C1078">
    <cfRule type="expression" dxfId="13123" priority="4156">
      <formula>$CI$1=4</formula>
    </cfRule>
  </conditionalFormatting>
  <conditionalFormatting sqref="C1085">
    <cfRule type="expression" dxfId="13122" priority="4071">
      <formula>$CI$1=1</formula>
    </cfRule>
  </conditionalFormatting>
  <conditionalFormatting sqref="C1086">
    <cfRule type="expression" dxfId="13121" priority="4070">
      <formula>$CI$1=2</formula>
    </cfRule>
  </conditionalFormatting>
  <conditionalFormatting sqref="C1087">
    <cfRule type="expression" dxfId="13120" priority="4069">
      <formula>$CI$1=3</formula>
    </cfRule>
  </conditionalFormatting>
  <conditionalFormatting sqref="C1088">
    <cfRule type="expression" dxfId="13119" priority="4068">
      <formula>$CI$1=4</formula>
    </cfRule>
  </conditionalFormatting>
  <conditionalFormatting sqref="C1095">
    <cfRule type="expression" dxfId="13118" priority="3983">
      <formula>$CI$1=1</formula>
    </cfRule>
  </conditionalFormatting>
  <conditionalFormatting sqref="C1096">
    <cfRule type="expression" dxfId="13117" priority="3982">
      <formula>$CI$1=2</formula>
    </cfRule>
  </conditionalFormatting>
  <conditionalFormatting sqref="C1097">
    <cfRule type="expression" dxfId="13116" priority="3981">
      <formula>$CI$1=3</formula>
    </cfRule>
  </conditionalFormatting>
  <conditionalFormatting sqref="C1098">
    <cfRule type="expression" dxfId="13115" priority="3980">
      <formula>$CI$1=4</formula>
    </cfRule>
  </conditionalFormatting>
  <conditionalFormatting sqref="C1105">
    <cfRule type="expression" dxfId="13114" priority="3895">
      <formula>$CI$1=1</formula>
    </cfRule>
  </conditionalFormatting>
  <conditionalFormatting sqref="C1106">
    <cfRule type="expression" dxfId="13113" priority="3894">
      <formula>$CI$1=2</formula>
    </cfRule>
  </conditionalFormatting>
  <conditionalFormatting sqref="C1107">
    <cfRule type="expression" dxfId="13112" priority="3893">
      <formula>$CI$1=3</formula>
    </cfRule>
  </conditionalFormatting>
  <conditionalFormatting sqref="C1108">
    <cfRule type="expression" dxfId="13111" priority="3892">
      <formula>$CI$1=4</formula>
    </cfRule>
  </conditionalFormatting>
  <conditionalFormatting sqref="C1115">
    <cfRule type="expression" dxfId="13110" priority="3807">
      <formula>$CI$1=1</formula>
    </cfRule>
  </conditionalFormatting>
  <conditionalFormatting sqref="C1116">
    <cfRule type="expression" dxfId="13109" priority="3806">
      <formula>$CI$1=2</formula>
    </cfRule>
  </conditionalFormatting>
  <conditionalFormatting sqref="C1117">
    <cfRule type="expression" dxfId="13108" priority="3805">
      <formula>$CI$1=3</formula>
    </cfRule>
  </conditionalFormatting>
  <conditionalFormatting sqref="C1118">
    <cfRule type="expression" dxfId="13107" priority="3804">
      <formula>$CI$1=4</formula>
    </cfRule>
  </conditionalFormatting>
  <conditionalFormatting sqref="C1125">
    <cfRule type="expression" dxfId="13106" priority="3719">
      <formula>$CI$1=1</formula>
    </cfRule>
  </conditionalFormatting>
  <conditionalFormatting sqref="C1126">
    <cfRule type="expression" dxfId="13105" priority="3718">
      <formula>$CI$1=2</formula>
    </cfRule>
  </conditionalFormatting>
  <conditionalFormatting sqref="C1127">
    <cfRule type="expression" dxfId="13104" priority="3717">
      <formula>$CI$1=3</formula>
    </cfRule>
  </conditionalFormatting>
  <conditionalFormatting sqref="C1128">
    <cfRule type="expression" dxfId="13103" priority="3716">
      <formula>$CI$1=4</formula>
    </cfRule>
  </conditionalFormatting>
  <conditionalFormatting sqref="C1135">
    <cfRule type="expression" dxfId="13102" priority="3631">
      <formula>$CI$1=1</formula>
    </cfRule>
  </conditionalFormatting>
  <conditionalFormatting sqref="C1136">
    <cfRule type="expression" dxfId="13101" priority="3630">
      <formula>$CI$1=2</formula>
    </cfRule>
  </conditionalFormatting>
  <conditionalFormatting sqref="C1137">
    <cfRule type="expression" dxfId="13100" priority="3629">
      <formula>$CI$1=3</formula>
    </cfRule>
  </conditionalFormatting>
  <conditionalFormatting sqref="C1138">
    <cfRule type="expression" dxfId="13099" priority="3628">
      <formula>$CI$1=4</formula>
    </cfRule>
  </conditionalFormatting>
  <conditionalFormatting sqref="C1145">
    <cfRule type="expression" dxfId="13098" priority="3543">
      <formula>$CI$1=1</formula>
    </cfRule>
  </conditionalFormatting>
  <conditionalFormatting sqref="C1146">
    <cfRule type="expression" dxfId="13097" priority="3542">
      <formula>$CI$1=2</formula>
    </cfRule>
  </conditionalFormatting>
  <conditionalFormatting sqref="C1147">
    <cfRule type="expression" dxfId="13096" priority="3541">
      <formula>$CI$1=3</formula>
    </cfRule>
  </conditionalFormatting>
  <conditionalFormatting sqref="C1148">
    <cfRule type="expression" dxfId="13095" priority="3540">
      <formula>$CI$1=4</formula>
    </cfRule>
  </conditionalFormatting>
  <conditionalFormatting sqref="C1155">
    <cfRule type="expression" dxfId="13094" priority="3455">
      <formula>$CI$1=1</formula>
    </cfRule>
  </conditionalFormatting>
  <conditionalFormatting sqref="C1156">
    <cfRule type="expression" dxfId="13093" priority="3454">
      <formula>$CI$1=2</formula>
    </cfRule>
  </conditionalFormatting>
  <conditionalFormatting sqref="C1157">
    <cfRule type="expression" dxfId="13092" priority="3453">
      <formula>$CI$1=3</formula>
    </cfRule>
  </conditionalFormatting>
  <conditionalFormatting sqref="C1158">
    <cfRule type="expression" dxfId="13091" priority="3452">
      <formula>$CI$1=4</formula>
    </cfRule>
  </conditionalFormatting>
  <conditionalFormatting sqref="C1165">
    <cfRule type="expression" dxfId="13090" priority="3367">
      <formula>$CI$1=1</formula>
    </cfRule>
  </conditionalFormatting>
  <conditionalFormatting sqref="C1166">
    <cfRule type="expression" dxfId="13089" priority="3366">
      <formula>$CI$1=2</formula>
    </cfRule>
  </conditionalFormatting>
  <conditionalFormatting sqref="C1167">
    <cfRule type="expression" dxfId="13088" priority="3365">
      <formula>$CI$1=3</formula>
    </cfRule>
  </conditionalFormatting>
  <conditionalFormatting sqref="C1168">
    <cfRule type="expression" dxfId="13087" priority="3364">
      <formula>$CI$1=4</formula>
    </cfRule>
  </conditionalFormatting>
  <conditionalFormatting sqref="C1175">
    <cfRule type="expression" dxfId="13086" priority="3279">
      <formula>$CI$1=1</formula>
    </cfRule>
  </conditionalFormatting>
  <conditionalFormatting sqref="C1176">
    <cfRule type="expression" dxfId="13085" priority="3278">
      <formula>$CI$1=2</formula>
    </cfRule>
  </conditionalFormatting>
  <conditionalFormatting sqref="C1177">
    <cfRule type="expression" dxfId="13084" priority="3277">
      <formula>$CI$1=3</formula>
    </cfRule>
  </conditionalFormatting>
  <conditionalFormatting sqref="C1178">
    <cfRule type="expression" dxfId="13083" priority="3276">
      <formula>$CI$1=4</formula>
    </cfRule>
  </conditionalFormatting>
  <conditionalFormatting sqref="C1185">
    <cfRule type="expression" dxfId="13082" priority="3191">
      <formula>$CI$1=1</formula>
    </cfRule>
  </conditionalFormatting>
  <conditionalFormatting sqref="C1186">
    <cfRule type="expression" dxfId="13081" priority="3190">
      <formula>$CI$1=2</formula>
    </cfRule>
  </conditionalFormatting>
  <conditionalFormatting sqref="C1187">
    <cfRule type="expression" dxfId="13080" priority="3189">
      <formula>$CI$1=3</formula>
    </cfRule>
  </conditionalFormatting>
  <conditionalFormatting sqref="C1188">
    <cfRule type="expression" dxfId="13079" priority="3188">
      <formula>$CI$1=4</formula>
    </cfRule>
  </conditionalFormatting>
  <conditionalFormatting sqref="C1195">
    <cfRule type="expression" dxfId="13078" priority="3103">
      <formula>$CI$1=1</formula>
    </cfRule>
  </conditionalFormatting>
  <conditionalFormatting sqref="C1196">
    <cfRule type="expression" dxfId="13077" priority="3102">
      <formula>$CI$1=2</formula>
    </cfRule>
  </conditionalFormatting>
  <conditionalFormatting sqref="C1197">
    <cfRule type="expression" dxfId="13076" priority="3101">
      <formula>$CI$1=3</formula>
    </cfRule>
  </conditionalFormatting>
  <conditionalFormatting sqref="C1198">
    <cfRule type="expression" dxfId="13075" priority="3100">
      <formula>$CI$1=4</formula>
    </cfRule>
  </conditionalFormatting>
  <conditionalFormatting sqref="C1205">
    <cfRule type="expression" dxfId="13074" priority="3015">
      <formula>$CI$1=1</formula>
    </cfRule>
  </conditionalFormatting>
  <conditionalFormatting sqref="C1206">
    <cfRule type="expression" dxfId="13073" priority="3014">
      <formula>$CI$1=2</formula>
    </cfRule>
  </conditionalFormatting>
  <conditionalFormatting sqref="C1207">
    <cfRule type="expression" dxfId="13072" priority="3013">
      <formula>$CI$1=3</formula>
    </cfRule>
  </conditionalFormatting>
  <conditionalFormatting sqref="C1208">
    <cfRule type="expression" dxfId="13071" priority="3012">
      <formula>$CI$1=4</formula>
    </cfRule>
  </conditionalFormatting>
  <conditionalFormatting sqref="C1215">
    <cfRule type="expression" dxfId="13070" priority="2927">
      <formula>$CI$1=1</formula>
    </cfRule>
  </conditionalFormatting>
  <conditionalFormatting sqref="C1216">
    <cfRule type="expression" dxfId="13069" priority="2926">
      <formula>$CI$1=2</formula>
    </cfRule>
  </conditionalFormatting>
  <conditionalFormatting sqref="C1217">
    <cfRule type="expression" dxfId="13068" priority="2925">
      <formula>$CI$1=3</formula>
    </cfRule>
  </conditionalFormatting>
  <conditionalFormatting sqref="C1218">
    <cfRule type="expression" dxfId="13067" priority="2924">
      <formula>$CI$1=4</formula>
    </cfRule>
  </conditionalFormatting>
  <conditionalFormatting sqref="C1225">
    <cfRule type="expression" dxfId="13066" priority="2839">
      <formula>$CI$1=1</formula>
    </cfRule>
  </conditionalFormatting>
  <conditionalFormatting sqref="C1226">
    <cfRule type="expression" dxfId="13065" priority="2838">
      <formula>$CI$1=2</formula>
    </cfRule>
  </conditionalFormatting>
  <conditionalFormatting sqref="C1227">
    <cfRule type="expression" dxfId="13064" priority="2837">
      <formula>$CI$1=3</formula>
    </cfRule>
  </conditionalFormatting>
  <conditionalFormatting sqref="C1228">
    <cfRule type="expression" dxfId="13063" priority="2836">
      <formula>$CI$1=4</formula>
    </cfRule>
  </conditionalFormatting>
  <conditionalFormatting sqref="C1235">
    <cfRule type="expression" dxfId="13062" priority="2751">
      <formula>$CI$1=1</formula>
    </cfRule>
  </conditionalFormatting>
  <conditionalFormatting sqref="C1236">
    <cfRule type="expression" dxfId="13061" priority="2750">
      <formula>$CI$1=2</formula>
    </cfRule>
  </conditionalFormatting>
  <conditionalFormatting sqref="C1237">
    <cfRule type="expression" dxfId="13060" priority="2749">
      <formula>$CI$1=3</formula>
    </cfRule>
  </conditionalFormatting>
  <conditionalFormatting sqref="C1238">
    <cfRule type="expression" dxfId="13059" priority="2748">
      <formula>$CI$1=4</formula>
    </cfRule>
  </conditionalFormatting>
  <conditionalFormatting sqref="C1245">
    <cfRule type="expression" dxfId="13058" priority="2663">
      <formula>$CI$1=1</formula>
    </cfRule>
  </conditionalFormatting>
  <conditionalFormatting sqref="C1246">
    <cfRule type="expression" dxfId="13057" priority="2662">
      <formula>$CI$1=2</formula>
    </cfRule>
  </conditionalFormatting>
  <conditionalFormatting sqref="C1247">
    <cfRule type="expression" dxfId="13056" priority="2661">
      <formula>$CI$1=3</formula>
    </cfRule>
  </conditionalFormatting>
  <conditionalFormatting sqref="C1248">
    <cfRule type="expression" dxfId="13055" priority="2660">
      <formula>$CI$1=4</formula>
    </cfRule>
  </conditionalFormatting>
  <conditionalFormatting sqref="C1255">
    <cfRule type="expression" dxfId="13054" priority="2575">
      <formula>$CI$1=1</formula>
    </cfRule>
  </conditionalFormatting>
  <conditionalFormatting sqref="C1256">
    <cfRule type="expression" dxfId="13053" priority="2574">
      <formula>$CI$1=2</formula>
    </cfRule>
  </conditionalFormatting>
  <conditionalFormatting sqref="C1257">
    <cfRule type="expression" dxfId="13052" priority="2573">
      <formula>$CI$1=3</formula>
    </cfRule>
  </conditionalFormatting>
  <conditionalFormatting sqref="C1258">
    <cfRule type="expression" dxfId="13051" priority="2572">
      <formula>$CI$1=4</formula>
    </cfRule>
  </conditionalFormatting>
  <conditionalFormatting sqref="C1265">
    <cfRule type="expression" dxfId="13050" priority="2487">
      <formula>$CI$1=1</formula>
    </cfRule>
  </conditionalFormatting>
  <conditionalFormatting sqref="C1266">
    <cfRule type="expression" dxfId="13049" priority="2486">
      <formula>$CI$1=2</formula>
    </cfRule>
  </conditionalFormatting>
  <conditionalFormatting sqref="C1267">
    <cfRule type="expression" dxfId="13048" priority="2485">
      <formula>$CI$1=3</formula>
    </cfRule>
  </conditionalFormatting>
  <conditionalFormatting sqref="C1268">
    <cfRule type="expression" dxfId="13047" priority="2484">
      <formula>$CI$1=4</formula>
    </cfRule>
  </conditionalFormatting>
  <conditionalFormatting sqref="C1275">
    <cfRule type="expression" dxfId="13046" priority="2399">
      <formula>$CI$1=1</formula>
    </cfRule>
  </conditionalFormatting>
  <conditionalFormatting sqref="C1276">
    <cfRule type="expression" dxfId="13045" priority="2398">
      <formula>$CI$1=2</formula>
    </cfRule>
  </conditionalFormatting>
  <conditionalFormatting sqref="C1277">
    <cfRule type="expression" dxfId="13044" priority="2397">
      <formula>$CI$1=3</formula>
    </cfRule>
  </conditionalFormatting>
  <conditionalFormatting sqref="C1278">
    <cfRule type="expression" dxfId="13043" priority="2396">
      <formula>$CI$1=4</formula>
    </cfRule>
  </conditionalFormatting>
  <conditionalFormatting sqref="C1285">
    <cfRule type="expression" dxfId="13042" priority="2311">
      <formula>$CI$1=1</formula>
    </cfRule>
  </conditionalFormatting>
  <conditionalFormatting sqref="C1286">
    <cfRule type="expression" dxfId="13041" priority="2310">
      <formula>$CI$1=2</formula>
    </cfRule>
  </conditionalFormatting>
  <conditionalFormatting sqref="C1287">
    <cfRule type="expression" dxfId="13040" priority="2309">
      <formula>$CI$1=3</formula>
    </cfRule>
  </conditionalFormatting>
  <conditionalFormatting sqref="C1288">
    <cfRule type="expression" dxfId="13039" priority="2308">
      <formula>$CI$1=4</formula>
    </cfRule>
  </conditionalFormatting>
  <conditionalFormatting sqref="C1295">
    <cfRule type="expression" dxfId="13038" priority="2223">
      <formula>$CI$1=1</formula>
    </cfRule>
  </conditionalFormatting>
  <conditionalFormatting sqref="C1296">
    <cfRule type="expression" dxfId="13037" priority="2222">
      <formula>$CI$1=2</formula>
    </cfRule>
  </conditionalFormatting>
  <conditionalFormatting sqref="C1297">
    <cfRule type="expression" dxfId="13036" priority="2221">
      <formula>$CI$1=3</formula>
    </cfRule>
  </conditionalFormatting>
  <conditionalFormatting sqref="C1298">
    <cfRule type="expression" dxfId="13035" priority="2220">
      <formula>$CI$1=4</formula>
    </cfRule>
  </conditionalFormatting>
  <conditionalFormatting sqref="C1305">
    <cfRule type="expression" dxfId="13034" priority="2135">
      <formula>$CI$1=1</formula>
    </cfRule>
  </conditionalFormatting>
  <conditionalFormatting sqref="C1306">
    <cfRule type="expression" dxfId="13033" priority="2134">
      <formula>$CI$1=2</formula>
    </cfRule>
  </conditionalFormatting>
  <conditionalFormatting sqref="C1307">
    <cfRule type="expression" dxfId="13032" priority="2133">
      <formula>$CI$1=3</formula>
    </cfRule>
  </conditionalFormatting>
  <conditionalFormatting sqref="C1308">
    <cfRule type="expression" dxfId="13031" priority="2132">
      <formula>$CI$1=4</formula>
    </cfRule>
  </conditionalFormatting>
  <conditionalFormatting sqref="C1315">
    <cfRule type="expression" dxfId="13030" priority="2047">
      <formula>$CI$1=1</formula>
    </cfRule>
  </conditionalFormatting>
  <conditionalFormatting sqref="C1316">
    <cfRule type="expression" dxfId="13029" priority="2046">
      <formula>$CI$1=2</formula>
    </cfRule>
  </conditionalFormatting>
  <conditionalFormatting sqref="C1317">
    <cfRule type="expression" dxfId="13028" priority="2045">
      <formula>$CI$1=3</formula>
    </cfRule>
  </conditionalFormatting>
  <conditionalFormatting sqref="C1318">
    <cfRule type="expression" dxfId="13027" priority="2044">
      <formula>$CI$1=4</formula>
    </cfRule>
  </conditionalFormatting>
  <conditionalFormatting sqref="C1325">
    <cfRule type="expression" dxfId="13026" priority="1959">
      <formula>$CI$1=1</formula>
    </cfRule>
  </conditionalFormatting>
  <conditionalFormatting sqref="C1326">
    <cfRule type="expression" dxfId="13025" priority="1958">
      <formula>$CI$1=2</formula>
    </cfRule>
  </conditionalFormatting>
  <conditionalFormatting sqref="C1327">
    <cfRule type="expression" dxfId="13024" priority="1957">
      <formula>$CI$1=3</formula>
    </cfRule>
  </conditionalFormatting>
  <conditionalFormatting sqref="C1328">
    <cfRule type="expression" dxfId="13023" priority="1956">
      <formula>$CI$1=4</formula>
    </cfRule>
  </conditionalFormatting>
  <conditionalFormatting sqref="C1335">
    <cfRule type="expression" dxfId="13022" priority="1871">
      <formula>$CI$1=1</formula>
    </cfRule>
  </conditionalFormatting>
  <conditionalFormatting sqref="C1336">
    <cfRule type="expression" dxfId="13021" priority="1870">
      <formula>$CI$1=2</formula>
    </cfRule>
  </conditionalFormatting>
  <conditionalFormatting sqref="C1337">
    <cfRule type="expression" dxfId="13020" priority="1869">
      <formula>$CI$1=3</formula>
    </cfRule>
  </conditionalFormatting>
  <conditionalFormatting sqref="C1338">
    <cfRule type="expression" dxfId="13019" priority="1868">
      <formula>$CI$1=4</formula>
    </cfRule>
  </conditionalFormatting>
  <conditionalFormatting sqref="C1345">
    <cfRule type="expression" dxfId="13018" priority="1783">
      <formula>$CI$1=1</formula>
    </cfRule>
  </conditionalFormatting>
  <conditionalFormatting sqref="C1346">
    <cfRule type="expression" dxfId="13017" priority="1782">
      <formula>$CI$1=2</formula>
    </cfRule>
  </conditionalFormatting>
  <conditionalFormatting sqref="C1347">
    <cfRule type="expression" dxfId="13016" priority="1781">
      <formula>$CI$1=3</formula>
    </cfRule>
  </conditionalFormatting>
  <conditionalFormatting sqref="C1348">
    <cfRule type="expression" dxfId="13015" priority="1780">
      <formula>$CI$1=4</formula>
    </cfRule>
  </conditionalFormatting>
  <conditionalFormatting sqref="C1355">
    <cfRule type="expression" dxfId="13014" priority="1695">
      <formula>$CI$1=1</formula>
    </cfRule>
  </conditionalFormatting>
  <conditionalFormatting sqref="C1356">
    <cfRule type="expression" dxfId="13013" priority="1694">
      <formula>$CI$1=2</formula>
    </cfRule>
  </conditionalFormatting>
  <conditionalFormatting sqref="C1357">
    <cfRule type="expression" dxfId="13012" priority="1693">
      <formula>$CI$1=3</formula>
    </cfRule>
  </conditionalFormatting>
  <conditionalFormatting sqref="C1358">
    <cfRule type="expression" dxfId="13011" priority="1692">
      <formula>$CI$1=4</formula>
    </cfRule>
  </conditionalFormatting>
  <conditionalFormatting sqref="C1365">
    <cfRule type="expression" dxfId="13010" priority="1607">
      <formula>$CI$1=1</formula>
    </cfRule>
  </conditionalFormatting>
  <conditionalFormatting sqref="C1366">
    <cfRule type="expression" dxfId="13009" priority="1606">
      <formula>$CI$1=2</formula>
    </cfRule>
  </conditionalFormatting>
  <conditionalFormatting sqref="C1367">
    <cfRule type="expression" dxfId="13008" priority="1605">
      <formula>$CI$1=3</formula>
    </cfRule>
  </conditionalFormatting>
  <conditionalFormatting sqref="C1368">
    <cfRule type="expression" dxfId="13007" priority="1604">
      <formula>$CI$1=4</formula>
    </cfRule>
  </conditionalFormatting>
  <conditionalFormatting sqref="C1375">
    <cfRule type="expression" dxfId="13006" priority="1519">
      <formula>$CI$1=1</formula>
    </cfRule>
  </conditionalFormatting>
  <conditionalFormatting sqref="C1376">
    <cfRule type="expression" dxfId="13005" priority="1518">
      <formula>$CI$1=2</formula>
    </cfRule>
  </conditionalFormatting>
  <conditionalFormatting sqref="C1377">
    <cfRule type="expression" dxfId="13004" priority="1517">
      <formula>$CI$1=3</formula>
    </cfRule>
  </conditionalFormatting>
  <conditionalFormatting sqref="C1378">
    <cfRule type="expression" dxfId="13003" priority="1516">
      <formula>$CI$1=4</formula>
    </cfRule>
  </conditionalFormatting>
  <conditionalFormatting sqref="C1385">
    <cfRule type="expression" dxfId="13002" priority="1431">
      <formula>$CI$1=1</formula>
    </cfRule>
  </conditionalFormatting>
  <conditionalFormatting sqref="C1386">
    <cfRule type="expression" dxfId="13001" priority="1430">
      <formula>$CI$1=2</formula>
    </cfRule>
  </conditionalFormatting>
  <conditionalFormatting sqref="C1387">
    <cfRule type="expression" dxfId="13000" priority="1429">
      <formula>$CI$1=3</formula>
    </cfRule>
  </conditionalFormatting>
  <conditionalFormatting sqref="C1388">
    <cfRule type="expression" dxfId="12999" priority="1428">
      <formula>$CI$1=4</formula>
    </cfRule>
  </conditionalFormatting>
  <conditionalFormatting sqref="C1395">
    <cfRule type="expression" dxfId="12998" priority="1343">
      <formula>$CI$1=1</formula>
    </cfRule>
  </conditionalFormatting>
  <conditionalFormatting sqref="C1396">
    <cfRule type="expression" dxfId="12997" priority="1342">
      <formula>$CI$1=2</formula>
    </cfRule>
  </conditionalFormatting>
  <conditionalFormatting sqref="C1397">
    <cfRule type="expression" dxfId="12996" priority="1341">
      <formula>$CI$1=3</formula>
    </cfRule>
  </conditionalFormatting>
  <conditionalFormatting sqref="C1398">
    <cfRule type="expression" dxfId="12995" priority="1340">
      <formula>$CI$1=4</formula>
    </cfRule>
  </conditionalFormatting>
  <conditionalFormatting sqref="C1405">
    <cfRule type="expression" dxfId="12994" priority="1255">
      <formula>$CI$1=1</formula>
    </cfRule>
  </conditionalFormatting>
  <conditionalFormatting sqref="C1406">
    <cfRule type="expression" dxfId="12993" priority="1254">
      <formula>$CI$1=2</formula>
    </cfRule>
  </conditionalFormatting>
  <conditionalFormatting sqref="C1407">
    <cfRule type="expression" dxfId="12992" priority="1253">
      <formula>$CI$1=3</formula>
    </cfRule>
  </conditionalFormatting>
  <conditionalFormatting sqref="C1408">
    <cfRule type="expression" dxfId="12991" priority="1252">
      <formula>$CI$1=4</formula>
    </cfRule>
  </conditionalFormatting>
  <conditionalFormatting sqref="C1415">
    <cfRule type="expression" dxfId="12990" priority="1167">
      <formula>$CI$1=1</formula>
    </cfRule>
  </conditionalFormatting>
  <conditionalFormatting sqref="C1416">
    <cfRule type="expression" dxfId="12989" priority="1166">
      <formula>$CI$1=2</formula>
    </cfRule>
  </conditionalFormatting>
  <conditionalFormatting sqref="C1417">
    <cfRule type="expression" dxfId="12988" priority="1165">
      <formula>$CI$1=3</formula>
    </cfRule>
  </conditionalFormatting>
  <conditionalFormatting sqref="C1418">
    <cfRule type="expression" dxfId="12987" priority="1164">
      <formula>$CI$1=4</formula>
    </cfRule>
  </conditionalFormatting>
  <conditionalFormatting sqref="C1425">
    <cfRule type="expression" dxfId="12986" priority="1079">
      <formula>$CI$1=1</formula>
    </cfRule>
  </conditionalFormatting>
  <conditionalFormatting sqref="C1426">
    <cfRule type="expression" dxfId="12985" priority="1078">
      <formula>$CI$1=2</formula>
    </cfRule>
  </conditionalFormatting>
  <conditionalFormatting sqref="C1427">
    <cfRule type="expression" dxfId="12984" priority="1077">
      <formula>$CI$1=3</formula>
    </cfRule>
  </conditionalFormatting>
  <conditionalFormatting sqref="C1428">
    <cfRule type="expression" dxfId="12983" priority="1076">
      <formula>$CI$1=4</formula>
    </cfRule>
  </conditionalFormatting>
  <conditionalFormatting sqref="C1435">
    <cfRule type="expression" dxfId="12982" priority="991">
      <formula>$CI$1=1</formula>
    </cfRule>
  </conditionalFormatting>
  <conditionalFormatting sqref="C1436">
    <cfRule type="expression" dxfId="12981" priority="990">
      <formula>$CI$1=2</formula>
    </cfRule>
  </conditionalFormatting>
  <conditionalFormatting sqref="C1437">
    <cfRule type="expression" dxfId="12980" priority="989">
      <formula>$CI$1=3</formula>
    </cfRule>
  </conditionalFormatting>
  <conditionalFormatting sqref="C1438">
    <cfRule type="expression" dxfId="12979" priority="988">
      <formula>$CI$1=4</formula>
    </cfRule>
  </conditionalFormatting>
  <conditionalFormatting sqref="C1445">
    <cfRule type="expression" dxfId="12978" priority="903">
      <formula>$CI$1=1</formula>
    </cfRule>
  </conditionalFormatting>
  <conditionalFormatting sqref="C1446">
    <cfRule type="expression" dxfId="12977" priority="902">
      <formula>$CI$1=2</formula>
    </cfRule>
  </conditionalFormatting>
  <conditionalFormatting sqref="C1447">
    <cfRule type="expression" dxfId="12976" priority="901">
      <formula>$CI$1=3</formula>
    </cfRule>
  </conditionalFormatting>
  <conditionalFormatting sqref="C1448">
    <cfRule type="expression" dxfId="12975" priority="900">
      <formula>$CI$1=4</formula>
    </cfRule>
  </conditionalFormatting>
  <conditionalFormatting sqref="C1455">
    <cfRule type="expression" dxfId="12974" priority="815">
      <formula>$CI$1=1</formula>
    </cfRule>
  </conditionalFormatting>
  <conditionalFormatting sqref="C1456">
    <cfRule type="expression" dxfId="12973" priority="814">
      <formula>$CI$1=2</formula>
    </cfRule>
  </conditionalFormatting>
  <conditionalFormatting sqref="C1457">
    <cfRule type="expression" dxfId="12972" priority="813">
      <formula>$CI$1=3</formula>
    </cfRule>
  </conditionalFormatting>
  <conditionalFormatting sqref="C1458">
    <cfRule type="expression" dxfId="12971" priority="812">
      <formula>$CI$1=4</formula>
    </cfRule>
  </conditionalFormatting>
  <conditionalFormatting sqref="C1465">
    <cfRule type="expression" dxfId="12970" priority="727">
      <formula>$CI$1=1</formula>
    </cfRule>
  </conditionalFormatting>
  <conditionalFormatting sqref="C1466">
    <cfRule type="expression" dxfId="12969" priority="726">
      <formula>$CI$1=2</formula>
    </cfRule>
  </conditionalFormatting>
  <conditionalFormatting sqref="C1467">
    <cfRule type="expression" dxfId="12968" priority="725">
      <formula>$CI$1=3</formula>
    </cfRule>
  </conditionalFormatting>
  <conditionalFormatting sqref="C1468">
    <cfRule type="expression" dxfId="12967" priority="724">
      <formula>$CI$1=4</formula>
    </cfRule>
  </conditionalFormatting>
  <conditionalFormatting sqref="C1475">
    <cfRule type="expression" dxfId="12966" priority="639">
      <formula>$CI$1=1</formula>
    </cfRule>
  </conditionalFormatting>
  <conditionalFormatting sqref="C1476">
    <cfRule type="expression" dxfId="12965" priority="638">
      <formula>$CI$1=2</formula>
    </cfRule>
  </conditionalFormatting>
  <conditionalFormatting sqref="C1477">
    <cfRule type="expression" dxfId="12964" priority="637">
      <formula>$CI$1=3</formula>
    </cfRule>
  </conditionalFormatting>
  <conditionalFormatting sqref="C1478">
    <cfRule type="expression" dxfId="12963" priority="636">
      <formula>$CI$1=4</formula>
    </cfRule>
  </conditionalFormatting>
  <conditionalFormatting sqref="C1485">
    <cfRule type="expression" dxfId="12962" priority="551">
      <formula>$CI$1=1</formula>
    </cfRule>
  </conditionalFormatting>
  <conditionalFormatting sqref="C1486">
    <cfRule type="expression" dxfId="12961" priority="550">
      <formula>$CI$1=2</formula>
    </cfRule>
  </conditionalFormatting>
  <conditionalFormatting sqref="C1487">
    <cfRule type="expression" dxfId="12960" priority="549">
      <formula>$CI$1=3</formula>
    </cfRule>
  </conditionalFormatting>
  <conditionalFormatting sqref="C1488">
    <cfRule type="expression" dxfId="12959" priority="548">
      <formula>$CI$1=4</formula>
    </cfRule>
  </conditionalFormatting>
  <conditionalFormatting sqref="C1495">
    <cfRule type="expression" dxfId="12958" priority="463">
      <formula>$CI$1=1</formula>
    </cfRule>
  </conditionalFormatting>
  <conditionalFormatting sqref="C1496">
    <cfRule type="expression" dxfId="12957" priority="462">
      <formula>$CI$1=2</formula>
    </cfRule>
  </conditionalFormatting>
  <conditionalFormatting sqref="C1497">
    <cfRule type="expression" dxfId="12956" priority="461">
      <formula>$CI$1=3</formula>
    </cfRule>
  </conditionalFormatting>
  <conditionalFormatting sqref="C1498">
    <cfRule type="expression" dxfId="12955" priority="460">
      <formula>$CI$1=4</formula>
    </cfRule>
  </conditionalFormatting>
  <conditionalFormatting sqref="E5">
    <cfRule type="expression" dxfId="12954" priority="15487">
      <formula>$CI$1=1</formula>
    </cfRule>
  </conditionalFormatting>
  <conditionalFormatting sqref="E6">
    <cfRule type="expression" dxfId="12953" priority="15486">
      <formula>$CI$1=2</formula>
    </cfRule>
  </conditionalFormatting>
  <conditionalFormatting sqref="E7">
    <cfRule type="expression" dxfId="12952" priority="15485">
      <formula>$CI$1=3</formula>
    </cfRule>
  </conditionalFormatting>
  <conditionalFormatting sqref="E8">
    <cfRule type="expression" dxfId="12951" priority="15484">
      <formula>$CI$1=4</formula>
    </cfRule>
  </conditionalFormatting>
  <conditionalFormatting sqref="E15">
    <cfRule type="expression" dxfId="12950" priority="13511">
      <formula>$CI$1=1</formula>
    </cfRule>
  </conditionalFormatting>
  <conditionalFormatting sqref="E16">
    <cfRule type="expression" dxfId="12949" priority="13510">
      <formula>$CI$1=2</formula>
    </cfRule>
  </conditionalFormatting>
  <conditionalFormatting sqref="E17">
    <cfRule type="expression" dxfId="12948" priority="13509">
      <formula>$CI$1=3</formula>
    </cfRule>
  </conditionalFormatting>
  <conditionalFormatting sqref="E18">
    <cfRule type="expression" dxfId="12947" priority="13508">
      <formula>$CI$1=4</formula>
    </cfRule>
  </conditionalFormatting>
  <conditionalFormatting sqref="E25">
    <cfRule type="expression" dxfId="12946" priority="13423">
      <formula>$CI$1=1</formula>
    </cfRule>
  </conditionalFormatting>
  <conditionalFormatting sqref="E26">
    <cfRule type="expression" dxfId="12945" priority="13422">
      <formula>$CI$1=2</formula>
    </cfRule>
  </conditionalFormatting>
  <conditionalFormatting sqref="E27">
    <cfRule type="expression" dxfId="12944" priority="13421">
      <formula>$CI$1=3</formula>
    </cfRule>
  </conditionalFormatting>
  <conditionalFormatting sqref="E28">
    <cfRule type="expression" dxfId="12943" priority="13420">
      <formula>$CI$1=4</formula>
    </cfRule>
  </conditionalFormatting>
  <conditionalFormatting sqref="E35">
    <cfRule type="expression" dxfId="12942" priority="13335">
      <formula>$CI$1=1</formula>
    </cfRule>
  </conditionalFormatting>
  <conditionalFormatting sqref="E36">
    <cfRule type="expression" dxfId="12941" priority="13334">
      <formula>$CI$1=2</formula>
    </cfRule>
  </conditionalFormatting>
  <conditionalFormatting sqref="E37">
    <cfRule type="expression" dxfId="12940" priority="13333">
      <formula>$CI$1=3</formula>
    </cfRule>
  </conditionalFormatting>
  <conditionalFormatting sqref="E38">
    <cfRule type="expression" dxfId="12939" priority="13332">
      <formula>$CI$1=4</formula>
    </cfRule>
  </conditionalFormatting>
  <conditionalFormatting sqref="E45">
    <cfRule type="expression" dxfId="12938" priority="13247">
      <formula>$CI$1=1</formula>
    </cfRule>
  </conditionalFormatting>
  <conditionalFormatting sqref="E46">
    <cfRule type="expression" dxfId="12937" priority="13246">
      <formula>$CI$1=2</formula>
    </cfRule>
  </conditionalFormatting>
  <conditionalFormatting sqref="E47">
    <cfRule type="expression" dxfId="12936" priority="13245">
      <formula>$CI$1=3</formula>
    </cfRule>
  </conditionalFormatting>
  <conditionalFormatting sqref="E48">
    <cfRule type="expression" dxfId="12935" priority="13244">
      <formula>$CI$1=4</formula>
    </cfRule>
  </conditionalFormatting>
  <conditionalFormatting sqref="E55">
    <cfRule type="expression" dxfId="12934" priority="13159">
      <formula>$CI$1=1</formula>
    </cfRule>
  </conditionalFormatting>
  <conditionalFormatting sqref="E56">
    <cfRule type="expression" dxfId="12933" priority="13158">
      <formula>$CI$1=2</formula>
    </cfRule>
  </conditionalFormatting>
  <conditionalFormatting sqref="E57">
    <cfRule type="expression" dxfId="12932" priority="13157">
      <formula>$CI$1=3</formula>
    </cfRule>
  </conditionalFormatting>
  <conditionalFormatting sqref="E58">
    <cfRule type="expression" dxfId="12931" priority="13156">
      <formula>$CI$1=4</formula>
    </cfRule>
  </conditionalFormatting>
  <conditionalFormatting sqref="E65">
    <cfRule type="expression" dxfId="12930" priority="13071">
      <formula>$CI$1=1</formula>
    </cfRule>
  </conditionalFormatting>
  <conditionalFormatting sqref="E66">
    <cfRule type="expression" dxfId="12929" priority="13070">
      <formula>$CI$1=2</formula>
    </cfRule>
  </conditionalFormatting>
  <conditionalFormatting sqref="E67">
    <cfRule type="expression" dxfId="12928" priority="13069">
      <formula>$CI$1=3</formula>
    </cfRule>
  </conditionalFormatting>
  <conditionalFormatting sqref="E68">
    <cfRule type="expression" dxfId="12927" priority="13068">
      <formula>$CI$1=4</formula>
    </cfRule>
  </conditionalFormatting>
  <conditionalFormatting sqref="E75">
    <cfRule type="expression" dxfId="12926" priority="12983">
      <formula>$CI$1=1</formula>
    </cfRule>
  </conditionalFormatting>
  <conditionalFormatting sqref="E76">
    <cfRule type="expression" dxfId="12925" priority="12982">
      <formula>$CI$1=2</formula>
    </cfRule>
  </conditionalFormatting>
  <conditionalFormatting sqref="E77">
    <cfRule type="expression" dxfId="12924" priority="12981">
      <formula>$CI$1=3</formula>
    </cfRule>
  </conditionalFormatting>
  <conditionalFormatting sqref="E78">
    <cfRule type="expression" dxfId="12923" priority="12980">
      <formula>$CI$1=4</formula>
    </cfRule>
  </conditionalFormatting>
  <conditionalFormatting sqref="E85">
    <cfRule type="expression" dxfId="12922" priority="12895">
      <formula>$CI$1=1</formula>
    </cfRule>
  </conditionalFormatting>
  <conditionalFormatting sqref="E86">
    <cfRule type="expression" dxfId="12921" priority="12894">
      <formula>$CI$1=2</formula>
    </cfRule>
  </conditionalFormatting>
  <conditionalFormatting sqref="E87">
    <cfRule type="expression" dxfId="12920" priority="12893">
      <formula>$CI$1=3</formula>
    </cfRule>
  </conditionalFormatting>
  <conditionalFormatting sqref="E88">
    <cfRule type="expression" dxfId="12919" priority="12892">
      <formula>$CI$1=4</formula>
    </cfRule>
  </conditionalFormatting>
  <conditionalFormatting sqref="E95">
    <cfRule type="expression" dxfId="12918" priority="12807">
      <formula>$CI$1=1</formula>
    </cfRule>
  </conditionalFormatting>
  <conditionalFormatting sqref="E96">
    <cfRule type="expression" dxfId="12917" priority="12806">
      <formula>$CI$1=2</formula>
    </cfRule>
  </conditionalFormatting>
  <conditionalFormatting sqref="E97">
    <cfRule type="expression" dxfId="12916" priority="12805">
      <formula>$CI$1=3</formula>
    </cfRule>
  </conditionalFormatting>
  <conditionalFormatting sqref="E98">
    <cfRule type="expression" dxfId="12915" priority="12804">
      <formula>$CI$1=4</formula>
    </cfRule>
  </conditionalFormatting>
  <conditionalFormatting sqref="E105">
    <cfRule type="expression" dxfId="12914" priority="12719">
      <formula>$CI$1=1</formula>
    </cfRule>
  </conditionalFormatting>
  <conditionalFormatting sqref="E106">
    <cfRule type="expression" dxfId="12913" priority="12718">
      <formula>$CI$1=2</formula>
    </cfRule>
  </conditionalFormatting>
  <conditionalFormatting sqref="E107">
    <cfRule type="expression" dxfId="12912" priority="12717">
      <formula>$CI$1=3</formula>
    </cfRule>
  </conditionalFormatting>
  <conditionalFormatting sqref="E108">
    <cfRule type="expression" dxfId="12911" priority="12716">
      <formula>$CI$1=4</formula>
    </cfRule>
  </conditionalFormatting>
  <conditionalFormatting sqref="E115">
    <cfRule type="expression" dxfId="12910" priority="12631">
      <formula>$CI$1=1</formula>
    </cfRule>
  </conditionalFormatting>
  <conditionalFormatting sqref="E116">
    <cfRule type="expression" dxfId="12909" priority="12630">
      <formula>$CI$1=2</formula>
    </cfRule>
  </conditionalFormatting>
  <conditionalFormatting sqref="E117">
    <cfRule type="expression" dxfId="12908" priority="12629">
      <formula>$CI$1=3</formula>
    </cfRule>
  </conditionalFormatting>
  <conditionalFormatting sqref="E118">
    <cfRule type="expression" dxfId="12907" priority="12628">
      <formula>$CI$1=4</formula>
    </cfRule>
  </conditionalFormatting>
  <conditionalFormatting sqref="E125 E135">
    <cfRule type="expression" dxfId="12906" priority="12455">
      <formula>$CI$1=1</formula>
    </cfRule>
  </conditionalFormatting>
  <conditionalFormatting sqref="E126 E136">
    <cfRule type="expression" dxfId="12905" priority="12454">
      <formula>$CI$1=2</formula>
    </cfRule>
  </conditionalFormatting>
  <conditionalFormatting sqref="E127 E137">
    <cfRule type="expression" dxfId="12904" priority="12453">
      <formula>$CI$1=3</formula>
    </cfRule>
  </conditionalFormatting>
  <conditionalFormatting sqref="E128 E138">
    <cfRule type="expression" dxfId="12903" priority="12452">
      <formula>$CI$1=4</formula>
    </cfRule>
  </conditionalFormatting>
  <conditionalFormatting sqref="E145 E155">
    <cfRule type="expression" dxfId="12902" priority="12279">
      <formula>$CI$1=1</formula>
    </cfRule>
  </conditionalFormatting>
  <conditionalFormatting sqref="E146 E156">
    <cfRule type="expression" dxfId="12901" priority="12278">
      <formula>$CI$1=2</formula>
    </cfRule>
  </conditionalFormatting>
  <conditionalFormatting sqref="E147 E157">
    <cfRule type="expression" dxfId="12900" priority="12277">
      <formula>$CI$1=3</formula>
    </cfRule>
  </conditionalFormatting>
  <conditionalFormatting sqref="E148 E158">
    <cfRule type="expression" dxfId="12899" priority="12276">
      <formula>$CI$1=4</formula>
    </cfRule>
  </conditionalFormatting>
  <conditionalFormatting sqref="E165">
    <cfRule type="expression" dxfId="12898" priority="12191">
      <formula>$CI$1=1</formula>
    </cfRule>
  </conditionalFormatting>
  <conditionalFormatting sqref="E166">
    <cfRule type="expression" dxfId="12897" priority="12190">
      <formula>$CI$1=2</formula>
    </cfRule>
  </conditionalFormatting>
  <conditionalFormatting sqref="E167">
    <cfRule type="expression" dxfId="12896" priority="12189">
      <formula>$CI$1=3</formula>
    </cfRule>
  </conditionalFormatting>
  <conditionalFormatting sqref="E168">
    <cfRule type="expression" dxfId="12895" priority="12188">
      <formula>$CI$1=4</formula>
    </cfRule>
  </conditionalFormatting>
  <conditionalFormatting sqref="E175">
    <cfRule type="expression" dxfId="12894" priority="12103">
      <formula>$CI$1=1</formula>
    </cfRule>
  </conditionalFormatting>
  <conditionalFormatting sqref="E176">
    <cfRule type="expression" dxfId="12893" priority="12102">
      <formula>$CI$1=2</formula>
    </cfRule>
  </conditionalFormatting>
  <conditionalFormatting sqref="E177">
    <cfRule type="expression" dxfId="12892" priority="12101">
      <formula>$CI$1=3</formula>
    </cfRule>
  </conditionalFormatting>
  <conditionalFormatting sqref="E178">
    <cfRule type="expression" dxfId="12891" priority="12100">
      <formula>$CI$1=4</formula>
    </cfRule>
  </conditionalFormatting>
  <conditionalFormatting sqref="E185 E195">
    <cfRule type="expression" dxfId="12890" priority="11927">
      <formula>$CI$1=1</formula>
    </cfRule>
  </conditionalFormatting>
  <conditionalFormatting sqref="E186 E196">
    <cfRule type="expression" dxfId="12889" priority="11926">
      <formula>$CI$1=2</formula>
    </cfRule>
  </conditionalFormatting>
  <conditionalFormatting sqref="E187 E197">
    <cfRule type="expression" dxfId="12888" priority="11925">
      <formula>$CI$1=3</formula>
    </cfRule>
  </conditionalFormatting>
  <conditionalFormatting sqref="E188 E198">
    <cfRule type="expression" dxfId="12887" priority="11924">
      <formula>$CI$1=4</formula>
    </cfRule>
  </conditionalFormatting>
  <conditionalFormatting sqref="E205">
    <cfRule type="expression" dxfId="12886" priority="11839">
      <formula>$CI$1=1</formula>
    </cfRule>
  </conditionalFormatting>
  <conditionalFormatting sqref="E206">
    <cfRule type="expression" dxfId="12885" priority="11838">
      <formula>$CI$1=2</formula>
    </cfRule>
  </conditionalFormatting>
  <conditionalFormatting sqref="E207">
    <cfRule type="expression" dxfId="12884" priority="11837">
      <formula>$CI$1=3</formula>
    </cfRule>
  </conditionalFormatting>
  <conditionalFormatting sqref="E208">
    <cfRule type="expression" dxfId="12883" priority="11836">
      <formula>$CI$1=4</formula>
    </cfRule>
  </conditionalFormatting>
  <conditionalFormatting sqref="E215">
    <cfRule type="expression" dxfId="12882" priority="11751">
      <formula>$CI$1=1</formula>
    </cfRule>
  </conditionalFormatting>
  <conditionalFormatting sqref="E216">
    <cfRule type="expression" dxfId="12881" priority="11750">
      <formula>$CI$1=2</formula>
    </cfRule>
  </conditionalFormatting>
  <conditionalFormatting sqref="E217">
    <cfRule type="expression" dxfId="12880" priority="11749">
      <formula>$CI$1=3</formula>
    </cfRule>
  </conditionalFormatting>
  <conditionalFormatting sqref="E218">
    <cfRule type="expression" dxfId="12879" priority="11748">
      <formula>$CI$1=4</formula>
    </cfRule>
  </conditionalFormatting>
  <conditionalFormatting sqref="E225">
    <cfRule type="expression" dxfId="12878" priority="11663">
      <formula>$CI$1=1</formula>
    </cfRule>
  </conditionalFormatting>
  <conditionalFormatting sqref="E226">
    <cfRule type="expression" dxfId="12877" priority="11662">
      <formula>$CI$1=2</formula>
    </cfRule>
  </conditionalFormatting>
  <conditionalFormatting sqref="E227">
    <cfRule type="expression" dxfId="12876" priority="11661">
      <formula>$CI$1=3</formula>
    </cfRule>
  </conditionalFormatting>
  <conditionalFormatting sqref="E228">
    <cfRule type="expression" dxfId="12875" priority="11660">
      <formula>$CI$1=4</formula>
    </cfRule>
  </conditionalFormatting>
  <conditionalFormatting sqref="E235">
    <cfRule type="expression" dxfId="12874" priority="11575">
      <formula>$CI$1=1</formula>
    </cfRule>
  </conditionalFormatting>
  <conditionalFormatting sqref="E236">
    <cfRule type="expression" dxfId="12873" priority="11574">
      <formula>$CI$1=2</formula>
    </cfRule>
  </conditionalFormatting>
  <conditionalFormatting sqref="E237">
    <cfRule type="expression" dxfId="12872" priority="11573">
      <formula>$CI$1=3</formula>
    </cfRule>
  </conditionalFormatting>
  <conditionalFormatting sqref="E238">
    <cfRule type="expression" dxfId="12871" priority="11572">
      <formula>$CI$1=4</formula>
    </cfRule>
  </conditionalFormatting>
  <conditionalFormatting sqref="E245">
    <cfRule type="expression" dxfId="12870" priority="11487">
      <formula>$CI$1=1</formula>
    </cfRule>
  </conditionalFormatting>
  <conditionalFormatting sqref="E246">
    <cfRule type="expression" dxfId="12869" priority="11486">
      <formula>$CI$1=2</formula>
    </cfRule>
  </conditionalFormatting>
  <conditionalFormatting sqref="E247">
    <cfRule type="expression" dxfId="12868" priority="11485">
      <formula>$CI$1=3</formula>
    </cfRule>
  </conditionalFormatting>
  <conditionalFormatting sqref="E248">
    <cfRule type="expression" dxfId="12867" priority="11484">
      <formula>$CI$1=4</formula>
    </cfRule>
  </conditionalFormatting>
  <conditionalFormatting sqref="E255">
    <cfRule type="expression" dxfId="12866" priority="11399">
      <formula>$CI$1=1</formula>
    </cfRule>
  </conditionalFormatting>
  <conditionalFormatting sqref="E256">
    <cfRule type="expression" dxfId="12865" priority="11398">
      <formula>$CI$1=2</formula>
    </cfRule>
  </conditionalFormatting>
  <conditionalFormatting sqref="E257">
    <cfRule type="expression" dxfId="12864" priority="11397">
      <formula>$CI$1=3</formula>
    </cfRule>
  </conditionalFormatting>
  <conditionalFormatting sqref="E258">
    <cfRule type="expression" dxfId="12863" priority="11396">
      <formula>$CI$1=4</formula>
    </cfRule>
  </conditionalFormatting>
  <conditionalFormatting sqref="E265">
    <cfRule type="expression" dxfId="12862" priority="11311">
      <formula>$CI$1=1</formula>
    </cfRule>
  </conditionalFormatting>
  <conditionalFormatting sqref="E266">
    <cfRule type="expression" dxfId="12861" priority="11310">
      <formula>$CI$1=2</formula>
    </cfRule>
  </conditionalFormatting>
  <conditionalFormatting sqref="E267">
    <cfRule type="expression" dxfId="12860" priority="11309">
      <formula>$CI$1=3</formula>
    </cfRule>
  </conditionalFormatting>
  <conditionalFormatting sqref="E268">
    <cfRule type="expression" dxfId="12859" priority="11308">
      <formula>$CI$1=4</formula>
    </cfRule>
  </conditionalFormatting>
  <conditionalFormatting sqref="E275">
    <cfRule type="expression" dxfId="12858" priority="11223">
      <formula>$CI$1=1</formula>
    </cfRule>
  </conditionalFormatting>
  <conditionalFormatting sqref="E276">
    <cfRule type="expression" dxfId="12857" priority="11222">
      <formula>$CI$1=2</formula>
    </cfRule>
  </conditionalFormatting>
  <conditionalFormatting sqref="E277">
    <cfRule type="expression" dxfId="12856" priority="11221">
      <formula>$CI$1=3</formula>
    </cfRule>
  </conditionalFormatting>
  <conditionalFormatting sqref="E278">
    <cfRule type="expression" dxfId="12855" priority="11220">
      <formula>$CI$1=4</formula>
    </cfRule>
  </conditionalFormatting>
  <conditionalFormatting sqref="E285">
    <cfRule type="expression" dxfId="12854" priority="11135">
      <formula>$CI$1=1</formula>
    </cfRule>
  </conditionalFormatting>
  <conditionalFormatting sqref="E286">
    <cfRule type="expression" dxfId="12853" priority="11134">
      <formula>$CI$1=2</formula>
    </cfRule>
  </conditionalFormatting>
  <conditionalFormatting sqref="E287">
    <cfRule type="expression" dxfId="12852" priority="11133">
      <formula>$CI$1=3</formula>
    </cfRule>
  </conditionalFormatting>
  <conditionalFormatting sqref="E288">
    <cfRule type="expression" dxfId="12851" priority="11132">
      <formula>$CI$1=4</formula>
    </cfRule>
  </conditionalFormatting>
  <conditionalFormatting sqref="E295">
    <cfRule type="expression" dxfId="12850" priority="11047">
      <formula>$CI$1=1</formula>
    </cfRule>
  </conditionalFormatting>
  <conditionalFormatting sqref="E296">
    <cfRule type="expression" dxfId="12849" priority="11046">
      <formula>$CI$1=2</formula>
    </cfRule>
  </conditionalFormatting>
  <conditionalFormatting sqref="E297">
    <cfRule type="expression" dxfId="12848" priority="11045">
      <formula>$CI$1=3</formula>
    </cfRule>
  </conditionalFormatting>
  <conditionalFormatting sqref="E298">
    <cfRule type="expression" dxfId="12847" priority="11044">
      <formula>$CI$1=4</formula>
    </cfRule>
  </conditionalFormatting>
  <conditionalFormatting sqref="E305">
    <cfRule type="expression" dxfId="12846" priority="10959">
      <formula>$CI$1=1</formula>
    </cfRule>
  </conditionalFormatting>
  <conditionalFormatting sqref="E306">
    <cfRule type="expression" dxfId="12845" priority="10958">
      <formula>$CI$1=2</formula>
    </cfRule>
  </conditionalFormatting>
  <conditionalFormatting sqref="E307">
    <cfRule type="expression" dxfId="12844" priority="10957">
      <formula>$CI$1=3</formula>
    </cfRule>
  </conditionalFormatting>
  <conditionalFormatting sqref="E308">
    <cfRule type="expression" dxfId="12843" priority="10956">
      <formula>$CI$1=4</formula>
    </cfRule>
  </conditionalFormatting>
  <conditionalFormatting sqref="E315">
    <cfRule type="expression" dxfId="12842" priority="10871">
      <formula>$CI$1=1</formula>
    </cfRule>
  </conditionalFormatting>
  <conditionalFormatting sqref="E316">
    <cfRule type="expression" dxfId="12841" priority="10870">
      <formula>$CI$1=2</formula>
    </cfRule>
  </conditionalFormatting>
  <conditionalFormatting sqref="E317">
    <cfRule type="expression" dxfId="12840" priority="10869">
      <formula>$CI$1=3</formula>
    </cfRule>
  </conditionalFormatting>
  <conditionalFormatting sqref="E318">
    <cfRule type="expression" dxfId="12839" priority="10868">
      <formula>$CI$1=4</formula>
    </cfRule>
  </conditionalFormatting>
  <conditionalFormatting sqref="E325">
    <cfRule type="expression" dxfId="12838" priority="10783">
      <formula>$CI$1=1</formula>
    </cfRule>
  </conditionalFormatting>
  <conditionalFormatting sqref="E326">
    <cfRule type="expression" dxfId="12837" priority="10782">
      <formula>$CI$1=2</formula>
    </cfRule>
  </conditionalFormatting>
  <conditionalFormatting sqref="E327">
    <cfRule type="expression" dxfId="12836" priority="10781">
      <formula>$CI$1=3</formula>
    </cfRule>
  </conditionalFormatting>
  <conditionalFormatting sqref="E328">
    <cfRule type="expression" dxfId="12835" priority="10780">
      <formula>$CI$1=4</formula>
    </cfRule>
  </conditionalFormatting>
  <conditionalFormatting sqref="E335">
    <cfRule type="expression" dxfId="12834" priority="10695">
      <formula>$CI$1=1</formula>
    </cfRule>
  </conditionalFormatting>
  <conditionalFormatting sqref="E336">
    <cfRule type="expression" dxfId="12833" priority="10694">
      <formula>$CI$1=2</formula>
    </cfRule>
  </conditionalFormatting>
  <conditionalFormatting sqref="E337">
    <cfRule type="expression" dxfId="12832" priority="10693">
      <formula>$CI$1=3</formula>
    </cfRule>
  </conditionalFormatting>
  <conditionalFormatting sqref="E338">
    <cfRule type="expression" dxfId="12831" priority="10692">
      <formula>$CI$1=4</formula>
    </cfRule>
  </conditionalFormatting>
  <conditionalFormatting sqref="E345">
    <cfRule type="expression" dxfId="12830" priority="10607">
      <formula>$CI$1=1</formula>
    </cfRule>
  </conditionalFormatting>
  <conditionalFormatting sqref="E346">
    <cfRule type="expression" dxfId="12829" priority="10606">
      <formula>$CI$1=2</formula>
    </cfRule>
  </conditionalFormatting>
  <conditionalFormatting sqref="E347">
    <cfRule type="expression" dxfId="12828" priority="10605">
      <formula>$CI$1=3</formula>
    </cfRule>
  </conditionalFormatting>
  <conditionalFormatting sqref="E348">
    <cfRule type="expression" dxfId="12827" priority="10604">
      <formula>$CI$1=4</formula>
    </cfRule>
  </conditionalFormatting>
  <conditionalFormatting sqref="E355">
    <cfRule type="expression" dxfId="12826" priority="10519">
      <formula>$CI$1=1</formula>
    </cfRule>
  </conditionalFormatting>
  <conditionalFormatting sqref="E356">
    <cfRule type="expression" dxfId="12825" priority="10518">
      <formula>$CI$1=2</formula>
    </cfRule>
  </conditionalFormatting>
  <conditionalFormatting sqref="E357">
    <cfRule type="expression" dxfId="12824" priority="10517">
      <formula>$CI$1=3</formula>
    </cfRule>
  </conditionalFormatting>
  <conditionalFormatting sqref="E358">
    <cfRule type="expression" dxfId="12823" priority="10516">
      <formula>$CI$1=4</formula>
    </cfRule>
  </conditionalFormatting>
  <conditionalFormatting sqref="E365">
    <cfRule type="expression" dxfId="12822" priority="10431">
      <formula>$CI$1=1</formula>
    </cfRule>
  </conditionalFormatting>
  <conditionalFormatting sqref="E366">
    <cfRule type="expression" dxfId="12821" priority="10430">
      <formula>$CI$1=2</formula>
    </cfRule>
  </conditionalFormatting>
  <conditionalFormatting sqref="E367">
    <cfRule type="expression" dxfId="12820" priority="10429">
      <formula>$CI$1=3</formula>
    </cfRule>
  </conditionalFormatting>
  <conditionalFormatting sqref="E368">
    <cfRule type="expression" dxfId="12819" priority="10428">
      <formula>$CI$1=4</formula>
    </cfRule>
  </conditionalFormatting>
  <conditionalFormatting sqref="E375">
    <cfRule type="expression" dxfId="12818" priority="10343">
      <formula>$CI$1=1</formula>
    </cfRule>
  </conditionalFormatting>
  <conditionalFormatting sqref="E376">
    <cfRule type="expression" dxfId="12817" priority="10342">
      <formula>$CI$1=2</formula>
    </cfRule>
  </conditionalFormatting>
  <conditionalFormatting sqref="E377">
    <cfRule type="expression" dxfId="12816" priority="10341">
      <formula>$CI$1=3</formula>
    </cfRule>
  </conditionalFormatting>
  <conditionalFormatting sqref="E378">
    <cfRule type="expression" dxfId="12815" priority="10340">
      <formula>$CI$1=4</formula>
    </cfRule>
  </conditionalFormatting>
  <conditionalFormatting sqref="E385">
    <cfRule type="expression" dxfId="12814" priority="10255">
      <formula>$CI$1=1</formula>
    </cfRule>
  </conditionalFormatting>
  <conditionalFormatting sqref="E386">
    <cfRule type="expression" dxfId="12813" priority="10254">
      <formula>$CI$1=2</formula>
    </cfRule>
  </conditionalFormatting>
  <conditionalFormatting sqref="E387">
    <cfRule type="expression" dxfId="12812" priority="10253">
      <formula>$CI$1=3</formula>
    </cfRule>
  </conditionalFormatting>
  <conditionalFormatting sqref="E388">
    <cfRule type="expression" dxfId="12811" priority="10252">
      <formula>$CI$1=4</formula>
    </cfRule>
  </conditionalFormatting>
  <conditionalFormatting sqref="E395">
    <cfRule type="expression" dxfId="12810" priority="10167">
      <formula>$CI$1=1</formula>
    </cfRule>
  </conditionalFormatting>
  <conditionalFormatting sqref="E396">
    <cfRule type="expression" dxfId="12809" priority="10166">
      <formula>$CI$1=2</formula>
    </cfRule>
  </conditionalFormatting>
  <conditionalFormatting sqref="E397">
    <cfRule type="expression" dxfId="12808" priority="10165">
      <formula>$CI$1=3</formula>
    </cfRule>
  </conditionalFormatting>
  <conditionalFormatting sqref="E398">
    <cfRule type="expression" dxfId="12807" priority="10164">
      <formula>$CI$1=4</formula>
    </cfRule>
  </conditionalFormatting>
  <conditionalFormatting sqref="E405">
    <cfRule type="expression" dxfId="12806" priority="10079">
      <formula>$CI$1=1</formula>
    </cfRule>
  </conditionalFormatting>
  <conditionalFormatting sqref="E406">
    <cfRule type="expression" dxfId="12805" priority="10078">
      <formula>$CI$1=2</formula>
    </cfRule>
  </conditionalFormatting>
  <conditionalFormatting sqref="E407">
    <cfRule type="expression" dxfId="12804" priority="10077">
      <formula>$CI$1=3</formula>
    </cfRule>
  </conditionalFormatting>
  <conditionalFormatting sqref="E408">
    <cfRule type="expression" dxfId="12803" priority="10076">
      <formula>$CI$1=4</formula>
    </cfRule>
  </conditionalFormatting>
  <conditionalFormatting sqref="E415">
    <cfRule type="expression" dxfId="12802" priority="9991">
      <formula>$CI$1=1</formula>
    </cfRule>
  </conditionalFormatting>
  <conditionalFormatting sqref="E416">
    <cfRule type="expression" dxfId="12801" priority="9990">
      <formula>$CI$1=2</formula>
    </cfRule>
  </conditionalFormatting>
  <conditionalFormatting sqref="E417">
    <cfRule type="expression" dxfId="12800" priority="9989">
      <formula>$CI$1=3</formula>
    </cfRule>
  </conditionalFormatting>
  <conditionalFormatting sqref="E418">
    <cfRule type="expression" dxfId="12799" priority="9988">
      <formula>$CI$1=4</formula>
    </cfRule>
  </conditionalFormatting>
  <conditionalFormatting sqref="E425">
    <cfRule type="expression" dxfId="12798" priority="9903">
      <formula>$CI$1=1</formula>
    </cfRule>
  </conditionalFormatting>
  <conditionalFormatting sqref="E426">
    <cfRule type="expression" dxfId="12797" priority="9902">
      <formula>$CI$1=2</formula>
    </cfRule>
  </conditionalFormatting>
  <conditionalFormatting sqref="E427">
    <cfRule type="expression" dxfId="12796" priority="9901">
      <formula>$CI$1=3</formula>
    </cfRule>
  </conditionalFormatting>
  <conditionalFormatting sqref="E428">
    <cfRule type="expression" dxfId="12795" priority="9900">
      <formula>$CI$1=4</formula>
    </cfRule>
  </conditionalFormatting>
  <conditionalFormatting sqref="E435">
    <cfRule type="expression" dxfId="12794" priority="9815">
      <formula>$CI$1=1</formula>
    </cfRule>
  </conditionalFormatting>
  <conditionalFormatting sqref="E436">
    <cfRule type="expression" dxfId="12793" priority="9814">
      <formula>$CI$1=2</formula>
    </cfRule>
  </conditionalFormatting>
  <conditionalFormatting sqref="E437">
    <cfRule type="expression" dxfId="12792" priority="9813">
      <formula>$CI$1=3</formula>
    </cfRule>
  </conditionalFormatting>
  <conditionalFormatting sqref="E438">
    <cfRule type="expression" dxfId="12791" priority="9812">
      <formula>$CI$1=4</formula>
    </cfRule>
  </conditionalFormatting>
  <conditionalFormatting sqref="E445">
    <cfRule type="expression" dxfId="12790" priority="9727">
      <formula>$CI$1=1</formula>
    </cfRule>
  </conditionalFormatting>
  <conditionalFormatting sqref="E446">
    <cfRule type="expression" dxfId="12789" priority="9726">
      <formula>$CI$1=2</formula>
    </cfRule>
  </conditionalFormatting>
  <conditionalFormatting sqref="E447">
    <cfRule type="expression" dxfId="12788" priority="9725">
      <formula>$CI$1=3</formula>
    </cfRule>
  </conditionalFormatting>
  <conditionalFormatting sqref="E448">
    <cfRule type="expression" dxfId="12787" priority="9724">
      <formula>$CI$1=4</formula>
    </cfRule>
  </conditionalFormatting>
  <conditionalFormatting sqref="E455">
    <cfRule type="expression" dxfId="12786" priority="9639">
      <formula>$CI$1=1</formula>
    </cfRule>
  </conditionalFormatting>
  <conditionalFormatting sqref="E456">
    <cfRule type="expression" dxfId="12785" priority="9638">
      <formula>$CI$1=2</formula>
    </cfRule>
  </conditionalFormatting>
  <conditionalFormatting sqref="E457">
    <cfRule type="expression" dxfId="12784" priority="9637">
      <formula>$CI$1=3</formula>
    </cfRule>
  </conditionalFormatting>
  <conditionalFormatting sqref="E458">
    <cfRule type="expression" dxfId="12783" priority="9636">
      <formula>$CI$1=4</formula>
    </cfRule>
  </conditionalFormatting>
  <conditionalFormatting sqref="E465">
    <cfRule type="expression" dxfId="12782" priority="9551">
      <formula>$CI$1=1</formula>
    </cfRule>
  </conditionalFormatting>
  <conditionalFormatting sqref="E466">
    <cfRule type="expression" dxfId="12781" priority="9550">
      <formula>$CI$1=2</formula>
    </cfRule>
  </conditionalFormatting>
  <conditionalFormatting sqref="E467">
    <cfRule type="expression" dxfId="12780" priority="9549">
      <formula>$CI$1=3</formula>
    </cfRule>
  </conditionalFormatting>
  <conditionalFormatting sqref="E468">
    <cfRule type="expression" dxfId="12779" priority="9548">
      <formula>$CI$1=4</formula>
    </cfRule>
  </conditionalFormatting>
  <conditionalFormatting sqref="E475">
    <cfRule type="expression" dxfId="12778" priority="9463">
      <formula>$CI$1=1</formula>
    </cfRule>
  </conditionalFormatting>
  <conditionalFormatting sqref="E476">
    <cfRule type="expression" dxfId="12777" priority="9462">
      <formula>$CI$1=2</formula>
    </cfRule>
  </conditionalFormatting>
  <conditionalFormatting sqref="E477">
    <cfRule type="expression" dxfId="12776" priority="9461">
      <formula>$CI$1=3</formula>
    </cfRule>
  </conditionalFormatting>
  <conditionalFormatting sqref="E478">
    <cfRule type="expression" dxfId="12775" priority="9460">
      <formula>$CI$1=4</formula>
    </cfRule>
  </conditionalFormatting>
  <conditionalFormatting sqref="E485">
    <cfRule type="expression" dxfId="12774" priority="9375">
      <formula>$CI$1=1</formula>
    </cfRule>
  </conditionalFormatting>
  <conditionalFormatting sqref="E486">
    <cfRule type="expression" dxfId="12773" priority="9374">
      <formula>$CI$1=2</formula>
    </cfRule>
  </conditionalFormatting>
  <conditionalFormatting sqref="E487">
    <cfRule type="expression" dxfId="12772" priority="9373">
      <formula>$CI$1=3</formula>
    </cfRule>
  </conditionalFormatting>
  <conditionalFormatting sqref="E488">
    <cfRule type="expression" dxfId="12771" priority="9372">
      <formula>$CI$1=4</formula>
    </cfRule>
  </conditionalFormatting>
  <conditionalFormatting sqref="E495">
    <cfRule type="expression" dxfId="12770" priority="9287">
      <formula>$CI$1=1</formula>
    </cfRule>
  </conditionalFormatting>
  <conditionalFormatting sqref="E496">
    <cfRule type="expression" dxfId="12769" priority="9286">
      <formula>$CI$1=2</formula>
    </cfRule>
  </conditionalFormatting>
  <conditionalFormatting sqref="E497">
    <cfRule type="expression" dxfId="12768" priority="9285">
      <formula>$CI$1=3</formula>
    </cfRule>
  </conditionalFormatting>
  <conditionalFormatting sqref="E498">
    <cfRule type="expression" dxfId="12767" priority="9284">
      <formula>$CI$1=4</formula>
    </cfRule>
  </conditionalFormatting>
  <conditionalFormatting sqref="E505">
    <cfRule type="expression" dxfId="12766" priority="9199">
      <formula>$CI$1=1</formula>
    </cfRule>
  </conditionalFormatting>
  <conditionalFormatting sqref="E506">
    <cfRule type="expression" dxfId="12765" priority="9198">
      <formula>$CI$1=2</formula>
    </cfRule>
  </conditionalFormatting>
  <conditionalFormatting sqref="E507">
    <cfRule type="expression" dxfId="12764" priority="9197">
      <formula>$CI$1=3</formula>
    </cfRule>
  </conditionalFormatting>
  <conditionalFormatting sqref="E508">
    <cfRule type="expression" dxfId="12763" priority="9196">
      <formula>$CI$1=4</formula>
    </cfRule>
  </conditionalFormatting>
  <conditionalFormatting sqref="E515">
    <cfRule type="expression" dxfId="12762" priority="9111">
      <formula>$CI$1=1</formula>
    </cfRule>
  </conditionalFormatting>
  <conditionalFormatting sqref="E516">
    <cfRule type="expression" dxfId="12761" priority="9110">
      <formula>$CI$1=2</formula>
    </cfRule>
  </conditionalFormatting>
  <conditionalFormatting sqref="E517">
    <cfRule type="expression" dxfId="12760" priority="9109">
      <formula>$CI$1=3</formula>
    </cfRule>
  </conditionalFormatting>
  <conditionalFormatting sqref="E518">
    <cfRule type="expression" dxfId="12759" priority="9108">
      <formula>$CI$1=4</formula>
    </cfRule>
  </conditionalFormatting>
  <conditionalFormatting sqref="E525">
    <cfRule type="expression" dxfId="12758" priority="9023">
      <formula>$CI$1=1</formula>
    </cfRule>
  </conditionalFormatting>
  <conditionalFormatting sqref="E526">
    <cfRule type="expression" dxfId="12757" priority="9022">
      <formula>$CI$1=2</formula>
    </cfRule>
  </conditionalFormatting>
  <conditionalFormatting sqref="E527">
    <cfRule type="expression" dxfId="12756" priority="9021">
      <formula>$CI$1=3</formula>
    </cfRule>
  </conditionalFormatting>
  <conditionalFormatting sqref="E528">
    <cfRule type="expression" dxfId="12755" priority="9020">
      <formula>$CI$1=4</formula>
    </cfRule>
  </conditionalFormatting>
  <conditionalFormatting sqref="E535">
    <cfRule type="expression" dxfId="12754" priority="8935">
      <formula>$CI$1=1</formula>
    </cfRule>
  </conditionalFormatting>
  <conditionalFormatting sqref="E536">
    <cfRule type="expression" dxfId="12753" priority="8934">
      <formula>$CI$1=2</formula>
    </cfRule>
  </conditionalFormatting>
  <conditionalFormatting sqref="E537">
    <cfRule type="expression" dxfId="12752" priority="8933">
      <formula>$CI$1=3</formula>
    </cfRule>
  </conditionalFormatting>
  <conditionalFormatting sqref="E538">
    <cfRule type="expression" dxfId="12751" priority="8932">
      <formula>$CI$1=4</formula>
    </cfRule>
  </conditionalFormatting>
  <conditionalFormatting sqref="E545">
    <cfRule type="expression" dxfId="12750" priority="8847">
      <formula>$CI$1=1</formula>
    </cfRule>
  </conditionalFormatting>
  <conditionalFormatting sqref="E546">
    <cfRule type="expression" dxfId="12749" priority="8846">
      <formula>$CI$1=2</formula>
    </cfRule>
  </conditionalFormatting>
  <conditionalFormatting sqref="E547">
    <cfRule type="expression" dxfId="12748" priority="8845">
      <formula>$CI$1=3</formula>
    </cfRule>
  </conditionalFormatting>
  <conditionalFormatting sqref="E548">
    <cfRule type="expression" dxfId="12747" priority="8844">
      <formula>$CI$1=4</formula>
    </cfRule>
  </conditionalFormatting>
  <conditionalFormatting sqref="E555">
    <cfRule type="expression" dxfId="12746" priority="8759">
      <formula>$CI$1=1</formula>
    </cfRule>
  </conditionalFormatting>
  <conditionalFormatting sqref="E556">
    <cfRule type="expression" dxfId="12745" priority="8758">
      <formula>$CI$1=2</formula>
    </cfRule>
  </conditionalFormatting>
  <conditionalFormatting sqref="E557">
    <cfRule type="expression" dxfId="12744" priority="8757">
      <formula>$CI$1=3</formula>
    </cfRule>
  </conditionalFormatting>
  <conditionalFormatting sqref="E558">
    <cfRule type="expression" dxfId="12743" priority="8756">
      <formula>$CI$1=4</formula>
    </cfRule>
  </conditionalFormatting>
  <conditionalFormatting sqref="E565">
    <cfRule type="expression" dxfId="12742" priority="8671">
      <formula>$CI$1=1</formula>
    </cfRule>
  </conditionalFormatting>
  <conditionalFormatting sqref="E566">
    <cfRule type="expression" dxfId="12741" priority="8670">
      <formula>$CI$1=2</formula>
    </cfRule>
  </conditionalFormatting>
  <conditionalFormatting sqref="E567">
    <cfRule type="expression" dxfId="12740" priority="8669">
      <formula>$CI$1=3</formula>
    </cfRule>
  </conditionalFormatting>
  <conditionalFormatting sqref="E568">
    <cfRule type="expression" dxfId="12739" priority="8668">
      <formula>$CI$1=4</formula>
    </cfRule>
  </conditionalFormatting>
  <conditionalFormatting sqref="E575">
    <cfRule type="expression" dxfId="12738" priority="8583">
      <formula>$CI$1=1</formula>
    </cfRule>
  </conditionalFormatting>
  <conditionalFormatting sqref="E576">
    <cfRule type="expression" dxfId="12737" priority="8582">
      <formula>$CI$1=2</formula>
    </cfRule>
  </conditionalFormatting>
  <conditionalFormatting sqref="E577">
    <cfRule type="expression" dxfId="12736" priority="8581">
      <formula>$CI$1=3</formula>
    </cfRule>
  </conditionalFormatting>
  <conditionalFormatting sqref="E578">
    <cfRule type="expression" dxfId="12735" priority="8580">
      <formula>$CI$1=4</formula>
    </cfRule>
  </conditionalFormatting>
  <conditionalFormatting sqref="E585">
    <cfRule type="expression" dxfId="12734" priority="8495">
      <formula>$CI$1=1</formula>
    </cfRule>
  </conditionalFormatting>
  <conditionalFormatting sqref="E586">
    <cfRule type="expression" dxfId="12733" priority="8494">
      <formula>$CI$1=2</formula>
    </cfRule>
  </conditionalFormatting>
  <conditionalFormatting sqref="E587">
    <cfRule type="expression" dxfId="12732" priority="8493">
      <formula>$CI$1=3</formula>
    </cfRule>
  </conditionalFormatting>
  <conditionalFormatting sqref="E588">
    <cfRule type="expression" dxfId="12731" priority="8492">
      <formula>$CI$1=4</formula>
    </cfRule>
  </conditionalFormatting>
  <conditionalFormatting sqref="E595">
    <cfRule type="expression" dxfId="12730" priority="8407">
      <formula>$CI$1=1</formula>
    </cfRule>
  </conditionalFormatting>
  <conditionalFormatting sqref="E596">
    <cfRule type="expression" dxfId="12729" priority="8406">
      <formula>$CI$1=2</formula>
    </cfRule>
  </conditionalFormatting>
  <conditionalFormatting sqref="E597">
    <cfRule type="expression" dxfId="12728" priority="8405">
      <formula>$CI$1=3</formula>
    </cfRule>
  </conditionalFormatting>
  <conditionalFormatting sqref="E598">
    <cfRule type="expression" dxfId="12727" priority="8404">
      <formula>$CI$1=4</formula>
    </cfRule>
  </conditionalFormatting>
  <conditionalFormatting sqref="E605">
    <cfRule type="expression" dxfId="12726" priority="8319">
      <formula>$CI$1=1</formula>
    </cfRule>
  </conditionalFormatting>
  <conditionalFormatting sqref="E606">
    <cfRule type="expression" dxfId="12725" priority="8318">
      <formula>$CI$1=2</formula>
    </cfRule>
  </conditionalFormatting>
  <conditionalFormatting sqref="E607">
    <cfRule type="expression" dxfId="12724" priority="8317">
      <formula>$CI$1=3</formula>
    </cfRule>
  </conditionalFormatting>
  <conditionalFormatting sqref="E608">
    <cfRule type="expression" dxfId="12723" priority="8316">
      <formula>$CI$1=4</formula>
    </cfRule>
  </conditionalFormatting>
  <conditionalFormatting sqref="E615">
    <cfRule type="expression" dxfId="12722" priority="8231">
      <formula>$CI$1=1</formula>
    </cfRule>
  </conditionalFormatting>
  <conditionalFormatting sqref="E616">
    <cfRule type="expression" dxfId="12721" priority="8230">
      <formula>$CI$1=2</formula>
    </cfRule>
  </conditionalFormatting>
  <conditionalFormatting sqref="E617">
    <cfRule type="expression" dxfId="12720" priority="8229">
      <formula>$CI$1=3</formula>
    </cfRule>
  </conditionalFormatting>
  <conditionalFormatting sqref="E618">
    <cfRule type="expression" dxfId="12719" priority="8228">
      <formula>$CI$1=4</formula>
    </cfRule>
  </conditionalFormatting>
  <conditionalFormatting sqref="E625">
    <cfRule type="expression" dxfId="12718" priority="8143">
      <formula>$CI$1=1</formula>
    </cfRule>
  </conditionalFormatting>
  <conditionalFormatting sqref="E626">
    <cfRule type="expression" dxfId="12717" priority="8142">
      <formula>$CI$1=2</formula>
    </cfRule>
  </conditionalFormatting>
  <conditionalFormatting sqref="E627">
    <cfRule type="expression" dxfId="12716" priority="8141">
      <formula>$CI$1=3</formula>
    </cfRule>
  </conditionalFormatting>
  <conditionalFormatting sqref="E628">
    <cfRule type="expression" dxfId="12715" priority="8140">
      <formula>$CI$1=4</formula>
    </cfRule>
  </conditionalFormatting>
  <conditionalFormatting sqref="E635">
    <cfRule type="expression" dxfId="12714" priority="8055">
      <formula>$CI$1=1</formula>
    </cfRule>
  </conditionalFormatting>
  <conditionalFormatting sqref="E636">
    <cfRule type="expression" dxfId="12713" priority="8054">
      <formula>$CI$1=2</formula>
    </cfRule>
  </conditionalFormatting>
  <conditionalFormatting sqref="E637">
    <cfRule type="expression" dxfId="12712" priority="8053">
      <formula>$CI$1=3</formula>
    </cfRule>
  </conditionalFormatting>
  <conditionalFormatting sqref="E638">
    <cfRule type="expression" dxfId="12711" priority="8052">
      <formula>$CI$1=4</formula>
    </cfRule>
  </conditionalFormatting>
  <conditionalFormatting sqref="E645">
    <cfRule type="expression" dxfId="12710" priority="7967">
      <formula>$CI$1=1</formula>
    </cfRule>
  </conditionalFormatting>
  <conditionalFormatting sqref="E646">
    <cfRule type="expression" dxfId="12709" priority="7966">
      <formula>$CI$1=2</formula>
    </cfRule>
  </conditionalFormatting>
  <conditionalFormatting sqref="E647">
    <cfRule type="expression" dxfId="12708" priority="7965">
      <formula>$CI$1=3</formula>
    </cfRule>
  </conditionalFormatting>
  <conditionalFormatting sqref="E648">
    <cfRule type="expression" dxfId="12707" priority="7964">
      <formula>$CI$1=4</formula>
    </cfRule>
  </conditionalFormatting>
  <conditionalFormatting sqref="E655">
    <cfRule type="expression" dxfId="12706" priority="7879">
      <formula>$CI$1=1</formula>
    </cfRule>
  </conditionalFormatting>
  <conditionalFormatting sqref="E656">
    <cfRule type="expression" dxfId="12705" priority="7878">
      <formula>$CI$1=2</formula>
    </cfRule>
  </conditionalFormatting>
  <conditionalFormatting sqref="E657">
    <cfRule type="expression" dxfId="12704" priority="7877">
      <formula>$CI$1=3</formula>
    </cfRule>
  </conditionalFormatting>
  <conditionalFormatting sqref="E658">
    <cfRule type="expression" dxfId="12703" priority="7876">
      <formula>$CI$1=4</formula>
    </cfRule>
  </conditionalFormatting>
  <conditionalFormatting sqref="E665">
    <cfRule type="expression" dxfId="12702" priority="7791">
      <formula>$CI$1=1</formula>
    </cfRule>
  </conditionalFormatting>
  <conditionalFormatting sqref="E666">
    <cfRule type="expression" dxfId="12701" priority="7790">
      <formula>$CI$1=2</formula>
    </cfRule>
  </conditionalFormatting>
  <conditionalFormatting sqref="E667">
    <cfRule type="expression" dxfId="12700" priority="7789">
      <formula>$CI$1=3</formula>
    </cfRule>
  </conditionalFormatting>
  <conditionalFormatting sqref="E668">
    <cfRule type="expression" dxfId="12699" priority="7788">
      <formula>$CI$1=4</formula>
    </cfRule>
  </conditionalFormatting>
  <conditionalFormatting sqref="E675">
    <cfRule type="expression" dxfId="12698" priority="7703">
      <formula>$CI$1=1</formula>
    </cfRule>
  </conditionalFormatting>
  <conditionalFormatting sqref="E676">
    <cfRule type="expression" dxfId="12697" priority="7702">
      <formula>$CI$1=2</formula>
    </cfRule>
  </conditionalFormatting>
  <conditionalFormatting sqref="E677">
    <cfRule type="expression" dxfId="12696" priority="7701">
      <formula>$CI$1=3</formula>
    </cfRule>
  </conditionalFormatting>
  <conditionalFormatting sqref="E678">
    <cfRule type="expression" dxfId="12695" priority="7700">
      <formula>$CI$1=4</formula>
    </cfRule>
  </conditionalFormatting>
  <conditionalFormatting sqref="E685">
    <cfRule type="expression" dxfId="12694" priority="7615">
      <formula>$CI$1=1</formula>
    </cfRule>
  </conditionalFormatting>
  <conditionalFormatting sqref="E686">
    <cfRule type="expression" dxfId="12693" priority="7614">
      <formula>$CI$1=2</formula>
    </cfRule>
  </conditionalFormatting>
  <conditionalFormatting sqref="E687">
    <cfRule type="expression" dxfId="12692" priority="7613">
      <formula>$CI$1=3</formula>
    </cfRule>
  </conditionalFormatting>
  <conditionalFormatting sqref="E688">
    <cfRule type="expression" dxfId="12691" priority="7612">
      <formula>$CI$1=4</formula>
    </cfRule>
  </conditionalFormatting>
  <conditionalFormatting sqref="E695">
    <cfRule type="expression" dxfId="12690" priority="7527">
      <formula>$CI$1=1</formula>
    </cfRule>
  </conditionalFormatting>
  <conditionalFormatting sqref="E696">
    <cfRule type="expression" dxfId="12689" priority="7526">
      <formula>$CI$1=2</formula>
    </cfRule>
  </conditionalFormatting>
  <conditionalFormatting sqref="E697">
    <cfRule type="expression" dxfId="12688" priority="7525">
      <formula>$CI$1=3</formula>
    </cfRule>
  </conditionalFormatting>
  <conditionalFormatting sqref="E698">
    <cfRule type="expression" dxfId="12687" priority="7524">
      <formula>$CI$1=4</formula>
    </cfRule>
  </conditionalFormatting>
  <conditionalFormatting sqref="E705">
    <cfRule type="expression" dxfId="12686" priority="7439">
      <formula>$CI$1=1</formula>
    </cfRule>
  </conditionalFormatting>
  <conditionalFormatting sqref="E706">
    <cfRule type="expression" dxfId="12685" priority="7438">
      <formula>$CI$1=2</formula>
    </cfRule>
  </conditionalFormatting>
  <conditionalFormatting sqref="E707">
    <cfRule type="expression" dxfId="12684" priority="7437">
      <formula>$CI$1=3</formula>
    </cfRule>
  </conditionalFormatting>
  <conditionalFormatting sqref="E708">
    <cfRule type="expression" dxfId="12683" priority="7436">
      <formula>$CI$1=4</formula>
    </cfRule>
  </conditionalFormatting>
  <conditionalFormatting sqref="E715">
    <cfRule type="expression" dxfId="12682" priority="7351">
      <formula>$CI$1=1</formula>
    </cfRule>
  </conditionalFormatting>
  <conditionalFormatting sqref="E716">
    <cfRule type="expression" dxfId="12681" priority="7350">
      <formula>$CI$1=2</formula>
    </cfRule>
  </conditionalFormatting>
  <conditionalFormatting sqref="E717">
    <cfRule type="expression" dxfId="12680" priority="7349">
      <formula>$CI$1=3</formula>
    </cfRule>
  </conditionalFormatting>
  <conditionalFormatting sqref="E718">
    <cfRule type="expression" dxfId="12679" priority="7348">
      <formula>$CI$1=4</formula>
    </cfRule>
  </conditionalFormatting>
  <conditionalFormatting sqref="E725">
    <cfRule type="expression" dxfId="12678" priority="7263">
      <formula>$CI$1=1</formula>
    </cfRule>
  </conditionalFormatting>
  <conditionalFormatting sqref="E726">
    <cfRule type="expression" dxfId="12677" priority="7262">
      <formula>$CI$1=2</formula>
    </cfRule>
  </conditionalFormatting>
  <conditionalFormatting sqref="E727">
    <cfRule type="expression" dxfId="12676" priority="7261">
      <formula>$CI$1=3</formula>
    </cfRule>
  </conditionalFormatting>
  <conditionalFormatting sqref="E728">
    <cfRule type="expression" dxfId="12675" priority="7260">
      <formula>$CI$1=4</formula>
    </cfRule>
  </conditionalFormatting>
  <conditionalFormatting sqref="E735">
    <cfRule type="expression" dxfId="12674" priority="7175">
      <formula>$CI$1=1</formula>
    </cfRule>
  </conditionalFormatting>
  <conditionalFormatting sqref="E736">
    <cfRule type="expression" dxfId="12673" priority="7174">
      <formula>$CI$1=2</formula>
    </cfRule>
  </conditionalFormatting>
  <conditionalFormatting sqref="E737">
    <cfRule type="expression" dxfId="12672" priority="7173">
      <formula>$CI$1=3</formula>
    </cfRule>
  </conditionalFormatting>
  <conditionalFormatting sqref="E738">
    <cfRule type="expression" dxfId="12671" priority="7172">
      <formula>$CI$1=4</formula>
    </cfRule>
  </conditionalFormatting>
  <conditionalFormatting sqref="E745">
    <cfRule type="expression" dxfId="12670" priority="7087">
      <formula>$CI$1=1</formula>
    </cfRule>
  </conditionalFormatting>
  <conditionalFormatting sqref="E746">
    <cfRule type="expression" dxfId="12669" priority="7086">
      <formula>$CI$1=2</formula>
    </cfRule>
  </conditionalFormatting>
  <conditionalFormatting sqref="E747">
    <cfRule type="expression" dxfId="12668" priority="7085">
      <formula>$CI$1=3</formula>
    </cfRule>
  </conditionalFormatting>
  <conditionalFormatting sqref="E748">
    <cfRule type="expression" dxfId="12667" priority="7084">
      <formula>$CI$1=4</formula>
    </cfRule>
  </conditionalFormatting>
  <conditionalFormatting sqref="E755">
    <cfRule type="expression" dxfId="12666" priority="6999">
      <formula>$CI$1=1</formula>
    </cfRule>
  </conditionalFormatting>
  <conditionalFormatting sqref="E756">
    <cfRule type="expression" dxfId="12665" priority="6998">
      <formula>$CI$1=2</formula>
    </cfRule>
  </conditionalFormatting>
  <conditionalFormatting sqref="E757">
    <cfRule type="expression" dxfId="12664" priority="6997">
      <formula>$CI$1=3</formula>
    </cfRule>
  </conditionalFormatting>
  <conditionalFormatting sqref="E758">
    <cfRule type="expression" dxfId="12663" priority="6996">
      <formula>$CI$1=4</formula>
    </cfRule>
  </conditionalFormatting>
  <conditionalFormatting sqref="E765">
    <cfRule type="expression" dxfId="12662" priority="6911">
      <formula>$CI$1=1</formula>
    </cfRule>
  </conditionalFormatting>
  <conditionalFormatting sqref="E766">
    <cfRule type="expression" dxfId="12661" priority="6910">
      <formula>$CI$1=2</formula>
    </cfRule>
  </conditionalFormatting>
  <conditionalFormatting sqref="E767">
    <cfRule type="expression" dxfId="12660" priority="6909">
      <formula>$CI$1=3</formula>
    </cfRule>
  </conditionalFormatting>
  <conditionalFormatting sqref="E768">
    <cfRule type="expression" dxfId="12659" priority="6908">
      <formula>$CI$1=4</formula>
    </cfRule>
  </conditionalFormatting>
  <conditionalFormatting sqref="E775">
    <cfRule type="expression" dxfId="12658" priority="6823">
      <formula>$CI$1=1</formula>
    </cfRule>
  </conditionalFormatting>
  <conditionalFormatting sqref="E776">
    <cfRule type="expression" dxfId="12657" priority="6822">
      <formula>$CI$1=2</formula>
    </cfRule>
  </conditionalFormatting>
  <conditionalFormatting sqref="E777">
    <cfRule type="expression" dxfId="12656" priority="6821">
      <formula>$CI$1=3</formula>
    </cfRule>
  </conditionalFormatting>
  <conditionalFormatting sqref="E778">
    <cfRule type="expression" dxfId="12655" priority="6820">
      <formula>$CI$1=4</formula>
    </cfRule>
  </conditionalFormatting>
  <conditionalFormatting sqref="E785">
    <cfRule type="expression" dxfId="12654" priority="6735">
      <formula>$CI$1=1</formula>
    </cfRule>
  </conditionalFormatting>
  <conditionalFormatting sqref="E786">
    <cfRule type="expression" dxfId="12653" priority="6734">
      <formula>$CI$1=2</formula>
    </cfRule>
  </conditionalFormatting>
  <conditionalFormatting sqref="E787">
    <cfRule type="expression" dxfId="12652" priority="6733">
      <formula>$CI$1=3</formula>
    </cfRule>
  </conditionalFormatting>
  <conditionalFormatting sqref="E788">
    <cfRule type="expression" dxfId="12651" priority="6732">
      <formula>$CI$1=4</formula>
    </cfRule>
  </conditionalFormatting>
  <conditionalFormatting sqref="E795">
    <cfRule type="expression" dxfId="12650" priority="6647">
      <formula>$CI$1=1</formula>
    </cfRule>
  </conditionalFormatting>
  <conditionalFormatting sqref="E796">
    <cfRule type="expression" dxfId="12649" priority="6646">
      <formula>$CI$1=2</formula>
    </cfRule>
  </conditionalFormatting>
  <conditionalFormatting sqref="E797">
    <cfRule type="expression" dxfId="12648" priority="6645">
      <formula>$CI$1=3</formula>
    </cfRule>
  </conditionalFormatting>
  <conditionalFormatting sqref="E798">
    <cfRule type="expression" dxfId="12647" priority="6644">
      <formula>$CI$1=4</formula>
    </cfRule>
  </conditionalFormatting>
  <conditionalFormatting sqref="E805">
    <cfRule type="expression" dxfId="12646" priority="6559">
      <formula>$CI$1=1</formula>
    </cfRule>
  </conditionalFormatting>
  <conditionalFormatting sqref="E806">
    <cfRule type="expression" dxfId="12645" priority="6558">
      <formula>$CI$1=2</formula>
    </cfRule>
  </conditionalFormatting>
  <conditionalFormatting sqref="E807">
    <cfRule type="expression" dxfId="12644" priority="6557">
      <formula>$CI$1=3</formula>
    </cfRule>
  </conditionalFormatting>
  <conditionalFormatting sqref="E808">
    <cfRule type="expression" dxfId="12643" priority="6556">
      <formula>$CI$1=4</formula>
    </cfRule>
  </conditionalFormatting>
  <conditionalFormatting sqref="E815">
    <cfRule type="expression" dxfId="12642" priority="6471">
      <formula>$CI$1=1</formula>
    </cfRule>
  </conditionalFormatting>
  <conditionalFormatting sqref="E816">
    <cfRule type="expression" dxfId="12641" priority="6470">
      <formula>$CI$1=2</formula>
    </cfRule>
  </conditionalFormatting>
  <conditionalFormatting sqref="E817">
    <cfRule type="expression" dxfId="12640" priority="6469">
      <formula>$CI$1=3</formula>
    </cfRule>
  </conditionalFormatting>
  <conditionalFormatting sqref="E818">
    <cfRule type="expression" dxfId="12639" priority="6468">
      <formula>$CI$1=4</formula>
    </cfRule>
  </conditionalFormatting>
  <conditionalFormatting sqref="E825">
    <cfRule type="expression" dxfId="12638" priority="6383">
      <formula>$CI$1=1</formula>
    </cfRule>
  </conditionalFormatting>
  <conditionalFormatting sqref="E826">
    <cfRule type="expression" dxfId="12637" priority="6382">
      <formula>$CI$1=2</formula>
    </cfRule>
  </conditionalFormatting>
  <conditionalFormatting sqref="E827">
    <cfRule type="expression" dxfId="12636" priority="6381">
      <formula>$CI$1=3</formula>
    </cfRule>
  </conditionalFormatting>
  <conditionalFormatting sqref="E828">
    <cfRule type="expression" dxfId="12635" priority="6380">
      <formula>$CI$1=4</formula>
    </cfRule>
  </conditionalFormatting>
  <conditionalFormatting sqref="E835">
    <cfRule type="expression" dxfId="12634" priority="6295">
      <formula>$CI$1=1</formula>
    </cfRule>
  </conditionalFormatting>
  <conditionalFormatting sqref="E836">
    <cfRule type="expression" dxfId="12633" priority="6294">
      <formula>$CI$1=2</formula>
    </cfRule>
  </conditionalFormatting>
  <conditionalFormatting sqref="E837">
    <cfRule type="expression" dxfId="12632" priority="6293">
      <formula>$CI$1=3</formula>
    </cfRule>
  </conditionalFormatting>
  <conditionalFormatting sqref="E838">
    <cfRule type="expression" dxfId="12631" priority="6292">
      <formula>$CI$1=4</formula>
    </cfRule>
  </conditionalFormatting>
  <conditionalFormatting sqref="E845">
    <cfRule type="expression" dxfId="12630" priority="6207">
      <formula>$CI$1=1</formula>
    </cfRule>
  </conditionalFormatting>
  <conditionalFormatting sqref="E846">
    <cfRule type="expression" dxfId="12629" priority="6206">
      <formula>$CI$1=2</formula>
    </cfRule>
  </conditionalFormatting>
  <conditionalFormatting sqref="E847">
    <cfRule type="expression" dxfId="12628" priority="6205">
      <formula>$CI$1=3</formula>
    </cfRule>
  </conditionalFormatting>
  <conditionalFormatting sqref="E848">
    <cfRule type="expression" dxfId="12627" priority="6204">
      <formula>$CI$1=4</formula>
    </cfRule>
  </conditionalFormatting>
  <conditionalFormatting sqref="E855">
    <cfRule type="expression" dxfId="12626" priority="6119">
      <formula>$CI$1=1</formula>
    </cfRule>
  </conditionalFormatting>
  <conditionalFormatting sqref="E856">
    <cfRule type="expression" dxfId="12625" priority="6118">
      <formula>$CI$1=2</formula>
    </cfRule>
  </conditionalFormatting>
  <conditionalFormatting sqref="E857">
    <cfRule type="expression" dxfId="12624" priority="6117">
      <formula>$CI$1=3</formula>
    </cfRule>
  </conditionalFormatting>
  <conditionalFormatting sqref="E858">
    <cfRule type="expression" dxfId="12623" priority="6116">
      <formula>$CI$1=4</formula>
    </cfRule>
  </conditionalFormatting>
  <conditionalFormatting sqref="E865">
    <cfRule type="expression" dxfId="12622" priority="6031">
      <formula>$CI$1=1</formula>
    </cfRule>
  </conditionalFormatting>
  <conditionalFormatting sqref="E866">
    <cfRule type="expression" dxfId="12621" priority="6030">
      <formula>$CI$1=2</formula>
    </cfRule>
  </conditionalFormatting>
  <conditionalFormatting sqref="E867">
    <cfRule type="expression" dxfId="12620" priority="6029">
      <formula>$CI$1=3</formula>
    </cfRule>
  </conditionalFormatting>
  <conditionalFormatting sqref="E868">
    <cfRule type="expression" dxfId="12619" priority="6028">
      <formula>$CI$1=4</formula>
    </cfRule>
  </conditionalFormatting>
  <conditionalFormatting sqref="E875">
    <cfRule type="expression" dxfId="12618" priority="5943">
      <formula>$CI$1=1</formula>
    </cfRule>
  </conditionalFormatting>
  <conditionalFormatting sqref="E876">
    <cfRule type="expression" dxfId="12617" priority="5942">
      <formula>$CI$1=2</formula>
    </cfRule>
  </conditionalFormatting>
  <conditionalFormatting sqref="E877">
    <cfRule type="expression" dxfId="12616" priority="5941">
      <formula>$CI$1=3</formula>
    </cfRule>
  </conditionalFormatting>
  <conditionalFormatting sqref="E878">
    <cfRule type="expression" dxfId="12615" priority="5940">
      <formula>$CI$1=4</formula>
    </cfRule>
  </conditionalFormatting>
  <conditionalFormatting sqref="E885">
    <cfRule type="expression" dxfId="12614" priority="5855">
      <formula>$CI$1=1</formula>
    </cfRule>
  </conditionalFormatting>
  <conditionalFormatting sqref="E886">
    <cfRule type="expression" dxfId="12613" priority="5854">
      <formula>$CI$1=2</formula>
    </cfRule>
  </conditionalFormatting>
  <conditionalFormatting sqref="E887">
    <cfRule type="expression" dxfId="12612" priority="5853">
      <formula>$CI$1=3</formula>
    </cfRule>
  </conditionalFormatting>
  <conditionalFormatting sqref="E888">
    <cfRule type="expression" dxfId="12611" priority="5852">
      <formula>$CI$1=4</formula>
    </cfRule>
  </conditionalFormatting>
  <conditionalFormatting sqref="E895">
    <cfRule type="expression" dxfId="12610" priority="5767">
      <formula>$CI$1=1</formula>
    </cfRule>
  </conditionalFormatting>
  <conditionalFormatting sqref="E896">
    <cfRule type="expression" dxfId="12609" priority="5766">
      <formula>$CI$1=2</formula>
    </cfRule>
  </conditionalFormatting>
  <conditionalFormatting sqref="E897">
    <cfRule type="expression" dxfId="12608" priority="5765">
      <formula>$CI$1=3</formula>
    </cfRule>
  </conditionalFormatting>
  <conditionalFormatting sqref="E898">
    <cfRule type="expression" dxfId="12607" priority="5764">
      <formula>$CI$1=4</formula>
    </cfRule>
  </conditionalFormatting>
  <conditionalFormatting sqref="E905">
    <cfRule type="expression" dxfId="12606" priority="5679">
      <formula>$CI$1=1</formula>
    </cfRule>
  </conditionalFormatting>
  <conditionalFormatting sqref="E906">
    <cfRule type="expression" dxfId="12605" priority="5678">
      <formula>$CI$1=2</formula>
    </cfRule>
  </conditionalFormatting>
  <conditionalFormatting sqref="E907">
    <cfRule type="expression" dxfId="12604" priority="5677">
      <formula>$CI$1=3</formula>
    </cfRule>
  </conditionalFormatting>
  <conditionalFormatting sqref="E908">
    <cfRule type="expression" dxfId="12603" priority="5676">
      <formula>$CI$1=4</formula>
    </cfRule>
  </conditionalFormatting>
  <conditionalFormatting sqref="E915">
    <cfRule type="expression" dxfId="12602" priority="5591">
      <formula>$CI$1=1</formula>
    </cfRule>
  </conditionalFormatting>
  <conditionalFormatting sqref="E916">
    <cfRule type="expression" dxfId="12601" priority="5590">
      <formula>$CI$1=2</formula>
    </cfRule>
  </conditionalFormatting>
  <conditionalFormatting sqref="E917">
    <cfRule type="expression" dxfId="12600" priority="5589">
      <formula>$CI$1=3</formula>
    </cfRule>
  </conditionalFormatting>
  <conditionalFormatting sqref="E918">
    <cfRule type="expression" dxfId="12599" priority="5588">
      <formula>$CI$1=4</formula>
    </cfRule>
  </conditionalFormatting>
  <conditionalFormatting sqref="E925">
    <cfRule type="expression" dxfId="12598" priority="5503">
      <formula>$CI$1=1</formula>
    </cfRule>
  </conditionalFormatting>
  <conditionalFormatting sqref="E926">
    <cfRule type="expression" dxfId="12597" priority="5502">
      <formula>$CI$1=2</formula>
    </cfRule>
  </conditionalFormatting>
  <conditionalFormatting sqref="E927">
    <cfRule type="expression" dxfId="12596" priority="5501">
      <formula>$CI$1=3</formula>
    </cfRule>
  </conditionalFormatting>
  <conditionalFormatting sqref="E928">
    <cfRule type="expression" dxfId="12595" priority="5500">
      <formula>$CI$1=4</formula>
    </cfRule>
  </conditionalFormatting>
  <conditionalFormatting sqref="E935">
    <cfRule type="expression" dxfId="12594" priority="5415">
      <formula>$CI$1=1</formula>
    </cfRule>
  </conditionalFormatting>
  <conditionalFormatting sqref="E936">
    <cfRule type="expression" dxfId="12593" priority="5414">
      <formula>$CI$1=2</formula>
    </cfRule>
  </conditionalFormatting>
  <conditionalFormatting sqref="E937">
    <cfRule type="expression" dxfId="12592" priority="5413">
      <formula>$CI$1=3</formula>
    </cfRule>
  </conditionalFormatting>
  <conditionalFormatting sqref="E938">
    <cfRule type="expression" dxfId="12591" priority="5412">
      <formula>$CI$1=4</formula>
    </cfRule>
  </conditionalFormatting>
  <conditionalFormatting sqref="E945">
    <cfRule type="expression" dxfId="12590" priority="5327">
      <formula>$CI$1=1</formula>
    </cfRule>
  </conditionalFormatting>
  <conditionalFormatting sqref="E946">
    <cfRule type="expression" dxfId="12589" priority="5326">
      <formula>$CI$1=2</formula>
    </cfRule>
  </conditionalFormatting>
  <conditionalFormatting sqref="E947">
    <cfRule type="expression" dxfId="12588" priority="5325">
      <formula>$CI$1=3</formula>
    </cfRule>
  </conditionalFormatting>
  <conditionalFormatting sqref="E948">
    <cfRule type="expression" dxfId="12587" priority="5324">
      <formula>$CI$1=4</formula>
    </cfRule>
  </conditionalFormatting>
  <conditionalFormatting sqref="E955">
    <cfRule type="expression" dxfId="12586" priority="5239">
      <formula>$CI$1=1</formula>
    </cfRule>
  </conditionalFormatting>
  <conditionalFormatting sqref="E956">
    <cfRule type="expression" dxfId="12585" priority="5238">
      <formula>$CI$1=2</formula>
    </cfRule>
  </conditionalFormatting>
  <conditionalFormatting sqref="E957">
    <cfRule type="expression" dxfId="12584" priority="5237">
      <formula>$CI$1=3</formula>
    </cfRule>
  </conditionalFormatting>
  <conditionalFormatting sqref="E958">
    <cfRule type="expression" dxfId="12583" priority="5236">
      <formula>$CI$1=4</formula>
    </cfRule>
  </conditionalFormatting>
  <conditionalFormatting sqref="E965">
    <cfRule type="expression" dxfId="12582" priority="5151">
      <formula>$CI$1=1</formula>
    </cfRule>
  </conditionalFormatting>
  <conditionalFormatting sqref="E966">
    <cfRule type="expression" dxfId="12581" priority="5150">
      <formula>$CI$1=2</formula>
    </cfRule>
  </conditionalFormatting>
  <conditionalFormatting sqref="E967">
    <cfRule type="expression" dxfId="12580" priority="5149">
      <formula>$CI$1=3</formula>
    </cfRule>
  </conditionalFormatting>
  <conditionalFormatting sqref="E968">
    <cfRule type="expression" dxfId="12579" priority="5148">
      <formula>$CI$1=4</formula>
    </cfRule>
  </conditionalFormatting>
  <conditionalFormatting sqref="E975">
    <cfRule type="expression" dxfId="12578" priority="5063">
      <formula>$CI$1=1</formula>
    </cfRule>
  </conditionalFormatting>
  <conditionalFormatting sqref="E976">
    <cfRule type="expression" dxfId="12577" priority="5062">
      <formula>$CI$1=2</formula>
    </cfRule>
  </conditionalFormatting>
  <conditionalFormatting sqref="E977">
    <cfRule type="expression" dxfId="12576" priority="5061">
      <formula>$CI$1=3</formula>
    </cfRule>
  </conditionalFormatting>
  <conditionalFormatting sqref="E978">
    <cfRule type="expression" dxfId="12575" priority="5060">
      <formula>$CI$1=4</formula>
    </cfRule>
  </conditionalFormatting>
  <conditionalFormatting sqref="E985">
    <cfRule type="expression" dxfId="12574" priority="4975">
      <formula>$CI$1=1</formula>
    </cfRule>
  </conditionalFormatting>
  <conditionalFormatting sqref="E986">
    <cfRule type="expression" dxfId="12573" priority="4974">
      <formula>$CI$1=2</formula>
    </cfRule>
  </conditionalFormatting>
  <conditionalFormatting sqref="E987">
    <cfRule type="expression" dxfId="12572" priority="4973">
      <formula>$CI$1=3</formula>
    </cfRule>
  </conditionalFormatting>
  <conditionalFormatting sqref="E988">
    <cfRule type="expression" dxfId="12571" priority="4972">
      <formula>$CI$1=4</formula>
    </cfRule>
  </conditionalFormatting>
  <conditionalFormatting sqref="E995">
    <cfRule type="expression" dxfId="12570" priority="4887">
      <formula>$CI$1=1</formula>
    </cfRule>
  </conditionalFormatting>
  <conditionalFormatting sqref="E996">
    <cfRule type="expression" dxfId="12569" priority="4886">
      <formula>$CI$1=2</formula>
    </cfRule>
  </conditionalFormatting>
  <conditionalFormatting sqref="E997">
    <cfRule type="expression" dxfId="12568" priority="4885">
      <formula>$CI$1=3</formula>
    </cfRule>
  </conditionalFormatting>
  <conditionalFormatting sqref="E998">
    <cfRule type="expression" dxfId="12567" priority="4884">
      <formula>$CI$1=4</formula>
    </cfRule>
  </conditionalFormatting>
  <conditionalFormatting sqref="E1005">
    <cfRule type="expression" dxfId="12566" priority="4799">
      <formula>$CI$1=1</formula>
    </cfRule>
  </conditionalFormatting>
  <conditionalFormatting sqref="E1006">
    <cfRule type="expression" dxfId="12565" priority="4798">
      <formula>$CI$1=2</formula>
    </cfRule>
  </conditionalFormatting>
  <conditionalFormatting sqref="E1007">
    <cfRule type="expression" dxfId="12564" priority="4797">
      <formula>$CI$1=3</formula>
    </cfRule>
  </conditionalFormatting>
  <conditionalFormatting sqref="E1008">
    <cfRule type="expression" dxfId="12563" priority="4796">
      <formula>$CI$1=4</formula>
    </cfRule>
  </conditionalFormatting>
  <conditionalFormatting sqref="E1015">
    <cfRule type="expression" dxfId="12562" priority="4711">
      <formula>$CI$1=1</formula>
    </cfRule>
  </conditionalFormatting>
  <conditionalFormatting sqref="E1016">
    <cfRule type="expression" dxfId="12561" priority="4710">
      <formula>$CI$1=2</formula>
    </cfRule>
  </conditionalFormatting>
  <conditionalFormatting sqref="E1017">
    <cfRule type="expression" dxfId="12560" priority="4709">
      <formula>$CI$1=3</formula>
    </cfRule>
  </conditionalFormatting>
  <conditionalFormatting sqref="E1018">
    <cfRule type="expression" dxfId="12559" priority="4708">
      <formula>$CI$1=4</formula>
    </cfRule>
  </conditionalFormatting>
  <conditionalFormatting sqref="E1025">
    <cfRule type="expression" dxfId="12558" priority="4623">
      <formula>$CI$1=1</formula>
    </cfRule>
  </conditionalFormatting>
  <conditionalFormatting sqref="E1026">
    <cfRule type="expression" dxfId="12557" priority="4622">
      <formula>$CI$1=2</formula>
    </cfRule>
  </conditionalFormatting>
  <conditionalFormatting sqref="E1027">
    <cfRule type="expression" dxfId="12556" priority="4621">
      <formula>$CI$1=3</formula>
    </cfRule>
  </conditionalFormatting>
  <conditionalFormatting sqref="E1028">
    <cfRule type="expression" dxfId="12555" priority="4620">
      <formula>$CI$1=4</formula>
    </cfRule>
  </conditionalFormatting>
  <conditionalFormatting sqref="E1035">
    <cfRule type="expression" dxfId="12554" priority="4535">
      <formula>$CI$1=1</formula>
    </cfRule>
  </conditionalFormatting>
  <conditionalFormatting sqref="E1036">
    <cfRule type="expression" dxfId="12553" priority="4534">
      <formula>$CI$1=2</formula>
    </cfRule>
  </conditionalFormatting>
  <conditionalFormatting sqref="E1037">
    <cfRule type="expression" dxfId="12552" priority="4533">
      <formula>$CI$1=3</formula>
    </cfRule>
  </conditionalFormatting>
  <conditionalFormatting sqref="E1038">
    <cfRule type="expression" dxfId="12551" priority="4532">
      <formula>$CI$1=4</formula>
    </cfRule>
  </conditionalFormatting>
  <conditionalFormatting sqref="E1045">
    <cfRule type="expression" dxfId="12550" priority="4447">
      <formula>$CI$1=1</formula>
    </cfRule>
  </conditionalFormatting>
  <conditionalFormatting sqref="E1046">
    <cfRule type="expression" dxfId="12549" priority="4446">
      <formula>$CI$1=2</formula>
    </cfRule>
  </conditionalFormatting>
  <conditionalFormatting sqref="E1047">
    <cfRule type="expression" dxfId="12548" priority="4445">
      <formula>$CI$1=3</formula>
    </cfRule>
  </conditionalFormatting>
  <conditionalFormatting sqref="E1048">
    <cfRule type="expression" dxfId="12547" priority="4444">
      <formula>$CI$1=4</formula>
    </cfRule>
  </conditionalFormatting>
  <conditionalFormatting sqref="E1055">
    <cfRule type="expression" dxfId="12546" priority="4359">
      <formula>$CI$1=1</formula>
    </cfRule>
  </conditionalFormatting>
  <conditionalFormatting sqref="E1056">
    <cfRule type="expression" dxfId="12545" priority="4358">
      <formula>$CI$1=2</formula>
    </cfRule>
  </conditionalFormatting>
  <conditionalFormatting sqref="E1057">
    <cfRule type="expression" dxfId="12544" priority="4357">
      <formula>$CI$1=3</formula>
    </cfRule>
  </conditionalFormatting>
  <conditionalFormatting sqref="E1058">
    <cfRule type="expression" dxfId="12543" priority="4356">
      <formula>$CI$1=4</formula>
    </cfRule>
  </conditionalFormatting>
  <conditionalFormatting sqref="E1065">
    <cfRule type="expression" dxfId="12542" priority="4271">
      <formula>$CI$1=1</formula>
    </cfRule>
  </conditionalFormatting>
  <conditionalFormatting sqref="E1066">
    <cfRule type="expression" dxfId="12541" priority="4270">
      <formula>$CI$1=2</formula>
    </cfRule>
  </conditionalFormatting>
  <conditionalFormatting sqref="E1067">
    <cfRule type="expression" dxfId="12540" priority="4269">
      <formula>$CI$1=3</formula>
    </cfRule>
  </conditionalFormatting>
  <conditionalFormatting sqref="E1068">
    <cfRule type="expression" dxfId="12539" priority="4268">
      <formula>$CI$1=4</formula>
    </cfRule>
  </conditionalFormatting>
  <conditionalFormatting sqref="E1075">
    <cfRule type="expression" dxfId="12538" priority="4183">
      <formula>$CI$1=1</formula>
    </cfRule>
  </conditionalFormatting>
  <conditionalFormatting sqref="E1076">
    <cfRule type="expression" dxfId="12537" priority="4182">
      <formula>$CI$1=2</formula>
    </cfRule>
  </conditionalFormatting>
  <conditionalFormatting sqref="E1077">
    <cfRule type="expression" dxfId="12536" priority="4181">
      <formula>$CI$1=3</formula>
    </cfRule>
  </conditionalFormatting>
  <conditionalFormatting sqref="E1078">
    <cfRule type="expression" dxfId="12535" priority="4180">
      <formula>$CI$1=4</formula>
    </cfRule>
  </conditionalFormatting>
  <conditionalFormatting sqref="E1085">
    <cfRule type="expression" dxfId="12534" priority="4095">
      <formula>$CI$1=1</formula>
    </cfRule>
  </conditionalFormatting>
  <conditionalFormatting sqref="E1086">
    <cfRule type="expression" dxfId="12533" priority="4094">
      <formula>$CI$1=2</formula>
    </cfRule>
  </conditionalFormatting>
  <conditionalFormatting sqref="E1087">
    <cfRule type="expression" dxfId="12532" priority="4093">
      <formula>$CI$1=3</formula>
    </cfRule>
  </conditionalFormatting>
  <conditionalFormatting sqref="E1088">
    <cfRule type="expression" dxfId="12531" priority="4092">
      <formula>$CI$1=4</formula>
    </cfRule>
  </conditionalFormatting>
  <conditionalFormatting sqref="E1095">
    <cfRule type="expression" dxfId="12530" priority="4007">
      <formula>$CI$1=1</formula>
    </cfRule>
  </conditionalFormatting>
  <conditionalFormatting sqref="E1096">
    <cfRule type="expression" dxfId="12529" priority="4006">
      <formula>$CI$1=2</formula>
    </cfRule>
  </conditionalFormatting>
  <conditionalFormatting sqref="E1097">
    <cfRule type="expression" dxfId="12528" priority="4005">
      <formula>$CI$1=3</formula>
    </cfRule>
  </conditionalFormatting>
  <conditionalFormatting sqref="E1098">
    <cfRule type="expression" dxfId="12527" priority="4004">
      <formula>$CI$1=4</formula>
    </cfRule>
  </conditionalFormatting>
  <conditionalFormatting sqref="E1105">
    <cfRule type="expression" dxfId="12526" priority="3919">
      <formula>$CI$1=1</formula>
    </cfRule>
  </conditionalFormatting>
  <conditionalFormatting sqref="E1106">
    <cfRule type="expression" dxfId="12525" priority="3918">
      <formula>$CI$1=2</formula>
    </cfRule>
  </conditionalFormatting>
  <conditionalFormatting sqref="E1107">
    <cfRule type="expression" dxfId="12524" priority="3917">
      <formula>$CI$1=3</formula>
    </cfRule>
  </conditionalFormatting>
  <conditionalFormatting sqref="E1108">
    <cfRule type="expression" dxfId="12523" priority="3916">
      <formula>$CI$1=4</formula>
    </cfRule>
  </conditionalFormatting>
  <conditionalFormatting sqref="E1115">
    <cfRule type="expression" dxfId="12522" priority="3831">
      <formula>$CI$1=1</formula>
    </cfRule>
  </conditionalFormatting>
  <conditionalFormatting sqref="E1116">
    <cfRule type="expression" dxfId="12521" priority="3830">
      <formula>$CI$1=2</formula>
    </cfRule>
  </conditionalFormatting>
  <conditionalFormatting sqref="E1117">
    <cfRule type="expression" dxfId="12520" priority="3829">
      <formula>$CI$1=3</formula>
    </cfRule>
  </conditionalFormatting>
  <conditionalFormatting sqref="E1118">
    <cfRule type="expression" dxfId="12519" priority="3828">
      <formula>$CI$1=4</formula>
    </cfRule>
  </conditionalFormatting>
  <conditionalFormatting sqref="E1125">
    <cfRule type="expression" dxfId="12518" priority="3743">
      <formula>$CI$1=1</formula>
    </cfRule>
  </conditionalFormatting>
  <conditionalFormatting sqref="E1126">
    <cfRule type="expression" dxfId="12517" priority="3742">
      <formula>$CI$1=2</formula>
    </cfRule>
  </conditionalFormatting>
  <conditionalFormatting sqref="E1127">
    <cfRule type="expression" dxfId="12516" priority="3741">
      <formula>$CI$1=3</formula>
    </cfRule>
  </conditionalFormatting>
  <conditionalFormatting sqref="E1128">
    <cfRule type="expression" dxfId="12515" priority="3740">
      <formula>$CI$1=4</formula>
    </cfRule>
  </conditionalFormatting>
  <conditionalFormatting sqref="E1135">
    <cfRule type="expression" dxfId="12514" priority="3655">
      <formula>$CI$1=1</formula>
    </cfRule>
  </conditionalFormatting>
  <conditionalFormatting sqref="E1136">
    <cfRule type="expression" dxfId="12513" priority="3654">
      <formula>$CI$1=2</formula>
    </cfRule>
  </conditionalFormatting>
  <conditionalFormatting sqref="E1137">
    <cfRule type="expression" dxfId="12512" priority="3653">
      <formula>$CI$1=3</formula>
    </cfRule>
  </conditionalFormatting>
  <conditionalFormatting sqref="E1138">
    <cfRule type="expression" dxfId="12511" priority="3652">
      <formula>$CI$1=4</formula>
    </cfRule>
  </conditionalFormatting>
  <conditionalFormatting sqref="E1145">
    <cfRule type="expression" dxfId="12510" priority="3567">
      <formula>$CI$1=1</formula>
    </cfRule>
  </conditionalFormatting>
  <conditionalFormatting sqref="E1146">
    <cfRule type="expression" dxfId="12509" priority="3566">
      <formula>$CI$1=2</formula>
    </cfRule>
  </conditionalFormatting>
  <conditionalFormatting sqref="E1147">
    <cfRule type="expression" dxfId="12508" priority="3565">
      <formula>$CI$1=3</formula>
    </cfRule>
  </conditionalFormatting>
  <conditionalFormatting sqref="E1148">
    <cfRule type="expression" dxfId="12507" priority="3564">
      <formula>$CI$1=4</formula>
    </cfRule>
  </conditionalFormatting>
  <conditionalFormatting sqref="E1155">
    <cfRule type="expression" dxfId="12506" priority="3479">
      <formula>$CI$1=1</formula>
    </cfRule>
  </conditionalFormatting>
  <conditionalFormatting sqref="E1156">
    <cfRule type="expression" dxfId="12505" priority="3478">
      <formula>$CI$1=2</formula>
    </cfRule>
  </conditionalFormatting>
  <conditionalFormatting sqref="E1157">
    <cfRule type="expression" dxfId="12504" priority="3477">
      <formula>$CI$1=3</formula>
    </cfRule>
  </conditionalFormatting>
  <conditionalFormatting sqref="E1158">
    <cfRule type="expression" dxfId="12503" priority="3476">
      <formula>$CI$1=4</formula>
    </cfRule>
  </conditionalFormatting>
  <conditionalFormatting sqref="E1165">
    <cfRule type="expression" dxfId="12502" priority="3391">
      <formula>$CI$1=1</formula>
    </cfRule>
  </conditionalFormatting>
  <conditionalFormatting sqref="E1166">
    <cfRule type="expression" dxfId="12501" priority="3390">
      <formula>$CI$1=2</formula>
    </cfRule>
  </conditionalFormatting>
  <conditionalFormatting sqref="E1167">
    <cfRule type="expression" dxfId="12500" priority="3389">
      <formula>$CI$1=3</formula>
    </cfRule>
  </conditionalFormatting>
  <conditionalFormatting sqref="E1168">
    <cfRule type="expression" dxfId="12499" priority="3388">
      <formula>$CI$1=4</formula>
    </cfRule>
  </conditionalFormatting>
  <conditionalFormatting sqref="E1175">
    <cfRule type="expression" dxfId="12498" priority="3303">
      <formula>$CI$1=1</formula>
    </cfRule>
  </conditionalFormatting>
  <conditionalFormatting sqref="E1176">
    <cfRule type="expression" dxfId="12497" priority="3302">
      <formula>$CI$1=2</formula>
    </cfRule>
  </conditionalFormatting>
  <conditionalFormatting sqref="E1177">
    <cfRule type="expression" dxfId="12496" priority="3301">
      <formula>$CI$1=3</formula>
    </cfRule>
  </conditionalFormatting>
  <conditionalFormatting sqref="E1178">
    <cfRule type="expression" dxfId="12495" priority="3300">
      <formula>$CI$1=4</formula>
    </cfRule>
  </conditionalFormatting>
  <conditionalFormatting sqref="E1185">
    <cfRule type="expression" dxfId="12494" priority="3215">
      <formula>$CI$1=1</formula>
    </cfRule>
  </conditionalFormatting>
  <conditionalFormatting sqref="E1186">
    <cfRule type="expression" dxfId="12493" priority="3214">
      <formula>$CI$1=2</formula>
    </cfRule>
  </conditionalFormatting>
  <conditionalFormatting sqref="E1187">
    <cfRule type="expression" dxfId="12492" priority="3213">
      <formula>$CI$1=3</formula>
    </cfRule>
  </conditionalFormatting>
  <conditionalFormatting sqref="E1188">
    <cfRule type="expression" dxfId="12491" priority="3212">
      <formula>$CI$1=4</formula>
    </cfRule>
  </conditionalFormatting>
  <conditionalFormatting sqref="E1195">
    <cfRule type="expression" dxfId="12490" priority="3127">
      <formula>$CI$1=1</formula>
    </cfRule>
  </conditionalFormatting>
  <conditionalFormatting sqref="E1196">
    <cfRule type="expression" dxfId="12489" priority="3126">
      <formula>$CI$1=2</formula>
    </cfRule>
  </conditionalFormatting>
  <conditionalFormatting sqref="E1197">
    <cfRule type="expression" dxfId="12488" priority="3125">
      <formula>$CI$1=3</formula>
    </cfRule>
  </conditionalFormatting>
  <conditionalFormatting sqref="E1198">
    <cfRule type="expression" dxfId="12487" priority="3124">
      <formula>$CI$1=4</formula>
    </cfRule>
  </conditionalFormatting>
  <conditionalFormatting sqref="E1205">
    <cfRule type="expression" dxfId="12486" priority="3039">
      <formula>$CI$1=1</formula>
    </cfRule>
  </conditionalFormatting>
  <conditionalFormatting sqref="E1206">
    <cfRule type="expression" dxfId="12485" priority="3038">
      <formula>$CI$1=2</formula>
    </cfRule>
  </conditionalFormatting>
  <conditionalFormatting sqref="E1207">
    <cfRule type="expression" dxfId="12484" priority="3037">
      <formula>$CI$1=3</formula>
    </cfRule>
  </conditionalFormatting>
  <conditionalFormatting sqref="E1208">
    <cfRule type="expression" dxfId="12483" priority="3036">
      <formula>$CI$1=4</formula>
    </cfRule>
  </conditionalFormatting>
  <conditionalFormatting sqref="E1215">
    <cfRule type="expression" dxfId="12482" priority="2951">
      <formula>$CI$1=1</formula>
    </cfRule>
  </conditionalFormatting>
  <conditionalFormatting sqref="E1216">
    <cfRule type="expression" dxfId="12481" priority="2950">
      <formula>$CI$1=2</formula>
    </cfRule>
  </conditionalFormatting>
  <conditionalFormatting sqref="E1217">
    <cfRule type="expression" dxfId="12480" priority="2949">
      <formula>$CI$1=3</formula>
    </cfRule>
  </conditionalFormatting>
  <conditionalFormatting sqref="E1218">
    <cfRule type="expression" dxfId="12479" priority="2948">
      <formula>$CI$1=4</formula>
    </cfRule>
  </conditionalFormatting>
  <conditionalFormatting sqref="E1225">
    <cfRule type="expression" dxfId="12478" priority="2863">
      <formula>$CI$1=1</formula>
    </cfRule>
  </conditionalFormatting>
  <conditionalFormatting sqref="E1226">
    <cfRule type="expression" dxfId="12477" priority="2862">
      <formula>$CI$1=2</formula>
    </cfRule>
  </conditionalFormatting>
  <conditionalFormatting sqref="E1227">
    <cfRule type="expression" dxfId="12476" priority="2861">
      <formula>$CI$1=3</formula>
    </cfRule>
  </conditionalFormatting>
  <conditionalFormatting sqref="E1228">
    <cfRule type="expression" dxfId="12475" priority="2860">
      <formula>$CI$1=4</formula>
    </cfRule>
  </conditionalFormatting>
  <conditionalFormatting sqref="E1235">
    <cfRule type="expression" dxfId="12474" priority="2775">
      <formula>$CI$1=1</formula>
    </cfRule>
  </conditionalFormatting>
  <conditionalFormatting sqref="E1236">
    <cfRule type="expression" dxfId="12473" priority="2774">
      <formula>$CI$1=2</formula>
    </cfRule>
  </conditionalFormatting>
  <conditionalFormatting sqref="E1237">
    <cfRule type="expression" dxfId="12472" priority="2773">
      <formula>$CI$1=3</formula>
    </cfRule>
  </conditionalFormatting>
  <conditionalFormatting sqref="E1238">
    <cfRule type="expression" dxfId="12471" priority="2772">
      <formula>$CI$1=4</formula>
    </cfRule>
  </conditionalFormatting>
  <conditionalFormatting sqref="E1245">
    <cfRule type="expression" dxfId="12470" priority="2687">
      <formula>$CI$1=1</formula>
    </cfRule>
  </conditionalFormatting>
  <conditionalFormatting sqref="E1246">
    <cfRule type="expression" dxfId="12469" priority="2686">
      <formula>$CI$1=2</formula>
    </cfRule>
  </conditionalFormatting>
  <conditionalFormatting sqref="E1247">
    <cfRule type="expression" dxfId="12468" priority="2685">
      <formula>$CI$1=3</formula>
    </cfRule>
  </conditionalFormatting>
  <conditionalFormatting sqref="E1248">
    <cfRule type="expression" dxfId="12467" priority="2684">
      <formula>$CI$1=4</formula>
    </cfRule>
  </conditionalFormatting>
  <conditionalFormatting sqref="E1255">
    <cfRule type="expression" dxfId="12466" priority="2599">
      <formula>$CI$1=1</formula>
    </cfRule>
  </conditionalFormatting>
  <conditionalFormatting sqref="E1256">
    <cfRule type="expression" dxfId="12465" priority="2598">
      <formula>$CI$1=2</formula>
    </cfRule>
  </conditionalFormatting>
  <conditionalFormatting sqref="E1257">
    <cfRule type="expression" dxfId="12464" priority="2597">
      <formula>$CI$1=3</formula>
    </cfRule>
  </conditionalFormatting>
  <conditionalFormatting sqref="E1258">
    <cfRule type="expression" dxfId="12463" priority="2596">
      <formula>$CI$1=4</formula>
    </cfRule>
  </conditionalFormatting>
  <conditionalFormatting sqref="E1265">
    <cfRule type="expression" dxfId="12462" priority="2511">
      <formula>$CI$1=1</formula>
    </cfRule>
  </conditionalFormatting>
  <conditionalFormatting sqref="E1266">
    <cfRule type="expression" dxfId="12461" priority="2510">
      <formula>$CI$1=2</formula>
    </cfRule>
  </conditionalFormatting>
  <conditionalFormatting sqref="E1267">
    <cfRule type="expression" dxfId="12460" priority="2509">
      <formula>$CI$1=3</formula>
    </cfRule>
  </conditionalFormatting>
  <conditionalFormatting sqref="E1268">
    <cfRule type="expression" dxfId="12459" priority="2508">
      <formula>$CI$1=4</formula>
    </cfRule>
  </conditionalFormatting>
  <conditionalFormatting sqref="E1275">
    <cfRule type="expression" dxfId="12458" priority="2423">
      <formula>$CI$1=1</formula>
    </cfRule>
  </conditionalFormatting>
  <conditionalFormatting sqref="E1276">
    <cfRule type="expression" dxfId="12457" priority="2422">
      <formula>$CI$1=2</formula>
    </cfRule>
  </conditionalFormatting>
  <conditionalFormatting sqref="E1277">
    <cfRule type="expression" dxfId="12456" priority="2421">
      <formula>$CI$1=3</formula>
    </cfRule>
  </conditionalFormatting>
  <conditionalFormatting sqref="E1278">
    <cfRule type="expression" dxfId="12455" priority="2420">
      <formula>$CI$1=4</formula>
    </cfRule>
  </conditionalFormatting>
  <conditionalFormatting sqref="E1285">
    <cfRule type="expression" dxfId="12454" priority="2335">
      <formula>$CI$1=1</formula>
    </cfRule>
  </conditionalFormatting>
  <conditionalFormatting sqref="E1286">
    <cfRule type="expression" dxfId="12453" priority="2334">
      <formula>$CI$1=2</formula>
    </cfRule>
  </conditionalFormatting>
  <conditionalFormatting sqref="E1287">
    <cfRule type="expression" dxfId="12452" priority="2333">
      <formula>$CI$1=3</formula>
    </cfRule>
  </conditionalFormatting>
  <conditionalFormatting sqref="E1288">
    <cfRule type="expression" dxfId="12451" priority="2332">
      <formula>$CI$1=4</formula>
    </cfRule>
  </conditionalFormatting>
  <conditionalFormatting sqref="E1295">
    <cfRule type="expression" dxfId="12450" priority="2247">
      <formula>$CI$1=1</formula>
    </cfRule>
  </conditionalFormatting>
  <conditionalFormatting sqref="E1296">
    <cfRule type="expression" dxfId="12449" priority="2246">
      <formula>$CI$1=2</formula>
    </cfRule>
  </conditionalFormatting>
  <conditionalFormatting sqref="E1297">
    <cfRule type="expression" dxfId="12448" priority="2245">
      <formula>$CI$1=3</formula>
    </cfRule>
  </conditionalFormatting>
  <conditionalFormatting sqref="E1298">
    <cfRule type="expression" dxfId="12447" priority="2244">
      <formula>$CI$1=4</formula>
    </cfRule>
  </conditionalFormatting>
  <conditionalFormatting sqref="E1305">
    <cfRule type="expression" dxfId="12446" priority="2159">
      <formula>$CI$1=1</formula>
    </cfRule>
  </conditionalFormatting>
  <conditionalFormatting sqref="E1306">
    <cfRule type="expression" dxfId="12445" priority="2158">
      <formula>$CI$1=2</formula>
    </cfRule>
  </conditionalFormatting>
  <conditionalFormatting sqref="E1307">
    <cfRule type="expression" dxfId="12444" priority="2157">
      <formula>$CI$1=3</formula>
    </cfRule>
  </conditionalFormatting>
  <conditionalFormatting sqref="E1308">
    <cfRule type="expression" dxfId="12443" priority="2156">
      <formula>$CI$1=4</formula>
    </cfRule>
  </conditionalFormatting>
  <conditionalFormatting sqref="E1315">
    <cfRule type="expression" dxfId="12442" priority="2071">
      <formula>$CI$1=1</formula>
    </cfRule>
  </conditionalFormatting>
  <conditionalFormatting sqref="E1316">
    <cfRule type="expression" dxfId="12441" priority="2070">
      <formula>$CI$1=2</formula>
    </cfRule>
  </conditionalFormatting>
  <conditionalFormatting sqref="E1317">
    <cfRule type="expression" dxfId="12440" priority="2069">
      <formula>$CI$1=3</formula>
    </cfRule>
  </conditionalFormatting>
  <conditionalFormatting sqref="E1318">
    <cfRule type="expression" dxfId="12439" priority="2068">
      <formula>$CI$1=4</formula>
    </cfRule>
  </conditionalFormatting>
  <conditionalFormatting sqref="E1325">
    <cfRule type="expression" dxfId="12438" priority="1983">
      <formula>$CI$1=1</formula>
    </cfRule>
  </conditionalFormatting>
  <conditionalFormatting sqref="E1326">
    <cfRule type="expression" dxfId="12437" priority="1982">
      <formula>$CI$1=2</formula>
    </cfRule>
  </conditionalFormatting>
  <conditionalFormatting sqref="E1327">
    <cfRule type="expression" dxfId="12436" priority="1981">
      <formula>$CI$1=3</formula>
    </cfRule>
  </conditionalFormatting>
  <conditionalFormatting sqref="E1328">
    <cfRule type="expression" dxfId="12435" priority="1980">
      <formula>$CI$1=4</formula>
    </cfRule>
  </conditionalFormatting>
  <conditionalFormatting sqref="E1335">
    <cfRule type="expression" dxfId="12434" priority="1895">
      <formula>$CI$1=1</formula>
    </cfRule>
  </conditionalFormatting>
  <conditionalFormatting sqref="E1336">
    <cfRule type="expression" dxfId="12433" priority="1894">
      <formula>$CI$1=2</formula>
    </cfRule>
  </conditionalFormatting>
  <conditionalFormatting sqref="E1337">
    <cfRule type="expression" dxfId="12432" priority="1893">
      <formula>$CI$1=3</formula>
    </cfRule>
  </conditionalFormatting>
  <conditionalFormatting sqref="E1338">
    <cfRule type="expression" dxfId="12431" priority="1892">
      <formula>$CI$1=4</formula>
    </cfRule>
  </conditionalFormatting>
  <conditionalFormatting sqref="E1345">
    <cfRule type="expression" dxfId="12430" priority="1807">
      <formula>$CI$1=1</formula>
    </cfRule>
  </conditionalFormatting>
  <conditionalFormatting sqref="E1346">
    <cfRule type="expression" dxfId="12429" priority="1806">
      <formula>$CI$1=2</formula>
    </cfRule>
  </conditionalFormatting>
  <conditionalFormatting sqref="E1347">
    <cfRule type="expression" dxfId="12428" priority="1805">
      <formula>$CI$1=3</formula>
    </cfRule>
  </conditionalFormatting>
  <conditionalFormatting sqref="E1348">
    <cfRule type="expression" dxfId="12427" priority="1804">
      <formula>$CI$1=4</formula>
    </cfRule>
  </conditionalFormatting>
  <conditionalFormatting sqref="E1355">
    <cfRule type="expression" dxfId="12426" priority="1719">
      <formula>$CI$1=1</formula>
    </cfRule>
  </conditionalFormatting>
  <conditionalFormatting sqref="E1356">
    <cfRule type="expression" dxfId="12425" priority="1718">
      <formula>$CI$1=2</formula>
    </cfRule>
  </conditionalFormatting>
  <conditionalFormatting sqref="E1357">
    <cfRule type="expression" dxfId="12424" priority="1717">
      <formula>$CI$1=3</formula>
    </cfRule>
  </conditionalFormatting>
  <conditionalFormatting sqref="E1358">
    <cfRule type="expression" dxfId="12423" priority="1716">
      <formula>$CI$1=4</formula>
    </cfRule>
  </conditionalFormatting>
  <conditionalFormatting sqref="E1365">
    <cfRule type="expression" dxfId="12422" priority="1631">
      <formula>$CI$1=1</formula>
    </cfRule>
  </conditionalFormatting>
  <conditionalFormatting sqref="E1366">
    <cfRule type="expression" dxfId="12421" priority="1630">
      <formula>$CI$1=2</formula>
    </cfRule>
  </conditionalFormatting>
  <conditionalFormatting sqref="E1367">
    <cfRule type="expression" dxfId="12420" priority="1629">
      <formula>$CI$1=3</formula>
    </cfRule>
  </conditionalFormatting>
  <conditionalFormatting sqref="E1368">
    <cfRule type="expression" dxfId="12419" priority="1628">
      <formula>$CI$1=4</formula>
    </cfRule>
  </conditionalFormatting>
  <conditionalFormatting sqref="E1375">
    <cfRule type="expression" dxfId="12418" priority="1543">
      <formula>$CI$1=1</formula>
    </cfRule>
  </conditionalFormatting>
  <conditionalFormatting sqref="E1376">
    <cfRule type="expression" dxfId="12417" priority="1542">
      <formula>$CI$1=2</formula>
    </cfRule>
  </conditionalFormatting>
  <conditionalFormatting sqref="E1377">
    <cfRule type="expression" dxfId="12416" priority="1541">
      <formula>$CI$1=3</formula>
    </cfRule>
  </conditionalFormatting>
  <conditionalFormatting sqref="E1378">
    <cfRule type="expression" dxfId="12415" priority="1540">
      <formula>$CI$1=4</formula>
    </cfRule>
  </conditionalFormatting>
  <conditionalFormatting sqref="E1385">
    <cfRule type="expression" dxfId="12414" priority="1455">
      <formula>$CI$1=1</formula>
    </cfRule>
  </conditionalFormatting>
  <conditionalFormatting sqref="E1386">
    <cfRule type="expression" dxfId="12413" priority="1454">
      <formula>$CI$1=2</formula>
    </cfRule>
  </conditionalFormatting>
  <conditionalFormatting sqref="E1387">
    <cfRule type="expression" dxfId="12412" priority="1453">
      <formula>$CI$1=3</formula>
    </cfRule>
  </conditionalFormatting>
  <conditionalFormatting sqref="E1388">
    <cfRule type="expression" dxfId="12411" priority="1452">
      <formula>$CI$1=4</formula>
    </cfRule>
  </conditionalFormatting>
  <conditionalFormatting sqref="E1395">
    <cfRule type="expression" dxfId="12410" priority="1367">
      <formula>$CI$1=1</formula>
    </cfRule>
  </conditionalFormatting>
  <conditionalFormatting sqref="E1396">
    <cfRule type="expression" dxfId="12409" priority="1366">
      <formula>$CI$1=2</formula>
    </cfRule>
  </conditionalFormatting>
  <conditionalFormatting sqref="E1397">
    <cfRule type="expression" dxfId="12408" priority="1365">
      <formula>$CI$1=3</formula>
    </cfRule>
  </conditionalFormatting>
  <conditionalFormatting sqref="E1398">
    <cfRule type="expression" dxfId="12407" priority="1364">
      <formula>$CI$1=4</formula>
    </cfRule>
  </conditionalFormatting>
  <conditionalFormatting sqref="E1405">
    <cfRule type="expression" dxfId="12406" priority="1279">
      <formula>$CI$1=1</formula>
    </cfRule>
  </conditionalFormatting>
  <conditionalFormatting sqref="E1406">
    <cfRule type="expression" dxfId="12405" priority="1278">
      <formula>$CI$1=2</formula>
    </cfRule>
  </conditionalFormatting>
  <conditionalFormatting sqref="E1407">
    <cfRule type="expression" dxfId="12404" priority="1277">
      <formula>$CI$1=3</formula>
    </cfRule>
  </conditionalFormatting>
  <conditionalFormatting sqref="E1408">
    <cfRule type="expression" dxfId="12403" priority="1276">
      <formula>$CI$1=4</formula>
    </cfRule>
  </conditionalFormatting>
  <conditionalFormatting sqref="E1415">
    <cfRule type="expression" dxfId="12402" priority="1191">
      <formula>$CI$1=1</formula>
    </cfRule>
  </conditionalFormatting>
  <conditionalFormatting sqref="E1416">
    <cfRule type="expression" dxfId="12401" priority="1190">
      <formula>$CI$1=2</formula>
    </cfRule>
  </conditionalFormatting>
  <conditionalFormatting sqref="E1417">
    <cfRule type="expression" dxfId="12400" priority="1189">
      <formula>$CI$1=3</formula>
    </cfRule>
  </conditionalFormatting>
  <conditionalFormatting sqref="E1418">
    <cfRule type="expression" dxfId="12399" priority="1188">
      <formula>$CI$1=4</formula>
    </cfRule>
  </conditionalFormatting>
  <conditionalFormatting sqref="E1425">
    <cfRule type="expression" dxfId="12398" priority="1103">
      <formula>$CI$1=1</formula>
    </cfRule>
  </conditionalFormatting>
  <conditionalFormatting sqref="E1426">
    <cfRule type="expression" dxfId="12397" priority="1102">
      <formula>$CI$1=2</formula>
    </cfRule>
  </conditionalFormatting>
  <conditionalFormatting sqref="E1427">
    <cfRule type="expression" dxfId="12396" priority="1101">
      <formula>$CI$1=3</formula>
    </cfRule>
  </conditionalFormatting>
  <conditionalFormatting sqref="E1428">
    <cfRule type="expression" dxfId="12395" priority="1100">
      <formula>$CI$1=4</formula>
    </cfRule>
  </conditionalFormatting>
  <conditionalFormatting sqref="E1435">
    <cfRule type="expression" dxfId="12394" priority="1015">
      <formula>$CI$1=1</formula>
    </cfRule>
  </conditionalFormatting>
  <conditionalFormatting sqref="E1436">
    <cfRule type="expression" dxfId="12393" priority="1014">
      <formula>$CI$1=2</formula>
    </cfRule>
  </conditionalFormatting>
  <conditionalFormatting sqref="E1437">
    <cfRule type="expression" dxfId="12392" priority="1013">
      <formula>$CI$1=3</formula>
    </cfRule>
  </conditionalFormatting>
  <conditionalFormatting sqref="E1438">
    <cfRule type="expression" dxfId="12391" priority="1012">
      <formula>$CI$1=4</formula>
    </cfRule>
  </conditionalFormatting>
  <conditionalFormatting sqref="E1445">
    <cfRule type="expression" dxfId="12390" priority="927">
      <formula>$CI$1=1</formula>
    </cfRule>
  </conditionalFormatting>
  <conditionalFormatting sqref="E1446">
    <cfRule type="expression" dxfId="12389" priority="926">
      <formula>$CI$1=2</formula>
    </cfRule>
  </conditionalFormatting>
  <conditionalFormatting sqref="E1447">
    <cfRule type="expression" dxfId="12388" priority="925">
      <formula>$CI$1=3</formula>
    </cfRule>
  </conditionalFormatting>
  <conditionalFormatting sqref="E1448">
    <cfRule type="expression" dxfId="12387" priority="924">
      <formula>$CI$1=4</formula>
    </cfRule>
  </conditionalFormatting>
  <conditionalFormatting sqref="E1455">
    <cfRule type="expression" dxfId="12386" priority="839">
      <formula>$CI$1=1</formula>
    </cfRule>
  </conditionalFormatting>
  <conditionalFormatting sqref="E1456">
    <cfRule type="expression" dxfId="12385" priority="838">
      <formula>$CI$1=2</formula>
    </cfRule>
  </conditionalFormatting>
  <conditionalFormatting sqref="E1457">
    <cfRule type="expression" dxfId="12384" priority="837">
      <formula>$CI$1=3</formula>
    </cfRule>
  </conditionalFormatting>
  <conditionalFormatting sqref="E1458">
    <cfRule type="expression" dxfId="12383" priority="836">
      <formula>$CI$1=4</formula>
    </cfRule>
  </conditionalFormatting>
  <conditionalFormatting sqref="E1465">
    <cfRule type="expression" dxfId="12382" priority="751">
      <formula>$CI$1=1</formula>
    </cfRule>
  </conditionalFormatting>
  <conditionalFormatting sqref="E1466">
    <cfRule type="expression" dxfId="12381" priority="750">
      <formula>$CI$1=2</formula>
    </cfRule>
  </conditionalFormatting>
  <conditionalFormatting sqref="E1467">
    <cfRule type="expression" dxfId="12380" priority="749">
      <formula>$CI$1=3</formula>
    </cfRule>
  </conditionalFormatting>
  <conditionalFormatting sqref="E1468">
    <cfRule type="expression" dxfId="12379" priority="748">
      <formula>$CI$1=4</formula>
    </cfRule>
  </conditionalFormatting>
  <conditionalFormatting sqref="E1475">
    <cfRule type="expression" dxfId="12378" priority="663">
      <formula>$CI$1=1</formula>
    </cfRule>
  </conditionalFormatting>
  <conditionalFormatting sqref="E1476">
    <cfRule type="expression" dxfId="12377" priority="662">
      <formula>$CI$1=2</formula>
    </cfRule>
  </conditionalFormatting>
  <conditionalFormatting sqref="E1477">
    <cfRule type="expression" dxfId="12376" priority="661">
      <formula>$CI$1=3</formula>
    </cfRule>
  </conditionalFormatting>
  <conditionalFormatting sqref="E1478">
    <cfRule type="expression" dxfId="12375" priority="660">
      <formula>$CI$1=4</formula>
    </cfRule>
  </conditionalFormatting>
  <conditionalFormatting sqref="E1485">
    <cfRule type="expression" dxfId="12374" priority="575">
      <formula>$CI$1=1</formula>
    </cfRule>
  </conditionalFormatting>
  <conditionalFormatting sqref="E1486">
    <cfRule type="expression" dxfId="12373" priority="574">
      <formula>$CI$1=2</formula>
    </cfRule>
  </conditionalFormatting>
  <conditionalFormatting sqref="E1487">
    <cfRule type="expression" dxfId="12372" priority="573">
      <formula>$CI$1=3</formula>
    </cfRule>
  </conditionalFormatting>
  <conditionalFormatting sqref="E1488">
    <cfRule type="expression" dxfId="12371" priority="572">
      <formula>$CI$1=4</formula>
    </cfRule>
  </conditionalFormatting>
  <conditionalFormatting sqref="E1495">
    <cfRule type="expression" dxfId="12370" priority="487">
      <formula>$CI$1=1</formula>
    </cfRule>
  </conditionalFormatting>
  <conditionalFormatting sqref="E1496">
    <cfRule type="expression" dxfId="12369" priority="486">
      <formula>$CI$1=2</formula>
    </cfRule>
  </conditionalFormatting>
  <conditionalFormatting sqref="E1497">
    <cfRule type="expression" dxfId="12368" priority="485">
      <formula>$CI$1=3</formula>
    </cfRule>
  </conditionalFormatting>
  <conditionalFormatting sqref="E1498">
    <cfRule type="expression" dxfId="12367" priority="484">
      <formula>$CI$1=4</formula>
    </cfRule>
  </conditionalFormatting>
  <conditionalFormatting sqref="G5">
    <cfRule type="expression" dxfId="12366" priority="15483">
      <formula>$CI$1=1</formula>
    </cfRule>
  </conditionalFormatting>
  <conditionalFormatting sqref="G6">
    <cfRule type="expression" dxfId="12365" priority="15482">
      <formula>$CI$1=2</formula>
    </cfRule>
  </conditionalFormatting>
  <conditionalFormatting sqref="G7">
    <cfRule type="expression" dxfId="12364" priority="15481">
      <formula>$CI$1=3</formula>
    </cfRule>
  </conditionalFormatting>
  <conditionalFormatting sqref="G8">
    <cfRule type="expression" dxfId="12363" priority="15480">
      <formula>$CI$1=4</formula>
    </cfRule>
  </conditionalFormatting>
  <conditionalFormatting sqref="G15">
    <cfRule type="expression" dxfId="12362" priority="13507">
      <formula>$CI$1=1</formula>
    </cfRule>
  </conditionalFormatting>
  <conditionalFormatting sqref="G16">
    <cfRule type="expression" dxfId="12361" priority="13506">
      <formula>$CI$1=2</formula>
    </cfRule>
  </conditionalFormatting>
  <conditionalFormatting sqref="G17">
    <cfRule type="expression" dxfId="12360" priority="13505">
      <formula>$CI$1=3</formula>
    </cfRule>
  </conditionalFormatting>
  <conditionalFormatting sqref="G18">
    <cfRule type="expression" dxfId="12359" priority="13504">
      <formula>$CI$1=4</formula>
    </cfRule>
  </conditionalFormatting>
  <conditionalFormatting sqref="G25">
    <cfRule type="expression" dxfId="12358" priority="13419">
      <formula>$CI$1=1</formula>
    </cfRule>
  </conditionalFormatting>
  <conditionalFormatting sqref="G26">
    <cfRule type="expression" dxfId="12357" priority="13418">
      <formula>$CI$1=2</formula>
    </cfRule>
  </conditionalFormatting>
  <conditionalFormatting sqref="G27">
    <cfRule type="expression" dxfId="12356" priority="13417">
      <formula>$CI$1=3</formula>
    </cfRule>
  </conditionalFormatting>
  <conditionalFormatting sqref="G28">
    <cfRule type="expression" dxfId="12355" priority="13416">
      <formula>$CI$1=4</formula>
    </cfRule>
  </conditionalFormatting>
  <conditionalFormatting sqref="G35">
    <cfRule type="expression" dxfId="12354" priority="13331">
      <formula>$CI$1=1</formula>
    </cfRule>
  </conditionalFormatting>
  <conditionalFormatting sqref="G36">
    <cfRule type="expression" dxfId="12353" priority="13330">
      <formula>$CI$1=2</formula>
    </cfRule>
  </conditionalFormatting>
  <conditionalFormatting sqref="G37">
    <cfRule type="expression" dxfId="12352" priority="13329">
      <formula>$CI$1=3</formula>
    </cfRule>
  </conditionalFormatting>
  <conditionalFormatting sqref="G38">
    <cfRule type="expression" dxfId="12351" priority="13328">
      <formula>$CI$1=4</formula>
    </cfRule>
  </conditionalFormatting>
  <conditionalFormatting sqref="G45">
    <cfRule type="expression" dxfId="12350" priority="13243">
      <formula>$CI$1=1</formula>
    </cfRule>
  </conditionalFormatting>
  <conditionalFormatting sqref="G46">
    <cfRule type="expression" dxfId="12349" priority="13242">
      <formula>$CI$1=2</formula>
    </cfRule>
  </conditionalFormatting>
  <conditionalFormatting sqref="G47">
    <cfRule type="expression" dxfId="12348" priority="13241">
      <formula>$CI$1=3</formula>
    </cfRule>
  </conditionalFormatting>
  <conditionalFormatting sqref="G48">
    <cfRule type="expression" dxfId="12347" priority="13240">
      <formula>$CI$1=4</formula>
    </cfRule>
  </conditionalFormatting>
  <conditionalFormatting sqref="G55">
    <cfRule type="expression" dxfId="12346" priority="13155">
      <formula>$CI$1=1</formula>
    </cfRule>
  </conditionalFormatting>
  <conditionalFormatting sqref="G56">
    <cfRule type="expression" dxfId="12345" priority="13154">
      <formula>$CI$1=2</formula>
    </cfRule>
  </conditionalFormatting>
  <conditionalFormatting sqref="G57">
    <cfRule type="expression" dxfId="12344" priority="13153">
      <formula>$CI$1=3</formula>
    </cfRule>
  </conditionalFormatting>
  <conditionalFormatting sqref="G58">
    <cfRule type="expression" dxfId="12343" priority="13152">
      <formula>$CI$1=4</formula>
    </cfRule>
  </conditionalFormatting>
  <conditionalFormatting sqref="G65">
    <cfRule type="expression" dxfId="12342" priority="13067">
      <formula>$CI$1=1</formula>
    </cfRule>
  </conditionalFormatting>
  <conditionalFormatting sqref="G66">
    <cfRule type="expression" dxfId="12341" priority="13066">
      <formula>$CI$1=2</formula>
    </cfRule>
  </conditionalFormatting>
  <conditionalFormatting sqref="G67">
    <cfRule type="expression" dxfId="12340" priority="13065">
      <formula>$CI$1=3</formula>
    </cfRule>
  </conditionalFormatting>
  <conditionalFormatting sqref="G68">
    <cfRule type="expression" dxfId="12339" priority="13064">
      <formula>$CI$1=4</formula>
    </cfRule>
  </conditionalFormatting>
  <conditionalFormatting sqref="G75">
    <cfRule type="expression" dxfId="12338" priority="12979">
      <formula>$CI$1=1</formula>
    </cfRule>
  </conditionalFormatting>
  <conditionalFormatting sqref="G76">
    <cfRule type="expression" dxfId="12337" priority="12978">
      <formula>$CI$1=2</formula>
    </cfRule>
  </conditionalFormatting>
  <conditionalFormatting sqref="G77">
    <cfRule type="expression" dxfId="12336" priority="12977">
      <formula>$CI$1=3</formula>
    </cfRule>
  </conditionalFormatting>
  <conditionalFormatting sqref="G78">
    <cfRule type="expression" dxfId="12335" priority="12976">
      <formula>$CI$1=4</formula>
    </cfRule>
  </conditionalFormatting>
  <conditionalFormatting sqref="G85">
    <cfRule type="expression" dxfId="12334" priority="12891">
      <formula>$CI$1=1</formula>
    </cfRule>
  </conditionalFormatting>
  <conditionalFormatting sqref="G86">
    <cfRule type="expression" dxfId="12333" priority="12890">
      <formula>$CI$1=2</formula>
    </cfRule>
  </conditionalFormatting>
  <conditionalFormatting sqref="G87">
    <cfRule type="expression" dxfId="12332" priority="12889">
      <formula>$CI$1=3</formula>
    </cfRule>
  </conditionalFormatting>
  <conditionalFormatting sqref="G88">
    <cfRule type="expression" dxfId="12331" priority="12888">
      <formula>$CI$1=4</formula>
    </cfRule>
  </conditionalFormatting>
  <conditionalFormatting sqref="G95">
    <cfRule type="expression" dxfId="12330" priority="12803">
      <formula>$CI$1=1</formula>
    </cfRule>
  </conditionalFormatting>
  <conditionalFormatting sqref="G96">
    <cfRule type="expression" dxfId="12329" priority="12802">
      <formula>$CI$1=2</formula>
    </cfRule>
  </conditionalFormatting>
  <conditionalFormatting sqref="G97">
    <cfRule type="expression" dxfId="12328" priority="12801">
      <formula>$CI$1=3</formula>
    </cfRule>
  </conditionalFormatting>
  <conditionalFormatting sqref="G98">
    <cfRule type="expression" dxfId="12327" priority="12800">
      <formula>$CI$1=4</formula>
    </cfRule>
  </conditionalFormatting>
  <conditionalFormatting sqref="G105">
    <cfRule type="expression" dxfId="12326" priority="12715">
      <formula>$CI$1=1</formula>
    </cfRule>
  </conditionalFormatting>
  <conditionalFormatting sqref="G106">
    <cfRule type="expression" dxfId="12325" priority="12714">
      <formula>$CI$1=2</formula>
    </cfRule>
  </conditionalFormatting>
  <conditionalFormatting sqref="G107">
    <cfRule type="expression" dxfId="12324" priority="12713">
      <formula>$CI$1=3</formula>
    </cfRule>
  </conditionalFormatting>
  <conditionalFormatting sqref="G108">
    <cfRule type="expression" dxfId="12323" priority="12712">
      <formula>$CI$1=4</formula>
    </cfRule>
  </conditionalFormatting>
  <conditionalFormatting sqref="G115">
    <cfRule type="expression" dxfId="12322" priority="12627">
      <formula>$CI$1=1</formula>
    </cfRule>
  </conditionalFormatting>
  <conditionalFormatting sqref="G116">
    <cfRule type="expression" dxfId="12321" priority="12626">
      <formula>$CI$1=2</formula>
    </cfRule>
  </conditionalFormatting>
  <conditionalFormatting sqref="G117">
    <cfRule type="expression" dxfId="12320" priority="12625">
      <formula>$CI$1=3</formula>
    </cfRule>
  </conditionalFormatting>
  <conditionalFormatting sqref="G118">
    <cfRule type="expression" dxfId="12319" priority="12624">
      <formula>$CI$1=4</formula>
    </cfRule>
  </conditionalFormatting>
  <conditionalFormatting sqref="G125 G135">
    <cfRule type="expression" dxfId="12318" priority="12451">
      <formula>$CI$1=1</formula>
    </cfRule>
  </conditionalFormatting>
  <conditionalFormatting sqref="G126 G136">
    <cfRule type="expression" dxfId="12317" priority="12450">
      <formula>$CI$1=2</formula>
    </cfRule>
  </conditionalFormatting>
  <conditionalFormatting sqref="G127 G137">
    <cfRule type="expression" dxfId="12316" priority="12449">
      <formula>$CI$1=3</formula>
    </cfRule>
  </conditionalFormatting>
  <conditionalFormatting sqref="G128 G138">
    <cfRule type="expression" dxfId="12315" priority="12448">
      <formula>$CI$1=4</formula>
    </cfRule>
  </conditionalFormatting>
  <conditionalFormatting sqref="G145 G155">
    <cfRule type="expression" dxfId="12314" priority="12275">
      <formula>$CI$1=1</formula>
    </cfRule>
  </conditionalFormatting>
  <conditionalFormatting sqref="G146 G156">
    <cfRule type="expression" dxfId="12313" priority="12274">
      <formula>$CI$1=2</formula>
    </cfRule>
  </conditionalFormatting>
  <conditionalFormatting sqref="G147 G157">
    <cfRule type="expression" dxfId="12312" priority="12273">
      <formula>$CI$1=3</formula>
    </cfRule>
  </conditionalFormatting>
  <conditionalFormatting sqref="G148 G158">
    <cfRule type="expression" dxfId="12311" priority="12272">
      <formula>$CI$1=4</formula>
    </cfRule>
  </conditionalFormatting>
  <conditionalFormatting sqref="G165">
    <cfRule type="expression" dxfId="12310" priority="12187">
      <formula>$CI$1=1</formula>
    </cfRule>
  </conditionalFormatting>
  <conditionalFormatting sqref="G166">
    <cfRule type="expression" dxfId="12309" priority="12186">
      <formula>$CI$1=2</formula>
    </cfRule>
  </conditionalFormatting>
  <conditionalFormatting sqref="G167">
    <cfRule type="expression" dxfId="12308" priority="12185">
      <formula>$CI$1=3</formula>
    </cfRule>
  </conditionalFormatting>
  <conditionalFormatting sqref="G168">
    <cfRule type="expression" dxfId="12307" priority="12184">
      <formula>$CI$1=4</formula>
    </cfRule>
  </conditionalFormatting>
  <conditionalFormatting sqref="G175">
    <cfRule type="expression" dxfId="12306" priority="12099">
      <formula>$CI$1=1</formula>
    </cfRule>
  </conditionalFormatting>
  <conditionalFormatting sqref="G176">
    <cfRule type="expression" dxfId="12305" priority="12098">
      <formula>$CI$1=2</formula>
    </cfRule>
  </conditionalFormatting>
  <conditionalFormatting sqref="G177">
    <cfRule type="expression" dxfId="12304" priority="12097">
      <formula>$CI$1=3</formula>
    </cfRule>
  </conditionalFormatting>
  <conditionalFormatting sqref="G178">
    <cfRule type="expression" dxfId="12303" priority="12096">
      <formula>$CI$1=4</formula>
    </cfRule>
  </conditionalFormatting>
  <conditionalFormatting sqref="G185 G195">
    <cfRule type="expression" dxfId="12302" priority="11923">
      <formula>$CI$1=1</formula>
    </cfRule>
  </conditionalFormatting>
  <conditionalFormatting sqref="G186 G196">
    <cfRule type="expression" dxfId="12301" priority="11922">
      <formula>$CI$1=2</formula>
    </cfRule>
  </conditionalFormatting>
  <conditionalFormatting sqref="G187 G197">
    <cfRule type="expression" dxfId="12300" priority="11921">
      <formula>$CI$1=3</formula>
    </cfRule>
  </conditionalFormatting>
  <conditionalFormatting sqref="G188 G198">
    <cfRule type="expression" dxfId="12299" priority="11920">
      <formula>$CI$1=4</formula>
    </cfRule>
  </conditionalFormatting>
  <conditionalFormatting sqref="G205">
    <cfRule type="expression" dxfId="12298" priority="11835">
      <formula>$CI$1=1</formula>
    </cfRule>
  </conditionalFormatting>
  <conditionalFormatting sqref="G206">
    <cfRule type="expression" dxfId="12297" priority="11834">
      <formula>$CI$1=2</formula>
    </cfRule>
  </conditionalFormatting>
  <conditionalFormatting sqref="G207">
    <cfRule type="expression" dxfId="12296" priority="11833">
      <formula>$CI$1=3</formula>
    </cfRule>
  </conditionalFormatting>
  <conditionalFormatting sqref="G208">
    <cfRule type="expression" dxfId="12295" priority="11832">
      <formula>$CI$1=4</formula>
    </cfRule>
  </conditionalFormatting>
  <conditionalFormatting sqref="G215">
    <cfRule type="expression" dxfId="12294" priority="11747">
      <formula>$CI$1=1</formula>
    </cfRule>
  </conditionalFormatting>
  <conditionalFormatting sqref="G216">
    <cfRule type="expression" dxfId="12293" priority="11746">
      <formula>$CI$1=2</formula>
    </cfRule>
  </conditionalFormatting>
  <conditionalFormatting sqref="G217">
    <cfRule type="expression" dxfId="12292" priority="11745">
      <formula>$CI$1=3</formula>
    </cfRule>
  </conditionalFormatting>
  <conditionalFormatting sqref="G218">
    <cfRule type="expression" dxfId="12291" priority="11744">
      <formula>$CI$1=4</formula>
    </cfRule>
  </conditionalFormatting>
  <conditionalFormatting sqref="G225">
    <cfRule type="expression" dxfId="12290" priority="11659">
      <formula>$CI$1=1</formula>
    </cfRule>
  </conditionalFormatting>
  <conditionalFormatting sqref="G226">
    <cfRule type="expression" dxfId="12289" priority="11658">
      <formula>$CI$1=2</formula>
    </cfRule>
  </conditionalFormatting>
  <conditionalFormatting sqref="G227">
    <cfRule type="expression" dxfId="12288" priority="11657">
      <formula>$CI$1=3</formula>
    </cfRule>
  </conditionalFormatting>
  <conditionalFormatting sqref="G228">
    <cfRule type="expression" dxfId="12287" priority="11656">
      <formula>$CI$1=4</formula>
    </cfRule>
  </conditionalFormatting>
  <conditionalFormatting sqref="G235">
    <cfRule type="expression" dxfId="12286" priority="11571">
      <formula>$CI$1=1</formula>
    </cfRule>
  </conditionalFormatting>
  <conditionalFormatting sqref="G236">
    <cfRule type="expression" dxfId="12285" priority="11570">
      <formula>$CI$1=2</formula>
    </cfRule>
  </conditionalFormatting>
  <conditionalFormatting sqref="G237">
    <cfRule type="expression" dxfId="12284" priority="11569">
      <formula>$CI$1=3</formula>
    </cfRule>
  </conditionalFormatting>
  <conditionalFormatting sqref="G238">
    <cfRule type="expression" dxfId="12283" priority="11568">
      <formula>$CI$1=4</formula>
    </cfRule>
  </conditionalFormatting>
  <conditionalFormatting sqref="G245">
    <cfRule type="expression" dxfId="12282" priority="11483">
      <formula>$CI$1=1</formula>
    </cfRule>
  </conditionalFormatting>
  <conditionalFormatting sqref="G246">
    <cfRule type="expression" dxfId="12281" priority="11482">
      <formula>$CI$1=2</formula>
    </cfRule>
  </conditionalFormatting>
  <conditionalFormatting sqref="G247">
    <cfRule type="expression" dxfId="12280" priority="11481">
      <formula>$CI$1=3</formula>
    </cfRule>
  </conditionalFormatting>
  <conditionalFormatting sqref="G248">
    <cfRule type="expression" dxfId="12279" priority="11480">
      <formula>$CI$1=4</formula>
    </cfRule>
  </conditionalFormatting>
  <conditionalFormatting sqref="G255">
    <cfRule type="expression" dxfId="12278" priority="11395">
      <formula>$CI$1=1</formula>
    </cfRule>
  </conditionalFormatting>
  <conditionalFormatting sqref="G256">
    <cfRule type="expression" dxfId="12277" priority="11394">
      <formula>$CI$1=2</formula>
    </cfRule>
  </conditionalFormatting>
  <conditionalFormatting sqref="G257">
    <cfRule type="expression" dxfId="12276" priority="11393">
      <formula>$CI$1=3</formula>
    </cfRule>
  </conditionalFormatting>
  <conditionalFormatting sqref="G258">
    <cfRule type="expression" dxfId="12275" priority="11392">
      <formula>$CI$1=4</formula>
    </cfRule>
  </conditionalFormatting>
  <conditionalFormatting sqref="G265">
    <cfRule type="expression" dxfId="12274" priority="11307">
      <formula>$CI$1=1</formula>
    </cfRule>
  </conditionalFormatting>
  <conditionalFormatting sqref="G266">
    <cfRule type="expression" dxfId="12273" priority="11306">
      <formula>$CI$1=2</formula>
    </cfRule>
  </conditionalFormatting>
  <conditionalFormatting sqref="G267">
    <cfRule type="expression" dxfId="12272" priority="11305">
      <formula>$CI$1=3</formula>
    </cfRule>
  </conditionalFormatting>
  <conditionalFormatting sqref="G268">
    <cfRule type="expression" dxfId="12271" priority="11304">
      <formula>$CI$1=4</formula>
    </cfRule>
  </conditionalFormatting>
  <conditionalFormatting sqref="G275">
    <cfRule type="expression" dxfId="12270" priority="11219">
      <formula>$CI$1=1</formula>
    </cfRule>
  </conditionalFormatting>
  <conditionalFormatting sqref="G276">
    <cfRule type="expression" dxfId="12269" priority="11218">
      <formula>$CI$1=2</formula>
    </cfRule>
  </conditionalFormatting>
  <conditionalFormatting sqref="G277">
    <cfRule type="expression" dxfId="12268" priority="11217">
      <formula>$CI$1=3</formula>
    </cfRule>
  </conditionalFormatting>
  <conditionalFormatting sqref="G278">
    <cfRule type="expression" dxfId="12267" priority="11216">
      <formula>$CI$1=4</formula>
    </cfRule>
  </conditionalFormatting>
  <conditionalFormatting sqref="G285">
    <cfRule type="expression" dxfId="12266" priority="11131">
      <formula>$CI$1=1</formula>
    </cfRule>
  </conditionalFormatting>
  <conditionalFormatting sqref="G286">
    <cfRule type="expression" dxfId="12265" priority="11130">
      <formula>$CI$1=2</formula>
    </cfRule>
  </conditionalFormatting>
  <conditionalFormatting sqref="G287">
    <cfRule type="expression" dxfId="12264" priority="11129">
      <formula>$CI$1=3</formula>
    </cfRule>
  </conditionalFormatting>
  <conditionalFormatting sqref="G288">
    <cfRule type="expression" dxfId="12263" priority="11128">
      <formula>$CI$1=4</formula>
    </cfRule>
  </conditionalFormatting>
  <conditionalFormatting sqref="G295">
    <cfRule type="expression" dxfId="12262" priority="11043">
      <formula>$CI$1=1</formula>
    </cfRule>
  </conditionalFormatting>
  <conditionalFormatting sqref="G296">
    <cfRule type="expression" dxfId="12261" priority="11042">
      <formula>$CI$1=2</formula>
    </cfRule>
  </conditionalFormatting>
  <conditionalFormatting sqref="G297">
    <cfRule type="expression" dxfId="12260" priority="11041">
      <formula>$CI$1=3</formula>
    </cfRule>
  </conditionalFormatting>
  <conditionalFormatting sqref="G298">
    <cfRule type="expression" dxfId="12259" priority="11040">
      <formula>$CI$1=4</formula>
    </cfRule>
  </conditionalFormatting>
  <conditionalFormatting sqref="G305">
    <cfRule type="expression" dxfId="12258" priority="10955">
      <formula>$CI$1=1</formula>
    </cfRule>
  </conditionalFormatting>
  <conditionalFormatting sqref="G306">
    <cfRule type="expression" dxfId="12257" priority="10954">
      <formula>$CI$1=2</formula>
    </cfRule>
  </conditionalFormatting>
  <conditionalFormatting sqref="G307">
    <cfRule type="expression" dxfId="12256" priority="10953">
      <formula>$CI$1=3</formula>
    </cfRule>
  </conditionalFormatting>
  <conditionalFormatting sqref="G308">
    <cfRule type="expression" dxfId="12255" priority="10952">
      <formula>$CI$1=4</formula>
    </cfRule>
  </conditionalFormatting>
  <conditionalFormatting sqref="G315">
    <cfRule type="expression" dxfId="12254" priority="10867">
      <formula>$CI$1=1</formula>
    </cfRule>
  </conditionalFormatting>
  <conditionalFormatting sqref="G316">
    <cfRule type="expression" dxfId="12253" priority="10866">
      <formula>$CI$1=2</formula>
    </cfRule>
  </conditionalFormatting>
  <conditionalFormatting sqref="G317">
    <cfRule type="expression" dxfId="12252" priority="10865">
      <formula>$CI$1=3</formula>
    </cfRule>
  </conditionalFormatting>
  <conditionalFormatting sqref="G318">
    <cfRule type="expression" dxfId="12251" priority="10864">
      <formula>$CI$1=4</formula>
    </cfRule>
  </conditionalFormatting>
  <conditionalFormatting sqref="G325">
    <cfRule type="expression" dxfId="12250" priority="10779">
      <formula>$CI$1=1</formula>
    </cfRule>
  </conditionalFormatting>
  <conditionalFormatting sqref="G326">
    <cfRule type="expression" dxfId="12249" priority="10778">
      <formula>$CI$1=2</formula>
    </cfRule>
  </conditionalFormatting>
  <conditionalFormatting sqref="G327">
    <cfRule type="expression" dxfId="12248" priority="10777">
      <formula>$CI$1=3</formula>
    </cfRule>
  </conditionalFormatting>
  <conditionalFormatting sqref="G328">
    <cfRule type="expression" dxfId="12247" priority="10776">
      <formula>$CI$1=4</formula>
    </cfRule>
  </conditionalFormatting>
  <conditionalFormatting sqref="G335">
    <cfRule type="expression" dxfId="12246" priority="10691">
      <formula>$CI$1=1</formula>
    </cfRule>
  </conditionalFormatting>
  <conditionalFormatting sqref="G336">
    <cfRule type="expression" dxfId="12245" priority="10690">
      <formula>$CI$1=2</formula>
    </cfRule>
  </conditionalFormatting>
  <conditionalFormatting sqref="G337">
    <cfRule type="expression" dxfId="12244" priority="10689">
      <formula>$CI$1=3</formula>
    </cfRule>
  </conditionalFormatting>
  <conditionalFormatting sqref="G338">
    <cfRule type="expression" dxfId="12243" priority="10688">
      <formula>$CI$1=4</formula>
    </cfRule>
  </conditionalFormatting>
  <conditionalFormatting sqref="G345">
    <cfRule type="expression" dxfId="12242" priority="10603">
      <formula>$CI$1=1</formula>
    </cfRule>
  </conditionalFormatting>
  <conditionalFormatting sqref="G346">
    <cfRule type="expression" dxfId="12241" priority="10602">
      <formula>$CI$1=2</formula>
    </cfRule>
  </conditionalFormatting>
  <conditionalFormatting sqref="G347">
    <cfRule type="expression" dxfId="12240" priority="10601">
      <formula>$CI$1=3</formula>
    </cfRule>
  </conditionalFormatting>
  <conditionalFormatting sqref="G348">
    <cfRule type="expression" dxfId="12239" priority="10600">
      <formula>$CI$1=4</formula>
    </cfRule>
  </conditionalFormatting>
  <conditionalFormatting sqref="G355">
    <cfRule type="expression" dxfId="12238" priority="10515">
      <formula>$CI$1=1</formula>
    </cfRule>
  </conditionalFormatting>
  <conditionalFormatting sqref="G356">
    <cfRule type="expression" dxfId="12237" priority="10514">
      <formula>$CI$1=2</formula>
    </cfRule>
  </conditionalFormatting>
  <conditionalFormatting sqref="G357">
    <cfRule type="expression" dxfId="12236" priority="10513">
      <formula>$CI$1=3</formula>
    </cfRule>
  </conditionalFormatting>
  <conditionalFormatting sqref="G358">
    <cfRule type="expression" dxfId="12235" priority="10512">
      <formula>$CI$1=4</formula>
    </cfRule>
  </conditionalFormatting>
  <conditionalFormatting sqref="G365">
    <cfRule type="expression" dxfId="12234" priority="10427">
      <formula>$CI$1=1</formula>
    </cfRule>
  </conditionalFormatting>
  <conditionalFormatting sqref="G366">
    <cfRule type="expression" dxfId="12233" priority="10426">
      <formula>$CI$1=2</formula>
    </cfRule>
  </conditionalFormatting>
  <conditionalFormatting sqref="G367">
    <cfRule type="expression" dxfId="12232" priority="10425">
      <formula>$CI$1=3</formula>
    </cfRule>
  </conditionalFormatting>
  <conditionalFormatting sqref="G368">
    <cfRule type="expression" dxfId="12231" priority="10424">
      <formula>$CI$1=4</formula>
    </cfRule>
  </conditionalFormatting>
  <conditionalFormatting sqref="G375">
    <cfRule type="expression" dxfId="12230" priority="10339">
      <formula>$CI$1=1</formula>
    </cfRule>
  </conditionalFormatting>
  <conditionalFormatting sqref="G376">
    <cfRule type="expression" dxfId="12229" priority="10338">
      <formula>$CI$1=2</formula>
    </cfRule>
  </conditionalFormatting>
  <conditionalFormatting sqref="G377">
    <cfRule type="expression" dxfId="12228" priority="10337">
      <formula>$CI$1=3</formula>
    </cfRule>
  </conditionalFormatting>
  <conditionalFormatting sqref="G378">
    <cfRule type="expression" dxfId="12227" priority="10336">
      <formula>$CI$1=4</formula>
    </cfRule>
  </conditionalFormatting>
  <conditionalFormatting sqref="G385">
    <cfRule type="expression" dxfId="12226" priority="10251">
      <formula>$CI$1=1</formula>
    </cfRule>
  </conditionalFormatting>
  <conditionalFormatting sqref="G386">
    <cfRule type="expression" dxfId="12225" priority="10250">
      <formula>$CI$1=2</formula>
    </cfRule>
  </conditionalFormatting>
  <conditionalFormatting sqref="G387">
    <cfRule type="expression" dxfId="12224" priority="10249">
      <formula>$CI$1=3</formula>
    </cfRule>
  </conditionalFormatting>
  <conditionalFormatting sqref="G388">
    <cfRule type="expression" dxfId="12223" priority="10248">
      <formula>$CI$1=4</formula>
    </cfRule>
  </conditionalFormatting>
  <conditionalFormatting sqref="G395">
    <cfRule type="expression" dxfId="12222" priority="10163">
      <formula>$CI$1=1</formula>
    </cfRule>
  </conditionalFormatting>
  <conditionalFormatting sqref="G396">
    <cfRule type="expression" dxfId="12221" priority="10162">
      <formula>$CI$1=2</formula>
    </cfRule>
  </conditionalFormatting>
  <conditionalFormatting sqref="G397">
    <cfRule type="expression" dxfId="12220" priority="10161">
      <formula>$CI$1=3</formula>
    </cfRule>
  </conditionalFormatting>
  <conditionalFormatting sqref="G398">
    <cfRule type="expression" dxfId="12219" priority="10160">
      <formula>$CI$1=4</formula>
    </cfRule>
  </conditionalFormatting>
  <conditionalFormatting sqref="G405">
    <cfRule type="expression" dxfId="12218" priority="10075">
      <formula>$CI$1=1</formula>
    </cfRule>
  </conditionalFormatting>
  <conditionalFormatting sqref="G406">
    <cfRule type="expression" dxfId="12217" priority="10074">
      <formula>$CI$1=2</formula>
    </cfRule>
  </conditionalFormatting>
  <conditionalFormatting sqref="G407">
    <cfRule type="expression" dxfId="12216" priority="10073">
      <formula>$CI$1=3</formula>
    </cfRule>
  </conditionalFormatting>
  <conditionalFormatting sqref="G408">
    <cfRule type="expression" dxfId="12215" priority="10072">
      <formula>$CI$1=4</formula>
    </cfRule>
  </conditionalFormatting>
  <conditionalFormatting sqref="G415">
    <cfRule type="expression" dxfId="12214" priority="9987">
      <formula>$CI$1=1</formula>
    </cfRule>
  </conditionalFormatting>
  <conditionalFormatting sqref="G416">
    <cfRule type="expression" dxfId="12213" priority="9986">
      <formula>$CI$1=2</formula>
    </cfRule>
  </conditionalFormatting>
  <conditionalFormatting sqref="G417">
    <cfRule type="expression" dxfId="12212" priority="9985">
      <formula>$CI$1=3</formula>
    </cfRule>
  </conditionalFormatting>
  <conditionalFormatting sqref="G418">
    <cfRule type="expression" dxfId="12211" priority="9984">
      <formula>$CI$1=4</formula>
    </cfRule>
  </conditionalFormatting>
  <conditionalFormatting sqref="G425">
    <cfRule type="expression" dxfId="12210" priority="9899">
      <formula>$CI$1=1</formula>
    </cfRule>
  </conditionalFormatting>
  <conditionalFormatting sqref="G426">
    <cfRule type="expression" dxfId="12209" priority="9898">
      <formula>$CI$1=2</formula>
    </cfRule>
  </conditionalFormatting>
  <conditionalFormatting sqref="G427">
    <cfRule type="expression" dxfId="12208" priority="9897">
      <formula>$CI$1=3</formula>
    </cfRule>
  </conditionalFormatting>
  <conditionalFormatting sqref="G428">
    <cfRule type="expression" dxfId="12207" priority="9896">
      <formula>$CI$1=4</formula>
    </cfRule>
  </conditionalFormatting>
  <conditionalFormatting sqref="G435">
    <cfRule type="expression" dxfId="12206" priority="9811">
      <formula>$CI$1=1</formula>
    </cfRule>
  </conditionalFormatting>
  <conditionalFormatting sqref="G436">
    <cfRule type="expression" dxfId="12205" priority="9810">
      <formula>$CI$1=2</formula>
    </cfRule>
  </conditionalFormatting>
  <conditionalFormatting sqref="G437">
    <cfRule type="expression" dxfId="12204" priority="9809">
      <formula>$CI$1=3</formula>
    </cfRule>
  </conditionalFormatting>
  <conditionalFormatting sqref="G438">
    <cfRule type="expression" dxfId="12203" priority="9808">
      <formula>$CI$1=4</formula>
    </cfRule>
  </conditionalFormatting>
  <conditionalFormatting sqref="G445">
    <cfRule type="expression" dxfId="12202" priority="9723">
      <formula>$CI$1=1</formula>
    </cfRule>
  </conditionalFormatting>
  <conditionalFormatting sqref="G446">
    <cfRule type="expression" dxfId="12201" priority="9722">
      <formula>$CI$1=2</formula>
    </cfRule>
  </conditionalFormatting>
  <conditionalFormatting sqref="G447">
    <cfRule type="expression" dxfId="12200" priority="9721">
      <formula>$CI$1=3</formula>
    </cfRule>
  </conditionalFormatting>
  <conditionalFormatting sqref="G448">
    <cfRule type="expression" dxfId="12199" priority="9720">
      <formula>$CI$1=4</formula>
    </cfRule>
  </conditionalFormatting>
  <conditionalFormatting sqref="G455">
    <cfRule type="expression" dxfId="12198" priority="9635">
      <formula>$CI$1=1</formula>
    </cfRule>
  </conditionalFormatting>
  <conditionalFormatting sqref="G456">
    <cfRule type="expression" dxfId="12197" priority="9634">
      <formula>$CI$1=2</formula>
    </cfRule>
  </conditionalFormatting>
  <conditionalFormatting sqref="G457">
    <cfRule type="expression" dxfId="12196" priority="9633">
      <formula>$CI$1=3</formula>
    </cfRule>
  </conditionalFormatting>
  <conditionalFormatting sqref="G458">
    <cfRule type="expression" dxfId="12195" priority="9632">
      <formula>$CI$1=4</formula>
    </cfRule>
  </conditionalFormatting>
  <conditionalFormatting sqref="G465">
    <cfRule type="expression" dxfId="12194" priority="9547">
      <formula>$CI$1=1</formula>
    </cfRule>
  </conditionalFormatting>
  <conditionalFormatting sqref="G466">
    <cfRule type="expression" dxfId="12193" priority="9546">
      <formula>$CI$1=2</formula>
    </cfRule>
  </conditionalFormatting>
  <conditionalFormatting sqref="G467">
    <cfRule type="expression" dxfId="12192" priority="9545">
      <formula>$CI$1=3</formula>
    </cfRule>
  </conditionalFormatting>
  <conditionalFormatting sqref="G468">
    <cfRule type="expression" dxfId="12191" priority="9544">
      <formula>$CI$1=4</formula>
    </cfRule>
  </conditionalFormatting>
  <conditionalFormatting sqref="G475">
    <cfRule type="expression" dxfId="12190" priority="9459">
      <formula>$CI$1=1</formula>
    </cfRule>
  </conditionalFormatting>
  <conditionalFormatting sqref="G476">
    <cfRule type="expression" dxfId="12189" priority="9458">
      <formula>$CI$1=2</formula>
    </cfRule>
  </conditionalFormatting>
  <conditionalFormatting sqref="G477">
    <cfRule type="expression" dxfId="12188" priority="9457">
      <formula>$CI$1=3</formula>
    </cfRule>
  </conditionalFormatting>
  <conditionalFormatting sqref="G478">
    <cfRule type="expression" dxfId="12187" priority="9456">
      <formula>$CI$1=4</formula>
    </cfRule>
  </conditionalFormatting>
  <conditionalFormatting sqref="G485">
    <cfRule type="expression" dxfId="12186" priority="9371">
      <formula>$CI$1=1</formula>
    </cfRule>
  </conditionalFormatting>
  <conditionalFormatting sqref="G486">
    <cfRule type="expression" dxfId="12185" priority="9370">
      <formula>$CI$1=2</formula>
    </cfRule>
  </conditionalFormatting>
  <conditionalFormatting sqref="G487">
    <cfRule type="expression" dxfId="12184" priority="9369">
      <formula>$CI$1=3</formula>
    </cfRule>
  </conditionalFormatting>
  <conditionalFormatting sqref="G488">
    <cfRule type="expression" dxfId="12183" priority="9368">
      <formula>$CI$1=4</formula>
    </cfRule>
  </conditionalFormatting>
  <conditionalFormatting sqref="G495">
    <cfRule type="expression" dxfId="12182" priority="9283">
      <formula>$CI$1=1</formula>
    </cfRule>
  </conditionalFormatting>
  <conditionalFormatting sqref="G496">
    <cfRule type="expression" dxfId="12181" priority="9282">
      <formula>$CI$1=2</formula>
    </cfRule>
  </conditionalFormatting>
  <conditionalFormatting sqref="G497">
    <cfRule type="expression" dxfId="12180" priority="9281">
      <formula>$CI$1=3</formula>
    </cfRule>
  </conditionalFormatting>
  <conditionalFormatting sqref="G498">
    <cfRule type="expression" dxfId="12179" priority="9280">
      <formula>$CI$1=4</formula>
    </cfRule>
  </conditionalFormatting>
  <conditionalFormatting sqref="G505">
    <cfRule type="expression" dxfId="12178" priority="9195">
      <formula>$CI$1=1</formula>
    </cfRule>
  </conditionalFormatting>
  <conditionalFormatting sqref="G506">
    <cfRule type="expression" dxfId="12177" priority="9194">
      <formula>$CI$1=2</formula>
    </cfRule>
  </conditionalFormatting>
  <conditionalFormatting sqref="G507">
    <cfRule type="expression" dxfId="12176" priority="9193">
      <formula>$CI$1=3</formula>
    </cfRule>
  </conditionalFormatting>
  <conditionalFormatting sqref="G508">
    <cfRule type="expression" dxfId="12175" priority="9192">
      <formula>$CI$1=4</formula>
    </cfRule>
  </conditionalFormatting>
  <conditionalFormatting sqref="G515">
    <cfRule type="expression" dxfId="12174" priority="9107">
      <formula>$CI$1=1</formula>
    </cfRule>
  </conditionalFormatting>
  <conditionalFormatting sqref="G516">
    <cfRule type="expression" dxfId="12173" priority="9106">
      <formula>$CI$1=2</formula>
    </cfRule>
  </conditionalFormatting>
  <conditionalFormatting sqref="G517">
    <cfRule type="expression" dxfId="12172" priority="9105">
      <formula>$CI$1=3</formula>
    </cfRule>
  </conditionalFormatting>
  <conditionalFormatting sqref="G518">
    <cfRule type="expression" dxfId="12171" priority="9104">
      <formula>$CI$1=4</formula>
    </cfRule>
  </conditionalFormatting>
  <conditionalFormatting sqref="G525">
    <cfRule type="expression" dxfId="12170" priority="9019">
      <formula>$CI$1=1</formula>
    </cfRule>
  </conditionalFormatting>
  <conditionalFormatting sqref="G526">
    <cfRule type="expression" dxfId="12169" priority="9018">
      <formula>$CI$1=2</formula>
    </cfRule>
  </conditionalFormatting>
  <conditionalFormatting sqref="G527">
    <cfRule type="expression" dxfId="12168" priority="9017">
      <formula>$CI$1=3</formula>
    </cfRule>
  </conditionalFormatting>
  <conditionalFormatting sqref="G528">
    <cfRule type="expression" dxfId="12167" priority="9016">
      <formula>$CI$1=4</formula>
    </cfRule>
  </conditionalFormatting>
  <conditionalFormatting sqref="G535">
    <cfRule type="expression" dxfId="12166" priority="8931">
      <formula>$CI$1=1</formula>
    </cfRule>
  </conditionalFormatting>
  <conditionalFormatting sqref="G536">
    <cfRule type="expression" dxfId="12165" priority="8930">
      <formula>$CI$1=2</formula>
    </cfRule>
  </conditionalFormatting>
  <conditionalFormatting sqref="G537">
    <cfRule type="expression" dxfId="12164" priority="8929">
      <formula>$CI$1=3</formula>
    </cfRule>
  </conditionalFormatting>
  <conditionalFormatting sqref="G538">
    <cfRule type="expression" dxfId="12163" priority="8928">
      <formula>$CI$1=4</formula>
    </cfRule>
  </conditionalFormatting>
  <conditionalFormatting sqref="G545">
    <cfRule type="expression" dxfId="12162" priority="8843">
      <formula>$CI$1=1</formula>
    </cfRule>
  </conditionalFormatting>
  <conditionalFormatting sqref="G546">
    <cfRule type="expression" dxfId="12161" priority="8842">
      <formula>$CI$1=2</formula>
    </cfRule>
  </conditionalFormatting>
  <conditionalFormatting sqref="G547">
    <cfRule type="expression" dxfId="12160" priority="8841">
      <formula>$CI$1=3</formula>
    </cfRule>
  </conditionalFormatting>
  <conditionalFormatting sqref="G548">
    <cfRule type="expression" dxfId="12159" priority="8840">
      <formula>$CI$1=4</formula>
    </cfRule>
  </conditionalFormatting>
  <conditionalFormatting sqref="G555">
    <cfRule type="expression" dxfId="12158" priority="8755">
      <formula>$CI$1=1</formula>
    </cfRule>
  </conditionalFormatting>
  <conditionalFormatting sqref="G556">
    <cfRule type="expression" dxfId="12157" priority="8754">
      <formula>$CI$1=2</formula>
    </cfRule>
  </conditionalFormatting>
  <conditionalFormatting sqref="G557">
    <cfRule type="expression" dxfId="12156" priority="8753">
      <formula>$CI$1=3</formula>
    </cfRule>
  </conditionalFormatting>
  <conditionalFormatting sqref="G558">
    <cfRule type="expression" dxfId="12155" priority="8752">
      <formula>$CI$1=4</formula>
    </cfRule>
  </conditionalFormatting>
  <conditionalFormatting sqref="G565">
    <cfRule type="expression" dxfId="12154" priority="8667">
      <formula>$CI$1=1</formula>
    </cfRule>
  </conditionalFormatting>
  <conditionalFormatting sqref="G566">
    <cfRule type="expression" dxfId="12153" priority="8666">
      <formula>$CI$1=2</formula>
    </cfRule>
  </conditionalFormatting>
  <conditionalFormatting sqref="G567">
    <cfRule type="expression" dxfId="12152" priority="8665">
      <formula>$CI$1=3</formula>
    </cfRule>
  </conditionalFormatting>
  <conditionalFormatting sqref="G568">
    <cfRule type="expression" dxfId="12151" priority="8664">
      <formula>$CI$1=4</formula>
    </cfRule>
  </conditionalFormatting>
  <conditionalFormatting sqref="G575">
    <cfRule type="expression" dxfId="12150" priority="8579">
      <formula>$CI$1=1</formula>
    </cfRule>
  </conditionalFormatting>
  <conditionalFormatting sqref="G576">
    <cfRule type="expression" dxfId="12149" priority="8578">
      <formula>$CI$1=2</formula>
    </cfRule>
  </conditionalFormatting>
  <conditionalFormatting sqref="G577">
    <cfRule type="expression" dxfId="12148" priority="8577">
      <formula>$CI$1=3</formula>
    </cfRule>
  </conditionalFormatting>
  <conditionalFormatting sqref="G578">
    <cfRule type="expression" dxfId="12147" priority="8576">
      <formula>$CI$1=4</formula>
    </cfRule>
  </conditionalFormatting>
  <conditionalFormatting sqref="G585">
    <cfRule type="expression" dxfId="12146" priority="8491">
      <formula>$CI$1=1</formula>
    </cfRule>
  </conditionalFormatting>
  <conditionalFormatting sqref="G586">
    <cfRule type="expression" dxfId="12145" priority="8490">
      <formula>$CI$1=2</formula>
    </cfRule>
  </conditionalFormatting>
  <conditionalFormatting sqref="G587">
    <cfRule type="expression" dxfId="12144" priority="8489">
      <formula>$CI$1=3</formula>
    </cfRule>
  </conditionalFormatting>
  <conditionalFormatting sqref="G588">
    <cfRule type="expression" dxfId="12143" priority="8488">
      <formula>$CI$1=4</formula>
    </cfRule>
  </conditionalFormatting>
  <conditionalFormatting sqref="G595">
    <cfRule type="expression" dxfId="12142" priority="8403">
      <formula>$CI$1=1</formula>
    </cfRule>
  </conditionalFormatting>
  <conditionalFormatting sqref="G596">
    <cfRule type="expression" dxfId="12141" priority="8402">
      <formula>$CI$1=2</formula>
    </cfRule>
  </conditionalFormatting>
  <conditionalFormatting sqref="G597">
    <cfRule type="expression" dxfId="12140" priority="8401">
      <formula>$CI$1=3</formula>
    </cfRule>
  </conditionalFormatting>
  <conditionalFormatting sqref="G598">
    <cfRule type="expression" dxfId="12139" priority="8400">
      <formula>$CI$1=4</formula>
    </cfRule>
  </conditionalFormatting>
  <conditionalFormatting sqref="G605">
    <cfRule type="expression" dxfId="12138" priority="8315">
      <formula>$CI$1=1</formula>
    </cfRule>
  </conditionalFormatting>
  <conditionalFormatting sqref="G606">
    <cfRule type="expression" dxfId="12137" priority="8314">
      <formula>$CI$1=2</formula>
    </cfRule>
  </conditionalFormatting>
  <conditionalFormatting sqref="G607">
    <cfRule type="expression" dxfId="12136" priority="8313">
      <formula>$CI$1=3</formula>
    </cfRule>
  </conditionalFormatting>
  <conditionalFormatting sqref="G608">
    <cfRule type="expression" dxfId="12135" priority="8312">
      <formula>$CI$1=4</formula>
    </cfRule>
  </conditionalFormatting>
  <conditionalFormatting sqref="G615">
    <cfRule type="expression" dxfId="12134" priority="8227">
      <formula>$CI$1=1</formula>
    </cfRule>
  </conditionalFormatting>
  <conditionalFormatting sqref="G616">
    <cfRule type="expression" dxfId="12133" priority="8226">
      <formula>$CI$1=2</formula>
    </cfRule>
  </conditionalFormatting>
  <conditionalFormatting sqref="G617">
    <cfRule type="expression" dxfId="12132" priority="8225">
      <formula>$CI$1=3</formula>
    </cfRule>
  </conditionalFormatting>
  <conditionalFormatting sqref="G618">
    <cfRule type="expression" dxfId="12131" priority="8224">
      <formula>$CI$1=4</formula>
    </cfRule>
  </conditionalFormatting>
  <conditionalFormatting sqref="G625">
    <cfRule type="expression" dxfId="12130" priority="8139">
      <formula>$CI$1=1</formula>
    </cfRule>
  </conditionalFormatting>
  <conditionalFormatting sqref="G626">
    <cfRule type="expression" dxfId="12129" priority="8138">
      <formula>$CI$1=2</formula>
    </cfRule>
  </conditionalFormatting>
  <conditionalFormatting sqref="G627">
    <cfRule type="expression" dxfId="12128" priority="8137">
      <formula>$CI$1=3</formula>
    </cfRule>
  </conditionalFormatting>
  <conditionalFormatting sqref="G628">
    <cfRule type="expression" dxfId="12127" priority="8136">
      <formula>$CI$1=4</formula>
    </cfRule>
  </conditionalFormatting>
  <conditionalFormatting sqref="G635">
    <cfRule type="expression" dxfId="12126" priority="8051">
      <formula>$CI$1=1</formula>
    </cfRule>
  </conditionalFormatting>
  <conditionalFormatting sqref="G636">
    <cfRule type="expression" dxfId="12125" priority="8050">
      <formula>$CI$1=2</formula>
    </cfRule>
  </conditionalFormatting>
  <conditionalFormatting sqref="G637">
    <cfRule type="expression" dxfId="12124" priority="8049">
      <formula>$CI$1=3</formula>
    </cfRule>
  </conditionalFormatting>
  <conditionalFormatting sqref="G638">
    <cfRule type="expression" dxfId="12123" priority="8048">
      <formula>$CI$1=4</formula>
    </cfRule>
  </conditionalFormatting>
  <conditionalFormatting sqref="G645">
    <cfRule type="expression" dxfId="12122" priority="7963">
      <formula>$CI$1=1</formula>
    </cfRule>
  </conditionalFormatting>
  <conditionalFormatting sqref="G646">
    <cfRule type="expression" dxfId="12121" priority="7962">
      <formula>$CI$1=2</formula>
    </cfRule>
  </conditionalFormatting>
  <conditionalFormatting sqref="G647">
    <cfRule type="expression" dxfId="12120" priority="7961">
      <formula>$CI$1=3</formula>
    </cfRule>
  </conditionalFormatting>
  <conditionalFormatting sqref="G648">
    <cfRule type="expression" dxfId="12119" priority="7960">
      <formula>$CI$1=4</formula>
    </cfRule>
  </conditionalFormatting>
  <conditionalFormatting sqref="G655">
    <cfRule type="expression" dxfId="12118" priority="7875">
      <formula>$CI$1=1</formula>
    </cfRule>
  </conditionalFormatting>
  <conditionalFormatting sqref="G656">
    <cfRule type="expression" dxfId="12117" priority="7874">
      <formula>$CI$1=2</formula>
    </cfRule>
  </conditionalFormatting>
  <conditionalFormatting sqref="G657">
    <cfRule type="expression" dxfId="12116" priority="7873">
      <formula>$CI$1=3</formula>
    </cfRule>
  </conditionalFormatting>
  <conditionalFormatting sqref="G658">
    <cfRule type="expression" dxfId="12115" priority="7872">
      <formula>$CI$1=4</formula>
    </cfRule>
  </conditionalFormatting>
  <conditionalFormatting sqref="G665">
    <cfRule type="expression" dxfId="12114" priority="7787">
      <formula>$CI$1=1</formula>
    </cfRule>
  </conditionalFormatting>
  <conditionalFormatting sqref="G666">
    <cfRule type="expression" dxfId="12113" priority="7786">
      <formula>$CI$1=2</formula>
    </cfRule>
  </conditionalFormatting>
  <conditionalFormatting sqref="G667">
    <cfRule type="expression" dxfId="12112" priority="7785">
      <formula>$CI$1=3</formula>
    </cfRule>
  </conditionalFormatting>
  <conditionalFormatting sqref="G668">
    <cfRule type="expression" dxfId="12111" priority="7784">
      <formula>$CI$1=4</formula>
    </cfRule>
  </conditionalFormatting>
  <conditionalFormatting sqref="G675">
    <cfRule type="expression" dxfId="12110" priority="7699">
      <formula>$CI$1=1</formula>
    </cfRule>
  </conditionalFormatting>
  <conditionalFormatting sqref="G676">
    <cfRule type="expression" dxfId="12109" priority="7698">
      <formula>$CI$1=2</formula>
    </cfRule>
  </conditionalFormatting>
  <conditionalFormatting sqref="G677">
    <cfRule type="expression" dxfId="12108" priority="7697">
      <formula>$CI$1=3</formula>
    </cfRule>
  </conditionalFormatting>
  <conditionalFormatting sqref="G678">
    <cfRule type="expression" dxfId="12107" priority="7696">
      <formula>$CI$1=4</formula>
    </cfRule>
  </conditionalFormatting>
  <conditionalFormatting sqref="G685">
    <cfRule type="expression" dxfId="12106" priority="7611">
      <formula>$CI$1=1</formula>
    </cfRule>
  </conditionalFormatting>
  <conditionalFormatting sqref="G686">
    <cfRule type="expression" dxfId="12105" priority="7610">
      <formula>$CI$1=2</formula>
    </cfRule>
  </conditionalFormatting>
  <conditionalFormatting sqref="G687">
    <cfRule type="expression" dxfId="12104" priority="7609">
      <formula>$CI$1=3</formula>
    </cfRule>
  </conditionalFormatting>
  <conditionalFormatting sqref="G688">
    <cfRule type="expression" dxfId="12103" priority="7608">
      <formula>$CI$1=4</formula>
    </cfRule>
  </conditionalFormatting>
  <conditionalFormatting sqref="G695">
    <cfRule type="expression" dxfId="12102" priority="7523">
      <formula>$CI$1=1</formula>
    </cfRule>
  </conditionalFormatting>
  <conditionalFormatting sqref="G696">
    <cfRule type="expression" dxfId="12101" priority="7522">
      <formula>$CI$1=2</formula>
    </cfRule>
  </conditionalFormatting>
  <conditionalFormatting sqref="G697">
    <cfRule type="expression" dxfId="12100" priority="7521">
      <formula>$CI$1=3</formula>
    </cfRule>
  </conditionalFormatting>
  <conditionalFormatting sqref="G698">
    <cfRule type="expression" dxfId="12099" priority="7520">
      <formula>$CI$1=4</formula>
    </cfRule>
  </conditionalFormatting>
  <conditionalFormatting sqref="G705">
    <cfRule type="expression" dxfId="12098" priority="7435">
      <formula>$CI$1=1</formula>
    </cfRule>
  </conditionalFormatting>
  <conditionalFormatting sqref="G706">
    <cfRule type="expression" dxfId="12097" priority="7434">
      <formula>$CI$1=2</formula>
    </cfRule>
  </conditionalFormatting>
  <conditionalFormatting sqref="G707">
    <cfRule type="expression" dxfId="12096" priority="7433">
      <formula>$CI$1=3</formula>
    </cfRule>
  </conditionalFormatting>
  <conditionalFormatting sqref="G708">
    <cfRule type="expression" dxfId="12095" priority="7432">
      <formula>$CI$1=4</formula>
    </cfRule>
  </conditionalFormatting>
  <conditionalFormatting sqref="G715">
    <cfRule type="expression" dxfId="12094" priority="7347">
      <formula>$CI$1=1</formula>
    </cfRule>
  </conditionalFormatting>
  <conditionalFormatting sqref="G716">
    <cfRule type="expression" dxfId="12093" priority="7346">
      <formula>$CI$1=2</formula>
    </cfRule>
  </conditionalFormatting>
  <conditionalFormatting sqref="G717">
    <cfRule type="expression" dxfId="12092" priority="7345">
      <formula>$CI$1=3</formula>
    </cfRule>
  </conditionalFormatting>
  <conditionalFormatting sqref="G718">
    <cfRule type="expression" dxfId="12091" priority="7344">
      <formula>$CI$1=4</formula>
    </cfRule>
  </conditionalFormatting>
  <conditionalFormatting sqref="G725">
    <cfRule type="expression" dxfId="12090" priority="7259">
      <formula>$CI$1=1</formula>
    </cfRule>
  </conditionalFormatting>
  <conditionalFormatting sqref="G726">
    <cfRule type="expression" dxfId="12089" priority="7258">
      <formula>$CI$1=2</formula>
    </cfRule>
  </conditionalFormatting>
  <conditionalFormatting sqref="G727">
    <cfRule type="expression" dxfId="12088" priority="7257">
      <formula>$CI$1=3</formula>
    </cfRule>
  </conditionalFormatting>
  <conditionalFormatting sqref="G728">
    <cfRule type="expression" dxfId="12087" priority="7256">
      <formula>$CI$1=4</formula>
    </cfRule>
  </conditionalFormatting>
  <conditionalFormatting sqref="G735">
    <cfRule type="expression" dxfId="12086" priority="7171">
      <formula>$CI$1=1</formula>
    </cfRule>
  </conditionalFormatting>
  <conditionalFormatting sqref="G736">
    <cfRule type="expression" dxfId="12085" priority="7170">
      <formula>$CI$1=2</formula>
    </cfRule>
  </conditionalFormatting>
  <conditionalFormatting sqref="G737">
    <cfRule type="expression" dxfId="12084" priority="7169">
      <formula>$CI$1=3</formula>
    </cfRule>
  </conditionalFormatting>
  <conditionalFormatting sqref="G738">
    <cfRule type="expression" dxfId="12083" priority="7168">
      <formula>$CI$1=4</formula>
    </cfRule>
  </conditionalFormatting>
  <conditionalFormatting sqref="G745">
    <cfRule type="expression" dxfId="12082" priority="7083">
      <formula>$CI$1=1</formula>
    </cfRule>
  </conditionalFormatting>
  <conditionalFormatting sqref="G746">
    <cfRule type="expression" dxfId="12081" priority="7082">
      <formula>$CI$1=2</formula>
    </cfRule>
  </conditionalFormatting>
  <conditionalFormatting sqref="G747">
    <cfRule type="expression" dxfId="12080" priority="7081">
      <formula>$CI$1=3</formula>
    </cfRule>
  </conditionalFormatting>
  <conditionalFormatting sqref="G748">
    <cfRule type="expression" dxfId="12079" priority="7080">
      <formula>$CI$1=4</formula>
    </cfRule>
  </conditionalFormatting>
  <conditionalFormatting sqref="G755">
    <cfRule type="expression" dxfId="12078" priority="6995">
      <formula>$CI$1=1</formula>
    </cfRule>
  </conditionalFormatting>
  <conditionalFormatting sqref="G756">
    <cfRule type="expression" dxfId="12077" priority="6994">
      <formula>$CI$1=2</formula>
    </cfRule>
  </conditionalFormatting>
  <conditionalFormatting sqref="G757">
    <cfRule type="expression" dxfId="12076" priority="6993">
      <formula>$CI$1=3</formula>
    </cfRule>
  </conditionalFormatting>
  <conditionalFormatting sqref="G758">
    <cfRule type="expression" dxfId="12075" priority="6992">
      <formula>$CI$1=4</formula>
    </cfRule>
  </conditionalFormatting>
  <conditionalFormatting sqref="G765">
    <cfRule type="expression" dxfId="12074" priority="6907">
      <formula>$CI$1=1</formula>
    </cfRule>
  </conditionalFormatting>
  <conditionalFormatting sqref="G766">
    <cfRule type="expression" dxfId="12073" priority="6906">
      <formula>$CI$1=2</formula>
    </cfRule>
  </conditionalFormatting>
  <conditionalFormatting sqref="G767">
    <cfRule type="expression" dxfId="12072" priority="6905">
      <formula>$CI$1=3</formula>
    </cfRule>
  </conditionalFormatting>
  <conditionalFormatting sqref="G768">
    <cfRule type="expression" dxfId="12071" priority="6904">
      <formula>$CI$1=4</formula>
    </cfRule>
  </conditionalFormatting>
  <conditionalFormatting sqref="G775">
    <cfRule type="expression" dxfId="12070" priority="6819">
      <formula>$CI$1=1</formula>
    </cfRule>
  </conditionalFormatting>
  <conditionalFormatting sqref="G776">
    <cfRule type="expression" dxfId="12069" priority="6818">
      <formula>$CI$1=2</formula>
    </cfRule>
  </conditionalFormatting>
  <conditionalFormatting sqref="G777">
    <cfRule type="expression" dxfId="12068" priority="6817">
      <formula>$CI$1=3</formula>
    </cfRule>
  </conditionalFormatting>
  <conditionalFormatting sqref="G778">
    <cfRule type="expression" dxfId="12067" priority="6816">
      <formula>$CI$1=4</formula>
    </cfRule>
  </conditionalFormatting>
  <conditionalFormatting sqref="G785">
    <cfRule type="expression" dxfId="12066" priority="6731">
      <formula>$CI$1=1</formula>
    </cfRule>
  </conditionalFormatting>
  <conditionalFormatting sqref="G786">
    <cfRule type="expression" dxfId="12065" priority="6730">
      <formula>$CI$1=2</formula>
    </cfRule>
  </conditionalFormatting>
  <conditionalFormatting sqref="G787">
    <cfRule type="expression" dxfId="12064" priority="6729">
      <formula>$CI$1=3</formula>
    </cfRule>
  </conditionalFormatting>
  <conditionalFormatting sqref="G788">
    <cfRule type="expression" dxfId="12063" priority="6728">
      <formula>$CI$1=4</formula>
    </cfRule>
  </conditionalFormatting>
  <conditionalFormatting sqref="G795">
    <cfRule type="expression" dxfId="12062" priority="6643">
      <formula>$CI$1=1</formula>
    </cfRule>
  </conditionalFormatting>
  <conditionalFormatting sqref="G796">
    <cfRule type="expression" dxfId="12061" priority="6642">
      <formula>$CI$1=2</formula>
    </cfRule>
  </conditionalFormatting>
  <conditionalFormatting sqref="G797">
    <cfRule type="expression" dxfId="12060" priority="6641">
      <formula>$CI$1=3</formula>
    </cfRule>
  </conditionalFormatting>
  <conditionalFormatting sqref="G798">
    <cfRule type="expression" dxfId="12059" priority="6640">
      <formula>$CI$1=4</formula>
    </cfRule>
  </conditionalFormatting>
  <conditionalFormatting sqref="G805">
    <cfRule type="expression" dxfId="12058" priority="6555">
      <formula>$CI$1=1</formula>
    </cfRule>
  </conditionalFormatting>
  <conditionalFormatting sqref="G806">
    <cfRule type="expression" dxfId="12057" priority="6554">
      <formula>$CI$1=2</formula>
    </cfRule>
  </conditionalFormatting>
  <conditionalFormatting sqref="G807">
    <cfRule type="expression" dxfId="12056" priority="6553">
      <formula>$CI$1=3</formula>
    </cfRule>
  </conditionalFormatting>
  <conditionalFormatting sqref="G808">
    <cfRule type="expression" dxfId="12055" priority="6552">
      <formula>$CI$1=4</formula>
    </cfRule>
  </conditionalFormatting>
  <conditionalFormatting sqref="G815">
    <cfRule type="expression" dxfId="12054" priority="6467">
      <formula>$CI$1=1</formula>
    </cfRule>
  </conditionalFormatting>
  <conditionalFormatting sqref="G816">
    <cfRule type="expression" dxfId="12053" priority="6466">
      <formula>$CI$1=2</formula>
    </cfRule>
  </conditionalFormatting>
  <conditionalFormatting sqref="G817">
    <cfRule type="expression" dxfId="12052" priority="6465">
      <formula>$CI$1=3</formula>
    </cfRule>
  </conditionalFormatting>
  <conditionalFormatting sqref="G818">
    <cfRule type="expression" dxfId="12051" priority="6464">
      <formula>$CI$1=4</formula>
    </cfRule>
  </conditionalFormatting>
  <conditionalFormatting sqref="G825">
    <cfRule type="expression" dxfId="12050" priority="6379">
      <formula>$CI$1=1</formula>
    </cfRule>
  </conditionalFormatting>
  <conditionalFormatting sqref="G826">
    <cfRule type="expression" dxfId="12049" priority="6378">
      <formula>$CI$1=2</formula>
    </cfRule>
  </conditionalFormatting>
  <conditionalFormatting sqref="G827">
    <cfRule type="expression" dxfId="12048" priority="6377">
      <formula>$CI$1=3</formula>
    </cfRule>
  </conditionalFormatting>
  <conditionalFormatting sqref="G828">
    <cfRule type="expression" dxfId="12047" priority="6376">
      <formula>$CI$1=4</formula>
    </cfRule>
  </conditionalFormatting>
  <conditionalFormatting sqref="G835">
    <cfRule type="expression" dxfId="12046" priority="6291">
      <formula>$CI$1=1</formula>
    </cfRule>
  </conditionalFormatting>
  <conditionalFormatting sqref="G836">
    <cfRule type="expression" dxfId="12045" priority="6290">
      <formula>$CI$1=2</formula>
    </cfRule>
  </conditionalFormatting>
  <conditionalFormatting sqref="G837">
    <cfRule type="expression" dxfId="12044" priority="6289">
      <formula>$CI$1=3</formula>
    </cfRule>
  </conditionalFormatting>
  <conditionalFormatting sqref="G838">
    <cfRule type="expression" dxfId="12043" priority="6288">
      <formula>$CI$1=4</formula>
    </cfRule>
  </conditionalFormatting>
  <conditionalFormatting sqref="G845">
    <cfRule type="expression" dxfId="12042" priority="6203">
      <formula>$CI$1=1</formula>
    </cfRule>
  </conditionalFormatting>
  <conditionalFormatting sqref="G846">
    <cfRule type="expression" dxfId="12041" priority="6202">
      <formula>$CI$1=2</formula>
    </cfRule>
  </conditionalFormatting>
  <conditionalFormatting sqref="G847">
    <cfRule type="expression" dxfId="12040" priority="6201">
      <formula>$CI$1=3</formula>
    </cfRule>
  </conditionalFormatting>
  <conditionalFormatting sqref="G848">
    <cfRule type="expression" dxfId="12039" priority="6200">
      <formula>$CI$1=4</formula>
    </cfRule>
  </conditionalFormatting>
  <conditionalFormatting sqref="G855">
    <cfRule type="expression" dxfId="12038" priority="6115">
      <formula>$CI$1=1</formula>
    </cfRule>
  </conditionalFormatting>
  <conditionalFormatting sqref="G856">
    <cfRule type="expression" dxfId="12037" priority="6114">
      <formula>$CI$1=2</formula>
    </cfRule>
  </conditionalFormatting>
  <conditionalFormatting sqref="G857">
    <cfRule type="expression" dxfId="12036" priority="6113">
      <formula>$CI$1=3</formula>
    </cfRule>
  </conditionalFormatting>
  <conditionalFormatting sqref="G858">
    <cfRule type="expression" dxfId="12035" priority="6112">
      <formula>$CI$1=4</formula>
    </cfRule>
  </conditionalFormatting>
  <conditionalFormatting sqref="G865">
    <cfRule type="expression" dxfId="12034" priority="6027">
      <formula>$CI$1=1</formula>
    </cfRule>
  </conditionalFormatting>
  <conditionalFormatting sqref="G866">
    <cfRule type="expression" dxfId="12033" priority="6026">
      <formula>$CI$1=2</formula>
    </cfRule>
  </conditionalFormatting>
  <conditionalFormatting sqref="G867">
    <cfRule type="expression" dxfId="12032" priority="6025">
      <formula>$CI$1=3</formula>
    </cfRule>
  </conditionalFormatting>
  <conditionalFormatting sqref="G868">
    <cfRule type="expression" dxfId="12031" priority="6024">
      <formula>$CI$1=4</formula>
    </cfRule>
  </conditionalFormatting>
  <conditionalFormatting sqref="G875">
    <cfRule type="expression" dxfId="12030" priority="5939">
      <formula>$CI$1=1</formula>
    </cfRule>
  </conditionalFormatting>
  <conditionalFormatting sqref="G876">
    <cfRule type="expression" dxfId="12029" priority="5938">
      <formula>$CI$1=2</formula>
    </cfRule>
  </conditionalFormatting>
  <conditionalFormatting sqref="G877">
    <cfRule type="expression" dxfId="12028" priority="5937">
      <formula>$CI$1=3</formula>
    </cfRule>
  </conditionalFormatting>
  <conditionalFormatting sqref="G878">
    <cfRule type="expression" dxfId="12027" priority="5936">
      <formula>$CI$1=4</formula>
    </cfRule>
  </conditionalFormatting>
  <conditionalFormatting sqref="G885">
    <cfRule type="expression" dxfId="12026" priority="5851">
      <formula>$CI$1=1</formula>
    </cfRule>
  </conditionalFormatting>
  <conditionalFormatting sqref="G886">
    <cfRule type="expression" dxfId="12025" priority="5850">
      <formula>$CI$1=2</formula>
    </cfRule>
  </conditionalFormatting>
  <conditionalFormatting sqref="G887">
    <cfRule type="expression" dxfId="12024" priority="5849">
      <formula>$CI$1=3</formula>
    </cfRule>
  </conditionalFormatting>
  <conditionalFormatting sqref="G888">
    <cfRule type="expression" dxfId="12023" priority="5848">
      <formula>$CI$1=4</formula>
    </cfRule>
  </conditionalFormatting>
  <conditionalFormatting sqref="G895">
    <cfRule type="expression" dxfId="12022" priority="5763">
      <formula>$CI$1=1</formula>
    </cfRule>
  </conditionalFormatting>
  <conditionalFormatting sqref="G896">
    <cfRule type="expression" dxfId="12021" priority="5762">
      <formula>$CI$1=2</formula>
    </cfRule>
  </conditionalFormatting>
  <conditionalFormatting sqref="G897">
    <cfRule type="expression" dxfId="12020" priority="5761">
      <formula>$CI$1=3</formula>
    </cfRule>
  </conditionalFormatting>
  <conditionalFormatting sqref="G898">
    <cfRule type="expression" dxfId="12019" priority="5760">
      <formula>$CI$1=4</formula>
    </cfRule>
  </conditionalFormatting>
  <conditionalFormatting sqref="G905">
    <cfRule type="expression" dxfId="12018" priority="5675">
      <formula>$CI$1=1</formula>
    </cfRule>
  </conditionalFormatting>
  <conditionalFormatting sqref="G906">
    <cfRule type="expression" dxfId="12017" priority="5674">
      <formula>$CI$1=2</formula>
    </cfRule>
  </conditionalFormatting>
  <conditionalFormatting sqref="G907">
    <cfRule type="expression" dxfId="12016" priority="5673">
      <formula>$CI$1=3</formula>
    </cfRule>
  </conditionalFormatting>
  <conditionalFormatting sqref="G908">
    <cfRule type="expression" dxfId="12015" priority="5672">
      <formula>$CI$1=4</formula>
    </cfRule>
  </conditionalFormatting>
  <conditionalFormatting sqref="G915">
    <cfRule type="expression" dxfId="12014" priority="5587">
      <formula>$CI$1=1</formula>
    </cfRule>
  </conditionalFormatting>
  <conditionalFormatting sqref="G916">
    <cfRule type="expression" dxfId="12013" priority="5586">
      <formula>$CI$1=2</formula>
    </cfRule>
  </conditionalFormatting>
  <conditionalFormatting sqref="G917">
    <cfRule type="expression" dxfId="12012" priority="5585">
      <formula>$CI$1=3</formula>
    </cfRule>
  </conditionalFormatting>
  <conditionalFormatting sqref="G918">
    <cfRule type="expression" dxfId="12011" priority="5584">
      <formula>$CI$1=4</formula>
    </cfRule>
  </conditionalFormatting>
  <conditionalFormatting sqref="G925">
    <cfRule type="expression" dxfId="12010" priority="5499">
      <formula>$CI$1=1</formula>
    </cfRule>
  </conditionalFormatting>
  <conditionalFormatting sqref="G926">
    <cfRule type="expression" dxfId="12009" priority="5498">
      <formula>$CI$1=2</formula>
    </cfRule>
  </conditionalFormatting>
  <conditionalFormatting sqref="G927">
    <cfRule type="expression" dxfId="12008" priority="5497">
      <formula>$CI$1=3</formula>
    </cfRule>
  </conditionalFormatting>
  <conditionalFormatting sqref="G928">
    <cfRule type="expression" dxfId="12007" priority="5496">
      <formula>$CI$1=4</formula>
    </cfRule>
  </conditionalFormatting>
  <conditionalFormatting sqref="G935">
    <cfRule type="expression" dxfId="12006" priority="5411">
      <formula>$CI$1=1</formula>
    </cfRule>
  </conditionalFormatting>
  <conditionalFormatting sqref="G936">
    <cfRule type="expression" dxfId="12005" priority="5410">
      <formula>$CI$1=2</formula>
    </cfRule>
  </conditionalFormatting>
  <conditionalFormatting sqref="G937">
    <cfRule type="expression" dxfId="12004" priority="5409">
      <formula>$CI$1=3</formula>
    </cfRule>
  </conditionalFormatting>
  <conditionalFormatting sqref="G938">
    <cfRule type="expression" dxfId="12003" priority="5408">
      <formula>$CI$1=4</formula>
    </cfRule>
  </conditionalFormatting>
  <conditionalFormatting sqref="G945">
    <cfRule type="expression" dxfId="12002" priority="5323">
      <formula>$CI$1=1</formula>
    </cfRule>
  </conditionalFormatting>
  <conditionalFormatting sqref="G946">
    <cfRule type="expression" dxfId="12001" priority="5322">
      <formula>$CI$1=2</formula>
    </cfRule>
  </conditionalFormatting>
  <conditionalFormatting sqref="G947">
    <cfRule type="expression" dxfId="12000" priority="5321">
      <formula>$CI$1=3</formula>
    </cfRule>
  </conditionalFormatting>
  <conditionalFormatting sqref="G948">
    <cfRule type="expression" dxfId="11999" priority="5320">
      <formula>$CI$1=4</formula>
    </cfRule>
  </conditionalFormatting>
  <conditionalFormatting sqref="G955">
    <cfRule type="expression" dxfId="11998" priority="5235">
      <formula>$CI$1=1</formula>
    </cfRule>
  </conditionalFormatting>
  <conditionalFormatting sqref="G956">
    <cfRule type="expression" dxfId="11997" priority="5234">
      <formula>$CI$1=2</formula>
    </cfRule>
  </conditionalFormatting>
  <conditionalFormatting sqref="G957">
    <cfRule type="expression" dxfId="11996" priority="5233">
      <formula>$CI$1=3</formula>
    </cfRule>
  </conditionalFormatting>
  <conditionalFormatting sqref="G958">
    <cfRule type="expression" dxfId="11995" priority="5232">
      <formula>$CI$1=4</formula>
    </cfRule>
  </conditionalFormatting>
  <conditionalFormatting sqref="G965">
    <cfRule type="expression" dxfId="11994" priority="5147">
      <formula>$CI$1=1</formula>
    </cfRule>
  </conditionalFormatting>
  <conditionalFormatting sqref="G966">
    <cfRule type="expression" dxfId="11993" priority="5146">
      <formula>$CI$1=2</formula>
    </cfRule>
  </conditionalFormatting>
  <conditionalFormatting sqref="G967">
    <cfRule type="expression" dxfId="11992" priority="5145">
      <formula>$CI$1=3</formula>
    </cfRule>
  </conditionalFormatting>
  <conditionalFormatting sqref="G968">
    <cfRule type="expression" dxfId="11991" priority="5144">
      <formula>$CI$1=4</formula>
    </cfRule>
  </conditionalFormatting>
  <conditionalFormatting sqref="G975">
    <cfRule type="expression" dxfId="11990" priority="5059">
      <formula>$CI$1=1</formula>
    </cfRule>
  </conditionalFormatting>
  <conditionalFormatting sqref="G976">
    <cfRule type="expression" dxfId="11989" priority="5058">
      <formula>$CI$1=2</formula>
    </cfRule>
  </conditionalFormatting>
  <conditionalFormatting sqref="G977">
    <cfRule type="expression" dxfId="11988" priority="5057">
      <formula>$CI$1=3</formula>
    </cfRule>
  </conditionalFormatting>
  <conditionalFormatting sqref="G978">
    <cfRule type="expression" dxfId="11987" priority="5056">
      <formula>$CI$1=4</formula>
    </cfRule>
  </conditionalFormatting>
  <conditionalFormatting sqref="G985">
    <cfRule type="expression" dxfId="11986" priority="4971">
      <formula>$CI$1=1</formula>
    </cfRule>
  </conditionalFormatting>
  <conditionalFormatting sqref="G986">
    <cfRule type="expression" dxfId="11985" priority="4970">
      <formula>$CI$1=2</formula>
    </cfRule>
  </conditionalFormatting>
  <conditionalFormatting sqref="G987">
    <cfRule type="expression" dxfId="11984" priority="4969">
      <formula>$CI$1=3</formula>
    </cfRule>
  </conditionalFormatting>
  <conditionalFormatting sqref="G988">
    <cfRule type="expression" dxfId="11983" priority="4968">
      <formula>$CI$1=4</formula>
    </cfRule>
  </conditionalFormatting>
  <conditionalFormatting sqref="G995">
    <cfRule type="expression" dxfId="11982" priority="4883">
      <formula>$CI$1=1</formula>
    </cfRule>
  </conditionalFormatting>
  <conditionalFormatting sqref="G996">
    <cfRule type="expression" dxfId="11981" priority="4882">
      <formula>$CI$1=2</formula>
    </cfRule>
  </conditionalFormatting>
  <conditionalFormatting sqref="G997">
    <cfRule type="expression" dxfId="11980" priority="4881">
      <formula>$CI$1=3</formula>
    </cfRule>
  </conditionalFormatting>
  <conditionalFormatting sqref="G998">
    <cfRule type="expression" dxfId="11979" priority="4880">
      <formula>$CI$1=4</formula>
    </cfRule>
  </conditionalFormatting>
  <conditionalFormatting sqref="G1005">
    <cfRule type="expression" dxfId="11978" priority="4795">
      <formula>$CI$1=1</formula>
    </cfRule>
  </conditionalFormatting>
  <conditionalFormatting sqref="G1006">
    <cfRule type="expression" dxfId="11977" priority="4794">
      <formula>$CI$1=2</formula>
    </cfRule>
  </conditionalFormatting>
  <conditionalFormatting sqref="G1007">
    <cfRule type="expression" dxfId="11976" priority="4793">
      <formula>$CI$1=3</formula>
    </cfRule>
  </conditionalFormatting>
  <conditionalFormatting sqref="G1008">
    <cfRule type="expression" dxfId="11975" priority="4792">
      <formula>$CI$1=4</formula>
    </cfRule>
  </conditionalFormatting>
  <conditionalFormatting sqref="G1015">
    <cfRule type="expression" dxfId="11974" priority="4707">
      <formula>$CI$1=1</formula>
    </cfRule>
  </conditionalFormatting>
  <conditionalFormatting sqref="G1016">
    <cfRule type="expression" dxfId="11973" priority="4706">
      <formula>$CI$1=2</formula>
    </cfRule>
  </conditionalFormatting>
  <conditionalFormatting sqref="G1017">
    <cfRule type="expression" dxfId="11972" priority="4705">
      <formula>$CI$1=3</formula>
    </cfRule>
  </conditionalFormatting>
  <conditionalFormatting sqref="G1018">
    <cfRule type="expression" dxfId="11971" priority="4704">
      <formula>$CI$1=4</formula>
    </cfRule>
  </conditionalFormatting>
  <conditionalFormatting sqref="G1025">
    <cfRule type="expression" dxfId="11970" priority="4619">
      <formula>$CI$1=1</formula>
    </cfRule>
  </conditionalFormatting>
  <conditionalFormatting sqref="G1026">
    <cfRule type="expression" dxfId="11969" priority="4618">
      <formula>$CI$1=2</formula>
    </cfRule>
  </conditionalFormatting>
  <conditionalFormatting sqref="G1027">
    <cfRule type="expression" dxfId="11968" priority="4617">
      <formula>$CI$1=3</formula>
    </cfRule>
  </conditionalFormatting>
  <conditionalFormatting sqref="G1028">
    <cfRule type="expression" dxfId="11967" priority="4616">
      <formula>$CI$1=4</formula>
    </cfRule>
  </conditionalFormatting>
  <conditionalFormatting sqref="G1035">
    <cfRule type="expression" dxfId="11966" priority="4531">
      <formula>$CI$1=1</formula>
    </cfRule>
  </conditionalFormatting>
  <conditionalFormatting sqref="G1036">
    <cfRule type="expression" dxfId="11965" priority="4530">
      <formula>$CI$1=2</formula>
    </cfRule>
  </conditionalFormatting>
  <conditionalFormatting sqref="G1037">
    <cfRule type="expression" dxfId="11964" priority="4529">
      <formula>$CI$1=3</formula>
    </cfRule>
  </conditionalFormatting>
  <conditionalFormatting sqref="G1038">
    <cfRule type="expression" dxfId="11963" priority="4528">
      <formula>$CI$1=4</formula>
    </cfRule>
  </conditionalFormatting>
  <conditionalFormatting sqref="G1045">
    <cfRule type="expression" dxfId="11962" priority="4443">
      <formula>$CI$1=1</formula>
    </cfRule>
  </conditionalFormatting>
  <conditionalFormatting sqref="G1046">
    <cfRule type="expression" dxfId="11961" priority="4442">
      <formula>$CI$1=2</formula>
    </cfRule>
  </conditionalFormatting>
  <conditionalFormatting sqref="G1047">
    <cfRule type="expression" dxfId="11960" priority="4441">
      <formula>$CI$1=3</formula>
    </cfRule>
  </conditionalFormatting>
  <conditionalFormatting sqref="G1048">
    <cfRule type="expression" dxfId="11959" priority="4440">
      <formula>$CI$1=4</formula>
    </cfRule>
  </conditionalFormatting>
  <conditionalFormatting sqref="G1055">
    <cfRule type="expression" dxfId="11958" priority="4355">
      <formula>$CI$1=1</formula>
    </cfRule>
  </conditionalFormatting>
  <conditionalFormatting sqref="G1056">
    <cfRule type="expression" dxfId="11957" priority="4354">
      <formula>$CI$1=2</formula>
    </cfRule>
  </conditionalFormatting>
  <conditionalFormatting sqref="G1057">
    <cfRule type="expression" dxfId="11956" priority="4353">
      <formula>$CI$1=3</formula>
    </cfRule>
  </conditionalFormatting>
  <conditionalFormatting sqref="G1058">
    <cfRule type="expression" dxfId="11955" priority="4352">
      <formula>$CI$1=4</formula>
    </cfRule>
  </conditionalFormatting>
  <conditionalFormatting sqref="G1065">
    <cfRule type="expression" dxfId="11954" priority="4267">
      <formula>$CI$1=1</formula>
    </cfRule>
  </conditionalFormatting>
  <conditionalFormatting sqref="G1066">
    <cfRule type="expression" dxfId="11953" priority="4266">
      <formula>$CI$1=2</formula>
    </cfRule>
  </conditionalFormatting>
  <conditionalFormatting sqref="G1067">
    <cfRule type="expression" dxfId="11952" priority="4265">
      <formula>$CI$1=3</formula>
    </cfRule>
  </conditionalFormatting>
  <conditionalFormatting sqref="G1068">
    <cfRule type="expression" dxfId="11951" priority="4264">
      <formula>$CI$1=4</formula>
    </cfRule>
  </conditionalFormatting>
  <conditionalFormatting sqref="G1075">
    <cfRule type="expression" dxfId="11950" priority="4179">
      <formula>$CI$1=1</formula>
    </cfRule>
  </conditionalFormatting>
  <conditionalFormatting sqref="G1076">
    <cfRule type="expression" dxfId="11949" priority="4178">
      <formula>$CI$1=2</formula>
    </cfRule>
  </conditionalFormatting>
  <conditionalFormatting sqref="G1077">
    <cfRule type="expression" dxfId="11948" priority="4177">
      <formula>$CI$1=3</formula>
    </cfRule>
  </conditionalFormatting>
  <conditionalFormatting sqref="G1078">
    <cfRule type="expression" dxfId="11947" priority="4176">
      <formula>$CI$1=4</formula>
    </cfRule>
  </conditionalFormatting>
  <conditionalFormatting sqref="G1085">
    <cfRule type="expression" dxfId="11946" priority="4091">
      <formula>$CI$1=1</formula>
    </cfRule>
  </conditionalFormatting>
  <conditionalFormatting sqref="G1086">
    <cfRule type="expression" dxfId="11945" priority="4090">
      <formula>$CI$1=2</formula>
    </cfRule>
  </conditionalFormatting>
  <conditionalFormatting sqref="G1087">
    <cfRule type="expression" dxfId="11944" priority="4089">
      <formula>$CI$1=3</formula>
    </cfRule>
  </conditionalFormatting>
  <conditionalFormatting sqref="G1088">
    <cfRule type="expression" dxfId="11943" priority="4088">
      <formula>$CI$1=4</formula>
    </cfRule>
  </conditionalFormatting>
  <conditionalFormatting sqref="G1095">
    <cfRule type="expression" dxfId="11942" priority="4003">
      <formula>$CI$1=1</formula>
    </cfRule>
  </conditionalFormatting>
  <conditionalFormatting sqref="G1096">
    <cfRule type="expression" dxfId="11941" priority="4002">
      <formula>$CI$1=2</formula>
    </cfRule>
  </conditionalFormatting>
  <conditionalFormatting sqref="G1097">
    <cfRule type="expression" dxfId="11940" priority="4001">
      <formula>$CI$1=3</formula>
    </cfRule>
  </conditionalFormatting>
  <conditionalFormatting sqref="G1098">
    <cfRule type="expression" dxfId="11939" priority="4000">
      <formula>$CI$1=4</formula>
    </cfRule>
  </conditionalFormatting>
  <conditionalFormatting sqref="G1105">
    <cfRule type="expression" dxfId="11938" priority="3915">
      <formula>$CI$1=1</formula>
    </cfRule>
  </conditionalFormatting>
  <conditionalFormatting sqref="G1106">
    <cfRule type="expression" dxfId="11937" priority="3914">
      <formula>$CI$1=2</formula>
    </cfRule>
  </conditionalFormatting>
  <conditionalFormatting sqref="G1107">
    <cfRule type="expression" dxfId="11936" priority="3913">
      <formula>$CI$1=3</formula>
    </cfRule>
  </conditionalFormatting>
  <conditionalFormatting sqref="G1108">
    <cfRule type="expression" dxfId="11935" priority="3912">
      <formula>$CI$1=4</formula>
    </cfRule>
  </conditionalFormatting>
  <conditionalFormatting sqref="G1115">
    <cfRule type="expression" dxfId="11934" priority="3827">
      <formula>$CI$1=1</formula>
    </cfRule>
  </conditionalFormatting>
  <conditionalFormatting sqref="G1116">
    <cfRule type="expression" dxfId="11933" priority="3826">
      <formula>$CI$1=2</formula>
    </cfRule>
  </conditionalFormatting>
  <conditionalFormatting sqref="G1117">
    <cfRule type="expression" dxfId="11932" priority="3825">
      <formula>$CI$1=3</formula>
    </cfRule>
  </conditionalFormatting>
  <conditionalFormatting sqref="G1118">
    <cfRule type="expression" dxfId="11931" priority="3824">
      <formula>$CI$1=4</formula>
    </cfRule>
  </conditionalFormatting>
  <conditionalFormatting sqref="G1125">
    <cfRule type="expression" dxfId="11930" priority="3739">
      <formula>$CI$1=1</formula>
    </cfRule>
  </conditionalFormatting>
  <conditionalFormatting sqref="G1126">
    <cfRule type="expression" dxfId="11929" priority="3738">
      <formula>$CI$1=2</formula>
    </cfRule>
  </conditionalFormatting>
  <conditionalFormatting sqref="G1127">
    <cfRule type="expression" dxfId="11928" priority="3737">
      <formula>$CI$1=3</formula>
    </cfRule>
  </conditionalFormatting>
  <conditionalFormatting sqref="G1128">
    <cfRule type="expression" dxfId="11927" priority="3736">
      <formula>$CI$1=4</formula>
    </cfRule>
  </conditionalFormatting>
  <conditionalFormatting sqref="G1135">
    <cfRule type="expression" dxfId="11926" priority="3651">
      <formula>$CI$1=1</formula>
    </cfRule>
  </conditionalFormatting>
  <conditionalFormatting sqref="G1136">
    <cfRule type="expression" dxfId="11925" priority="3650">
      <formula>$CI$1=2</formula>
    </cfRule>
  </conditionalFormatting>
  <conditionalFormatting sqref="G1137">
    <cfRule type="expression" dxfId="11924" priority="3649">
      <formula>$CI$1=3</formula>
    </cfRule>
  </conditionalFormatting>
  <conditionalFormatting sqref="G1138">
    <cfRule type="expression" dxfId="11923" priority="3648">
      <formula>$CI$1=4</formula>
    </cfRule>
  </conditionalFormatting>
  <conditionalFormatting sqref="G1145">
    <cfRule type="expression" dxfId="11922" priority="3563">
      <formula>$CI$1=1</formula>
    </cfRule>
  </conditionalFormatting>
  <conditionalFormatting sqref="G1146">
    <cfRule type="expression" dxfId="11921" priority="3562">
      <formula>$CI$1=2</formula>
    </cfRule>
  </conditionalFormatting>
  <conditionalFormatting sqref="G1147">
    <cfRule type="expression" dxfId="11920" priority="3561">
      <formula>$CI$1=3</formula>
    </cfRule>
  </conditionalFormatting>
  <conditionalFormatting sqref="G1148">
    <cfRule type="expression" dxfId="11919" priority="3560">
      <formula>$CI$1=4</formula>
    </cfRule>
  </conditionalFormatting>
  <conditionalFormatting sqref="G1155">
    <cfRule type="expression" dxfId="11918" priority="3475">
      <formula>$CI$1=1</formula>
    </cfRule>
  </conditionalFormatting>
  <conditionalFormatting sqref="G1156">
    <cfRule type="expression" dxfId="11917" priority="3474">
      <formula>$CI$1=2</formula>
    </cfRule>
  </conditionalFormatting>
  <conditionalFormatting sqref="G1157">
    <cfRule type="expression" dxfId="11916" priority="3473">
      <formula>$CI$1=3</formula>
    </cfRule>
  </conditionalFormatting>
  <conditionalFormatting sqref="G1158">
    <cfRule type="expression" dxfId="11915" priority="3472">
      <formula>$CI$1=4</formula>
    </cfRule>
  </conditionalFormatting>
  <conditionalFormatting sqref="G1165">
    <cfRule type="expression" dxfId="11914" priority="3387">
      <formula>$CI$1=1</formula>
    </cfRule>
  </conditionalFormatting>
  <conditionalFormatting sqref="G1166">
    <cfRule type="expression" dxfId="11913" priority="3386">
      <formula>$CI$1=2</formula>
    </cfRule>
  </conditionalFormatting>
  <conditionalFormatting sqref="G1167">
    <cfRule type="expression" dxfId="11912" priority="3385">
      <formula>$CI$1=3</formula>
    </cfRule>
  </conditionalFormatting>
  <conditionalFormatting sqref="G1168">
    <cfRule type="expression" dxfId="11911" priority="3384">
      <formula>$CI$1=4</formula>
    </cfRule>
  </conditionalFormatting>
  <conditionalFormatting sqref="G1175">
    <cfRule type="expression" dxfId="11910" priority="3299">
      <formula>$CI$1=1</formula>
    </cfRule>
  </conditionalFormatting>
  <conditionalFormatting sqref="G1176">
    <cfRule type="expression" dxfId="11909" priority="3298">
      <formula>$CI$1=2</formula>
    </cfRule>
  </conditionalFormatting>
  <conditionalFormatting sqref="G1177">
    <cfRule type="expression" dxfId="11908" priority="3297">
      <formula>$CI$1=3</formula>
    </cfRule>
  </conditionalFormatting>
  <conditionalFormatting sqref="G1178">
    <cfRule type="expression" dxfId="11907" priority="3296">
      <formula>$CI$1=4</formula>
    </cfRule>
  </conditionalFormatting>
  <conditionalFormatting sqref="G1185">
    <cfRule type="expression" dxfId="11906" priority="3211">
      <formula>$CI$1=1</formula>
    </cfRule>
  </conditionalFormatting>
  <conditionalFormatting sqref="G1186">
    <cfRule type="expression" dxfId="11905" priority="3210">
      <formula>$CI$1=2</formula>
    </cfRule>
  </conditionalFormatting>
  <conditionalFormatting sqref="G1187">
    <cfRule type="expression" dxfId="11904" priority="3209">
      <formula>$CI$1=3</formula>
    </cfRule>
  </conditionalFormatting>
  <conditionalFormatting sqref="G1188">
    <cfRule type="expression" dxfId="11903" priority="3208">
      <formula>$CI$1=4</formula>
    </cfRule>
  </conditionalFormatting>
  <conditionalFormatting sqref="G1195">
    <cfRule type="expression" dxfId="11902" priority="3123">
      <formula>$CI$1=1</formula>
    </cfRule>
  </conditionalFormatting>
  <conditionalFormatting sqref="G1196">
    <cfRule type="expression" dxfId="11901" priority="3122">
      <formula>$CI$1=2</formula>
    </cfRule>
  </conditionalFormatting>
  <conditionalFormatting sqref="G1197">
    <cfRule type="expression" dxfId="11900" priority="3121">
      <formula>$CI$1=3</formula>
    </cfRule>
  </conditionalFormatting>
  <conditionalFormatting sqref="G1198">
    <cfRule type="expression" dxfId="11899" priority="3120">
      <formula>$CI$1=4</formula>
    </cfRule>
  </conditionalFormatting>
  <conditionalFormatting sqref="G1205">
    <cfRule type="expression" dxfId="11898" priority="3035">
      <formula>$CI$1=1</formula>
    </cfRule>
  </conditionalFormatting>
  <conditionalFormatting sqref="G1206">
    <cfRule type="expression" dxfId="11897" priority="3034">
      <formula>$CI$1=2</formula>
    </cfRule>
  </conditionalFormatting>
  <conditionalFormatting sqref="G1207">
    <cfRule type="expression" dxfId="11896" priority="3033">
      <formula>$CI$1=3</formula>
    </cfRule>
  </conditionalFormatting>
  <conditionalFormatting sqref="G1208">
    <cfRule type="expression" dxfId="11895" priority="3032">
      <formula>$CI$1=4</formula>
    </cfRule>
  </conditionalFormatting>
  <conditionalFormatting sqref="G1215">
    <cfRule type="expression" dxfId="11894" priority="2947">
      <formula>$CI$1=1</formula>
    </cfRule>
  </conditionalFormatting>
  <conditionalFormatting sqref="G1216">
    <cfRule type="expression" dxfId="11893" priority="2946">
      <formula>$CI$1=2</formula>
    </cfRule>
  </conditionalFormatting>
  <conditionalFormatting sqref="G1217">
    <cfRule type="expression" dxfId="11892" priority="2945">
      <formula>$CI$1=3</formula>
    </cfRule>
  </conditionalFormatting>
  <conditionalFormatting sqref="G1218">
    <cfRule type="expression" dxfId="11891" priority="2944">
      <formula>$CI$1=4</formula>
    </cfRule>
  </conditionalFormatting>
  <conditionalFormatting sqref="G1225">
    <cfRule type="expression" dxfId="11890" priority="2859">
      <formula>$CI$1=1</formula>
    </cfRule>
  </conditionalFormatting>
  <conditionalFormatting sqref="G1226">
    <cfRule type="expression" dxfId="11889" priority="2858">
      <formula>$CI$1=2</formula>
    </cfRule>
  </conditionalFormatting>
  <conditionalFormatting sqref="G1227">
    <cfRule type="expression" dxfId="11888" priority="2857">
      <formula>$CI$1=3</formula>
    </cfRule>
  </conditionalFormatting>
  <conditionalFormatting sqref="G1228">
    <cfRule type="expression" dxfId="11887" priority="2856">
      <formula>$CI$1=4</formula>
    </cfRule>
  </conditionalFormatting>
  <conditionalFormatting sqref="G1235">
    <cfRule type="expression" dxfId="11886" priority="2771">
      <formula>$CI$1=1</formula>
    </cfRule>
  </conditionalFormatting>
  <conditionalFormatting sqref="G1236">
    <cfRule type="expression" dxfId="11885" priority="2770">
      <formula>$CI$1=2</formula>
    </cfRule>
  </conditionalFormatting>
  <conditionalFormatting sqref="G1237">
    <cfRule type="expression" dxfId="11884" priority="2769">
      <formula>$CI$1=3</formula>
    </cfRule>
  </conditionalFormatting>
  <conditionalFormatting sqref="G1238">
    <cfRule type="expression" dxfId="11883" priority="2768">
      <formula>$CI$1=4</formula>
    </cfRule>
  </conditionalFormatting>
  <conditionalFormatting sqref="G1245">
    <cfRule type="expression" dxfId="11882" priority="2683">
      <formula>$CI$1=1</formula>
    </cfRule>
  </conditionalFormatting>
  <conditionalFormatting sqref="G1246">
    <cfRule type="expression" dxfId="11881" priority="2682">
      <formula>$CI$1=2</formula>
    </cfRule>
  </conditionalFormatting>
  <conditionalFormatting sqref="G1247">
    <cfRule type="expression" dxfId="11880" priority="2681">
      <formula>$CI$1=3</formula>
    </cfRule>
  </conditionalFormatting>
  <conditionalFormatting sqref="G1248">
    <cfRule type="expression" dxfId="11879" priority="2680">
      <formula>$CI$1=4</formula>
    </cfRule>
  </conditionalFormatting>
  <conditionalFormatting sqref="G1255">
    <cfRule type="expression" dxfId="11878" priority="2595">
      <formula>$CI$1=1</formula>
    </cfRule>
  </conditionalFormatting>
  <conditionalFormatting sqref="G1256">
    <cfRule type="expression" dxfId="11877" priority="2594">
      <formula>$CI$1=2</formula>
    </cfRule>
  </conditionalFormatting>
  <conditionalFormatting sqref="G1257">
    <cfRule type="expression" dxfId="11876" priority="2593">
      <formula>$CI$1=3</formula>
    </cfRule>
  </conditionalFormatting>
  <conditionalFormatting sqref="G1258">
    <cfRule type="expression" dxfId="11875" priority="2592">
      <formula>$CI$1=4</formula>
    </cfRule>
  </conditionalFormatting>
  <conditionalFormatting sqref="G1265">
    <cfRule type="expression" dxfId="11874" priority="2507">
      <formula>$CI$1=1</formula>
    </cfRule>
  </conditionalFormatting>
  <conditionalFormatting sqref="G1266">
    <cfRule type="expression" dxfId="11873" priority="2506">
      <formula>$CI$1=2</formula>
    </cfRule>
  </conditionalFormatting>
  <conditionalFormatting sqref="G1267">
    <cfRule type="expression" dxfId="11872" priority="2505">
      <formula>$CI$1=3</formula>
    </cfRule>
  </conditionalFormatting>
  <conditionalFormatting sqref="G1268">
    <cfRule type="expression" dxfId="11871" priority="2504">
      <formula>$CI$1=4</formula>
    </cfRule>
  </conditionalFormatting>
  <conditionalFormatting sqref="G1275">
    <cfRule type="expression" dxfId="11870" priority="2419">
      <formula>$CI$1=1</formula>
    </cfRule>
  </conditionalFormatting>
  <conditionalFormatting sqref="G1276">
    <cfRule type="expression" dxfId="11869" priority="2418">
      <formula>$CI$1=2</formula>
    </cfRule>
  </conditionalFormatting>
  <conditionalFormatting sqref="G1277">
    <cfRule type="expression" dxfId="11868" priority="2417">
      <formula>$CI$1=3</formula>
    </cfRule>
  </conditionalFormatting>
  <conditionalFormatting sqref="G1278">
    <cfRule type="expression" dxfId="11867" priority="2416">
      <formula>$CI$1=4</formula>
    </cfRule>
  </conditionalFormatting>
  <conditionalFormatting sqref="G1285">
    <cfRule type="expression" dxfId="11866" priority="2331">
      <formula>$CI$1=1</formula>
    </cfRule>
  </conditionalFormatting>
  <conditionalFormatting sqref="G1286">
    <cfRule type="expression" dxfId="11865" priority="2330">
      <formula>$CI$1=2</formula>
    </cfRule>
  </conditionalFormatting>
  <conditionalFormatting sqref="G1287">
    <cfRule type="expression" dxfId="11864" priority="2329">
      <formula>$CI$1=3</formula>
    </cfRule>
  </conditionalFormatting>
  <conditionalFormatting sqref="G1288">
    <cfRule type="expression" dxfId="11863" priority="2328">
      <formula>$CI$1=4</formula>
    </cfRule>
  </conditionalFormatting>
  <conditionalFormatting sqref="G1295">
    <cfRule type="expression" dxfId="11862" priority="2243">
      <formula>$CI$1=1</formula>
    </cfRule>
  </conditionalFormatting>
  <conditionalFormatting sqref="G1296">
    <cfRule type="expression" dxfId="11861" priority="2242">
      <formula>$CI$1=2</formula>
    </cfRule>
  </conditionalFormatting>
  <conditionalFormatting sqref="G1297">
    <cfRule type="expression" dxfId="11860" priority="2241">
      <formula>$CI$1=3</formula>
    </cfRule>
  </conditionalFormatting>
  <conditionalFormatting sqref="G1298">
    <cfRule type="expression" dxfId="11859" priority="2240">
      <formula>$CI$1=4</formula>
    </cfRule>
  </conditionalFormatting>
  <conditionalFormatting sqref="G1305">
    <cfRule type="expression" dxfId="11858" priority="2155">
      <formula>$CI$1=1</formula>
    </cfRule>
  </conditionalFormatting>
  <conditionalFormatting sqref="G1306">
    <cfRule type="expression" dxfId="11857" priority="2154">
      <formula>$CI$1=2</formula>
    </cfRule>
  </conditionalFormatting>
  <conditionalFormatting sqref="G1307">
    <cfRule type="expression" dxfId="11856" priority="2153">
      <formula>$CI$1=3</formula>
    </cfRule>
  </conditionalFormatting>
  <conditionalFormatting sqref="G1308">
    <cfRule type="expression" dxfId="11855" priority="2152">
      <formula>$CI$1=4</formula>
    </cfRule>
  </conditionalFormatting>
  <conditionalFormatting sqref="G1315">
    <cfRule type="expression" dxfId="11854" priority="2067">
      <formula>$CI$1=1</formula>
    </cfRule>
  </conditionalFormatting>
  <conditionalFormatting sqref="G1316">
    <cfRule type="expression" dxfId="11853" priority="2066">
      <formula>$CI$1=2</formula>
    </cfRule>
  </conditionalFormatting>
  <conditionalFormatting sqref="G1317">
    <cfRule type="expression" dxfId="11852" priority="2065">
      <formula>$CI$1=3</formula>
    </cfRule>
  </conditionalFormatting>
  <conditionalFormatting sqref="G1318">
    <cfRule type="expression" dxfId="11851" priority="2064">
      <formula>$CI$1=4</formula>
    </cfRule>
  </conditionalFormatting>
  <conditionalFormatting sqref="G1325">
    <cfRule type="expression" dxfId="11850" priority="1979">
      <formula>$CI$1=1</formula>
    </cfRule>
  </conditionalFormatting>
  <conditionalFormatting sqref="G1326">
    <cfRule type="expression" dxfId="11849" priority="1978">
      <formula>$CI$1=2</formula>
    </cfRule>
  </conditionalFormatting>
  <conditionalFormatting sqref="G1327">
    <cfRule type="expression" dxfId="11848" priority="1977">
      <formula>$CI$1=3</formula>
    </cfRule>
  </conditionalFormatting>
  <conditionalFormatting sqref="G1328">
    <cfRule type="expression" dxfId="11847" priority="1976">
      <formula>$CI$1=4</formula>
    </cfRule>
  </conditionalFormatting>
  <conditionalFormatting sqref="G1335">
    <cfRule type="expression" dxfId="11846" priority="1891">
      <formula>$CI$1=1</formula>
    </cfRule>
  </conditionalFormatting>
  <conditionalFormatting sqref="G1336">
    <cfRule type="expression" dxfId="11845" priority="1890">
      <formula>$CI$1=2</formula>
    </cfRule>
  </conditionalFormatting>
  <conditionalFormatting sqref="G1337">
    <cfRule type="expression" dxfId="11844" priority="1889">
      <formula>$CI$1=3</formula>
    </cfRule>
  </conditionalFormatting>
  <conditionalFormatting sqref="G1338">
    <cfRule type="expression" dxfId="11843" priority="1888">
      <formula>$CI$1=4</formula>
    </cfRule>
  </conditionalFormatting>
  <conditionalFormatting sqref="G1345">
    <cfRule type="expression" dxfId="11842" priority="1803">
      <formula>$CI$1=1</formula>
    </cfRule>
  </conditionalFormatting>
  <conditionalFormatting sqref="G1346">
    <cfRule type="expression" dxfId="11841" priority="1802">
      <formula>$CI$1=2</formula>
    </cfRule>
  </conditionalFormatting>
  <conditionalFormatting sqref="G1347">
    <cfRule type="expression" dxfId="11840" priority="1801">
      <formula>$CI$1=3</formula>
    </cfRule>
  </conditionalFormatting>
  <conditionalFormatting sqref="G1348">
    <cfRule type="expression" dxfId="11839" priority="1800">
      <formula>$CI$1=4</formula>
    </cfRule>
  </conditionalFormatting>
  <conditionalFormatting sqref="G1355">
    <cfRule type="expression" dxfId="11838" priority="1715">
      <formula>$CI$1=1</formula>
    </cfRule>
  </conditionalFormatting>
  <conditionalFormatting sqref="G1356">
    <cfRule type="expression" dxfId="11837" priority="1714">
      <formula>$CI$1=2</formula>
    </cfRule>
  </conditionalFormatting>
  <conditionalFormatting sqref="G1357">
    <cfRule type="expression" dxfId="11836" priority="1713">
      <formula>$CI$1=3</formula>
    </cfRule>
  </conditionalFormatting>
  <conditionalFormatting sqref="G1358">
    <cfRule type="expression" dxfId="11835" priority="1712">
      <formula>$CI$1=4</formula>
    </cfRule>
  </conditionalFormatting>
  <conditionalFormatting sqref="G1365">
    <cfRule type="expression" dxfId="11834" priority="1627">
      <formula>$CI$1=1</formula>
    </cfRule>
  </conditionalFormatting>
  <conditionalFormatting sqref="G1366">
    <cfRule type="expression" dxfId="11833" priority="1626">
      <formula>$CI$1=2</formula>
    </cfRule>
  </conditionalFormatting>
  <conditionalFormatting sqref="G1367">
    <cfRule type="expression" dxfId="11832" priority="1625">
      <formula>$CI$1=3</formula>
    </cfRule>
  </conditionalFormatting>
  <conditionalFormatting sqref="G1368">
    <cfRule type="expression" dxfId="11831" priority="1624">
      <formula>$CI$1=4</formula>
    </cfRule>
  </conditionalFormatting>
  <conditionalFormatting sqref="G1375">
    <cfRule type="expression" dxfId="11830" priority="1539">
      <formula>$CI$1=1</formula>
    </cfRule>
  </conditionalFormatting>
  <conditionalFormatting sqref="G1376">
    <cfRule type="expression" dxfId="11829" priority="1538">
      <formula>$CI$1=2</formula>
    </cfRule>
  </conditionalFormatting>
  <conditionalFormatting sqref="G1377">
    <cfRule type="expression" dxfId="11828" priority="1537">
      <formula>$CI$1=3</formula>
    </cfRule>
  </conditionalFormatting>
  <conditionalFormatting sqref="G1378">
    <cfRule type="expression" dxfId="11827" priority="1536">
      <formula>$CI$1=4</formula>
    </cfRule>
  </conditionalFormatting>
  <conditionalFormatting sqref="G1385">
    <cfRule type="expression" dxfId="11826" priority="1451">
      <formula>$CI$1=1</formula>
    </cfRule>
  </conditionalFormatting>
  <conditionalFormatting sqref="G1386">
    <cfRule type="expression" dxfId="11825" priority="1450">
      <formula>$CI$1=2</formula>
    </cfRule>
  </conditionalFormatting>
  <conditionalFormatting sqref="G1387">
    <cfRule type="expression" dxfId="11824" priority="1449">
      <formula>$CI$1=3</formula>
    </cfRule>
  </conditionalFormatting>
  <conditionalFormatting sqref="G1388">
    <cfRule type="expression" dxfId="11823" priority="1448">
      <formula>$CI$1=4</formula>
    </cfRule>
  </conditionalFormatting>
  <conditionalFormatting sqref="G1395">
    <cfRule type="expression" dxfId="11822" priority="1363">
      <formula>$CI$1=1</formula>
    </cfRule>
  </conditionalFormatting>
  <conditionalFormatting sqref="G1396">
    <cfRule type="expression" dxfId="11821" priority="1362">
      <formula>$CI$1=2</formula>
    </cfRule>
  </conditionalFormatting>
  <conditionalFormatting sqref="G1397">
    <cfRule type="expression" dxfId="11820" priority="1361">
      <formula>$CI$1=3</formula>
    </cfRule>
  </conditionalFormatting>
  <conditionalFormatting sqref="G1398">
    <cfRule type="expression" dxfId="11819" priority="1360">
      <formula>$CI$1=4</formula>
    </cfRule>
  </conditionalFormatting>
  <conditionalFormatting sqref="G1405">
    <cfRule type="expression" dxfId="11818" priority="1275">
      <formula>$CI$1=1</formula>
    </cfRule>
  </conditionalFormatting>
  <conditionalFormatting sqref="G1406">
    <cfRule type="expression" dxfId="11817" priority="1274">
      <formula>$CI$1=2</formula>
    </cfRule>
  </conditionalFormatting>
  <conditionalFormatting sqref="G1407">
    <cfRule type="expression" dxfId="11816" priority="1273">
      <formula>$CI$1=3</formula>
    </cfRule>
  </conditionalFormatting>
  <conditionalFormatting sqref="G1408">
    <cfRule type="expression" dxfId="11815" priority="1272">
      <formula>$CI$1=4</formula>
    </cfRule>
  </conditionalFormatting>
  <conditionalFormatting sqref="G1415">
    <cfRule type="expression" dxfId="11814" priority="1187">
      <formula>$CI$1=1</formula>
    </cfRule>
  </conditionalFormatting>
  <conditionalFormatting sqref="G1416">
    <cfRule type="expression" dxfId="11813" priority="1186">
      <formula>$CI$1=2</formula>
    </cfRule>
  </conditionalFormatting>
  <conditionalFormatting sqref="G1417">
    <cfRule type="expression" dxfId="11812" priority="1185">
      <formula>$CI$1=3</formula>
    </cfRule>
  </conditionalFormatting>
  <conditionalFormatting sqref="G1418">
    <cfRule type="expression" dxfId="11811" priority="1184">
      <formula>$CI$1=4</formula>
    </cfRule>
  </conditionalFormatting>
  <conditionalFormatting sqref="G1425">
    <cfRule type="expression" dxfId="11810" priority="1099">
      <formula>$CI$1=1</formula>
    </cfRule>
  </conditionalFormatting>
  <conditionalFormatting sqref="G1426">
    <cfRule type="expression" dxfId="11809" priority="1098">
      <formula>$CI$1=2</formula>
    </cfRule>
  </conditionalFormatting>
  <conditionalFormatting sqref="G1427">
    <cfRule type="expression" dxfId="11808" priority="1097">
      <formula>$CI$1=3</formula>
    </cfRule>
  </conditionalFormatting>
  <conditionalFormatting sqref="G1428">
    <cfRule type="expression" dxfId="11807" priority="1096">
      <formula>$CI$1=4</formula>
    </cfRule>
  </conditionalFormatting>
  <conditionalFormatting sqref="G1435">
    <cfRule type="expression" dxfId="11806" priority="1011">
      <formula>$CI$1=1</formula>
    </cfRule>
  </conditionalFormatting>
  <conditionalFormatting sqref="G1436">
    <cfRule type="expression" dxfId="11805" priority="1010">
      <formula>$CI$1=2</formula>
    </cfRule>
  </conditionalFormatting>
  <conditionalFormatting sqref="G1437">
    <cfRule type="expression" dxfId="11804" priority="1009">
      <formula>$CI$1=3</formula>
    </cfRule>
  </conditionalFormatting>
  <conditionalFormatting sqref="G1438">
    <cfRule type="expression" dxfId="11803" priority="1008">
      <formula>$CI$1=4</formula>
    </cfRule>
  </conditionalFormatting>
  <conditionalFormatting sqref="G1445">
    <cfRule type="expression" dxfId="11802" priority="923">
      <formula>$CI$1=1</formula>
    </cfRule>
  </conditionalFormatting>
  <conditionalFormatting sqref="G1446">
    <cfRule type="expression" dxfId="11801" priority="922">
      <formula>$CI$1=2</formula>
    </cfRule>
  </conditionalFormatting>
  <conditionalFormatting sqref="G1447">
    <cfRule type="expression" dxfId="11800" priority="921">
      <formula>$CI$1=3</formula>
    </cfRule>
  </conditionalFormatting>
  <conditionalFormatting sqref="G1448">
    <cfRule type="expression" dxfId="11799" priority="920">
      <formula>$CI$1=4</formula>
    </cfRule>
  </conditionalFormatting>
  <conditionalFormatting sqref="G1455">
    <cfRule type="expression" dxfId="11798" priority="835">
      <formula>$CI$1=1</formula>
    </cfRule>
  </conditionalFormatting>
  <conditionalFormatting sqref="G1456">
    <cfRule type="expression" dxfId="11797" priority="834">
      <formula>$CI$1=2</formula>
    </cfRule>
  </conditionalFormatting>
  <conditionalFormatting sqref="G1457">
    <cfRule type="expression" dxfId="11796" priority="833">
      <formula>$CI$1=3</formula>
    </cfRule>
  </conditionalFormatting>
  <conditionalFormatting sqref="G1458">
    <cfRule type="expression" dxfId="11795" priority="832">
      <formula>$CI$1=4</formula>
    </cfRule>
  </conditionalFormatting>
  <conditionalFormatting sqref="G1465">
    <cfRule type="expression" dxfId="11794" priority="747">
      <formula>$CI$1=1</formula>
    </cfRule>
  </conditionalFormatting>
  <conditionalFormatting sqref="G1466">
    <cfRule type="expression" dxfId="11793" priority="746">
      <formula>$CI$1=2</formula>
    </cfRule>
  </conditionalFormatting>
  <conditionalFormatting sqref="G1467">
    <cfRule type="expression" dxfId="11792" priority="745">
      <formula>$CI$1=3</formula>
    </cfRule>
  </conditionalFormatting>
  <conditionalFormatting sqref="G1468">
    <cfRule type="expression" dxfId="11791" priority="744">
      <formula>$CI$1=4</formula>
    </cfRule>
  </conditionalFormatting>
  <conditionalFormatting sqref="G1475">
    <cfRule type="expression" dxfId="11790" priority="659">
      <formula>$CI$1=1</formula>
    </cfRule>
  </conditionalFormatting>
  <conditionalFormatting sqref="G1476">
    <cfRule type="expression" dxfId="11789" priority="658">
      <formula>$CI$1=2</formula>
    </cfRule>
  </conditionalFormatting>
  <conditionalFormatting sqref="G1477">
    <cfRule type="expression" dxfId="11788" priority="657">
      <formula>$CI$1=3</formula>
    </cfRule>
  </conditionalFormatting>
  <conditionalFormatting sqref="G1478">
    <cfRule type="expression" dxfId="11787" priority="656">
      <formula>$CI$1=4</formula>
    </cfRule>
  </conditionalFormatting>
  <conditionalFormatting sqref="G1485">
    <cfRule type="expression" dxfId="11786" priority="571">
      <formula>$CI$1=1</formula>
    </cfRule>
  </conditionalFormatting>
  <conditionalFormatting sqref="G1486">
    <cfRule type="expression" dxfId="11785" priority="570">
      <formula>$CI$1=2</formula>
    </cfRule>
  </conditionalFormatting>
  <conditionalFormatting sqref="G1487">
    <cfRule type="expression" dxfId="11784" priority="569">
      <formula>$CI$1=3</formula>
    </cfRule>
  </conditionalFormatting>
  <conditionalFormatting sqref="G1488">
    <cfRule type="expression" dxfId="11783" priority="568">
      <formula>$CI$1=4</formula>
    </cfRule>
  </conditionalFormatting>
  <conditionalFormatting sqref="G1495">
    <cfRule type="expression" dxfId="11782" priority="483">
      <formula>$CI$1=1</formula>
    </cfRule>
  </conditionalFormatting>
  <conditionalFormatting sqref="G1496">
    <cfRule type="expression" dxfId="11781" priority="482">
      <formula>$CI$1=2</formula>
    </cfRule>
  </conditionalFormatting>
  <conditionalFormatting sqref="G1497">
    <cfRule type="expression" dxfId="11780" priority="481">
      <formula>$CI$1=3</formula>
    </cfRule>
  </conditionalFormatting>
  <conditionalFormatting sqref="G1498">
    <cfRule type="expression" dxfId="11779" priority="480">
      <formula>$CI$1=4</formula>
    </cfRule>
  </conditionalFormatting>
  <conditionalFormatting sqref="I5">
    <cfRule type="expression" dxfId="11778" priority="15479">
      <formula>$CI$1=1</formula>
    </cfRule>
  </conditionalFormatting>
  <conditionalFormatting sqref="I6">
    <cfRule type="expression" dxfId="11777" priority="15478">
      <formula>$CI$1=2</formula>
    </cfRule>
  </conditionalFormatting>
  <conditionalFormatting sqref="I7">
    <cfRule type="expression" dxfId="11776" priority="15477">
      <formula>$CI$1=3</formula>
    </cfRule>
  </conditionalFormatting>
  <conditionalFormatting sqref="I8">
    <cfRule type="expression" dxfId="11775" priority="15476">
      <formula>$CI$1=4</formula>
    </cfRule>
  </conditionalFormatting>
  <conditionalFormatting sqref="I15">
    <cfRule type="expression" dxfId="11774" priority="13503">
      <formula>$CI$1=1</formula>
    </cfRule>
  </conditionalFormatting>
  <conditionalFormatting sqref="I16">
    <cfRule type="expression" dxfId="11773" priority="13502">
      <formula>$CI$1=2</formula>
    </cfRule>
  </conditionalFormatting>
  <conditionalFormatting sqref="I17">
    <cfRule type="expression" dxfId="11772" priority="13501">
      <formula>$CI$1=3</formula>
    </cfRule>
  </conditionalFormatting>
  <conditionalFormatting sqref="I18">
    <cfRule type="expression" dxfId="11771" priority="13500">
      <formula>$CI$1=4</formula>
    </cfRule>
  </conditionalFormatting>
  <conditionalFormatting sqref="I25">
    <cfRule type="expression" dxfId="11770" priority="13415">
      <formula>$CI$1=1</formula>
    </cfRule>
  </conditionalFormatting>
  <conditionalFormatting sqref="I26">
    <cfRule type="expression" dxfId="11769" priority="13414">
      <formula>$CI$1=2</formula>
    </cfRule>
  </conditionalFormatting>
  <conditionalFormatting sqref="I27">
    <cfRule type="expression" dxfId="11768" priority="13413">
      <formula>$CI$1=3</formula>
    </cfRule>
  </conditionalFormatting>
  <conditionalFormatting sqref="I28">
    <cfRule type="expression" dxfId="11767" priority="13412">
      <formula>$CI$1=4</formula>
    </cfRule>
  </conditionalFormatting>
  <conditionalFormatting sqref="I35">
    <cfRule type="expression" dxfId="11766" priority="13327">
      <formula>$CI$1=1</formula>
    </cfRule>
  </conditionalFormatting>
  <conditionalFormatting sqref="I36">
    <cfRule type="expression" dxfId="11765" priority="13326">
      <formula>$CI$1=2</formula>
    </cfRule>
  </conditionalFormatting>
  <conditionalFormatting sqref="I37">
    <cfRule type="expression" dxfId="11764" priority="13325">
      <formula>$CI$1=3</formula>
    </cfRule>
  </conditionalFormatting>
  <conditionalFormatting sqref="I38">
    <cfRule type="expression" dxfId="11763" priority="13324">
      <formula>$CI$1=4</formula>
    </cfRule>
  </conditionalFormatting>
  <conditionalFormatting sqref="I45">
    <cfRule type="expression" dxfId="11762" priority="13239">
      <formula>$CI$1=1</formula>
    </cfRule>
  </conditionalFormatting>
  <conditionalFormatting sqref="I46">
    <cfRule type="expression" dxfId="11761" priority="13238">
      <formula>$CI$1=2</formula>
    </cfRule>
  </conditionalFormatting>
  <conditionalFormatting sqref="I47">
    <cfRule type="expression" dxfId="11760" priority="13237">
      <formula>$CI$1=3</formula>
    </cfRule>
  </conditionalFormatting>
  <conditionalFormatting sqref="I48">
    <cfRule type="expression" dxfId="11759" priority="13236">
      <formula>$CI$1=4</formula>
    </cfRule>
  </conditionalFormatting>
  <conditionalFormatting sqref="I55">
    <cfRule type="expression" dxfId="11758" priority="13151">
      <formula>$CI$1=1</formula>
    </cfRule>
  </conditionalFormatting>
  <conditionalFormatting sqref="I56">
    <cfRule type="expression" dxfId="11757" priority="13150">
      <formula>$CI$1=2</formula>
    </cfRule>
  </conditionalFormatting>
  <conditionalFormatting sqref="I57">
    <cfRule type="expression" dxfId="11756" priority="13149">
      <formula>$CI$1=3</formula>
    </cfRule>
  </conditionalFormatting>
  <conditionalFormatting sqref="I58">
    <cfRule type="expression" dxfId="11755" priority="13148">
      <formula>$CI$1=4</formula>
    </cfRule>
  </conditionalFormatting>
  <conditionalFormatting sqref="I65">
    <cfRule type="expression" dxfId="11754" priority="13063">
      <formula>$CI$1=1</formula>
    </cfRule>
  </conditionalFormatting>
  <conditionalFormatting sqref="I66">
    <cfRule type="expression" dxfId="11753" priority="13062">
      <formula>$CI$1=2</formula>
    </cfRule>
  </conditionalFormatting>
  <conditionalFormatting sqref="I67">
    <cfRule type="expression" dxfId="11752" priority="13061">
      <formula>$CI$1=3</formula>
    </cfRule>
  </conditionalFormatting>
  <conditionalFormatting sqref="I68">
    <cfRule type="expression" dxfId="11751" priority="13060">
      <formula>$CI$1=4</formula>
    </cfRule>
  </conditionalFormatting>
  <conditionalFormatting sqref="I75">
    <cfRule type="expression" dxfId="11750" priority="12975">
      <formula>$CI$1=1</formula>
    </cfRule>
  </conditionalFormatting>
  <conditionalFormatting sqref="I76">
    <cfRule type="expression" dxfId="11749" priority="12974">
      <formula>$CI$1=2</formula>
    </cfRule>
  </conditionalFormatting>
  <conditionalFormatting sqref="I77">
    <cfRule type="expression" dxfId="11748" priority="12973">
      <formula>$CI$1=3</formula>
    </cfRule>
  </conditionalFormatting>
  <conditionalFormatting sqref="I78">
    <cfRule type="expression" dxfId="11747" priority="12972">
      <formula>$CI$1=4</formula>
    </cfRule>
  </conditionalFormatting>
  <conditionalFormatting sqref="I85">
    <cfRule type="expression" dxfId="11746" priority="12887">
      <formula>$CI$1=1</formula>
    </cfRule>
  </conditionalFormatting>
  <conditionalFormatting sqref="I86">
    <cfRule type="expression" dxfId="11745" priority="12886">
      <formula>$CI$1=2</formula>
    </cfRule>
  </conditionalFormatting>
  <conditionalFormatting sqref="I87">
    <cfRule type="expression" dxfId="11744" priority="12885">
      <formula>$CI$1=3</formula>
    </cfRule>
  </conditionalFormatting>
  <conditionalFormatting sqref="I88">
    <cfRule type="expression" dxfId="11743" priority="12884">
      <formula>$CI$1=4</formula>
    </cfRule>
  </conditionalFormatting>
  <conditionalFormatting sqref="I95">
    <cfRule type="expression" dxfId="11742" priority="12799">
      <formula>$CI$1=1</formula>
    </cfRule>
  </conditionalFormatting>
  <conditionalFormatting sqref="I96">
    <cfRule type="expression" dxfId="11741" priority="12798">
      <formula>$CI$1=2</formula>
    </cfRule>
  </conditionalFormatting>
  <conditionalFormatting sqref="I97">
    <cfRule type="expression" dxfId="11740" priority="12797">
      <formula>$CI$1=3</formula>
    </cfRule>
  </conditionalFormatting>
  <conditionalFormatting sqref="I98">
    <cfRule type="expression" dxfId="11739" priority="12796">
      <formula>$CI$1=4</formula>
    </cfRule>
  </conditionalFormatting>
  <conditionalFormatting sqref="I105">
    <cfRule type="expression" dxfId="11738" priority="12711">
      <formula>$CI$1=1</formula>
    </cfRule>
  </conditionalFormatting>
  <conditionalFormatting sqref="I106">
    <cfRule type="expression" dxfId="11737" priority="12710">
      <formula>$CI$1=2</formula>
    </cfRule>
  </conditionalFormatting>
  <conditionalFormatting sqref="I107">
    <cfRule type="expression" dxfId="11736" priority="12709">
      <formula>$CI$1=3</formula>
    </cfRule>
  </conditionalFormatting>
  <conditionalFormatting sqref="I108">
    <cfRule type="expression" dxfId="11735" priority="12708">
      <formula>$CI$1=4</formula>
    </cfRule>
  </conditionalFormatting>
  <conditionalFormatting sqref="I115">
    <cfRule type="expression" dxfId="11734" priority="12623">
      <formula>$CI$1=1</formula>
    </cfRule>
  </conditionalFormatting>
  <conditionalFormatting sqref="I116">
    <cfRule type="expression" dxfId="11733" priority="12622">
      <formula>$CI$1=2</formula>
    </cfRule>
  </conditionalFormatting>
  <conditionalFormatting sqref="I117">
    <cfRule type="expression" dxfId="11732" priority="12621">
      <formula>$CI$1=3</formula>
    </cfRule>
  </conditionalFormatting>
  <conditionalFormatting sqref="I118">
    <cfRule type="expression" dxfId="11731" priority="12620">
      <formula>$CI$1=4</formula>
    </cfRule>
  </conditionalFormatting>
  <conditionalFormatting sqref="I125 I135">
    <cfRule type="expression" dxfId="11730" priority="12447">
      <formula>$CI$1=1</formula>
    </cfRule>
  </conditionalFormatting>
  <conditionalFormatting sqref="I126 I136">
    <cfRule type="expression" dxfId="11729" priority="12446">
      <formula>$CI$1=2</formula>
    </cfRule>
  </conditionalFormatting>
  <conditionalFormatting sqref="I127 I137">
    <cfRule type="expression" dxfId="11728" priority="12445">
      <formula>$CI$1=3</formula>
    </cfRule>
  </conditionalFormatting>
  <conditionalFormatting sqref="I128 I138">
    <cfRule type="expression" dxfId="11727" priority="12444">
      <formula>$CI$1=4</formula>
    </cfRule>
  </conditionalFormatting>
  <conditionalFormatting sqref="I145 I155">
    <cfRule type="expression" dxfId="11726" priority="12271">
      <formula>$CI$1=1</formula>
    </cfRule>
  </conditionalFormatting>
  <conditionalFormatting sqref="I146 I156">
    <cfRule type="expression" dxfId="11725" priority="12270">
      <formula>$CI$1=2</formula>
    </cfRule>
  </conditionalFormatting>
  <conditionalFormatting sqref="I147 I157">
    <cfRule type="expression" dxfId="11724" priority="12269">
      <formula>$CI$1=3</formula>
    </cfRule>
  </conditionalFormatting>
  <conditionalFormatting sqref="I148 I158">
    <cfRule type="expression" dxfId="11723" priority="12268">
      <formula>$CI$1=4</formula>
    </cfRule>
  </conditionalFormatting>
  <conditionalFormatting sqref="I165">
    <cfRule type="expression" dxfId="11722" priority="12183">
      <formula>$CI$1=1</formula>
    </cfRule>
  </conditionalFormatting>
  <conditionalFormatting sqref="I166">
    <cfRule type="expression" dxfId="11721" priority="12182">
      <formula>$CI$1=2</formula>
    </cfRule>
  </conditionalFormatting>
  <conditionalFormatting sqref="I167">
    <cfRule type="expression" dxfId="11720" priority="12181">
      <formula>$CI$1=3</formula>
    </cfRule>
  </conditionalFormatting>
  <conditionalFormatting sqref="I168">
    <cfRule type="expression" dxfId="11719" priority="12180">
      <formula>$CI$1=4</formula>
    </cfRule>
  </conditionalFormatting>
  <conditionalFormatting sqref="I175">
    <cfRule type="expression" dxfId="11718" priority="12095">
      <formula>$CI$1=1</formula>
    </cfRule>
  </conditionalFormatting>
  <conditionalFormatting sqref="I176">
    <cfRule type="expression" dxfId="11717" priority="12094">
      <formula>$CI$1=2</formula>
    </cfRule>
  </conditionalFormatting>
  <conditionalFormatting sqref="I177">
    <cfRule type="expression" dxfId="11716" priority="12093">
      <formula>$CI$1=3</formula>
    </cfRule>
  </conditionalFormatting>
  <conditionalFormatting sqref="I178">
    <cfRule type="expression" dxfId="11715" priority="12092">
      <formula>$CI$1=4</formula>
    </cfRule>
  </conditionalFormatting>
  <conditionalFormatting sqref="I185 I195">
    <cfRule type="expression" dxfId="11714" priority="11919">
      <formula>$CI$1=1</formula>
    </cfRule>
  </conditionalFormatting>
  <conditionalFormatting sqref="I186 I196">
    <cfRule type="expression" dxfId="11713" priority="11918">
      <formula>$CI$1=2</formula>
    </cfRule>
  </conditionalFormatting>
  <conditionalFormatting sqref="I187 I197">
    <cfRule type="expression" dxfId="11712" priority="11917">
      <formula>$CI$1=3</formula>
    </cfRule>
  </conditionalFormatting>
  <conditionalFormatting sqref="I188 I198">
    <cfRule type="expression" dxfId="11711" priority="11916">
      <formula>$CI$1=4</formula>
    </cfRule>
  </conditionalFormatting>
  <conditionalFormatting sqref="I205">
    <cfRule type="expression" dxfId="11710" priority="11831">
      <formula>$CI$1=1</formula>
    </cfRule>
  </conditionalFormatting>
  <conditionalFormatting sqref="I206">
    <cfRule type="expression" dxfId="11709" priority="11830">
      <formula>$CI$1=2</formula>
    </cfRule>
  </conditionalFormatting>
  <conditionalFormatting sqref="I207">
    <cfRule type="expression" dxfId="11708" priority="11829">
      <formula>$CI$1=3</formula>
    </cfRule>
  </conditionalFormatting>
  <conditionalFormatting sqref="I208">
    <cfRule type="expression" dxfId="11707" priority="11828">
      <formula>$CI$1=4</formula>
    </cfRule>
  </conditionalFormatting>
  <conditionalFormatting sqref="I215">
    <cfRule type="expression" dxfId="11706" priority="11743">
      <formula>$CI$1=1</formula>
    </cfRule>
  </conditionalFormatting>
  <conditionalFormatting sqref="I216">
    <cfRule type="expression" dxfId="11705" priority="11742">
      <formula>$CI$1=2</formula>
    </cfRule>
  </conditionalFormatting>
  <conditionalFormatting sqref="I217">
    <cfRule type="expression" dxfId="11704" priority="11741">
      <formula>$CI$1=3</formula>
    </cfRule>
  </conditionalFormatting>
  <conditionalFormatting sqref="I218">
    <cfRule type="expression" dxfId="11703" priority="11740">
      <formula>$CI$1=4</formula>
    </cfRule>
  </conditionalFormatting>
  <conditionalFormatting sqref="I225">
    <cfRule type="expression" dxfId="11702" priority="11655">
      <formula>$CI$1=1</formula>
    </cfRule>
  </conditionalFormatting>
  <conditionalFormatting sqref="I226">
    <cfRule type="expression" dxfId="11701" priority="11654">
      <formula>$CI$1=2</formula>
    </cfRule>
  </conditionalFormatting>
  <conditionalFormatting sqref="I227">
    <cfRule type="expression" dxfId="11700" priority="11653">
      <formula>$CI$1=3</formula>
    </cfRule>
  </conditionalFormatting>
  <conditionalFormatting sqref="I228">
    <cfRule type="expression" dxfId="11699" priority="11652">
      <formula>$CI$1=4</formula>
    </cfRule>
  </conditionalFormatting>
  <conditionalFormatting sqref="I235">
    <cfRule type="expression" dxfId="11698" priority="11567">
      <formula>$CI$1=1</formula>
    </cfRule>
  </conditionalFormatting>
  <conditionalFormatting sqref="I236">
    <cfRule type="expression" dxfId="11697" priority="11566">
      <formula>$CI$1=2</formula>
    </cfRule>
  </conditionalFormatting>
  <conditionalFormatting sqref="I237">
    <cfRule type="expression" dxfId="11696" priority="11565">
      <formula>$CI$1=3</formula>
    </cfRule>
  </conditionalFormatting>
  <conditionalFormatting sqref="I238">
    <cfRule type="expression" dxfId="11695" priority="11564">
      <formula>$CI$1=4</formula>
    </cfRule>
  </conditionalFormatting>
  <conditionalFormatting sqref="I245">
    <cfRule type="expression" dxfId="11694" priority="11479">
      <formula>$CI$1=1</formula>
    </cfRule>
  </conditionalFormatting>
  <conditionalFormatting sqref="I246">
    <cfRule type="expression" dxfId="11693" priority="11478">
      <formula>$CI$1=2</formula>
    </cfRule>
  </conditionalFormatting>
  <conditionalFormatting sqref="I247">
    <cfRule type="expression" dxfId="11692" priority="11477">
      <formula>$CI$1=3</formula>
    </cfRule>
  </conditionalFormatting>
  <conditionalFormatting sqref="I248">
    <cfRule type="expression" dxfId="11691" priority="11476">
      <formula>$CI$1=4</formula>
    </cfRule>
  </conditionalFormatting>
  <conditionalFormatting sqref="I255">
    <cfRule type="expression" dxfId="11690" priority="11391">
      <formula>$CI$1=1</formula>
    </cfRule>
  </conditionalFormatting>
  <conditionalFormatting sqref="I256">
    <cfRule type="expression" dxfId="11689" priority="11390">
      <formula>$CI$1=2</formula>
    </cfRule>
  </conditionalFormatting>
  <conditionalFormatting sqref="I257">
    <cfRule type="expression" dxfId="11688" priority="11389">
      <formula>$CI$1=3</formula>
    </cfRule>
  </conditionalFormatting>
  <conditionalFormatting sqref="I258">
    <cfRule type="expression" dxfId="11687" priority="11388">
      <formula>$CI$1=4</formula>
    </cfRule>
  </conditionalFormatting>
  <conditionalFormatting sqref="I265">
    <cfRule type="expression" dxfId="11686" priority="11303">
      <formula>$CI$1=1</formula>
    </cfRule>
  </conditionalFormatting>
  <conditionalFormatting sqref="I266">
    <cfRule type="expression" dxfId="11685" priority="11302">
      <formula>$CI$1=2</formula>
    </cfRule>
  </conditionalFormatting>
  <conditionalFormatting sqref="I267">
    <cfRule type="expression" dxfId="11684" priority="11301">
      <formula>$CI$1=3</formula>
    </cfRule>
  </conditionalFormatting>
  <conditionalFormatting sqref="I268">
    <cfRule type="expression" dxfId="11683" priority="11300">
      <formula>$CI$1=4</formula>
    </cfRule>
  </conditionalFormatting>
  <conditionalFormatting sqref="I275">
    <cfRule type="expression" dxfId="11682" priority="11215">
      <formula>$CI$1=1</formula>
    </cfRule>
  </conditionalFormatting>
  <conditionalFormatting sqref="I276">
    <cfRule type="expression" dxfId="11681" priority="11214">
      <formula>$CI$1=2</formula>
    </cfRule>
  </conditionalFormatting>
  <conditionalFormatting sqref="I277">
    <cfRule type="expression" dxfId="11680" priority="11213">
      <formula>$CI$1=3</formula>
    </cfRule>
  </conditionalFormatting>
  <conditionalFormatting sqref="I278">
    <cfRule type="expression" dxfId="11679" priority="11212">
      <formula>$CI$1=4</formula>
    </cfRule>
  </conditionalFormatting>
  <conditionalFormatting sqref="I285">
    <cfRule type="expression" dxfId="11678" priority="11127">
      <formula>$CI$1=1</formula>
    </cfRule>
  </conditionalFormatting>
  <conditionalFormatting sqref="I286">
    <cfRule type="expression" dxfId="11677" priority="11126">
      <formula>$CI$1=2</formula>
    </cfRule>
  </conditionalFormatting>
  <conditionalFormatting sqref="I287">
    <cfRule type="expression" dxfId="11676" priority="11125">
      <formula>$CI$1=3</formula>
    </cfRule>
  </conditionalFormatting>
  <conditionalFormatting sqref="I288">
    <cfRule type="expression" dxfId="11675" priority="11124">
      <formula>$CI$1=4</formula>
    </cfRule>
  </conditionalFormatting>
  <conditionalFormatting sqref="I295">
    <cfRule type="expression" dxfId="11674" priority="11039">
      <formula>$CI$1=1</formula>
    </cfRule>
  </conditionalFormatting>
  <conditionalFormatting sqref="I296">
    <cfRule type="expression" dxfId="11673" priority="11038">
      <formula>$CI$1=2</formula>
    </cfRule>
  </conditionalFormatting>
  <conditionalFormatting sqref="I297">
    <cfRule type="expression" dxfId="11672" priority="11037">
      <formula>$CI$1=3</formula>
    </cfRule>
  </conditionalFormatting>
  <conditionalFormatting sqref="I298">
    <cfRule type="expression" dxfId="11671" priority="11036">
      <formula>$CI$1=4</formula>
    </cfRule>
  </conditionalFormatting>
  <conditionalFormatting sqref="I305">
    <cfRule type="expression" dxfId="11670" priority="10951">
      <formula>$CI$1=1</formula>
    </cfRule>
  </conditionalFormatting>
  <conditionalFormatting sqref="I306">
    <cfRule type="expression" dxfId="11669" priority="10950">
      <formula>$CI$1=2</formula>
    </cfRule>
  </conditionalFormatting>
  <conditionalFormatting sqref="I307">
    <cfRule type="expression" dxfId="11668" priority="10949">
      <formula>$CI$1=3</formula>
    </cfRule>
  </conditionalFormatting>
  <conditionalFormatting sqref="I308">
    <cfRule type="expression" dxfId="11667" priority="10948">
      <formula>$CI$1=4</formula>
    </cfRule>
  </conditionalFormatting>
  <conditionalFormatting sqref="I315">
    <cfRule type="expression" dxfId="11666" priority="10863">
      <formula>$CI$1=1</formula>
    </cfRule>
  </conditionalFormatting>
  <conditionalFormatting sqref="I316">
    <cfRule type="expression" dxfId="11665" priority="10862">
      <formula>$CI$1=2</formula>
    </cfRule>
  </conditionalFormatting>
  <conditionalFormatting sqref="I317">
    <cfRule type="expression" dxfId="11664" priority="10861">
      <formula>$CI$1=3</formula>
    </cfRule>
  </conditionalFormatting>
  <conditionalFormatting sqref="I318">
    <cfRule type="expression" dxfId="11663" priority="10860">
      <formula>$CI$1=4</formula>
    </cfRule>
  </conditionalFormatting>
  <conditionalFormatting sqref="I325">
    <cfRule type="expression" dxfId="11662" priority="10775">
      <formula>$CI$1=1</formula>
    </cfRule>
  </conditionalFormatting>
  <conditionalFormatting sqref="I326">
    <cfRule type="expression" dxfId="11661" priority="10774">
      <formula>$CI$1=2</formula>
    </cfRule>
  </conditionalFormatting>
  <conditionalFormatting sqref="I327">
    <cfRule type="expression" dxfId="11660" priority="10773">
      <formula>$CI$1=3</formula>
    </cfRule>
  </conditionalFormatting>
  <conditionalFormatting sqref="I328">
    <cfRule type="expression" dxfId="11659" priority="10772">
      <formula>$CI$1=4</formula>
    </cfRule>
  </conditionalFormatting>
  <conditionalFormatting sqref="I335">
    <cfRule type="expression" dxfId="11658" priority="10687">
      <formula>$CI$1=1</formula>
    </cfRule>
  </conditionalFormatting>
  <conditionalFormatting sqref="I336">
    <cfRule type="expression" dxfId="11657" priority="10686">
      <formula>$CI$1=2</formula>
    </cfRule>
  </conditionalFormatting>
  <conditionalFormatting sqref="I337">
    <cfRule type="expression" dxfId="11656" priority="10685">
      <formula>$CI$1=3</formula>
    </cfRule>
  </conditionalFormatting>
  <conditionalFormatting sqref="I338">
    <cfRule type="expression" dxfId="11655" priority="10684">
      <formula>$CI$1=4</formula>
    </cfRule>
  </conditionalFormatting>
  <conditionalFormatting sqref="I345">
    <cfRule type="expression" dxfId="11654" priority="10599">
      <formula>$CI$1=1</formula>
    </cfRule>
  </conditionalFormatting>
  <conditionalFormatting sqref="I346">
    <cfRule type="expression" dxfId="11653" priority="10598">
      <formula>$CI$1=2</formula>
    </cfRule>
  </conditionalFormatting>
  <conditionalFormatting sqref="I347">
    <cfRule type="expression" dxfId="11652" priority="10597">
      <formula>$CI$1=3</formula>
    </cfRule>
  </conditionalFormatting>
  <conditionalFormatting sqref="I348">
    <cfRule type="expression" dxfId="11651" priority="10596">
      <formula>$CI$1=4</formula>
    </cfRule>
  </conditionalFormatting>
  <conditionalFormatting sqref="I355">
    <cfRule type="expression" dxfId="11650" priority="10511">
      <formula>$CI$1=1</formula>
    </cfRule>
  </conditionalFormatting>
  <conditionalFormatting sqref="I356">
    <cfRule type="expression" dxfId="11649" priority="10510">
      <formula>$CI$1=2</formula>
    </cfRule>
  </conditionalFormatting>
  <conditionalFormatting sqref="I357">
    <cfRule type="expression" dxfId="11648" priority="10509">
      <formula>$CI$1=3</formula>
    </cfRule>
  </conditionalFormatting>
  <conditionalFormatting sqref="I358">
    <cfRule type="expression" dxfId="11647" priority="10508">
      <formula>$CI$1=4</formula>
    </cfRule>
  </conditionalFormatting>
  <conditionalFormatting sqref="I365">
    <cfRule type="expression" dxfId="11646" priority="10423">
      <formula>$CI$1=1</formula>
    </cfRule>
  </conditionalFormatting>
  <conditionalFormatting sqref="I366">
    <cfRule type="expression" dxfId="11645" priority="10422">
      <formula>$CI$1=2</formula>
    </cfRule>
  </conditionalFormatting>
  <conditionalFormatting sqref="I367">
    <cfRule type="expression" dxfId="11644" priority="10421">
      <formula>$CI$1=3</formula>
    </cfRule>
  </conditionalFormatting>
  <conditionalFormatting sqref="I368">
    <cfRule type="expression" dxfId="11643" priority="10420">
      <formula>$CI$1=4</formula>
    </cfRule>
  </conditionalFormatting>
  <conditionalFormatting sqref="I375">
    <cfRule type="expression" dxfId="11642" priority="10335">
      <formula>$CI$1=1</formula>
    </cfRule>
  </conditionalFormatting>
  <conditionalFormatting sqref="I376">
    <cfRule type="expression" dxfId="11641" priority="10334">
      <formula>$CI$1=2</formula>
    </cfRule>
  </conditionalFormatting>
  <conditionalFormatting sqref="I377">
    <cfRule type="expression" dxfId="11640" priority="10333">
      <formula>$CI$1=3</formula>
    </cfRule>
  </conditionalFormatting>
  <conditionalFormatting sqref="I378">
    <cfRule type="expression" dxfId="11639" priority="10332">
      <formula>$CI$1=4</formula>
    </cfRule>
  </conditionalFormatting>
  <conditionalFormatting sqref="I385">
    <cfRule type="expression" dxfId="11638" priority="10247">
      <formula>$CI$1=1</formula>
    </cfRule>
  </conditionalFormatting>
  <conditionalFormatting sqref="I386">
    <cfRule type="expression" dxfId="11637" priority="10246">
      <formula>$CI$1=2</formula>
    </cfRule>
  </conditionalFormatting>
  <conditionalFormatting sqref="I387">
    <cfRule type="expression" dxfId="11636" priority="10245">
      <formula>$CI$1=3</formula>
    </cfRule>
  </conditionalFormatting>
  <conditionalFormatting sqref="I388">
    <cfRule type="expression" dxfId="11635" priority="10244">
      <formula>$CI$1=4</formula>
    </cfRule>
  </conditionalFormatting>
  <conditionalFormatting sqref="I395">
    <cfRule type="expression" dxfId="11634" priority="10159">
      <formula>$CI$1=1</formula>
    </cfRule>
  </conditionalFormatting>
  <conditionalFormatting sqref="I396">
    <cfRule type="expression" dxfId="11633" priority="10158">
      <formula>$CI$1=2</formula>
    </cfRule>
  </conditionalFormatting>
  <conditionalFormatting sqref="I397">
    <cfRule type="expression" dxfId="11632" priority="10157">
      <formula>$CI$1=3</formula>
    </cfRule>
  </conditionalFormatting>
  <conditionalFormatting sqref="I398">
    <cfRule type="expression" dxfId="11631" priority="10156">
      <formula>$CI$1=4</formula>
    </cfRule>
  </conditionalFormatting>
  <conditionalFormatting sqref="I405">
    <cfRule type="expression" dxfId="11630" priority="10071">
      <formula>$CI$1=1</formula>
    </cfRule>
  </conditionalFormatting>
  <conditionalFormatting sqref="I406">
    <cfRule type="expression" dxfId="11629" priority="10070">
      <formula>$CI$1=2</formula>
    </cfRule>
  </conditionalFormatting>
  <conditionalFormatting sqref="I407">
    <cfRule type="expression" dxfId="11628" priority="10069">
      <formula>$CI$1=3</formula>
    </cfRule>
  </conditionalFormatting>
  <conditionalFormatting sqref="I408">
    <cfRule type="expression" dxfId="11627" priority="10068">
      <formula>$CI$1=4</formula>
    </cfRule>
  </conditionalFormatting>
  <conditionalFormatting sqref="I415">
    <cfRule type="expression" dxfId="11626" priority="9983">
      <formula>$CI$1=1</formula>
    </cfRule>
  </conditionalFormatting>
  <conditionalFormatting sqref="I416">
    <cfRule type="expression" dxfId="11625" priority="9982">
      <formula>$CI$1=2</formula>
    </cfRule>
  </conditionalFormatting>
  <conditionalFormatting sqref="I417">
    <cfRule type="expression" dxfId="11624" priority="9981">
      <formula>$CI$1=3</formula>
    </cfRule>
  </conditionalFormatting>
  <conditionalFormatting sqref="I418">
    <cfRule type="expression" dxfId="11623" priority="9980">
      <formula>$CI$1=4</formula>
    </cfRule>
  </conditionalFormatting>
  <conditionalFormatting sqref="I425">
    <cfRule type="expression" dxfId="11622" priority="9895">
      <formula>$CI$1=1</formula>
    </cfRule>
  </conditionalFormatting>
  <conditionalFormatting sqref="I426">
    <cfRule type="expression" dxfId="11621" priority="9894">
      <formula>$CI$1=2</formula>
    </cfRule>
  </conditionalFormatting>
  <conditionalFormatting sqref="I427">
    <cfRule type="expression" dxfId="11620" priority="9893">
      <formula>$CI$1=3</formula>
    </cfRule>
  </conditionalFormatting>
  <conditionalFormatting sqref="I428">
    <cfRule type="expression" dxfId="11619" priority="9892">
      <formula>$CI$1=4</formula>
    </cfRule>
  </conditionalFormatting>
  <conditionalFormatting sqref="I435">
    <cfRule type="expression" dxfId="11618" priority="9807">
      <formula>$CI$1=1</formula>
    </cfRule>
  </conditionalFormatting>
  <conditionalFormatting sqref="I436">
    <cfRule type="expression" dxfId="11617" priority="9806">
      <formula>$CI$1=2</formula>
    </cfRule>
  </conditionalFormatting>
  <conditionalFormatting sqref="I437">
    <cfRule type="expression" dxfId="11616" priority="9805">
      <formula>$CI$1=3</formula>
    </cfRule>
  </conditionalFormatting>
  <conditionalFormatting sqref="I438">
    <cfRule type="expression" dxfId="11615" priority="9804">
      <formula>$CI$1=4</formula>
    </cfRule>
  </conditionalFormatting>
  <conditionalFormatting sqref="I445">
    <cfRule type="expression" dxfId="11614" priority="9719">
      <formula>$CI$1=1</formula>
    </cfRule>
  </conditionalFormatting>
  <conditionalFormatting sqref="I446">
    <cfRule type="expression" dxfId="11613" priority="9718">
      <formula>$CI$1=2</formula>
    </cfRule>
  </conditionalFormatting>
  <conditionalFormatting sqref="I447">
    <cfRule type="expression" dxfId="11612" priority="9717">
      <formula>$CI$1=3</formula>
    </cfRule>
  </conditionalFormatting>
  <conditionalFormatting sqref="I448">
    <cfRule type="expression" dxfId="11611" priority="9716">
      <formula>$CI$1=4</formula>
    </cfRule>
  </conditionalFormatting>
  <conditionalFormatting sqref="I455">
    <cfRule type="expression" dxfId="11610" priority="9631">
      <formula>$CI$1=1</formula>
    </cfRule>
  </conditionalFormatting>
  <conditionalFormatting sqref="I456">
    <cfRule type="expression" dxfId="11609" priority="9630">
      <formula>$CI$1=2</formula>
    </cfRule>
  </conditionalFormatting>
  <conditionalFormatting sqref="I457">
    <cfRule type="expression" dxfId="11608" priority="9629">
      <formula>$CI$1=3</formula>
    </cfRule>
  </conditionalFormatting>
  <conditionalFormatting sqref="I458">
    <cfRule type="expression" dxfId="11607" priority="9628">
      <formula>$CI$1=4</formula>
    </cfRule>
  </conditionalFormatting>
  <conditionalFormatting sqref="I465">
    <cfRule type="expression" dxfId="11606" priority="9543">
      <formula>$CI$1=1</formula>
    </cfRule>
  </conditionalFormatting>
  <conditionalFormatting sqref="I466">
    <cfRule type="expression" dxfId="11605" priority="9542">
      <formula>$CI$1=2</formula>
    </cfRule>
  </conditionalFormatting>
  <conditionalFormatting sqref="I467">
    <cfRule type="expression" dxfId="11604" priority="9541">
      <formula>$CI$1=3</formula>
    </cfRule>
  </conditionalFormatting>
  <conditionalFormatting sqref="I468">
    <cfRule type="expression" dxfId="11603" priority="9540">
      <formula>$CI$1=4</formula>
    </cfRule>
  </conditionalFormatting>
  <conditionalFormatting sqref="I475">
    <cfRule type="expression" dxfId="11602" priority="9455">
      <formula>$CI$1=1</formula>
    </cfRule>
  </conditionalFormatting>
  <conditionalFormatting sqref="I476">
    <cfRule type="expression" dxfId="11601" priority="9454">
      <formula>$CI$1=2</formula>
    </cfRule>
  </conditionalFormatting>
  <conditionalFormatting sqref="I477">
    <cfRule type="expression" dxfId="11600" priority="9453">
      <formula>$CI$1=3</formula>
    </cfRule>
  </conditionalFormatting>
  <conditionalFormatting sqref="I478">
    <cfRule type="expression" dxfId="11599" priority="9452">
      <formula>$CI$1=4</formula>
    </cfRule>
  </conditionalFormatting>
  <conditionalFormatting sqref="I485">
    <cfRule type="expression" dxfId="11598" priority="9367">
      <formula>$CI$1=1</formula>
    </cfRule>
  </conditionalFormatting>
  <conditionalFormatting sqref="I486">
    <cfRule type="expression" dxfId="11597" priority="9366">
      <formula>$CI$1=2</formula>
    </cfRule>
  </conditionalFormatting>
  <conditionalFormatting sqref="I487">
    <cfRule type="expression" dxfId="11596" priority="9365">
      <formula>$CI$1=3</formula>
    </cfRule>
  </conditionalFormatting>
  <conditionalFormatting sqref="I488">
    <cfRule type="expression" dxfId="11595" priority="9364">
      <formula>$CI$1=4</formula>
    </cfRule>
  </conditionalFormatting>
  <conditionalFormatting sqref="I495">
    <cfRule type="expression" dxfId="11594" priority="9279">
      <formula>$CI$1=1</formula>
    </cfRule>
  </conditionalFormatting>
  <conditionalFormatting sqref="I496">
    <cfRule type="expression" dxfId="11593" priority="9278">
      <formula>$CI$1=2</formula>
    </cfRule>
  </conditionalFormatting>
  <conditionalFormatting sqref="I497">
    <cfRule type="expression" dxfId="11592" priority="9277">
      <formula>$CI$1=3</formula>
    </cfRule>
  </conditionalFormatting>
  <conditionalFormatting sqref="I498">
    <cfRule type="expression" dxfId="11591" priority="9276">
      <formula>$CI$1=4</formula>
    </cfRule>
  </conditionalFormatting>
  <conditionalFormatting sqref="I505">
    <cfRule type="expression" dxfId="11590" priority="9191">
      <formula>$CI$1=1</formula>
    </cfRule>
  </conditionalFormatting>
  <conditionalFormatting sqref="I506">
    <cfRule type="expression" dxfId="11589" priority="9190">
      <formula>$CI$1=2</formula>
    </cfRule>
  </conditionalFormatting>
  <conditionalFormatting sqref="I507">
    <cfRule type="expression" dxfId="11588" priority="9189">
      <formula>$CI$1=3</formula>
    </cfRule>
  </conditionalFormatting>
  <conditionalFormatting sqref="I508">
    <cfRule type="expression" dxfId="11587" priority="9188">
      <formula>$CI$1=4</formula>
    </cfRule>
  </conditionalFormatting>
  <conditionalFormatting sqref="I515">
    <cfRule type="expression" dxfId="11586" priority="9103">
      <formula>$CI$1=1</formula>
    </cfRule>
  </conditionalFormatting>
  <conditionalFormatting sqref="I516">
    <cfRule type="expression" dxfId="11585" priority="9102">
      <formula>$CI$1=2</formula>
    </cfRule>
  </conditionalFormatting>
  <conditionalFormatting sqref="I517">
    <cfRule type="expression" dxfId="11584" priority="9101">
      <formula>$CI$1=3</formula>
    </cfRule>
  </conditionalFormatting>
  <conditionalFormatting sqref="I518">
    <cfRule type="expression" dxfId="11583" priority="9100">
      <formula>$CI$1=4</formula>
    </cfRule>
  </conditionalFormatting>
  <conditionalFormatting sqref="I525">
    <cfRule type="expression" dxfId="11582" priority="9015">
      <formula>$CI$1=1</formula>
    </cfRule>
  </conditionalFormatting>
  <conditionalFormatting sqref="I526">
    <cfRule type="expression" dxfId="11581" priority="9014">
      <formula>$CI$1=2</formula>
    </cfRule>
  </conditionalFormatting>
  <conditionalFormatting sqref="I527">
    <cfRule type="expression" dxfId="11580" priority="9013">
      <formula>$CI$1=3</formula>
    </cfRule>
  </conditionalFormatting>
  <conditionalFormatting sqref="I528">
    <cfRule type="expression" dxfId="11579" priority="9012">
      <formula>$CI$1=4</formula>
    </cfRule>
  </conditionalFormatting>
  <conditionalFormatting sqref="I535">
    <cfRule type="expression" dxfId="11578" priority="8927">
      <formula>$CI$1=1</formula>
    </cfRule>
  </conditionalFormatting>
  <conditionalFormatting sqref="I536">
    <cfRule type="expression" dxfId="11577" priority="8926">
      <formula>$CI$1=2</formula>
    </cfRule>
  </conditionalFormatting>
  <conditionalFormatting sqref="I537">
    <cfRule type="expression" dxfId="11576" priority="8925">
      <formula>$CI$1=3</formula>
    </cfRule>
  </conditionalFormatting>
  <conditionalFormatting sqref="I538">
    <cfRule type="expression" dxfId="11575" priority="8924">
      <formula>$CI$1=4</formula>
    </cfRule>
  </conditionalFormatting>
  <conditionalFormatting sqref="I545">
    <cfRule type="expression" dxfId="11574" priority="8839">
      <formula>$CI$1=1</formula>
    </cfRule>
  </conditionalFormatting>
  <conditionalFormatting sqref="I546">
    <cfRule type="expression" dxfId="11573" priority="8838">
      <formula>$CI$1=2</formula>
    </cfRule>
  </conditionalFormatting>
  <conditionalFormatting sqref="I547">
    <cfRule type="expression" dxfId="11572" priority="8837">
      <formula>$CI$1=3</formula>
    </cfRule>
  </conditionalFormatting>
  <conditionalFormatting sqref="I548">
    <cfRule type="expression" dxfId="11571" priority="8836">
      <formula>$CI$1=4</formula>
    </cfRule>
  </conditionalFormatting>
  <conditionalFormatting sqref="I555">
    <cfRule type="expression" dxfId="11570" priority="8751">
      <formula>$CI$1=1</formula>
    </cfRule>
  </conditionalFormatting>
  <conditionalFormatting sqref="I556">
    <cfRule type="expression" dxfId="11569" priority="8750">
      <formula>$CI$1=2</formula>
    </cfRule>
  </conditionalFormatting>
  <conditionalFormatting sqref="I557">
    <cfRule type="expression" dxfId="11568" priority="8749">
      <formula>$CI$1=3</formula>
    </cfRule>
  </conditionalFormatting>
  <conditionalFormatting sqref="I558">
    <cfRule type="expression" dxfId="11567" priority="8748">
      <formula>$CI$1=4</formula>
    </cfRule>
  </conditionalFormatting>
  <conditionalFormatting sqref="I565">
    <cfRule type="expression" dxfId="11566" priority="8663">
      <formula>$CI$1=1</formula>
    </cfRule>
  </conditionalFormatting>
  <conditionalFormatting sqref="I566">
    <cfRule type="expression" dxfId="11565" priority="8662">
      <formula>$CI$1=2</formula>
    </cfRule>
  </conditionalFormatting>
  <conditionalFormatting sqref="I567">
    <cfRule type="expression" dxfId="11564" priority="8661">
      <formula>$CI$1=3</formula>
    </cfRule>
  </conditionalFormatting>
  <conditionalFormatting sqref="I568">
    <cfRule type="expression" dxfId="11563" priority="8660">
      <formula>$CI$1=4</formula>
    </cfRule>
  </conditionalFormatting>
  <conditionalFormatting sqref="I575">
    <cfRule type="expression" dxfId="11562" priority="8575">
      <formula>$CI$1=1</formula>
    </cfRule>
  </conditionalFormatting>
  <conditionalFormatting sqref="I576">
    <cfRule type="expression" dxfId="11561" priority="8574">
      <formula>$CI$1=2</formula>
    </cfRule>
  </conditionalFormatting>
  <conditionalFormatting sqref="I577">
    <cfRule type="expression" dxfId="11560" priority="8573">
      <formula>$CI$1=3</formula>
    </cfRule>
  </conditionalFormatting>
  <conditionalFormatting sqref="I578">
    <cfRule type="expression" dxfId="11559" priority="8572">
      <formula>$CI$1=4</formula>
    </cfRule>
  </conditionalFormatting>
  <conditionalFormatting sqref="I585">
    <cfRule type="expression" dxfId="11558" priority="8487">
      <formula>$CI$1=1</formula>
    </cfRule>
  </conditionalFormatting>
  <conditionalFormatting sqref="I586">
    <cfRule type="expression" dxfId="11557" priority="8486">
      <formula>$CI$1=2</formula>
    </cfRule>
  </conditionalFormatting>
  <conditionalFormatting sqref="I587">
    <cfRule type="expression" dxfId="11556" priority="8485">
      <formula>$CI$1=3</formula>
    </cfRule>
  </conditionalFormatting>
  <conditionalFormatting sqref="I588">
    <cfRule type="expression" dxfId="11555" priority="8484">
      <formula>$CI$1=4</formula>
    </cfRule>
  </conditionalFormatting>
  <conditionalFormatting sqref="I595">
    <cfRule type="expression" dxfId="11554" priority="8399">
      <formula>$CI$1=1</formula>
    </cfRule>
  </conditionalFormatting>
  <conditionalFormatting sqref="I596">
    <cfRule type="expression" dxfId="11553" priority="8398">
      <formula>$CI$1=2</formula>
    </cfRule>
  </conditionalFormatting>
  <conditionalFormatting sqref="I597">
    <cfRule type="expression" dxfId="11552" priority="8397">
      <formula>$CI$1=3</formula>
    </cfRule>
  </conditionalFormatting>
  <conditionalFormatting sqref="I598">
    <cfRule type="expression" dxfId="11551" priority="8396">
      <formula>$CI$1=4</formula>
    </cfRule>
  </conditionalFormatting>
  <conditionalFormatting sqref="I605">
    <cfRule type="expression" dxfId="11550" priority="8311">
      <formula>$CI$1=1</formula>
    </cfRule>
  </conditionalFormatting>
  <conditionalFormatting sqref="I606">
    <cfRule type="expression" dxfId="11549" priority="8310">
      <formula>$CI$1=2</formula>
    </cfRule>
  </conditionalFormatting>
  <conditionalFormatting sqref="I607">
    <cfRule type="expression" dxfId="11548" priority="8309">
      <formula>$CI$1=3</formula>
    </cfRule>
  </conditionalFormatting>
  <conditionalFormatting sqref="I608">
    <cfRule type="expression" dxfId="11547" priority="8308">
      <formula>$CI$1=4</formula>
    </cfRule>
  </conditionalFormatting>
  <conditionalFormatting sqref="I615">
    <cfRule type="expression" dxfId="11546" priority="8223">
      <formula>$CI$1=1</formula>
    </cfRule>
  </conditionalFormatting>
  <conditionalFormatting sqref="I616">
    <cfRule type="expression" dxfId="11545" priority="8222">
      <formula>$CI$1=2</formula>
    </cfRule>
  </conditionalFormatting>
  <conditionalFormatting sqref="I617">
    <cfRule type="expression" dxfId="11544" priority="8221">
      <formula>$CI$1=3</formula>
    </cfRule>
  </conditionalFormatting>
  <conditionalFormatting sqref="I618">
    <cfRule type="expression" dxfId="11543" priority="8220">
      <formula>$CI$1=4</formula>
    </cfRule>
  </conditionalFormatting>
  <conditionalFormatting sqref="I625">
    <cfRule type="expression" dxfId="11542" priority="8135">
      <formula>$CI$1=1</formula>
    </cfRule>
  </conditionalFormatting>
  <conditionalFormatting sqref="I626">
    <cfRule type="expression" dxfId="11541" priority="8134">
      <formula>$CI$1=2</formula>
    </cfRule>
  </conditionalFormatting>
  <conditionalFormatting sqref="I627">
    <cfRule type="expression" dxfId="11540" priority="8133">
      <formula>$CI$1=3</formula>
    </cfRule>
  </conditionalFormatting>
  <conditionalFormatting sqref="I628">
    <cfRule type="expression" dxfId="11539" priority="8132">
      <formula>$CI$1=4</formula>
    </cfRule>
  </conditionalFormatting>
  <conditionalFormatting sqref="I635">
    <cfRule type="expression" dxfId="11538" priority="8047">
      <formula>$CI$1=1</formula>
    </cfRule>
  </conditionalFormatting>
  <conditionalFormatting sqref="I636">
    <cfRule type="expression" dxfId="11537" priority="8046">
      <formula>$CI$1=2</formula>
    </cfRule>
  </conditionalFormatting>
  <conditionalFormatting sqref="I637">
    <cfRule type="expression" dxfId="11536" priority="8045">
      <formula>$CI$1=3</formula>
    </cfRule>
  </conditionalFormatting>
  <conditionalFormatting sqref="I638">
    <cfRule type="expression" dxfId="11535" priority="8044">
      <formula>$CI$1=4</formula>
    </cfRule>
  </conditionalFormatting>
  <conditionalFormatting sqref="I645">
    <cfRule type="expression" dxfId="11534" priority="7959">
      <formula>$CI$1=1</formula>
    </cfRule>
  </conditionalFormatting>
  <conditionalFormatting sqref="I646">
    <cfRule type="expression" dxfId="11533" priority="7958">
      <formula>$CI$1=2</formula>
    </cfRule>
  </conditionalFormatting>
  <conditionalFormatting sqref="I647">
    <cfRule type="expression" dxfId="11532" priority="7957">
      <formula>$CI$1=3</formula>
    </cfRule>
  </conditionalFormatting>
  <conditionalFormatting sqref="I648">
    <cfRule type="expression" dxfId="11531" priority="7956">
      <formula>$CI$1=4</formula>
    </cfRule>
  </conditionalFormatting>
  <conditionalFormatting sqref="I655">
    <cfRule type="expression" dxfId="11530" priority="7871">
      <formula>$CI$1=1</formula>
    </cfRule>
  </conditionalFormatting>
  <conditionalFormatting sqref="I656">
    <cfRule type="expression" dxfId="11529" priority="7870">
      <formula>$CI$1=2</formula>
    </cfRule>
  </conditionalFormatting>
  <conditionalFormatting sqref="I657">
    <cfRule type="expression" dxfId="11528" priority="7869">
      <formula>$CI$1=3</formula>
    </cfRule>
  </conditionalFormatting>
  <conditionalFormatting sqref="I658">
    <cfRule type="expression" dxfId="11527" priority="7868">
      <formula>$CI$1=4</formula>
    </cfRule>
  </conditionalFormatting>
  <conditionalFormatting sqref="I665">
    <cfRule type="expression" dxfId="11526" priority="7783">
      <formula>$CI$1=1</formula>
    </cfRule>
  </conditionalFormatting>
  <conditionalFormatting sqref="I666">
    <cfRule type="expression" dxfId="11525" priority="7782">
      <formula>$CI$1=2</formula>
    </cfRule>
  </conditionalFormatting>
  <conditionalFormatting sqref="I667">
    <cfRule type="expression" dxfId="11524" priority="7781">
      <formula>$CI$1=3</formula>
    </cfRule>
  </conditionalFormatting>
  <conditionalFormatting sqref="I668">
    <cfRule type="expression" dxfId="11523" priority="7780">
      <formula>$CI$1=4</formula>
    </cfRule>
  </conditionalFormatting>
  <conditionalFormatting sqref="I675">
    <cfRule type="expression" dxfId="11522" priority="7695">
      <formula>$CI$1=1</formula>
    </cfRule>
  </conditionalFormatting>
  <conditionalFormatting sqref="I676">
    <cfRule type="expression" dxfId="11521" priority="7694">
      <formula>$CI$1=2</formula>
    </cfRule>
  </conditionalFormatting>
  <conditionalFormatting sqref="I677">
    <cfRule type="expression" dxfId="11520" priority="7693">
      <formula>$CI$1=3</formula>
    </cfRule>
  </conditionalFormatting>
  <conditionalFormatting sqref="I678">
    <cfRule type="expression" dxfId="11519" priority="7692">
      <formula>$CI$1=4</formula>
    </cfRule>
  </conditionalFormatting>
  <conditionalFormatting sqref="I685">
    <cfRule type="expression" dxfId="11518" priority="7607">
      <formula>$CI$1=1</formula>
    </cfRule>
  </conditionalFormatting>
  <conditionalFormatting sqref="I686">
    <cfRule type="expression" dxfId="11517" priority="7606">
      <formula>$CI$1=2</formula>
    </cfRule>
  </conditionalFormatting>
  <conditionalFormatting sqref="I687">
    <cfRule type="expression" dxfId="11516" priority="7605">
      <formula>$CI$1=3</formula>
    </cfRule>
  </conditionalFormatting>
  <conditionalFormatting sqref="I688">
    <cfRule type="expression" dxfId="11515" priority="7604">
      <formula>$CI$1=4</formula>
    </cfRule>
  </conditionalFormatting>
  <conditionalFormatting sqref="I695">
    <cfRule type="expression" dxfId="11514" priority="7519">
      <formula>$CI$1=1</formula>
    </cfRule>
  </conditionalFormatting>
  <conditionalFormatting sqref="I696">
    <cfRule type="expression" dxfId="11513" priority="7518">
      <formula>$CI$1=2</formula>
    </cfRule>
  </conditionalFormatting>
  <conditionalFormatting sqref="I697">
    <cfRule type="expression" dxfId="11512" priority="7517">
      <formula>$CI$1=3</formula>
    </cfRule>
  </conditionalFormatting>
  <conditionalFormatting sqref="I698">
    <cfRule type="expression" dxfId="11511" priority="7516">
      <formula>$CI$1=4</formula>
    </cfRule>
  </conditionalFormatting>
  <conditionalFormatting sqref="I705">
    <cfRule type="expression" dxfId="11510" priority="7431">
      <formula>$CI$1=1</formula>
    </cfRule>
  </conditionalFormatting>
  <conditionalFormatting sqref="I706">
    <cfRule type="expression" dxfId="11509" priority="7430">
      <formula>$CI$1=2</formula>
    </cfRule>
  </conditionalFormatting>
  <conditionalFormatting sqref="I707">
    <cfRule type="expression" dxfId="11508" priority="7429">
      <formula>$CI$1=3</formula>
    </cfRule>
  </conditionalFormatting>
  <conditionalFormatting sqref="I708">
    <cfRule type="expression" dxfId="11507" priority="7428">
      <formula>$CI$1=4</formula>
    </cfRule>
  </conditionalFormatting>
  <conditionalFormatting sqref="I715">
    <cfRule type="expression" dxfId="11506" priority="7343">
      <formula>$CI$1=1</formula>
    </cfRule>
  </conditionalFormatting>
  <conditionalFormatting sqref="I716">
    <cfRule type="expression" dxfId="11505" priority="7342">
      <formula>$CI$1=2</formula>
    </cfRule>
  </conditionalFormatting>
  <conditionalFormatting sqref="I717">
    <cfRule type="expression" dxfId="11504" priority="7341">
      <formula>$CI$1=3</formula>
    </cfRule>
  </conditionalFormatting>
  <conditionalFormatting sqref="I718">
    <cfRule type="expression" dxfId="11503" priority="7340">
      <formula>$CI$1=4</formula>
    </cfRule>
  </conditionalFormatting>
  <conditionalFormatting sqref="I725">
    <cfRule type="expression" dxfId="11502" priority="7255">
      <formula>$CI$1=1</formula>
    </cfRule>
  </conditionalFormatting>
  <conditionalFormatting sqref="I726">
    <cfRule type="expression" dxfId="11501" priority="7254">
      <formula>$CI$1=2</formula>
    </cfRule>
  </conditionalFormatting>
  <conditionalFormatting sqref="I727">
    <cfRule type="expression" dxfId="11500" priority="7253">
      <formula>$CI$1=3</formula>
    </cfRule>
  </conditionalFormatting>
  <conditionalFormatting sqref="I728">
    <cfRule type="expression" dxfId="11499" priority="7252">
      <formula>$CI$1=4</formula>
    </cfRule>
  </conditionalFormatting>
  <conditionalFormatting sqref="I735">
    <cfRule type="expression" dxfId="11498" priority="7167">
      <formula>$CI$1=1</formula>
    </cfRule>
  </conditionalFormatting>
  <conditionalFormatting sqref="I736">
    <cfRule type="expression" dxfId="11497" priority="7166">
      <formula>$CI$1=2</formula>
    </cfRule>
  </conditionalFormatting>
  <conditionalFormatting sqref="I737">
    <cfRule type="expression" dxfId="11496" priority="7165">
      <formula>$CI$1=3</formula>
    </cfRule>
  </conditionalFormatting>
  <conditionalFormatting sqref="I738">
    <cfRule type="expression" dxfId="11495" priority="7164">
      <formula>$CI$1=4</formula>
    </cfRule>
  </conditionalFormatting>
  <conditionalFormatting sqref="I745">
    <cfRule type="expression" dxfId="11494" priority="7079">
      <formula>$CI$1=1</formula>
    </cfRule>
  </conditionalFormatting>
  <conditionalFormatting sqref="I746">
    <cfRule type="expression" dxfId="11493" priority="7078">
      <formula>$CI$1=2</formula>
    </cfRule>
  </conditionalFormatting>
  <conditionalFormatting sqref="I747">
    <cfRule type="expression" dxfId="11492" priority="7077">
      <formula>$CI$1=3</formula>
    </cfRule>
  </conditionalFormatting>
  <conditionalFormatting sqref="I748">
    <cfRule type="expression" dxfId="11491" priority="7076">
      <formula>$CI$1=4</formula>
    </cfRule>
  </conditionalFormatting>
  <conditionalFormatting sqref="I755">
    <cfRule type="expression" dxfId="11490" priority="6991">
      <formula>$CI$1=1</formula>
    </cfRule>
  </conditionalFormatting>
  <conditionalFormatting sqref="I756">
    <cfRule type="expression" dxfId="11489" priority="6990">
      <formula>$CI$1=2</formula>
    </cfRule>
  </conditionalFormatting>
  <conditionalFormatting sqref="I757">
    <cfRule type="expression" dxfId="11488" priority="6989">
      <formula>$CI$1=3</formula>
    </cfRule>
  </conditionalFormatting>
  <conditionalFormatting sqref="I758">
    <cfRule type="expression" dxfId="11487" priority="6988">
      <formula>$CI$1=4</formula>
    </cfRule>
  </conditionalFormatting>
  <conditionalFormatting sqref="I765">
    <cfRule type="expression" dxfId="11486" priority="6903">
      <formula>$CI$1=1</formula>
    </cfRule>
  </conditionalFormatting>
  <conditionalFormatting sqref="I766">
    <cfRule type="expression" dxfId="11485" priority="6902">
      <formula>$CI$1=2</formula>
    </cfRule>
  </conditionalFormatting>
  <conditionalFormatting sqref="I767">
    <cfRule type="expression" dxfId="11484" priority="6901">
      <formula>$CI$1=3</formula>
    </cfRule>
  </conditionalFormatting>
  <conditionalFormatting sqref="I768">
    <cfRule type="expression" dxfId="11483" priority="6900">
      <formula>$CI$1=4</formula>
    </cfRule>
  </conditionalFormatting>
  <conditionalFormatting sqref="I775">
    <cfRule type="expression" dxfId="11482" priority="6815">
      <formula>$CI$1=1</formula>
    </cfRule>
  </conditionalFormatting>
  <conditionalFormatting sqref="I776">
    <cfRule type="expression" dxfId="11481" priority="6814">
      <formula>$CI$1=2</formula>
    </cfRule>
  </conditionalFormatting>
  <conditionalFormatting sqref="I777">
    <cfRule type="expression" dxfId="11480" priority="6813">
      <formula>$CI$1=3</formula>
    </cfRule>
  </conditionalFormatting>
  <conditionalFormatting sqref="I778">
    <cfRule type="expression" dxfId="11479" priority="6812">
      <formula>$CI$1=4</formula>
    </cfRule>
  </conditionalFormatting>
  <conditionalFormatting sqref="I785">
    <cfRule type="expression" dxfId="11478" priority="6727">
      <formula>$CI$1=1</formula>
    </cfRule>
  </conditionalFormatting>
  <conditionalFormatting sqref="I786">
    <cfRule type="expression" dxfId="11477" priority="6726">
      <formula>$CI$1=2</formula>
    </cfRule>
  </conditionalFormatting>
  <conditionalFormatting sqref="I787">
    <cfRule type="expression" dxfId="11476" priority="6725">
      <formula>$CI$1=3</formula>
    </cfRule>
  </conditionalFormatting>
  <conditionalFormatting sqref="I788">
    <cfRule type="expression" dxfId="11475" priority="6724">
      <formula>$CI$1=4</formula>
    </cfRule>
  </conditionalFormatting>
  <conditionalFormatting sqref="I795">
    <cfRule type="expression" dxfId="11474" priority="6639">
      <formula>$CI$1=1</formula>
    </cfRule>
  </conditionalFormatting>
  <conditionalFormatting sqref="I796">
    <cfRule type="expression" dxfId="11473" priority="6638">
      <formula>$CI$1=2</formula>
    </cfRule>
  </conditionalFormatting>
  <conditionalFormatting sqref="I797">
    <cfRule type="expression" dxfId="11472" priority="6637">
      <formula>$CI$1=3</formula>
    </cfRule>
  </conditionalFormatting>
  <conditionalFormatting sqref="I798">
    <cfRule type="expression" dxfId="11471" priority="6636">
      <formula>$CI$1=4</formula>
    </cfRule>
  </conditionalFormatting>
  <conditionalFormatting sqref="I805">
    <cfRule type="expression" dxfId="11470" priority="6551">
      <formula>$CI$1=1</formula>
    </cfRule>
  </conditionalFormatting>
  <conditionalFormatting sqref="I806">
    <cfRule type="expression" dxfId="11469" priority="6550">
      <formula>$CI$1=2</formula>
    </cfRule>
  </conditionalFormatting>
  <conditionalFormatting sqref="I807">
    <cfRule type="expression" dxfId="11468" priority="6549">
      <formula>$CI$1=3</formula>
    </cfRule>
  </conditionalFormatting>
  <conditionalFormatting sqref="I808">
    <cfRule type="expression" dxfId="11467" priority="6548">
      <formula>$CI$1=4</formula>
    </cfRule>
  </conditionalFormatting>
  <conditionalFormatting sqref="I815">
    <cfRule type="expression" dxfId="11466" priority="6463">
      <formula>$CI$1=1</formula>
    </cfRule>
  </conditionalFormatting>
  <conditionalFormatting sqref="I816">
    <cfRule type="expression" dxfId="11465" priority="6462">
      <formula>$CI$1=2</formula>
    </cfRule>
  </conditionalFormatting>
  <conditionalFormatting sqref="I817">
    <cfRule type="expression" dxfId="11464" priority="6461">
      <formula>$CI$1=3</formula>
    </cfRule>
  </conditionalFormatting>
  <conditionalFormatting sqref="I818">
    <cfRule type="expression" dxfId="11463" priority="6460">
      <formula>$CI$1=4</formula>
    </cfRule>
  </conditionalFormatting>
  <conditionalFormatting sqref="I825">
    <cfRule type="expression" dxfId="11462" priority="6375">
      <formula>$CI$1=1</formula>
    </cfRule>
  </conditionalFormatting>
  <conditionalFormatting sqref="I826">
    <cfRule type="expression" dxfId="11461" priority="6374">
      <formula>$CI$1=2</formula>
    </cfRule>
  </conditionalFormatting>
  <conditionalFormatting sqref="I827">
    <cfRule type="expression" dxfId="11460" priority="6373">
      <formula>$CI$1=3</formula>
    </cfRule>
  </conditionalFormatting>
  <conditionalFormatting sqref="I828">
    <cfRule type="expression" dxfId="11459" priority="6372">
      <formula>$CI$1=4</formula>
    </cfRule>
  </conditionalFormatting>
  <conditionalFormatting sqref="I835">
    <cfRule type="expression" dxfId="11458" priority="6287">
      <formula>$CI$1=1</formula>
    </cfRule>
  </conditionalFormatting>
  <conditionalFormatting sqref="I836">
    <cfRule type="expression" dxfId="11457" priority="6286">
      <formula>$CI$1=2</formula>
    </cfRule>
  </conditionalFormatting>
  <conditionalFormatting sqref="I837">
    <cfRule type="expression" dxfId="11456" priority="6285">
      <formula>$CI$1=3</formula>
    </cfRule>
  </conditionalFormatting>
  <conditionalFormatting sqref="I838">
    <cfRule type="expression" dxfId="11455" priority="6284">
      <formula>$CI$1=4</formula>
    </cfRule>
  </conditionalFormatting>
  <conditionalFormatting sqref="I845">
    <cfRule type="expression" dxfId="11454" priority="6199">
      <formula>$CI$1=1</formula>
    </cfRule>
  </conditionalFormatting>
  <conditionalFormatting sqref="I846">
    <cfRule type="expression" dxfId="11453" priority="6198">
      <formula>$CI$1=2</formula>
    </cfRule>
  </conditionalFormatting>
  <conditionalFormatting sqref="I847">
    <cfRule type="expression" dxfId="11452" priority="6197">
      <formula>$CI$1=3</formula>
    </cfRule>
  </conditionalFormatting>
  <conditionalFormatting sqref="I848">
    <cfRule type="expression" dxfId="11451" priority="6196">
      <formula>$CI$1=4</formula>
    </cfRule>
  </conditionalFormatting>
  <conditionalFormatting sqref="I855">
    <cfRule type="expression" dxfId="11450" priority="6111">
      <formula>$CI$1=1</formula>
    </cfRule>
  </conditionalFormatting>
  <conditionalFormatting sqref="I856">
    <cfRule type="expression" dxfId="11449" priority="6110">
      <formula>$CI$1=2</formula>
    </cfRule>
  </conditionalFormatting>
  <conditionalFormatting sqref="I857">
    <cfRule type="expression" dxfId="11448" priority="6109">
      <formula>$CI$1=3</formula>
    </cfRule>
  </conditionalFormatting>
  <conditionalFormatting sqref="I858">
    <cfRule type="expression" dxfId="11447" priority="6108">
      <formula>$CI$1=4</formula>
    </cfRule>
  </conditionalFormatting>
  <conditionalFormatting sqref="I865">
    <cfRule type="expression" dxfId="11446" priority="6023">
      <formula>$CI$1=1</formula>
    </cfRule>
  </conditionalFormatting>
  <conditionalFormatting sqref="I866">
    <cfRule type="expression" dxfId="11445" priority="6022">
      <formula>$CI$1=2</formula>
    </cfRule>
  </conditionalFormatting>
  <conditionalFormatting sqref="I867">
    <cfRule type="expression" dxfId="11444" priority="6021">
      <formula>$CI$1=3</formula>
    </cfRule>
  </conditionalFormatting>
  <conditionalFormatting sqref="I868">
    <cfRule type="expression" dxfId="11443" priority="6020">
      <formula>$CI$1=4</formula>
    </cfRule>
  </conditionalFormatting>
  <conditionalFormatting sqref="I875">
    <cfRule type="expression" dxfId="11442" priority="5935">
      <formula>$CI$1=1</formula>
    </cfRule>
  </conditionalFormatting>
  <conditionalFormatting sqref="I876">
    <cfRule type="expression" dxfId="11441" priority="5934">
      <formula>$CI$1=2</formula>
    </cfRule>
  </conditionalFormatting>
  <conditionalFormatting sqref="I877">
    <cfRule type="expression" dxfId="11440" priority="5933">
      <formula>$CI$1=3</formula>
    </cfRule>
  </conditionalFormatting>
  <conditionalFormatting sqref="I878">
    <cfRule type="expression" dxfId="11439" priority="5932">
      <formula>$CI$1=4</formula>
    </cfRule>
  </conditionalFormatting>
  <conditionalFormatting sqref="I885">
    <cfRule type="expression" dxfId="11438" priority="5847">
      <formula>$CI$1=1</formula>
    </cfRule>
  </conditionalFormatting>
  <conditionalFormatting sqref="I886">
    <cfRule type="expression" dxfId="11437" priority="5846">
      <formula>$CI$1=2</formula>
    </cfRule>
  </conditionalFormatting>
  <conditionalFormatting sqref="I887">
    <cfRule type="expression" dxfId="11436" priority="5845">
      <formula>$CI$1=3</formula>
    </cfRule>
  </conditionalFormatting>
  <conditionalFormatting sqref="I888">
    <cfRule type="expression" dxfId="11435" priority="5844">
      <formula>$CI$1=4</formula>
    </cfRule>
  </conditionalFormatting>
  <conditionalFormatting sqref="I895">
    <cfRule type="expression" dxfId="11434" priority="5759">
      <formula>$CI$1=1</formula>
    </cfRule>
  </conditionalFormatting>
  <conditionalFormatting sqref="I896">
    <cfRule type="expression" dxfId="11433" priority="5758">
      <formula>$CI$1=2</formula>
    </cfRule>
  </conditionalFormatting>
  <conditionalFormatting sqref="I897">
    <cfRule type="expression" dxfId="11432" priority="5757">
      <formula>$CI$1=3</formula>
    </cfRule>
  </conditionalFormatting>
  <conditionalFormatting sqref="I898">
    <cfRule type="expression" dxfId="11431" priority="5756">
      <formula>$CI$1=4</formula>
    </cfRule>
  </conditionalFormatting>
  <conditionalFormatting sqref="I905">
    <cfRule type="expression" dxfId="11430" priority="5671">
      <formula>$CI$1=1</formula>
    </cfRule>
  </conditionalFormatting>
  <conditionalFormatting sqref="I906">
    <cfRule type="expression" dxfId="11429" priority="5670">
      <formula>$CI$1=2</formula>
    </cfRule>
  </conditionalFormatting>
  <conditionalFormatting sqref="I907">
    <cfRule type="expression" dxfId="11428" priority="5669">
      <formula>$CI$1=3</formula>
    </cfRule>
  </conditionalFormatting>
  <conditionalFormatting sqref="I908">
    <cfRule type="expression" dxfId="11427" priority="5668">
      <formula>$CI$1=4</formula>
    </cfRule>
  </conditionalFormatting>
  <conditionalFormatting sqref="I915">
    <cfRule type="expression" dxfId="11426" priority="5583">
      <formula>$CI$1=1</formula>
    </cfRule>
  </conditionalFormatting>
  <conditionalFormatting sqref="I916">
    <cfRule type="expression" dxfId="11425" priority="5582">
      <formula>$CI$1=2</formula>
    </cfRule>
  </conditionalFormatting>
  <conditionalFormatting sqref="I917">
    <cfRule type="expression" dxfId="11424" priority="5581">
      <formula>$CI$1=3</formula>
    </cfRule>
  </conditionalFormatting>
  <conditionalFormatting sqref="I918">
    <cfRule type="expression" dxfId="11423" priority="5580">
      <formula>$CI$1=4</formula>
    </cfRule>
  </conditionalFormatting>
  <conditionalFormatting sqref="I925">
    <cfRule type="expression" dxfId="11422" priority="5495">
      <formula>$CI$1=1</formula>
    </cfRule>
  </conditionalFormatting>
  <conditionalFormatting sqref="I926">
    <cfRule type="expression" dxfId="11421" priority="5494">
      <formula>$CI$1=2</formula>
    </cfRule>
  </conditionalFormatting>
  <conditionalFormatting sqref="I927">
    <cfRule type="expression" dxfId="11420" priority="5493">
      <formula>$CI$1=3</formula>
    </cfRule>
  </conditionalFormatting>
  <conditionalFormatting sqref="I928">
    <cfRule type="expression" dxfId="11419" priority="5492">
      <formula>$CI$1=4</formula>
    </cfRule>
  </conditionalFormatting>
  <conditionalFormatting sqref="I935">
    <cfRule type="expression" dxfId="11418" priority="5407">
      <formula>$CI$1=1</formula>
    </cfRule>
  </conditionalFormatting>
  <conditionalFormatting sqref="I936">
    <cfRule type="expression" dxfId="11417" priority="5406">
      <formula>$CI$1=2</formula>
    </cfRule>
  </conditionalFormatting>
  <conditionalFormatting sqref="I937">
    <cfRule type="expression" dxfId="11416" priority="5405">
      <formula>$CI$1=3</formula>
    </cfRule>
  </conditionalFormatting>
  <conditionalFormatting sqref="I938">
    <cfRule type="expression" dxfId="11415" priority="5404">
      <formula>$CI$1=4</formula>
    </cfRule>
  </conditionalFormatting>
  <conditionalFormatting sqref="I945">
    <cfRule type="expression" dxfId="11414" priority="5319">
      <formula>$CI$1=1</formula>
    </cfRule>
  </conditionalFormatting>
  <conditionalFormatting sqref="I946">
    <cfRule type="expression" dxfId="11413" priority="5318">
      <formula>$CI$1=2</formula>
    </cfRule>
  </conditionalFormatting>
  <conditionalFormatting sqref="I947">
    <cfRule type="expression" dxfId="11412" priority="5317">
      <formula>$CI$1=3</formula>
    </cfRule>
  </conditionalFormatting>
  <conditionalFormatting sqref="I948">
    <cfRule type="expression" dxfId="11411" priority="5316">
      <formula>$CI$1=4</formula>
    </cfRule>
  </conditionalFormatting>
  <conditionalFormatting sqref="I955">
    <cfRule type="expression" dxfId="11410" priority="5231">
      <formula>$CI$1=1</formula>
    </cfRule>
  </conditionalFormatting>
  <conditionalFormatting sqref="I956">
    <cfRule type="expression" dxfId="11409" priority="5230">
      <formula>$CI$1=2</formula>
    </cfRule>
  </conditionalFormatting>
  <conditionalFormatting sqref="I957">
    <cfRule type="expression" dxfId="11408" priority="5229">
      <formula>$CI$1=3</formula>
    </cfRule>
  </conditionalFormatting>
  <conditionalFormatting sqref="I958">
    <cfRule type="expression" dxfId="11407" priority="5228">
      <formula>$CI$1=4</formula>
    </cfRule>
  </conditionalFormatting>
  <conditionalFormatting sqref="I965">
    <cfRule type="expression" dxfId="11406" priority="5143">
      <formula>$CI$1=1</formula>
    </cfRule>
  </conditionalFormatting>
  <conditionalFormatting sqref="I966">
    <cfRule type="expression" dxfId="11405" priority="5142">
      <formula>$CI$1=2</formula>
    </cfRule>
  </conditionalFormatting>
  <conditionalFormatting sqref="I967">
    <cfRule type="expression" dxfId="11404" priority="5141">
      <formula>$CI$1=3</formula>
    </cfRule>
  </conditionalFormatting>
  <conditionalFormatting sqref="I968">
    <cfRule type="expression" dxfId="11403" priority="5140">
      <formula>$CI$1=4</formula>
    </cfRule>
  </conditionalFormatting>
  <conditionalFormatting sqref="I975">
    <cfRule type="expression" dxfId="11402" priority="5055">
      <formula>$CI$1=1</formula>
    </cfRule>
  </conditionalFormatting>
  <conditionalFormatting sqref="I976">
    <cfRule type="expression" dxfId="11401" priority="5054">
      <formula>$CI$1=2</formula>
    </cfRule>
  </conditionalFormatting>
  <conditionalFormatting sqref="I977">
    <cfRule type="expression" dxfId="11400" priority="5053">
      <formula>$CI$1=3</formula>
    </cfRule>
  </conditionalFormatting>
  <conditionalFormatting sqref="I978">
    <cfRule type="expression" dxfId="11399" priority="5052">
      <formula>$CI$1=4</formula>
    </cfRule>
  </conditionalFormatting>
  <conditionalFormatting sqref="I985">
    <cfRule type="expression" dxfId="11398" priority="4967">
      <formula>$CI$1=1</formula>
    </cfRule>
  </conditionalFormatting>
  <conditionalFormatting sqref="I986">
    <cfRule type="expression" dxfId="11397" priority="4966">
      <formula>$CI$1=2</formula>
    </cfRule>
  </conditionalFormatting>
  <conditionalFormatting sqref="I987">
    <cfRule type="expression" dxfId="11396" priority="4965">
      <formula>$CI$1=3</formula>
    </cfRule>
  </conditionalFormatting>
  <conditionalFormatting sqref="I988">
    <cfRule type="expression" dxfId="11395" priority="4964">
      <formula>$CI$1=4</formula>
    </cfRule>
  </conditionalFormatting>
  <conditionalFormatting sqref="I995">
    <cfRule type="expression" dxfId="11394" priority="4879">
      <formula>$CI$1=1</formula>
    </cfRule>
  </conditionalFormatting>
  <conditionalFormatting sqref="I996">
    <cfRule type="expression" dxfId="11393" priority="4878">
      <formula>$CI$1=2</formula>
    </cfRule>
  </conditionalFormatting>
  <conditionalFormatting sqref="I997">
    <cfRule type="expression" dxfId="11392" priority="4877">
      <formula>$CI$1=3</formula>
    </cfRule>
  </conditionalFormatting>
  <conditionalFormatting sqref="I998">
    <cfRule type="expression" dxfId="11391" priority="4876">
      <formula>$CI$1=4</formula>
    </cfRule>
  </conditionalFormatting>
  <conditionalFormatting sqref="I1005">
    <cfRule type="expression" dxfId="11390" priority="4791">
      <formula>$CI$1=1</formula>
    </cfRule>
  </conditionalFormatting>
  <conditionalFormatting sqref="I1006">
    <cfRule type="expression" dxfId="11389" priority="4790">
      <formula>$CI$1=2</formula>
    </cfRule>
  </conditionalFormatting>
  <conditionalFormatting sqref="I1007">
    <cfRule type="expression" dxfId="11388" priority="4789">
      <formula>$CI$1=3</formula>
    </cfRule>
  </conditionalFormatting>
  <conditionalFormatting sqref="I1008">
    <cfRule type="expression" dxfId="11387" priority="4788">
      <formula>$CI$1=4</formula>
    </cfRule>
  </conditionalFormatting>
  <conditionalFormatting sqref="I1015">
    <cfRule type="expression" dxfId="11386" priority="4703">
      <formula>$CI$1=1</formula>
    </cfRule>
  </conditionalFormatting>
  <conditionalFormatting sqref="I1016">
    <cfRule type="expression" dxfId="11385" priority="4702">
      <formula>$CI$1=2</formula>
    </cfRule>
  </conditionalFormatting>
  <conditionalFormatting sqref="I1017">
    <cfRule type="expression" dxfId="11384" priority="4701">
      <formula>$CI$1=3</formula>
    </cfRule>
  </conditionalFormatting>
  <conditionalFormatting sqref="I1018">
    <cfRule type="expression" dxfId="11383" priority="4700">
      <formula>$CI$1=4</formula>
    </cfRule>
  </conditionalFormatting>
  <conditionalFormatting sqref="I1025">
    <cfRule type="expression" dxfId="11382" priority="4615">
      <formula>$CI$1=1</formula>
    </cfRule>
  </conditionalFormatting>
  <conditionalFormatting sqref="I1026">
    <cfRule type="expression" dxfId="11381" priority="4614">
      <formula>$CI$1=2</formula>
    </cfRule>
  </conditionalFormatting>
  <conditionalFormatting sqref="I1027">
    <cfRule type="expression" dxfId="11380" priority="4613">
      <formula>$CI$1=3</formula>
    </cfRule>
  </conditionalFormatting>
  <conditionalFormatting sqref="I1028">
    <cfRule type="expression" dxfId="11379" priority="4612">
      <formula>$CI$1=4</formula>
    </cfRule>
  </conditionalFormatting>
  <conditionalFormatting sqref="I1035">
    <cfRule type="expression" dxfId="11378" priority="4527">
      <formula>$CI$1=1</formula>
    </cfRule>
  </conditionalFormatting>
  <conditionalFormatting sqref="I1036">
    <cfRule type="expression" dxfId="11377" priority="4526">
      <formula>$CI$1=2</formula>
    </cfRule>
  </conditionalFormatting>
  <conditionalFormatting sqref="I1037">
    <cfRule type="expression" dxfId="11376" priority="4525">
      <formula>$CI$1=3</formula>
    </cfRule>
  </conditionalFormatting>
  <conditionalFormatting sqref="I1038">
    <cfRule type="expression" dxfId="11375" priority="4524">
      <formula>$CI$1=4</formula>
    </cfRule>
  </conditionalFormatting>
  <conditionalFormatting sqref="I1045">
    <cfRule type="expression" dxfId="11374" priority="4439">
      <formula>$CI$1=1</formula>
    </cfRule>
  </conditionalFormatting>
  <conditionalFormatting sqref="I1046">
    <cfRule type="expression" dxfId="11373" priority="4438">
      <formula>$CI$1=2</formula>
    </cfRule>
  </conditionalFormatting>
  <conditionalFormatting sqref="I1047">
    <cfRule type="expression" dxfId="11372" priority="4437">
      <formula>$CI$1=3</formula>
    </cfRule>
  </conditionalFormatting>
  <conditionalFormatting sqref="I1048">
    <cfRule type="expression" dxfId="11371" priority="4436">
      <formula>$CI$1=4</formula>
    </cfRule>
  </conditionalFormatting>
  <conditionalFormatting sqref="I1055">
    <cfRule type="expression" dxfId="11370" priority="4351">
      <formula>$CI$1=1</formula>
    </cfRule>
  </conditionalFormatting>
  <conditionalFormatting sqref="I1056">
    <cfRule type="expression" dxfId="11369" priority="4350">
      <formula>$CI$1=2</formula>
    </cfRule>
  </conditionalFormatting>
  <conditionalFormatting sqref="I1057">
    <cfRule type="expression" dxfId="11368" priority="4349">
      <formula>$CI$1=3</formula>
    </cfRule>
  </conditionalFormatting>
  <conditionalFormatting sqref="I1058">
    <cfRule type="expression" dxfId="11367" priority="4348">
      <formula>$CI$1=4</formula>
    </cfRule>
  </conditionalFormatting>
  <conditionalFormatting sqref="I1065">
    <cfRule type="expression" dxfId="11366" priority="4263">
      <formula>$CI$1=1</formula>
    </cfRule>
  </conditionalFormatting>
  <conditionalFormatting sqref="I1066">
    <cfRule type="expression" dxfId="11365" priority="4262">
      <formula>$CI$1=2</formula>
    </cfRule>
  </conditionalFormatting>
  <conditionalFormatting sqref="I1067">
    <cfRule type="expression" dxfId="11364" priority="4261">
      <formula>$CI$1=3</formula>
    </cfRule>
  </conditionalFormatting>
  <conditionalFormatting sqref="I1068">
    <cfRule type="expression" dxfId="11363" priority="4260">
      <formula>$CI$1=4</formula>
    </cfRule>
  </conditionalFormatting>
  <conditionalFormatting sqref="I1075">
    <cfRule type="expression" dxfId="11362" priority="4175">
      <formula>$CI$1=1</formula>
    </cfRule>
  </conditionalFormatting>
  <conditionalFormatting sqref="I1076">
    <cfRule type="expression" dxfId="11361" priority="4174">
      <formula>$CI$1=2</formula>
    </cfRule>
  </conditionalFormatting>
  <conditionalFormatting sqref="I1077">
    <cfRule type="expression" dxfId="11360" priority="4173">
      <formula>$CI$1=3</formula>
    </cfRule>
  </conditionalFormatting>
  <conditionalFormatting sqref="I1078">
    <cfRule type="expression" dxfId="11359" priority="4172">
      <formula>$CI$1=4</formula>
    </cfRule>
  </conditionalFormatting>
  <conditionalFormatting sqref="I1085">
    <cfRule type="expression" dxfId="11358" priority="4087">
      <formula>$CI$1=1</formula>
    </cfRule>
  </conditionalFormatting>
  <conditionalFormatting sqref="I1086">
    <cfRule type="expression" dxfId="11357" priority="4086">
      <formula>$CI$1=2</formula>
    </cfRule>
  </conditionalFormatting>
  <conditionalFormatting sqref="I1087">
    <cfRule type="expression" dxfId="11356" priority="4085">
      <formula>$CI$1=3</formula>
    </cfRule>
  </conditionalFormatting>
  <conditionalFormatting sqref="I1088">
    <cfRule type="expression" dxfId="11355" priority="4084">
      <formula>$CI$1=4</formula>
    </cfRule>
  </conditionalFormatting>
  <conditionalFormatting sqref="I1095">
    <cfRule type="expression" dxfId="11354" priority="3999">
      <formula>$CI$1=1</formula>
    </cfRule>
  </conditionalFormatting>
  <conditionalFormatting sqref="I1096">
    <cfRule type="expression" dxfId="11353" priority="3998">
      <formula>$CI$1=2</formula>
    </cfRule>
  </conditionalFormatting>
  <conditionalFormatting sqref="I1097">
    <cfRule type="expression" dxfId="11352" priority="3997">
      <formula>$CI$1=3</formula>
    </cfRule>
  </conditionalFormatting>
  <conditionalFormatting sqref="I1098">
    <cfRule type="expression" dxfId="11351" priority="3996">
      <formula>$CI$1=4</formula>
    </cfRule>
  </conditionalFormatting>
  <conditionalFormatting sqref="I1105">
    <cfRule type="expression" dxfId="11350" priority="3911">
      <formula>$CI$1=1</formula>
    </cfRule>
  </conditionalFormatting>
  <conditionalFormatting sqref="I1106">
    <cfRule type="expression" dxfId="11349" priority="3910">
      <formula>$CI$1=2</formula>
    </cfRule>
  </conditionalFormatting>
  <conditionalFormatting sqref="I1107">
    <cfRule type="expression" dxfId="11348" priority="3909">
      <formula>$CI$1=3</formula>
    </cfRule>
  </conditionalFormatting>
  <conditionalFormatting sqref="I1108">
    <cfRule type="expression" dxfId="11347" priority="3908">
      <formula>$CI$1=4</formula>
    </cfRule>
  </conditionalFormatting>
  <conditionalFormatting sqref="I1115">
    <cfRule type="expression" dxfId="11346" priority="3823">
      <formula>$CI$1=1</formula>
    </cfRule>
  </conditionalFormatting>
  <conditionalFormatting sqref="I1116">
    <cfRule type="expression" dxfId="11345" priority="3822">
      <formula>$CI$1=2</formula>
    </cfRule>
  </conditionalFormatting>
  <conditionalFormatting sqref="I1117">
    <cfRule type="expression" dxfId="11344" priority="3821">
      <formula>$CI$1=3</formula>
    </cfRule>
  </conditionalFormatting>
  <conditionalFormatting sqref="I1118">
    <cfRule type="expression" dxfId="11343" priority="3820">
      <formula>$CI$1=4</formula>
    </cfRule>
  </conditionalFormatting>
  <conditionalFormatting sqref="I1125">
    <cfRule type="expression" dxfId="11342" priority="3735">
      <formula>$CI$1=1</formula>
    </cfRule>
  </conditionalFormatting>
  <conditionalFormatting sqref="I1126">
    <cfRule type="expression" dxfId="11341" priority="3734">
      <formula>$CI$1=2</formula>
    </cfRule>
  </conditionalFormatting>
  <conditionalFormatting sqref="I1127">
    <cfRule type="expression" dxfId="11340" priority="3733">
      <formula>$CI$1=3</formula>
    </cfRule>
  </conditionalFormatting>
  <conditionalFormatting sqref="I1128">
    <cfRule type="expression" dxfId="11339" priority="3732">
      <formula>$CI$1=4</formula>
    </cfRule>
  </conditionalFormatting>
  <conditionalFormatting sqref="I1135">
    <cfRule type="expression" dxfId="11338" priority="3647">
      <formula>$CI$1=1</formula>
    </cfRule>
  </conditionalFormatting>
  <conditionalFormatting sqref="I1136">
    <cfRule type="expression" dxfId="11337" priority="3646">
      <formula>$CI$1=2</formula>
    </cfRule>
  </conditionalFormatting>
  <conditionalFormatting sqref="I1137">
    <cfRule type="expression" dxfId="11336" priority="3645">
      <formula>$CI$1=3</formula>
    </cfRule>
  </conditionalFormatting>
  <conditionalFormatting sqref="I1138">
    <cfRule type="expression" dxfId="11335" priority="3644">
      <formula>$CI$1=4</formula>
    </cfRule>
  </conditionalFormatting>
  <conditionalFormatting sqref="I1145">
    <cfRule type="expression" dxfId="11334" priority="3559">
      <formula>$CI$1=1</formula>
    </cfRule>
  </conditionalFormatting>
  <conditionalFormatting sqref="I1146">
    <cfRule type="expression" dxfId="11333" priority="3558">
      <formula>$CI$1=2</formula>
    </cfRule>
  </conditionalFormatting>
  <conditionalFormatting sqref="I1147">
    <cfRule type="expression" dxfId="11332" priority="3557">
      <formula>$CI$1=3</formula>
    </cfRule>
  </conditionalFormatting>
  <conditionalFormatting sqref="I1148">
    <cfRule type="expression" dxfId="11331" priority="3556">
      <formula>$CI$1=4</formula>
    </cfRule>
  </conditionalFormatting>
  <conditionalFormatting sqref="I1155">
    <cfRule type="expression" dxfId="11330" priority="3471">
      <formula>$CI$1=1</formula>
    </cfRule>
  </conditionalFormatting>
  <conditionalFormatting sqref="I1156">
    <cfRule type="expression" dxfId="11329" priority="3470">
      <formula>$CI$1=2</formula>
    </cfRule>
  </conditionalFormatting>
  <conditionalFormatting sqref="I1157">
    <cfRule type="expression" dxfId="11328" priority="3469">
      <formula>$CI$1=3</formula>
    </cfRule>
  </conditionalFormatting>
  <conditionalFormatting sqref="I1158">
    <cfRule type="expression" dxfId="11327" priority="3468">
      <formula>$CI$1=4</formula>
    </cfRule>
  </conditionalFormatting>
  <conditionalFormatting sqref="I1165">
    <cfRule type="expression" dxfId="11326" priority="3383">
      <formula>$CI$1=1</formula>
    </cfRule>
  </conditionalFormatting>
  <conditionalFormatting sqref="I1166">
    <cfRule type="expression" dxfId="11325" priority="3382">
      <formula>$CI$1=2</formula>
    </cfRule>
  </conditionalFormatting>
  <conditionalFormatting sqref="I1167">
    <cfRule type="expression" dxfId="11324" priority="3381">
      <formula>$CI$1=3</formula>
    </cfRule>
  </conditionalFormatting>
  <conditionalFormatting sqref="I1168">
    <cfRule type="expression" dxfId="11323" priority="3380">
      <formula>$CI$1=4</formula>
    </cfRule>
  </conditionalFormatting>
  <conditionalFormatting sqref="I1175">
    <cfRule type="expression" dxfId="11322" priority="3295">
      <formula>$CI$1=1</formula>
    </cfRule>
  </conditionalFormatting>
  <conditionalFormatting sqref="I1176">
    <cfRule type="expression" dxfId="11321" priority="3294">
      <formula>$CI$1=2</formula>
    </cfRule>
  </conditionalFormatting>
  <conditionalFormatting sqref="I1177">
    <cfRule type="expression" dxfId="11320" priority="3293">
      <formula>$CI$1=3</formula>
    </cfRule>
  </conditionalFormatting>
  <conditionalFormatting sqref="I1178">
    <cfRule type="expression" dxfId="11319" priority="3292">
      <formula>$CI$1=4</formula>
    </cfRule>
  </conditionalFormatting>
  <conditionalFormatting sqref="I1185">
    <cfRule type="expression" dxfId="11318" priority="3207">
      <formula>$CI$1=1</formula>
    </cfRule>
  </conditionalFormatting>
  <conditionalFormatting sqref="I1186">
    <cfRule type="expression" dxfId="11317" priority="3206">
      <formula>$CI$1=2</formula>
    </cfRule>
  </conditionalFormatting>
  <conditionalFormatting sqref="I1187">
    <cfRule type="expression" dxfId="11316" priority="3205">
      <formula>$CI$1=3</formula>
    </cfRule>
  </conditionalFormatting>
  <conditionalFormatting sqref="I1188">
    <cfRule type="expression" dxfId="11315" priority="3204">
      <formula>$CI$1=4</formula>
    </cfRule>
  </conditionalFormatting>
  <conditionalFormatting sqref="I1195">
    <cfRule type="expression" dxfId="11314" priority="3119">
      <formula>$CI$1=1</formula>
    </cfRule>
  </conditionalFormatting>
  <conditionalFormatting sqref="I1196">
    <cfRule type="expression" dxfId="11313" priority="3118">
      <formula>$CI$1=2</formula>
    </cfRule>
  </conditionalFormatting>
  <conditionalFormatting sqref="I1197">
    <cfRule type="expression" dxfId="11312" priority="3117">
      <formula>$CI$1=3</formula>
    </cfRule>
  </conditionalFormatting>
  <conditionalFormatting sqref="I1198">
    <cfRule type="expression" dxfId="11311" priority="3116">
      <formula>$CI$1=4</formula>
    </cfRule>
  </conditionalFormatting>
  <conditionalFormatting sqref="I1205">
    <cfRule type="expression" dxfId="11310" priority="3031">
      <formula>$CI$1=1</formula>
    </cfRule>
  </conditionalFormatting>
  <conditionalFormatting sqref="I1206">
    <cfRule type="expression" dxfId="11309" priority="3030">
      <formula>$CI$1=2</formula>
    </cfRule>
  </conditionalFormatting>
  <conditionalFormatting sqref="I1207">
    <cfRule type="expression" dxfId="11308" priority="3029">
      <formula>$CI$1=3</formula>
    </cfRule>
  </conditionalFormatting>
  <conditionalFormatting sqref="I1208">
    <cfRule type="expression" dxfId="11307" priority="3028">
      <formula>$CI$1=4</formula>
    </cfRule>
  </conditionalFormatting>
  <conditionalFormatting sqref="I1215">
    <cfRule type="expression" dxfId="11306" priority="2943">
      <formula>$CI$1=1</formula>
    </cfRule>
  </conditionalFormatting>
  <conditionalFormatting sqref="I1216">
    <cfRule type="expression" dxfId="11305" priority="2942">
      <formula>$CI$1=2</formula>
    </cfRule>
  </conditionalFormatting>
  <conditionalFormatting sqref="I1217">
    <cfRule type="expression" dxfId="11304" priority="2941">
      <formula>$CI$1=3</formula>
    </cfRule>
  </conditionalFormatting>
  <conditionalFormatting sqref="I1218">
    <cfRule type="expression" dxfId="11303" priority="2940">
      <formula>$CI$1=4</formula>
    </cfRule>
  </conditionalFormatting>
  <conditionalFormatting sqref="I1225">
    <cfRule type="expression" dxfId="11302" priority="2855">
      <formula>$CI$1=1</formula>
    </cfRule>
  </conditionalFormatting>
  <conditionalFormatting sqref="I1226">
    <cfRule type="expression" dxfId="11301" priority="2854">
      <formula>$CI$1=2</formula>
    </cfRule>
  </conditionalFormatting>
  <conditionalFormatting sqref="I1227">
    <cfRule type="expression" dxfId="11300" priority="2853">
      <formula>$CI$1=3</formula>
    </cfRule>
  </conditionalFormatting>
  <conditionalFormatting sqref="I1228">
    <cfRule type="expression" dxfId="11299" priority="2852">
      <formula>$CI$1=4</formula>
    </cfRule>
  </conditionalFormatting>
  <conditionalFormatting sqref="I1235">
    <cfRule type="expression" dxfId="11298" priority="2767">
      <formula>$CI$1=1</formula>
    </cfRule>
  </conditionalFormatting>
  <conditionalFormatting sqref="I1236">
    <cfRule type="expression" dxfId="11297" priority="2766">
      <formula>$CI$1=2</formula>
    </cfRule>
  </conditionalFormatting>
  <conditionalFormatting sqref="I1237">
    <cfRule type="expression" dxfId="11296" priority="2765">
      <formula>$CI$1=3</formula>
    </cfRule>
  </conditionalFormatting>
  <conditionalFormatting sqref="I1238">
    <cfRule type="expression" dxfId="11295" priority="2764">
      <formula>$CI$1=4</formula>
    </cfRule>
  </conditionalFormatting>
  <conditionalFormatting sqref="I1245">
    <cfRule type="expression" dxfId="11294" priority="2679">
      <formula>$CI$1=1</formula>
    </cfRule>
  </conditionalFormatting>
  <conditionalFormatting sqref="I1246">
    <cfRule type="expression" dxfId="11293" priority="2678">
      <formula>$CI$1=2</formula>
    </cfRule>
  </conditionalFormatting>
  <conditionalFormatting sqref="I1247">
    <cfRule type="expression" dxfId="11292" priority="2677">
      <formula>$CI$1=3</formula>
    </cfRule>
  </conditionalFormatting>
  <conditionalFormatting sqref="I1248">
    <cfRule type="expression" dxfId="11291" priority="2676">
      <formula>$CI$1=4</formula>
    </cfRule>
  </conditionalFormatting>
  <conditionalFormatting sqref="I1255">
    <cfRule type="expression" dxfId="11290" priority="2591">
      <formula>$CI$1=1</formula>
    </cfRule>
  </conditionalFormatting>
  <conditionalFormatting sqref="I1256">
    <cfRule type="expression" dxfId="11289" priority="2590">
      <formula>$CI$1=2</formula>
    </cfRule>
  </conditionalFormatting>
  <conditionalFormatting sqref="I1257">
    <cfRule type="expression" dxfId="11288" priority="2589">
      <formula>$CI$1=3</formula>
    </cfRule>
  </conditionalFormatting>
  <conditionalFormatting sqref="I1258">
    <cfRule type="expression" dxfId="11287" priority="2588">
      <formula>$CI$1=4</formula>
    </cfRule>
  </conditionalFormatting>
  <conditionalFormatting sqref="I1265">
    <cfRule type="expression" dxfId="11286" priority="2503">
      <formula>$CI$1=1</formula>
    </cfRule>
  </conditionalFormatting>
  <conditionalFormatting sqref="I1266">
    <cfRule type="expression" dxfId="11285" priority="2502">
      <formula>$CI$1=2</formula>
    </cfRule>
  </conditionalFormatting>
  <conditionalFormatting sqref="I1267">
    <cfRule type="expression" dxfId="11284" priority="2501">
      <formula>$CI$1=3</formula>
    </cfRule>
  </conditionalFormatting>
  <conditionalFormatting sqref="I1268">
    <cfRule type="expression" dxfId="11283" priority="2500">
      <formula>$CI$1=4</formula>
    </cfRule>
  </conditionalFormatting>
  <conditionalFormatting sqref="I1275">
    <cfRule type="expression" dxfId="11282" priority="2415">
      <formula>$CI$1=1</formula>
    </cfRule>
  </conditionalFormatting>
  <conditionalFormatting sqref="I1276">
    <cfRule type="expression" dxfId="11281" priority="2414">
      <formula>$CI$1=2</formula>
    </cfRule>
  </conditionalFormatting>
  <conditionalFormatting sqref="I1277">
    <cfRule type="expression" dxfId="11280" priority="2413">
      <formula>$CI$1=3</formula>
    </cfRule>
  </conditionalFormatting>
  <conditionalFormatting sqref="I1278">
    <cfRule type="expression" dxfId="11279" priority="2412">
      <formula>$CI$1=4</formula>
    </cfRule>
  </conditionalFormatting>
  <conditionalFormatting sqref="I1285">
    <cfRule type="expression" dxfId="11278" priority="2327">
      <formula>$CI$1=1</formula>
    </cfRule>
  </conditionalFormatting>
  <conditionalFormatting sqref="I1286">
    <cfRule type="expression" dxfId="11277" priority="2326">
      <formula>$CI$1=2</formula>
    </cfRule>
  </conditionalFormatting>
  <conditionalFormatting sqref="I1287">
    <cfRule type="expression" dxfId="11276" priority="2325">
      <formula>$CI$1=3</formula>
    </cfRule>
  </conditionalFormatting>
  <conditionalFormatting sqref="I1288">
    <cfRule type="expression" dxfId="11275" priority="2324">
      <formula>$CI$1=4</formula>
    </cfRule>
  </conditionalFormatting>
  <conditionalFormatting sqref="I1295">
    <cfRule type="expression" dxfId="11274" priority="2239">
      <formula>$CI$1=1</formula>
    </cfRule>
  </conditionalFormatting>
  <conditionalFormatting sqref="I1296">
    <cfRule type="expression" dxfId="11273" priority="2238">
      <formula>$CI$1=2</formula>
    </cfRule>
  </conditionalFormatting>
  <conditionalFormatting sqref="I1297">
    <cfRule type="expression" dxfId="11272" priority="2237">
      <formula>$CI$1=3</formula>
    </cfRule>
  </conditionalFormatting>
  <conditionalFormatting sqref="I1298">
    <cfRule type="expression" dxfId="11271" priority="2236">
      <formula>$CI$1=4</formula>
    </cfRule>
  </conditionalFormatting>
  <conditionalFormatting sqref="I1305">
    <cfRule type="expression" dxfId="11270" priority="2151">
      <formula>$CI$1=1</formula>
    </cfRule>
  </conditionalFormatting>
  <conditionalFormatting sqref="I1306">
    <cfRule type="expression" dxfId="11269" priority="2150">
      <formula>$CI$1=2</formula>
    </cfRule>
  </conditionalFormatting>
  <conditionalFormatting sqref="I1307">
    <cfRule type="expression" dxfId="11268" priority="2149">
      <formula>$CI$1=3</formula>
    </cfRule>
  </conditionalFormatting>
  <conditionalFormatting sqref="I1308">
    <cfRule type="expression" dxfId="11267" priority="2148">
      <formula>$CI$1=4</formula>
    </cfRule>
  </conditionalFormatting>
  <conditionalFormatting sqref="I1315">
    <cfRule type="expression" dxfId="11266" priority="2063">
      <formula>$CI$1=1</formula>
    </cfRule>
  </conditionalFormatting>
  <conditionalFormatting sqref="I1316">
    <cfRule type="expression" dxfId="11265" priority="2062">
      <formula>$CI$1=2</formula>
    </cfRule>
  </conditionalFormatting>
  <conditionalFormatting sqref="I1317">
    <cfRule type="expression" dxfId="11264" priority="2061">
      <formula>$CI$1=3</formula>
    </cfRule>
  </conditionalFormatting>
  <conditionalFormatting sqref="I1318">
    <cfRule type="expression" dxfId="11263" priority="2060">
      <formula>$CI$1=4</formula>
    </cfRule>
  </conditionalFormatting>
  <conditionalFormatting sqref="I1325">
    <cfRule type="expression" dxfId="11262" priority="1975">
      <formula>$CI$1=1</formula>
    </cfRule>
  </conditionalFormatting>
  <conditionalFormatting sqref="I1326">
    <cfRule type="expression" dxfId="11261" priority="1974">
      <formula>$CI$1=2</formula>
    </cfRule>
  </conditionalFormatting>
  <conditionalFormatting sqref="I1327">
    <cfRule type="expression" dxfId="11260" priority="1973">
      <formula>$CI$1=3</formula>
    </cfRule>
  </conditionalFormatting>
  <conditionalFormatting sqref="I1328">
    <cfRule type="expression" dxfId="11259" priority="1972">
      <formula>$CI$1=4</formula>
    </cfRule>
  </conditionalFormatting>
  <conditionalFormatting sqref="I1335">
    <cfRule type="expression" dxfId="11258" priority="1887">
      <formula>$CI$1=1</formula>
    </cfRule>
  </conditionalFormatting>
  <conditionalFormatting sqref="I1336">
    <cfRule type="expression" dxfId="11257" priority="1886">
      <formula>$CI$1=2</formula>
    </cfRule>
  </conditionalFormatting>
  <conditionalFormatting sqref="I1337">
    <cfRule type="expression" dxfId="11256" priority="1885">
      <formula>$CI$1=3</formula>
    </cfRule>
  </conditionalFormatting>
  <conditionalFormatting sqref="I1338">
    <cfRule type="expression" dxfId="11255" priority="1884">
      <formula>$CI$1=4</formula>
    </cfRule>
  </conditionalFormatting>
  <conditionalFormatting sqref="I1345">
    <cfRule type="expression" dxfId="11254" priority="1799">
      <formula>$CI$1=1</formula>
    </cfRule>
  </conditionalFormatting>
  <conditionalFormatting sqref="I1346">
    <cfRule type="expression" dxfId="11253" priority="1798">
      <formula>$CI$1=2</formula>
    </cfRule>
  </conditionalFormatting>
  <conditionalFormatting sqref="I1347">
    <cfRule type="expression" dxfId="11252" priority="1797">
      <formula>$CI$1=3</formula>
    </cfRule>
  </conditionalFormatting>
  <conditionalFormatting sqref="I1348">
    <cfRule type="expression" dxfId="11251" priority="1796">
      <formula>$CI$1=4</formula>
    </cfRule>
  </conditionalFormatting>
  <conditionalFormatting sqref="I1355">
    <cfRule type="expression" dxfId="11250" priority="1711">
      <formula>$CI$1=1</formula>
    </cfRule>
  </conditionalFormatting>
  <conditionalFormatting sqref="I1356">
    <cfRule type="expression" dxfId="11249" priority="1710">
      <formula>$CI$1=2</formula>
    </cfRule>
  </conditionalFormatting>
  <conditionalFormatting sqref="I1357">
    <cfRule type="expression" dxfId="11248" priority="1709">
      <formula>$CI$1=3</formula>
    </cfRule>
  </conditionalFormatting>
  <conditionalFormatting sqref="I1358">
    <cfRule type="expression" dxfId="11247" priority="1708">
      <formula>$CI$1=4</formula>
    </cfRule>
  </conditionalFormatting>
  <conditionalFormatting sqref="I1365">
    <cfRule type="expression" dxfId="11246" priority="1623">
      <formula>$CI$1=1</formula>
    </cfRule>
  </conditionalFormatting>
  <conditionalFormatting sqref="I1366">
    <cfRule type="expression" dxfId="11245" priority="1622">
      <formula>$CI$1=2</formula>
    </cfRule>
  </conditionalFormatting>
  <conditionalFormatting sqref="I1367">
    <cfRule type="expression" dxfId="11244" priority="1621">
      <formula>$CI$1=3</formula>
    </cfRule>
  </conditionalFormatting>
  <conditionalFormatting sqref="I1368">
    <cfRule type="expression" dxfId="11243" priority="1620">
      <formula>$CI$1=4</formula>
    </cfRule>
  </conditionalFormatting>
  <conditionalFormatting sqref="I1375">
    <cfRule type="expression" dxfId="11242" priority="1535">
      <formula>$CI$1=1</formula>
    </cfRule>
  </conditionalFormatting>
  <conditionalFormatting sqref="I1376">
    <cfRule type="expression" dxfId="11241" priority="1534">
      <formula>$CI$1=2</formula>
    </cfRule>
  </conditionalFormatting>
  <conditionalFormatting sqref="I1377">
    <cfRule type="expression" dxfId="11240" priority="1533">
      <formula>$CI$1=3</formula>
    </cfRule>
  </conditionalFormatting>
  <conditionalFormatting sqref="I1378">
    <cfRule type="expression" dxfId="11239" priority="1532">
      <formula>$CI$1=4</formula>
    </cfRule>
  </conditionalFormatting>
  <conditionalFormatting sqref="I1385">
    <cfRule type="expression" dxfId="11238" priority="1447">
      <formula>$CI$1=1</formula>
    </cfRule>
  </conditionalFormatting>
  <conditionalFormatting sqref="I1386">
    <cfRule type="expression" dxfId="11237" priority="1446">
      <formula>$CI$1=2</formula>
    </cfRule>
  </conditionalFormatting>
  <conditionalFormatting sqref="I1387">
    <cfRule type="expression" dxfId="11236" priority="1445">
      <formula>$CI$1=3</formula>
    </cfRule>
  </conditionalFormatting>
  <conditionalFormatting sqref="I1388">
    <cfRule type="expression" dxfId="11235" priority="1444">
      <formula>$CI$1=4</formula>
    </cfRule>
  </conditionalFormatting>
  <conditionalFormatting sqref="I1395">
    <cfRule type="expression" dxfId="11234" priority="1359">
      <formula>$CI$1=1</formula>
    </cfRule>
  </conditionalFormatting>
  <conditionalFormatting sqref="I1396">
    <cfRule type="expression" dxfId="11233" priority="1358">
      <formula>$CI$1=2</formula>
    </cfRule>
  </conditionalFormatting>
  <conditionalFormatting sqref="I1397">
    <cfRule type="expression" dxfId="11232" priority="1357">
      <formula>$CI$1=3</formula>
    </cfRule>
  </conditionalFormatting>
  <conditionalFormatting sqref="I1398">
    <cfRule type="expression" dxfId="11231" priority="1356">
      <formula>$CI$1=4</formula>
    </cfRule>
  </conditionalFormatting>
  <conditionalFormatting sqref="I1405">
    <cfRule type="expression" dxfId="11230" priority="1271">
      <formula>$CI$1=1</formula>
    </cfRule>
  </conditionalFormatting>
  <conditionalFormatting sqref="I1406">
    <cfRule type="expression" dxfId="11229" priority="1270">
      <formula>$CI$1=2</formula>
    </cfRule>
  </conditionalFormatting>
  <conditionalFormatting sqref="I1407">
    <cfRule type="expression" dxfId="11228" priority="1269">
      <formula>$CI$1=3</formula>
    </cfRule>
  </conditionalFormatting>
  <conditionalFormatting sqref="I1408">
    <cfRule type="expression" dxfId="11227" priority="1268">
      <formula>$CI$1=4</formula>
    </cfRule>
  </conditionalFormatting>
  <conditionalFormatting sqref="I1415">
    <cfRule type="expression" dxfId="11226" priority="1183">
      <formula>$CI$1=1</formula>
    </cfRule>
  </conditionalFormatting>
  <conditionalFormatting sqref="I1416">
    <cfRule type="expression" dxfId="11225" priority="1182">
      <formula>$CI$1=2</formula>
    </cfRule>
  </conditionalFormatting>
  <conditionalFormatting sqref="I1417">
    <cfRule type="expression" dxfId="11224" priority="1181">
      <formula>$CI$1=3</formula>
    </cfRule>
  </conditionalFormatting>
  <conditionalFormatting sqref="I1418">
    <cfRule type="expression" dxfId="11223" priority="1180">
      <formula>$CI$1=4</formula>
    </cfRule>
  </conditionalFormatting>
  <conditionalFormatting sqref="I1425">
    <cfRule type="expression" dxfId="11222" priority="1095">
      <formula>$CI$1=1</formula>
    </cfRule>
  </conditionalFormatting>
  <conditionalFormatting sqref="I1426">
    <cfRule type="expression" dxfId="11221" priority="1094">
      <formula>$CI$1=2</formula>
    </cfRule>
  </conditionalFormatting>
  <conditionalFormatting sqref="I1427">
    <cfRule type="expression" dxfId="11220" priority="1093">
      <formula>$CI$1=3</formula>
    </cfRule>
  </conditionalFormatting>
  <conditionalFormatting sqref="I1428">
    <cfRule type="expression" dxfId="11219" priority="1092">
      <formula>$CI$1=4</formula>
    </cfRule>
  </conditionalFormatting>
  <conditionalFormatting sqref="I1435">
    <cfRule type="expression" dxfId="11218" priority="1007">
      <formula>$CI$1=1</formula>
    </cfRule>
  </conditionalFormatting>
  <conditionalFormatting sqref="I1436">
    <cfRule type="expression" dxfId="11217" priority="1006">
      <formula>$CI$1=2</formula>
    </cfRule>
  </conditionalFormatting>
  <conditionalFormatting sqref="I1437">
    <cfRule type="expression" dxfId="11216" priority="1005">
      <formula>$CI$1=3</formula>
    </cfRule>
  </conditionalFormatting>
  <conditionalFormatting sqref="I1438">
    <cfRule type="expression" dxfId="11215" priority="1004">
      <formula>$CI$1=4</formula>
    </cfRule>
  </conditionalFormatting>
  <conditionalFormatting sqref="I1445">
    <cfRule type="expression" dxfId="11214" priority="919">
      <formula>$CI$1=1</formula>
    </cfRule>
  </conditionalFormatting>
  <conditionalFormatting sqref="I1446">
    <cfRule type="expression" dxfId="11213" priority="918">
      <formula>$CI$1=2</formula>
    </cfRule>
  </conditionalFormatting>
  <conditionalFormatting sqref="I1447">
    <cfRule type="expression" dxfId="11212" priority="917">
      <formula>$CI$1=3</formula>
    </cfRule>
  </conditionalFormatting>
  <conditionalFormatting sqref="I1448">
    <cfRule type="expression" dxfId="11211" priority="916">
      <formula>$CI$1=4</formula>
    </cfRule>
  </conditionalFormatting>
  <conditionalFormatting sqref="I1455">
    <cfRule type="expression" dxfId="11210" priority="831">
      <formula>$CI$1=1</formula>
    </cfRule>
  </conditionalFormatting>
  <conditionalFormatting sqref="I1456">
    <cfRule type="expression" dxfId="11209" priority="830">
      <formula>$CI$1=2</formula>
    </cfRule>
  </conditionalFormatting>
  <conditionalFormatting sqref="I1457">
    <cfRule type="expression" dxfId="11208" priority="829">
      <formula>$CI$1=3</formula>
    </cfRule>
  </conditionalFormatting>
  <conditionalFormatting sqref="I1458">
    <cfRule type="expression" dxfId="11207" priority="828">
      <formula>$CI$1=4</formula>
    </cfRule>
  </conditionalFormatting>
  <conditionalFormatting sqref="I1465">
    <cfRule type="expression" dxfId="11206" priority="743">
      <formula>$CI$1=1</formula>
    </cfRule>
  </conditionalFormatting>
  <conditionalFormatting sqref="I1466">
    <cfRule type="expression" dxfId="11205" priority="742">
      <formula>$CI$1=2</formula>
    </cfRule>
  </conditionalFormatting>
  <conditionalFormatting sqref="I1467">
    <cfRule type="expression" dxfId="11204" priority="741">
      <formula>$CI$1=3</formula>
    </cfRule>
  </conditionalFormatting>
  <conditionalFormatting sqref="I1468">
    <cfRule type="expression" dxfId="11203" priority="740">
      <formula>$CI$1=4</formula>
    </cfRule>
  </conditionalFormatting>
  <conditionalFormatting sqref="I1475">
    <cfRule type="expression" dxfId="11202" priority="655">
      <formula>$CI$1=1</formula>
    </cfRule>
  </conditionalFormatting>
  <conditionalFormatting sqref="I1476">
    <cfRule type="expression" dxfId="11201" priority="654">
      <formula>$CI$1=2</formula>
    </cfRule>
  </conditionalFormatting>
  <conditionalFormatting sqref="I1477">
    <cfRule type="expression" dxfId="11200" priority="653">
      <formula>$CI$1=3</formula>
    </cfRule>
  </conditionalFormatting>
  <conditionalFormatting sqref="I1478">
    <cfRule type="expression" dxfId="11199" priority="652">
      <formula>$CI$1=4</formula>
    </cfRule>
  </conditionalFormatting>
  <conditionalFormatting sqref="I1485">
    <cfRule type="expression" dxfId="11198" priority="567">
      <formula>$CI$1=1</formula>
    </cfRule>
  </conditionalFormatting>
  <conditionalFormatting sqref="I1486">
    <cfRule type="expression" dxfId="11197" priority="566">
      <formula>$CI$1=2</formula>
    </cfRule>
  </conditionalFormatting>
  <conditionalFormatting sqref="I1487">
    <cfRule type="expression" dxfId="11196" priority="565">
      <formula>$CI$1=3</formula>
    </cfRule>
  </conditionalFormatting>
  <conditionalFormatting sqref="I1488">
    <cfRule type="expression" dxfId="11195" priority="564">
      <formula>$CI$1=4</formula>
    </cfRule>
  </conditionalFormatting>
  <conditionalFormatting sqref="I1495">
    <cfRule type="expression" dxfId="11194" priority="479">
      <formula>$CI$1=1</formula>
    </cfRule>
  </conditionalFormatting>
  <conditionalFormatting sqref="I1496">
    <cfRule type="expression" dxfId="11193" priority="478">
      <formula>$CI$1=2</formula>
    </cfRule>
  </conditionalFormatting>
  <conditionalFormatting sqref="I1497">
    <cfRule type="expression" dxfId="11192" priority="477">
      <formula>$CI$1=3</formula>
    </cfRule>
  </conditionalFormatting>
  <conditionalFormatting sqref="I1498">
    <cfRule type="expression" dxfId="11191" priority="476">
      <formula>$CI$1=4</formula>
    </cfRule>
  </conditionalFormatting>
  <conditionalFormatting sqref="K5">
    <cfRule type="expression" dxfId="11190" priority="15475">
      <formula>$CI$1=1</formula>
    </cfRule>
  </conditionalFormatting>
  <conditionalFormatting sqref="K6">
    <cfRule type="expression" dxfId="11189" priority="15474">
      <formula>$CI$1=2</formula>
    </cfRule>
  </conditionalFormatting>
  <conditionalFormatting sqref="K7">
    <cfRule type="expression" dxfId="11188" priority="15473">
      <formula>$CI$1=3</formula>
    </cfRule>
  </conditionalFormatting>
  <conditionalFormatting sqref="K8">
    <cfRule type="expression" dxfId="11187" priority="15472">
      <formula>$CI$1=4</formula>
    </cfRule>
  </conditionalFormatting>
  <conditionalFormatting sqref="K15">
    <cfRule type="expression" dxfId="11186" priority="13499">
      <formula>$CI$1=1</formula>
    </cfRule>
  </conditionalFormatting>
  <conditionalFormatting sqref="K16">
    <cfRule type="expression" dxfId="11185" priority="13498">
      <formula>$CI$1=2</formula>
    </cfRule>
  </conditionalFormatting>
  <conditionalFormatting sqref="K17">
    <cfRule type="expression" dxfId="11184" priority="13497">
      <formula>$CI$1=3</formula>
    </cfRule>
  </conditionalFormatting>
  <conditionalFormatting sqref="K18">
    <cfRule type="expression" dxfId="11183" priority="13496">
      <formula>$CI$1=4</formula>
    </cfRule>
  </conditionalFormatting>
  <conditionalFormatting sqref="K25">
    <cfRule type="expression" dxfId="11182" priority="13411">
      <formula>$CI$1=1</formula>
    </cfRule>
  </conditionalFormatting>
  <conditionalFormatting sqref="K26">
    <cfRule type="expression" dxfId="11181" priority="13410">
      <formula>$CI$1=2</formula>
    </cfRule>
  </conditionalFormatting>
  <conditionalFormatting sqref="K27">
    <cfRule type="expression" dxfId="11180" priority="13409">
      <formula>$CI$1=3</formula>
    </cfRule>
  </conditionalFormatting>
  <conditionalFormatting sqref="K28">
    <cfRule type="expression" dxfId="11179" priority="13408">
      <formula>$CI$1=4</formula>
    </cfRule>
  </conditionalFormatting>
  <conditionalFormatting sqref="K35">
    <cfRule type="expression" dxfId="11178" priority="13323">
      <formula>$CI$1=1</formula>
    </cfRule>
  </conditionalFormatting>
  <conditionalFormatting sqref="K36">
    <cfRule type="expression" dxfId="11177" priority="13322">
      <formula>$CI$1=2</formula>
    </cfRule>
  </conditionalFormatting>
  <conditionalFormatting sqref="K37">
    <cfRule type="expression" dxfId="11176" priority="13321">
      <formula>$CI$1=3</formula>
    </cfRule>
  </conditionalFormatting>
  <conditionalFormatting sqref="K38">
    <cfRule type="expression" dxfId="11175" priority="13320">
      <formula>$CI$1=4</formula>
    </cfRule>
  </conditionalFormatting>
  <conditionalFormatting sqref="K45">
    <cfRule type="expression" dxfId="11174" priority="13235">
      <formula>$CI$1=1</formula>
    </cfRule>
  </conditionalFormatting>
  <conditionalFormatting sqref="K46">
    <cfRule type="expression" dxfId="11173" priority="13234">
      <formula>$CI$1=2</formula>
    </cfRule>
  </conditionalFormatting>
  <conditionalFormatting sqref="K47">
    <cfRule type="expression" dxfId="11172" priority="13233">
      <formula>$CI$1=3</formula>
    </cfRule>
  </conditionalFormatting>
  <conditionalFormatting sqref="K48">
    <cfRule type="expression" dxfId="11171" priority="13232">
      <formula>$CI$1=4</formula>
    </cfRule>
  </conditionalFormatting>
  <conditionalFormatting sqref="K55">
    <cfRule type="expression" dxfId="11170" priority="13147">
      <formula>$CI$1=1</formula>
    </cfRule>
  </conditionalFormatting>
  <conditionalFormatting sqref="K56">
    <cfRule type="expression" dxfId="11169" priority="13146">
      <formula>$CI$1=2</formula>
    </cfRule>
  </conditionalFormatting>
  <conditionalFormatting sqref="K57">
    <cfRule type="expression" dxfId="11168" priority="13145">
      <formula>$CI$1=3</formula>
    </cfRule>
  </conditionalFormatting>
  <conditionalFormatting sqref="K58">
    <cfRule type="expression" dxfId="11167" priority="13144">
      <formula>$CI$1=4</formula>
    </cfRule>
  </conditionalFormatting>
  <conditionalFormatting sqref="K65">
    <cfRule type="expression" dxfId="11166" priority="13059">
      <formula>$CI$1=1</formula>
    </cfRule>
  </conditionalFormatting>
  <conditionalFormatting sqref="K66">
    <cfRule type="expression" dxfId="11165" priority="13058">
      <formula>$CI$1=2</formula>
    </cfRule>
  </conditionalFormatting>
  <conditionalFormatting sqref="K67">
    <cfRule type="expression" dxfId="11164" priority="13057">
      <formula>$CI$1=3</formula>
    </cfRule>
  </conditionalFormatting>
  <conditionalFormatting sqref="K68">
    <cfRule type="expression" dxfId="11163" priority="13056">
      <formula>$CI$1=4</formula>
    </cfRule>
  </conditionalFormatting>
  <conditionalFormatting sqref="K75">
    <cfRule type="expression" dxfId="11162" priority="12971">
      <formula>$CI$1=1</formula>
    </cfRule>
  </conditionalFormatting>
  <conditionalFormatting sqref="K76">
    <cfRule type="expression" dxfId="11161" priority="12970">
      <formula>$CI$1=2</formula>
    </cfRule>
  </conditionalFormatting>
  <conditionalFormatting sqref="K77">
    <cfRule type="expression" dxfId="11160" priority="12969">
      <formula>$CI$1=3</formula>
    </cfRule>
  </conditionalFormatting>
  <conditionalFormatting sqref="K78">
    <cfRule type="expression" dxfId="11159" priority="12968">
      <formula>$CI$1=4</formula>
    </cfRule>
  </conditionalFormatting>
  <conditionalFormatting sqref="K85">
    <cfRule type="expression" dxfId="11158" priority="12883">
      <formula>$CI$1=1</formula>
    </cfRule>
  </conditionalFormatting>
  <conditionalFormatting sqref="K86">
    <cfRule type="expression" dxfId="11157" priority="12882">
      <formula>$CI$1=2</formula>
    </cfRule>
  </conditionalFormatting>
  <conditionalFormatting sqref="K87">
    <cfRule type="expression" dxfId="11156" priority="12881">
      <formula>$CI$1=3</formula>
    </cfRule>
  </conditionalFormatting>
  <conditionalFormatting sqref="K88">
    <cfRule type="expression" dxfId="11155" priority="12880">
      <formula>$CI$1=4</formula>
    </cfRule>
  </conditionalFormatting>
  <conditionalFormatting sqref="K95">
    <cfRule type="expression" dxfId="11154" priority="12795">
      <formula>$CI$1=1</formula>
    </cfRule>
  </conditionalFormatting>
  <conditionalFormatting sqref="K96">
    <cfRule type="expression" dxfId="11153" priority="12794">
      <formula>$CI$1=2</formula>
    </cfRule>
  </conditionalFormatting>
  <conditionalFormatting sqref="K97">
    <cfRule type="expression" dxfId="11152" priority="12793">
      <formula>$CI$1=3</formula>
    </cfRule>
  </conditionalFormatting>
  <conditionalFormatting sqref="K98">
    <cfRule type="expression" dxfId="11151" priority="12792">
      <formula>$CI$1=4</formula>
    </cfRule>
  </conditionalFormatting>
  <conditionalFormatting sqref="K105">
    <cfRule type="expression" dxfId="11150" priority="12707">
      <formula>$CI$1=1</formula>
    </cfRule>
  </conditionalFormatting>
  <conditionalFormatting sqref="K106">
    <cfRule type="expression" dxfId="11149" priority="12706">
      <formula>$CI$1=2</formula>
    </cfRule>
  </conditionalFormatting>
  <conditionalFormatting sqref="K107">
    <cfRule type="expression" dxfId="11148" priority="12705">
      <formula>$CI$1=3</formula>
    </cfRule>
  </conditionalFormatting>
  <conditionalFormatting sqref="K108">
    <cfRule type="expression" dxfId="11147" priority="12704">
      <formula>$CI$1=4</formula>
    </cfRule>
  </conditionalFormatting>
  <conditionalFormatting sqref="K115">
    <cfRule type="expression" dxfId="11146" priority="12619">
      <formula>$CI$1=1</formula>
    </cfRule>
  </conditionalFormatting>
  <conditionalFormatting sqref="K116">
    <cfRule type="expression" dxfId="11145" priority="12618">
      <formula>$CI$1=2</formula>
    </cfRule>
  </conditionalFormatting>
  <conditionalFormatting sqref="K117">
    <cfRule type="expression" dxfId="11144" priority="12617">
      <formula>$CI$1=3</formula>
    </cfRule>
  </conditionalFormatting>
  <conditionalFormatting sqref="K118">
    <cfRule type="expression" dxfId="11143" priority="12616">
      <formula>$CI$1=4</formula>
    </cfRule>
  </conditionalFormatting>
  <conditionalFormatting sqref="K125 K135">
    <cfRule type="expression" dxfId="11142" priority="12443">
      <formula>$CI$1=1</formula>
    </cfRule>
  </conditionalFormatting>
  <conditionalFormatting sqref="K126 K136">
    <cfRule type="expression" dxfId="11141" priority="12442">
      <formula>$CI$1=2</formula>
    </cfRule>
  </conditionalFormatting>
  <conditionalFormatting sqref="K127 K137">
    <cfRule type="expression" dxfId="11140" priority="12441">
      <formula>$CI$1=3</formula>
    </cfRule>
  </conditionalFormatting>
  <conditionalFormatting sqref="K128 K138">
    <cfRule type="expression" dxfId="11139" priority="12440">
      <formula>$CI$1=4</formula>
    </cfRule>
  </conditionalFormatting>
  <conditionalFormatting sqref="K145 K155">
    <cfRule type="expression" dxfId="11138" priority="12267">
      <formula>$CI$1=1</formula>
    </cfRule>
  </conditionalFormatting>
  <conditionalFormatting sqref="K146 K156">
    <cfRule type="expression" dxfId="11137" priority="12266">
      <formula>$CI$1=2</formula>
    </cfRule>
  </conditionalFormatting>
  <conditionalFormatting sqref="K147 K157">
    <cfRule type="expression" dxfId="11136" priority="12265">
      <formula>$CI$1=3</formula>
    </cfRule>
  </conditionalFormatting>
  <conditionalFormatting sqref="K148 K158">
    <cfRule type="expression" dxfId="11135" priority="12264">
      <formula>$CI$1=4</formula>
    </cfRule>
  </conditionalFormatting>
  <conditionalFormatting sqref="K165">
    <cfRule type="expression" dxfId="11134" priority="12179">
      <formula>$CI$1=1</formula>
    </cfRule>
  </conditionalFormatting>
  <conditionalFormatting sqref="K166">
    <cfRule type="expression" dxfId="11133" priority="12178">
      <formula>$CI$1=2</formula>
    </cfRule>
  </conditionalFormatting>
  <conditionalFormatting sqref="K167">
    <cfRule type="expression" dxfId="11132" priority="12177">
      <formula>$CI$1=3</formula>
    </cfRule>
  </conditionalFormatting>
  <conditionalFormatting sqref="K168">
    <cfRule type="expression" dxfId="11131" priority="12176">
      <formula>$CI$1=4</formula>
    </cfRule>
  </conditionalFormatting>
  <conditionalFormatting sqref="K175">
    <cfRule type="expression" dxfId="11130" priority="12091">
      <formula>$CI$1=1</formula>
    </cfRule>
  </conditionalFormatting>
  <conditionalFormatting sqref="K176">
    <cfRule type="expression" dxfId="11129" priority="12090">
      <formula>$CI$1=2</formula>
    </cfRule>
  </conditionalFormatting>
  <conditionalFormatting sqref="K177">
    <cfRule type="expression" dxfId="11128" priority="12089">
      <formula>$CI$1=3</formula>
    </cfRule>
  </conditionalFormatting>
  <conditionalFormatting sqref="K178">
    <cfRule type="expression" dxfId="11127" priority="12088">
      <formula>$CI$1=4</formula>
    </cfRule>
  </conditionalFormatting>
  <conditionalFormatting sqref="K185 K195">
    <cfRule type="expression" dxfId="11126" priority="11915">
      <formula>$CI$1=1</formula>
    </cfRule>
  </conditionalFormatting>
  <conditionalFormatting sqref="K186 K196">
    <cfRule type="expression" dxfId="11125" priority="11914">
      <formula>$CI$1=2</formula>
    </cfRule>
  </conditionalFormatting>
  <conditionalFormatting sqref="K187 K197">
    <cfRule type="expression" dxfId="11124" priority="11913">
      <formula>$CI$1=3</formula>
    </cfRule>
  </conditionalFormatting>
  <conditionalFormatting sqref="K188 K198">
    <cfRule type="expression" dxfId="11123" priority="11912">
      <formula>$CI$1=4</formula>
    </cfRule>
  </conditionalFormatting>
  <conditionalFormatting sqref="K205">
    <cfRule type="expression" dxfId="11122" priority="11827">
      <formula>$CI$1=1</formula>
    </cfRule>
  </conditionalFormatting>
  <conditionalFormatting sqref="K206">
    <cfRule type="expression" dxfId="11121" priority="11826">
      <formula>$CI$1=2</formula>
    </cfRule>
  </conditionalFormatting>
  <conditionalFormatting sqref="K207">
    <cfRule type="expression" dxfId="11120" priority="11825">
      <formula>$CI$1=3</formula>
    </cfRule>
  </conditionalFormatting>
  <conditionalFormatting sqref="K208">
    <cfRule type="expression" dxfId="11119" priority="11824">
      <formula>$CI$1=4</formula>
    </cfRule>
  </conditionalFormatting>
  <conditionalFormatting sqref="K215">
    <cfRule type="expression" dxfId="11118" priority="11739">
      <formula>$CI$1=1</formula>
    </cfRule>
  </conditionalFormatting>
  <conditionalFormatting sqref="K216">
    <cfRule type="expression" dxfId="11117" priority="11738">
      <formula>$CI$1=2</formula>
    </cfRule>
  </conditionalFormatting>
  <conditionalFormatting sqref="K217">
    <cfRule type="expression" dxfId="11116" priority="11737">
      <formula>$CI$1=3</formula>
    </cfRule>
  </conditionalFormatting>
  <conditionalFormatting sqref="K218">
    <cfRule type="expression" dxfId="11115" priority="11736">
      <formula>$CI$1=4</formula>
    </cfRule>
  </conditionalFormatting>
  <conditionalFormatting sqref="K225">
    <cfRule type="expression" dxfId="11114" priority="11651">
      <formula>$CI$1=1</formula>
    </cfRule>
  </conditionalFormatting>
  <conditionalFormatting sqref="K226">
    <cfRule type="expression" dxfId="11113" priority="11650">
      <formula>$CI$1=2</formula>
    </cfRule>
  </conditionalFormatting>
  <conditionalFormatting sqref="K227">
    <cfRule type="expression" dxfId="11112" priority="11649">
      <formula>$CI$1=3</formula>
    </cfRule>
  </conditionalFormatting>
  <conditionalFormatting sqref="K228">
    <cfRule type="expression" dxfId="11111" priority="11648">
      <formula>$CI$1=4</formula>
    </cfRule>
  </conditionalFormatting>
  <conditionalFormatting sqref="K235">
    <cfRule type="expression" dxfId="11110" priority="11563">
      <formula>$CI$1=1</formula>
    </cfRule>
  </conditionalFormatting>
  <conditionalFormatting sqref="K236">
    <cfRule type="expression" dxfId="11109" priority="11562">
      <formula>$CI$1=2</formula>
    </cfRule>
  </conditionalFormatting>
  <conditionalFormatting sqref="K237">
    <cfRule type="expression" dxfId="11108" priority="11561">
      <formula>$CI$1=3</formula>
    </cfRule>
  </conditionalFormatting>
  <conditionalFormatting sqref="K238">
    <cfRule type="expression" dxfId="11107" priority="11560">
      <formula>$CI$1=4</formula>
    </cfRule>
  </conditionalFormatting>
  <conditionalFormatting sqref="K245">
    <cfRule type="expression" dxfId="11106" priority="11475">
      <formula>$CI$1=1</formula>
    </cfRule>
  </conditionalFormatting>
  <conditionalFormatting sqref="K246">
    <cfRule type="expression" dxfId="11105" priority="11474">
      <formula>$CI$1=2</formula>
    </cfRule>
  </conditionalFormatting>
  <conditionalFormatting sqref="K247">
    <cfRule type="expression" dxfId="11104" priority="11473">
      <formula>$CI$1=3</formula>
    </cfRule>
  </conditionalFormatting>
  <conditionalFormatting sqref="K248">
    <cfRule type="expression" dxfId="11103" priority="11472">
      <formula>$CI$1=4</formula>
    </cfRule>
  </conditionalFormatting>
  <conditionalFormatting sqref="K255">
    <cfRule type="expression" dxfId="11102" priority="11387">
      <formula>$CI$1=1</formula>
    </cfRule>
  </conditionalFormatting>
  <conditionalFormatting sqref="K256">
    <cfRule type="expression" dxfId="11101" priority="11386">
      <formula>$CI$1=2</formula>
    </cfRule>
  </conditionalFormatting>
  <conditionalFormatting sqref="K257">
    <cfRule type="expression" dxfId="11100" priority="11385">
      <formula>$CI$1=3</formula>
    </cfRule>
  </conditionalFormatting>
  <conditionalFormatting sqref="K258">
    <cfRule type="expression" dxfId="11099" priority="11384">
      <formula>$CI$1=4</formula>
    </cfRule>
  </conditionalFormatting>
  <conditionalFormatting sqref="K265">
    <cfRule type="expression" dxfId="11098" priority="11299">
      <formula>$CI$1=1</formula>
    </cfRule>
  </conditionalFormatting>
  <conditionalFormatting sqref="K266">
    <cfRule type="expression" dxfId="11097" priority="11298">
      <formula>$CI$1=2</formula>
    </cfRule>
  </conditionalFormatting>
  <conditionalFormatting sqref="K267">
    <cfRule type="expression" dxfId="11096" priority="11297">
      <formula>$CI$1=3</formula>
    </cfRule>
  </conditionalFormatting>
  <conditionalFormatting sqref="K268">
    <cfRule type="expression" dxfId="11095" priority="11296">
      <formula>$CI$1=4</formula>
    </cfRule>
  </conditionalFormatting>
  <conditionalFormatting sqref="K275">
    <cfRule type="expression" dxfId="11094" priority="11211">
      <formula>$CI$1=1</formula>
    </cfRule>
  </conditionalFormatting>
  <conditionalFormatting sqref="K276">
    <cfRule type="expression" dxfId="11093" priority="11210">
      <formula>$CI$1=2</formula>
    </cfRule>
  </conditionalFormatting>
  <conditionalFormatting sqref="K277">
    <cfRule type="expression" dxfId="11092" priority="11209">
      <formula>$CI$1=3</formula>
    </cfRule>
  </conditionalFormatting>
  <conditionalFormatting sqref="K278">
    <cfRule type="expression" dxfId="11091" priority="11208">
      <formula>$CI$1=4</formula>
    </cfRule>
  </conditionalFormatting>
  <conditionalFormatting sqref="K285">
    <cfRule type="expression" dxfId="11090" priority="11123">
      <formula>$CI$1=1</formula>
    </cfRule>
  </conditionalFormatting>
  <conditionalFormatting sqref="K286">
    <cfRule type="expression" dxfId="11089" priority="11122">
      <formula>$CI$1=2</formula>
    </cfRule>
  </conditionalFormatting>
  <conditionalFormatting sqref="K287">
    <cfRule type="expression" dxfId="11088" priority="11121">
      <formula>$CI$1=3</formula>
    </cfRule>
  </conditionalFormatting>
  <conditionalFormatting sqref="K288">
    <cfRule type="expression" dxfId="11087" priority="11120">
      <formula>$CI$1=4</formula>
    </cfRule>
  </conditionalFormatting>
  <conditionalFormatting sqref="K295">
    <cfRule type="expression" dxfId="11086" priority="11035">
      <formula>$CI$1=1</formula>
    </cfRule>
  </conditionalFormatting>
  <conditionalFormatting sqref="K296">
    <cfRule type="expression" dxfId="11085" priority="11034">
      <formula>$CI$1=2</formula>
    </cfRule>
  </conditionalFormatting>
  <conditionalFormatting sqref="K297">
    <cfRule type="expression" dxfId="11084" priority="11033">
      <formula>$CI$1=3</formula>
    </cfRule>
  </conditionalFormatting>
  <conditionalFormatting sqref="K298">
    <cfRule type="expression" dxfId="11083" priority="11032">
      <formula>$CI$1=4</formula>
    </cfRule>
  </conditionalFormatting>
  <conditionalFormatting sqref="K305">
    <cfRule type="expression" dxfId="11082" priority="10947">
      <formula>$CI$1=1</formula>
    </cfRule>
  </conditionalFormatting>
  <conditionalFormatting sqref="K306">
    <cfRule type="expression" dxfId="11081" priority="10946">
      <formula>$CI$1=2</formula>
    </cfRule>
  </conditionalFormatting>
  <conditionalFormatting sqref="K307">
    <cfRule type="expression" dxfId="11080" priority="10945">
      <formula>$CI$1=3</formula>
    </cfRule>
  </conditionalFormatting>
  <conditionalFormatting sqref="K308">
    <cfRule type="expression" dxfId="11079" priority="10944">
      <formula>$CI$1=4</formula>
    </cfRule>
  </conditionalFormatting>
  <conditionalFormatting sqref="K315">
    <cfRule type="expression" dxfId="11078" priority="10859">
      <formula>$CI$1=1</formula>
    </cfRule>
  </conditionalFormatting>
  <conditionalFormatting sqref="K316">
    <cfRule type="expression" dxfId="11077" priority="10858">
      <formula>$CI$1=2</formula>
    </cfRule>
  </conditionalFormatting>
  <conditionalFormatting sqref="K317">
    <cfRule type="expression" dxfId="11076" priority="10857">
      <formula>$CI$1=3</formula>
    </cfRule>
  </conditionalFormatting>
  <conditionalFormatting sqref="K318">
    <cfRule type="expression" dxfId="11075" priority="10856">
      <formula>$CI$1=4</formula>
    </cfRule>
  </conditionalFormatting>
  <conditionalFormatting sqref="K325">
    <cfRule type="expression" dxfId="11074" priority="10771">
      <formula>$CI$1=1</formula>
    </cfRule>
  </conditionalFormatting>
  <conditionalFormatting sqref="K326">
    <cfRule type="expression" dxfId="11073" priority="10770">
      <formula>$CI$1=2</formula>
    </cfRule>
  </conditionalFormatting>
  <conditionalFormatting sqref="K327">
    <cfRule type="expression" dxfId="11072" priority="10769">
      <formula>$CI$1=3</formula>
    </cfRule>
  </conditionalFormatting>
  <conditionalFormatting sqref="K328">
    <cfRule type="expression" dxfId="11071" priority="10768">
      <formula>$CI$1=4</formula>
    </cfRule>
  </conditionalFormatting>
  <conditionalFormatting sqref="K335">
    <cfRule type="expression" dxfId="11070" priority="10683">
      <formula>$CI$1=1</formula>
    </cfRule>
  </conditionalFormatting>
  <conditionalFormatting sqref="K336">
    <cfRule type="expression" dxfId="11069" priority="10682">
      <formula>$CI$1=2</formula>
    </cfRule>
  </conditionalFormatting>
  <conditionalFormatting sqref="K337">
    <cfRule type="expression" dxfId="11068" priority="10681">
      <formula>$CI$1=3</formula>
    </cfRule>
  </conditionalFormatting>
  <conditionalFormatting sqref="K338">
    <cfRule type="expression" dxfId="11067" priority="10680">
      <formula>$CI$1=4</formula>
    </cfRule>
  </conditionalFormatting>
  <conditionalFormatting sqref="K345">
    <cfRule type="expression" dxfId="11066" priority="10595">
      <formula>$CI$1=1</formula>
    </cfRule>
  </conditionalFormatting>
  <conditionalFormatting sqref="K346">
    <cfRule type="expression" dxfId="11065" priority="10594">
      <formula>$CI$1=2</formula>
    </cfRule>
  </conditionalFormatting>
  <conditionalFormatting sqref="K347">
    <cfRule type="expression" dxfId="11064" priority="10593">
      <formula>$CI$1=3</formula>
    </cfRule>
  </conditionalFormatting>
  <conditionalFormatting sqref="K348">
    <cfRule type="expression" dxfId="11063" priority="10592">
      <formula>$CI$1=4</formula>
    </cfRule>
  </conditionalFormatting>
  <conditionalFormatting sqref="K355">
    <cfRule type="expression" dxfId="11062" priority="10507">
      <formula>$CI$1=1</formula>
    </cfRule>
  </conditionalFormatting>
  <conditionalFormatting sqref="K356">
    <cfRule type="expression" dxfId="11061" priority="10506">
      <formula>$CI$1=2</formula>
    </cfRule>
  </conditionalFormatting>
  <conditionalFormatting sqref="K357">
    <cfRule type="expression" dxfId="11060" priority="10505">
      <formula>$CI$1=3</formula>
    </cfRule>
  </conditionalFormatting>
  <conditionalFormatting sqref="K358">
    <cfRule type="expression" dxfId="11059" priority="10504">
      <formula>$CI$1=4</formula>
    </cfRule>
  </conditionalFormatting>
  <conditionalFormatting sqref="K365">
    <cfRule type="expression" dxfId="11058" priority="10419">
      <formula>$CI$1=1</formula>
    </cfRule>
  </conditionalFormatting>
  <conditionalFormatting sqref="K366">
    <cfRule type="expression" dxfId="11057" priority="10418">
      <formula>$CI$1=2</formula>
    </cfRule>
  </conditionalFormatting>
  <conditionalFormatting sqref="K367">
    <cfRule type="expression" dxfId="11056" priority="10417">
      <formula>$CI$1=3</formula>
    </cfRule>
  </conditionalFormatting>
  <conditionalFormatting sqref="K368">
    <cfRule type="expression" dxfId="11055" priority="10416">
      <formula>$CI$1=4</formula>
    </cfRule>
  </conditionalFormatting>
  <conditionalFormatting sqref="K375">
    <cfRule type="expression" dxfId="11054" priority="10331">
      <formula>$CI$1=1</formula>
    </cfRule>
  </conditionalFormatting>
  <conditionalFormatting sqref="K376">
    <cfRule type="expression" dxfId="11053" priority="10330">
      <formula>$CI$1=2</formula>
    </cfRule>
  </conditionalFormatting>
  <conditionalFormatting sqref="K377">
    <cfRule type="expression" dxfId="11052" priority="10329">
      <formula>$CI$1=3</formula>
    </cfRule>
  </conditionalFormatting>
  <conditionalFormatting sqref="K378">
    <cfRule type="expression" dxfId="11051" priority="10328">
      <formula>$CI$1=4</formula>
    </cfRule>
  </conditionalFormatting>
  <conditionalFormatting sqref="K385">
    <cfRule type="expression" dxfId="11050" priority="10243">
      <formula>$CI$1=1</formula>
    </cfRule>
  </conditionalFormatting>
  <conditionalFormatting sqref="K386">
    <cfRule type="expression" dxfId="11049" priority="10242">
      <formula>$CI$1=2</formula>
    </cfRule>
  </conditionalFormatting>
  <conditionalFormatting sqref="K387">
    <cfRule type="expression" dxfId="11048" priority="10241">
      <formula>$CI$1=3</formula>
    </cfRule>
  </conditionalFormatting>
  <conditionalFormatting sqref="K388">
    <cfRule type="expression" dxfId="11047" priority="10240">
      <formula>$CI$1=4</formula>
    </cfRule>
  </conditionalFormatting>
  <conditionalFormatting sqref="K395">
    <cfRule type="expression" dxfId="11046" priority="10155">
      <formula>$CI$1=1</formula>
    </cfRule>
  </conditionalFormatting>
  <conditionalFormatting sqref="K396">
    <cfRule type="expression" dxfId="11045" priority="10154">
      <formula>$CI$1=2</formula>
    </cfRule>
  </conditionalFormatting>
  <conditionalFormatting sqref="K397">
    <cfRule type="expression" dxfId="11044" priority="10153">
      <formula>$CI$1=3</formula>
    </cfRule>
  </conditionalFormatting>
  <conditionalFormatting sqref="K398">
    <cfRule type="expression" dxfId="11043" priority="10152">
      <formula>$CI$1=4</formula>
    </cfRule>
  </conditionalFormatting>
  <conditionalFormatting sqref="K405">
    <cfRule type="expression" dxfId="11042" priority="10067">
      <formula>$CI$1=1</formula>
    </cfRule>
  </conditionalFormatting>
  <conditionalFormatting sqref="K406">
    <cfRule type="expression" dxfId="11041" priority="10066">
      <formula>$CI$1=2</formula>
    </cfRule>
  </conditionalFormatting>
  <conditionalFormatting sqref="K407">
    <cfRule type="expression" dxfId="11040" priority="10065">
      <formula>$CI$1=3</formula>
    </cfRule>
  </conditionalFormatting>
  <conditionalFormatting sqref="K408">
    <cfRule type="expression" dxfId="11039" priority="10064">
      <formula>$CI$1=4</formula>
    </cfRule>
  </conditionalFormatting>
  <conditionalFormatting sqref="K415">
    <cfRule type="expression" dxfId="11038" priority="9979">
      <formula>$CI$1=1</formula>
    </cfRule>
  </conditionalFormatting>
  <conditionalFormatting sqref="K416">
    <cfRule type="expression" dxfId="11037" priority="9978">
      <formula>$CI$1=2</formula>
    </cfRule>
  </conditionalFormatting>
  <conditionalFormatting sqref="K417">
    <cfRule type="expression" dxfId="11036" priority="9977">
      <formula>$CI$1=3</formula>
    </cfRule>
  </conditionalFormatting>
  <conditionalFormatting sqref="K418">
    <cfRule type="expression" dxfId="11035" priority="9976">
      <formula>$CI$1=4</formula>
    </cfRule>
  </conditionalFormatting>
  <conditionalFormatting sqref="K425">
    <cfRule type="expression" dxfId="11034" priority="9891">
      <formula>$CI$1=1</formula>
    </cfRule>
  </conditionalFormatting>
  <conditionalFormatting sqref="K426">
    <cfRule type="expression" dxfId="11033" priority="9890">
      <formula>$CI$1=2</formula>
    </cfRule>
  </conditionalFormatting>
  <conditionalFormatting sqref="K427">
    <cfRule type="expression" dxfId="11032" priority="9889">
      <formula>$CI$1=3</formula>
    </cfRule>
  </conditionalFormatting>
  <conditionalFormatting sqref="K428">
    <cfRule type="expression" dxfId="11031" priority="9888">
      <formula>$CI$1=4</formula>
    </cfRule>
  </conditionalFormatting>
  <conditionalFormatting sqref="K435">
    <cfRule type="expression" dxfId="11030" priority="9803">
      <formula>$CI$1=1</formula>
    </cfRule>
  </conditionalFormatting>
  <conditionalFormatting sqref="K436">
    <cfRule type="expression" dxfId="11029" priority="9802">
      <formula>$CI$1=2</formula>
    </cfRule>
  </conditionalFormatting>
  <conditionalFormatting sqref="K437">
    <cfRule type="expression" dxfId="11028" priority="9801">
      <formula>$CI$1=3</formula>
    </cfRule>
  </conditionalFormatting>
  <conditionalFormatting sqref="K438">
    <cfRule type="expression" dxfId="11027" priority="9800">
      <formula>$CI$1=4</formula>
    </cfRule>
  </conditionalFormatting>
  <conditionalFormatting sqref="K445">
    <cfRule type="expression" dxfId="11026" priority="9715">
      <formula>$CI$1=1</formula>
    </cfRule>
  </conditionalFormatting>
  <conditionalFormatting sqref="K446">
    <cfRule type="expression" dxfId="11025" priority="9714">
      <formula>$CI$1=2</formula>
    </cfRule>
  </conditionalFormatting>
  <conditionalFormatting sqref="K447">
    <cfRule type="expression" dxfId="11024" priority="9713">
      <formula>$CI$1=3</formula>
    </cfRule>
  </conditionalFormatting>
  <conditionalFormatting sqref="K448">
    <cfRule type="expression" dxfId="11023" priority="9712">
      <formula>$CI$1=4</formula>
    </cfRule>
  </conditionalFormatting>
  <conditionalFormatting sqref="K455">
    <cfRule type="expression" dxfId="11022" priority="9627">
      <formula>$CI$1=1</formula>
    </cfRule>
  </conditionalFormatting>
  <conditionalFormatting sqref="K456">
    <cfRule type="expression" dxfId="11021" priority="9626">
      <formula>$CI$1=2</formula>
    </cfRule>
  </conditionalFormatting>
  <conditionalFormatting sqref="K457">
    <cfRule type="expression" dxfId="11020" priority="9625">
      <formula>$CI$1=3</formula>
    </cfRule>
  </conditionalFormatting>
  <conditionalFormatting sqref="K458">
    <cfRule type="expression" dxfId="11019" priority="9624">
      <formula>$CI$1=4</formula>
    </cfRule>
  </conditionalFormatting>
  <conditionalFormatting sqref="K465">
    <cfRule type="expression" dxfId="11018" priority="9539">
      <formula>$CI$1=1</formula>
    </cfRule>
  </conditionalFormatting>
  <conditionalFormatting sqref="K466">
    <cfRule type="expression" dxfId="11017" priority="9538">
      <formula>$CI$1=2</formula>
    </cfRule>
  </conditionalFormatting>
  <conditionalFormatting sqref="K467">
    <cfRule type="expression" dxfId="11016" priority="9537">
      <formula>$CI$1=3</formula>
    </cfRule>
  </conditionalFormatting>
  <conditionalFormatting sqref="K468">
    <cfRule type="expression" dxfId="11015" priority="9536">
      <formula>$CI$1=4</formula>
    </cfRule>
  </conditionalFormatting>
  <conditionalFormatting sqref="K475">
    <cfRule type="expression" dxfId="11014" priority="9451">
      <formula>$CI$1=1</formula>
    </cfRule>
  </conditionalFormatting>
  <conditionalFormatting sqref="K476">
    <cfRule type="expression" dxfId="11013" priority="9450">
      <formula>$CI$1=2</formula>
    </cfRule>
  </conditionalFormatting>
  <conditionalFormatting sqref="K477">
    <cfRule type="expression" dxfId="11012" priority="9449">
      <formula>$CI$1=3</formula>
    </cfRule>
  </conditionalFormatting>
  <conditionalFormatting sqref="K478">
    <cfRule type="expression" dxfId="11011" priority="9448">
      <formula>$CI$1=4</formula>
    </cfRule>
  </conditionalFormatting>
  <conditionalFormatting sqref="K485">
    <cfRule type="expression" dxfId="11010" priority="9363">
      <formula>$CI$1=1</formula>
    </cfRule>
  </conditionalFormatting>
  <conditionalFormatting sqref="K486">
    <cfRule type="expression" dxfId="11009" priority="9362">
      <formula>$CI$1=2</formula>
    </cfRule>
  </conditionalFormatting>
  <conditionalFormatting sqref="K487">
    <cfRule type="expression" dxfId="11008" priority="9361">
      <formula>$CI$1=3</formula>
    </cfRule>
  </conditionalFormatting>
  <conditionalFormatting sqref="K488">
    <cfRule type="expression" dxfId="11007" priority="9360">
      <formula>$CI$1=4</formula>
    </cfRule>
  </conditionalFormatting>
  <conditionalFormatting sqref="K495">
    <cfRule type="expression" dxfId="11006" priority="9275">
      <formula>$CI$1=1</formula>
    </cfRule>
  </conditionalFormatting>
  <conditionalFormatting sqref="K496">
    <cfRule type="expression" dxfId="11005" priority="9274">
      <formula>$CI$1=2</formula>
    </cfRule>
  </conditionalFormatting>
  <conditionalFormatting sqref="K497">
    <cfRule type="expression" dxfId="11004" priority="9273">
      <formula>$CI$1=3</formula>
    </cfRule>
  </conditionalFormatting>
  <conditionalFormatting sqref="K498">
    <cfRule type="expression" dxfId="11003" priority="9272">
      <formula>$CI$1=4</formula>
    </cfRule>
  </conditionalFormatting>
  <conditionalFormatting sqref="K505">
    <cfRule type="expression" dxfId="11002" priority="9187">
      <formula>$CI$1=1</formula>
    </cfRule>
  </conditionalFormatting>
  <conditionalFormatting sqref="K506">
    <cfRule type="expression" dxfId="11001" priority="9186">
      <formula>$CI$1=2</formula>
    </cfRule>
  </conditionalFormatting>
  <conditionalFormatting sqref="K507">
    <cfRule type="expression" dxfId="11000" priority="9185">
      <formula>$CI$1=3</formula>
    </cfRule>
  </conditionalFormatting>
  <conditionalFormatting sqref="K508">
    <cfRule type="expression" dxfId="10999" priority="9184">
      <formula>$CI$1=4</formula>
    </cfRule>
  </conditionalFormatting>
  <conditionalFormatting sqref="K515">
    <cfRule type="expression" dxfId="10998" priority="9099">
      <formula>$CI$1=1</formula>
    </cfRule>
  </conditionalFormatting>
  <conditionalFormatting sqref="K516">
    <cfRule type="expression" dxfId="10997" priority="9098">
      <formula>$CI$1=2</formula>
    </cfRule>
  </conditionalFormatting>
  <conditionalFormatting sqref="K517">
    <cfRule type="expression" dxfId="10996" priority="9097">
      <formula>$CI$1=3</formula>
    </cfRule>
  </conditionalFormatting>
  <conditionalFormatting sqref="K518">
    <cfRule type="expression" dxfId="10995" priority="9096">
      <formula>$CI$1=4</formula>
    </cfRule>
  </conditionalFormatting>
  <conditionalFormatting sqref="K525">
    <cfRule type="expression" dxfId="10994" priority="9011">
      <formula>$CI$1=1</formula>
    </cfRule>
  </conditionalFormatting>
  <conditionalFormatting sqref="K526">
    <cfRule type="expression" dxfId="10993" priority="9010">
      <formula>$CI$1=2</formula>
    </cfRule>
  </conditionalFormatting>
  <conditionalFormatting sqref="K527">
    <cfRule type="expression" dxfId="10992" priority="9009">
      <formula>$CI$1=3</formula>
    </cfRule>
  </conditionalFormatting>
  <conditionalFormatting sqref="K528">
    <cfRule type="expression" dxfId="10991" priority="9008">
      <formula>$CI$1=4</formula>
    </cfRule>
  </conditionalFormatting>
  <conditionalFormatting sqref="K535">
    <cfRule type="expression" dxfId="10990" priority="8923">
      <formula>$CI$1=1</formula>
    </cfRule>
  </conditionalFormatting>
  <conditionalFormatting sqref="K536">
    <cfRule type="expression" dxfId="10989" priority="8922">
      <formula>$CI$1=2</formula>
    </cfRule>
  </conditionalFormatting>
  <conditionalFormatting sqref="K537">
    <cfRule type="expression" dxfId="10988" priority="8921">
      <formula>$CI$1=3</formula>
    </cfRule>
  </conditionalFormatting>
  <conditionalFormatting sqref="K538">
    <cfRule type="expression" dxfId="10987" priority="8920">
      <formula>$CI$1=4</formula>
    </cfRule>
  </conditionalFormatting>
  <conditionalFormatting sqref="K545">
    <cfRule type="expression" dxfId="10986" priority="8835">
      <formula>$CI$1=1</formula>
    </cfRule>
  </conditionalFormatting>
  <conditionalFormatting sqref="K546">
    <cfRule type="expression" dxfId="10985" priority="8834">
      <formula>$CI$1=2</formula>
    </cfRule>
  </conditionalFormatting>
  <conditionalFormatting sqref="K547">
    <cfRule type="expression" dxfId="10984" priority="8833">
      <formula>$CI$1=3</formula>
    </cfRule>
  </conditionalFormatting>
  <conditionalFormatting sqref="K548">
    <cfRule type="expression" dxfId="10983" priority="8832">
      <formula>$CI$1=4</formula>
    </cfRule>
  </conditionalFormatting>
  <conditionalFormatting sqref="K555">
    <cfRule type="expression" dxfId="10982" priority="8747">
      <formula>$CI$1=1</formula>
    </cfRule>
  </conditionalFormatting>
  <conditionalFormatting sqref="K556">
    <cfRule type="expression" dxfId="10981" priority="8746">
      <formula>$CI$1=2</formula>
    </cfRule>
  </conditionalFormatting>
  <conditionalFormatting sqref="K557">
    <cfRule type="expression" dxfId="10980" priority="8745">
      <formula>$CI$1=3</formula>
    </cfRule>
  </conditionalFormatting>
  <conditionalFormatting sqref="K558">
    <cfRule type="expression" dxfId="10979" priority="8744">
      <formula>$CI$1=4</formula>
    </cfRule>
  </conditionalFormatting>
  <conditionalFormatting sqref="K565">
    <cfRule type="expression" dxfId="10978" priority="8659">
      <formula>$CI$1=1</formula>
    </cfRule>
  </conditionalFormatting>
  <conditionalFormatting sqref="K566">
    <cfRule type="expression" dxfId="10977" priority="8658">
      <formula>$CI$1=2</formula>
    </cfRule>
  </conditionalFormatting>
  <conditionalFormatting sqref="K567">
    <cfRule type="expression" dxfId="10976" priority="8657">
      <formula>$CI$1=3</formula>
    </cfRule>
  </conditionalFormatting>
  <conditionalFormatting sqref="K568">
    <cfRule type="expression" dxfId="10975" priority="8656">
      <formula>$CI$1=4</formula>
    </cfRule>
  </conditionalFormatting>
  <conditionalFormatting sqref="K575">
    <cfRule type="expression" dxfId="10974" priority="8571">
      <formula>$CI$1=1</formula>
    </cfRule>
  </conditionalFormatting>
  <conditionalFormatting sqref="K576">
    <cfRule type="expression" dxfId="10973" priority="8570">
      <formula>$CI$1=2</formula>
    </cfRule>
  </conditionalFormatting>
  <conditionalFormatting sqref="K577">
    <cfRule type="expression" dxfId="10972" priority="8569">
      <formula>$CI$1=3</formula>
    </cfRule>
  </conditionalFormatting>
  <conditionalFormatting sqref="K578">
    <cfRule type="expression" dxfId="10971" priority="8568">
      <formula>$CI$1=4</formula>
    </cfRule>
  </conditionalFormatting>
  <conditionalFormatting sqref="K585">
    <cfRule type="expression" dxfId="10970" priority="8483">
      <formula>$CI$1=1</formula>
    </cfRule>
  </conditionalFormatting>
  <conditionalFormatting sqref="K586">
    <cfRule type="expression" dxfId="10969" priority="8482">
      <formula>$CI$1=2</formula>
    </cfRule>
  </conditionalFormatting>
  <conditionalFormatting sqref="K587">
    <cfRule type="expression" dxfId="10968" priority="8481">
      <formula>$CI$1=3</formula>
    </cfRule>
  </conditionalFormatting>
  <conditionalFormatting sqref="K588">
    <cfRule type="expression" dxfId="10967" priority="8480">
      <formula>$CI$1=4</formula>
    </cfRule>
  </conditionalFormatting>
  <conditionalFormatting sqref="K595">
    <cfRule type="expression" dxfId="10966" priority="8395">
      <formula>$CI$1=1</formula>
    </cfRule>
  </conditionalFormatting>
  <conditionalFormatting sqref="K596">
    <cfRule type="expression" dxfId="10965" priority="8394">
      <formula>$CI$1=2</formula>
    </cfRule>
  </conditionalFormatting>
  <conditionalFormatting sqref="K597">
    <cfRule type="expression" dxfId="10964" priority="8393">
      <formula>$CI$1=3</formula>
    </cfRule>
  </conditionalFormatting>
  <conditionalFormatting sqref="K598">
    <cfRule type="expression" dxfId="10963" priority="8392">
      <formula>$CI$1=4</formula>
    </cfRule>
  </conditionalFormatting>
  <conditionalFormatting sqref="K605">
    <cfRule type="expression" dxfId="10962" priority="8307">
      <formula>$CI$1=1</formula>
    </cfRule>
  </conditionalFormatting>
  <conditionalFormatting sqref="K606">
    <cfRule type="expression" dxfId="10961" priority="8306">
      <formula>$CI$1=2</formula>
    </cfRule>
  </conditionalFormatting>
  <conditionalFormatting sqref="K607">
    <cfRule type="expression" dxfId="10960" priority="8305">
      <formula>$CI$1=3</formula>
    </cfRule>
  </conditionalFormatting>
  <conditionalFormatting sqref="K608">
    <cfRule type="expression" dxfId="10959" priority="8304">
      <formula>$CI$1=4</formula>
    </cfRule>
  </conditionalFormatting>
  <conditionalFormatting sqref="K615">
    <cfRule type="expression" dxfId="10958" priority="8219">
      <formula>$CI$1=1</formula>
    </cfRule>
  </conditionalFormatting>
  <conditionalFormatting sqref="K616">
    <cfRule type="expression" dxfId="10957" priority="8218">
      <formula>$CI$1=2</formula>
    </cfRule>
  </conditionalFormatting>
  <conditionalFormatting sqref="K617">
    <cfRule type="expression" dxfId="10956" priority="8217">
      <formula>$CI$1=3</formula>
    </cfRule>
  </conditionalFormatting>
  <conditionalFormatting sqref="K618">
    <cfRule type="expression" dxfId="10955" priority="8216">
      <formula>$CI$1=4</formula>
    </cfRule>
  </conditionalFormatting>
  <conditionalFormatting sqref="K625">
    <cfRule type="expression" dxfId="10954" priority="8131">
      <formula>$CI$1=1</formula>
    </cfRule>
  </conditionalFormatting>
  <conditionalFormatting sqref="K626">
    <cfRule type="expression" dxfId="10953" priority="8130">
      <formula>$CI$1=2</formula>
    </cfRule>
  </conditionalFormatting>
  <conditionalFormatting sqref="K627">
    <cfRule type="expression" dxfId="10952" priority="8129">
      <formula>$CI$1=3</formula>
    </cfRule>
  </conditionalFormatting>
  <conditionalFormatting sqref="K628">
    <cfRule type="expression" dxfId="10951" priority="8128">
      <formula>$CI$1=4</formula>
    </cfRule>
  </conditionalFormatting>
  <conditionalFormatting sqref="K635">
    <cfRule type="expression" dxfId="10950" priority="8043">
      <formula>$CI$1=1</formula>
    </cfRule>
  </conditionalFormatting>
  <conditionalFormatting sqref="K636">
    <cfRule type="expression" dxfId="10949" priority="8042">
      <formula>$CI$1=2</formula>
    </cfRule>
  </conditionalFormatting>
  <conditionalFormatting sqref="K637">
    <cfRule type="expression" dxfId="10948" priority="8041">
      <formula>$CI$1=3</formula>
    </cfRule>
  </conditionalFormatting>
  <conditionalFormatting sqref="K638">
    <cfRule type="expression" dxfId="10947" priority="8040">
      <formula>$CI$1=4</formula>
    </cfRule>
  </conditionalFormatting>
  <conditionalFormatting sqref="K645">
    <cfRule type="expression" dxfId="10946" priority="7955">
      <formula>$CI$1=1</formula>
    </cfRule>
  </conditionalFormatting>
  <conditionalFormatting sqref="K646">
    <cfRule type="expression" dxfId="10945" priority="7954">
      <formula>$CI$1=2</formula>
    </cfRule>
  </conditionalFormatting>
  <conditionalFormatting sqref="K647">
    <cfRule type="expression" dxfId="10944" priority="7953">
      <formula>$CI$1=3</formula>
    </cfRule>
  </conditionalFormatting>
  <conditionalFormatting sqref="K648">
    <cfRule type="expression" dxfId="10943" priority="7952">
      <formula>$CI$1=4</formula>
    </cfRule>
  </conditionalFormatting>
  <conditionalFormatting sqref="K655">
    <cfRule type="expression" dxfId="10942" priority="7867">
      <formula>$CI$1=1</formula>
    </cfRule>
  </conditionalFormatting>
  <conditionalFormatting sqref="K656">
    <cfRule type="expression" dxfId="10941" priority="7866">
      <formula>$CI$1=2</formula>
    </cfRule>
  </conditionalFormatting>
  <conditionalFormatting sqref="K657">
    <cfRule type="expression" dxfId="10940" priority="7865">
      <formula>$CI$1=3</formula>
    </cfRule>
  </conditionalFormatting>
  <conditionalFormatting sqref="K658">
    <cfRule type="expression" dxfId="10939" priority="7864">
      <formula>$CI$1=4</formula>
    </cfRule>
  </conditionalFormatting>
  <conditionalFormatting sqref="K665">
    <cfRule type="expression" dxfId="10938" priority="7779">
      <formula>$CI$1=1</formula>
    </cfRule>
  </conditionalFormatting>
  <conditionalFormatting sqref="K666">
    <cfRule type="expression" dxfId="10937" priority="7778">
      <formula>$CI$1=2</formula>
    </cfRule>
  </conditionalFormatting>
  <conditionalFormatting sqref="K667">
    <cfRule type="expression" dxfId="10936" priority="7777">
      <formula>$CI$1=3</formula>
    </cfRule>
  </conditionalFormatting>
  <conditionalFormatting sqref="K668">
    <cfRule type="expression" dxfId="10935" priority="7776">
      <formula>$CI$1=4</formula>
    </cfRule>
  </conditionalFormatting>
  <conditionalFormatting sqref="K675">
    <cfRule type="expression" dxfId="10934" priority="7691">
      <formula>$CI$1=1</formula>
    </cfRule>
  </conditionalFormatting>
  <conditionalFormatting sqref="K676">
    <cfRule type="expression" dxfId="10933" priority="7690">
      <formula>$CI$1=2</formula>
    </cfRule>
  </conditionalFormatting>
  <conditionalFormatting sqref="K677">
    <cfRule type="expression" dxfId="10932" priority="7689">
      <formula>$CI$1=3</formula>
    </cfRule>
  </conditionalFormatting>
  <conditionalFormatting sqref="K678">
    <cfRule type="expression" dxfId="10931" priority="7688">
      <formula>$CI$1=4</formula>
    </cfRule>
  </conditionalFormatting>
  <conditionalFormatting sqref="K685">
    <cfRule type="expression" dxfId="10930" priority="7603">
      <formula>$CI$1=1</formula>
    </cfRule>
  </conditionalFormatting>
  <conditionalFormatting sqref="K686">
    <cfRule type="expression" dxfId="10929" priority="7602">
      <formula>$CI$1=2</formula>
    </cfRule>
  </conditionalFormatting>
  <conditionalFormatting sqref="K687">
    <cfRule type="expression" dxfId="10928" priority="7601">
      <formula>$CI$1=3</formula>
    </cfRule>
  </conditionalFormatting>
  <conditionalFormatting sqref="K688">
    <cfRule type="expression" dxfId="10927" priority="7600">
      <formula>$CI$1=4</formula>
    </cfRule>
  </conditionalFormatting>
  <conditionalFormatting sqref="K695">
    <cfRule type="expression" dxfId="10926" priority="7515">
      <formula>$CI$1=1</formula>
    </cfRule>
  </conditionalFormatting>
  <conditionalFormatting sqref="K696">
    <cfRule type="expression" dxfId="10925" priority="7514">
      <formula>$CI$1=2</formula>
    </cfRule>
  </conditionalFormatting>
  <conditionalFormatting sqref="K697">
    <cfRule type="expression" dxfId="10924" priority="7513">
      <formula>$CI$1=3</formula>
    </cfRule>
  </conditionalFormatting>
  <conditionalFormatting sqref="K698">
    <cfRule type="expression" dxfId="10923" priority="7512">
      <formula>$CI$1=4</formula>
    </cfRule>
  </conditionalFormatting>
  <conditionalFormatting sqref="K705">
    <cfRule type="expression" dxfId="10922" priority="7427">
      <formula>$CI$1=1</formula>
    </cfRule>
  </conditionalFormatting>
  <conditionalFormatting sqref="K706">
    <cfRule type="expression" dxfId="10921" priority="7426">
      <formula>$CI$1=2</formula>
    </cfRule>
  </conditionalFormatting>
  <conditionalFormatting sqref="K707">
    <cfRule type="expression" dxfId="10920" priority="7425">
      <formula>$CI$1=3</formula>
    </cfRule>
  </conditionalFormatting>
  <conditionalFormatting sqref="K708">
    <cfRule type="expression" dxfId="10919" priority="7424">
      <formula>$CI$1=4</formula>
    </cfRule>
  </conditionalFormatting>
  <conditionalFormatting sqref="K715">
    <cfRule type="expression" dxfId="10918" priority="7339">
      <formula>$CI$1=1</formula>
    </cfRule>
  </conditionalFormatting>
  <conditionalFormatting sqref="K716">
    <cfRule type="expression" dxfId="10917" priority="7338">
      <formula>$CI$1=2</formula>
    </cfRule>
  </conditionalFormatting>
  <conditionalFormatting sqref="K717">
    <cfRule type="expression" dxfId="10916" priority="7337">
      <formula>$CI$1=3</formula>
    </cfRule>
  </conditionalFormatting>
  <conditionalFormatting sqref="K718">
    <cfRule type="expression" dxfId="10915" priority="7336">
      <formula>$CI$1=4</formula>
    </cfRule>
  </conditionalFormatting>
  <conditionalFormatting sqref="K725">
    <cfRule type="expression" dxfId="10914" priority="7251">
      <formula>$CI$1=1</formula>
    </cfRule>
  </conditionalFormatting>
  <conditionalFormatting sqref="K726">
    <cfRule type="expression" dxfId="10913" priority="7250">
      <formula>$CI$1=2</formula>
    </cfRule>
  </conditionalFormatting>
  <conditionalFormatting sqref="K727">
    <cfRule type="expression" dxfId="10912" priority="7249">
      <formula>$CI$1=3</formula>
    </cfRule>
  </conditionalFormatting>
  <conditionalFormatting sqref="K728">
    <cfRule type="expression" dxfId="10911" priority="7248">
      <formula>$CI$1=4</formula>
    </cfRule>
  </conditionalFormatting>
  <conditionalFormatting sqref="K735">
    <cfRule type="expression" dxfId="10910" priority="7163">
      <formula>$CI$1=1</formula>
    </cfRule>
  </conditionalFormatting>
  <conditionalFormatting sqref="K736">
    <cfRule type="expression" dxfId="10909" priority="7162">
      <formula>$CI$1=2</formula>
    </cfRule>
  </conditionalFormatting>
  <conditionalFormatting sqref="K737">
    <cfRule type="expression" dxfId="10908" priority="7161">
      <formula>$CI$1=3</formula>
    </cfRule>
  </conditionalFormatting>
  <conditionalFormatting sqref="K738">
    <cfRule type="expression" dxfId="10907" priority="7160">
      <formula>$CI$1=4</formula>
    </cfRule>
  </conditionalFormatting>
  <conditionalFormatting sqref="K745">
    <cfRule type="expression" dxfId="10906" priority="7075">
      <formula>$CI$1=1</formula>
    </cfRule>
  </conditionalFormatting>
  <conditionalFormatting sqref="K746">
    <cfRule type="expression" dxfId="10905" priority="7074">
      <formula>$CI$1=2</formula>
    </cfRule>
  </conditionalFormatting>
  <conditionalFormatting sqref="K747">
    <cfRule type="expression" dxfId="10904" priority="7073">
      <formula>$CI$1=3</formula>
    </cfRule>
  </conditionalFormatting>
  <conditionalFormatting sqref="K748">
    <cfRule type="expression" dxfId="10903" priority="7072">
      <formula>$CI$1=4</formula>
    </cfRule>
  </conditionalFormatting>
  <conditionalFormatting sqref="K755">
    <cfRule type="expression" dxfId="10902" priority="6987">
      <formula>$CI$1=1</formula>
    </cfRule>
  </conditionalFormatting>
  <conditionalFormatting sqref="K756">
    <cfRule type="expression" dxfId="10901" priority="6986">
      <formula>$CI$1=2</formula>
    </cfRule>
  </conditionalFormatting>
  <conditionalFormatting sqref="K757">
    <cfRule type="expression" dxfId="10900" priority="6985">
      <formula>$CI$1=3</formula>
    </cfRule>
  </conditionalFormatting>
  <conditionalFormatting sqref="K758">
    <cfRule type="expression" dxfId="10899" priority="6984">
      <formula>$CI$1=4</formula>
    </cfRule>
  </conditionalFormatting>
  <conditionalFormatting sqref="K765">
    <cfRule type="expression" dxfId="10898" priority="6899">
      <formula>$CI$1=1</formula>
    </cfRule>
  </conditionalFormatting>
  <conditionalFormatting sqref="K766">
    <cfRule type="expression" dxfId="10897" priority="6898">
      <formula>$CI$1=2</formula>
    </cfRule>
  </conditionalFormatting>
  <conditionalFormatting sqref="K767">
    <cfRule type="expression" dxfId="10896" priority="6897">
      <formula>$CI$1=3</formula>
    </cfRule>
  </conditionalFormatting>
  <conditionalFormatting sqref="K768">
    <cfRule type="expression" dxfId="10895" priority="6896">
      <formula>$CI$1=4</formula>
    </cfRule>
  </conditionalFormatting>
  <conditionalFormatting sqref="K775">
    <cfRule type="expression" dxfId="10894" priority="6811">
      <formula>$CI$1=1</formula>
    </cfRule>
  </conditionalFormatting>
  <conditionalFormatting sqref="K776">
    <cfRule type="expression" dxfId="10893" priority="6810">
      <formula>$CI$1=2</formula>
    </cfRule>
  </conditionalFormatting>
  <conditionalFormatting sqref="K777">
    <cfRule type="expression" dxfId="10892" priority="6809">
      <formula>$CI$1=3</formula>
    </cfRule>
  </conditionalFormatting>
  <conditionalFormatting sqref="K778">
    <cfRule type="expression" dxfId="10891" priority="6808">
      <formula>$CI$1=4</formula>
    </cfRule>
  </conditionalFormatting>
  <conditionalFormatting sqref="K785">
    <cfRule type="expression" dxfId="10890" priority="6723">
      <formula>$CI$1=1</formula>
    </cfRule>
  </conditionalFormatting>
  <conditionalFormatting sqref="K786">
    <cfRule type="expression" dxfId="10889" priority="6722">
      <formula>$CI$1=2</formula>
    </cfRule>
  </conditionalFormatting>
  <conditionalFormatting sqref="K787">
    <cfRule type="expression" dxfId="10888" priority="6721">
      <formula>$CI$1=3</formula>
    </cfRule>
  </conditionalFormatting>
  <conditionalFormatting sqref="K788">
    <cfRule type="expression" dxfId="10887" priority="6720">
      <formula>$CI$1=4</formula>
    </cfRule>
  </conditionalFormatting>
  <conditionalFormatting sqref="K795">
    <cfRule type="expression" dxfId="10886" priority="6635">
      <formula>$CI$1=1</formula>
    </cfRule>
  </conditionalFormatting>
  <conditionalFormatting sqref="K796">
    <cfRule type="expression" dxfId="10885" priority="6634">
      <formula>$CI$1=2</formula>
    </cfRule>
  </conditionalFormatting>
  <conditionalFormatting sqref="K797">
    <cfRule type="expression" dxfId="10884" priority="6633">
      <formula>$CI$1=3</formula>
    </cfRule>
  </conditionalFormatting>
  <conditionalFormatting sqref="K798">
    <cfRule type="expression" dxfId="10883" priority="6632">
      <formula>$CI$1=4</formula>
    </cfRule>
  </conditionalFormatting>
  <conditionalFormatting sqref="K805">
    <cfRule type="expression" dxfId="10882" priority="6547">
      <formula>$CI$1=1</formula>
    </cfRule>
  </conditionalFormatting>
  <conditionalFormatting sqref="K806">
    <cfRule type="expression" dxfId="10881" priority="6546">
      <formula>$CI$1=2</formula>
    </cfRule>
  </conditionalFormatting>
  <conditionalFormatting sqref="K807">
    <cfRule type="expression" dxfId="10880" priority="6545">
      <formula>$CI$1=3</formula>
    </cfRule>
  </conditionalFormatting>
  <conditionalFormatting sqref="K808">
    <cfRule type="expression" dxfId="10879" priority="6544">
      <formula>$CI$1=4</formula>
    </cfRule>
  </conditionalFormatting>
  <conditionalFormatting sqref="K815">
    <cfRule type="expression" dxfId="10878" priority="6459">
      <formula>$CI$1=1</formula>
    </cfRule>
  </conditionalFormatting>
  <conditionalFormatting sqref="K816">
    <cfRule type="expression" dxfId="10877" priority="6458">
      <formula>$CI$1=2</formula>
    </cfRule>
  </conditionalFormatting>
  <conditionalFormatting sqref="K817">
    <cfRule type="expression" dxfId="10876" priority="6457">
      <formula>$CI$1=3</formula>
    </cfRule>
  </conditionalFormatting>
  <conditionalFormatting sqref="K818">
    <cfRule type="expression" dxfId="10875" priority="6456">
      <formula>$CI$1=4</formula>
    </cfRule>
  </conditionalFormatting>
  <conditionalFormatting sqref="K825">
    <cfRule type="expression" dxfId="10874" priority="6371">
      <formula>$CI$1=1</formula>
    </cfRule>
  </conditionalFormatting>
  <conditionalFormatting sqref="K826">
    <cfRule type="expression" dxfId="10873" priority="6370">
      <formula>$CI$1=2</formula>
    </cfRule>
  </conditionalFormatting>
  <conditionalFormatting sqref="K827">
    <cfRule type="expression" dxfId="10872" priority="6369">
      <formula>$CI$1=3</formula>
    </cfRule>
  </conditionalFormatting>
  <conditionalFormatting sqref="K828">
    <cfRule type="expression" dxfId="10871" priority="6368">
      <formula>$CI$1=4</formula>
    </cfRule>
  </conditionalFormatting>
  <conditionalFormatting sqref="K835">
    <cfRule type="expression" dxfId="10870" priority="6283">
      <formula>$CI$1=1</formula>
    </cfRule>
  </conditionalFormatting>
  <conditionalFormatting sqref="K836">
    <cfRule type="expression" dxfId="10869" priority="6282">
      <formula>$CI$1=2</formula>
    </cfRule>
  </conditionalFormatting>
  <conditionalFormatting sqref="K837">
    <cfRule type="expression" dxfId="10868" priority="6281">
      <formula>$CI$1=3</formula>
    </cfRule>
  </conditionalFormatting>
  <conditionalFormatting sqref="K838">
    <cfRule type="expression" dxfId="10867" priority="6280">
      <formula>$CI$1=4</formula>
    </cfRule>
  </conditionalFormatting>
  <conditionalFormatting sqref="K845">
    <cfRule type="expression" dxfId="10866" priority="6195">
      <formula>$CI$1=1</formula>
    </cfRule>
  </conditionalFormatting>
  <conditionalFormatting sqref="K846">
    <cfRule type="expression" dxfId="10865" priority="6194">
      <formula>$CI$1=2</formula>
    </cfRule>
  </conditionalFormatting>
  <conditionalFormatting sqref="K847">
    <cfRule type="expression" dxfId="10864" priority="6193">
      <formula>$CI$1=3</formula>
    </cfRule>
  </conditionalFormatting>
  <conditionalFormatting sqref="K848">
    <cfRule type="expression" dxfId="10863" priority="6192">
      <formula>$CI$1=4</formula>
    </cfRule>
  </conditionalFormatting>
  <conditionalFormatting sqref="K855">
    <cfRule type="expression" dxfId="10862" priority="6107">
      <formula>$CI$1=1</formula>
    </cfRule>
  </conditionalFormatting>
  <conditionalFormatting sqref="K856">
    <cfRule type="expression" dxfId="10861" priority="6106">
      <formula>$CI$1=2</formula>
    </cfRule>
  </conditionalFormatting>
  <conditionalFormatting sqref="K857">
    <cfRule type="expression" dxfId="10860" priority="6105">
      <formula>$CI$1=3</formula>
    </cfRule>
  </conditionalFormatting>
  <conditionalFormatting sqref="K858">
    <cfRule type="expression" dxfId="10859" priority="6104">
      <formula>$CI$1=4</formula>
    </cfRule>
  </conditionalFormatting>
  <conditionalFormatting sqref="K865">
    <cfRule type="expression" dxfId="10858" priority="6019">
      <formula>$CI$1=1</formula>
    </cfRule>
  </conditionalFormatting>
  <conditionalFormatting sqref="K866">
    <cfRule type="expression" dxfId="10857" priority="6018">
      <formula>$CI$1=2</formula>
    </cfRule>
  </conditionalFormatting>
  <conditionalFormatting sqref="K867">
    <cfRule type="expression" dxfId="10856" priority="6017">
      <formula>$CI$1=3</formula>
    </cfRule>
  </conditionalFormatting>
  <conditionalFormatting sqref="K868">
    <cfRule type="expression" dxfId="10855" priority="6016">
      <formula>$CI$1=4</formula>
    </cfRule>
  </conditionalFormatting>
  <conditionalFormatting sqref="K875">
    <cfRule type="expression" dxfId="10854" priority="5931">
      <formula>$CI$1=1</formula>
    </cfRule>
  </conditionalFormatting>
  <conditionalFormatting sqref="K876">
    <cfRule type="expression" dxfId="10853" priority="5930">
      <formula>$CI$1=2</formula>
    </cfRule>
  </conditionalFormatting>
  <conditionalFormatting sqref="K877">
    <cfRule type="expression" dxfId="10852" priority="5929">
      <formula>$CI$1=3</formula>
    </cfRule>
  </conditionalFormatting>
  <conditionalFormatting sqref="K878">
    <cfRule type="expression" dxfId="10851" priority="5928">
      <formula>$CI$1=4</formula>
    </cfRule>
  </conditionalFormatting>
  <conditionalFormatting sqref="K885">
    <cfRule type="expression" dxfId="10850" priority="5843">
      <formula>$CI$1=1</formula>
    </cfRule>
  </conditionalFormatting>
  <conditionalFormatting sqref="K886">
    <cfRule type="expression" dxfId="10849" priority="5842">
      <formula>$CI$1=2</formula>
    </cfRule>
  </conditionalFormatting>
  <conditionalFormatting sqref="K887">
    <cfRule type="expression" dxfId="10848" priority="5841">
      <formula>$CI$1=3</formula>
    </cfRule>
  </conditionalFormatting>
  <conditionalFormatting sqref="K888">
    <cfRule type="expression" dxfId="10847" priority="5840">
      <formula>$CI$1=4</formula>
    </cfRule>
  </conditionalFormatting>
  <conditionalFormatting sqref="K895">
    <cfRule type="expression" dxfId="10846" priority="5755">
      <formula>$CI$1=1</formula>
    </cfRule>
  </conditionalFormatting>
  <conditionalFormatting sqref="K896">
    <cfRule type="expression" dxfId="10845" priority="5754">
      <formula>$CI$1=2</formula>
    </cfRule>
  </conditionalFormatting>
  <conditionalFormatting sqref="K897">
    <cfRule type="expression" dxfId="10844" priority="5753">
      <formula>$CI$1=3</formula>
    </cfRule>
  </conditionalFormatting>
  <conditionalFormatting sqref="K898">
    <cfRule type="expression" dxfId="10843" priority="5752">
      <formula>$CI$1=4</formula>
    </cfRule>
  </conditionalFormatting>
  <conditionalFormatting sqref="K905">
    <cfRule type="expression" dxfId="10842" priority="5667">
      <formula>$CI$1=1</formula>
    </cfRule>
  </conditionalFormatting>
  <conditionalFormatting sqref="K906">
    <cfRule type="expression" dxfId="10841" priority="5666">
      <formula>$CI$1=2</formula>
    </cfRule>
  </conditionalFormatting>
  <conditionalFormatting sqref="K907">
    <cfRule type="expression" dxfId="10840" priority="5665">
      <formula>$CI$1=3</formula>
    </cfRule>
  </conditionalFormatting>
  <conditionalFormatting sqref="K908">
    <cfRule type="expression" dxfId="10839" priority="5664">
      <formula>$CI$1=4</formula>
    </cfRule>
  </conditionalFormatting>
  <conditionalFormatting sqref="K915">
    <cfRule type="expression" dxfId="10838" priority="5579">
      <formula>$CI$1=1</formula>
    </cfRule>
  </conditionalFormatting>
  <conditionalFormatting sqref="K916">
    <cfRule type="expression" dxfId="10837" priority="5578">
      <formula>$CI$1=2</formula>
    </cfRule>
  </conditionalFormatting>
  <conditionalFormatting sqref="K917">
    <cfRule type="expression" dxfId="10836" priority="5577">
      <formula>$CI$1=3</formula>
    </cfRule>
  </conditionalFormatting>
  <conditionalFormatting sqref="K918">
    <cfRule type="expression" dxfId="10835" priority="5576">
      <formula>$CI$1=4</formula>
    </cfRule>
  </conditionalFormatting>
  <conditionalFormatting sqref="K925">
    <cfRule type="expression" dxfId="10834" priority="5491">
      <formula>$CI$1=1</formula>
    </cfRule>
  </conditionalFormatting>
  <conditionalFormatting sqref="K926">
    <cfRule type="expression" dxfId="10833" priority="5490">
      <formula>$CI$1=2</formula>
    </cfRule>
  </conditionalFormatting>
  <conditionalFormatting sqref="K927">
    <cfRule type="expression" dxfId="10832" priority="5489">
      <formula>$CI$1=3</formula>
    </cfRule>
  </conditionalFormatting>
  <conditionalFormatting sqref="K928">
    <cfRule type="expression" dxfId="10831" priority="5488">
      <formula>$CI$1=4</formula>
    </cfRule>
  </conditionalFormatting>
  <conditionalFormatting sqref="K935">
    <cfRule type="expression" dxfId="10830" priority="5403">
      <formula>$CI$1=1</formula>
    </cfRule>
  </conditionalFormatting>
  <conditionalFormatting sqref="K936">
    <cfRule type="expression" dxfId="10829" priority="5402">
      <formula>$CI$1=2</formula>
    </cfRule>
  </conditionalFormatting>
  <conditionalFormatting sqref="K937">
    <cfRule type="expression" dxfId="10828" priority="5401">
      <formula>$CI$1=3</formula>
    </cfRule>
  </conditionalFormatting>
  <conditionalFormatting sqref="K938">
    <cfRule type="expression" dxfId="10827" priority="5400">
      <formula>$CI$1=4</formula>
    </cfRule>
  </conditionalFormatting>
  <conditionalFormatting sqref="K945">
    <cfRule type="expression" dxfId="10826" priority="5315">
      <formula>$CI$1=1</formula>
    </cfRule>
  </conditionalFormatting>
  <conditionalFormatting sqref="K946">
    <cfRule type="expression" dxfId="10825" priority="5314">
      <formula>$CI$1=2</formula>
    </cfRule>
  </conditionalFormatting>
  <conditionalFormatting sqref="K947">
    <cfRule type="expression" dxfId="10824" priority="5313">
      <formula>$CI$1=3</formula>
    </cfRule>
  </conditionalFormatting>
  <conditionalFormatting sqref="K948">
    <cfRule type="expression" dxfId="10823" priority="5312">
      <formula>$CI$1=4</formula>
    </cfRule>
  </conditionalFormatting>
  <conditionalFormatting sqref="K955">
    <cfRule type="expression" dxfId="10822" priority="5227">
      <formula>$CI$1=1</formula>
    </cfRule>
  </conditionalFormatting>
  <conditionalFormatting sqref="K956">
    <cfRule type="expression" dxfId="10821" priority="5226">
      <formula>$CI$1=2</formula>
    </cfRule>
  </conditionalFormatting>
  <conditionalFormatting sqref="K957">
    <cfRule type="expression" dxfId="10820" priority="5225">
      <formula>$CI$1=3</formula>
    </cfRule>
  </conditionalFormatting>
  <conditionalFormatting sqref="K958">
    <cfRule type="expression" dxfId="10819" priority="5224">
      <formula>$CI$1=4</formula>
    </cfRule>
  </conditionalFormatting>
  <conditionalFormatting sqref="K965">
    <cfRule type="expression" dxfId="10818" priority="5139">
      <formula>$CI$1=1</formula>
    </cfRule>
  </conditionalFormatting>
  <conditionalFormatting sqref="K966">
    <cfRule type="expression" dxfId="10817" priority="5138">
      <formula>$CI$1=2</formula>
    </cfRule>
  </conditionalFormatting>
  <conditionalFormatting sqref="K967">
    <cfRule type="expression" dxfId="10816" priority="5137">
      <formula>$CI$1=3</formula>
    </cfRule>
  </conditionalFormatting>
  <conditionalFormatting sqref="K968">
    <cfRule type="expression" dxfId="10815" priority="5136">
      <formula>$CI$1=4</formula>
    </cfRule>
  </conditionalFormatting>
  <conditionalFormatting sqref="K975">
    <cfRule type="expression" dxfId="10814" priority="5051">
      <formula>$CI$1=1</formula>
    </cfRule>
  </conditionalFormatting>
  <conditionalFormatting sqref="K976">
    <cfRule type="expression" dxfId="10813" priority="5050">
      <formula>$CI$1=2</formula>
    </cfRule>
  </conditionalFormatting>
  <conditionalFormatting sqref="K977">
    <cfRule type="expression" dxfId="10812" priority="5049">
      <formula>$CI$1=3</formula>
    </cfRule>
  </conditionalFormatting>
  <conditionalFormatting sqref="K978">
    <cfRule type="expression" dxfId="10811" priority="5048">
      <formula>$CI$1=4</formula>
    </cfRule>
  </conditionalFormatting>
  <conditionalFormatting sqref="K985">
    <cfRule type="expression" dxfId="10810" priority="4963">
      <formula>$CI$1=1</formula>
    </cfRule>
  </conditionalFormatting>
  <conditionalFormatting sqref="K986">
    <cfRule type="expression" dxfId="10809" priority="4962">
      <formula>$CI$1=2</formula>
    </cfRule>
  </conditionalFormatting>
  <conditionalFormatting sqref="K987">
    <cfRule type="expression" dxfId="10808" priority="4961">
      <formula>$CI$1=3</formula>
    </cfRule>
  </conditionalFormatting>
  <conditionalFormatting sqref="K988">
    <cfRule type="expression" dxfId="10807" priority="4960">
      <formula>$CI$1=4</formula>
    </cfRule>
  </conditionalFormatting>
  <conditionalFormatting sqref="K995">
    <cfRule type="expression" dxfId="10806" priority="4875">
      <formula>$CI$1=1</formula>
    </cfRule>
  </conditionalFormatting>
  <conditionalFormatting sqref="K996">
    <cfRule type="expression" dxfId="10805" priority="4874">
      <formula>$CI$1=2</formula>
    </cfRule>
  </conditionalFormatting>
  <conditionalFormatting sqref="K997">
    <cfRule type="expression" dxfId="10804" priority="4873">
      <formula>$CI$1=3</formula>
    </cfRule>
  </conditionalFormatting>
  <conditionalFormatting sqref="K998">
    <cfRule type="expression" dxfId="10803" priority="4872">
      <formula>$CI$1=4</formula>
    </cfRule>
  </conditionalFormatting>
  <conditionalFormatting sqref="K1005">
    <cfRule type="expression" dxfId="10802" priority="4787">
      <formula>$CI$1=1</formula>
    </cfRule>
  </conditionalFormatting>
  <conditionalFormatting sqref="K1006">
    <cfRule type="expression" dxfId="10801" priority="4786">
      <formula>$CI$1=2</formula>
    </cfRule>
  </conditionalFormatting>
  <conditionalFormatting sqref="K1007">
    <cfRule type="expression" dxfId="10800" priority="4785">
      <formula>$CI$1=3</formula>
    </cfRule>
  </conditionalFormatting>
  <conditionalFormatting sqref="K1008">
    <cfRule type="expression" dxfId="10799" priority="4784">
      <formula>$CI$1=4</formula>
    </cfRule>
  </conditionalFormatting>
  <conditionalFormatting sqref="K1015">
    <cfRule type="expression" dxfId="10798" priority="4699">
      <formula>$CI$1=1</formula>
    </cfRule>
  </conditionalFormatting>
  <conditionalFormatting sqref="K1016">
    <cfRule type="expression" dxfId="10797" priority="4698">
      <formula>$CI$1=2</formula>
    </cfRule>
  </conditionalFormatting>
  <conditionalFormatting sqref="K1017">
    <cfRule type="expression" dxfId="10796" priority="4697">
      <formula>$CI$1=3</formula>
    </cfRule>
  </conditionalFormatting>
  <conditionalFormatting sqref="K1018">
    <cfRule type="expression" dxfId="10795" priority="4696">
      <formula>$CI$1=4</formula>
    </cfRule>
  </conditionalFormatting>
  <conditionalFormatting sqref="K1025">
    <cfRule type="expression" dxfId="10794" priority="4611">
      <formula>$CI$1=1</formula>
    </cfRule>
  </conditionalFormatting>
  <conditionalFormatting sqref="K1026">
    <cfRule type="expression" dxfId="10793" priority="4610">
      <formula>$CI$1=2</formula>
    </cfRule>
  </conditionalFormatting>
  <conditionalFormatting sqref="K1027">
    <cfRule type="expression" dxfId="10792" priority="4609">
      <formula>$CI$1=3</formula>
    </cfRule>
  </conditionalFormatting>
  <conditionalFormatting sqref="K1028">
    <cfRule type="expression" dxfId="10791" priority="4608">
      <formula>$CI$1=4</formula>
    </cfRule>
  </conditionalFormatting>
  <conditionalFormatting sqref="K1035">
    <cfRule type="expression" dxfId="10790" priority="4523">
      <formula>$CI$1=1</formula>
    </cfRule>
  </conditionalFormatting>
  <conditionalFormatting sqref="K1036">
    <cfRule type="expression" dxfId="10789" priority="4522">
      <formula>$CI$1=2</formula>
    </cfRule>
  </conditionalFormatting>
  <conditionalFormatting sqref="K1037">
    <cfRule type="expression" dxfId="10788" priority="4521">
      <formula>$CI$1=3</formula>
    </cfRule>
  </conditionalFormatting>
  <conditionalFormatting sqref="K1038">
    <cfRule type="expression" dxfId="10787" priority="4520">
      <formula>$CI$1=4</formula>
    </cfRule>
  </conditionalFormatting>
  <conditionalFormatting sqref="K1045">
    <cfRule type="expression" dxfId="10786" priority="4435">
      <formula>$CI$1=1</formula>
    </cfRule>
  </conditionalFormatting>
  <conditionalFormatting sqref="K1046">
    <cfRule type="expression" dxfId="10785" priority="4434">
      <formula>$CI$1=2</formula>
    </cfRule>
  </conditionalFormatting>
  <conditionalFormatting sqref="K1047">
    <cfRule type="expression" dxfId="10784" priority="4433">
      <formula>$CI$1=3</formula>
    </cfRule>
  </conditionalFormatting>
  <conditionalFormatting sqref="K1048">
    <cfRule type="expression" dxfId="10783" priority="4432">
      <formula>$CI$1=4</formula>
    </cfRule>
  </conditionalFormatting>
  <conditionalFormatting sqref="K1055">
    <cfRule type="expression" dxfId="10782" priority="4347">
      <formula>$CI$1=1</formula>
    </cfRule>
  </conditionalFormatting>
  <conditionalFormatting sqref="K1056">
    <cfRule type="expression" dxfId="10781" priority="4346">
      <formula>$CI$1=2</formula>
    </cfRule>
  </conditionalFormatting>
  <conditionalFormatting sqref="K1057">
    <cfRule type="expression" dxfId="10780" priority="4345">
      <formula>$CI$1=3</formula>
    </cfRule>
  </conditionalFormatting>
  <conditionalFormatting sqref="K1058">
    <cfRule type="expression" dxfId="10779" priority="4344">
      <formula>$CI$1=4</formula>
    </cfRule>
  </conditionalFormatting>
  <conditionalFormatting sqref="K1065">
    <cfRule type="expression" dxfId="10778" priority="4259">
      <formula>$CI$1=1</formula>
    </cfRule>
  </conditionalFormatting>
  <conditionalFormatting sqref="K1066">
    <cfRule type="expression" dxfId="10777" priority="4258">
      <formula>$CI$1=2</formula>
    </cfRule>
  </conditionalFormatting>
  <conditionalFormatting sqref="K1067">
    <cfRule type="expression" dxfId="10776" priority="4257">
      <formula>$CI$1=3</formula>
    </cfRule>
  </conditionalFormatting>
  <conditionalFormatting sqref="K1068">
    <cfRule type="expression" dxfId="10775" priority="4256">
      <formula>$CI$1=4</formula>
    </cfRule>
  </conditionalFormatting>
  <conditionalFormatting sqref="K1075">
    <cfRule type="expression" dxfId="10774" priority="4171">
      <formula>$CI$1=1</formula>
    </cfRule>
  </conditionalFormatting>
  <conditionalFormatting sqref="K1076">
    <cfRule type="expression" dxfId="10773" priority="4170">
      <formula>$CI$1=2</formula>
    </cfRule>
  </conditionalFormatting>
  <conditionalFormatting sqref="K1077">
    <cfRule type="expression" dxfId="10772" priority="4169">
      <formula>$CI$1=3</formula>
    </cfRule>
  </conditionalFormatting>
  <conditionalFormatting sqref="K1078">
    <cfRule type="expression" dxfId="10771" priority="4168">
      <formula>$CI$1=4</formula>
    </cfRule>
  </conditionalFormatting>
  <conditionalFormatting sqref="K1085">
    <cfRule type="expression" dxfId="10770" priority="4083">
      <formula>$CI$1=1</formula>
    </cfRule>
  </conditionalFormatting>
  <conditionalFormatting sqref="K1086">
    <cfRule type="expression" dxfId="10769" priority="4082">
      <formula>$CI$1=2</formula>
    </cfRule>
  </conditionalFormatting>
  <conditionalFormatting sqref="K1087">
    <cfRule type="expression" dxfId="10768" priority="4081">
      <formula>$CI$1=3</formula>
    </cfRule>
  </conditionalFormatting>
  <conditionalFormatting sqref="K1088">
    <cfRule type="expression" dxfId="10767" priority="4080">
      <formula>$CI$1=4</formula>
    </cfRule>
  </conditionalFormatting>
  <conditionalFormatting sqref="K1095">
    <cfRule type="expression" dxfId="10766" priority="3995">
      <formula>$CI$1=1</formula>
    </cfRule>
  </conditionalFormatting>
  <conditionalFormatting sqref="K1096">
    <cfRule type="expression" dxfId="10765" priority="3994">
      <formula>$CI$1=2</formula>
    </cfRule>
  </conditionalFormatting>
  <conditionalFormatting sqref="K1097">
    <cfRule type="expression" dxfId="10764" priority="3993">
      <formula>$CI$1=3</formula>
    </cfRule>
  </conditionalFormatting>
  <conditionalFormatting sqref="K1098">
    <cfRule type="expression" dxfId="10763" priority="3992">
      <formula>$CI$1=4</formula>
    </cfRule>
  </conditionalFormatting>
  <conditionalFormatting sqref="K1105">
    <cfRule type="expression" dxfId="10762" priority="3907">
      <formula>$CI$1=1</formula>
    </cfRule>
  </conditionalFormatting>
  <conditionalFormatting sqref="K1106">
    <cfRule type="expression" dxfId="10761" priority="3906">
      <formula>$CI$1=2</formula>
    </cfRule>
  </conditionalFormatting>
  <conditionalFormatting sqref="K1107">
    <cfRule type="expression" dxfId="10760" priority="3905">
      <formula>$CI$1=3</formula>
    </cfRule>
  </conditionalFormatting>
  <conditionalFormatting sqref="K1108">
    <cfRule type="expression" dxfId="10759" priority="3904">
      <formula>$CI$1=4</formula>
    </cfRule>
  </conditionalFormatting>
  <conditionalFormatting sqref="K1115">
    <cfRule type="expression" dxfId="10758" priority="3819">
      <formula>$CI$1=1</formula>
    </cfRule>
  </conditionalFormatting>
  <conditionalFormatting sqref="K1116">
    <cfRule type="expression" dxfId="10757" priority="3818">
      <formula>$CI$1=2</formula>
    </cfRule>
  </conditionalFormatting>
  <conditionalFormatting sqref="K1117">
    <cfRule type="expression" dxfId="10756" priority="3817">
      <formula>$CI$1=3</formula>
    </cfRule>
  </conditionalFormatting>
  <conditionalFormatting sqref="K1118">
    <cfRule type="expression" dxfId="10755" priority="3816">
      <formula>$CI$1=4</formula>
    </cfRule>
  </conditionalFormatting>
  <conditionalFormatting sqref="K1125">
    <cfRule type="expression" dxfId="10754" priority="3731">
      <formula>$CI$1=1</formula>
    </cfRule>
  </conditionalFormatting>
  <conditionalFormatting sqref="K1126">
    <cfRule type="expression" dxfId="10753" priority="3730">
      <formula>$CI$1=2</formula>
    </cfRule>
  </conditionalFormatting>
  <conditionalFormatting sqref="K1127">
    <cfRule type="expression" dxfId="10752" priority="3729">
      <formula>$CI$1=3</formula>
    </cfRule>
  </conditionalFormatting>
  <conditionalFormatting sqref="K1128">
    <cfRule type="expression" dxfId="10751" priority="3728">
      <formula>$CI$1=4</formula>
    </cfRule>
  </conditionalFormatting>
  <conditionalFormatting sqref="K1135">
    <cfRule type="expression" dxfId="10750" priority="3643">
      <formula>$CI$1=1</formula>
    </cfRule>
  </conditionalFormatting>
  <conditionalFormatting sqref="K1136">
    <cfRule type="expression" dxfId="10749" priority="3642">
      <formula>$CI$1=2</formula>
    </cfRule>
  </conditionalFormatting>
  <conditionalFormatting sqref="K1137">
    <cfRule type="expression" dxfId="10748" priority="3641">
      <formula>$CI$1=3</formula>
    </cfRule>
  </conditionalFormatting>
  <conditionalFormatting sqref="K1138">
    <cfRule type="expression" dxfId="10747" priority="3640">
      <formula>$CI$1=4</formula>
    </cfRule>
  </conditionalFormatting>
  <conditionalFormatting sqref="K1145">
    <cfRule type="expression" dxfId="10746" priority="3555">
      <formula>$CI$1=1</formula>
    </cfRule>
  </conditionalFormatting>
  <conditionalFormatting sqref="K1146">
    <cfRule type="expression" dxfId="10745" priority="3554">
      <formula>$CI$1=2</formula>
    </cfRule>
  </conditionalFormatting>
  <conditionalFormatting sqref="K1147">
    <cfRule type="expression" dxfId="10744" priority="3553">
      <formula>$CI$1=3</formula>
    </cfRule>
  </conditionalFormatting>
  <conditionalFormatting sqref="K1148">
    <cfRule type="expression" dxfId="10743" priority="3552">
      <formula>$CI$1=4</formula>
    </cfRule>
  </conditionalFormatting>
  <conditionalFormatting sqref="K1155">
    <cfRule type="expression" dxfId="10742" priority="3467">
      <formula>$CI$1=1</formula>
    </cfRule>
  </conditionalFormatting>
  <conditionalFormatting sqref="K1156">
    <cfRule type="expression" dxfId="10741" priority="3466">
      <formula>$CI$1=2</formula>
    </cfRule>
  </conditionalFormatting>
  <conditionalFormatting sqref="K1157">
    <cfRule type="expression" dxfId="10740" priority="3465">
      <formula>$CI$1=3</formula>
    </cfRule>
  </conditionalFormatting>
  <conditionalFormatting sqref="K1158">
    <cfRule type="expression" dxfId="10739" priority="3464">
      <formula>$CI$1=4</formula>
    </cfRule>
  </conditionalFormatting>
  <conditionalFormatting sqref="K1165">
    <cfRule type="expression" dxfId="10738" priority="3379">
      <formula>$CI$1=1</formula>
    </cfRule>
  </conditionalFormatting>
  <conditionalFormatting sqref="K1166">
    <cfRule type="expression" dxfId="10737" priority="3378">
      <formula>$CI$1=2</formula>
    </cfRule>
  </conditionalFormatting>
  <conditionalFormatting sqref="K1167">
    <cfRule type="expression" dxfId="10736" priority="3377">
      <formula>$CI$1=3</formula>
    </cfRule>
  </conditionalFormatting>
  <conditionalFormatting sqref="K1168">
    <cfRule type="expression" dxfId="10735" priority="3376">
      <formula>$CI$1=4</formula>
    </cfRule>
  </conditionalFormatting>
  <conditionalFormatting sqref="K1175">
    <cfRule type="expression" dxfId="10734" priority="3291">
      <formula>$CI$1=1</formula>
    </cfRule>
  </conditionalFormatting>
  <conditionalFormatting sqref="K1176">
    <cfRule type="expression" dxfId="10733" priority="3290">
      <formula>$CI$1=2</formula>
    </cfRule>
  </conditionalFormatting>
  <conditionalFormatting sqref="K1177">
    <cfRule type="expression" dxfId="10732" priority="3289">
      <formula>$CI$1=3</formula>
    </cfRule>
  </conditionalFormatting>
  <conditionalFormatting sqref="K1178">
    <cfRule type="expression" dxfId="10731" priority="3288">
      <formula>$CI$1=4</formula>
    </cfRule>
  </conditionalFormatting>
  <conditionalFormatting sqref="K1185">
    <cfRule type="expression" dxfId="10730" priority="3203">
      <formula>$CI$1=1</formula>
    </cfRule>
  </conditionalFormatting>
  <conditionalFormatting sqref="K1186">
    <cfRule type="expression" dxfId="10729" priority="3202">
      <formula>$CI$1=2</formula>
    </cfRule>
  </conditionalFormatting>
  <conditionalFormatting sqref="K1187">
    <cfRule type="expression" dxfId="10728" priority="3201">
      <formula>$CI$1=3</formula>
    </cfRule>
  </conditionalFormatting>
  <conditionalFormatting sqref="K1188">
    <cfRule type="expression" dxfId="10727" priority="3200">
      <formula>$CI$1=4</formula>
    </cfRule>
  </conditionalFormatting>
  <conditionalFormatting sqref="K1195">
    <cfRule type="expression" dxfId="10726" priority="3115">
      <formula>$CI$1=1</formula>
    </cfRule>
  </conditionalFormatting>
  <conditionalFormatting sqref="K1196">
    <cfRule type="expression" dxfId="10725" priority="3114">
      <formula>$CI$1=2</formula>
    </cfRule>
  </conditionalFormatting>
  <conditionalFormatting sqref="K1197">
    <cfRule type="expression" dxfId="10724" priority="3113">
      <formula>$CI$1=3</formula>
    </cfRule>
  </conditionalFormatting>
  <conditionalFormatting sqref="K1198">
    <cfRule type="expression" dxfId="10723" priority="3112">
      <formula>$CI$1=4</formula>
    </cfRule>
  </conditionalFormatting>
  <conditionalFormatting sqref="K1205">
    <cfRule type="expression" dxfId="10722" priority="3027">
      <formula>$CI$1=1</formula>
    </cfRule>
  </conditionalFormatting>
  <conditionalFormatting sqref="K1206">
    <cfRule type="expression" dxfId="10721" priority="3026">
      <formula>$CI$1=2</formula>
    </cfRule>
  </conditionalFormatting>
  <conditionalFormatting sqref="K1207">
    <cfRule type="expression" dxfId="10720" priority="3025">
      <formula>$CI$1=3</formula>
    </cfRule>
  </conditionalFormatting>
  <conditionalFormatting sqref="K1208">
    <cfRule type="expression" dxfId="10719" priority="3024">
      <formula>$CI$1=4</formula>
    </cfRule>
  </conditionalFormatting>
  <conditionalFormatting sqref="K1215">
    <cfRule type="expression" dxfId="10718" priority="2939">
      <formula>$CI$1=1</formula>
    </cfRule>
  </conditionalFormatting>
  <conditionalFormatting sqref="K1216">
    <cfRule type="expression" dxfId="10717" priority="2938">
      <formula>$CI$1=2</formula>
    </cfRule>
  </conditionalFormatting>
  <conditionalFormatting sqref="K1217">
    <cfRule type="expression" dxfId="10716" priority="2937">
      <formula>$CI$1=3</formula>
    </cfRule>
  </conditionalFormatting>
  <conditionalFormatting sqref="K1218">
    <cfRule type="expression" dxfId="10715" priority="2936">
      <formula>$CI$1=4</formula>
    </cfRule>
  </conditionalFormatting>
  <conditionalFormatting sqref="K1225">
    <cfRule type="expression" dxfId="10714" priority="2851">
      <formula>$CI$1=1</formula>
    </cfRule>
  </conditionalFormatting>
  <conditionalFormatting sqref="K1226">
    <cfRule type="expression" dxfId="10713" priority="2850">
      <formula>$CI$1=2</formula>
    </cfRule>
  </conditionalFormatting>
  <conditionalFormatting sqref="K1227">
    <cfRule type="expression" dxfId="10712" priority="2849">
      <formula>$CI$1=3</formula>
    </cfRule>
  </conditionalFormatting>
  <conditionalFormatting sqref="K1228">
    <cfRule type="expression" dxfId="10711" priority="2848">
      <formula>$CI$1=4</formula>
    </cfRule>
  </conditionalFormatting>
  <conditionalFormatting sqref="K1235">
    <cfRule type="expression" dxfId="10710" priority="2763">
      <formula>$CI$1=1</formula>
    </cfRule>
  </conditionalFormatting>
  <conditionalFormatting sqref="K1236">
    <cfRule type="expression" dxfId="10709" priority="2762">
      <formula>$CI$1=2</formula>
    </cfRule>
  </conditionalFormatting>
  <conditionalFormatting sqref="K1237">
    <cfRule type="expression" dxfId="10708" priority="2761">
      <formula>$CI$1=3</formula>
    </cfRule>
  </conditionalFormatting>
  <conditionalFormatting sqref="K1238">
    <cfRule type="expression" dxfId="10707" priority="2760">
      <formula>$CI$1=4</formula>
    </cfRule>
  </conditionalFormatting>
  <conditionalFormatting sqref="K1245">
    <cfRule type="expression" dxfId="10706" priority="2675">
      <formula>$CI$1=1</formula>
    </cfRule>
  </conditionalFormatting>
  <conditionalFormatting sqref="K1246">
    <cfRule type="expression" dxfId="10705" priority="2674">
      <formula>$CI$1=2</formula>
    </cfRule>
  </conditionalFormatting>
  <conditionalFormatting sqref="K1247">
    <cfRule type="expression" dxfId="10704" priority="2673">
      <formula>$CI$1=3</formula>
    </cfRule>
  </conditionalFormatting>
  <conditionalFormatting sqref="K1248">
    <cfRule type="expression" dxfId="10703" priority="2672">
      <formula>$CI$1=4</formula>
    </cfRule>
  </conditionalFormatting>
  <conditionalFormatting sqref="K1255">
    <cfRule type="expression" dxfId="10702" priority="2587">
      <formula>$CI$1=1</formula>
    </cfRule>
  </conditionalFormatting>
  <conditionalFormatting sqref="K1256">
    <cfRule type="expression" dxfId="10701" priority="2586">
      <formula>$CI$1=2</formula>
    </cfRule>
  </conditionalFormatting>
  <conditionalFormatting sqref="K1257">
    <cfRule type="expression" dxfId="10700" priority="2585">
      <formula>$CI$1=3</formula>
    </cfRule>
  </conditionalFormatting>
  <conditionalFormatting sqref="K1258">
    <cfRule type="expression" dxfId="10699" priority="2584">
      <formula>$CI$1=4</formula>
    </cfRule>
  </conditionalFormatting>
  <conditionalFormatting sqref="K1265">
    <cfRule type="expression" dxfId="10698" priority="2499">
      <formula>$CI$1=1</formula>
    </cfRule>
  </conditionalFormatting>
  <conditionalFormatting sqref="K1266">
    <cfRule type="expression" dxfId="10697" priority="2498">
      <formula>$CI$1=2</formula>
    </cfRule>
  </conditionalFormatting>
  <conditionalFormatting sqref="K1267">
    <cfRule type="expression" dxfId="10696" priority="2497">
      <formula>$CI$1=3</formula>
    </cfRule>
  </conditionalFormatting>
  <conditionalFormatting sqref="K1268">
    <cfRule type="expression" dxfId="10695" priority="2496">
      <formula>$CI$1=4</formula>
    </cfRule>
  </conditionalFormatting>
  <conditionalFormatting sqref="K1275">
    <cfRule type="expression" dxfId="10694" priority="2411">
      <formula>$CI$1=1</formula>
    </cfRule>
  </conditionalFormatting>
  <conditionalFormatting sqref="K1276">
    <cfRule type="expression" dxfId="10693" priority="2410">
      <formula>$CI$1=2</formula>
    </cfRule>
  </conditionalFormatting>
  <conditionalFormatting sqref="K1277">
    <cfRule type="expression" dxfId="10692" priority="2409">
      <formula>$CI$1=3</formula>
    </cfRule>
  </conditionalFormatting>
  <conditionalFormatting sqref="K1278">
    <cfRule type="expression" dxfId="10691" priority="2408">
      <formula>$CI$1=4</formula>
    </cfRule>
  </conditionalFormatting>
  <conditionalFormatting sqref="K1285">
    <cfRule type="expression" dxfId="10690" priority="2323">
      <formula>$CI$1=1</formula>
    </cfRule>
  </conditionalFormatting>
  <conditionalFormatting sqref="K1286">
    <cfRule type="expression" dxfId="10689" priority="2322">
      <formula>$CI$1=2</formula>
    </cfRule>
  </conditionalFormatting>
  <conditionalFormatting sqref="K1287">
    <cfRule type="expression" dxfId="10688" priority="2321">
      <formula>$CI$1=3</formula>
    </cfRule>
  </conditionalFormatting>
  <conditionalFormatting sqref="K1288">
    <cfRule type="expression" dxfId="10687" priority="2320">
      <formula>$CI$1=4</formula>
    </cfRule>
  </conditionalFormatting>
  <conditionalFormatting sqref="K1295">
    <cfRule type="expression" dxfId="10686" priority="2235">
      <formula>$CI$1=1</formula>
    </cfRule>
  </conditionalFormatting>
  <conditionalFormatting sqref="K1296">
    <cfRule type="expression" dxfId="10685" priority="2234">
      <formula>$CI$1=2</formula>
    </cfRule>
  </conditionalFormatting>
  <conditionalFormatting sqref="K1297">
    <cfRule type="expression" dxfId="10684" priority="2233">
      <formula>$CI$1=3</formula>
    </cfRule>
  </conditionalFormatting>
  <conditionalFormatting sqref="K1298">
    <cfRule type="expression" dxfId="10683" priority="2232">
      <formula>$CI$1=4</formula>
    </cfRule>
  </conditionalFormatting>
  <conditionalFormatting sqref="K1305">
    <cfRule type="expression" dxfId="10682" priority="2147">
      <formula>$CI$1=1</formula>
    </cfRule>
  </conditionalFormatting>
  <conditionalFormatting sqref="K1306">
    <cfRule type="expression" dxfId="10681" priority="2146">
      <formula>$CI$1=2</formula>
    </cfRule>
  </conditionalFormatting>
  <conditionalFormatting sqref="K1307">
    <cfRule type="expression" dxfId="10680" priority="2145">
      <formula>$CI$1=3</formula>
    </cfRule>
  </conditionalFormatting>
  <conditionalFormatting sqref="K1308">
    <cfRule type="expression" dxfId="10679" priority="2144">
      <formula>$CI$1=4</formula>
    </cfRule>
  </conditionalFormatting>
  <conditionalFormatting sqref="K1315">
    <cfRule type="expression" dxfId="10678" priority="2059">
      <formula>$CI$1=1</formula>
    </cfRule>
  </conditionalFormatting>
  <conditionalFormatting sqref="K1316">
    <cfRule type="expression" dxfId="10677" priority="2058">
      <formula>$CI$1=2</formula>
    </cfRule>
  </conditionalFormatting>
  <conditionalFormatting sqref="K1317">
    <cfRule type="expression" dxfId="10676" priority="2057">
      <formula>$CI$1=3</formula>
    </cfRule>
  </conditionalFormatting>
  <conditionalFormatting sqref="K1318">
    <cfRule type="expression" dxfId="10675" priority="2056">
      <formula>$CI$1=4</formula>
    </cfRule>
  </conditionalFormatting>
  <conditionalFormatting sqref="K1325">
    <cfRule type="expression" dxfId="10674" priority="1971">
      <formula>$CI$1=1</formula>
    </cfRule>
  </conditionalFormatting>
  <conditionalFormatting sqref="K1326">
    <cfRule type="expression" dxfId="10673" priority="1970">
      <formula>$CI$1=2</formula>
    </cfRule>
  </conditionalFormatting>
  <conditionalFormatting sqref="K1327">
    <cfRule type="expression" dxfId="10672" priority="1969">
      <formula>$CI$1=3</formula>
    </cfRule>
  </conditionalFormatting>
  <conditionalFormatting sqref="K1328">
    <cfRule type="expression" dxfId="10671" priority="1968">
      <formula>$CI$1=4</formula>
    </cfRule>
  </conditionalFormatting>
  <conditionalFormatting sqref="K1335">
    <cfRule type="expression" dxfId="10670" priority="1883">
      <formula>$CI$1=1</formula>
    </cfRule>
  </conditionalFormatting>
  <conditionalFormatting sqref="K1336">
    <cfRule type="expression" dxfId="10669" priority="1882">
      <formula>$CI$1=2</formula>
    </cfRule>
  </conditionalFormatting>
  <conditionalFormatting sqref="K1337">
    <cfRule type="expression" dxfId="10668" priority="1881">
      <formula>$CI$1=3</formula>
    </cfRule>
  </conditionalFormatting>
  <conditionalFormatting sqref="K1338">
    <cfRule type="expression" dxfId="10667" priority="1880">
      <formula>$CI$1=4</formula>
    </cfRule>
  </conditionalFormatting>
  <conditionalFormatting sqref="K1345">
    <cfRule type="expression" dxfId="10666" priority="1795">
      <formula>$CI$1=1</formula>
    </cfRule>
  </conditionalFormatting>
  <conditionalFormatting sqref="K1346">
    <cfRule type="expression" dxfId="10665" priority="1794">
      <formula>$CI$1=2</formula>
    </cfRule>
  </conditionalFormatting>
  <conditionalFormatting sqref="K1347">
    <cfRule type="expression" dxfId="10664" priority="1793">
      <formula>$CI$1=3</formula>
    </cfRule>
  </conditionalFormatting>
  <conditionalFormatting sqref="K1348">
    <cfRule type="expression" dxfId="10663" priority="1792">
      <formula>$CI$1=4</formula>
    </cfRule>
  </conditionalFormatting>
  <conditionalFormatting sqref="K1355">
    <cfRule type="expression" dxfId="10662" priority="1707">
      <formula>$CI$1=1</formula>
    </cfRule>
  </conditionalFormatting>
  <conditionalFormatting sqref="K1356">
    <cfRule type="expression" dxfId="10661" priority="1706">
      <formula>$CI$1=2</formula>
    </cfRule>
  </conditionalFormatting>
  <conditionalFormatting sqref="K1357">
    <cfRule type="expression" dxfId="10660" priority="1705">
      <formula>$CI$1=3</formula>
    </cfRule>
  </conditionalFormatting>
  <conditionalFormatting sqref="K1358">
    <cfRule type="expression" dxfId="10659" priority="1704">
      <formula>$CI$1=4</formula>
    </cfRule>
  </conditionalFormatting>
  <conditionalFormatting sqref="K1365">
    <cfRule type="expression" dxfId="10658" priority="1619">
      <formula>$CI$1=1</formula>
    </cfRule>
  </conditionalFormatting>
  <conditionalFormatting sqref="K1366">
    <cfRule type="expression" dxfId="10657" priority="1618">
      <formula>$CI$1=2</formula>
    </cfRule>
  </conditionalFormatting>
  <conditionalFormatting sqref="K1367">
    <cfRule type="expression" dxfId="10656" priority="1617">
      <formula>$CI$1=3</formula>
    </cfRule>
  </conditionalFormatting>
  <conditionalFormatting sqref="K1368">
    <cfRule type="expression" dxfId="10655" priority="1616">
      <formula>$CI$1=4</formula>
    </cfRule>
  </conditionalFormatting>
  <conditionalFormatting sqref="K1375">
    <cfRule type="expression" dxfId="10654" priority="1531">
      <formula>$CI$1=1</formula>
    </cfRule>
  </conditionalFormatting>
  <conditionalFormatting sqref="K1376">
    <cfRule type="expression" dxfId="10653" priority="1530">
      <formula>$CI$1=2</formula>
    </cfRule>
  </conditionalFormatting>
  <conditionalFormatting sqref="K1377">
    <cfRule type="expression" dxfId="10652" priority="1529">
      <formula>$CI$1=3</formula>
    </cfRule>
  </conditionalFormatting>
  <conditionalFormatting sqref="K1378">
    <cfRule type="expression" dxfId="10651" priority="1528">
      <formula>$CI$1=4</formula>
    </cfRule>
  </conditionalFormatting>
  <conditionalFormatting sqref="K1385">
    <cfRule type="expression" dxfId="10650" priority="1443">
      <formula>$CI$1=1</formula>
    </cfRule>
  </conditionalFormatting>
  <conditionalFormatting sqref="K1386">
    <cfRule type="expression" dxfId="10649" priority="1442">
      <formula>$CI$1=2</formula>
    </cfRule>
  </conditionalFormatting>
  <conditionalFormatting sqref="K1387">
    <cfRule type="expression" dxfId="10648" priority="1441">
      <formula>$CI$1=3</formula>
    </cfRule>
  </conditionalFormatting>
  <conditionalFormatting sqref="K1388">
    <cfRule type="expression" dxfId="10647" priority="1440">
      <formula>$CI$1=4</formula>
    </cfRule>
  </conditionalFormatting>
  <conditionalFormatting sqref="K1395">
    <cfRule type="expression" dxfId="10646" priority="1355">
      <formula>$CI$1=1</formula>
    </cfRule>
  </conditionalFormatting>
  <conditionalFormatting sqref="K1396">
    <cfRule type="expression" dxfId="10645" priority="1354">
      <formula>$CI$1=2</formula>
    </cfRule>
  </conditionalFormatting>
  <conditionalFormatting sqref="K1397">
    <cfRule type="expression" dxfId="10644" priority="1353">
      <formula>$CI$1=3</formula>
    </cfRule>
  </conditionalFormatting>
  <conditionalFormatting sqref="K1398">
    <cfRule type="expression" dxfId="10643" priority="1352">
      <formula>$CI$1=4</formula>
    </cfRule>
  </conditionalFormatting>
  <conditionalFormatting sqref="K1405">
    <cfRule type="expression" dxfId="10642" priority="1267">
      <formula>$CI$1=1</formula>
    </cfRule>
  </conditionalFormatting>
  <conditionalFormatting sqref="K1406">
    <cfRule type="expression" dxfId="10641" priority="1266">
      <formula>$CI$1=2</formula>
    </cfRule>
  </conditionalFormatting>
  <conditionalFormatting sqref="K1407">
    <cfRule type="expression" dxfId="10640" priority="1265">
      <formula>$CI$1=3</formula>
    </cfRule>
  </conditionalFormatting>
  <conditionalFormatting sqref="K1408">
    <cfRule type="expression" dxfId="10639" priority="1264">
      <formula>$CI$1=4</formula>
    </cfRule>
  </conditionalFormatting>
  <conditionalFormatting sqref="K1415">
    <cfRule type="expression" dxfId="10638" priority="1179">
      <formula>$CI$1=1</formula>
    </cfRule>
  </conditionalFormatting>
  <conditionalFormatting sqref="K1416">
    <cfRule type="expression" dxfId="10637" priority="1178">
      <formula>$CI$1=2</formula>
    </cfRule>
  </conditionalFormatting>
  <conditionalFormatting sqref="K1417">
    <cfRule type="expression" dxfId="10636" priority="1177">
      <formula>$CI$1=3</formula>
    </cfRule>
  </conditionalFormatting>
  <conditionalFormatting sqref="K1418">
    <cfRule type="expression" dxfId="10635" priority="1176">
      <formula>$CI$1=4</formula>
    </cfRule>
  </conditionalFormatting>
  <conditionalFormatting sqref="K1425">
    <cfRule type="expression" dxfId="10634" priority="1091">
      <formula>$CI$1=1</formula>
    </cfRule>
  </conditionalFormatting>
  <conditionalFormatting sqref="K1426">
    <cfRule type="expression" dxfId="10633" priority="1090">
      <formula>$CI$1=2</formula>
    </cfRule>
  </conditionalFormatting>
  <conditionalFormatting sqref="K1427">
    <cfRule type="expression" dxfId="10632" priority="1089">
      <formula>$CI$1=3</formula>
    </cfRule>
  </conditionalFormatting>
  <conditionalFormatting sqref="K1428">
    <cfRule type="expression" dxfId="10631" priority="1088">
      <formula>$CI$1=4</formula>
    </cfRule>
  </conditionalFormatting>
  <conditionalFormatting sqref="K1435">
    <cfRule type="expression" dxfId="10630" priority="1003">
      <formula>$CI$1=1</formula>
    </cfRule>
  </conditionalFormatting>
  <conditionalFormatting sqref="K1436">
    <cfRule type="expression" dxfId="10629" priority="1002">
      <formula>$CI$1=2</formula>
    </cfRule>
  </conditionalFormatting>
  <conditionalFormatting sqref="K1437">
    <cfRule type="expression" dxfId="10628" priority="1001">
      <formula>$CI$1=3</formula>
    </cfRule>
  </conditionalFormatting>
  <conditionalFormatting sqref="K1438">
    <cfRule type="expression" dxfId="10627" priority="1000">
      <formula>$CI$1=4</formula>
    </cfRule>
  </conditionalFormatting>
  <conditionalFormatting sqref="K1445">
    <cfRule type="expression" dxfId="10626" priority="915">
      <formula>$CI$1=1</formula>
    </cfRule>
  </conditionalFormatting>
  <conditionalFormatting sqref="K1446">
    <cfRule type="expression" dxfId="10625" priority="914">
      <formula>$CI$1=2</formula>
    </cfRule>
  </conditionalFormatting>
  <conditionalFormatting sqref="K1447">
    <cfRule type="expression" dxfId="10624" priority="913">
      <formula>$CI$1=3</formula>
    </cfRule>
  </conditionalFormatting>
  <conditionalFormatting sqref="K1448">
    <cfRule type="expression" dxfId="10623" priority="912">
      <formula>$CI$1=4</formula>
    </cfRule>
  </conditionalFormatting>
  <conditionalFormatting sqref="K1455">
    <cfRule type="expression" dxfId="10622" priority="827">
      <formula>$CI$1=1</formula>
    </cfRule>
  </conditionalFormatting>
  <conditionalFormatting sqref="K1456">
    <cfRule type="expression" dxfId="10621" priority="826">
      <formula>$CI$1=2</formula>
    </cfRule>
  </conditionalFormatting>
  <conditionalFormatting sqref="K1457">
    <cfRule type="expression" dxfId="10620" priority="825">
      <formula>$CI$1=3</formula>
    </cfRule>
  </conditionalFormatting>
  <conditionalFormatting sqref="K1458">
    <cfRule type="expression" dxfId="10619" priority="824">
      <formula>$CI$1=4</formula>
    </cfRule>
  </conditionalFormatting>
  <conditionalFormatting sqref="K1465">
    <cfRule type="expression" dxfId="10618" priority="739">
      <formula>$CI$1=1</formula>
    </cfRule>
  </conditionalFormatting>
  <conditionalFormatting sqref="K1466">
    <cfRule type="expression" dxfId="10617" priority="738">
      <formula>$CI$1=2</formula>
    </cfRule>
  </conditionalFormatting>
  <conditionalFormatting sqref="K1467">
    <cfRule type="expression" dxfId="10616" priority="737">
      <formula>$CI$1=3</formula>
    </cfRule>
  </conditionalFormatting>
  <conditionalFormatting sqref="K1468">
    <cfRule type="expression" dxfId="10615" priority="736">
      <formula>$CI$1=4</formula>
    </cfRule>
  </conditionalFormatting>
  <conditionalFormatting sqref="K1475">
    <cfRule type="expression" dxfId="10614" priority="651">
      <formula>$CI$1=1</formula>
    </cfRule>
  </conditionalFormatting>
  <conditionalFormatting sqref="K1476">
    <cfRule type="expression" dxfId="10613" priority="650">
      <formula>$CI$1=2</formula>
    </cfRule>
  </conditionalFormatting>
  <conditionalFormatting sqref="K1477">
    <cfRule type="expression" dxfId="10612" priority="649">
      <formula>$CI$1=3</formula>
    </cfRule>
  </conditionalFormatting>
  <conditionalFormatting sqref="K1478">
    <cfRule type="expression" dxfId="10611" priority="648">
      <formula>$CI$1=4</formula>
    </cfRule>
  </conditionalFormatting>
  <conditionalFormatting sqref="K1485">
    <cfRule type="expression" dxfId="10610" priority="563">
      <formula>$CI$1=1</formula>
    </cfRule>
  </conditionalFormatting>
  <conditionalFormatting sqref="K1486">
    <cfRule type="expression" dxfId="10609" priority="562">
      <formula>$CI$1=2</formula>
    </cfRule>
  </conditionalFormatting>
  <conditionalFormatting sqref="K1487">
    <cfRule type="expression" dxfId="10608" priority="561">
      <formula>$CI$1=3</formula>
    </cfRule>
  </conditionalFormatting>
  <conditionalFormatting sqref="K1488">
    <cfRule type="expression" dxfId="10607" priority="560">
      <formula>$CI$1=4</formula>
    </cfRule>
  </conditionalFormatting>
  <conditionalFormatting sqref="K1495">
    <cfRule type="expression" dxfId="10606" priority="475">
      <formula>$CI$1=1</formula>
    </cfRule>
  </conditionalFormatting>
  <conditionalFormatting sqref="K1496">
    <cfRule type="expression" dxfId="10605" priority="474">
      <formula>$CI$1=2</formula>
    </cfRule>
  </conditionalFormatting>
  <conditionalFormatting sqref="K1497">
    <cfRule type="expression" dxfId="10604" priority="473">
      <formula>$CI$1=3</formula>
    </cfRule>
  </conditionalFormatting>
  <conditionalFormatting sqref="K1498">
    <cfRule type="expression" dxfId="10603" priority="472">
      <formula>$CI$1=4</formula>
    </cfRule>
  </conditionalFormatting>
  <conditionalFormatting sqref="M5">
    <cfRule type="expression" dxfId="10602" priority="15471">
      <formula>$CI$1=1</formula>
    </cfRule>
  </conditionalFormatting>
  <conditionalFormatting sqref="M6">
    <cfRule type="expression" dxfId="10601" priority="15470">
      <formula>$CI$1=2</formula>
    </cfRule>
  </conditionalFormatting>
  <conditionalFormatting sqref="M7">
    <cfRule type="expression" dxfId="10600" priority="15469">
      <formula>$CI$1=3</formula>
    </cfRule>
  </conditionalFormatting>
  <conditionalFormatting sqref="M8">
    <cfRule type="expression" dxfId="10599" priority="15468">
      <formula>$CI$1=4</formula>
    </cfRule>
  </conditionalFormatting>
  <conditionalFormatting sqref="M15">
    <cfRule type="expression" dxfId="10598" priority="13495">
      <formula>$CI$1=1</formula>
    </cfRule>
  </conditionalFormatting>
  <conditionalFormatting sqref="M16">
    <cfRule type="expression" dxfId="10597" priority="13494">
      <formula>$CI$1=2</formula>
    </cfRule>
  </conditionalFormatting>
  <conditionalFormatting sqref="M17">
    <cfRule type="expression" dxfId="10596" priority="13493">
      <formula>$CI$1=3</formula>
    </cfRule>
  </conditionalFormatting>
  <conditionalFormatting sqref="M18">
    <cfRule type="expression" dxfId="10595" priority="13492">
      <formula>$CI$1=4</formula>
    </cfRule>
  </conditionalFormatting>
  <conditionalFormatting sqref="M25">
    <cfRule type="expression" dxfId="10594" priority="13407">
      <formula>$CI$1=1</formula>
    </cfRule>
  </conditionalFormatting>
  <conditionalFormatting sqref="M26">
    <cfRule type="expression" dxfId="10593" priority="13406">
      <formula>$CI$1=2</formula>
    </cfRule>
  </conditionalFormatting>
  <conditionalFormatting sqref="M27">
    <cfRule type="expression" dxfId="10592" priority="13405">
      <formula>$CI$1=3</formula>
    </cfRule>
  </conditionalFormatting>
  <conditionalFormatting sqref="M28">
    <cfRule type="expression" dxfId="10591" priority="13404">
      <formula>$CI$1=4</formula>
    </cfRule>
  </conditionalFormatting>
  <conditionalFormatting sqref="M35">
    <cfRule type="expression" dxfId="10590" priority="13319">
      <formula>$CI$1=1</formula>
    </cfRule>
  </conditionalFormatting>
  <conditionalFormatting sqref="M36">
    <cfRule type="expression" dxfId="10589" priority="13318">
      <formula>$CI$1=2</formula>
    </cfRule>
  </conditionalFormatting>
  <conditionalFormatting sqref="M37">
    <cfRule type="expression" dxfId="10588" priority="13317">
      <formula>$CI$1=3</formula>
    </cfRule>
  </conditionalFormatting>
  <conditionalFormatting sqref="M38">
    <cfRule type="expression" dxfId="10587" priority="13316">
      <formula>$CI$1=4</formula>
    </cfRule>
  </conditionalFormatting>
  <conditionalFormatting sqref="M45">
    <cfRule type="expression" dxfId="10586" priority="13231">
      <formula>$CI$1=1</formula>
    </cfRule>
  </conditionalFormatting>
  <conditionalFormatting sqref="M46">
    <cfRule type="expression" dxfId="10585" priority="13230">
      <formula>$CI$1=2</formula>
    </cfRule>
  </conditionalFormatting>
  <conditionalFormatting sqref="M47">
    <cfRule type="expression" dxfId="10584" priority="13229">
      <formula>$CI$1=3</formula>
    </cfRule>
  </conditionalFormatting>
  <conditionalFormatting sqref="M48">
    <cfRule type="expression" dxfId="10583" priority="13228">
      <formula>$CI$1=4</formula>
    </cfRule>
  </conditionalFormatting>
  <conditionalFormatting sqref="M55">
    <cfRule type="expression" dxfId="10582" priority="13143">
      <formula>$CI$1=1</formula>
    </cfRule>
  </conditionalFormatting>
  <conditionalFormatting sqref="M56">
    <cfRule type="expression" dxfId="10581" priority="13142">
      <formula>$CI$1=2</formula>
    </cfRule>
  </conditionalFormatting>
  <conditionalFormatting sqref="M57">
    <cfRule type="expression" dxfId="10580" priority="13141">
      <formula>$CI$1=3</formula>
    </cfRule>
  </conditionalFormatting>
  <conditionalFormatting sqref="M58">
    <cfRule type="expression" dxfId="10579" priority="13140">
      <formula>$CI$1=4</formula>
    </cfRule>
  </conditionalFormatting>
  <conditionalFormatting sqref="M65">
    <cfRule type="expression" dxfId="10578" priority="13055">
      <formula>$CI$1=1</formula>
    </cfRule>
  </conditionalFormatting>
  <conditionalFormatting sqref="M66">
    <cfRule type="expression" dxfId="10577" priority="13054">
      <formula>$CI$1=2</formula>
    </cfRule>
  </conditionalFormatting>
  <conditionalFormatting sqref="M67">
    <cfRule type="expression" dxfId="10576" priority="13053">
      <formula>$CI$1=3</formula>
    </cfRule>
  </conditionalFormatting>
  <conditionalFormatting sqref="M68">
    <cfRule type="expression" dxfId="10575" priority="13052">
      <formula>$CI$1=4</formula>
    </cfRule>
  </conditionalFormatting>
  <conditionalFormatting sqref="M75">
    <cfRule type="expression" dxfId="10574" priority="12967">
      <formula>$CI$1=1</formula>
    </cfRule>
  </conditionalFormatting>
  <conditionalFormatting sqref="M76">
    <cfRule type="expression" dxfId="10573" priority="12966">
      <formula>$CI$1=2</formula>
    </cfRule>
  </conditionalFormatting>
  <conditionalFormatting sqref="M77">
    <cfRule type="expression" dxfId="10572" priority="12965">
      <formula>$CI$1=3</formula>
    </cfRule>
  </conditionalFormatting>
  <conditionalFormatting sqref="M78">
    <cfRule type="expression" dxfId="10571" priority="12964">
      <formula>$CI$1=4</formula>
    </cfRule>
  </conditionalFormatting>
  <conditionalFormatting sqref="M85">
    <cfRule type="expression" dxfId="10570" priority="12879">
      <formula>$CI$1=1</formula>
    </cfRule>
  </conditionalFormatting>
  <conditionalFormatting sqref="M86">
    <cfRule type="expression" dxfId="10569" priority="12878">
      <formula>$CI$1=2</formula>
    </cfRule>
  </conditionalFormatting>
  <conditionalFormatting sqref="M87">
    <cfRule type="expression" dxfId="10568" priority="12877">
      <formula>$CI$1=3</formula>
    </cfRule>
  </conditionalFormatting>
  <conditionalFormatting sqref="M88">
    <cfRule type="expression" dxfId="10567" priority="12876">
      <formula>$CI$1=4</formula>
    </cfRule>
  </conditionalFormatting>
  <conditionalFormatting sqref="M95">
    <cfRule type="expression" dxfId="10566" priority="12791">
      <formula>$CI$1=1</formula>
    </cfRule>
  </conditionalFormatting>
  <conditionalFormatting sqref="M96">
    <cfRule type="expression" dxfId="10565" priority="12790">
      <formula>$CI$1=2</formula>
    </cfRule>
  </conditionalFormatting>
  <conditionalFormatting sqref="M97">
    <cfRule type="expression" dxfId="10564" priority="12789">
      <formula>$CI$1=3</formula>
    </cfRule>
  </conditionalFormatting>
  <conditionalFormatting sqref="M98">
    <cfRule type="expression" dxfId="10563" priority="12788">
      <formula>$CI$1=4</formula>
    </cfRule>
  </conditionalFormatting>
  <conditionalFormatting sqref="M105">
    <cfRule type="expression" dxfId="10562" priority="12703">
      <formula>$CI$1=1</formula>
    </cfRule>
  </conditionalFormatting>
  <conditionalFormatting sqref="M106">
    <cfRule type="expression" dxfId="10561" priority="12702">
      <formula>$CI$1=2</formula>
    </cfRule>
  </conditionalFormatting>
  <conditionalFormatting sqref="M107">
    <cfRule type="expression" dxfId="10560" priority="12701">
      <formula>$CI$1=3</formula>
    </cfRule>
  </conditionalFormatting>
  <conditionalFormatting sqref="M108">
    <cfRule type="expression" dxfId="10559" priority="12700">
      <formula>$CI$1=4</formula>
    </cfRule>
  </conditionalFormatting>
  <conditionalFormatting sqref="M115">
    <cfRule type="expression" dxfId="10558" priority="12615">
      <formula>$CI$1=1</formula>
    </cfRule>
  </conditionalFormatting>
  <conditionalFormatting sqref="M116">
    <cfRule type="expression" dxfId="10557" priority="12614">
      <formula>$CI$1=2</formula>
    </cfRule>
  </conditionalFormatting>
  <conditionalFormatting sqref="M117">
    <cfRule type="expression" dxfId="10556" priority="12613">
      <formula>$CI$1=3</formula>
    </cfRule>
  </conditionalFormatting>
  <conditionalFormatting sqref="M118">
    <cfRule type="expression" dxfId="10555" priority="12612">
      <formula>$CI$1=4</formula>
    </cfRule>
  </conditionalFormatting>
  <conditionalFormatting sqref="M125 M135">
    <cfRule type="expression" dxfId="10554" priority="12439">
      <formula>$CI$1=1</formula>
    </cfRule>
  </conditionalFormatting>
  <conditionalFormatting sqref="M126 M136">
    <cfRule type="expression" dxfId="10553" priority="12438">
      <formula>$CI$1=2</formula>
    </cfRule>
  </conditionalFormatting>
  <conditionalFormatting sqref="M127 M137">
    <cfRule type="expression" dxfId="10552" priority="12437">
      <formula>$CI$1=3</formula>
    </cfRule>
  </conditionalFormatting>
  <conditionalFormatting sqref="M128 M138">
    <cfRule type="expression" dxfId="10551" priority="12436">
      <formula>$CI$1=4</formula>
    </cfRule>
  </conditionalFormatting>
  <conditionalFormatting sqref="M145 M155">
    <cfRule type="expression" dxfId="10550" priority="12263">
      <formula>$CI$1=1</formula>
    </cfRule>
  </conditionalFormatting>
  <conditionalFormatting sqref="M146 M156">
    <cfRule type="expression" dxfId="10549" priority="12262">
      <formula>$CI$1=2</formula>
    </cfRule>
  </conditionalFormatting>
  <conditionalFormatting sqref="M147 M157">
    <cfRule type="expression" dxfId="10548" priority="12261">
      <formula>$CI$1=3</formula>
    </cfRule>
  </conditionalFormatting>
  <conditionalFormatting sqref="M148 M158">
    <cfRule type="expression" dxfId="10547" priority="12260">
      <formula>$CI$1=4</formula>
    </cfRule>
  </conditionalFormatting>
  <conditionalFormatting sqref="M165">
    <cfRule type="expression" dxfId="10546" priority="12175">
      <formula>$CI$1=1</formula>
    </cfRule>
  </conditionalFormatting>
  <conditionalFormatting sqref="M166">
    <cfRule type="expression" dxfId="10545" priority="12174">
      <formula>$CI$1=2</formula>
    </cfRule>
  </conditionalFormatting>
  <conditionalFormatting sqref="M167">
    <cfRule type="expression" dxfId="10544" priority="12173">
      <formula>$CI$1=3</formula>
    </cfRule>
  </conditionalFormatting>
  <conditionalFormatting sqref="M168">
    <cfRule type="expression" dxfId="10543" priority="12172">
      <formula>$CI$1=4</formula>
    </cfRule>
  </conditionalFormatting>
  <conditionalFormatting sqref="M175">
    <cfRule type="expression" dxfId="10542" priority="12087">
      <formula>$CI$1=1</formula>
    </cfRule>
  </conditionalFormatting>
  <conditionalFormatting sqref="M176">
    <cfRule type="expression" dxfId="10541" priority="12086">
      <formula>$CI$1=2</formula>
    </cfRule>
  </conditionalFormatting>
  <conditionalFormatting sqref="M177">
    <cfRule type="expression" dxfId="10540" priority="12085">
      <formula>$CI$1=3</formula>
    </cfRule>
  </conditionalFormatting>
  <conditionalFormatting sqref="M178">
    <cfRule type="expression" dxfId="10539" priority="12084">
      <formula>$CI$1=4</formula>
    </cfRule>
  </conditionalFormatting>
  <conditionalFormatting sqref="M185 M195">
    <cfRule type="expression" dxfId="10538" priority="11911">
      <formula>$CI$1=1</formula>
    </cfRule>
  </conditionalFormatting>
  <conditionalFormatting sqref="M186 M196">
    <cfRule type="expression" dxfId="10537" priority="11910">
      <formula>$CI$1=2</formula>
    </cfRule>
  </conditionalFormatting>
  <conditionalFormatting sqref="M187 M197">
    <cfRule type="expression" dxfId="10536" priority="11909">
      <formula>$CI$1=3</formula>
    </cfRule>
  </conditionalFormatting>
  <conditionalFormatting sqref="M188 M198">
    <cfRule type="expression" dxfId="10535" priority="11908">
      <formula>$CI$1=4</formula>
    </cfRule>
  </conditionalFormatting>
  <conditionalFormatting sqref="M205">
    <cfRule type="expression" dxfId="10534" priority="11823">
      <formula>$CI$1=1</formula>
    </cfRule>
  </conditionalFormatting>
  <conditionalFormatting sqref="M206">
    <cfRule type="expression" dxfId="10533" priority="11822">
      <formula>$CI$1=2</formula>
    </cfRule>
  </conditionalFormatting>
  <conditionalFormatting sqref="M207">
    <cfRule type="expression" dxfId="10532" priority="11821">
      <formula>$CI$1=3</formula>
    </cfRule>
  </conditionalFormatting>
  <conditionalFormatting sqref="M208">
    <cfRule type="expression" dxfId="10531" priority="11820">
      <formula>$CI$1=4</formula>
    </cfRule>
  </conditionalFormatting>
  <conditionalFormatting sqref="M215">
    <cfRule type="expression" dxfId="10530" priority="11735">
      <formula>$CI$1=1</formula>
    </cfRule>
  </conditionalFormatting>
  <conditionalFormatting sqref="M216">
    <cfRule type="expression" dxfId="10529" priority="11734">
      <formula>$CI$1=2</formula>
    </cfRule>
  </conditionalFormatting>
  <conditionalFormatting sqref="M217">
    <cfRule type="expression" dxfId="10528" priority="11733">
      <formula>$CI$1=3</formula>
    </cfRule>
  </conditionalFormatting>
  <conditionalFormatting sqref="M218">
    <cfRule type="expression" dxfId="10527" priority="11732">
      <formula>$CI$1=4</formula>
    </cfRule>
  </conditionalFormatting>
  <conditionalFormatting sqref="M225">
    <cfRule type="expression" dxfId="10526" priority="11647">
      <formula>$CI$1=1</formula>
    </cfRule>
  </conditionalFormatting>
  <conditionalFormatting sqref="M226">
    <cfRule type="expression" dxfId="10525" priority="11646">
      <formula>$CI$1=2</formula>
    </cfRule>
  </conditionalFormatting>
  <conditionalFormatting sqref="M227">
    <cfRule type="expression" dxfId="10524" priority="11645">
      <formula>$CI$1=3</formula>
    </cfRule>
  </conditionalFormatting>
  <conditionalFormatting sqref="M228">
    <cfRule type="expression" dxfId="10523" priority="11644">
      <formula>$CI$1=4</formula>
    </cfRule>
  </conditionalFormatting>
  <conditionalFormatting sqref="M235">
    <cfRule type="expression" dxfId="10522" priority="11559">
      <formula>$CI$1=1</formula>
    </cfRule>
  </conditionalFormatting>
  <conditionalFormatting sqref="M236">
    <cfRule type="expression" dxfId="10521" priority="11558">
      <formula>$CI$1=2</formula>
    </cfRule>
  </conditionalFormatting>
  <conditionalFormatting sqref="M237">
    <cfRule type="expression" dxfId="10520" priority="11557">
      <formula>$CI$1=3</formula>
    </cfRule>
  </conditionalFormatting>
  <conditionalFormatting sqref="M238">
    <cfRule type="expression" dxfId="10519" priority="11556">
      <formula>$CI$1=4</formula>
    </cfRule>
  </conditionalFormatting>
  <conditionalFormatting sqref="M245">
    <cfRule type="expression" dxfId="10518" priority="11471">
      <formula>$CI$1=1</formula>
    </cfRule>
  </conditionalFormatting>
  <conditionalFormatting sqref="M246">
    <cfRule type="expression" dxfId="10517" priority="11470">
      <formula>$CI$1=2</formula>
    </cfRule>
  </conditionalFormatting>
  <conditionalFormatting sqref="M247">
    <cfRule type="expression" dxfId="10516" priority="11469">
      <formula>$CI$1=3</formula>
    </cfRule>
  </conditionalFormatting>
  <conditionalFormatting sqref="M248">
    <cfRule type="expression" dxfId="10515" priority="11468">
      <formula>$CI$1=4</formula>
    </cfRule>
  </conditionalFormatting>
  <conditionalFormatting sqref="M255">
    <cfRule type="expression" dxfId="10514" priority="11383">
      <formula>$CI$1=1</formula>
    </cfRule>
  </conditionalFormatting>
  <conditionalFormatting sqref="M256">
    <cfRule type="expression" dxfId="10513" priority="11382">
      <formula>$CI$1=2</formula>
    </cfRule>
  </conditionalFormatting>
  <conditionalFormatting sqref="M257">
    <cfRule type="expression" dxfId="10512" priority="11381">
      <formula>$CI$1=3</formula>
    </cfRule>
  </conditionalFormatting>
  <conditionalFormatting sqref="M258">
    <cfRule type="expression" dxfId="10511" priority="11380">
      <formula>$CI$1=4</formula>
    </cfRule>
  </conditionalFormatting>
  <conditionalFormatting sqref="M265">
    <cfRule type="expression" dxfId="10510" priority="11295">
      <formula>$CI$1=1</formula>
    </cfRule>
  </conditionalFormatting>
  <conditionalFormatting sqref="M266">
    <cfRule type="expression" dxfId="10509" priority="11294">
      <formula>$CI$1=2</formula>
    </cfRule>
  </conditionalFormatting>
  <conditionalFormatting sqref="M267">
    <cfRule type="expression" dxfId="10508" priority="11293">
      <formula>$CI$1=3</formula>
    </cfRule>
  </conditionalFormatting>
  <conditionalFormatting sqref="M268">
    <cfRule type="expression" dxfId="10507" priority="11292">
      <formula>$CI$1=4</formula>
    </cfRule>
  </conditionalFormatting>
  <conditionalFormatting sqref="M275">
    <cfRule type="expression" dxfId="10506" priority="11207">
      <formula>$CI$1=1</formula>
    </cfRule>
  </conditionalFormatting>
  <conditionalFormatting sqref="M276">
    <cfRule type="expression" dxfId="10505" priority="11206">
      <formula>$CI$1=2</formula>
    </cfRule>
  </conditionalFormatting>
  <conditionalFormatting sqref="M277">
    <cfRule type="expression" dxfId="10504" priority="11205">
      <formula>$CI$1=3</formula>
    </cfRule>
  </conditionalFormatting>
  <conditionalFormatting sqref="M278">
    <cfRule type="expression" dxfId="10503" priority="11204">
      <formula>$CI$1=4</formula>
    </cfRule>
  </conditionalFormatting>
  <conditionalFormatting sqref="M285">
    <cfRule type="expression" dxfId="10502" priority="11119">
      <formula>$CI$1=1</formula>
    </cfRule>
  </conditionalFormatting>
  <conditionalFormatting sqref="M286">
    <cfRule type="expression" dxfId="10501" priority="11118">
      <formula>$CI$1=2</formula>
    </cfRule>
  </conditionalFormatting>
  <conditionalFormatting sqref="M287">
    <cfRule type="expression" dxfId="10500" priority="11117">
      <formula>$CI$1=3</formula>
    </cfRule>
  </conditionalFormatting>
  <conditionalFormatting sqref="M288">
    <cfRule type="expression" dxfId="10499" priority="11116">
      <formula>$CI$1=4</formula>
    </cfRule>
  </conditionalFormatting>
  <conditionalFormatting sqref="M295">
    <cfRule type="expression" dxfId="10498" priority="11031">
      <formula>$CI$1=1</formula>
    </cfRule>
  </conditionalFormatting>
  <conditionalFormatting sqref="M296">
    <cfRule type="expression" dxfId="10497" priority="11030">
      <formula>$CI$1=2</formula>
    </cfRule>
  </conditionalFormatting>
  <conditionalFormatting sqref="M297">
    <cfRule type="expression" dxfId="10496" priority="11029">
      <formula>$CI$1=3</formula>
    </cfRule>
  </conditionalFormatting>
  <conditionalFormatting sqref="M298">
    <cfRule type="expression" dxfId="10495" priority="11028">
      <formula>$CI$1=4</formula>
    </cfRule>
  </conditionalFormatting>
  <conditionalFormatting sqref="M305">
    <cfRule type="expression" dxfId="10494" priority="10943">
      <formula>$CI$1=1</formula>
    </cfRule>
  </conditionalFormatting>
  <conditionalFormatting sqref="M306">
    <cfRule type="expression" dxfId="10493" priority="10942">
      <formula>$CI$1=2</formula>
    </cfRule>
  </conditionalFormatting>
  <conditionalFormatting sqref="M307">
    <cfRule type="expression" dxfId="10492" priority="10941">
      <formula>$CI$1=3</formula>
    </cfRule>
  </conditionalFormatting>
  <conditionalFormatting sqref="M308">
    <cfRule type="expression" dxfId="10491" priority="10940">
      <formula>$CI$1=4</formula>
    </cfRule>
  </conditionalFormatting>
  <conditionalFormatting sqref="M315">
    <cfRule type="expression" dxfId="10490" priority="10855">
      <formula>$CI$1=1</formula>
    </cfRule>
  </conditionalFormatting>
  <conditionalFormatting sqref="M316">
    <cfRule type="expression" dxfId="10489" priority="10854">
      <formula>$CI$1=2</formula>
    </cfRule>
  </conditionalFormatting>
  <conditionalFormatting sqref="M317">
    <cfRule type="expression" dxfId="10488" priority="10853">
      <formula>$CI$1=3</formula>
    </cfRule>
  </conditionalFormatting>
  <conditionalFormatting sqref="M318">
    <cfRule type="expression" dxfId="10487" priority="10852">
      <formula>$CI$1=4</formula>
    </cfRule>
  </conditionalFormatting>
  <conditionalFormatting sqref="M325">
    <cfRule type="expression" dxfId="10486" priority="10767">
      <formula>$CI$1=1</formula>
    </cfRule>
  </conditionalFormatting>
  <conditionalFormatting sqref="M326">
    <cfRule type="expression" dxfId="10485" priority="10766">
      <formula>$CI$1=2</formula>
    </cfRule>
  </conditionalFormatting>
  <conditionalFormatting sqref="M327">
    <cfRule type="expression" dxfId="10484" priority="10765">
      <formula>$CI$1=3</formula>
    </cfRule>
  </conditionalFormatting>
  <conditionalFormatting sqref="M328">
    <cfRule type="expression" dxfId="10483" priority="10764">
      <formula>$CI$1=4</formula>
    </cfRule>
  </conditionalFormatting>
  <conditionalFormatting sqref="M335">
    <cfRule type="expression" dxfId="10482" priority="10679">
      <formula>$CI$1=1</formula>
    </cfRule>
  </conditionalFormatting>
  <conditionalFormatting sqref="M336">
    <cfRule type="expression" dxfId="10481" priority="10678">
      <formula>$CI$1=2</formula>
    </cfRule>
  </conditionalFormatting>
  <conditionalFormatting sqref="M337">
    <cfRule type="expression" dxfId="10480" priority="10677">
      <formula>$CI$1=3</formula>
    </cfRule>
  </conditionalFormatting>
  <conditionalFormatting sqref="M338">
    <cfRule type="expression" dxfId="10479" priority="10676">
      <formula>$CI$1=4</formula>
    </cfRule>
  </conditionalFormatting>
  <conditionalFormatting sqref="M345">
    <cfRule type="expression" dxfId="10478" priority="10591">
      <formula>$CI$1=1</formula>
    </cfRule>
  </conditionalFormatting>
  <conditionalFormatting sqref="M346">
    <cfRule type="expression" dxfId="10477" priority="10590">
      <formula>$CI$1=2</formula>
    </cfRule>
  </conditionalFormatting>
  <conditionalFormatting sqref="M347">
    <cfRule type="expression" dxfId="10476" priority="10589">
      <formula>$CI$1=3</formula>
    </cfRule>
  </conditionalFormatting>
  <conditionalFormatting sqref="M348">
    <cfRule type="expression" dxfId="10475" priority="10588">
      <formula>$CI$1=4</formula>
    </cfRule>
  </conditionalFormatting>
  <conditionalFormatting sqref="M355">
    <cfRule type="expression" dxfId="10474" priority="10503">
      <formula>$CI$1=1</formula>
    </cfRule>
  </conditionalFormatting>
  <conditionalFormatting sqref="M356">
    <cfRule type="expression" dxfId="10473" priority="10502">
      <formula>$CI$1=2</formula>
    </cfRule>
  </conditionalFormatting>
  <conditionalFormatting sqref="M357">
    <cfRule type="expression" dxfId="10472" priority="10501">
      <formula>$CI$1=3</formula>
    </cfRule>
  </conditionalFormatting>
  <conditionalFormatting sqref="M358">
    <cfRule type="expression" dxfId="10471" priority="10500">
      <formula>$CI$1=4</formula>
    </cfRule>
  </conditionalFormatting>
  <conditionalFormatting sqref="M365">
    <cfRule type="expression" dxfId="10470" priority="10415">
      <formula>$CI$1=1</formula>
    </cfRule>
  </conditionalFormatting>
  <conditionalFormatting sqref="M366">
    <cfRule type="expression" dxfId="10469" priority="10414">
      <formula>$CI$1=2</formula>
    </cfRule>
  </conditionalFormatting>
  <conditionalFormatting sqref="M367">
    <cfRule type="expression" dxfId="10468" priority="10413">
      <formula>$CI$1=3</formula>
    </cfRule>
  </conditionalFormatting>
  <conditionalFormatting sqref="M368">
    <cfRule type="expression" dxfId="10467" priority="10412">
      <formula>$CI$1=4</formula>
    </cfRule>
  </conditionalFormatting>
  <conditionalFormatting sqref="M375">
    <cfRule type="expression" dxfId="10466" priority="10327">
      <formula>$CI$1=1</formula>
    </cfRule>
  </conditionalFormatting>
  <conditionalFormatting sqref="M376">
    <cfRule type="expression" dxfId="10465" priority="10326">
      <formula>$CI$1=2</formula>
    </cfRule>
  </conditionalFormatting>
  <conditionalFormatting sqref="M377">
    <cfRule type="expression" dxfId="10464" priority="10325">
      <formula>$CI$1=3</formula>
    </cfRule>
  </conditionalFormatting>
  <conditionalFormatting sqref="M378">
    <cfRule type="expression" dxfId="10463" priority="10324">
      <formula>$CI$1=4</formula>
    </cfRule>
  </conditionalFormatting>
  <conditionalFormatting sqref="M385">
    <cfRule type="expression" dxfId="10462" priority="10239">
      <formula>$CI$1=1</formula>
    </cfRule>
  </conditionalFormatting>
  <conditionalFormatting sqref="M386">
    <cfRule type="expression" dxfId="10461" priority="10238">
      <formula>$CI$1=2</formula>
    </cfRule>
  </conditionalFormatting>
  <conditionalFormatting sqref="M387">
    <cfRule type="expression" dxfId="10460" priority="10237">
      <formula>$CI$1=3</formula>
    </cfRule>
  </conditionalFormatting>
  <conditionalFormatting sqref="M388">
    <cfRule type="expression" dxfId="10459" priority="10236">
      <formula>$CI$1=4</formula>
    </cfRule>
  </conditionalFormatting>
  <conditionalFormatting sqref="M395">
    <cfRule type="expression" dxfId="10458" priority="10151">
      <formula>$CI$1=1</formula>
    </cfRule>
  </conditionalFormatting>
  <conditionalFormatting sqref="M396">
    <cfRule type="expression" dxfId="10457" priority="10150">
      <formula>$CI$1=2</formula>
    </cfRule>
  </conditionalFormatting>
  <conditionalFormatting sqref="M397">
    <cfRule type="expression" dxfId="10456" priority="10149">
      <formula>$CI$1=3</formula>
    </cfRule>
  </conditionalFormatting>
  <conditionalFormatting sqref="M398">
    <cfRule type="expression" dxfId="10455" priority="10148">
      <formula>$CI$1=4</formula>
    </cfRule>
  </conditionalFormatting>
  <conditionalFormatting sqref="M405">
    <cfRule type="expression" dxfId="10454" priority="10063">
      <formula>$CI$1=1</formula>
    </cfRule>
  </conditionalFormatting>
  <conditionalFormatting sqref="M406">
    <cfRule type="expression" dxfId="10453" priority="10062">
      <formula>$CI$1=2</formula>
    </cfRule>
  </conditionalFormatting>
  <conditionalFormatting sqref="M407">
    <cfRule type="expression" dxfId="10452" priority="10061">
      <formula>$CI$1=3</formula>
    </cfRule>
  </conditionalFormatting>
  <conditionalFormatting sqref="M408">
    <cfRule type="expression" dxfId="10451" priority="10060">
      <formula>$CI$1=4</formula>
    </cfRule>
  </conditionalFormatting>
  <conditionalFormatting sqref="M415">
    <cfRule type="expression" dxfId="10450" priority="9975">
      <formula>$CI$1=1</formula>
    </cfRule>
  </conditionalFormatting>
  <conditionalFormatting sqref="M416">
    <cfRule type="expression" dxfId="10449" priority="9974">
      <formula>$CI$1=2</formula>
    </cfRule>
  </conditionalFormatting>
  <conditionalFormatting sqref="M417">
    <cfRule type="expression" dxfId="10448" priority="9973">
      <formula>$CI$1=3</formula>
    </cfRule>
  </conditionalFormatting>
  <conditionalFormatting sqref="M418">
    <cfRule type="expression" dxfId="10447" priority="9972">
      <formula>$CI$1=4</formula>
    </cfRule>
  </conditionalFormatting>
  <conditionalFormatting sqref="M425">
    <cfRule type="expression" dxfId="10446" priority="9887">
      <formula>$CI$1=1</formula>
    </cfRule>
  </conditionalFormatting>
  <conditionalFormatting sqref="M426">
    <cfRule type="expression" dxfId="10445" priority="9886">
      <formula>$CI$1=2</formula>
    </cfRule>
  </conditionalFormatting>
  <conditionalFormatting sqref="M427">
    <cfRule type="expression" dxfId="10444" priority="9885">
      <formula>$CI$1=3</formula>
    </cfRule>
  </conditionalFormatting>
  <conditionalFormatting sqref="M428">
    <cfRule type="expression" dxfId="10443" priority="9884">
      <formula>$CI$1=4</formula>
    </cfRule>
  </conditionalFormatting>
  <conditionalFormatting sqref="M435">
    <cfRule type="expression" dxfId="10442" priority="9799">
      <formula>$CI$1=1</formula>
    </cfRule>
  </conditionalFormatting>
  <conditionalFormatting sqref="M436">
    <cfRule type="expression" dxfId="10441" priority="9798">
      <formula>$CI$1=2</formula>
    </cfRule>
  </conditionalFormatting>
  <conditionalFormatting sqref="M437">
    <cfRule type="expression" dxfId="10440" priority="9797">
      <formula>$CI$1=3</formula>
    </cfRule>
  </conditionalFormatting>
  <conditionalFormatting sqref="M438">
    <cfRule type="expression" dxfId="10439" priority="9796">
      <formula>$CI$1=4</formula>
    </cfRule>
  </conditionalFormatting>
  <conditionalFormatting sqref="M445">
    <cfRule type="expression" dxfId="10438" priority="9711">
      <formula>$CI$1=1</formula>
    </cfRule>
  </conditionalFormatting>
  <conditionalFormatting sqref="M446">
    <cfRule type="expression" dxfId="10437" priority="9710">
      <formula>$CI$1=2</formula>
    </cfRule>
  </conditionalFormatting>
  <conditionalFormatting sqref="M447">
    <cfRule type="expression" dxfId="10436" priority="9709">
      <formula>$CI$1=3</formula>
    </cfRule>
  </conditionalFormatting>
  <conditionalFormatting sqref="M448">
    <cfRule type="expression" dxfId="10435" priority="9708">
      <formula>$CI$1=4</formula>
    </cfRule>
  </conditionalFormatting>
  <conditionalFormatting sqref="M455">
    <cfRule type="expression" dxfId="10434" priority="9623">
      <formula>$CI$1=1</formula>
    </cfRule>
  </conditionalFormatting>
  <conditionalFormatting sqref="M456">
    <cfRule type="expression" dxfId="10433" priority="9622">
      <formula>$CI$1=2</formula>
    </cfRule>
  </conditionalFormatting>
  <conditionalFormatting sqref="M457">
    <cfRule type="expression" dxfId="10432" priority="9621">
      <formula>$CI$1=3</formula>
    </cfRule>
  </conditionalFormatting>
  <conditionalFormatting sqref="M458">
    <cfRule type="expression" dxfId="10431" priority="9620">
      <formula>$CI$1=4</formula>
    </cfRule>
  </conditionalFormatting>
  <conditionalFormatting sqref="M465">
    <cfRule type="expression" dxfId="10430" priority="9535">
      <formula>$CI$1=1</formula>
    </cfRule>
  </conditionalFormatting>
  <conditionalFormatting sqref="M466">
    <cfRule type="expression" dxfId="10429" priority="9534">
      <formula>$CI$1=2</formula>
    </cfRule>
  </conditionalFormatting>
  <conditionalFormatting sqref="M467">
    <cfRule type="expression" dxfId="10428" priority="9533">
      <formula>$CI$1=3</formula>
    </cfRule>
  </conditionalFormatting>
  <conditionalFormatting sqref="M468">
    <cfRule type="expression" dxfId="10427" priority="9532">
      <formula>$CI$1=4</formula>
    </cfRule>
  </conditionalFormatting>
  <conditionalFormatting sqref="M475">
    <cfRule type="expression" dxfId="10426" priority="9447">
      <formula>$CI$1=1</formula>
    </cfRule>
  </conditionalFormatting>
  <conditionalFormatting sqref="M476">
    <cfRule type="expression" dxfId="10425" priority="9446">
      <formula>$CI$1=2</formula>
    </cfRule>
  </conditionalFormatting>
  <conditionalFormatting sqref="M477">
    <cfRule type="expression" dxfId="10424" priority="9445">
      <formula>$CI$1=3</formula>
    </cfRule>
  </conditionalFormatting>
  <conditionalFormatting sqref="M478">
    <cfRule type="expression" dxfId="10423" priority="9444">
      <formula>$CI$1=4</formula>
    </cfRule>
  </conditionalFormatting>
  <conditionalFormatting sqref="M485">
    <cfRule type="expression" dxfId="10422" priority="9359">
      <formula>$CI$1=1</formula>
    </cfRule>
  </conditionalFormatting>
  <conditionalFormatting sqref="M486">
    <cfRule type="expression" dxfId="10421" priority="9358">
      <formula>$CI$1=2</formula>
    </cfRule>
  </conditionalFormatting>
  <conditionalFormatting sqref="M487">
    <cfRule type="expression" dxfId="10420" priority="9357">
      <formula>$CI$1=3</formula>
    </cfRule>
  </conditionalFormatting>
  <conditionalFormatting sqref="M488">
    <cfRule type="expression" dxfId="10419" priority="9356">
      <formula>$CI$1=4</formula>
    </cfRule>
  </conditionalFormatting>
  <conditionalFormatting sqref="M495">
    <cfRule type="expression" dxfId="10418" priority="9271">
      <formula>$CI$1=1</formula>
    </cfRule>
  </conditionalFormatting>
  <conditionalFormatting sqref="M496">
    <cfRule type="expression" dxfId="10417" priority="9270">
      <formula>$CI$1=2</formula>
    </cfRule>
  </conditionalFormatting>
  <conditionalFormatting sqref="M497">
    <cfRule type="expression" dxfId="10416" priority="9269">
      <formula>$CI$1=3</formula>
    </cfRule>
  </conditionalFormatting>
  <conditionalFormatting sqref="M498">
    <cfRule type="expression" dxfId="10415" priority="9268">
      <formula>$CI$1=4</formula>
    </cfRule>
  </conditionalFormatting>
  <conditionalFormatting sqref="M505">
    <cfRule type="expression" dxfId="10414" priority="9183">
      <formula>$CI$1=1</formula>
    </cfRule>
  </conditionalFormatting>
  <conditionalFormatting sqref="M506">
    <cfRule type="expression" dxfId="10413" priority="9182">
      <formula>$CI$1=2</formula>
    </cfRule>
  </conditionalFormatting>
  <conditionalFormatting sqref="M507">
    <cfRule type="expression" dxfId="10412" priority="9181">
      <formula>$CI$1=3</formula>
    </cfRule>
  </conditionalFormatting>
  <conditionalFormatting sqref="M508">
    <cfRule type="expression" dxfId="10411" priority="9180">
      <formula>$CI$1=4</formula>
    </cfRule>
  </conditionalFormatting>
  <conditionalFormatting sqref="M515">
    <cfRule type="expression" dxfId="10410" priority="9095">
      <formula>$CI$1=1</formula>
    </cfRule>
  </conditionalFormatting>
  <conditionalFormatting sqref="M516">
    <cfRule type="expression" dxfId="10409" priority="9094">
      <formula>$CI$1=2</formula>
    </cfRule>
  </conditionalFormatting>
  <conditionalFormatting sqref="M517">
    <cfRule type="expression" dxfId="10408" priority="9093">
      <formula>$CI$1=3</formula>
    </cfRule>
  </conditionalFormatting>
  <conditionalFormatting sqref="M518">
    <cfRule type="expression" dxfId="10407" priority="9092">
      <formula>$CI$1=4</formula>
    </cfRule>
  </conditionalFormatting>
  <conditionalFormatting sqref="M525">
    <cfRule type="expression" dxfId="10406" priority="9007">
      <formula>$CI$1=1</formula>
    </cfRule>
  </conditionalFormatting>
  <conditionalFormatting sqref="M526">
    <cfRule type="expression" dxfId="10405" priority="9006">
      <formula>$CI$1=2</formula>
    </cfRule>
  </conditionalFormatting>
  <conditionalFormatting sqref="M527">
    <cfRule type="expression" dxfId="10404" priority="9005">
      <formula>$CI$1=3</formula>
    </cfRule>
  </conditionalFormatting>
  <conditionalFormatting sqref="M528">
    <cfRule type="expression" dxfId="10403" priority="9004">
      <formula>$CI$1=4</formula>
    </cfRule>
  </conditionalFormatting>
  <conditionalFormatting sqref="M535">
    <cfRule type="expression" dxfId="10402" priority="8919">
      <formula>$CI$1=1</formula>
    </cfRule>
  </conditionalFormatting>
  <conditionalFormatting sqref="M536">
    <cfRule type="expression" dxfId="10401" priority="8918">
      <formula>$CI$1=2</formula>
    </cfRule>
  </conditionalFormatting>
  <conditionalFormatting sqref="M537">
    <cfRule type="expression" dxfId="10400" priority="8917">
      <formula>$CI$1=3</formula>
    </cfRule>
  </conditionalFormatting>
  <conditionalFormatting sqref="M538">
    <cfRule type="expression" dxfId="10399" priority="8916">
      <formula>$CI$1=4</formula>
    </cfRule>
  </conditionalFormatting>
  <conditionalFormatting sqref="M545">
    <cfRule type="expression" dxfId="10398" priority="8831">
      <formula>$CI$1=1</formula>
    </cfRule>
  </conditionalFormatting>
  <conditionalFormatting sqref="M546">
    <cfRule type="expression" dxfId="10397" priority="8830">
      <formula>$CI$1=2</formula>
    </cfRule>
  </conditionalFormatting>
  <conditionalFormatting sqref="M547">
    <cfRule type="expression" dxfId="10396" priority="8829">
      <formula>$CI$1=3</formula>
    </cfRule>
  </conditionalFormatting>
  <conditionalFormatting sqref="M548">
    <cfRule type="expression" dxfId="10395" priority="8828">
      <formula>$CI$1=4</formula>
    </cfRule>
  </conditionalFormatting>
  <conditionalFormatting sqref="M555">
    <cfRule type="expression" dxfId="10394" priority="8743">
      <formula>$CI$1=1</formula>
    </cfRule>
  </conditionalFormatting>
  <conditionalFormatting sqref="M556">
    <cfRule type="expression" dxfId="10393" priority="8742">
      <formula>$CI$1=2</formula>
    </cfRule>
  </conditionalFormatting>
  <conditionalFormatting sqref="M557">
    <cfRule type="expression" dxfId="10392" priority="8741">
      <formula>$CI$1=3</formula>
    </cfRule>
  </conditionalFormatting>
  <conditionalFormatting sqref="M558">
    <cfRule type="expression" dxfId="10391" priority="8740">
      <formula>$CI$1=4</formula>
    </cfRule>
  </conditionalFormatting>
  <conditionalFormatting sqref="M565">
    <cfRule type="expression" dxfId="10390" priority="8655">
      <formula>$CI$1=1</formula>
    </cfRule>
  </conditionalFormatting>
  <conditionalFormatting sqref="M566">
    <cfRule type="expression" dxfId="10389" priority="8654">
      <formula>$CI$1=2</formula>
    </cfRule>
  </conditionalFormatting>
  <conditionalFormatting sqref="M567">
    <cfRule type="expression" dxfId="10388" priority="8653">
      <formula>$CI$1=3</formula>
    </cfRule>
  </conditionalFormatting>
  <conditionalFormatting sqref="M568">
    <cfRule type="expression" dxfId="10387" priority="8652">
      <formula>$CI$1=4</formula>
    </cfRule>
  </conditionalFormatting>
  <conditionalFormatting sqref="M575">
    <cfRule type="expression" dxfId="10386" priority="8567">
      <formula>$CI$1=1</formula>
    </cfRule>
  </conditionalFormatting>
  <conditionalFormatting sqref="M576">
    <cfRule type="expression" dxfId="10385" priority="8566">
      <formula>$CI$1=2</formula>
    </cfRule>
  </conditionalFormatting>
  <conditionalFormatting sqref="M577">
    <cfRule type="expression" dxfId="10384" priority="8565">
      <formula>$CI$1=3</formula>
    </cfRule>
  </conditionalFormatting>
  <conditionalFormatting sqref="M578">
    <cfRule type="expression" dxfId="10383" priority="8564">
      <formula>$CI$1=4</formula>
    </cfRule>
  </conditionalFormatting>
  <conditionalFormatting sqref="M585">
    <cfRule type="expression" dxfId="10382" priority="8479">
      <formula>$CI$1=1</formula>
    </cfRule>
  </conditionalFormatting>
  <conditionalFormatting sqref="M586">
    <cfRule type="expression" dxfId="10381" priority="8478">
      <formula>$CI$1=2</formula>
    </cfRule>
  </conditionalFormatting>
  <conditionalFormatting sqref="M587">
    <cfRule type="expression" dxfId="10380" priority="8477">
      <formula>$CI$1=3</formula>
    </cfRule>
  </conditionalFormatting>
  <conditionalFormatting sqref="M588">
    <cfRule type="expression" dxfId="10379" priority="8476">
      <formula>$CI$1=4</formula>
    </cfRule>
  </conditionalFormatting>
  <conditionalFormatting sqref="M595">
    <cfRule type="expression" dxfId="10378" priority="8391">
      <formula>$CI$1=1</formula>
    </cfRule>
  </conditionalFormatting>
  <conditionalFormatting sqref="M596">
    <cfRule type="expression" dxfId="10377" priority="8390">
      <formula>$CI$1=2</formula>
    </cfRule>
  </conditionalFormatting>
  <conditionalFormatting sqref="M597">
    <cfRule type="expression" dxfId="10376" priority="8389">
      <formula>$CI$1=3</formula>
    </cfRule>
  </conditionalFormatting>
  <conditionalFormatting sqref="M598">
    <cfRule type="expression" dxfId="10375" priority="8388">
      <formula>$CI$1=4</formula>
    </cfRule>
  </conditionalFormatting>
  <conditionalFormatting sqref="M605">
    <cfRule type="expression" dxfId="10374" priority="8303">
      <formula>$CI$1=1</formula>
    </cfRule>
  </conditionalFormatting>
  <conditionalFormatting sqref="M606">
    <cfRule type="expression" dxfId="10373" priority="8302">
      <formula>$CI$1=2</formula>
    </cfRule>
  </conditionalFormatting>
  <conditionalFormatting sqref="M607">
    <cfRule type="expression" dxfId="10372" priority="8301">
      <formula>$CI$1=3</formula>
    </cfRule>
  </conditionalFormatting>
  <conditionalFormatting sqref="M608">
    <cfRule type="expression" dxfId="10371" priority="8300">
      <formula>$CI$1=4</formula>
    </cfRule>
  </conditionalFormatting>
  <conditionalFormatting sqref="M615">
    <cfRule type="expression" dxfId="10370" priority="8215">
      <formula>$CI$1=1</formula>
    </cfRule>
  </conditionalFormatting>
  <conditionalFormatting sqref="M616">
    <cfRule type="expression" dxfId="10369" priority="8214">
      <formula>$CI$1=2</formula>
    </cfRule>
  </conditionalFormatting>
  <conditionalFormatting sqref="M617">
    <cfRule type="expression" dxfId="10368" priority="8213">
      <formula>$CI$1=3</formula>
    </cfRule>
  </conditionalFormatting>
  <conditionalFormatting sqref="M618">
    <cfRule type="expression" dxfId="10367" priority="8212">
      <formula>$CI$1=4</formula>
    </cfRule>
  </conditionalFormatting>
  <conditionalFormatting sqref="M625">
    <cfRule type="expression" dxfId="10366" priority="8127">
      <formula>$CI$1=1</formula>
    </cfRule>
  </conditionalFormatting>
  <conditionalFormatting sqref="M626">
    <cfRule type="expression" dxfId="10365" priority="8126">
      <formula>$CI$1=2</formula>
    </cfRule>
  </conditionalFormatting>
  <conditionalFormatting sqref="M627">
    <cfRule type="expression" dxfId="10364" priority="8125">
      <formula>$CI$1=3</formula>
    </cfRule>
  </conditionalFormatting>
  <conditionalFormatting sqref="M628">
    <cfRule type="expression" dxfId="10363" priority="8124">
      <formula>$CI$1=4</formula>
    </cfRule>
  </conditionalFormatting>
  <conditionalFormatting sqref="M635">
    <cfRule type="expression" dxfId="10362" priority="8039">
      <formula>$CI$1=1</formula>
    </cfRule>
  </conditionalFormatting>
  <conditionalFormatting sqref="M636">
    <cfRule type="expression" dxfId="10361" priority="8038">
      <formula>$CI$1=2</formula>
    </cfRule>
  </conditionalFormatting>
  <conditionalFormatting sqref="M637">
    <cfRule type="expression" dxfId="10360" priority="8037">
      <formula>$CI$1=3</formula>
    </cfRule>
  </conditionalFormatting>
  <conditionalFormatting sqref="M638">
    <cfRule type="expression" dxfId="10359" priority="8036">
      <formula>$CI$1=4</formula>
    </cfRule>
  </conditionalFormatting>
  <conditionalFormatting sqref="M645">
    <cfRule type="expression" dxfId="10358" priority="7951">
      <formula>$CI$1=1</formula>
    </cfRule>
  </conditionalFormatting>
  <conditionalFormatting sqref="M646">
    <cfRule type="expression" dxfId="10357" priority="7950">
      <formula>$CI$1=2</formula>
    </cfRule>
  </conditionalFormatting>
  <conditionalFormatting sqref="M647">
    <cfRule type="expression" dxfId="10356" priority="7949">
      <formula>$CI$1=3</formula>
    </cfRule>
  </conditionalFormatting>
  <conditionalFormatting sqref="M648">
    <cfRule type="expression" dxfId="10355" priority="7948">
      <formula>$CI$1=4</formula>
    </cfRule>
  </conditionalFormatting>
  <conditionalFormatting sqref="M655">
    <cfRule type="expression" dxfId="10354" priority="7863">
      <formula>$CI$1=1</formula>
    </cfRule>
  </conditionalFormatting>
  <conditionalFormatting sqref="M656">
    <cfRule type="expression" dxfId="10353" priority="7862">
      <formula>$CI$1=2</formula>
    </cfRule>
  </conditionalFormatting>
  <conditionalFormatting sqref="M657">
    <cfRule type="expression" dxfId="10352" priority="7861">
      <formula>$CI$1=3</formula>
    </cfRule>
  </conditionalFormatting>
  <conditionalFormatting sqref="M658">
    <cfRule type="expression" dxfId="10351" priority="7860">
      <formula>$CI$1=4</formula>
    </cfRule>
  </conditionalFormatting>
  <conditionalFormatting sqref="M665">
    <cfRule type="expression" dxfId="10350" priority="7775">
      <formula>$CI$1=1</formula>
    </cfRule>
  </conditionalFormatting>
  <conditionalFormatting sqref="M666">
    <cfRule type="expression" dxfId="10349" priority="7774">
      <formula>$CI$1=2</formula>
    </cfRule>
  </conditionalFormatting>
  <conditionalFormatting sqref="M667">
    <cfRule type="expression" dxfId="10348" priority="7773">
      <formula>$CI$1=3</formula>
    </cfRule>
  </conditionalFormatting>
  <conditionalFormatting sqref="M668">
    <cfRule type="expression" dxfId="10347" priority="7772">
      <formula>$CI$1=4</formula>
    </cfRule>
  </conditionalFormatting>
  <conditionalFormatting sqref="M675">
    <cfRule type="expression" dxfId="10346" priority="7687">
      <formula>$CI$1=1</formula>
    </cfRule>
  </conditionalFormatting>
  <conditionalFormatting sqref="M676">
    <cfRule type="expression" dxfId="10345" priority="7686">
      <formula>$CI$1=2</formula>
    </cfRule>
  </conditionalFormatting>
  <conditionalFormatting sqref="M677">
    <cfRule type="expression" dxfId="10344" priority="7685">
      <formula>$CI$1=3</formula>
    </cfRule>
  </conditionalFormatting>
  <conditionalFormatting sqref="M678">
    <cfRule type="expression" dxfId="10343" priority="7684">
      <formula>$CI$1=4</formula>
    </cfRule>
  </conditionalFormatting>
  <conditionalFormatting sqref="M685">
    <cfRule type="expression" dxfId="10342" priority="7599">
      <formula>$CI$1=1</formula>
    </cfRule>
  </conditionalFormatting>
  <conditionalFormatting sqref="M686">
    <cfRule type="expression" dxfId="10341" priority="7598">
      <formula>$CI$1=2</formula>
    </cfRule>
  </conditionalFormatting>
  <conditionalFormatting sqref="M687">
    <cfRule type="expression" dxfId="10340" priority="7597">
      <formula>$CI$1=3</formula>
    </cfRule>
  </conditionalFormatting>
  <conditionalFormatting sqref="M688">
    <cfRule type="expression" dxfId="10339" priority="7596">
      <formula>$CI$1=4</formula>
    </cfRule>
  </conditionalFormatting>
  <conditionalFormatting sqref="M695">
    <cfRule type="expression" dxfId="10338" priority="7511">
      <formula>$CI$1=1</formula>
    </cfRule>
  </conditionalFormatting>
  <conditionalFormatting sqref="M696">
    <cfRule type="expression" dxfId="10337" priority="7510">
      <formula>$CI$1=2</formula>
    </cfRule>
  </conditionalFormatting>
  <conditionalFormatting sqref="M697">
    <cfRule type="expression" dxfId="10336" priority="7509">
      <formula>$CI$1=3</formula>
    </cfRule>
  </conditionalFormatting>
  <conditionalFormatting sqref="M698">
    <cfRule type="expression" dxfId="10335" priority="7508">
      <formula>$CI$1=4</formula>
    </cfRule>
  </conditionalFormatting>
  <conditionalFormatting sqref="M705">
    <cfRule type="expression" dxfId="10334" priority="7423">
      <formula>$CI$1=1</formula>
    </cfRule>
  </conditionalFormatting>
  <conditionalFormatting sqref="M706">
    <cfRule type="expression" dxfId="10333" priority="7422">
      <formula>$CI$1=2</formula>
    </cfRule>
  </conditionalFormatting>
  <conditionalFormatting sqref="M707">
    <cfRule type="expression" dxfId="10332" priority="7421">
      <formula>$CI$1=3</formula>
    </cfRule>
  </conditionalFormatting>
  <conditionalFormatting sqref="M708">
    <cfRule type="expression" dxfId="10331" priority="7420">
      <formula>$CI$1=4</formula>
    </cfRule>
  </conditionalFormatting>
  <conditionalFormatting sqref="M715">
    <cfRule type="expression" dxfId="10330" priority="7335">
      <formula>$CI$1=1</formula>
    </cfRule>
  </conditionalFormatting>
  <conditionalFormatting sqref="M716">
    <cfRule type="expression" dxfId="10329" priority="7334">
      <formula>$CI$1=2</formula>
    </cfRule>
  </conditionalFormatting>
  <conditionalFormatting sqref="M717">
    <cfRule type="expression" dxfId="10328" priority="7333">
      <formula>$CI$1=3</formula>
    </cfRule>
  </conditionalFormatting>
  <conditionalFormatting sqref="M718">
    <cfRule type="expression" dxfId="10327" priority="7332">
      <formula>$CI$1=4</formula>
    </cfRule>
  </conditionalFormatting>
  <conditionalFormatting sqref="M725">
    <cfRule type="expression" dxfId="10326" priority="7247">
      <formula>$CI$1=1</formula>
    </cfRule>
  </conditionalFormatting>
  <conditionalFormatting sqref="M726">
    <cfRule type="expression" dxfId="10325" priority="7246">
      <formula>$CI$1=2</formula>
    </cfRule>
  </conditionalFormatting>
  <conditionalFormatting sqref="M727">
    <cfRule type="expression" dxfId="10324" priority="7245">
      <formula>$CI$1=3</formula>
    </cfRule>
  </conditionalFormatting>
  <conditionalFormatting sqref="M728">
    <cfRule type="expression" dxfId="10323" priority="7244">
      <formula>$CI$1=4</formula>
    </cfRule>
  </conditionalFormatting>
  <conditionalFormatting sqref="M735">
    <cfRule type="expression" dxfId="10322" priority="7159">
      <formula>$CI$1=1</formula>
    </cfRule>
  </conditionalFormatting>
  <conditionalFormatting sqref="M736">
    <cfRule type="expression" dxfId="10321" priority="7158">
      <formula>$CI$1=2</formula>
    </cfRule>
  </conditionalFormatting>
  <conditionalFormatting sqref="M737">
    <cfRule type="expression" dxfId="10320" priority="7157">
      <formula>$CI$1=3</formula>
    </cfRule>
  </conditionalFormatting>
  <conditionalFormatting sqref="M738">
    <cfRule type="expression" dxfId="10319" priority="7156">
      <formula>$CI$1=4</formula>
    </cfRule>
  </conditionalFormatting>
  <conditionalFormatting sqref="M745">
    <cfRule type="expression" dxfId="10318" priority="7071">
      <formula>$CI$1=1</formula>
    </cfRule>
  </conditionalFormatting>
  <conditionalFormatting sqref="M746">
    <cfRule type="expression" dxfId="10317" priority="7070">
      <formula>$CI$1=2</formula>
    </cfRule>
  </conditionalFormatting>
  <conditionalFormatting sqref="M747">
    <cfRule type="expression" dxfId="10316" priority="7069">
      <formula>$CI$1=3</formula>
    </cfRule>
  </conditionalFormatting>
  <conditionalFormatting sqref="M748">
    <cfRule type="expression" dxfId="10315" priority="7068">
      <formula>$CI$1=4</formula>
    </cfRule>
  </conditionalFormatting>
  <conditionalFormatting sqref="M755">
    <cfRule type="expression" dxfId="10314" priority="6983">
      <formula>$CI$1=1</formula>
    </cfRule>
  </conditionalFormatting>
  <conditionalFormatting sqref="M756">
    <cfRule type="expression" dxfId="10313" priority="6982">
      <formula>$CI$1=2</formula>
    </cfRule>
  </conditionalFormatting>
  <conditionalFormatting sqref="M757">
    <cfRule type="expression" dxfId="10312" priority="6981">
      <formula>$CI$1=3</formula>
    </cfRule>
  </conditionalFormatting>
  <conditionalFormatting sqref="M758">
    <cfRule type="expression" dxfId="10311" priority="6980">
      <formula>$CI$1=4</formula>
    </cfRule>
  </conditionalFormatting>
  <conditionalFormatting sqref="M765">
    <cfRule type="expression" dxfId="10310" priority="6895">
      <formula>$CI$1=1</formula>
    </cfRule>
  </conditionalFormatting>
  <conditionalFormatting sqref="M766">
    <cfRule type="expression" dxfId="10309" priority="6894">
      <formula>$CI$1=2</formula>
    </cfRule>
  </conditionalFormatting>
  <conditionalFormatting sqref="M767">
    <cfRule type="expression" dxfId="10308" priority="6893">
      <formula>$CI$1=3</formula>
    </cfRule>
  </conditionalFormatting>
  <conditionalFormatting sqref="M768">
    <cfRule type="expression" dxfId="10307" priority="6892">
      <formula>$CI$1=4</formula>
    </cfRule>
  </conditionalFormatting>
  <conditionalFormatting sqref="M775">
    <cfRule type="expression" dxfId="10306" priority="6807">
      <formula>$CI$1=1</formula>
    </cfRule>
  </conditionalFormatting>
  <conditionalFormatting sqref="M776">
    <cfRule type="expression" dxfId="10305" priority="6806">
      <formula>$CI$1=2</formula>
    </cfRule>
  </conditionalFormatting>
  <conditionalFormatting sqref="M777">
    <cfRule type="expression" dxfId="10304" priority="6805">
      <formula>$CI$1=3</formula>
    </cfRule>
  </conditionalFormatting>
  <conditionalFormatting sqref="M778">
    <cfRule type="expression" dxfId="10303" priority="6804">
      <formula>$CI$1=4</formula>
    </cfRule>
  </conditionalFormatting>
  <conditionalFormatting sqref="M785">
    <cfRule type="expression" dxfId="10302" priority="6719">
      <formula>$CI$1=1</formula>
    </cfRule>
  </conditionalFormatting>
  <conditionalFormatting sqref="M786">
    <cfRule type="expression" dxfId="10301" priority="6718">
      <formula>$CI$1=2</formula>
    </cfRule>
  </conditionalFormatting>
  <conditionalFormatting sqref="M787">
    <cfRule type="expression" dxfId="10300" priority="6717">
      <formula>$CI$1=3</formula>
    </cfRule>
  </conditionalFormatting>
  <conditionalFormatting sqref="M788">
    <cfRule type="expression" dxfId="10299" priority="6716">
      <formula>$CI$1=4</formula>
    </cfRule>
  </conditionalFormatting>
  <conditionalFormatting sqref="M795">
    <cfRule type="expression" dxfId="10298" priority="6631">
      <formula>$CI$1=1</formula>
    </cfRule>
  </conditionalFormatting>
  <conditionalFormatting sqref="M796">
    <cfRule type="expression" dxfId="10297" priority="6630">
      <formula>$CI$1=2</formula>
    </cfRule>
  </conditionalFormatting>
  <conditionalFormatting sqref="M797">
    <cfRule type="expression" dxfId="10296" priority="6629">
      <formula>$CI$1=3</formula>
    </cfRule>
  </conditionalFormatting>
  <conditionalFormatting sqref="M798">
    <cfRule type="expression" dxfId="10295" priority="6628">
      <formula>$CI$1=4</formula>
    </cfRule>
  </conditionalFormatting>
  <conditionalFormatting sqref="M805">
    <cfRule type="expression" dxfId="10294" priority="6543">
      <formula>$CI$1=1</formula>
    </cfRule>
  </conditionalFormatting>
  <conditionalFormatting sqref="M806">
    <cfRule type="expression" dxfId="10293" priority="6542">
      <formula>$CI$1=2</formula>
    </cfRule>
  </conditionalFormatting>
  <conditionalFormatting sqref="M807">
    <cfRule type="expression" dxfId="10292" priority="6541">
      <formula>$CI$1=3</formula>
    </cfRule>
  </conditionalFormatting>
  <conditionalFormatting sqref="M808">
    <cfRule type="expression" dxfId="10291" priority="6540">
      <formula>$CI$1=4</formula>
    </cfRule>
  </conditionalFormatting>
  <conditionalFormatting sqref="M815">
    <cfRule type="expression" dxfId="10290" priority="6455">
      <formula>$CI$1=1</formula>
    </cfRule>
  </conditionalFormatting>
  <conditionalFormatting sqref="M816">
    <cfRule type="expression" dxfId="10289" priority="6454">
      <formula>$CI$1=2</formula>
    </cfRule>
  </conditionalFormatting>
  <conditionalFormatting sqref="M817">
    <cfRule type="expression" dxfId="10288" priority="6453">
      <formula>$CI$1=3</formula>
    </cfRule>
  </conditionalFormatting>
  <conditionalFormatting sqref="M818">
    <cfRule type="expression" dxfId="10287" priority="6452">
      <formula>$CI$1=4</formula>
    </cfRule>
  </conditionalFormatting>
  <conditionalFormatting sqref="M825">
    <cfRule type="expression" dxfId="10286" priority="6367">
      <formula>$CI$1=1</formula>
    </cfRule>
  </conditionalFormatting>
  <conditionalFormatting sqref="M826">
    <cfRule type="expression" dxfId="10285" priority="6366">
      <formula>$CI$1=2</formula>
    </cfRule>
  </conditionalFormatting>
  <conditionalFormatting sqref="M827">
    <cfRule type="expression" dxfId="10284" priority="6365">
      <formula>$CI$1=3</formula>
    </cfRule>
  </conditionalFormatting>
  <conditionalFormatting sqref="M828">
    <cfRule type="expression" dxfId="10283" priority="6364">
      <formula>$CI$1=4</formula>
    </cfRule>
  </conditionalFormatting>
  <conditionalFormatting sqref="M835">
    <cfRule type="expression" dxfId="10282" priority="6279">
      <formula>$CI$1=1</formula>
    </cfRule>
  </conditionalFormatting>
  <conditionalFormatting sqref="M836">
    <cfRule type="expression" dxfId="10281" priority="6278">
      <formula>$CI$1=2</formula>
    </cfRule>
  </conditionalFormatting>
  <conditionalFormatting sqref="M837">
    <cfRule type="expression" dxfId="10280" priority="6277">
      <formula>$CI$1=3</formula>
    </cfRule>
  </conditionalFormatting>
  <conditionalFormatting sqref="M838">
    <cfRule type="expression" dxfId="10279" priority="6276">
      <formula>$CI$1=4</formula>
    </cfRule>
  </conditionalFormatting>
  <conditionalFormatting sqref="M845">
    <cfRule type="expression" dxfId="10278" priority="6191">
      <formula>$CI$1=1</formula>
    </cfRule>
  </conditionalFormatting>
  <conditionalFormatting sqref="M846">
    <cfRule type="expression" dxfId="10277" priority="6190">
      <formula>$CI$1=2</formula>
    </cfRule>
  </conditionalFormatting>
  <conditionalFormatting sqref="M847">
    <cfRule type="expression" dxfId="10276" priority="6189">
      <formula>$CI$1=3</formula>
    </cfRule>
  </conditionalFormatting>
  <conditionalFormatting sqref="M848">
    <cfRule type="expression" dxfId="10275" priority="6188">
      <formula>$CI$1=4</formula>
    </cfRule>
  </conditionalFormatting>
  <conditionalFormatting sqref="M855">
    <cfRule type="expression" dxfId="10274" priority="6103">
      <formula>$CI$1=1</formula>
    </cfRule>
  </conditionalFormatting>
  <conditionalFormatting sqref="M856">
    <cfRule type="expression" dxfId="10273" priority="6102">
      <formula>$CI$1=2</formula>
    </cfRule>
  </conditionalFormatting>
  <conditionalFormatting sqref="M857">
    <cfRule type="expression" dxfId="10272" priority="6101">
      <formula>$CI$1=3</formula>
    </cfRule>
  </conditionalFormatting>
  <conditionalFormatting sqref="M858">
    <cfRule type="expression" dxfId="10271" priority="6100">
      <formula>$CI$1=4</formula>
    </cfRule>
  </conditionalFormatting>
  <conditionalFormatting sqref="M865">
    <cfRule type="expression" dxfId="10270" priority="6015">
      <formula>$CI$1=1</formula>
    </cfRule>
  </conditionalFormatting>
  <conditionalFormatting sqref="M866">
    <cfRule type="expression" dxfId="10269" priority="6014">
      <formula>$CI$1=2</formula>
    </cfRule>
  </conditionalFormatting>
  <conditionalFormatting sqref="M867">
    <cfRule type="expression" dxfId="10268" priority="6013">
      <formula>$CI$1=3</formula>
    </cfRule>
  </conditionalFormatting>
  <conditionalFormatting sqref="M868">
    <cfRule type="expression" dxfId="10267" priority="6012">
      <formula>$CI$1=4</formula>
    </cfRule>
  </conditionalFormatting>
  <conditionalFormatting sqref="M875">
    <cfRule type="expression" dxfId="10266" priority="5927">
      <formula>$CI$1=1</formula>
    </cfRule>
  </conditionalFormatting>
  <conditionalFormatting sqref="M876">
    <cfRule type="expression" dxfId="10265" priority="5926">
      <formula>$CI$1=2</formula>
    </cfRule>
  </conditionalFormatting>
  <conditionalFormatting sqref="M877">
    <cfRule type="expression" dxfId="10264" priority="5925">
      <formula>$CI$1=3</formula>
    </cfRule>
  </conditionalFormatting>
  <conditionalFormatting sqref="M878">
    <cfRule type="expression" dxfId="10263" priority="5924">
      <formula>$CI$1=4</formula>
    </cfRule>
  </conditionalFormatting>
  <conditionalFormatting sqref="M885">
    <cfRule type="expression" dxfId="10262" priority="5839">
      <formula>$CI$1=1</formula>
    </cfRule>
  </conditionalFormatting>
  <conditionalFormatting sqref="M886">
    <cfRule type="expression" dxfId="10261" priority="5838">
      <formula>$CI$1=2</formula>
    </cfRule>
  </conditionalFormatting>
  <conditionalFormatting sqref="M887">
    <cfRule type="expression" dxfId="10260" priority="5837">
      <formula>$CI$1=3</formula>
    </cfRule>
  </conditionalFormatting>
  <conditionalFormatting sqref="M888">
    <cfRule type="expression" dxfId="10259" priority="5836">
      <formula>$CI$1=4</formula>
    </cfRule>
  </conditionalFormatting>
  <conditionalFormatting sqref="M895">
    <cfRule type="expression" dxfId="10258" priority="5751">
      <formula>$CI$1=1</formula>
    </cfRule>
  </conditionalFormatting>
  <conditionalFormatting sqref="M896">
    <cfRule type="expression" dxfId="10257" priority="5750">
      <formula>$CI$1=2</formula>
    </cfRule>
  </conditionalFormatting>
  <conditionalFormatting sqref="M897">
    <cfRule type="expression" dxfId="10256" priority="5749">
      <formula>$CI$1=3</formula>
    </cfRule>
  </conditionalFormatting>
  <conditionalFormatting sqref="M898">
    <cfRule type="expression" dxfId="10255" priority="5748">
      <formula>$CI$1=4</formula>
    </cfRule>
  </conditionalFormatting>
  <conditionalFormatting sqref="M905">
    <cfRule type="expression" dxfId="10254" priority="5663">
      <formula>$CI$1=1</formula>
    </cfRule>
  </conditionalFormatting>
  <conditionalFormatting sqref="M906">
    <cfRule type="expression" dxfId="10253" priority="5662">
      <formula>$CI$1=2</formula>
    </cfRule>
  </conditionalFormatting>
  <conditionalFormatting sqref="M907">
    <cfRule type="expression" dxfId="10252" priority="5661">
      <formula>$CI$1=3</formula>
    </cfRule>
  </conditionalFormatting>
  <conditionalFormatting sqref="M908">
    <cfRule type="expression" dxfId="10251" priority="5660">
      <formula>$CI$1=4</formula>
    </cfRule>
  </conditionalFormatting>
  <conditionalFormatting sqref="M915">
    <cfRule type="expression" dxfId="10250" priority="5575">
      <formula>$CI$1=1</formula>
    </cfRule>
  </conditionalFormatting>
  <conditionalFormatting sqref="M916">
    <cfRule type="expression" dxfId="10249" priority="5574">
      <formula>$CI$1=2</formula>
    </cfRule>
  </conditionalFormatting>
  <conditionalFormatting sqref="M917">
    <cfRule type="expression" dxfId="10248" priority="5573">
      <formula>$CI$1=3</formula>
    </cfRule>
  </conditionalFormatting>
  <conditionalFormatting sqref="M918">
    <cfRule type="expression" dxfId="10247" priority="5572">
      <formula>$CI$1=4</formula>
    </cfRule>
  </conditionalFormatting>
  <conditionalFormatting sqref="M925">
    <cfRule type="expression" dxfId="10246" priority="5487">
      <formula>$CI$1=1</formula>
    </cfRule>
  </conditionalFormatting>
  <conditionalFormatting sqref="M926">
    <cfRule type="expression" dxfId="10245" priority="5486">
      <formula>$CI$1=2</formula>
    </cfRule>
  </conditionalFormatting>
  <conditionalFormatting sqref="M927">
    <cfRule type="expression" dxfId="10244" priority="5485">
      <formula>$CI$1=3</formula>
    </cfRule>
  </conditionalFormatting>
  <conditionalFormatting sqref="M928">
    <cfRule type="expression" dxfId="10243" priority="5484">
      <formula>$CI$1=4</formula>
    </cfRule>
  </conditionalFormatting>
  <conditionalFormatting sqref="M935">
    <cfRule type="expression" dxfId="10242" priority="5399">
      <formula>$CI$1=1</formula>
    </cfRule>
  </conditionalFormatting>
  <conditionalFormatting sqref="M936">
    <cfRule type="expression" dxfId="10241" priority="5398">
      <formula>$CI$1=2</formula>
    </cfRule>
  </conditionalFormatting>
  <conditionalFormatting sqref="M937">
    <cfRule type="expression" dxfId="10240" priority="5397">
      <formula>$CI$1=3</formula>
    </cfRule>
  </conditionalFormatting>
  <conditionalFormatting sqref="M938">
    <cfRule type="expression" dxfId="10239" priority="5396">
      <formula>$CI$1=4</formula>
    </cfRule>
  </conditionalFormatting>
  <conditionalFormatting sqref="M945">
    <cfRule type="expression" dxfId="10238" priority="5311">
      <formula>$CI$1=1</formula>
    </cfRule>
  </conditionalFormatting>
  <conditionalFormatting sqref="M946">
    <cfRule type="expression" dxfId="10237" priority="5310">
      <formula>$CI$1=2</formula>
    </cfRule>
  </conditionalFormatting>
  <conditionalFormatting sqref="M947">
    <cfRule type="expression" dxfId="10236" priority="5309">
      <formula>$CI$1=3</formula>
    </cfRule>
  </conditionalFormatting>
  <conditionalFormatting sqref="M948">
    <cfRule type="expression" dxfId="10235" priority="5308">
      <formula>$CI$1=4</formula>
    </cfRule>
  </conditionalFormatting>
  <conditionalFormatting sqref="M955">
    <cfRule type="expression" dxfId="10234" priority="5223">
      <formula>$CI$1=1</formula>
    </cfRule>
  </conditionalFormatting>
  <conditionalFormatting sqref="M956">
    <cfRule type="expression" dxfId="10233" priority="5222">
      <formula>$CI$1=2</formula>
    </cfRule>
  </conditionalFormatting>
  <conditionalFormatting sqref="M957">
    <cfRule type="expression" dxfId="10232" priority="5221">
      <formula>$CI$1=3</formula>
    </cfRule>
  </conditionalFormatting>
  <conditionalFormatting sqref="M958">
    <cfRule type="expression" dxfId="10231" priority="5220">
      <formula>$CI$1=4</formula>
    </cfRule>
  </conditionalFormatting>
  <conditionalFormatting sqref="M965">
    <cfRule type="expression" dxfId="10230" priority="5135">
      <formula>$CI$1=1</formula>
    </cfRule>
  </conditionalFormatting>
  <conditionalFormatting sqref="M966">
    <cfRule type="expression" dxfId="10229" priority="5134">
      <formula>$CI$1=2</formula>
    </cfRule>
  </conditionalFormatting>
  <conditionalFormatting sqref="M967">
    <cfRule type="expression" dxfId="10228" priority="5133">
      <formula>$CI$1=3</formula>
    </cfRule>
  </conditionalFormatting>
  <conditionalFormatting sqref="M968">
    <cfRule type="expression" dxfId="10227" priority="5132">
      <formula>$CI$1=4</formula>
    </cfRule>
  </conditionalFormatting>
  <conditionalFormatting sqref="M975">
    <cfRule type="expression" dxfId="10226" priority="5047">
      <formula>$CI$1=1</formula>
    </cfRule>
  </conditionalFormatting>
  <conditionalFormatting sqref="M976">
    <cfRule type="expression" dxfId="10225" priority="5046">
      <formula>$CI$1=2</formula>
    </cfRule>
  </conditionalFormatting>
  <conditionalFormatting sqref="M977">
    <cfRule type="expression" dxfId="10224" priority="5045">
      <formula>$CI$1=3</formula>
    </cfRule>
  </conditionalFormatting>
  <conditionalFormatting sqref="M978">
    <cfRule type="expression" dxfId="10223" priority="5044">
      <formula>$CI$1=4</formula>
    </cfRule>
  </conditionalFormatting>
  <conditionalFormatting sqref="M985">
    <cfRule type="expression" dxfId="10222" priority="4959">
      <formula>$CI$1=1</formula>
    </cfRule>
  </conditionalFormatting>
  <conditionalFormatting sqref="M986">
    <cfRule type="expression" dxfId="10221" priority="4958">
      <formula>$CI$1=2</formula>
    </cfRule>
  </conditionalFormatting>
  <conditionalFormatting sqref="M987">
    <cfRule type="expression" dxfId="10220" priority="4957">
      <formula>$CI$1=3</formula>
    </cfRule>
  </conditionalFormatting>
  <conditionalFormatting sqref="M988">
    <cfRule type="expression" dxfId="10219" priority="4956">
      <formula>$CI$1=4</formula>
    </cfRule>
  </conditionalFormatting>
  <conditionalFormatting sqref="M995">
    <cfRule type="expression" dxfId="10218" priority="4871">
      <formula>$CI$1=1</formula>
    </cfRule>
  </conditionalFormatting>
  <conditionalFormatting sqref="M996">
    <cfRule type="expression" dxfId="10217" priority="4870">
      <formula>$CI$1=2</formula>
    </cfRule>
  </conditionalFormatting>
  <conditionalFormatting sqref="M997">
    <cfRule type="expression" dxfId="10216" priority="4869">
      <formula>$CI$1=3</formula>
    </cfRule>
  </conditionalFormatting>
  <conditionalFormatting sqref="M998">
    <cfRule type="expression" dxfId="10215" priority="4868">
      <formula>$CI$1=4</formula>
    </cfRule>
  </conditionalFormatting>
  <conditionalFormatting sqref="M1005">
    <cfRule type="expression" dxfId="10214" priority="4783">
      <formula>$CI$1=1</formula>
    </cfRule>
  </conditionalFormatting>
  <conditionalFormatting sqref="M1006">
    <cfRule type="expression" dxfId="10213" priority="4782">
      <formula>$CI$1=2</formula>
    </cfRule>
  </conditionalFormatting>
  <conditionalFormatting sqref="M1007">
    <cfRule type="expression" dxfId="10212" priority="4781">
      <formula>$CI$1=3</formula>
    </cfRule>
  </conditionalFormatting>
  <conditionalFormatting sqref="M1008">
    <cfRule type="expression" dxfId="10211" priority="4780">
      <formula>$CI$1=4</formula>
    </cfRule>
  </conditionalFormatting>
  <conditionalFormatting sqref="M1015">
    <cfRule type="expression" dxfId="10210" priority="4695">
      <formula>$CI$1=1</formula>
    </cfRule>
  </conditionalFormatting>
  <conditionalFormatting sqref="M1016">
    <cfRule type="expression" dxfId="10209" priority="4694">
      <formula>$CI$1=2</formula>
    </cfRule>
  </conditionalFormatting>
  <conditionalFormatting sqref="M1017">
    <cfRule type="expression" dxfId="10208" priority="4693">
      <formula>$CI$1=3</formula>
    </cfRule>
  </conditionalFormatting>
  <conditionalFormatting sqref="M1018">
    <cfRule type="expression" dxfId="10207" priority="4692">
      <formula>$CI$1=4</formula>
    </cfRule>
  </conditionalFormatting>
  <conditionalFormatting sqref="M1025">
    <cfRule type="expression" dxfId="10206" priority="4607">
      <formula>$CI$1=1</formula>
    </cfRule>
  </conditionalFormatting>
  <conditionalFormatting sqref="M1026">
    <cfRule type="expression" dxfId="10205" priority="4606">
      <formula>$CI$1=2</formula>
    </cfRule>
  </conditionalFormatting>
  <conditionalFormatting sqref="M1027">
    <cfRule type="expression" dxfId="10204" priority="4605">
      <formula>$CI$1=3</formula>
    </cfRule>
  </conditionalFormatting>
  <conditionalFormatting sqref="M1028">
    <cfRule type="expression" dxfId="10203" priority="4604">
      <formula>$CI$1=4</formula>
    </cfRule>
  </conditionalFormatting>
  <conditionalFormatting sqref="M1035">
    <cfRule type="expression" dxfId="10202" priority="4519">
      <formula>$CI$1=1</formula>
    </cfRule>
  </conditionalFormatting>
  <conditionalFormatting sqref="M1036">
    <cfRule type="expression" dxfId="10201" priority="4518">
      <formula>$CI$1=2</formula>
    </cfRule>
  </conditionalFormatting>
  <conditionalFormatting sqref="M1037">
    <cfRule type="expression" dxfId="10200" priority="4517">
      <formula>$CI$1=3</formula>
    </cfRule>
  </conditionalFormatting>
  <conditionalFormatting sqref="M1038">
    <cfRule type="expression" dxfId="10199" priority="4516">
      <formula>$CI$1=4</formula>
    </cfRule>
  </conditionalFormatting>
  <conditionalFormatting sqref="M1045">
    <cfRule type="expression" dxfId="10198" priority="4431">
      <formula>$CI$1=1</formula>
    </cfRule>
  </conditionalFormatting>
  <conditionalFormatting sqref="M1046">
    <cfRule type="expression" dxfId="10197" priority="4430">
      <formula>$CI$1=2</formula>
    </cfRule>
  </conditionalFormatting>
  <conditionalFormatting sqref="M1047">
    <cfRule type="expression" dxfId="10196" priority="4429">
      <formula>$CI$1=3</formula>
    </cfRule>
  </conditionalFormatting>
  <conditionalFormatting sqref="M1048">
    <cfRule type="expression" dxfId="10195" priority="4428">
      <formula>$CI$1=4</formula>
    </cfRule>
  </conditionalFormatting>
  <conditionalFormatting sqref="M1055">
    <cfRule type="expression" dxfId="10194" priority="4343">
      <formula>$CI$1=1</formula>
    </cfRule>
  </conditionalFormatting>
  <conditionalFormatting sqref="M1056">
    <cfRule type="expression" dxfId="10193" priority="4342">
      <formula>$CI$1=2</formula>
    </cfRule>
  </conditionalFormatting>
  <conditionalFormatting sqref="M1057">
    <cfRule type="expression" dxfId="10192" priority="4341">
      <formula>$CI$1=3</formula>
    </cfRule>
  </conditionalFormatting>
  <conditionalFormatting sqref="M1058">
    <cfRule type="expression" dxfId="10191" priority="4340">
      <formula>$CI$1=4</formula>
    </cfRule>
  </conditionalFormatting>
  <conditionalFormatting sqref="M1065">
    <cfRule type="expression" dxfId="10190" priority="4255">
      <formula>$CI$1=1</formula>
    </cfRule>
  </conditionalFormatting>
  <conditionalFormatting sqref="M1066">
    <cfRule type="expression" dxfId="10189" priority="4254">
      <formula>$CI$1=2</formula>
    </cfRule>
  </conditionalFormatting>
  <conditionalFormatting sqref="M1067">
    <cfRule type="expression" dxfId="10188" priority="4253">
      <formula>$CI$1=3</formula>
    </cfRule>
  </conditionalFormatting>
  <conditionalFormatting sqref="M1068">
    <cfRule type="expression" dxfId="10187" priority="4252">
      <formula>$CI$1=4</formula>
    </cfRule>
  </conditionalFormatting>
  <conditionalFormatting sqref="M1075">
    <cfRule type="expression" dxfId="10186" priority="4167">
      <formula>$CI$1=1</formula>
    </cfRule>
  </conditionalFormatting>
  <conditionalFormatting sqref="M1076">
    <cfRule type="expression" dxfId="10185" priority="4166">
      <formula>$CI$1=2</formula>
    </cfRule>
  </conditionalFormatting>
  <conditionalFormatting sqref="M1077">
    <cfRule type="expression" dxfId="10184" priority="4165">
      <formula>$CI$1=3</formula>
    </cfRule>
  </conditionalFormatting>
  <conditionalFormatting sqref="M1078">
    <cfRule type="expression" dxfId="10183" priority="4164">
      <formula>$CI$1=4</formula>
    </cfRule>
  </conditionalFormatting>
  <conditionalFormatting sqref="M1085">
    <cfRule type="expression" dxfId="10182" priority="4079">
      <formula>$CI$1=1</formula>
    </cfRule>
  </conditionalFormatting>
  <conditionalFormatting sqref="M1086">
    <cfRule type="expression" dxfId="10181" priority="4078">
      <formula>$CI$1=2</formula>
    </cfRule>
  </conditionalFormatting>
  <conditionalFormatting sqref="M1087">
    <cfRule type="expression" dxfId="10180" priority="4077">
      <formula>$CI$1=3</formula>
    </cfRule>
  </conditionalFormatting>
  <conditionalFormatting sqref="M1088">
    <cfRule type="expression" dxfId="10179" priority="4076">
      <formula>$CI$1=4</formula>
    </cfRule>
  </conditionalFormatting>
  <conditionalFormatting sqref="M1095">
    <cfRule type="expression" dxfId="10178" priority="3991">
      <formula>$CI$1=1</formula>
    </cfRule>
  </conditionalFormatting>
  <conditionalFormatting sqref="M1096">
    <cfRule type="expression" dxfId="10177" priority="3990">
      <formula>$CI$1=2</formula>
    </cfRule>
  </conditionalFormatting>
  <conditionalFormatting sqref="M1097">
    <cfRule type="expression" dxfId="10176" priority="3989">
      <formula>$CI$1=3</formula>
    </cfRule>
  </conditionalFormatting>
  <conditionalFormatting sqref="M1098">
    <cfRule type="expression" dxfId="10175" priority="3988">
      <formula>$CI$1=4</formula>
    </cfRule>
  </conditionalFormatting>
  <conditionalFormatting sqref="M1105">
    <cfRule type="expression" dxfId="10174" priority="3903">
      <formula>$CI$1=1</formula>
    </cfRule>
  </conditionalFormatting>
  <conditionalFormatting sqref="M1106">
    <cfRule type="expression" dxfId="10173" priority="3902">
      <formula>$CI$1=2</formula>
    </cfRule>
  </conditionalFormatting>
  <conditionalFormatting sqref="M1107">
    <cfRule type="expression" dxfId="10172" priority="3901">
      <formula>$CI$1=3</formula>
    </cfRule>
  </conditionalFormatting>
  <conditionalFormatting sqref="M1108">
    <cfRule type="expression" dxfId="10171" priority="3900">
      <formula>$CI$1=4</formula>
    </cfRule>
  </conditionalFormatting>
  <conditionalFormatting sqref="M1115">
    <cfRule type="expression" dxfId="10170" priority="3815">
      <formula>$CI$1=1</formula>
    </cfRule>
  </conditionalFormatting>
  <conditionalFormatting sqref="M1116">
    <cfRule type="expression" dxfId="10169" priority="3814">
      <formula>$CI$1=2</formula>
    </cfRule>
  </conditionalFormatting>
  <conditionalFormatting sqref="M1117">
    <cfRule type="expression" dxfId="10168" priority="3813">
      <formula>$CI$1=3</formula>
    </cfRule>
  </conditionalFormatting>
  <conditionalFormatting sqref="M1118">
    <cfRule type="expression" dxfId="10167" priority="3812">
      <formula>$CI$1=4</formula>
    </cfRule>
  </conditionalFormatting>
  <conditionalFormatting sqref="M1125">
    <cfRule type="expression" dxfId="10166" priority="3727">
      <formula>$CI$1=1</formula>
    </cfRule>
  </conditionalFormatting>
  <conditionalFormatting sqref="M1126">
    <cfRule type="expression" dxfId="10165" priority="3726">
      <formula>$CI$1=2</formula>
    </cfRule>
  </conditionalFormatting>
  <conditionalFormatting sqref="M1127">
    <cfRule type="expression" dxfId="10164" priority="3725">
      <formula>$CI$1=3</formula>
    </cfRule>
  </conditionalFormatting>
  <conditionalFormatting sqref="M1128">
    <cfRule type="expression" dxfId="10163" priority="3724">
      <formula>$CI$1=4</formula>
    </cfRule>
  </conditionalFormatting>
  <conditionalFormatting sqref="M1135">
    <cfRule type="expression" dxfId="10162" priority="3639">
      <formula>$CI$1=1</formula>
    </cfRule>
  </conditionalFormatting>
  <conditionalFormatting sqref="M1136">
    <cfRule type="expression" dxfId="10161" priority="3638">
      <formula>$CI$1=2</formula>
    </cfRule>
  </conditionalFormatting>
  <conditionalFormatting sqref="M1137">
    <cfRule type="expression" dxfId="10160" priority="3637">
      <formula>$CI$1=3</formula>
    </cfRule>
  </conditionalFormatting>
  <conditionalFormatting sqref="M1138">
    <cfRule type="expression" dxfId="10159" priority="3636">
      <formula>$CI$1=4</formula>
    </cfRule>
  </conditionalFormatting>
  <conditionalFormatting sqref="M1145">
    <cfRule type="expression" dxfId="10158" priority="3551">
      <formula>$CI$1=1</formula>
    </cfRule>
  </conditionalFormatting>
  <conditionalFormatting sqref="M1146">
    <cfRule type="expression" dxfId="10157" priority="3550">
      <formula>$CI$1=2</formula>
    </cfRule>
  </conditionalFormatting>
  <conditionalFormatting sqref="M1147">
    <cfRule type="expression" dxfId="10156" priority="3549">
      <formula>$CI$1=3</formula>
    </cfRule>
  </conditionalFormatting>
  <conditionalFormatting sqref="M1148">
    <cfRule type="expression" dxfId="10155" priority="3548">
      <formula>$CI$1=4</formula>
    </cfRule>
  </conditionalFormatting>
  <conditionalFormatting sqref="M1155">
    <cfRule type="expression" dxfId="10154" priority="3463">
      <formula>$CI$1=1</formula>
    </cfRule>
  </conditionalFormatting>
  <conditionalFormatting sqref="M1156">
    <cfRule type="expression" dxfId="10153" priority="3462">
      <formula>$CI$1=2</formula>
    </cfRule>
  </conditionalFormatting>
  <conditionalFormatting sqref="M1157">
    <cfRule type="expression" dxfId="10152" priority="3461">
      <formula>$CI$1=3</formula>
    </cfRule>
  </conditionalFormatting>
  <conditionalFormatting sqref="M1158">
    <cfRule type="expression" dxfId="10151" priority="3460">
      <formula>$CI$1=4</formula>
    </cfRule>
  </conditionalFormatting>
  <conditionalFormatting sqref="M1165">
    <cfRule type="expression" dxfId="10150" priority="3375">
      <formula>$CI$1=1</formula>
    </cfRule>
  </conditionalFormatting>
  <conditionalFormatting sqref="M1166">
    <cfRule type="expression" dxfId="10149" priority="3374">
      <formula>$CI$1=2</formula>
    </cfRule>
  </conditionalFormatting>
  <conditionalFormatting sqref="M1167">
    <cfRule type="expression" dxfId="10148" priority="3373">
      <formula>$CI$1=3</formula>
    </cfRule>
  </conditionalFormatting>
  <conditionalFormatting sqref="M1168">
    <cfRule type="expression" dxfId="10147" priority="3372">
      <formula>$CI$1=4</formula>
    </cfRule>
  </conditionalFormatting>
  <conditionalFormatting sqref="M1175">
    <cfRule type="expression" dxfId="10146" priority="3287">
      <formula>$CI$1=1</formula>
    </cfRule>
  </conditionalFormatting>
  <conditionalFormatting sqref="M1176">
    <cfRule type="expression" dxfId="10145" priority="3286">
      <formula>$CI$1=2</formula>
    </cfRule>
  </conditionalFormatting>
  <conditionalFormatting sqref="M1177">
    <cfRule type="expression" dxfId="10144" priority="3285">
      <formula>$CI$1=3</formula>
    </cfRule>
  </conditionalFormatting>
  <conditionalFormatting sqref="M1178">
    <cfRule type="expression" dxfId="10143" priority="3284">
      <formula>$CI$1=4</formula>
    </cfRule>
  </conditionalFormatting>
  <conditionalFormatting sqref="M1185">
    <cfRule type="expression" dxfId="10142" priority="3199">
      <formula>$CI$1=1</formula>
    </cfRule>
  </conditionalFormatting>
  <conditionalFormatting sqref="M1186">
    <cfRule type="expression" dxfId="10141" priority="3198">
      <formula>$CI$1=2</formula>
    </cfRule>
  </conditionalFormatting>
  <conditionalFormatting sqref="M1187">
    <cfRule type="expression" dxfId="10140" priority="3197">
      <formula>$CI$1=3</formula>
    </cfRule>
  </conditionalFormatting>
  <conditionalFormatting sqref="M1188">
    <cfRule type="expression" dxfId="10139" priority="3196">
      <formula>$CI$1=4</formula>
    </cfRule>
  </conditionalFormatting>
  <conditionalFormatting sqref="M1195">
    <cfRule type="expression" dxfId="10138" priority="3111">
      <formula>$CI$1=1</formula>
    </cfRule>
  </conditionalFormatting>
  <conditionalFormatting sqref="M1196">
    <cfRule type="expression" dxfId="10137" priority="3110">
      <formula>$CI$1=2</formula>
    </cfRule>
  </conditionalFormatting>
  <conditionalFormatting sqref="M1197">
    <cfRule type="expression" dxfId="10136" priority="3109">
      <formula>$CI$1=3</formula>
    </cfRule>
  </conditionalFormatting>
  <conditionalFormatting sqref="M1198">
    <cfRule type="expression" dxfId="10135" priority="3108">
      <formula>$CI$1=4</formula>
    </cfRule>
  </conditionalFormatting>
  <conditionalFormatting sqref="M1205">
    <cfRule type="expression" dxfId="10134" priority="3023">
      <formula>$CI$1=1</formula>
    </cfRule>
  </conditionalFormatting>
  <conditionalFormatting sqref="M1206">
    <cfRule type="expression" dxfId="10133" priority="3022">
      <formula>$CI$1=2</formula>
    </cfRule>
  </conditionalFormatting>
  <conditionalFormatting sqref="M1207">
    <cfRule type="expression" dxfId="10132" priority="3021">
      <formula>$CI$1=3</formula>
    </cfRule>
  </conditionalFormatting>
  <conditionalFormatting sqref="M1208">
    <cfRule type="expression" dxfId="10131" priority="3020">
      <formula>$CI$1=4</formula>
    </cfRule>
  </conditionalFormatting>
  <conditionalFormatting sqref="M1215">
    <cfRule type="expression" dxfId="10130" priority="2935">
      <formula>$CI$1=1</formula>
    </cfRule>
  </conditionalFormatting>
  <conditionalFormatting sqref="M1216">
    <cfRule type="expression" dxfId="10129" priority="2934">
      <formula>$CI$1=2</formula>
    </cfRule>
  </conditionalFormatting>
  <conditionalFormatting sqref="M1217">
    <cfRule type="expression" dxfId="10128" priority="2933">
      <formula>$CI$1=3</formula>
    </cfRule>
  </conditionalFormatting>
  <conditionalFormatting sqref="M1218">
    <cfRule type="expression" dxfId="10127" priority="2932">
      <formula>$CI$1=4</formula>
    </cfRule>
  </conditionalFormatting>
  <conditionalFormatting sqref="M1225">
    <cfRule type="expression" dxfId="10126" priority="2847">
      <formula>$CI$1=1</formula>
    </cfRule>
  </conditionalFormatting>
  <conditionalFormatting sqref="M1226">
    <cfRule type="expression" dxfId="10125" priority="2846">
      <formula>$CI$1=2</formula>
    </cfRule>
  </conditionalFormatting>
  <conditionalFormatting sqref="M1227">
    <cfRule type="expression" dxfId="10124" priority="2845">
      <formula>$CI$1=3</formula>
    </cfRule>
  </conditionalFormatting>
  <conditionalFormatting sqref="M1228">
    <cfRule type="expression" dxfId="10123" priority="2844">
      <formula>$CI$1=4</formula>
    </cfRule>
  </conditionalFormatting>
  <conditionalFormatting sqref="M1235">
    <cfRule type="expression" dxfId="10122" priority="2759">
      <formula>$CI$1=1</formula>
    </cfRule>
  </conditionalFormatting>
  <conditionalFormatting sqref="M1236">
    <cfRule type="expression" dxfId="10121" priority="2758">
      <formula>$CI$1=2</formula>
    </cfRule>
  </conditionalFormatting>
  <conditionalFormatting sqref="M1237">
    <cfRule type="expression" dxfId="10120" priority="2757">
      <formula>$CI$1=3</formula>
    </cfRule>
  </conditionalFormatting>
  <conditionalFormatting sqref="M1238">
    <cfRule type="expression" dxfId="10119" priority="2756">
      <formula>$CI$1=4</formula>
    </cfRule>
  </conditionalFormatting>
  <conditionalFormatting sqref="M1245">
    <cfRule type="expression" dxfId="10118" priority="2671">
      <formula>$CI$1=1</formula>
    </cfRule>
  </conditionalFormatting>
  <conditionalFormatting sqref="M1246">
    <cfRule type="expression" dxfId="10117" priority="2670">
      <formula>$CI$1=2</formula>
    </cfRule>
  </conditionalFormatting>
  <conditionalFormatting sqref="M1247">
    <cfRule type="expression" dxfId="10116" priority="2669">
      <formula>$CI$1=3</formula>
    </cfRule>
  </conditionalFormatting>
  <conditionalFormatting sqref="M1248">
    <cfRule type="expression" dxfId="10115" priority="2668">
      <formula>$CI$1=4</formula>
    </cfRule>
  </conditionalFormatting>
  <conditionalFormatting sqref="M1255">
    <cfRule type="expression" dxfId="10114" priority="2583">
      <formula>$CI$1=1</formula>
    </cfRule>
  </conditionalFormatting>
  <conditionalFormatting sqref="M1256">
    <cfRule type="expression" dxfId="10113" priority="2582">
      <formula>$CI$1=2</formula>
    </cfRule>
  </conditionalFormatting>
  <conditionalFormatting sqref="M1257">
    <cfRule type="expression" dxfId="10112" priority="2581">
      <formula>$CI$1=3</formula>
    </cfRule>
  </conditionalFormatting>
  <conditionalFormatting sqref="M1258">
    <cfRule type="expression" dxfId="10111" priority="2580">
      <formula>$CI$1=4</formula>
    </cfRule>
  </conditionalFormatting>
  <conditionalFormatting sqref="M1265">
    <cfRule type="expression" dxfId="10110" priority="2495">
      <formula>$CI$1=1</formula>
    </cfRule>
  </conditionalFormatting>
  <conditionalFormatting sqref="M1266">
    <cfRule type="expression" dxfId="10109" priority="2494">
      <formula>$CI$1=2</formula>
    </cfRule>
  </conditionalFormatting>
  <conditionalFormatting sqref="M1267">
    <cfRule type="expression" dxfId="10108" priority="2493">
      <formula>$CI$1=3</formula>
    </cfRule>
  </conditionalFormatting>
  <conditionalFormatting sqref="M1268">
    <cfRule type="expression" dxfId="10107" priority="2492">
      <formula>$CI$1=4</formula>
    </cfRule>
  </conditionalFormatting>
  <conditionalFormatting sqref="M1275">
    <cfRule type="expression" dxfId="10106" priority="2407">
      <formula>$CI$1=1</formula>
    </cfRule>
  </conditionalFormatting>
  <conditionalFormatting sqref="M1276">
    <cfRule type="expression" dxfId="10105" priority="2406">
      <formula>$CI$1=2</formula>
    </cfRule>
  </conditionalFormatting>
  <conditionalFormatting sqref="M1277">
    <cfRule type="expression" dxfId="10104" priority="2405">
      <formula>$CI$1=3</formula>
    </cfRule>
  </conditionalFormatting>
  <conditionalFormatting sqref="M1278">
    <cfRule type="expression" dxfId="10103" priority="2404">
      <formula>$CI$1=4</formula>
    </cfRule>
  </conditionalFormatting>
  <conditionalFormatting sqref="M1285">
    <cfRule type="expression" dxfId="10102" priority="2319">
      <formula>$CI$1=1</formula>
    </cfRule>
  </conditionalFormatting>
  <conditionalFormatting sqref="M1286">
    <cfRule type="expression" dxfId="10101" priority="2318">
      <formula>$CI$1=2</formula>
    </cfRule>
  </conditionalFormatting>
  <conditionalFormatting sqref="M1287">
    <cfRule type="expression" dxfId="10100" priority="2317">
      <formula>$CI$1=3</formula>
    </cfRule>
  </conditionalFormatting>
  <conditionalFormatting sqref="M1288">
    <cfRule type="expression" dxfId="10099" priority="2316">
      <formula>$CI$1=4</formula>
    </cfRule>
  </conditionalFormatting>
  <conditionalFormatting sqref="M1295">
    <cfRule type="expression" dxfId="10098" priority="2231">
      <formula>$CI$1=1</formula>
    </cfRule>
  </conditionalFormatting>
  <conditionalFormatting sqref="M1296">
    <cfRule type="expression" dxfId="10097" priority="2230">
      <formula>$CI$1=2</formula>
    </cfRule>
  </conditionalFormatting>
  <conditionalFormatting sqref="M1297">
    <cfRule type="expression" dxfId="10096" priority="2229">
      <formula>$CI$1=3</formula>
    </cfRule>
  </conditionalFormatting>
  <conditionalFormatting sqref="M1298">
    <cfRule type="expression" dxfId="10095" priority="2228">
      <formula>$CI$1=4</formula>
    </cfRule>
  </conditionalFormatting>
  <conditionalFormatting sqref="M1305">
    <cfRule type="expression" dxfId="10094" priority="2143">
      <formula>$CI$1=1</formula>
    </cfRule>
  </conditionalFormatting>
  <conditionalFormatting sqref="M1306">
    <cfRule type="expression" dxfId="10093" priority="2142">
      <formula>$CI$1=2</formula>
    </cfRule>
  </conditionalFormatting>
  <conditionalFormatting sqref="M1307">
    <cfRule type="expression" dxfId="10092" priority="2141">
      <formula>$CI$1=3</formula>
    </cfRule>
  </conditionalFormatting>
  <conditionalFormatting sqref="M1308">
    <cfRule type="expression" dxfId="10091" priority="2140">
      <formula>$CI$1=4</formula>
    </cfRule>
  </conditionalFormatting>
  <conditionalFormatting sqref="M1315">
    <cfRule type="expression" dxfId="10090" priority="2055">
      <formula>$CI$1=1</formula>
    </cfRule>
  </conditionalFormatting>
  <conditionalFormatting sqref="M1316">
    <cfRule type="expression" dxfId="10089" priority="2054">
      <formula>$CI$1=2</formula>
    </cfRule>
  </conditionalFormatting>
  <conditionalFormatting sqref="M1317">
    <cfRule type="expression" dxfId="10088" priority="2053">
      <formula>$CI$1=3</formula>
    </cfRule>
  </conditionalFormatting>
  <conditionalFormatting sqref="M1318">
    <cfRule type="expression" dxfId="10087" priority="2052">
      <formula>$CI$1=4</formula>
    </cfRule>
  </conditionalFormatting>
  <conditionalFormatting sqref="M1325">
    <cfRule type="expression" dxfId="10086" priority="1967">
      <formula>$CI$1=1</formula>
    </cfRule>
  </conditionalFormatting>
  <conditionalFormatting sqref="M1326">
    <cfRule type="expression" dxfId="10085" priority="1966">
      <formula>$CI$1=2</formula>
    </cfRule>
  </conditionalFormatting>
  <conditionalFormatting sqref="M1327">
    <cfRule type="expression" dxfId="10084" priority="1965">
      <formula>$CI$1=3</formula>
    </cfRule>
  </conditionalFormatting>
  <conditionalFormatting sqref="M1328">
    <cfRule type="expression" dxfId="10083" priority="1964">
      <formula>$CI$1=4</formula>
    </cfRule>
  </conditionalFormatting>
  <conditionalFormatting sqref="M1335">
    <cfRule type="expression" dxfId="10082" priority="1879">
      <formula>$CI$1=1</formula>
    </cfRule>
  </conditionalFormatting>
  <conditionalFormatting sqref="M1336">
    <cfRule type="expression" dxfId="10081" priority="1878">
      <formula>$CI$1=2</formula>
    </cfRule>
  </conditionalFormatting>
  <conditionalFormatting sqref="M1337">
    <cfRule type="expression" dxfId="10080" priority="1877">
      <formula>$CI$1=3</formula>
    </cfRule>
  </conditionalFormatting>
  <conditionalFormatting sqref="M1338">
    <cfRule type="expression" dxfId="10079" priority="1876">
      <formula>$CI$1=4</formula>
    </cfRule>
  </conditionalFormatting>
  <conditionalFormatting sqref="M1345">
    <cfRule type="expression" dxfId="10078" priority="1791">
      <formula>$CI$1=1</formula>
    </cfRule>
  </conditionalFormatting>
  <conditionalFormatting sqref="M1346">
    <cfRule type="expression" dxfId="10077" priority="1790">
      <formula>$CI$1=2</formula>
    </cfRule>
  </conditionalFormatting>
  <conditionalFormatting sqref="M1347">
    <cfRule type="expression" dxfId="10076" priority="1789">
      <formula>$CI$1=3</formula>
    </cfRule>
  </conditionalFormatting>
  <conditionalFormatting sqref="M1348">
    <cfRule type="expression" dxfId="10075" priority="1788">
      <formula>$CI$1=4</formula>
    </cfRule>
  </conditionalFormatting>
  <conditionalFormatting sqref="M1355">
    <cfRule type="expression" dxfId="10074" priority="1703">
      <formula>$CI$1=1</formula>
    </cfRule>
  </conditionalFormatting>
  <conditionalFormatting sqref="M1356">
    <cfRule type="expression" dxfId="10073" priority="1702">
      <formula>$CI$1=2</formula>
    </cfRule>
  </conditionalFormatting>
  <conditionalFormatting sqref="M1357">
    <cfRule type="expression" dxfId="10072" priority="1701">
      <formula>$CI$1=3</formula>
    </cfRule>
  </conditionalFormatting>
  <conditionalFormatting sqref="M1358">
    <cfRule type="expression" dxfId="10071" priority="1700">
      <formula>$CI$1=4</formula>
    </cfRule>
  </conditionalFormatting>
  <conditionalFormatting sqref="M1365">
    <cfRule type="expression" dxfId="10070" priority="1615">
      <formula>$CI$1=1</formula>
    </cfRule>
  </conditionalFormatting>
  <conditionalFormatting sqref="M1366">
    <cfRule type="expression" dxfId="10069" priority="1614">
      <formula>$CI$1=2</formula>
    </cfRule>
  </conditionalFormatting>
  <conditionalFormatting sqref="M1367">
    <cfRule type="expression" dxfId="10068" priority="1613">
      <formula>$CI$1=3</formula>
    </cfRule>
  </conditionalFormatting>
  <conditionalFormatting sqref="M1368">
    <cfRule type="expression" dxfId="10067" priority="1612">
      <formula>$CI$1=4</formula>
    </cfRule>
  </conditionalFormatting>
  <conditionalFormatting sqref="M1375">
    <cfRule type="expression" dxfId="10066" priority="1527">
      <formula>$CI$1=1</formula>
    </cfRule>
  </conditionalFormatting>
  <conditionalFormatting sqref="M1376">
    <cfRule type="expression" dxfId="10065" priority="1526">
      <formula>$CI$1=2</formula>
    </cfRule>
  </conditionalFormatting>
  <conditionalFormatting sqref="M1377">
    <cfRule type="expression" dxfId="10064" priority="1525">
      <formula>$CI$1=3</formula>
    </cfRule>
  </conditionalFormatting>
  <conditionalFormatting sqref="M1378">
    <cfRule type="expression" dxfId="10063" priority="1524">
      <formula>$CI$1=4</formula>
    </cfRule>
  </conditionalFormatting>
  <conditionalFormatting sqref="M1385">
    <cfRule type="expression" dxfId="10062" priority="1439">
      <formula>$CI$1=1</formula>
    </cfRule>
  </conditionalFormatting>
  <conditionalFormatting sqref="M1386">
    <cfRule type="expression" dxfId="10061" priority="1438">
      <formula>$CI$1=2</formula>
    </cfRule>
  </conditionalFormatting>
  <conditionalFormatting sqref="M1387">
    <cfRule type="expression" dxfId="10060" priority="1437">
      <formula>$CI$1=3</formula>
    </cfRule>
  </conditionalFormatting>
  <conditionalFormatting sqref="M1388">
    <cfRule type="expression" dxfId="10059" priority="1436">
      <formula>$CI$1=4</formula>
    </cfRule>
  </conditionalFormatting>
  <conditionalFormatting sqref="M1395">
    <cfRule type="expression" dxfId="10058" priority="1351">
      <formula>$CI$1=1</formula>
    </cfRule>
  </conditionalFormatting>
  <conditionalFormatting sqref="M1396">
    <cfRule type="expression" dxfId="10057" priority="1350">
      <formula>$CI$1=2</formula>
    </cfRule>
  </conditionalFormatting>
  <conditionalFormatting sqref="M1397">
    <cfRule type="expression" dxfId="10056" priority="1349">
      <formula>$CI$1=3</formula>
    </cfRule>
  </conditionalFormatting>
  <conditionalFormatting sqref="M1398">
    <cfRule type="expression" dxfId="10055" priority="1348">
      <formula>$CI$1=4</formula>
    </cfRule>
  </conditionalFormatting>
  <conditionalFormatting sqref="M1405">
    <cfRule type="expression" dxfId="10054" priority="1263">
      <formula>$CI$1=1</formula>
    </cfRule>
  </conditionalFormatting>
  <conditionalFormatting sqref="M1406">
    <cfRule type="expression" dxfId="10053" priority="1262">
      <formula>$CI$1=2</formula>
    </cfRule>
  </conditionalFormatting>
  <conditionalFormatting sqref="M1407">
    <cfRule type="expression" dxfId="10052" priority="1261">
      <formula>$CI$1=3</formula>
    </cfRule>
  </conditionalFormatting>
  <conditionalFormatting sqref="M1408">
    <cfRule type="expression" dxfId="10051" priority="1260">
      <formula>$CI$1=4</formula>
    </cfRule>
  </conditionalFormatting>
  <conditionalFormatting sqref="M1415">
    <cfRule type="expression" dxfId="10050" priority="1175">
      <formula>$CI$1=1</formula>
    </cfRule>
  </conditionalFormatting>
  <conditionalFormatting sqref="M1416">
    <cfRule type="expression" dxfId="10049" priority="1174">
      <formula>$CI$1=2</formula>
    </cfRule>
  </conditionalFormatting>
  <conditionalFormatting sqref="M1417">
    <cfRule type="expression" dxfId="10048" priority="1173">
      <formula>$CI$1=3</formula>
    </cfRule>
  </conditionalFormatting>
  <conditionalFormatting sqref="M1418">
    <cfRule type="expression" dxfId="10047" priority="1172">
      <formula>$CI$1=4</formula>
    </cfRule>
  </conditionalFormatting>
  <conditionalFormatting sqref="M1425">
    <cfRule type="expression" dxfId="10046" priority="1087">
      <formula>$CI$1=1</formula>
    </cfRule>
  </conditionalFormatting>
  <conditionalFormatting sqref="M1426">
    <cfRule type="expression" dxfId="10045" priority="1086">
      <formula>$CI$1=2</formula>
    </cfRule>
  </conditionalFormatting>
  <conditionalFormatting sqref="M1427">
    <cfRule type="expression" dxfId="10044" priority="1085">
      <formula>$CI$1=3</formula>
    </cfRule>
  </conditionalFormatting>
  <conditionalFormatting sqref="M1428">
    <cfRule type="expression" dxfId="10043" priority="1084">
      <formula>$CI$1=4</formula>
    </cfRule>
  </conditionalFormatting>
  <conditionalFormatting sqref="M1435">
    <cfRule type="expression" dxfId="10042" priority="999">
      <formula>$CI$1=1</formula>
    </cfRule>
  </conditionalFormatting>
  <conditionalFormatting sqref="M1436">
    <cfRule type="expression" dxfId="10041" priority="998">
      <formula>$CI$1=2</formula>
    </cfRule>
  </conditionalFormatting>
  <conditionalFormatting sqref="M1437">
    <cfRule type="expression" dxfId="10040" priority="997">
      <formula>$CI$1=3</formula>
    </cfRule>
  </conditionalFormatting>
  <conditionalFormatting sqref="M1438">
    <cfRule type="expression" dxfId="10039" priority="996">
      <formula>$CI$1=4</formula>
    </cfRule>
  </conditionalFormatting>
  <conditionalFormatting sqref="M1445">
    <cfRule type="expression" dxfId="10038" priority="911">
      <formula>$CI$1=1</formula>
    </cfRule>
  </conditionalFormatting>
  <conditionalFormatting sqref="M1446">
    <cfRule type="expression" dxfId="10037" priority="910">
      <formula>$CI$1=2</formula>
    </cfRule>
  </conditionalFormatting>
  <conditionalFormatting sqref="M1447">
    <cfRule type="expression" dxfId="10036" priority="909">
      <formula>$CI$1=3</formula>
    </cfRule>
  </conditionalFormatting>
  <conditionalFormatting sqref="M1448">
    <cfRule type="expression" dxfId="10035" priority="908">
      <formula>$CI$1=4</formula>
    </cfRule>
  </conditionalFormatting>
  <conditionalFormatting sqref="M1455">
    <cfRule type="expression" dxfId="10034" priority="823">
      <formula>$CI$1=1</formula>
    </cfRule>
  </conditionalFormatting>
  <conditionalFormatting sqref="M1456">
    <cfRule type="expression" dxfId="10033" priority="822">
      <formula>$CI$1=2</formula>
    </cfRule>
  </conditionalFormatting>
  <conditionalFormatting sqref="M1457">
    <cfRule type="expression" dxfId="10032" priority="821">
      <formula>$CI$1=3</formula>
    </cfRule>
  </conditionalFormatting>
  <conditionalFormatting sqref="M1458">
    <cfRule type="expression" dxfId="10031" priority="820">
      <formula>$CI$1=4</formula>
    </cfRule>
  </conditionalFormatting>
  <conditionalFormatting sqref="M1465">
    <cfRule type="expression" dxfId="10030" priority="735">
      <formula>$CI$1=1</formula>
    </cfRule>
  </conditionalFormatting>
  <conditionalFormatting sqref="M1466">
    <cfRule type="expression" dxfId="10029" priority="734">
      <formula>$CI$1=2</formula>
    </cfRule>
  </conditionalFormatting>
  <conditionalFormatting sqref="M1467">
    <cfRule type="expression" dxfId="10028" priority="733">
      <formula>$CI$1=3</formula>
    </cfRule>
  </conditionalFormatting>
  <conditionalFormatting sqref="M1468">
    <cfRule type="expression" dxfId="10027" priority="732">
      <formula>$CI$1=4</formula>
    </cfRule>
  </conditionalFormatting>
  <conditionalFormatting sqref="M1475">
    <cfRule type="expression" dxfId="10026" priority="647">
      <formula>$CI$1=1</formula>
    </cfRule>
  </conditionalFormatting>
  <conditionalFormatting sqref="M1476">
    <cfRule type="expression" dxfId="10025" priority="646">
      <formula>$CI$1=2</formula>
    </cfRule>
  </conditionalFormatting>
  <conditionalFormatting sqref="M1477">
    <cfRule type="expression" dxfId="10024" priority="645">
      <formula>$CI$1=3</formula>
    </cfRule>
  </conditionalFormatting>
  <conditionalFormatting sqref="M1478">
    <cfRule type="expression" dxfId="10023" priority="644">
      <formula>$CI$1=4</formula>
    </cfRule>
  </conditionalFormatting>
  <conditionalFormatting sqref="M1485">
    <cfRule type="expression" dxfId="10022" priority="559">
      <formula>$CI$1=1</formula>
    </cfRule>
  </conditionalFormatting>
  <conditionalFormatting sqref="M1486">
    <cfRule type="expression" dxfId="10021" priority="558">
      <formula>$CI$1=2</formula>
    </cfRule>
  </conditionalFormatting>
  <conditionalFormatting sqref="M1487">
    <cfRule type="expression" dxfId="10020" priority="557">
      <formula>$CI$1=3</formula>
    </cfRule>
  </conditionalFormatting>
  <conditionalFormatting sqref="M1488">
    <cfRule type="expression" dxfId="10019" priority="556">
      <formula>$CI$1=4</formula>
    </cfRule>
  </conditionalFormatting>
  <conditionalFormatting sqref="M1495">
    <cfRule type="expression" dxfId="10018" priority="471">
      <formula>$CI$1=1</formula>
    </cfRule>
  </conditionalFormatting>
  <conditionalFormatting sqref="M1496">
    <cfRule type="expression" dxfId="10017" priority="470">
      <formula>$CI$1=2</formula>
    </cfRule>
  </conditionalFormatting>
  <conditionalFormatting sqref="M1497">
    <cfRule type="expression" dxfId="10016" priority="469">
      <formula>$CI$1=3</formula>
    </cfRule>
  </conditionalFormatting>
  <conditionalFormatting sqref="M1498">
    <cfRule type="expression" dxfId="10015" priority="468">
      <formula>$CI$1=4</formula>
    </cfRule>
  </conditionalFormatting>
  <conditionalFormatting sqref="O5">
    <cfRule type="expression" dxfId="10014" priority="15467">
      <formula>$CI$1=1</formula>
    </cfRule>
  </conditionalFormatting>
  <conditionalFormatting sqref="O6">
    <cfRule type="expression" dxfId="10013" priority="15466">
      <formula>$CI$1=2</formula>
    </cfRule>
  </conditionalFormatting>
  <conditionalFormatting sqref="O7">
    <cfRule type="expression" dxfId="10012" priority="15465">
      <formula>$CI$1=3</formula>
    </cfRule>
  </conditionalFormatting>
  <conditionalFormatting sqref="O8">
    <cfRule type="expression" dxfId="10011" priority="15464">
      <formula>$CI$1=4</formula>
    </cfRule>
  </conditionalFormatting>
  <conditionalFormatting sqref="O15">
    <cfRule type="expression" dxfId="10010" priority="13491">
      <formula>$CI$1=1</formula>
    </cfRule>
  </conditionalFormatting>
  <conditionalFormatting sqref="O16">
    <cfRule type="expression" dxfId="10009" priority="13490">
      <formula>$CI$1=2</formula>
    </cfRule>
  </conditionalFormatting>
  <conditionalFormatting sqref="O17">
    <cfRule type="expression" dxfId="10008" priority="13489">
      <formula>$CI$1=3</formula>
    </cfRule>
  </conditionalFormatting>
  <conditionalFormatting sqref="O18">
    <cfRule type="expression" dxfId="10007" priority="13488">
      <formula>$CI$1=4</formula>
    </cfRule>
  </conditionalFormatting>
  <conditionalFormatting sqref="O25">
    <cfRule type="expression" dxfId="10006" priority="13403">
      <formula>$CI$1=1</formula>
    </cfRule>
  </conditionalFormatting>
  <conditionalFormatting sqref="O26">
    <cfRule type="expression" dxfId="10005" priority="13402">
      <formula>$CI$1=2</formula>
    </cfRule>
  </conditionalFormatting>
  <conditionalFormatting sqref="O27">
    <cfRule type="expression" dxfId="10004" priority="13401">
      <formula>$CI$1=3</formula>
    </cfRule>
  </conditionalFormatting>
  <conditionalFormatting sqref="O28">
    <cfRule type="expression" dxfId="10003" priority="13400">
      <formula>$CI$1=4</formula>
    </cfRule>
  </conditionalFormatting>
  <conditionalFormatting sqref="O35">
    <cfRule type="expression" dxfId="10002" priority="13315">
      <formula>$CI$1=1</formula>
    </cfRule>
  </conditionalFormatting>
  <conditionalFormatting sqref="O36">
    <cfRule type="expression" dxfId="10001" priority="13314">
      <formula>$CI$1=2</formula>
    </cfRule>
  </conditionalFormatting>
  <conditionalFormatting sqref="O37">
    <cfRule type="expression" dxfId="10000" priority="13313">
      <formula>$CI$1=3</formula>
    </cfRule>
  </conditionalFormatting>
  <conditionalFormatting sqref="O38">
    <cfRule type="expression" dxfId="9999" priority="13312">
      <formula>$CI$1=4</formula>
    </cfRule>
  </conditionalFormatting>
  <conditionalFormatting sqref="O45">
    <cfRule type="expression" dxfId="9998" priority="13227">
      <formula>$CI$1=1</formula>
    </cfRule>
  </conditionalFormatting>
  <conditionalFormatting sqref="O46">
    <cfRule type="expression" dxfId="9997" priority="13226">
      <formula>$CI$1=2</formula>
    </cfRule>
  </conditionalFormatting>
  <conditionalFormatting sqref="O47">
    <cfRule type="expression" dxfId="9996" priority="13225">
      <formula>$CI$1=3</formula>
    </cfRule>
  </conditionalFormatting>
  <conditionalFormatting sqref="O48">
    <cfRule type="expression" dxfId="9995" priority="13224">
      <formula>$CI$1=4</formula>
    </cfRule>
  </conditionalFormatting>
  <conditionalFormatting sqref="O55">
    <cfRule type="expression" dxfId="9994" priority="13139">
      <formula>$CI$1=1</formula>
    </cfRule>
  </conditionalFormatting>
  <conditionalFormatting sqref="O56">
    <cfRule type="expression" dxfId="9993" priority="13138">
      <formula>$CI$1=2</formula>
    </cfRule>
  </conditionalFormatting>
  <conditionalFormatting sqref="O57">
    <cfRule type="expression" dxfId="9992" priority="13137">
      <formula>$CI$1=3</formula>
    </cfRule>
  </conditionalFormatting>
  <conditionalFormatting sqref="O58">
    <cfRule type="expression" dxfId="9991" priority="13136">
      <formula>$CI$1=4</formula>
    </cfRule>
  </conditionalFormatting>
  <conditionalFormatting sqref="O65">
    <cfRule type="expression" dxfId="9990" priority="13051">
      <formula>$CI$1=1</formula>
    </cfRule>
  </conditionalFormatting>
  <conditionalFormatting sqref="O66">
    <cfRule type="expression" dxfId="9989" priority="13050">
      <formula>$CI$1=2</formula>
    </cfRule>
  </conditionalFormatting>
  <conditionalFormatting sqref="O67">
    <cfRule type="expression" dxfId="9988" priority="13049">
      <formula>$CI$1=3</formula>
    </cfRule>
  </conditionalFormatting>
  <conditionalFormatting sqref="O68">
    <cfRule type="expression" dxfId="9987" priority="13048">
      <formula>$CI$1=4</formula>
    </cfRule>
  </conditionalFormatting>
  <conditionalFormatting sqref="O75">
    <cfRule type="expression" dxfId="9986" priority="12963">
      <formula>$CI$1=1</formula>
    </cfRule>
  </conditionalFormatting>
  <conditionalFormatting sqref="O76">
    <cfRule type="expression" dxfId="9985" priority="12962">
      <formula>$CI$1=2</formula>
    </cfRule>
  </conditionalFormatting>
  <conditionalFormatting sqref="O77">
    <cfRule type="expression" dxfId="9984" priority="12961">
      <formula>$CI$1=3</formula>
    </cfRule>
  </conditionalFormatting>
  <conditionalFormatting sqref="O78">
    <cfRule type="expression" dxfId="9983" priority="12960">
      <formula>$CI$1=4</formula>
    </cfRule>
  </conditionalFormatting>
  <conditionalFormatting sqref="O85">
    <cfRule type="expression" dxfId="9982" priority="12875">
      <formula>$CI$1=1</formula>
    </cfRule>
  </conditionalFormatting>
  <conditionalFormatting sqref="O86">
    <cfRule type="expression" dxfId="9981" priority="12874">
      <formula>$CI$1=2</formula>
    </cfRule>
  </conditionalFormatting>
  <conditionalFormatting sqref="O87">
    <cfRule type="expression" dxfId="9980" priority="12873">
      <formula>$CI$1=3</formula>
    </cfRule>
  </conditionalFormatting>
  <conditionalFormatting sqref="O88">
    <cfRule type="expression" dxfId="9979" priority="12872">
      <formula>$CI$1=4</formula>
    </cfRule>
  </conditionalFormatting>
  <conditionalFormatting sqref="O95">
    <cfRule type="expression" dxfId="9978" priority="12787">
      <formula>$CI$1=1</formula>
    </cfRule>
  </conditionalFormatting>
  <conditionalFormatting sqref="O96">
    <cfRule type="expression" dxfId="9977" priority="12786">
      <formula>$CI$1=2</formula>
    </cfRule>
  </conditionalFormatting>
  <conditionalFormatting sqref="O97">
    <cfRule type="expression" dxfId="9976" priority="12785">
      <formula>$CI$1=3</formula>
    </cfRule>
  </conditionalFormatting>
  <conditionalFormatting sqref="O98">
    <cfRule type="expression" dxfId="9975" priority="12784">
      <formula>$CI$1=4</formula>
    </cfRule>
  </conditionalFormatting>
  <conditionalFormatting sqref="O105">
    <cfRule type="expression" dxfId="9974" priority="12699">
      <formula>$CI$1=1</formula>
    </cfRule>
  </conditionalFormatting>
  <conditionalFormatting sqref="O106">
    <cfRule type="expression" dxfId="9973" priority="12698">
      <formula>$CI$1=2</formula>
    </cfRule>
  </conditionalFormatting>
  <conditionalFormatting sqref="O107">
    <cfRule type="expression" dxfId="9972" priority="12697">
      <formula>$CI$1=3</formula>
    </cfRule>
  </conditionalFormatting>
  <conditionalFormatting sqref="O108">
    <cfRule type="expression" dxfId="9971" priority="12696">
      <formula>$CI$1=4</formula>
    </cfRule>
  </conditionalFormatting>
  <conditionalFormatting sqref="O115">
    <cfRule type="expression" dxfId="9970" priority="12611">
      <formula>$CI$1=1</formula>
    </cfRule>
  </conditionalFormatting>
  <conditionalFormatting sqref="O116">
    <cfRule type="expression" dxfId="9969" priority="12610">
      <formula>$CI$1=2</formula>
    </cfRule>
  </conditionalFormatting>
  <conditionalFormatting sqref="O117">
    <cfRule type="expression" dxfId="9968" priority="12609">
      <formula>$CI$1=3</formula>
    </cfRule>
  </conditionalFormatting>
  <conditionalFormatting sqref="O118">
    <cfRule type="expression" dxfId="9967" priority="12608">
      <formula>$CI$1=4</formula>
    </cfRule>
  </conditionalFormatting>
  <conditionalFormatting sqref="O125 O135">
    <cfRule type="expression" dxfId="9966" priority="12435">
      <formula>$CI$1=1</formula>
    </cfRule>
  </conditionalFormatting>
  <conditionalFormatting sqref="O126 O136">
    <cfRule type="expression" dxfId="9965" priority="12434">
      <formula>$CI$1=2</formula>
    </cfRule>
  </conditionalFormatting>
  <conditionalFormatting sqref="O127 O137">
    <cfRule type="expression" dxfId="9964" priority="12433">
      <formula>$CI$1=3</formula>
    </cfRule>
  </conditionalFormatting>
  <conditionalFormatting sqref="O128 O138">
    <cfRule type="expression" dxfId="9963" priority="12432">
      <formula>$CI$1=4</formula>
    </cfRule>
  </conditionalFormatting>
  <conditionalFormatting sqref="O145 O155">
    <cfRule type="expression" dxfId="9962" priority="12259">
      <formula>$CI$1=1</formula>
    </cfRule>
  </conditionalFormatting>
  <conditionalFormatting sqref="O146 O156">
    <cfRule type="expression" dxfId="9961" priority="12258">
      <formula>$CI$1=2</formula>
    </cfRule>
  </conditionalFormatting>
  <conditionalFormatting sqref="O147 O157">
    <cfRule type="expression" dxfId="9960" priority="12257">
      <formula>$CI$1=3</formula>
    </cfRule>
  </conditionalFormatting>
  <conditionalFormatting sqref="O148 O158">
    <cfRule type="expression" dxfId="9959" priority="12256">
      <formula>$CI$1=4</formula>
    </cfRule>
  </conditionalFormatting>
  <conditionalFormatting sqref="O165">
    <cfRule type="expression" dxfId="9958" priority="12171">
      <formula>$CI$1=1</formula>
    </cfRule>
  </conditionalFormatting>
  <conditionalFormatting sqref="O166">
    <cfRule type="expression" dxfId="9957" priority="12170">
      <formula>$CI$1=2</formula>
    </cfRule>
  </conditionalFormatting>
  <conditionalFormatting sqref="O167">
    <cfRule type="expression" dxfId="9956" priority="12169">
      <formula>$CI$1=3</formula>
    </cfRule>
  </conditionalFormatting>
  <conditionalFormatting sqref="O168">
    <cfRule type="expression" dxfId="9955" priority="12168">
      <formula>$CI$1=4</formula>
    </cfRule>
  </conditionalFormatting>
  <conditionalFormatting sqref="O175">
    <cfRule type="expression" dxfId="9954" priority="12083">
      <formula>$CI$1=1</formula>
    </cfRule>
  </conditionalFormatting>
  <conditionalFormatting sqref="O176">
    <cfRule type="expression" dxfId="9953" priority="12082">
      <formula>$CI$1=2</formula>
    </cfRule>
  </conditionalFormatting>
  <conditionalFormatting sqref="O177">
    <cfRule type="expression" dxfId="9952" priority="12081">
      <formula>$CI$1=3</formula>
    </cfRule>
  </conditionalFormatting>
  <conditionalFormatting sqref="O178">
    <cfRule type="expression" dxfId="9951" priority="12080">
      <formula>$CI$1=4</formula>
    </cfRule>
  </conditionalFormatting>
  <conditionalFormatting sqref="O185 O195">
    <cfRule type="expression" dxfId="9950" priority="11907">
      <formula>$CI$1=1</formula>
    </cfRule>
  </conditionalFormatting>
  <conditionalFormatting sqref="O186 O196">
    <cfRule type="expression" dxfId="9949" priority="11906">
      <formula>$CI$1=2</formula>
    </cfRule>
  </conditionalFormatting>
  <conditionalFormatting sqref="O187 O197">
    <cfRule type="expression" dxfId="9948" priority="11905">
      <formula>$CI$1=3</formula>
    </cfRule>
  </conditionalFormatting>
  <conditionalFormatting sqref="O188 O198">
    <cfRule type="expression" dxfId="9947" priority="11904">
      <formula>$CI$1=4</formula>
    </cfRule>
  </conditionalFormatting>
  <conditionalFormatting sqref="O205">
    <cfRule type="expression" dxfId="9946" priority="11819">
      <formula>$CI$1=1</formula>
    </cfRule>
  </conditionalFormatting>
  <conditionalFormatting sqref="O206">
    <cfRule type="expression" dxfId="9945" priority="11818">
      <formula>$CI$1=2</formula>
    </cfRule>
  </conditionalFormatting>
  <conditionalFormatting sqref="O207">
    <cfRule type="expression" dxfId="9944" priority="11817">
      <formula>$CI$1=3</formula>
    </cfRule>
  </conditionalFormatting>
  <conditionalFormatting sqref="O208">
    <cfRule type="expression" dxfId="9943" priority="11816">
      <formula>$CI$1=4</formula>
    </cfRule>
  </conditionalFormatting>
  <conditionalFormatting sqref="O215">
    <cfRule type="expression" dxfId="9942" priority="11731">
      <formula>$CI$1=1</formula>
    </cfRule>
  </conditionalFormatting>
  <conditionalFormatting sqref="O216">
    <cfRule type="expression" dxfId="9941" priority="11730">
      <formula>$CI$1=2</formula>
    </cfRule>
  </conditionalFormatting>
  <conditionalFormatting sqref="O217">
    <cfRule type="expression" dxfId="9940" priority="11729">
      <formula>$CI$1=3</formula>
    </cfRule>
  </conditionalFormatting>
  <conditionalFormatting sqref="O218">
    <cfRule type="expression" dxfId="9939" priority="11728">
      <formula>$CI$1=4</formula>
    </cfRule>
  </conditionalFormatting>
  <conditionalFormatting sqref="O225">
    <cfRule type="expression" dxfId="9938" priority="11643">
      <formula>$CI$1=1</formula>
    </cfRule>
  </conditionalFormatting>
  <conditionalFormatting sqref="O226">
    <cfRule type="expression" dxfId="9937" priority="11642">
      <formula>$CI$1=2</formula>
    </cfRule>
  </conditionalFormatting>
  <conditionalFormatting sqref="O227">
    <cfRule type="expression" dxfId="9936" priority="11641">
      <formula>$CI$1=3</formula>
    </cfRule>
  </conditionalFormatting>
  <conditionalFormatting sqref="O228">
    <cfRule type="expression" dxfId="9935" priority="11640">
      <formula>$CI$1=4</formula>
    </cfRule>
  </conditionalFormatting>
  <conditionalFormatting sqref="O235">
    <cfRule type="expression" dxfId="9934" priority="11555">
      <formula>$CI$1=1</formula>
    </cfRule>
  </conditionalFormatting>
  <conditionalFormatting sqref="O236">
    <cfRule type="expression" dxfId="9933" priority="11554">
      <formula>$CI$1=2</formula>
    </cfRule>
  </conditionalFormatting>
  <conditionalFormatting sqref="O237">
    <cfRule type="expression" dxfId="9932" priority="11553">
      <formula>$CI$1=3</formula>
    </cfRule>
  </conditionalFormatting>
  <conditionalFormatting sqref="O238">
    <cfRule type="expression" dxfId="9931" priority="11552">
      <formula>$CI$1=4</formula>
    </cfRule>
  </conditionalFormatting>
  <conditionalFormatting sqref="O245">
    <cfRule type="expression" dxfId="9930" priority="11467">
      <formula>$CI$1=1</formula>
    </cfRule>
  </conditionalFormatting>
  <conditionalFormatting sqref="O246">
    <cfRule type="expression" dxfId="9929" priority="11466">
      <formula>$CI$1=2</formula>
    </cfRule>
  </conditionalFormatting>
  <conditionalFormatting sqref="O247">
    <cfRule type="expression" dxfId="9928" priority="11465">
      <formula>$CI$1=3</formula>
    </cfRule>
  </conditionalFormatting>
  <conditionalFormatting sqref="O248">
    <cfRule type="expression" dxfId="9927" priority="11464">
      <formula>$CI$1=4</formula>
    </cfRule>
  </conditionalFormatting>
  <conditionalFormatting sqref="O255">
    <cfRule type="expression" dxfId="9926" priority="11379">
      <formula>$CI$1=1</formula>
    </cfRule>
  </conditionalFormatting>
  <conditionalFormatting sqref="O256">
    <cfRule type="expression" dxfId="9925" priority="11378">
      <formula>$CI$1=2</formula>
    </cfRule>
  </conditionalFormatting>
  <conditionalFormatting sqref="O257">
    <cfRule type="expression" dxfId="9924" priority="11377">
      <formula>$CI$1=3</formula>
    </cfRule>
  </conditionalFormatting>
  <conditionalFormatting sqref="O258">
    <cfRule type="expression" dxfId="9923" priority="11376">
      <formula>$CI$1=4</formula>
    </cfRule>
  </conditionalFormatting>
  <conditionalFormatting sqref="O265">
    <cfRule type="expression" dxfId="9922" priority="11291">
      <formula>$CI$1=1</formula>
    </cfRule>
  </conditionalFormatting>
  <conditionalFormatting sqref="O266">
    <cfRule type="expression" dxfId="9921" priority="11290">
      <formula>$CI$1=2</formula>
    </cfRule>
  </conditionalFormatting>
  <conditionalFormatting sqref="O267">
    <cfRule type="expression" dxfId="9920" priority="11289">
      <formula>$CI$1=3</formula>
    </cfRule>
  </conditionalFormatting>
  <conditionalFormatting sqref="O268">
    <cfRule type="expression" dxfId="9919" priority="11288">
      <formula>$CI$1=4</formula>
    </cfRule>
  </conditionalFormatting>
  <conditionalFormatting sqref="O275">
    <cfRule type="expression" dxfId="9918" priority="11203">
      <formula>$CI$1=1</formula>
    </cfRule>
  </conditionalFormatting>
  <conditionalFormatting sqref="O276">
    <cfRule type="expression" dxfId="9917" priority="11202">
      <formula>$CI$1=2</formula>
    </cfRule>
  </conditionalFormatting>
  <conditionalFormatting sqref="O277">
    <cfRule type="expression" dxfId="9916" priority="11201">
      <formula>$CI$1=3</formula>
    </cfRule>
  </conditionalFormatting>
  <conditionalFormatting sqref="O278">
    <cfRule type="expression" dxfId="9915" priority="11200">
      <formula>$CI$1=4</formula>
    </cfRule>
  </conditionalFormatting>
  <conditionalFormatting sqref="O285">
    <cfRule type="expression" dxfId="9914" priority="11115">
      <formula>$CI$1=1</formula>
    </cfRule>
  </conditionalFormatting>
  <conditionalFormatting sqref="O286">
    <cfRule type="expression" dxfId="9913" priority="11114">
      <formula>$CI$1=2</formula>
    </cfRule>
  </conditionalFormatting>
  <conditionalFormatting sqref="O287">
    <cfRule type="expression" dxfId="9912" priority="11113">
      <formula>$CI$1=3</formula>
    </cfRule>
  </conditionalFormatting>
  <conditionalFormatting sqref="O288">
    <cfRule type="expression" dxfId="9911" priority="11112">
      <formula>$CI$1=4</formula>
    </cfRule>
  </conditionalFormatting>
  <conditionalFormatting sqref="O295">
    <cfRule type="expression" dxfId="9910" priority="11027">
      <formula>$CI$1=1</formula>
    </cfRule>
  </conditionalFormatting>
  <conditionalFormatting sqref="O296">
    <cfRule type="expression" dxfId="9909" priority="11026">
      <formula>$CI$1=2</formula>
    </cfRule>
  </conditionalFormatting>
  <conditionalFormatting sqref="O297">
    <cfRule type="expression" dxfId="9908" priority="11025">
      <formula>$CI$1=3</formula>
    </cfRule>
  </conditionalFormatting>
  <conditionalFormatting sqref="O298">
    <cfRule type="expression" dxfId="9907" priority="11024">
      <formula>$CI$1=4</formula>
    </cfRule>
  </conditionalFormatting>
  <conditionalFormatting sqref="O305">
    <cfRule type="expression" dxfId="9906" priority="10939">
      <formula>$CI$1=1</formula>
    </cfRule>
  </conditionalFormatting>
  <conditionalFormatting sqref="O306">
    <cfRule type="expression" dxfId="9905" priority="10938">
      <formula>$CI$1=2</formula>
    </cfRule>
  </conditionalFormatting>
  <conditionalFormatting sqref="O307">
    <cfRule type="expression" dxfId="9904" priority="10937">
      <formula>$CI$1=3</formula>
    </cfRule>
  </conditionalFormatting>
  <conditionalFormatting sqref="O308">
    <cfRule type="expression" dxfId="9903" priority="10936">
      <formula>$CI$1=4</formula>
    </cfRule>
  </conditionalFormatting>
  <conditionalFormatting sqref="O315">
    <cfRule type="expression" dxfId="9902" priority="10851">
      <formula>$CI$1=1</formula>
    </cfRule>
  </conditionalFormatting>
  <conditionalFormatting sqref="O316">
    <cfRule type="expression" dxfId="9901" priority="10850">
      <formula>$CI$1=2</formula>
    </cfRule>
  </conditionalFormatting>
  <conditionalFormatting sqref="O317">
    <cfRule type="expression" dxfId="9900" priority="10849">
      <formula>$CI$1=3</formula>
    </cfRule>
  </conditionalFormatting>
  <conditionalFormatting sqref="O318">
    <cfRule type="expression" dxfId="9899" priority="10848">
      <formula>$CI$1=4</formula>
    </cfRule>
  </conditionalFormatting>
  <conditionalFormatting sqref="O325">
    <cfRule type="expression" dxfId="9898" priority="10763">
      <formula>$CI$1=1</formula>
    </cfRule>
  </conditionalFormatting>
  <conditionalFormatting sqref="O326">
    <cfRule type="expression" dxfId="9897" priority="10762">
      <formula>$CI$1=2</formula>
    </cfRule>
  </conditionalFormatting>
  <conditionalFormatting sqref="O327">
    <cfRule type="expression" dxfId="9896" priority="10761">
      <formula>$CI$1=3</formula>
    </cfRule>
  </conditionalFormatting>
  <conditionalFormatting sqref="O328">
    <cfRule type="expression" dxfId="9895" priority="10760">
      <formula>$CI$1=4</formula>
    </cfRule>
  </conditionalFormatting>
  <conditionalFormatting sqref="O335">
    <cfRule type="expression" dxfId="9894" priority="10675">
      <formula>$CI$1=1</formula>
    </cfRule>
  </conditionalFormatting>
  <conditionalFormatting sqref="O336">
    <cfRule type="expression" dxfId="9893" priority="10674">
      <formula>$CI$1=2</formula>
    </cfRule>
  </conditionalFormatting>
  <conditionalFormatting sqref="O337">
    <cfRule type="expression" dxfId="9892" priority="10673">
      <formula>$CI$1=3</formula>
    </cfRule>
  </conditionalFormatting>
  <conditionalFormatting sqref="O338">
    <cfRule type="expression" dxfId="9891" priority="10672">
      <formula>$CI$1=4</formula>
    </cfRule>
  </conditionalFormatting>
  <conditionalFormatting sqref="O345">
    <cfRule type="expression" dxfId="9890" priority="10587">
      <formula>$CI$1=1</formula>
    </cfRule>
  </conditionalFormatting>
  <conditionalFormatting sqref="O346">
    <cfRule type="expression" dxfId="9889" priority="10586">
      <formula>$CI$1=2</formula>
    </cfRule>
  </conditionalFormatting>
  <conditionalFormatting sqref="O347">
    <cfRule type="expression" dxfId="9888" priority="10585">
      <formula>$CI$1=3</formula>
    </cfRule>
  </conditionalFormatting>
  <conditionalFormatting sqref="O348">
    <cfRule type="expression" dxfId="9887" priority="10584">
      <formula>$CI$1=4</formula>
    </cfRule>
  </conditionalFormatting>
  <conditionalFormatting sqref="O355">
    <cfRule type="expression" dxfId="9886" priority="10499">
      <formula>$CI$1=1</formula>
    </cfRule>
  </conditionalFormatting>
  <conditionalFormatting sqref="O356">
    <cfRule type="expression" dxfId="9885" priority="10498">
      <formula>$CI$1=2</formula>
    </cfRule>
  </conditionalFormatting>
  <conditionalFormatting sqref="O357">
    <cfRule type="expression" dxfId="9884" priority="10497">
      <formula>$CI$1=3</formula>
    </cfRule>
  </conditionalFormatting>
  <conditionalFormatting sqref="O358">
    <cfRule type="expression" dxfId="9883" priority="10496">
      <formula>$CI$1=4</formula>
    </cfRule>
  </conditionalFormatting>
  <conditionalFormatting sqref="O365">
    <cfRule type="expression" dxfId="9882" priority="10411">
      <formula>$CI$1=1</formula>
    </cfRule>
  </conditionalFormatting>
  <conditionalFormatting sqref="O366">
    <cfRule type="expression" dxfId="9881" priority="10410">
      <formula>$CI$1=2</formula>
    </cfRule>
  </conditionalFormatting>
  <conditionalFormatting sqref="O367">
    <cfRule type="expression" dxfId="9880" priority="10409">
      <formula>$CI$1=3</formula>
    </cfRule>
  </conditionalFormatting>
  <conditionalFormatting sqref="O368">
    <cfRule type="expression" dxfId="9879" priority="10408">
      <formula>$CI$1=4</formula>
    </cfRule>
  </conditionalFormatting>
  <conditionalFormatting sqref="O375">
    <cfRule type="expression" dxfId="9878" priority="10323">
      <formula>$CI$1=1</formula>
    </cfRule>
  </conditionalFormatting>
  <conditionalFormatting sqref="O376">
    <cfRule type="expression" dxfId="9877" priority="10322">
      <formula>$CI$1=2</formula>
    </cfRule>
  </conditionalFormatting>
  <conditionalFormatting sqref="O377">
    <cfRule type="expression" dxfId="9876" priority="10321">
      <formula>$CI$1=3</formula>
    </cfRule>
  </conditionalFormatting>
  <conditionalFormatting sqref="O378">
    <cfRule type="expression" dxfId="9875" priority="10320">
      <formula>$CI$1=4</formula>
    </cfRule>
  </conditionalFormatting>
  <conditionalFormatting sqref="O385">
    <cfRule type="expression" dxfId="9874" priority="10235">
      <formula>$CI$1=1</formula>
    </cfRule>
  </conditionalFormatting>
  <conditionalFormatting sqref="O386">
    <cfRule type="expression" dxfId="9873" priority="10234">
      <formula>$CI$1=2</formula>
    </cfRule>
  </conditionalFormatting>
  <conditionalFormatting sqref="O387">
    <cfRule type="expression" dxfId="9872" priority="10233">
      <formula>$CI$1=3</formula>
    </cfRule>
  </conditionalFormatting>
  <conditionalFormatting sqref="O388">
    <cfRule type="expression" dxfId="9871" priority="10232">
      <formula>$CI$1=4</formula>
    </cfRule>
  </conditionalFormatting>
  <conditionalFormatting sqref="O395">
    <cfRule type="expression" dxfId="9870" priority="10147">
      <formula>$CI$1=1</formula>
    </cfRule>
  </conditionalFormatting>
  <conditionalFormatting sqref="O396">
    <cfRule type="expression" dxfId="9869" priority="10146">
      <formula>$CI$1=2</formula>
    </cfRule>
  </conditionalFormatting>
  <conditionalFormatting sqref="O397">
    <cfRule type="expression" dxfId="9868" priority="10145">
      <formula>$CI$1=3</formula>
    </cfRule>
  </conditionalFormatting>
  <conditionalFormatting sqref="O398">
    <cfRule type="expression" dxfId="9867" priority="10144">
      <formula>$CI$1=4</formula>
    </cfRule>
  </conditionalFormatting>
  <conditionalFormatting sqref="O405">
    <cfRule type="expression" dxfId="9866" priority="10059">
      <formula>$CI$1=1</formula>
    </cfRule>
  </conditionalFormatting>
  <conditionalFormatting sqref="O406">
    <cfRule type="expression" dxfId="9865" priority="10058">
      <formula>$CI$1=2</formula>
    </cfRule>
  </conditionalFormatting>
  <conditionalFormatting sqref="O407">
    <cfRule type="expression" dxfId="9864" priority="10057">
      <formula>$CI$1=3</formula>
    </cfRule>
  </conditionalFormatting>
  <conditionalFormatting sqref="O408">
    <cfRule type="expression" dxfId="9863" priority="10056">
      <formula>$CI$1=4</formula>
    </cfRule>
  </conditionalFormatting>
  <conditionalFormatting sqref="O415">
    <cfRule type="expression" dxfId="9862" priority="9971">
      <formula>$CI$1=1</formula>
    </cfRule>
  </conditionalFormatting>
  <conditionalFormatting sqref="O416">
    <cfRule type="expression" dxfId="9861" priority="9970">
      <formula>$CI$1=2</formula>
    </cfRule>
  </conditionalFormatting>
  <conditionalFormatting sqref="O417">
    <cfRule type="expression" dxfId="9860" priority="9969">
      <formula>$CI$1=3</formula>
    </cfRule>
  </conditionalFormatting>
  <conditionalFormatting sqref="O418">
    <cfRule type="expression" dxfId="9859" priority="9968">
      <formula>$CI$1=4</formula>
    </cfRule>
  </conditionalFormatting>
  <conditionalFormatting sqref="O425">
    <cfRule type="expression" dxfId="9858" priority="9883">
      <formula>$CI$1=1</formula>
    </cfRule>
  </conditionalFormatting>
  <conditionalFormatting sqref="O426">
    <cfRule type="expression" dxfId="9857" priority="9882">
      <formula>$CI$1=2</formula>
    </cfRule>
  </conditionalFormatting>
  <conditionalFormatting sqref="O427">
    <cfRule type="expression" dxfId="9856" priority="9881">
      <formula>$CI$1=3</formula>
    </cfRule>
  </conditionalFormatting>
  <conditionalFormatting sqref="O428">
    <cfRule type="expression" dxfId="9855" priority="9880">
      <formula>$CI$1=4</formula>
    </cfRule>
  </conditionalFormatting>
  <conditionalFormatting sqref="O435">
    <cfRule type="expression" dxfId="9854" priority="9795">
      <formula>$CI$1=1</formula>
    </cfRule>
  </conditionalFormatting>
  <conditionalFormatting sqref="O436">
    <cfRule type="expression" dxfId="9853" priority="9794">
      <formula>$CI$1=2</formula>
    </cfRule>
  </conditionalFormatting>
  <conditionalFormatting sqref="O437">
    <cfRule type="expression" dxfId="9852" priority="9793">
      <formula>$CI$1=3</formula>
    </cfRule>
  </conditionalFormatting>
  <conditionalFormatting sqref="O438">
    <cfRule type="expression" dxfId="9851" priority="9792">
      <formula>$CI$1=4</formula>
    </cfRule>
  </conditionalFormatting>
  <conditionalFormatting sqref="O445">
    <cfRule type="expression" dxfId="9850" priority="9707">
      <formula>$CI$1=1</formula>
    </cfRule>
  </conditionalFormatting>
  <conditionalFormatting sqref="O446">
    <cfRule type="expression" dxfId="9849" priority="9706">
      <formula>$CI$1=2</formula>
    </cfRule>
  </conditionalFormatting>
  <conditionalFormatting sqref="O447">
    <cfRule type="expression" dxfId="9848" priority="9705">
      <formula>$CI$1=3</formula>
    </cfRule>
  </conditionalFormatting>
  <conditionalFormatting sqref="O448">
    <cfRule type="expression" dxfId="9847" priority="9704">
      <formula>$CI$1=4</formula>
    </cfRule>
  </conditionalFormatting>
  <conditionalFormatting sqref="O455">
    <cfRule type="expression" dxfId="9846" priority="9619">
      <formula>$CI$1=1</formula>
    </cfRule>
  </conditionalFormatting>
  <conditionalFormatting sqref="O456">
    <cfRule type="expression" dxfId="9845" priority="9618">
      <formula>$CI$1=2</formula>
    </cfRule>
  </conditionalFormatting>
  <conditionalFormatting sqref="O457">
    <cfRule type="expression" dxfId="9844" priority="9617">
      <formula>$CI$1=3</formula>
    </cfRule>
  </conditionalFormatting>
  <conditionalFormatting sqref="O458">
    <cfRule type="expression" dxfId="9843" priority="9616">
      <formula>$CI$1=4</formula>
    </cfRule>
  </conditionalFormatting>
  <conditionalFormatting sqref="O465">
    <cfRule type="expression" dxfId="9842" priority="9531">
      <formula>$CI$1=1</formula>
    </cfRule>
  </conditionalFormatting>
  <conditionalFormatting sqref="O466">
    <cfRule type="expression" dxfId="9841" priority="9530">
      <formula>$CI$1=2</formula>
    </cfRule>
  </conditionalFormatting>
  <conditionalFormatting sqref="O467">
    <cfRule type="expression" dxfId="9840" priority="9529">
      <formula>$CI$1=3</formula>
    </cfRule>
  </conditionalFormatting>
  <conditionalFormatting sqref="O468">
    <cfRule type="expression" dxfId="9839" priority="9528">
      <formula>$CI$1=4</formula>
    </cfRule>
  </conditionalFormatting>
  <conditionalFormatting sqref="O475">
    <cfRule type="expression" dxfId="9838" priority="9443">
      <formula>$CI$1=1</formula>
    </cfRule>
  </conditionalFormatting>
  <conditionalFormatting sqref="O476">
    <cfRule type="expression" dxfId="9837" priority="9442">
      <formula>$CI$1=2</formula>
    </cfRule>
  </conditionalFormatting>
  <conditionalFormatting sqref="O477">
    <cfRule type="expression" dxfId="9836" priority="9441">
      <formula>$CI$1=3</formula>
    </cfRule>
  </conditionalFormatting>
  <conditionalFormatting sqref="O478">
    <cfRule type="expression" dxfId="9835" priority="9440">
      <formula>$CI$1=4</formula>
    </cfRule>
  </conditionalFormatting>
  <conditionalFormatting sqref="O485">
    <cfRule type="expression" dxfId="9834" priority="9355">
      <formula>$CI$1=1</formula>
    </cfRule>
  </conditionalFormatting>
  <conditionalFormatting sqref="O486">
    <cfRule type="expression" dxfId="9833" priority="9354">
      <formula>$CI$1=2</formula>
    </cfRule>
  </conditionalFormatting>
  <conditionalFormatting sqref="O487">
    <cfRule type="expression" dxfId="9832" priority="9353">
      <formula>$CI$1=3</formula>
    </cfRule>
  </conditionalFormatting>
  <conditionalFormatting sqref="O488">
    <cfRule type="expression" dxfId="9831" priority="9352">
      <formula>$CI$1=4</formula>
    </cfRule>
  </conditionalFormatting>
  <conditionalFormatting sqref="O495">
    <cfRule type="expression" dxfId="9830" priority="9267">
      <formula>$CI$1=1</formula>
    </cfRule>
  </conditionalFormatting>
  <conditionalFormatting sqref="O496">
    <cfRule type="expression" dxfId="9829" priority="9266">
      <formula>$CI$1=2</formula>
    </cfRule>
  </conditionalFormatting>
  <conditionalFormatting sqref="O497">
    <cfRule type="expression" dxfId="9828" priority="9265">
      <formula>$CI$1=3</formula>
    </cfRule>
  </conditionalFormatting>
  <conditionalFormatting sqref="O498">
    <cfRule type="expression" dxfId="9827" priority="9264">
      <formula>$CI$1=4</formula>
    </cfRule>
  </conditionalFormatting>
  <conditionalFormatting sqref="O505">
    <cfRule type="expression" dxfId="9826" priority="9179">
      <formula>$CI$1=1</formula>
    </cfRule>
  </conditionalFormatting>
  <conditionalFormatting sqref="O506">
    <cfRule type="expression" dxfId="9825" priority="9178">
      <formula>$CI$1=2</formula>
    </cfRule>
  </conditionalFormatting>
  <conditionalFormatting sqref="O507">
    <cfRule type="expression" dxfId="9824" priority="9177">
      <formula>$CI$1=3</formula>
    </cfRule>
  </conditionalFormatting>
  <conditionalFormatting sqref="O508">
    <cfRule type="expression" dxfId="9823" priority="9176">
      <formula>$CI$1=4</formula>
    </cfRule>
  </conditionalFormatting>
  <conditionalFormatting sqref="O515">
    <cfRule type="expression" dxfId="9822" priority="9091">
      <formula>$CI$1=1</formula>
    </cfRule>
  </conditionalFormatting>
  <conditionalFormatting sqref="O516">
    <cfRule type="expression" dxfId="9821" priority="9090">
      <formula>$CI$1=2</formula>
    </cfRule>
  </conditionalFormatting>
  <conditionalFormatting sqref="O517">
    <cfRule type="expression" dxfId="9820" priority="9089">
      <formula>$CI$1=3</formula>
    </cfRule>
  </conditionalFormatting>
  <conditionalFormatting sqref="O518">
    <cfRule type="expression" dxfId="9819" priority="9088">
      <formula>$CI$1=4</formula>
    </cfRule>
  </conditionalFormatting>
  <conditionalFormatting sqref="O525">
    <cfRule type="expression" dxfId="9818" priority="9003">
      <formula>$CI$1=1</formula>
    </cfRule>
  </conditionalFormatting>
  <conditionalFormatting sqref="O526">
    <cfRule type="expression" dxfId="9817" priority="9002">
      <formula>$CI$1=2</formula>
    </cfRule>
  </conditionalFormatting>
  <conditionalFormatting sqref="O527">
    <cfRule type="expression" dxfId="9816" priority="9001">
      <formula>$CI$1=3</formula>
    </cfRule>
  </conditionalFormatting>
  <conditionalFormatting sqref="O528">
    <cfRule type="expression" dxfId="9815" priority="9000">
      <formula>$CI$1=4</formula>
    </cfRule>
  </conditionalFormatting>
  <conditionalFormatting sqref="O535">
    <cfRule type="expression" dxfId="9814" priority="8915">
      <formula>$CI$1=1</formula>
    </cfRule>
  </conditionalFormatting>
  <conditionalFormatting sqref="O536">
    <cfRule type="expression" dxfId="9813" priority="8914">
      <formula>$CI$1=2</formula>
    </cfRule>
  </conditionalFormatting>
  <conditionalFormatting sqref="O537">
    <cfRule type="expression" dxfId="9812" priority="8913">
      <formula>$CI$1=3</formula>
    </cfRule>
  </conditionalFormatting>
  <conditionalFormatting sqref="O538">
    <cfRule type="expression" dxfId="9811" priority="8912">
      <formula>$CI$1=4</formula>
    </cfRule>
  </conditionalFormatting>
  <conditionalFormatting sqref="O545">
    <cfRule type="expression" dxfId="9810" priority="8827">
      <formula>$CI$1=1</formula>
    </cfRule>
  </conditionalFormatting>
  <conditionalFormatting sqref="O546">
    <cfRule type="expression" dxfId="9809" priority="8826">
      <formula>$CI$1=2</formula>
    </cfRule>
  </conditionalFormatting>
  <conditionalFormatting sqref="O547">
    <cfRule type="expression" dxfId="9808" priority="8825">
      <formula>$CI$1=3</formula>
    </cfRule>
  </conditionalFormatting>
  <conditionalFormatting sqref="O548">
    <cfRule type="expression" dxfId="9807" priority="8824">
      <formula>$CI$1=4</formula>
    </cfRule>
  </conditionalFormatting>
  <conditionalFormatting sqref="O555">
    <cfRule type="expression" dxfId="9806" priority="8739">
      <formula>$CI$1=1</formula>
    </cfRule>
  </conditionalFormatting>
  <conditionalFormatting sqref="O556">
    <cfRule type="expression" dxfId="9805" priority="8738">
      <formula>$CI$1=2</formula>
    </cfRule>
  </conditionalFormatting>
  <conditionalFormatting sqref="O557">
    <cfRule type="expression" dxfId="9804" priority="8737">
      <formula>$CI$1=3</formula>
    </cfRule>
  </conditionalFormatting>
  <conditionalFormatting sqref="O558">
    <cfRule type="expression" dxfId="9803" priority="8736">
      <formula>$CI$1=4</formula>
    </cfRule>
  </conditionalFormatting>
  <conditionalFormatting sqref="O565">
    <cfRule type="expression" dxfId="9802" priority="8651">
      <formula>$CI$1=1</formula>
    </cfRule>
  </conditionalFormatting>
  <conditionalFormatting sqref="O566">
    <cfRule type="expression" dxfId="9801" priority="8650">
      <formula>$CI$1=2</formula>
    </cfRule>
  </conditionalFormatting>
  <conditionalFormatting sqref="O567">
    <cfRule type="expression" dxfId="9800" priority="8649">
      <formula>$CI$1=3</formula>
    </cfRule>
  </conditionalFormatting>
  <conditionalFormatting sqref="O568">
    <cfRule type="expression" dxfId="9799" priority="8648">
      <formula>$CI$1=4</formula>
    </cfRule>
  </conditionalFormatting>
  <conditionalFormatting sqref="O575">
    <cfRule type="expression" dxfId="9798" priority="8563">
      <formula>$CI$1=1</formula>
    </cfRule>
  </conditionalFormatting>
  <conditionalFormatting sqref="O576">
    <cfRule type="expression" dxfId="9797" priority="8562">
      <formula>$CI$1=2</formula>
    </cfRule>
  </conditionalFormatting>
  <conditionalFormatting sqref="O577">
    <cfRule type="expression" dxfId="9796" priority="8561">
      <formula>$CI$1=3</formula>
    </cfRule>
  </conditionalFormatting>
  <conditionalFormatting sqref="O578">
    <cfRule type="expression" dxfId="9795" priority="8560">
      <formula>$CI$1=4</formula>
    </cfRule>
  </conditionalFormatting>
  <conditionalFormatting sqref="O585">
    <cfRule type="expression" dxfId="9794" priority="8475">
      <formula>$CI$1=1</formula>
    </cfRule>
  </conditionalFormatting>
  <conditionalFormatting sqref="O586">
    <cfRule type="expression" dxfId="9793" priority="8474">
      <formula>$CI$1=2</formula>
    </cfRule>
  </conditionalFormatting>
  <conditionalFormatting sqref="O587">
    <cfRule type="expression" dxfId="9792" priority="8473">
      <formula>$CI$1=3</formula>
    </cfRule>
  </conditionalFormatting>
  <conditionalFormatting sqref="O588">
    <cfRule type="expression" dxfId="9791" priority="8472">
      <formula>$CI$1=4</formula>
    </cfRule>
  </conditionalFormatting>
  <conditionalFormatting sqref="O595">
    <cfRule type="expression" dxfId="9790" priority="8387">
      <formula>$CI$1=1</formula>
    </cfRule>
  </conditionalFormatting>
  <conditionalFormatting sqref="O596">
    <cfRule type="expression" dxfId="9789" priority="8386">
      <formula>$CI$1=2</formula>
    </cfRule>
  </conditionalFormatting>
  <conditionalFormatting sqref="O597">
    <cfRule type="expression" dxfId="9788" priority="8385">
      <formula>$CI$1=3</formula>
    </cfRule>
  </conditionalFormatting>
  <conditionalFormatting sqref="O598">
    <cfRule type="expression" dxfId="9787" priority="8384">
      <formula>$CI$1=4</formula>
    </cfRule>
  </conditionalFormatting>
  <conditionalFormatting sqref="O605">
    <cfRule type="expression" dxfId="9786" priority="8299">
      <formula>$CI$1=1</formula>
    </cfRule>
  </conditionalFormatting>
  <conditionalFormatting sqref="O606">
    <cfRule type="expression" dxfId="9785" priority="8298">
      <formula>$CI$1=2</formula>
    </cfRule>
  </conditionalFormatting>
  <conditionalFormatting sqref="O607">
    <cfRule type="expression" dxfId="9784" priority="8297">
      <formula>$CI$1=3</formula>
    </cfRule>
  </conditionalFormatting>
  <conditionalFormatting sqref="O608">
    <cfRule type="expression" dxfId="9783" priority="8296">
      <formula>$CI$1=4</formula>
    </cfRule>
  </conditionalFormatting>
  <conditionalFormatting sqref="O615">
    <cfRule type="expression" dxfId="9782" priority="8211">
      <formula>$CI$1=1</formula>
    </cfRule>
  </conditionalFormatting>
  <conditionalFormatting sqref="O616">
    <cfRule type="expression" dxfId="9781" priority="8210">
      <formula>$CI$1=2</formula>
    </cfRule>
  </conditionalFormatting>
  <conditionalFormatting sqref="O617">
    <cfRule type="expression" dxfId="9780" priority="8209">
      <formula>$CI$1=3</formula>
    </cfRule>
  </conditionalFormatting>
  <conditionalFormatting sqref="O618">
    <cfRule type="expression" dxfId="9779" priority="8208">
      <formula>$CI$1=4</formula>
    </cfRule>
  </conditionalFormatting>
  <conditionalFormatting sqref="O625">
    <cfRule type="expression" dxfId="9778" priority="8123">
      <formula>$CI$1=1</formula>
    </cfRule>
  </conditionalFormatting>
  <conditionalFormatting sqref="O626">
    <cfRule type="expression" dxfId="9777" priority="8122">
      <formula>$CI$1=2</formula>
    </cfRule>
  </conditionalFormatting>
  <conditionalFormatting sqref="O627">
    <cfRule type="expression" dxfId="9776" priority="8121">
      <formula>$CI$1=3</formula>
    </cfRule>
  </conditionalFormatting>
  <conditionalFormatting sqref="O628">
    <cfRule type="expression" dxfId="9775" priority="8120">
      <formula>$CI$1=4</formula>
    </cfRule>
  </conditionalFormatting>
  <conditionalFormatting sqref="O635">
    <cfRule type="expression" dxfId="9774" priority="8035">
      <formula>$CI$1=1</formula>
    </cfRule>
  </conditionalFormatting>
  <conditionalFormatting sqref="O636">
    <cfRule type="expression" dxfId="9773" priority="8034">
      <formula>$CI$1=2</formula>
    </cfRule>
  </conditionalFormatting>
  <conditionalFormatting sqref="O637">
    <cfRule type="expression" dxfId="9772" priority="8033">
      <formula>$CI$1=3</formula>
    </cfRule>
  </conditionalFormatting>
  <conditionalFormatting sqref="O638">
    <cfRule type="expression" dxfId="9771" priority="8032">
      <formula>$CI$1=4</formula>
    </cfRule>
  </conditionalFormatting>
  <conditionalFormatting sqref="O645">
    <cfRule type="expression" dxfId="9770" priority="7947">
      <formula>$CI$1=1</formula>
    </cfRule>
  </conditionalFormatting>
  <conditionalFormatting sqref="O646">
    <cfRule type="expression" dxfId="9769" priority="7946">
      <formula>$CI$1=2</formula>
    </cfRule>
  </conditionalFormatting>
  <conditionalFormatting sqref="O647">
    <cfRule type="expression" dxfId="9768" priority="7945">
      <formula>$CI$1=3</formula>
    </cfRule>
  </conditionalFormatting>
  <conditionalFormatting sqref="O648">
    <cfRule type="expression" dxfId="9767" priority="7944">
      <formula>$CI$1=4</formula>
    </cfRule>
  </conditionalFormatting>
  <conditionalFormatting sqref="O655">
    <cfRule type="expression" dxfId="9766" priority="7859">
      <formula>$CI$1=1</formula>
    </cfRule>
  </conditionalFormatting>
  <conditionalFormatting sqref="O656">
    <cfRule type="expression" dxfId="9765" priority="7858">
      <formula>$CI$1=2</formula>
    </cfRule>
  </conditionalFormatting>
  <conditionalFormatting sqref="O657">
    <cfRule type="expression" dxfId="9764" priority="7857">
      <formula>$CI$1=3</formula>
    </cfRule>
  </conditionalFormatting>
  <conditionalFormatting sqref="O658">
    <cfRule type="expression" dxfId="9763" priority="7856">
      <formula>$CI$1=4</formula>
    </cfRule>
  </conditionalFormatting>
  <conditionalFormatting sqref="O665">
    <cfRule type="expression" dxfId="9762" priority="7771">
      <formula>$CI$1=1</formula>
    </cfRule>
  </conditionalFormatting>
  <conditionalFormatting sqref="O666">
    <cfRule type="expression" dxfId="9761" priority="7770">
      <formula>$CI$1=2</formula>
    </cfRule>
  </conditionalFormatting>
  <conditionalFormatting sqref="O667">
    <cfRule type="expression" dxfId="9760" priority="7769">
      <formula>$CI$1=3</formula>
    </cfRule>
  </conditionalFormatting>
  <conditionalFormatting sqref="O668">
    <cfRule type="expression" dxfId="9759" priority="7768">
      <formula>$CI$1=4</formula>
    </cfRule>
  </conditionalFormatting>
  <conditionalFormatting sqref="O675">
    <cfRule type="expression" dxfId="9758" priority="7683">
      <formula>$CI$1=1</formula>
    </cfRule>
  </conditionalFormatting>
  <conditionalFormatting sqref="O676">
    <cfRule type="expression" dxfId="9757" priority="7682">
      <formula>$CI$1=2</formula>
    </cfRule>
  </conditionalFormatting>
  <conditionalFormatting sqref="O677">
    <cfRule type="expression" dxfId="9756" priority="7681">
      <formula>$CI$1=3</formula>
    </cfRule>
  </conditionalFormatting>
  <conditionalFormatting sqref="O678">
    <cfRule type="expression" dxfId="9755" priority="7680">
      <formula>$CI$1=4</formula>
    </cfRule>
  </conditionalFormatting>
  <conditionalFormatting sqref="O685">
    <cfRule type="expression" dxfId="9754" priority="7595">
      <formula>$CI$1=1</formula>
    </cfRule>
  </conditionalFormatting>
  <conditionalFormatting sqref="O686">
    <cfRule type="expression" dxfId="9753" priority="7594">
      <formula>$CI$1=2</formula>
    </cfRule>
  </conditionalFormatting>
  <conditionalFormatting sqref="O687">
    <cfRule type="expression" dxfId="9752" priority="7593">
      <formula>$CI$1=3</formula>
    </cfRule>
  </conditionalFormatting>
  <conditionalFormatting sqref="O688">
    <cfRule type="expression" dxfId="9751" priority="7592">
      <formula>$CI$1=4</formula>
    </cfRule>
  </conditionalFormatting>
  <conditionalFormatting sqref="O695">
    <cfRule type="expression" dxfId="9750" priority="7507">
      <formula>$CI$1=1</formula>
    </cfRule>
  </conditionalFormatting>
  <conditionalFormatting sqref="O696">
    <cfRule type="expression" dxfId="9749" priority="7506">
      <formula>$CI$1=2</formula>
    </cfRule>
  </conditionalFormatting>
  <conditionalFormatting sqref="O697">
    <cfRule type="expression" dxfId="9748" priority="7505">
      <formula>$CI$1=3</formula>
    </cfRule>
  </conditionalFormatting>
  <conditionalFormatting sqref="O698">
    <cfRule type="expression" dxfId="9747" priority="7504">
      <formula>$CI$1=4</formula>
    </cfRule>
  </conditionalFormatting>
  <conditionalFormatting sqref="O705">
    <cfRule type="expression" dxfId="9746" priority="7419">
      <formula>$CI$1=1</formula>
    </cfRule>
  </conditionalFormatting>
  <conditionalFormatting sqref="O706">
    <cfRule type="expression" dxfId="9745" priority="7418">
      <formula>$CI$1=2</formula>
    </cfRule>
  </conditionalFormatting>
  <conditionalFormatting sqref="O707">
    <cfRule type="expression" dxfId="9744" priority="7417">
      <formula>$CI$1=3</formula>
    </cfRule>
  </conditionalFormatting>
  <conditionalFormatting sqref="O708">
    <cfRule type="expression" dxfId="9743" priority="7416">
      <formula>$CI$1=4</formula>
    </cfRule>
  </conditionalFormatting>
  <conditionalFormatting sqref="O715">
    <cfRule type="expression" dxfId="9742" priority="7331">
      <formula>$CI$1=1</formula>
    </cfRule>
  </conditionalFormatting>
  <conditionalFormatting sqref="O716">
    <cfRule type="expression" dxfId="9741" priority="7330">
      <formula>$CI$1=2</formula>
    </cfRule>
  </conditionalFormatting>
  <conditionalFormatting sqref="O717">
    <cfRule type="expression" dxfId="9740" priority="7329">
      <formula>$CI$1=3</formula>
    </cfRule>
  </conditionalFormatting>
  <conditionalFormatting sqref="O718">
    <cfRule type="expression" dxfId="9739" priority="7328">
      <formula>$CI$1=4</formula>
    </cfRule>
  </conditionalFormatting>
  <conditionalFormatting sqref="O725">
    <cfRule type="expression" dxfId="9738" priority="7243">
      <formula>$CI$1=1</formula>
    </cfRule>
  </conditionalFormatting>
  <conditionalFormatting sqref="O726">
    <cfRule type="expression" dxfId="9737" priority="7242">
      <formula>$CI$1=2</formula>
    </cfRule>
  </conditionalFormatting>
  <conditionalFormatting sqref="O727">
    <cfRule type="expression" dxfId="9736" priority="7241">
      <formula>$CI$1=3</formula>
    </cfRule>
  </conditionalFormatting>
  <conditionalFormatting sqref="O728">
    <cfRule type="expression" dxfId="9735" priority="7240">
      <formula>$CI$1=4</formula>
    </cfRule>
  </conditionalFormatting>
  <conditionalFormatting sqref="O735">
    <cfRule type="expression" dxfId="9734" priority="7155">
      <formula>$CI$1=1</formula>
    </cfRule>
  </conditionalFormatting>
  <conditionalFormatting sqref="O736">
    <cfRule type="expression" dxfId="9733" priority="7154">
      <formula>$CI$1=2</formula>
    </cfRule>
  </conditionalFormatting>
  <conditionalFormatting sqref="O737">
    <cfRule type="expression" dxfId="9732" priority="7153">
      <formula>$CI$1=3</formula>
    </cfRule>
  </conditionalFormatting>
  <conditionalFormatting sqref="O738">
    <cfRule type="expression" dxfId="9731" priority="7152">
      <formula>$CI$1=4</formula>
    </cfRule>
  </conditionalFormatting>
  <conditionalFormatting sqref="O745">
    <cfRule type="expression" dxfId="9730" priority="7067">
      <formula>$CI$1=1</formula>
    </cfRule>
  </conditionalFormatting>
  <conditionalFormatting sqref="O746">
    <cfRule type="expression" dxfId="9729" priority="7066">
      <formula>$CI$1=2</formula>
    </cfRule>
  </conditionalFormatting>
  <conditionalFormatting sqref="O747">
    <cfRule type="expression" dxfId="9728" priority="7065">
      <formula>$CI$1=3</formula>
    </cfRule>
  </conditionalFormatting>
  <conditionalFormatting sqref="O748">
    <cfRule type="expression" dxfId="9727" priority="7064">
      <formula>$CI$1=4</formula>
    </cfRule>
  </conditionalFormatting>
  <conditionalFormatting sqref="O755">
    <cfRule type="expression" dxfId="9726" priority="6979">
      <formula>$CI$1=1</formula>
    </cfRule>
  </conditionalFormatting>
  <conditionalFormatting sqref="O756">
    <cfRule type="expression" dxfId="9725" priority="6978">
      <formula>$CI$1=2</formula>
    </cfRule>
  </conditionalFormatting>
  <conditionalFormatting sqref="O757">
    <cfRule type="expression" dxfId="9724" priority="6977">
      <formula>$CI$1=3</formula>
    </cfRule>
  </conditionalFormatting>
  <conditionalFormatting sqref="O758">
    <cfRule type="expression" dxfId="9723" priority="6976">
      <formula>$CI$1=4</formula>
    </cfRule>
  </conditionalFormatting>
  <conditionalFormatting sqref="O765">
    <cfRule type="expression" dxfId="9722" priority="6891">
      <formula>$CI$1=1</formula>
    </cfRule>
  </conditionalFormatting>
  <conditionalFormatting sqref="O766">
    <cfRule type="expression" dxfId="9721" priority="6890">
      <formula>$CI$1=2</formula>
    </cfRule>
  </conditionalFormatting>
  <conditionalFormatting sqref="O767">
    <cfRule type="expression" dxfId="9720" priority="6889">
      <formula>$CI$1=3</formula>
    </cfRule>
  </conditionalFormatting>
  <conditionalFormatting sqref="O768">
    <cfRule type="expression" dxfId="9719" priority="6888">
      <formula>$CI$1=4</formula>
    </cfRule>
  </conditionalFormatting>
  <conditionalFormatting sqref="O775">
    <cfRule type="expression" dxfId="9718" priority="6803">
      <formula>$CI$1=1</formula>
    </cfRule>
  </conditionalFormatting>
  <conditionalFormatting sqref="O776">
    <cfRule type="expression" dxfId="9717" priority="6802">
      <formula>$CI$1=2</formula>
    </cfRule>
  </conditionalFormatting>
  <conditionalFormatting sqref="O777">
    <cfRule type="expression" dxfId="9716" priority="6801">
      <formula>$CI$1=3</formula>
    </cfRule>
  </conditionalFormatting>
  <conditionalFormatting sqref="O778">
    <cfRule type="expression" dxfId="9715" priority="6800">
      <formula>$CI$1=4</formula>
    </cfRule>
  </conditionalFormatting>
  <conditionalFormatting sqref="O785">
    <cfRule type="expression" dxfId="9714" priority="6715">
      <formula>$CI$1=1</formula>
    </cfRule>
  </conditionalFormatting>
  <conditionalFormatting sqref="O786">
    <cfRule type="expression" dxfId="9713" priority="6714">
      <formula>$CI$1=2</formula>
    </cfRule>
  </conditionalFormatting>
  <conditionalFormatting sqref="O787">
    <cfRule type="expression" dxfId="9712" priority="6713">
      <formula>$CI$1=3</formula>
    </cfRule>
  </conditionalFormatting>
  <conditionalFormatting sqref="O788">
    <cfRule type="expression" dxfId="9711" priority="6712">
      <formula>$CI$1=4</formula>
    </cfRule>
  </conditionalFormatting>
  <conditionalFormatting sqref="O795">
    <cfRule type="expression" dxfId="9710" priority="6627">
      <formula>$CI$1=1</formula>
    </cfRule>
  </conditionalFormatting>
  <conditionalFormatting sqref="O796">
    <cfRule type="expression" dxfId="9709" priority="6626">
      <formula>$CI$1=2</formula>
    </cfRule>
  </conditionalFormatting>
  <conditionalFormatting sqref="O797">
    <cfRule type="expression" dxfId="9708" priority="6625">
      <formula>$CI$1=3</formula>
    </cfRule>
  </conditionalFormatting>
  <conditionalFormatting sqref="O798">
    <cfRule type="expression" dxfId="9707" priority="6624">
      <formula>$CI$1=4</formula>
    </cfRule>
  </conditionalFormatting>
  <conditionalFormatting sqref="O805">
    <cfRule type="expression" dxfId="9706" priority="6539">
      <formula>$CI$1=1</formula>
    </cfRule>
  </conditionalFormatting>
  <conditionalFormatting sqref="O806">
    <cfRule type="expression" dxfId="9705" priority="6538">
      <formula>$CI$1=2</formula>
    </cfRule>
  </conditionalFormatting>
  <conditionalFormatting sqref="O807">
    <cfRule type="expression" dxfId="9704" priority="6537">
      <formula>$CI$1=3</formula>
    </cfRule>
  </conditionalFormatting>
  <conditionalFormatting sqref="O808">
    <cfRule type="expression" dxfId="9703" priority="6536">
      <formula>$CI$1=4</formula>
    </cfRule>
  </conditionalFormatting>
  <conditionalFormatting sqref="O815">
    <cfRule type="expression" dxfId="9702" priority="6451">
      <formula>$CI$1=1</formula>
    </cfRule>
  </conditionalFormatting>
  <conditionalFormatting sqref="O816">
    <cfRule type="expression" dxfId="9701" priority="6450">
      <formula>$CI$1=2</formula>
    </cfRule>
  </conditionalFormatting>
  <conditionalFormatting sqref="O817">
    <cfRule type="expression" dxfId="9700" priority="6449">
      <formula>$CI$1=3</formula>
    </cfRule>
  </conditionalFormatting>
  <conditionalFormatting sqref="O818">
    <cfRule type="expression" dxfId="9699" priority="6448">
      <formula>$CI$1=4</formula>
    </cfRule>
  </conditionalFormatting>
  <conditionalFormatting sqref="O825">
    <cfRule type="expression" dxfId="9698" priority="6363">
      <formula>$CI$1=1</formula>
    </cfRule>
  </conditionalFormatting>
  <conditionalFormatting sqref="O826">
    <cfRule type="expression" dxfId="9697" priority="6362">
      <formula>$CI$1=2</formula>
    </cfRule>
  </conditionalFormatting>
  <conditionalFormatting sqref="O827">
    <cfRule type="expression" dxfId="9696" priority="6361">
      <formula>$CI$1=3</formula>
    </cfRule>
  </conditionalFormatting>
  <conditionalFormatting sqref="O828">
    <cfRule type="expression" dxfId="9695" priority="6360">
      <formula>$CI$1=4</formula>
    </cfRule>
  </conditionalFormatting>
  <conditionalFormatting sqref="O835">
    <cfRule type="expression" dxfId="9694" priority="6275">
      <formula>$CI$1=1</formula>
    </cfRule>
  </conditionalFormatting>
  <conditionalFormatting sqref="O836">
    <cfRule type="expression" dxfId="9693" priority="6274">
      <formula>$CI$1=2</formula>
    </cfRule>
  </conditionalFormatting>
  <conditionalFormatting sqref="O837">
    <cfRule type="expression" dxfId="9692" priority="6273">
      <formula>$CI$1=3</formula>
    </cfRule>
  </conditionalFormatting>
  <conditionalFormatting sqref="O838">
    <cfRule type="expression" dxfId="9691" priority="6272">
      <formula>$CI$1=4</formula>
    </cfRule>
  </conditionalFormatting>
  <conditionalFormatting sqref="O845">
    <cfRule type="expression" dxfId="9690" priority="6187">
      <formula>$CI$1=1</formula>
    </cfRule>
  </conditionalFormatting>
  <conditionalFormatting sqref="O846">
    <cfRule type="expression" dxfId="9689" priority="6186">
      <formula>$CI$1=2</formula>
    </cfRule>
  </conditionalFormatting>
  <conditionalFormatting sqref="O847">
    <cfRule type="expression" dxfId="9688" priority="6185">
      <formula>$CI$1=3</formula>
    </cfRule>
  </conditionalFormatting>
  <conditionalFormatting sqref="O848">
    <cfRule type="expression" dxfId="9687" priority="6184">
      <formula>$CI$1=4</formula>
    </cfRule>
  </conditionalFormatting>
  <conditionalFormatting sqref="O855">
    <cfRule type="expression" dxfId="9686" priority="6099">
      <formula>$CI$1=1</formula>
    </cfRule>
  </conditionalFormatting>
  <conditionalFormatting sqref="O856">
    <cfRule type="expression" dxfId="9685" priority="6098">
      <formula>$CI$1=2</formula>
    </cfRule>
  </conditionalFormatting>
  <conditionalFormatting sqref="O857">
    <cfRule type="expression" dxfId="9684" priority="6097">
      <formula>$CI$1=3</formula>
    </cfRule>
  </conditionalFormatting>
  <conditionalFormatting sqref="O858">
    <cfRule type="expression" dxfId="9683" priority="6096">
      <formula>$CI$1=4</formula>
    </cfRule>
  </conditionalFormatting>
  <conditionalFormatting sqref="O865">
    <cfRule type="expression" dxfId="9682" priority="6011">
      <formula>$CI$1=1</formula>
    </cfRule>
  </conditionalFormatting>
  <conditionalFormatting sqref="O866">
    <cfRule type="expression" dxfId="9681" priority="6010">
      <formula>$CI$1=2</formula>
    </cfRule>
  </conditionalFormatting>
  <conditionalFormatting sqref="O867">
    <cfRule type="expression" dxfId="9680" priority="6009">
      <formula>$CI$1=3</formula>
    </cfRule>
  </conditionalFormatting>
  <conditionalFormatting sqref="O868">
    <cfRule type="expression" dxfId="9679" priority="6008">
      <formula>$CI$1=4</formula>
    </cfRule>
  </conditionalFormatting>
  <conditionalFormatting sqref="O875">
    <cfRule type="expression" dxfId="9678" priority="5923">
      <formula>$CI$1=1</formula>
    </cfRule>
  </conditionalFormatting>
  <conditionalFormatting sqref="O876">
    <cfRule type="expression" dxfId="9677" priority="5922">
      <formula>$CI$1=2</formula>
    </cfRule>
  </conditionalFormatting>
  <conditionalFormatting sqref="O877">
    <cfRule type="expression" dxfId="9676" priority="5921">
      <formula>$CI$1=3</formula>
    </cfRule>
  </conditionalFormatting>
  <conditionalFormatting sqref="O878">
    <cfRule type="expression" dxfId="9675" priority="5920">
      <formula>$CI$1=4</formula>
    </cfRule>
  </conditionalFormatting>
  <conditionalFormatting sqref="O885">
    <cfRule type="expression" dxfId="9674" priority="5835">
      <formula>$CI$1=1</formula>
    </cfRule>
  </conditionalFormatting>
  <conditionalFormatting sqref="O886">
    <cfRule type="expression" dxfId="9673" priority="5834">
      <formula>$CI$1=2</formula>
    </cfRule>
  </conditionalFormatting>
  <conditionalFormatting sqref="O887">
    <cfRule type="expression" dxfId="9672" priority="5833">
      <formula>$CI$1=3</formula>
    </cfRule>
  </conditionalFormatting>
  <conditionalFormatting sqref="O888">
    <cfRule type="expression" dxfId="9671" priority="5832">
      <formula>$CI$1=4</formula>
    </cfRule>
  </conditionalFormatting>
  <conditionalFormatting sqref="O895">
    <cfRule type="expression" dxfId="9670" priority="5747">
      <formula>$CI$1=1</formula>
    </cfRule>
  </conditionalFormatting>
  <conditionalFormatting sqref="O896">
    <cfRule type="expression" dxfId="9669" priority="5746">
      <formula>$CI$1=2</formula>
    </cfRule>
  </conditionalFormatting>
  <conditionalFormatting sqref="O897">
    <cfRule type="expression" dxfId="9668" priority="5745">
      <formula>$CI$1=3</formula>
    </cfRule>
  </conditionalFormatting>
  <conditionalFormatting sqref="O898">
    <cfRule type="expression" dxfId="9667" priority="5744">
      <formula>$CI$1=4</formula>
    </cfRule>
  </conditionalFormatting>
  <conditionalFormatting sqref="O905">
    <cfRule type="expression" dxfId="9666" priority="5659">
      <formula>$CI$1=1</formula>
    </cfRule>
  </conditionalFormatting>
  <conditionalFormatting sqref="O906">
    <cfRule type="expression" dxfId="9665" priority="5658">
      <formula>$CI$1=2</formula>
    </cfRule>
  </conditionalFormatting>
  <conditionalFormatting sqref="O907">
    <cfRule type="expression" dxfId="9664" priority="5657">
      <formula>$CI$1=3</formula>
    </cfRule>
  </conditionalFormatting>
  <conditionalFormatting sqref="O908">
    <cfRule type="expression" dxfId="9663" priority="5656">
      <formula>$CI$1=4</formula>
    </cfRule>
  </conditionalFormatting>
  <conditionalFormatting sqref="O915">
    <cfRule type="expression" dxfId="9662" priority="5571">
      <formula>$CI$1=1</formula>
    </cfRule>
  </conditionalFormatting>
  <conditionalFormatting sqref="O916">
    <cfRule type="expression" dxfId="9661" priority="5570">
      <formula>$CI$1=2</formula>
    </cfRule>
  </conditionalFormatting>
  <conditionalFormatting sqref="O917">
    <cfRule type="expression" dxfId="9660" priority="5569">
      <formula>$CI$1=3</formula>
    </cfRule>
  </conditionalFormatting>
  <conditionalFormatting sqref="O918">
    <cfRule type="expression" dxfId="9659" priority="5568">
      <formula>$CI$1=4</formula>
    </cfRule>
  </conditionalFormatting>
  <conditionalFormatting sqref="O925">
    <cfRule type="expression" dxfId="9658" priority="5483">
      <formula>$CI$1=1</formula>
    </cfRule>
  </conditionalFormatting>
  <conditionalFormatting sqref="O926">
    <cfRule type="expression" dxfId="9657" priority="5482">
      <formula>$CI$1=2</formula>
    </cfRule>
  </conditionalFormatting>
  <conditionalFormatting sqref="O927">
    <cfRule type="expression" dxfId="9656" priority="5481">
      <formula>$CI$1=3</formula>
    </cfRule>
  </conditionalFormatting>
  <conditionalFormatting sqref="O928">
    <cfRule type="expression" dxfId="9655" priority="5480">
      <formula>$CI$1=4</formula>
    </cfRule>
  </conditionalFormatting>
  <conditionalFormatting sqref="O935">
    <cfRule type="expression" dxfId="9654" priority="5395">
      <formula>$CI$1=1</formula>
    </cfRule>
  </conditionalFormatting>
  <conditionalFormatting sqref="O936">
    <cfRule type="expression" dxfId="9653" priority="5394">
      <formula>$CI$1=2</formula>
    </cfRule>
  </conditionalFormatting>
  <conditionalFormatting sqref="O937">
    <cfRule type="expression" dxfId="9652" priority="5393">
      <formula>$CI$1=3</formula>
    </cfRule>
  </conditionalFormatting>
  <conditionalFormatting sqref="O938">
    <cfRule type="expression" dxfId="9651" priority="5392">
      <formula>$CI$1=4</formula>
    </cfRule>
  </conditionalFormatting>
  <conditionalFormatting sqref="O945">
    <cfRule type="expression" dxfId="9650" priority="5307">
      <formula>$CI$1=1</formula>
    </cfRule>
  </conditionalFormatting>
  <conditionalFormatting sqref="O946">
    <cfRule type="expression" dxfId="9649" priority="5306">
      <formula>$CI$1=2</formula>
    </cfRule>
  </conditionalFormatting>
  <conditionalFormatting sqref="O947">
    <cfRule type="expression" dxfId="9648" priority="5305">
      <formula>$CI$1=3</formula>
    </cfRule>
  </conditionalFormatting>
  <conditionalFormatting sqref="O948">
    <cfRule type="expression" dxfId="9647" priority="5304">
      <formula>$CI$1=4</formula>
    </cfRule>
  </conditionalFormatting>
  <conditionalFormatting sqref="O955">
    <cfRule type="expression" dxfId="9646" priority="5219">
      <formula>$CI$1=1</formula>
    </cfRule>
  </conditionalFormatting>
  <conditionalFormatting sqref="O956">
    <cfRule type="expression" dxfId="9645" priority="5218">
      <formula>$CI$1=2</formula>
    </cfRule>
  </conditionalFormatting>
  <conditionalFormatting sqref="O957">
    <cfRule type="expression" dxfId="9644" priority="5217">
      <formula>$CI$1=3</formula>
    </cfRule>
  </conditionalFormatting>
  <conditionalFormatting sqref="O958">
    <cfRule type="expression" dxfId="9643" priority="5216">
      <formula>$CI$1=4</formula>
    </cfRule>
  </conditionalFormatting>
  <conditionalFormatting sqref="O965">
    <cfRule type="expression" dxfId="9642" priority="5131">
      <formula>$CI$1=1</formula>
    </cfRule>
  </conditionalFormatting>
  <conditionalFormatting sqref="O966">
    <cfRule type="expression" dxfId="9641" priority="5130">
      <formula>$CI$1=2</formula>
    </cfRule>
  </conditionalFormatting>
  <conditionalFormatting sqref="O967">
    <cfRule type="expression" dxfId="9640" priority="5129">
      <formula>$CI$1=3</formula>
    </cfRule>
  </conditionalFormatting>
  <conditionalFormatting sqref="O968">
    <cfRule type="expression" dxfId="9639" priority="5128">
      <formula>$CI$1=4</formula>
    </cfRule>
  </conditionalFormatting>
  <conditionalFormatting sqref="O975">
    <cfRule type="expression" dxfId="9638" priority="5043">
      <formula>$CI$1=1</formula>
    </cfRule>
  </conditionalFormatting>
  <conditionalFormatting sqref="O976">
    <cfRule type="expression" dxfId="9637" priority="5042">
      <formula>$CI$1=2</formula>
    </cfRule>
  </conditionalFormatting>
  <conditionalFormatting sqref="O977">
    <cfRule type="expression" dxfId="9636" priority="5041">
      <formula>$CI$1=3</formula>
    </cfRule>
  </conditionalFormatting>
  <conditionalFormatting sqref="O978">
    <cfRule type="expression" dxfId="9635" priority="5040">
      <formula>$CI$1=4</formula>
    </cfRule>
  </conditionalFormatting>
  <conditionalFormatting sqref="O985">
    <cfRule type="expression" dxfId="9634" priority="4955">
      <formula>$CI$1=1</formula>
    </cfRule>
  </conditionalFormatting>
  <conditionalFormatting sqref="O986">
    <cfRule type="expression" dxfId="9633" priority="4954">
      <formula>$CI$1=2</formula>
    </cfRule>
  </conditionalFormatting>
  <conditionalFormatting sqref="O987">
    <cfRule type="expression" dxfId="9632" priority="4953">
      <formula>$CI$1=3</formula>
    </cfRule>
  </conditionalFormatting>
  <conditionalFormatting sqref="O988">
    <cfRule type="expression" dxfId="9631" priority="4952">
      <formula>$CI$1=4</formula>
    </cfRule>
  </conditionalFormatting>
  <conditionalFormatting sqref="O995">
    <cfRule type="expression" dxfId="9630" priority="4867">
      <formula>$CI$1=1</formula>
    </cfRule>
  </conditionalFormatting>
  <conditionalFormatting sqref="O996">
    <cfRule type="expression" dxfId="9629" priority="4866">
      <formula>$CI$1=2</formula>
    </cfRule>
  </conditionalFormatting>
  <conditionalFormatting sqref="O997">
    <cfRule type="expression" dxfId="9628" priority="4865">
      <formula>$CI$1=3</formula>
    </cfRule>
  </conditionalFormatting>
  <conditionalFormatting sqref="O998">
    <cfRule type="expression" dxfId="9627" priority="4864">
      <formula>$CI$1=4</formula>
    </cfRule>
  </conditionalFormatting>
  <conditionalFormatting sqref="O1005">
    <cfRule type="expression" dxfId="9626" priority="4779">
      <formula>$CI$1=1</formula>
    </cfRule>
  </conditionalFormatting>
  <conditionalFormatting sqref="O1006">
    <cfRule type="expression" dxfId="9625" priority="4778">
      <formula>$CI$1=2</formula>
    </cfRule>
  </conditionalFormatting>
  <conditionalFormatting sqref="O1007">
    <cfRule type="expression" dxfId="9624" priority="4777">
      <formula>$CI$1=3</formula>
    </cfRule>
  </conditionalFormatting>
  <conditionalFormatting sqref="O1008">
    <cfRule type="expression" dxfId="9623" priority="4776">
      <formula>$CI$1=4</formula>
    </cfRule>
  </conditionalFormatting>
  <conditionalFormatting sqref="O1015">
    <cfRule type="expression" dxfId="9622" priority="4691">
      <formula>$CI$1=1</formula>
    </cfRule>
  </conditionalFormatting>
  <conditionalFormatting sqref="O1016">
    <cfRule type="expression" dxfId="9621" priority="4690">
      <formula>$CI$1=2</formula>
    </cfRule>
  </conditionalFormatting>
  <conditionalFormatting sqref="O1017">
    <cfRule type="expression" dxfId="9620" priority="4689">
      <formula>$CI$1=3</formula>
    </cfRule>
  </conditionalFormatting>
  <conditionalFormatting sqref="O1018">
    <cfRule type="expression" dxfId="9619" priority="4688">
      <formula>$CI$1=4</formula>
    </cfRule>
  </conditionalFormatting>
  <conditionalFormatting sqref="O1025">
    <cfRule type="expression" dxfId="9618" priority="4603">
      <formula>$CI$1=1</formula>
    </cfRule>
  </conditionalFormatting>
  <conditionalFormatting sqref="O1026">
    <cfRule type="expression" dxfId="9617" priority="4602">
      <formula>$CI$1=2</formula>
    </cfRule>
  </conditionalFormatting>
  <conditionalFormatting sqref="O1027">
    <cfRule type="expression" dxfId="9616" priority="4601">
      <formula>$CI$1=3</formula>
    </cfRule>
  </conditionalFormatting>
  <conditionalFormatting sqref="O1028">
    <cfRule type="expression" dxfId="9615" priority="4600">
      <formula>$CI$1=4</formula>
    </cfRule>
  </conditionalFormatting>
  <conditionalFormatting sqref="O1035">
    <cfRule type="expression" dxfId="9614" priority="4515">
      <formula>$CI$1=1</formula>
    </cfRule>
  </conditionalFormatting>
  <conditionalFormatting sqref="O1036">
    <cfRule type="expression" dxfId="9613" priority="4514">
      <formula>$CI$1=2</formula>
    </cfRule>
  </conditionalFormatting>
  <conditionalFormatting sqref="O1037">
    <cfRule type="expression" dxfId="9612" priority="4513">
      <formula>$CI$1=3</formula>
    </cfRule>
  </conditionalFormatting>
  <conditionalFormatting sqref="O1038">
    <cfRule type="expression" dxfId="9611" priority="4512">
      <formula>$CI$1=4</formula>
    </cfRule>
  </conditionalFormatting>
  <conditionalFormatting sqref="O1045">
    <cfRule type="expression" dxfId="9610" priority="4427">
      <formula>$CI$1=1</formula>
    </cfRule>
  </conditionalFormatting>
  <conditionalFormatting sqref="O1046">
    <cfRule type="expression" dxfId="9609" priority="4426">
      <formula>$CI$1=2</formula>
    </cfRule>
  </conditionalFormatting>
  <conditionalFormatting sqref="O1047">
    <cfRule type="expression" dxfId="9608" priority="4425">
      <formula>$CI$1=3</formula>
    </cfRule>
  </conditionalFormatting>
  <conditionalFormatting sqref="O1048">
    <cfRule type="expression" dxfId="9607" priority="4424">
      <formula>$CI$1=4</formula>
    </cfRule>
  </conditionalFormatting>
  <conditionalFormatting sqref="O1055">
    <cfRule type="expression" dxfId="9606" priority="4339">
      <formula>$CI$1=1</formula>
    </cfRule>
  </conditionalFormatting>
  <conditionalFormatting sqref="O1056">
    <cfRule type="expression" dxfId="9605" priority="4338">
      <formula>$CI$1=2</formula>
    </cfRule>
  </conditionalFormatting>
  <conditionalFormatting sqref="O1057">
    <cfRule type="expression" dxfId="9604" priority="4337">
      <formula>$CI$1=3</formula>
    </cfRule>
  </conditionalFormatting>
  <conditionalFormatting sqref="O1058">
    <cfRule type="expression" dxfId="9603" priority="4336">
      <formula>$CI$1=4</formula>
    </cfRule>
  </conditionalFormatting>
  <conditionalFormatting sqref="O1065">
    <cfRule type="expression" dxfId="9602" priority="4251">
      <formula>$CI$1=1</formula>
    </cfRule>
  </conditionalFormatting>
  <conditionalFormatting sqref="O1066">
    <cfRule type="expression" dxfId="9601" priority="4250">
      <formula>$CI$1=2</formula>
    </cfRule>
  </conditionalFormatting>
  <conditionalFormatting sqref="O1067">
    <cfRule type="expression" dxfId="9600" priority="4249">
      <formula>$CI$1=3</formula>
    </cfRule>
  </conditionalFormatting>
  <conditionalFormatting sqref="O1068">
    <cfRule type="expression" dxfId="9599" priority="4248">
      <formula>$CI$1=4</formula>
    </cfRule>
  </conditionalFormatting>
  <conditionalFormatting sqref="O1075">
    <cfRule type="expression" dxfId="9598" priority="4163">
      <formula>$CI$1=1</formula>
    </cfRule>
  </conditionalFormatting>
  <conditionalFormatting sqref="O1076">
    <cfRule type="expression" dxfId="9597" priority="4162">
      <formula>$CI$1=2</formula>
    </cfRule>
  </conditionalFormatting>
  <conditionalFormatting sqref="O1077">
    <cfRule type="expression" dxfId="9596" priority="4161">
      <formula>$CI$1=3</formula>
    </cfRule>
  </conditionalFormatting>
  <conditionalFormatting sqref="O1078">
    <cfRule type="expression" dxfId="9595" priority="4160">
      <formula>$CI$1=4</formula>
    </cfRule>
  </conditionalFormatting>
  <conditionalFormatting sqref="O1085">
    <cfRule type="expression" dxfId="9594" priority="4075">
      <formula>$CI$1=1</formula>
    </cfRule>
  </conditionalFormatting>
  <conditionalFormatting sqref="O1086">
    <cfRule type="expression" dxfId="9593" priority="4074">
      <formula>$CI$1=2</formula>
    </cfRule>
  </conditionalFormatting>
  <conditionalFormatting sqref="O1087">
    <cfRule type="expression" dxfId="9592" priority="4073">
      <formula>$CI$1=3</formula>
    </cfRule>
  </conditionalFormatting>
  <conditionalFormatting sqref="O1088">
    <cfRule type="expression" dxfId="9591" priority="4072">
      <formula>$CI$1=4</formula>
    </cfRule>
  </conditionalFormatting>
  <conditionalFormatting sqref="O1095">
    <cfRule type="expression" dxfId="9590" priority="3987">
      <formula>$CI$1=1</formula>
    </cfRule>
  </conditionalFormatting>
  <conditionalFormatting sqref="O1096">
    <cfRule type="expression" dxfId="9589" priority="3986">
      <formula>$CI$1=2</formula>
    </cfRule>
  </conditionalFormatting>
  <conditionalFormatting sqref="O1097">
    <cfRule type="expression" dxfId="9588" priority="3985">
      <formula>$CI$1=3</formula>
    </cfRule>
  </conditionalFormatting>
  <conditionalFormatting sqref="O1098">
    <cfRule type="expression" dxfId="9587" priority="3984">
      <formula>$CI$1=4</formula>
    </cfRule>
  </conditionalFormatting>
  <conditionalFormatting sqref="O1105">
    <cfRule type="expression" dxfId="9586" priority="3899">
      <formula>$CI$1=1</formula>
    </cfRule>
  </conditionalFormatting>
  <conditionalFormatting sqref="O1106">
    <cfRule type="expression" dxfId="9585" priority="3898">
      <formula>$CI$1=2</formula>
    </cfRule>
  </conditionalFormatting>
  <conditionalFormatting sqref="O1107">
    <cfRule type="expression" dxfId="9584" priority="3897">
      <formula>$CI$1=3</formula>
    </cfRule>
  </conditionalFormatting>
  <conditionalFormatting sqref="O1108">
    <cfRule type="expression" dxfId="9583" priority="3896">
      <formula>$CI$1=4</formula>
    </cfRule>
  </conditionalFormatting>
  <conditionalFormatting sqref="O1115">
    <cfRule type="expression" dxfId="9582" priority="3811">
      <formula>$CI$1=1</formula>
    </cfRule>
  </conditionalFormatting>
  <conditionalFormatting sqref="O1116">
    <cfRule type="expression" dxfId="9581" priority="3810">
      <formula>$CI$1=2</formula>
    </cfRule>
  </conditionalFormatting>
  <conditionalFormatting sqref="O1117">
    <cfRule type="expression" dxfId="9580" priority="3809">
      <formula>$CI$1=3</formula>
    </cfRule>
  </conditionalFormatting>
  <conditionalFormatting sqref="O1118">
    <cfRule type="expression" dxfId="9579" priority="3808">
      <formula>$CI$1=4</formula>
    </cfRule>
  </conditionalFormatting>
  <conditionalFormatting sqref="O1125">
    <cfRule type="expression" dxfId="9578" priority="3723">
      <formula>$CI$1=1</formula>
    </cfRule>
  </conditionalFormatting>
  <conditionalFormatting sqref="O1126">
    <cfRule type="expression" dxfId="9577" priority="3722">
      <formula>$CI$1=2</formula>
    </cfRule>
  </conditionalFormatting>
  <conditionalFormatting sqref="O1127">
    <cfRule type="expression" dxfId="9576" priority="3721">
      <formula>$CI$1=3</formula>
    </cfRule>
  </conditionalFormatting>
  <conditionalFormatting sqref="O1128">
    <cfRule type="expression" dxfId="9575" priority="3720">
      <formula>$CI$1=4</formula>
    </cfRule>
  </conditionalFormatting>
  <conditionalFormatting sqref="O1135">
    <cfRule type="expression" dxfId="9574" priority="3635">
      <formula>$CI$1=1</formula>
    </cfRule>
  </conditionalFormatting>
  <conditionalFormatting sqref="O1136">
    <cfRule type="expression" dxfId="9573" priority="3634">
      <formula>$CI$1=2</formula>
    </cfRule>
  </conditionalFormatting>
  <conditionalFormatting sqref="O1137">
    <cfRule type="expression" dxfId="9572" priority="3633">
      <formula>$CI$1=3</formula>
    </cfRule>
  </conditionalFormatting>
  <conditionalFormatting sqref="O1138">
    <cfRule type="expression" dxfId="9571" priority="3632">
      <formula>$CI$1=4</formula>
    </cfRule>
  </conditionalFormatting>
  <conditionalFormatting sqref="O1145">
    <cfRule type="expression" dxfId="9570" priority="3547">
      <formula>$CI$1=1</formula>
    </cfRule>
  </conditionalFormatting>
  <conditionalFormatting sqref="O1146">
    <cfRule type="expression" dxfId="9569" priority="3546">
      <formula>$CI$1=2</formula>
    </cfRule>
  </conditionalFormatting>
  <conditionalFormatting sqref="O1147">
    <cfRule type="expression" dxfId="9568" priority="3545">
      <formula>$CI$1=3</formula>
    </cfRule>
  </conditionalFormatting>
  <conditionalFormatting sqref="O1148">
    <cfRule type="expression" dxfId="9567" priority="3544">
      <formula>$CI$1=4</formula>
    </cfRule>
  </conditionalFormatting>
  <conditionalFormatting sqref="O1155">
    <cfRule type="expression" dxfId="9566" priority="3459">
      <formula>$CI$1=1</formula>
    </cfRule>
  </conditionalFormatting>
  <conditionalFormatting sqref="O1156">
    <cfRule type="expression" dxfId="9565" priority="3458">
      <formula>$CI$1=2</formula>
    </cfRule>
  </conditionalFormatting>
  <conditionalFormatting sqref="O1157">
    <cfRule type="expression" dxfId="9564" priority="3457">
      <formula>$CI$1=3</formula>
    </cfRule>
  </conditionalFormatting>
  <conditionalFormatting sqref="O1158">
    <cfRule type="expression" dxfId="9563" priority="3456">
      <formula>$CI$1=4</formula>
    </cfRule>
  </conditionalFormatting>
  <conditionalFormatting sqref="O1165">
    <cfRule type="expression" dxfId="9562" priority="3371">
      <formula>$CI$1=1</formula>
    </cfRule>
  </conditionalFormatting>
  <conditionalFormatting sqref="O1166">
    <cfRule type="expression" dxfId="9561" priority="3370">
      <formula>$CI$1=2</formula>
    </cfRule>
  </conditionalFormatting>
  <conditionalFormatting sqref="O1167">
    <cfRule type="expression" dxfId="9560" priority="3369">
      <formula>$CI$1=3</formula>
    </cfRule>
  </conditionalFormatting>
  <conditionalFormatting sqref="O1168">
    <cfRule type="expression" dxfId="9559" priority="3368">
      <formula>$CI$1=4</formula>
    </cfRule>
  </conditionalFormatting>
  <conditionalFormatting sqref="O1175">
    <cfRule type="expression" dxfId="9558" priority="3283">
      <formula>$CI$1=1</formula>
    </cfRule>
  </conditionalFormatting>
  <conditionalFormatting sqref="O1176">
    <cfRule type="expression" dxfId="9557" priority="3282">
      <formula>$CI$1=2</formula>
    </cfRule>
  </conditionalFormatting>
  <conditionalFormatting sqref="O1177">
    <cfRule type="expression" dxfId="9556" priority="3281">
      <formula>$CI$1=3</formula>
    </cfRule>
  </conditionalFormatting>
  <conditionalFormatting sqref="O1178">
    <cfRule type="expression" dxfId="9555" priority="3280">
      <formula>$CI$1=4</formula>
    </cfRule>
  </conditionalFormatting>
  <conditionalFormatting sqref="O1185">
    <cfRule type="expression" dxfId="9554" priority="3195">
      <formula>$CI$1=1</formula>
    </cfRule>
  </conditionalFormatting>
  <conditionalFormatting sqref="O1186">
    <cfRule type="expression" dxfId="9553" priority="3194">
      <formula>$CI$1=2</formula>
    </cfRule>
  </conditionalFormatting>
  <conditionalFormatting sqref="O1187">
    <cfRule type="expression" dxfId="9552" priority="3193">
      <formula>$CI$1=3</formula>
    </cfRule>
  </conditionalFormatting>
  <conditionalFormatting sqref="O1188">
    <cfRule type="expression" dxfId="9551" priority="3192">
      <formula>$CI$1=4</formula>
    </cfRule>
  </conditionalFormatting>
  <conditionalFormatting sqref="O1195">
    <cfRule type="expression" dxfId="9550" priority="3107">
      <formula>$CI$1=1</formula>
    </cfRule>
  </conditionalFormatting>
  <conditionalFormatting sqref="O1196">
    <cfRule type="expression" dxfId="9549" priority="3106">
      <formula>$CI$1=2</formula>
    </cfRule>
  </conditionalFormatting>
  <conditionalFormatting sqref="O1197">
    <cfRule type="expression" dxfId="9548" priority="3105">
      <formula>$CI$1=3</formula>
    </cfRule>
  </conditionalFormatting>
  <conditionalFormatting sqref="O1198">
    <cfRule type="expression" dxfId="9547" priority="3104">
      <formula>$CI$1=4</formula>
    </cfRule>
  </conditionalFormatting>
  <conditionalFormatting sqref="O1205">
    <cfRule type="expression" dxfId="9546" priority="3019">
      <formula>$CI$1=1</formula>
    </cfRule>
  </conditionalFormatting>
  <conditionalFormatting sqref="O1206">
    <cfRule type="expression" dxfId="9545" priority="3018">
      <formula>$CI$1=2</formula>
    </cfRule>
  </conditionalFormatting>
  <conditionalFormatting sqref="O1207">
    <cfRule type="expression" dxfId="9544" priority="3017">
      <formula>$CI$1=3</formula>
    </cfRule>
  </conditionalFormatting>
  <conditionalFormatting sqref="O1208">
    <cfRule type="expression" dxfId="9543" priority="3016">
      <formula>$CI$1=4</formula>
    </cfRule>
  </conditionalFormatting>
  <conditionalFormatting sqref="O1215">
    <cfRule type="expression" dxfId="9542" priority="2931">
      <formula>$CI$1=1</formula>
    </cfRule>
  </conditionalFormatting>
  <conditionalFormatting sqref="O1216">
    <cfRule type="expression" dxfId="9541" priority="2930">
      <formula>$CI$1=2</formula>
    </cfRule>
  </conditionalFormatting>
  <conditionalFormatting sqref="O1217">
    <cfRule type="expression" dxfId="9540" priority="2929">
      <formula>$CI$1=3</formula>
    </cfRule>
  </conditionalFormatting>
  <conditionalFormatting sqref="O1218">
    <cfRule type="expression" dxfId="9539" priority="2928">
      <formula>$CI$1=4</formula>
    </cfRule>
  </conditionalFormatting>
  <conditionalFormatting sqref="O1225">
    <cfRule type="expression" dxfId="9538" priority="2843">
      <formula>$CI$1=1</formula>
    </cfRule>
  </conditionalFormatting>
  <conditionalFormatting sqref="O1226">
    <cfRule type="expression" dxfId="9537" priority="2842">
      <formula>$CI$1=2</formula>
    </cfRule>
  </conditionalFormatting>
  <conditionalFormatting sqref="O1227">
    <cfRule type="expression" dxfId="9536" priority="2841">
      <formula>$CI$1=3</formula>
    </cfRule>
  </conditionalFormatting>
  <conditionalFormatting sqref="O1228">
    <cfRule type="expression" dxfId="9535" priority="2840">
      <formula>$CI$1=4</formula>
    </cfRule>
  </conditionalFormatting>
  <conditionalFormatting sqref="O1235">
    <cfRule type="expression" dxfId="9534" priority="2755">
      <formula>$CI$1=1</formula>
    </cfRule>
  </conditionalFormatting>
  <conditionalFormatting sqref="O1236">
    <cfRule type="expression" dxfId="9533" priority="2754">
      <formula>$CI$1=2</formula>
    </cfRule>
  </conditionalFormatting>
  <conditionalFormatting sqref="O1237">
    <cfRule type="expression" dxfId="9532" priority="2753">
      <formula>$CI$1=3</formula>
    </cfRule>
  </conditionalFormatting>
  <conditionalFormatting sqref="O1238">
    <cfRule type="expression" dxfId="9531" priority="2752">
      <formula>$CI$1=4</formula>
    </cfRule>
  </conditionalFormatting>
  <conditionalFormatting sqref="O1245">
    <cfRule type="expression" dxfId="9530" priority="2667">
      <formula>$CI$1=1</formula>
    </cfRule>
  </conditionalFormatting>
  <conditionalFormatting sqref="O1246">
    <cfRule type="expression" dxfId="9529" priority="2666">
      <formula>$CI$1=2</formula>
    </cfRule>
  </conditionalFormatting>
  <conditionalFormatting sqref="O1247">
    <cfRule type="expression" dxfId="9528" priority="2665">
      <formula>$CI$1=3</formula>
    </cfRule>
  </conditionalFormatting>
  <conditionalFormatting sqref="O1248">
    <cfRule type="expression" dxfId="9527" priority="2664">
      <formula>$CI$1=4</formula>
    </cfRule>
  </conditionalFormatting>
  <conditionalFormatting sqref="O1255">
    <cfRule type="expression" dxfId="9526" priority="2579">
      <formula>$CI$1=1</formula>
    </cfRule>
  </conditionalFormatting>
  <conditionalFormatting sqref="O1256">
    <cfRule type="expression" dxfId="9525" priority="2578">
      <formula>$CI$1=2</formula>
    </cfRule>
  </conditionalFormatting>
  <conditionalFormatting sqref="O1257">
    <cfRule type="expression" dxfId="9524" priority="2577">
      <formula>$CI$1=3</formula>
    </cfRule>
  </conditionalFormatting>
  <conditionalFormatting sqref="O1258">
    <cfRule type="expression" dxfId="9523" priority="2576">
      <formula>$CI$1=4</formula>
    </cfRule>
  </conditionalFormatting>
  <conditionalFormatting sqref="O1265">
    <cfRule type="expression" dxfId="9522" priority="2491">
      <formula>$CI$1=1</formula>
    </cfRule>
  </conditionalFormatting>
  <conditionalFormatting sqref="O1266">
    <cfRule type="expression" dxfId="9521" priority="2490">
      <formula>$CI$1=2</formula>
    </cfRule>
  </conditionalFormatting>
  <conditionalFormatting sqref="O1267">
    <cfRule type="expression" dxfId="9520" priority="2489">
      <formula>$CI$1=3</formula>
    </cfRule>
  </conditionalFormatting>
  <conditionalFormatting sqref="O1268">
    <cfRule type="expression" dxfId="9519" priority="2488">
      <formula>$CI$1=4</formula>
    </cfRule>
  </conditionalFormatting>
  <conditionalFormatting sqref="O1275">
    <cfRule type="expression" dxfId="9518" priority="2403">
      <formula>$CI$1=1</formula>
    </cfRule>
  </conditionalFormatting>
  <conditionalFormatting sqref="O1276">
    <cfRule type="expression" dxfId="9517" priority="2402">
      <formula>$CI$1=2</formula>
    </cfRule>
  </conditionalFormatting>
  <conditionalFormatting sqref="O1277">
    <cfRule type="expression" dxfId="9516" priority="2401">
      <formula>$CI$1=3</formula>
    </cfRule>
  </conditionalFormatting>
  <conditionalFormatting sqref="O1278">
    <cfRule type="expression" dxfId="9515" priority="2400">
      <formula>$CI$1=4</formula>
    </cfRule>
  </conditionalFormatting>
  <conditionalFormatting sqref="O1285">
    <cfRule type="expression" dxfId="9514" priority="2315">
      <formula>$CI$1=1</formula>
    </cfRule>
  </conditionalFormatting>
  <conditionalFormatting sqref="O1286">
    <cfRule type="expression" dxfId="9513" priority="2314">
      <formula>$CI$1=2</formula>
    </cfRule>
  </conditionalFormatting>
  <conditionalFormatting sqref="O1287">
    <cfRule type="expression" dxfId="9512" priority="2313">
      <formula>$CI$1=3</formula>
    </cfRule>
  </conditionalFormatting>
  <conditionalFormatting sqref="O1288">
    <cfRule type="expression" dxfId="9511" priority="2312">
      <formula>$CI$1=4</formula>
    </cfRule>
  </conditionalFormatting>
  <conditionalFormatting sqref="O1295">
    <cfRule type="expression" dxfId="9510" priority="2227">
      <formula>$CI$1=1</formula>
    </cfRule>
  </conditionalFormatting>
  <conditionalFormatting sqref="O1296">
    <cfRule type="expression" dxfId="9509" priority="2226">
      <formula>$CI$1=2</formula>
    </cfRule>
  </conditionalFormatting>
  <conditionalFormatting sqref="O1297">
    <cfRule type="expression" dxfId="9508" priority="2225">
      <formula>$CI$1=3</formula>
    </cfRule>
  </conditionalFormatting>
  <conditionalFormatting sqref="O1298">
    <cfRule type="expression" dxfId="9507" priority="2224">
      <formula>$CI$1=4</formula>
    </cfRule>
  </conditionalFormatting>
  <conditionalFormatting sqref="O1305">
    <cfRule type="expression" dxfId="9506" priority="2139">
      <formula>$CI$1=1</formula>
    </cfRule>
  </conditionalFormatting>
  <conditionalFormatting sqref="O1306">
    <cfRule type="expression" dxfId="9505" priority="2138">
      <formula>$CI$1=2</formula>
    </cfRule>
  </conditionalFormatting>
  <conditionalFormatting sqref="O1307">
    <cfRule type="expression" dxfId="9504" priority="2137">
      <formula>$CI$1=3</formula>
    </cfRule>
  </conditionalFormatting>
  <conditionalFormatting sqref="O1308">
    <cfRule type="expression" dxfId="9503" priority="2136">
      <formula>$CI$1=4</formula>
    </cfRule>
  </conditionalFormatting>
  <conditionalFormatting sqref="O1315">
    <cfRule type="expression" dxfId="9502" priority="2051">
      <formula>$CI$1=1</formula>
    </cfRule>
  </conditionalFormatting>
  <conditionalFormatting sqref="O1316">
    <cfRule type="expression" dxfId="9501" priority="2050">
      <formula>$CI$1=2</formula>
    </cfRule>
  </conditionalFormatting>
  <conditionalFormatting sqref="O1317">
    <cfRule type="expression" dxfId="9500" priority="2049">
      <formula>$CI$1=3</formula>
    </cfRule>
  </conditionalFormatting>
  <conditionalFormatting sqref="O1318">
    <cfRule type="expression" dxfId="9499" priority="2048">
      <formula>$CI$1=4</formula>
    </cfRule>
  </conditionalFormatting>
  <conditionalFormatting sqref="O1325">
    <cfRule type="expression" dxfId="9498" priority="1963">
      <formula>$CI$1=1</formula>
    </cfRule>
  </conditionalFormatting>
  <conditionalFormatting sqref="O1326">
    <cfRule type="expression" dxfId="9497" priority="1962">
      <formula>$CI$1=2</formula>
    </cfRule>
  </conditionalFormatting>
  <conditionalFormatting sqref="O1327">
    <cfRule type="expression" dxfId="9496" priority="1961">
      <formula>$CI$1=3</formula>
    </cfRule>
  </conditionalFormatting>
  <conditionalFormatting sqref="O1328">
    <cfRule type="expression" dxfId="9495" priority="1960">
      <formula>$CI$1=4</formula>
    </cfRule>
  </conditionalFormatting>
  <conditionalFormatting sqref="O1335">
    <cfRule type="expression" dxfId="9494" priority="1875">
      <formula>$CI$1=1</formula>
    </cfRule>
  </conditionalFormatting>
  <conditionalFormatting sqref="O1336">
    <cfRule type="expression" dxfId="9493" priority="1874">
      <formula>$CI$1=2</formula>
    </cfRule>
  </conditionalFormatting>
  <conditionalFormatting sqref="O1337">
    <cfRule type="expression" dxfId="9492" priority="1873">
      <formula>$CI$1=3</formula>
    </cfRule>
  </conditionalFormatting>
  <conditionalFormatting sqref="O1338">
    <cfRule type="expression" dxfId="9491" priority="1872">
      <formula>$CI$1=4</formula>
    </cfRule>
  </conditionalFormatting>
  <conditionalFormatting sqref="O1345">
    <cfRule type="expression" dxfId="9490" priority="1787">
      <formula>$CI$1=1</formula>
    </cfRule>
  </conditionalFormatting>
  <conditionalFormatting sqref="O1346">
    <cfRule type="expression" dxfId="9489" priority="1786">
      <formula>$CI$1=2</formula>
    </cfRule>
  </conditionalFormatting>
  <conditionalFormatting sqref="O1347">
    <cfRule type="expression" dxfId="9488" priority="1785">
      <formula>$CI$1=3</formula>
    </cfRule>
  </conditionalFormatting>
  <conditionalFormatting sqref="O1348">
    <cfRule type="expression" dxfId="9487" priority="1784">
      <formula>$CI$1=4</formula>
    </cfRule>
  </conditionalFormatting>
  <conditionalFormatting sqref="O1355">
    <cfRule type="expression" dxfId="9486" priority="1699">
      <formula>$CI$1=1</formula>
    </cfRule>
  </conditionalFormatting>
  <conditionalFormatting sqref="O1356">
    <cfRule type="expression" dxfId="9485" priority="1698">
      <formula>$CI$1=2</formula>
    </cfRule>
  </conditionalFormatting>
  <conditionalFormatting sqref="O1357">
    <cfRule type="expression" dxfId="9484" priority="1697">
      <formula>$CI$1=3</formula>
    </cfRule>
  </conditionalFormatting>
  <conditionalFormatting sqref="O1358">
    <cfRule type="expression" dxfId="9483" priority="1696">
      <formula>$CI$1=4</formula>
    </cfRule>
  </conditionalFormatting>
  <conditionalFormatting sqref="O1365">
    <cfRule type="expression" dxfId="9482" priority="1611">
      <formula>$CI$1=1</formula>
    </cfRule>
  </conditionalFormatting>
  <conditionalFormatting sqref="O1366">
    <cfRule type="expression" dxfId="9481" priority="1610">
      <formula>$CI$1=2</formula>
    </cfRule>
  </conditionalFormatting>
  <conditionalFormatting sqref="O1367">
    <cfRule type="expression" dxfId="9480" priority="1609">
      <formula>$CI$1=3</formula>
    </cfRule>
  </conditionalFormatting>
  <conditionalFormatting sqref="O1368">
    <cfRule type="expression" dxfId="9479" priority="1608">
      <formula>$CI$1=4</formula>
    </cfRule>
  </conditionalFormatting>
  <conditionalFormatting sqref="O1375">
    <cfRule type="expression" dxfId="9478" priority="1523">
      <formula>$CI$1=1</formula>
    </cfRule>
  </conditionalFormatting>
  <conditionalFormatting sqref="O1376">
    <cfRule type="expression" dxfId="9477" priority="1522">
      <formula>$CI$1=2</formula>
    </cfRule>
  </conditionalFormatting>
  <conditionalFormatting sqref="O1377">
    <cfRule type="expression" dxfId="9476" priority="1521">
      <formula>$CI$1=3</formula>
    </cfRule>
  </conditionalFormatting>
  <conditionalFormatting sqref="O1378">
    <cfRule type="expression" dxfId="9475" priority="1520">
      <formula>$CI$1=4</formula>
    </cfRule>
  </conditionalFormatting>
  <conditionalFormatting sqref="O1385">
    <cfRule type="expression" dxfId="9474" priority="1435">
      <formula>$CI$1=1</formula>
    </cfRule>
  </conditionalFormatting>
  <conditionalFormatting sqref="O1386">
    <cfRule type="expression" dxfId="9473" priority="1434">
      <formula>$CI$1=2</formula>
    </cfRule>
  </conditionalFormatting>
  <conditionalFormatting sqref="O1387">
    <cfRule type="expression" dxfId="9472" priority="1433">
      <formula>$CI$1=3</formula>
    </cfRule>
  </conditionalFormatting>
  <conditionalFormatting sqref="O1388">
    <cfRule type="expression" dxfId="9471" priority="1432">
      <formula>$CI$1=4</formula>
    </cfRule>
  </conditionalFormatting>
  <conditionalFormatting sqref="O1395">
    <cfRule type="expression" dxfId="9470" priority="1347">
      <formula>$CI$1=1</formula>
    </cfRule>
  </conditionalFormatting>
  <conditionalFormatting sqref="O1396">
    <cfRule type="expression" dxfId="9469" priority="1346">
      <formula>$CI$1=2</formula>
    </cfRule>
  </conditionalFormatting>
  <conditionalFormatting sqref="O1397">
    <cfRule type="expression" dxfId="9468" priority="1345">
      <formula>$CI$1=3</formula>
    </cfRule>
  </conditionalFormatting>
  <conditionalFormatting sqref="O1398">
    <cfRule type="expression" dxfId="9467" priority="1344">
      <formula>$CI$1=4</formula>
    </cfRule>
  </conditionalFormatting>
  <conditionalFormatting sqref="O1405">
    <cfRule type="expression" dxfId="9466" priority="1259">
      <formula>$CI$1=1</formula>
    </cfRule>
  </conditionalFormatting>
  <conditionalFormatting sqref="O1406">
    <cfRule type="expression" dxfId="9465" priority="1258">
      <formula>$CI$1=2</formula>
    </cfRule>
  </conditionalFormatting>
  <conditionalFormatting sqref="O1407">
    <cfRule type="expression" dxfId="9464" priority="1257">
      <formula>$CI$1=3</formula>
    </cfRule>
  </conditionalFormatting>
  <conditionalFormatting sqref="O1408">
    <cfRule type="expression" dxfId="9463" priority="1256">
      <formula>$CI$1=4</formula>
    </cfRule>
  </conditionalFormatting>
  <conditionalFormatting sqref="O1415">
    <cfRule type="expression" dxfId="9462" priority="1171">
      <formula>$CI$1=1</formula>
    </cfRule>
  </conditionalFormatting>
  <conditionalFormatting sqref="O1416">
    <cfRule type="expression" dxfId="9461" priority="1170">
      <formula>$CI$1=2</formula>
    </cfRule>
  </conditionalFormatting>
  <conditionalFormatting sqref="O1417">
    <cfRule type="expression" dxfId="9460" priority="1169">
      <formula>$CI$1=3</formula>
    </cfRule>
  </conditionalFormatting>
  <conditionalFormatting sqref="O1418">
    <cfRule type="expression" dxfId="9459" priority="1168">
      <formula>$CI$1=4</formula>
    </cfRule>
  </conditionalFormatting>
  <conditionalFormatting sqref="O1425">
    <cfRule type="expression" dxfId="9458" priority="1083">
      <formula>$CI$1=1</formula>
    </cfRule>
  </conditionalFormatting>
  <conditionalFormatting sqref="O1426">
    <cfRule type="expression" dxfId="9457" priority="1082">
      <formula>$CI$1=2</formula>
    </cfRule>
  </conditionalFormatting>
  <conditionalFormatting sqref="O1427">
    <cfRule type="expression" dxfId="9456" priority="1081">
      <formula>$CI$1=3</formula>
    </cfRule>
  </conditionalFormatting>
  <conditionalFormatting sqref="O1428">
    <cfRule type="expression" dxfId="9455" priority="1080">
      <formula>$CI$1=4</formula>
    </cfRule>
  </conditionalFormatting>
  <conditionalFormatting sqref="O1435">
    <cfRule type="expression" dxfId="9454" priority="995">
      <formula>$CI$1=1</formula>
    </cfRule>
  </conditionalFormatting>
  <conditionalFormatting sqref="O1436">
    <cfRule type="expression" dxfId="9453" priority="994">
      <formula>$CI$1=2</formula>
    </cfRule>
  </conditionalFormatting>
  <conditionalFormatting sqref="O1437">
    <cfRule type="expression" dxfId="9452" priority="993">
      <formula>$CI$1=3</formula>
    </cfRule>
  </conditionalFormatting>
  <conditionalFormatting sqref="O1438">
    <cfRule type="expression" dxfId="9451" priority="992">
      <formula>$CI$1=4</formula>
    </cfRule>
  </conditionalFormatting>
  <conditionalFormatting sqref="O1445">
    <cfRule type="expression" dxfId="9450" priority="907">
      <formula>$CI$1=1</formula>
    </cfRule>
  </conditionalFormatting>
  <conditionalFormatting sqref="O1446">
    <cfRule type="expression" dxfId="9449" priority="906">
      <formula>$CI$1=2</formula>
    </cfRule>
  </conditionalFormatting>
  <conditionalFormatting sqref="O1447">
    <cfRule type="expression" dxfId="9448" priority="905">
      <formula>$CI$1=3</formula>
    </cfRule>
  </conditionalFormatting>
  <conditionalFormatting sqref="O1448">
    <cfRule type="expression" dxfId="9447" priority="904">
      <formula>$CI$1=4</formula>
    </cfRule>
  </conditionalFormatting>
  <conditionalFormatting sqref="O1455">
    <cfRule type="expression" dxfId="9446" priority="819">
      <formula>$CI$1=1</formula>
    </cfRule>
  </conditionalFormatting>
  <conditionalFormatting sqref="O1456">
    <cfRule type="expression" dxfId="9445" priority="818">
      <formula>$CI$1=2</formula>
    </cfRule>
  </conditionalFormatting>
  <conditionalFormatting sqref="O1457">
    <cfRule type="expression" dxfId="9444" priority="817">
      <formula>$CI$1=3</formula>
    </cfRule>
  </conditionalFormatting>
  <conditionalFormatting sqref="O1458">
    <cfRule type="expression" dxfId="9443" priority="816">
      <formula>$CI$1=4</formula>
    </cfRule>
  </conditionalFormatting>
  <conditionalFormatting sqref="O1465">
    <cfRule type="expression" dxfId="9442" priority="731">
      <formula>$CI$1=1</formula>
    </cfRule>
  </conditionalFormatting>
  <conditionalFormatting sqref="O1466">
    <cfRule type="expression" dxfId="9441" priority="730">
      <formula>$CI$1=2</formula>
    </cfRule>
  </conditionalFormatting>
  <conditionalFormatting sqref="O1467">
    <cfRule type="expression" dxfId="9440" priority="729">
      <formula>$CI$1=3</formula>
    </cfRule>
  </conditionalFormatting>
  <conditionalFormatting sqref="O1468">
    <cfRule type="expression" dxfId="9439" priority="728">
      <formula>$CI$1=4</formula>
    </cfRule>
  </conditionalFormatting>
  <conditionalFormatting sqref="O1475">
    <cfRule type="expression" dxfId="9438" priority="643">
      <formula>$CI$1=1</formula>
    </cfRule>
  </conditionalFormatting>
  <conditionalFormatting sqref="O1476">
    <cfRule type="expression" dxfId="9437" priority="642">
      <formula>$CI$1=2</formula>
    </cfRule>
  </conditionalFormatting>
  <conditionalFormatting sqref="O1477">
    <cfRule type="expression" dxfId="9436" priority="641">
      <formula>$CI$1=3</formula>
    </cfRule>
  </conditionalFormatting>
  <conditionalFormatting sqref="O1478">
    <cfRule type="expression" dxfId="9435" priority="640">
      <formula>$CI$1=4</formula>
    </cfRule>
  </conditionalFormatting>
  <conditionalFormatting sqref="O1485">
    <cfRule type="expression" dxfId="9434" priority="555">
      <formula>$CI$1=1</formula>
    </cfRule>
  </conditionalFormatting>
  <conditionalFormatting sqref="O1486">
    <cfRule type="expression" dxfId="9433" priority="554">
      <formula>$CI$1=2</formula>
    </cfRule>
  </conditionalFormatting>
  <conditionalFormatting sqref="O1487">
    <cfRule type="expression" dxfId="9432" priority="553">
      <formula>$CI$1=3</formula>
    </cfRule>
  </conditionalFormatting>
  <conditionalFormatting sqref="O1488">
    <cfRule type="expression" dxfId="9431" priority="552">
      <formula>$CI$1=4</formula>
    </cfRule>
  </conditionalFormatting>
  <conditionalFormatting sqref="O1495">
    <cfRule type="expression" dxfId="9430" priority="467">
      <formula>$CI$1=1</formula>
    </cfRule>
  </conditionalFormatting>
  <conditionalFormatting sqref="O1496">
    <cfRule type="expression" dxfId="9429" priority="466">
      <formula>$CI$1=2</formula>
    </cfRule>
  </conditionalFormatting>
  <conditionalFormatting sqref="O1497">
    <cfRule type="expression" dxfId="9428" priority="465">
      <formula>$CI$1=3</formula>
    </cfRule>
  </conditionalFormatting>
  <conditionalFormatting sqref="O1498">
    <cfRule type="expression" dxfId="9427" priority="464">
      <formula>$CI$1=4</formula>
    </cfRule>
  </conditionalFormatting>
  <conditionalFormatting sqref="Q5">
    <cfRule type="expression" dxfId="9426" priority="23447">
      <formula>$CI$1=1</formula>
    </cfRule>
  </conditionalFormatting>
  <conditionalFormatting sqref="Q6">
    <cfRule type="expression" dxfId="9425" priority="23446">
      <formula>$CI$1=2</formula>
    </cfRule>
  </conditionalFormatting>
  <conditionalFormatting sqref="Q7">
    <cfRule type="expression" dxfId="9424" priority="23445">
      <formula>$CI$1=3</formula>
    </cfRule>
  </conditionalFormatting>
  <conditionalFormatting sqref="Q8">
    <cfRule type="expression" dxfId="9423" priority="23444">
      <formula>$CI$1=4</formula>
    </cfRule>
  </conditionalFormatting>
  <conditionalFormatting sqref="Q15">
    <cfRule type="expression" dxfId="9422" priority="13571">
      <formula>$CI$1=1</formula>
    </cfRule>
  </conditionalFormatting>
  <conditionalFormatting sqref="Q16">
    <cfRule type="expression" dxfId="9421" priority="13570">
      <formula>$CI$1=2</formula>
    </cfRule>
  </conditionalFormatting>
  <conditionalFormatting sqref="Q17">
    <cfRule type="expression" dxfId="9420" priority="13569">
      <formula>$CI$1=3</formula>
    </cfRule>
  </conditionalFormatting>
  <conditionalFormatting sqref="Q18">
    <cfRule type="expression" dxfId="9419" priority="13568">
      <formula>$CI$1=4</formula>
    </cfRule>
  </conditionalFormatting>
  <conditionalFormatting sqref="Q25">
    <cfRule type="expression" dxfId="9418" priority="13483">
      <formula>$CI$1=1</formula>
    </cfRule>
  </conditionalFormatting>
  <conditionalFormatting sqref="Q26">
    <cfRule type="expression" dxfId="9417" priority="13482">
      <formula>$CI$1=2</formula>
    </cfRule>
  </conditionalFormatting>
  <conditionalFormatting sqref="Q27">
    <cfRule type="expression" dxfId="9416" priority="13481">
      <formula>$CI$1=3</formula>
    </cfRule>
  </conditionalFormatting>
  <conditionalFormatting sqref="Q28">
    <cfRule type="expression" dxfId="9415" priority="13480">
      <formula>$CI$1=4</formula>
    </cfRule>
  </conditionalFormatting>
  <conditionalFormatting sqref="Q35">
    <cfRule type="expression" dxfId="9414" priority="13395">
      <formula>$CI$1=1</formula>
    </cfRule>
  </conditionalFormatting>
  <conditionalFormatting sqref="Q36">
    <cfRule type="expression" dxfId="9413" priority="13394">
      <formula>$CI$1=2</formula>
    </cfRule>
  </conditionalFormatting>
  <conditionalFormatting sqref="Q37">
    <cfRule type="expression" dxfId="9412" priority="13393">
      <formula>$CI$1=3</formula>
    </cfRule>
  </conditionalFormatting>
  <conditionalFormatting sqref="Q38">
    <cfRule type="expression" dxfId="9411" priority="13392">
      <formula>$CI$1=4</formula>
    </cfRule>
  </conditionalFormatting>
  <conditionalFormatting sqref="Q45">
    <cfRule type="expression" dxfId="9410" priority="13307">
      <formula>$CI$1=1</formula>
    </cfRule>
  </conditionalFormatting>
  <conditionalFormatting sqref="Q46">
    <cfRule type="expression" dxfId="9409" priority="13306">
      <formula>$CI$1=2</formula>
    </cfRule>
  </conditionalFormatting>
  <conditionalFormatting sqref="Q47">
    <cfRule type="expression" dxfId="9408" priority="13305">
      <formula>$CI$1=3</formula>
    </cfRule>
  </conditionalFormatting>
  <conditionalFormatting sqref="Q48">
    <cfRule type="expression" dxfId="9407" priority="13304">
      <formula>$CI$1=4</formula>
    </cfRule>
  </conditionalFormatting>
  <conditionalFormatting sqref="Q55">
    <cfRule type="expression" dxfId="9406" priority="13219">
      <formula>$CI$1=1</formula>
    </cfRule>
  </conditionalFormatting>
  <conditionalFormatting sqref="Q56">
    <cfRule type="expression" dxfId="9405" priority="13218">
      <formula>$CI$1=2</formula>
    </cfRule>
  </conditionalFormatting>
  <conditionalFormatting sqref="Q57">
    <cfRule type="expression" dxfId="9404" priority="13217">
      <formula>$CI$1=3</formula>
    </cfRule>
  </conditionalFormatting>
  <conditionalFormatting sqref="Q58">
    <cfRule type="expression" dxfId="9403" priority="13216">
      <formula>$CI$1=4</formula>
    </cfRule>
  </conditionalFormatting>
  <conditionalFormatting sqref="Q65">
    <cfRule type="expression" dxfId="9402" priority="13131">
      <formula>$CI$1=1</formula>
    </cfRule>
  </conditionalFormatting>
  <conditionalFormatting sqref="Q66">
    <cfRule type="expression" dxfId="9401" priority="13130">
      <formula>$CI$1=2</formula>
    </cfRule>
  </conditionalFormatting>
  <conditionalFormatting sqref="Q67">
    <cfRule type="expression" dxfId="9400" priority="13129">
      <formula>$CI$1=3</formula>
    </cfRule>
  </conditionalFormatting>
  <conditionalFormatting sqref="Q68">
    <cfRule type="expression" dxfId="9399" priority="13128">
      <formula>$CI$1=4</formula>
    </cfRule>
  </conditionalFormatting>
  <conditionalFormatting sqref="Q75">
    <cfRule type="expression" dxfId="9398" priority="13043">
      <formula>$CI$1=1</formula>
    </cfRule>
  </conditionalFormatting>
  <conditionalFormatting sqref="Q76">
    <cfRule type="expression" dxfId="9397" priority="13042">
      <formula>$CI$1=2</formula>
    </cfRule>
  </conditionalFormatting>
  <conditionalFormatting sqref="Q77">
    <cfRule type="expression" dxfId="9396" priority="13041">
      <formula>$CI$1=3</formula>
    </cfRule>
  </conditionalFormatting>
  <conditionalFormatting sqref="Q78">
    <cfRule type="expression" dxfId="9395" priority="13040">
      <formula>$CI$1=4</formula>
    </cfRule>
  </conditionalFormatting>
  <conditionalFormatting sqref="Q85">
    <cfRule type="expression" dxfId="9394" priority="12955">
      <formula>$CI$1=1</formula>
    </cfRule>
  </conditionalFormatting>
  <conditionalFormatting sqref="Q86">
    <cfRule type="expression" dxfId="9393" priority="12954">
      <formula>$CI$1=2</formula>
    </cfRule>
  </conditionalFormatting>
  <conditionalFormatting sqref="Q87">
    <cfRule type="expression" dxfId="9392" priority="12953">
      <formula>$CI$1=3</formula>
    </cfRule>
  </conditionalFormatting>
  <conditionalFormatting sqref="Q88">
    <cfRule type="expression" dxfId="9391" priority="12952">
      <formula>$CI$1=4</formula>
    </cfRule>
  </conditionalFormatting>
  <conditionalFormatting sqref="Q95">
    <cfRule type="expression" dxfId="9390" priority="12867">
      <formula>$CI$1=1</formula>
    </cfRule>
  </conditionalFormatting>
  <conditionalFormatting sqref="Q96">
    <cfRule type="expression" dxfId="9389" priority="12866">
      <formula>$CI$1=2</formula>
    </cfRule>
  </conditionalFormatting>
  <conditionalFormatting sqref="Q97">
    <cfRule type="expression" dxfId="9388" priority="12865">
      <formula>$CI$1=3</formula>
    </cfRule>
  </conditionalFormatting>
  <conditionalFormatting sqref="Q98">
    <cfRule type="expression" dxfId="9387" priority="12864">
      <formula>$CI$1=4</formula>
    </cfRule>
  </conditionalFormatting>
  <conditionalFormatting sqref="Q105">
    <cfRule type="expression" dxfId="9386" priority="12779">
      <formula>$CI$1=1</formula>
    </cfRule>
  </conditionalFormatting>
  <conditionalFormatting sqref="Q106">
    <cfRule type="expression" dxfId="9385" priority="12778">
      <formula>$CI$1=2</formula>
    </cfRule>
  </conditionalFormatting>
  <conditionalFormatting sqref="Q107">
    <cfRule type="expression" dxfId="9384" priority="12777">
      <formula>$CI$1=3</formula>
    </cfRule>
  </conditionalFormatting>
  <conditionalFormatting sqref="Q108">
    <cfRule type="expression" dxfId="9383" priority="12776">
      <formula>$CI$1=4</formula>
    </cfRule>
  </conditionalFormatting>
  <conditionalFormatting sqref="Q115">
    <cfRule type="expression" dxfId="9382" priority="12691">
      <formula>$CI$1=1</formula>
    </cfRule>
  </conditionalFormatting>
  <conditionalFormatting sqref="Q116">
    <cfRule type="expression" dxfId="9381" priority="12690">
      <formula>$CI$1=2</formula>
    </cfRule>
  </conditionalFormatting>
  <conditionalFormatting sqref="Q117">
    <cfRule type="expression" dxfId="9380" priority="12689">
      <formula>$CI$1=3</formula>
    </cfRule>
  </conditionalFormatting>
  <conditionalFormatting sqref="Q118">
    <cfRule type="expression" dxfId="9379" priority="12688">
      <formula>$CI$1=4</formula>
    </cfRule>
  </conditionalFormatting>
  <conditionalFormatting sqref="Q125 Q135">
    <cfRule type="expression" dxfId="9378" priority="12515">
      <formula>$CI$1=1</formula>
    </cfRule>
  </conditionalFormatting>
  <conditionalFormatting sqref="Q126 Q136">
    <cfRule type="expression" dxfId="9377" priority="12514">
      <formula>$CI$1=2</formula>
    </cfRule>
  </conditionalFormatting>
  <conditionalFormatting sqref="Q127 Q137">
    <cfRule type="expression" dxfId="9376" priority="12513">
      <formula>$CI$1=3</formula>
    </cfRule>
  </conditionalFormatting>
  <conditionalFormatting sqref="Q128 Q138">
    <cfRule type="expression" dxfId="9375" priority="12512">
      <formula>$CI$1=4</formula>
    </cfRule>
  </conditionalFormatting>
  <conditionalFormatting sqref="Q145 Q155">
    <cfRule type="expression" dxfId="9374" priority="12339">
      <formula>$CI$1=1</formula>
    </cfRule>
  </conditionalFormatting>
  <conditionalFormatting sqref="Q146 Q156">
    <cfRule type="expression" dxfId="9373" priority="12338">
      <formula>$CI$1=2</formula>
    </cfRule>
  </conditionalFormatting>
  <conditionalFormatting sqref="Q147 Q157">
    <cfRule type="expression" dxfId="9372" priority="12337">
      <formula>$CI$1=3</formula>
    </cfRule>
  </conditionalFormatting>
  <conditionalFormatting sqref="Q148 Q158">
    <cfRule type="expression" dxfId="9371" priority="12336">
      <formula>$CI$1=4</formula>
    </cfRule>
  </conditionalFormatting>
  <conditionalFormatting sqref="Q165">
    <cfRule type="expression" dxfId="9370" priority="12251">
      <formula>$CI$1=1</formula>
    </cfRule>
  </conditionalFormatting>
  <conditionalFormatting sqref="Q166">
    <cfRule type="expression" dxfId="9369" priority="12250">
      <formula>$CI$1=2</formula>
    </cfRule>
  </conditionalFormatting>
  <conditionalFormatting sqref="Q167">
    <cfRule type="expression" dxfId="9368" priority="12249">
      <formula>$CI$1=3</formula>
    </cfRule>
  </conditionalFormatting>
  <conditionalFormatting sqref="Q168">
    <cfRule type="expression" dxfId="9367" priority="12248">
      <formula>$CI$1=4</formula>
    </cfRule>
  </conditionalFormatting>
  <conditionalFormatting sqref="Q175">
    <cfRule type="expression" dxfId="9366" priority="12163">
      <formula>$CI$1=1</formula>
    </cfRule>
  </conditionalFormatting>
  <conditionalFormatting sqref="Q176">
    <cfRule type="expression" dxfId="9365" priority="12162">
      <formula>$CI$1=2</formula>
    </cfRule>
  </conditionalFormatting>
  <conditionalFormatting sqref="Q177">
    <cfRule type="expression" dxfId="9364" priority="12161">
      <formula>$CI$1=3</formula>
    </cfRule>
  </conditionalFormatting>
  <conditionalFormatting sqref="Q178">
    <cfRule type="expression" dxfId="9363" priority="12160">
      <formula>$CI$1=4</formula>
    </cfRule>
  </conditionalFormatting>
  <conditionalFormatting sqref="Q185 Q195">
    <cfRule type="expression" dxfId="9362" priority="11987">
      <formula>$CI$1=1</formula>
    </cfRule>
  </conditionalFormatting>
  <conditionalFormatting sqref="Q186 Q196">
    <cfRule type="expression" dxfId="9361" priority="11986">
      <formula>$CI$1=2</formula>
    </cfRule>
  </conditionalFormatting>
  <conditionalFormatting sqref="Q187 Q197">
    <cfRule type="expression" dxfId="9360" priority="11985">
      <formula>$CI$1=3</formula>
    </cfRule>
  </conditionalFormatting>
  <conditionalFormatting sqref="Q188 Q198">
    <cfRule type="expression" dxfId="9359" priority="11984">
      <formula>$CI$1=4</formula>
    </cfRule>
  </conditionalFormatting>
  <conditionalFormatting sqref="Q205">
    <cfRule type="expression" dxfId="9358" priority="11899">
      <formula>$CI$1=1</formula>
    </cfRule>
  </conditionalFormatting>
  <conditionalFormatting sqref="Q206">
    <cfRule type="expression" dxfId="9357" priority="11898">
      <formula>$CI$1=2</formula>
    </cfRule>
  </conditionalFormatting>
  <conditionalFormatting sqref="Q207">
    <cfRule type="expression" dxfId="9356" priority="11897">
      <formula>$CI$1=3</formula>
    </cfRule>
  </conditionalFormatting>
  <conditionalFormatting sqref="Q208">
    <cfRule type="expression" dxfId="9355" priority="11896">
      <formula>$CI$1=4</formula>
    </cfRule>
  </conditionalFormatting>
  <conditionalFormatting sqref="Q215">
    <cfRule type="expression" dxfId="9354" priority="11811">
      <formula>$CI$1=1</formula>
    </cfRule>
  </conditionalFormatting>
  <conditionalFormatting sqref="Q216">
    <cfRule type="expression" dxfId="9353" priority="11810">
      <formula>$CI$1=2</formula>
    </cfRule>
  </conditionalFormatting>
  <conditionalFormatting sqref="Q217">
    <cfRule type="expression" dxfId="9352" priority="11809">
      <formula>$CI$1=3</formula>
    </cfRule>
  </conditionalFormatting>
  <conditionalFormatting sqref="Q218">
    <cfRule type="expression" dxfId="9351" priority="11808">
      <formula>$CI$1=4</formula>
    </cfRule>
  </conditionalFormatting>
  <conditionalFormatting sqref="Q225">
    <cfRule type="expression" dxfId="9350" priority="11723">
      <formula>$CI$1=1</formula>
    </cfRule>
  </conditionalFormatting>
  <conditionalFormatting sqref="Q226">
    <cfRule type="expression" dxfId="9349" priority="11722">
      <formula>$CI$1=2</formula>
    </cfRule>
  </conditionalFormatting>
  <conditionalFormatting sqref="Q227">
    <cfRule type="expression" dxfId="9348" priority="11721">
      <formula>$CI$1=3</formula>
    </cfRule>
  </conditionalFormatting>
  <conditionalFormatting sqref="Q228">
    <cfRule type="expression" dxfId="9347" priority="11720">
      <formula>$CI$1=4</formula>
    </cfRule>
  </conditionalFormatting>
  <conditionalFormatting sqref="Q235">
    <cfRule type="expression" dxfId="9346" priority="11635">
      <formula>$CI$1=1</formula>
    </cfRule>
  </conditionalFormatting>
  <conditionalFormatting sqref="Q236">
    <cfRule type="expression" dxfId="9345" priority="11634">
      <formula>$CI$1=2</formula>
    </cfRule>
  </conditionalFormatting>
  <conditionalFormatting sqref="Q237">
    <cfRule type="expression" dxfId="9344" priority="11633">
      <formula>$CI$1=3</formula>
    </cfRule>
  </conditionalFormatting>
  <conditionalFormatting sqref="Q238">
    <cfRule type="expression" dxfId="9343" priority="11632">
      <formula>$CI$1=4</formula>
    </cfRule>
  </conditionalFormatting>
  <conditionalFormatting sqref="Q245">
    <cfRule type="expression" dxfId="9342" priority="11547">
      <formula>$CI$1=1</formula>
    </cfRule>
  </conditionalFormatting>
  <conditionalFormatting sqref="Q246">
    <cfRule type="expression" dxfId="9341" priority="11546">
      <formula>$CI$1=2</formula>
    </cfRule>
  </conditionalFormatting>
  <conditionalFormatting sqref="Q247">
    <cfRule type="expression" dxfId="9340" priority="11545">
      <formula>$CI$1=3</formula>
    </cfRule>
  </conditionalFormatting>
  <conditionalFormatting sqref="Q248">
    <cfRule type="expression" dxfId="9339" priority="11544">
      <formula>$CI$1=4</formula>
    </cfRule>
  </conditionalFormatting>
  <conditionalFormatting sqref="Q255">
    <cfRule type="expression" dxfId="9338" priority="11459">
      <formula>$CI$1=1</formula>
    </cfRule>
  </conditionalFormatting>
  <conditionalFormatting sqref="Q256">
    <cfRule type="expression" dxfId="9337" priority="11458">
      <formula>$CI$1=2</formula>
    </cfRule>
  </conditionalFormatting>
  <conditionalFormatting sqref="Q257">
    <cfRule type="expression" dxfId="9336" priority="11457">
      <formula>$CI$1=3</formula>
    </cfRule>
  </conditionalFormatting>
  <conditionalFormatting sqref="Q258">
    <cfRule type="expression" dxfId="9335" priority="11456">
      <formula>$CI$1=4</formula>
    </cfRule>
  </conditionalFormatting>
  <conditionalFormatting sqref="Q265">
    <cfRule type="expression" dxfId="9334" priority="11371">
      <formula>$CI$1=1</formula>
    </cfRule>
  </conditionalFormatting>
  <conditionalFormatting sqref="Q266">
    <cfRule type="expression" dxfId="9333" priority="11370">
      <formula>$CI$1=2</formula>
    </cfRule>
  </conditionalFormatting>
  <conditionalFormatting sqref="Q267">
    <cfRule type="expression" dxfId="9332" priority="11369">
      <formula>$CI$1=3</formula>
    </cfRule>
  </conditionalFormatting>
  <conditionalFormatting sqref="Q268">
    <cfRule type="expression" dxfId="9331" priority="11368">
      <formula>$CI$1=4</formula>
    </cfRule>
  </conditionalFormatting>
  <conditionalFormatting sqref="Q275">
    <cfRule type="expression" dxfId="9330" priority="11283">
      <formula>$CI$1=1</formula>
    </cfRule>
  </conditionalFormatting>
  <conditionalFormatting sqref="Q276">
    <cfRule type="expression" dxfId="9329" priority="11282">
      <formula>$CI$1=2</formula>
    </cfRule>
  </conditionalFormatting>
  <conditionalFormatting sqref="Q277">
    <cfRule type="expression" dxfId="9328" priority="11281">
      <formula>$CI$1=3</formula>
    </cfRule>
  </conditionalFormatting>
  <conditionalFormatting sqref="Q278">
    <cfRule type="expression" dxfId="9327" priority="11280">
      <formula>$CI$1=4</formula>
    </cfRule>
  </conditionalFormatting>
  <conditionalFormatting sqref="Q285">
    <cfRule type="expression" dxfId="9326" priority="11195">
      <formula>$CI$1=1</formula>
    </cfRule>
  </conditionalFormatting>
  <conditionalFormatting sqref="Q286">
    <cfRule type="expression" dxfId="9325" priority="11194">
      <formula>$CI$1=2</formula>
    </cfRule>
  </conditionalFormatting>
  <conditionalFormatting sqref="Q287">
    <cfRule type="expression" dxfId="9324" priority="11193">
      <formula>$CI$1=3</formula>
    </cfRule>
  </conditionalFormatting>
  <conditionalFormatting sqref="Q288">
    <cfRule type="expression" dxfId="9323" priority="11192">
      <formula>$CI$1=4</formula>
    </cfRule>
  </conditionalFormatting>
  <conditionalFormatting sqref="Q295">
    <cfRule type="expression" dxfId="9322" priority="11107">
      <formula>$CI$1=1</formula>
    </cfRule>
  </conditionalFormatting>
  <conditionalFormatting sqref="Q296">
    <cfRule type="expression" dxfId="9321" priority="11106">
      <formula>$CI$1=2</formula>
    </cfRule>
  </conditionalFormatting>
  <conditionalFormatting sqref="Q297">
    <cfRule type="expression" dxfId="9320" priority="11105">
      <formula>$CI$1=3</formula>
    </cfRule>
  </conditionalFormatting>
  <conditionalFormatting sqref="Q298">
    <cfRule type="expression" dxfId="9319" priority="11104">
      <formula>$CI$1=4</formula>
    </cfRule>
  </conditionalFormatting>
  <conditionalFormatting sqref="Q305">
    <cfRule type="expression" dxfId="9318" priority="11019">
      <formula>$CI$1=1</formula>
    </cfRule>
  </conditionalFormatting>
  <conditionalFormatting sqref="Q306">
    <cfRule type="expression" dxfId="9317" priority="11018">
      <formula>$CI$1=2</formula>
    </cfRule>
  </conditionalFormatting>
  <conditionalFormatting sqref="Q307">
    <cfRule type="expression" dxfId="9316" priority="11017">
      <formula>$CI$1=3</formula>
    </cfRule>
  </conditionalFormatting>
  <conditionalFormatting sqref="Q308">
    <cfRule type="expression" dxfId="9315" priority="11016">
      <formula>$CI$1=4</formula>
    </cfRule>
  </conditionalFormatting>
  <conditionalFormatting sqref="Q315">
    <cfRule type="expression" dxfId="9314" priority="10931">
      <formula>$CI$1=1</formula>
    </cfRule>
  </conditionalFormatting>
  <conditionalFormatting sqref="Q316">
    <cfRule type="expression" dxfId="9313" priority="10930">
      <formula>$CI$1=2</formula>
    </cfRule>
  </conditionalFormatting>
  <conditionalFormatting sqref="Q317">
    <cfRule type="expression" dxfId="9312" priority="10929">
      <formula>$CI$1=3</formula>
    </cfRule>
  </conditionalFormatting>
  <conditionalFormatting sqref="Q318">
    <cfRule type="expression" dxfId="9311" priority="10928">
      <formula>$CI$1=4</formula>
    </cfRule>
  </conditionalFormatting>
  <conditionalFormatting sqref="Q325">
    <cfRule type="expression" dxfId="9310" priority="10843">
      <formula>$CI$1=1</formula>
    </cfRule>
  </conditionalFormatting>
  <conditionalFormatting sqref="Q326">
    <cfRule type="expression" dxfId="9309" priority="10842">
      <formula>$CI$1=2</formula>
    </cfRule>
  </conditionalFormatting>
  <conditionalFormatting sqref="Q327">
    <cfRule type="expression" dxfId="9308" priority="10841">
      <formula>$CI$1=3</formula>
    </cfRule>
  </conditionalFormatting>
  <conditionalFormatting sqref="Q328">
    <cfRule type="expression" dxfId="9307" priority="10840">
      <formula>$CI$1=4</formula>
    </cfRule>
  </conditionalFormatting>
  <conditionalFormatting sqref="Q335">
    <cfRule type="expression" dxfId="9306" priority="10755">
      <formula>$CI$1=1</formula>
    </cfRule>
  </conditionalFormatting>
  <conditionalFormatting sqref="Q336">
    <cfRule type="expression" dxfId="9305" priority="10754">
      <formula>$CI$1=2</formula>
    </cfRule>
  </conditionalFormatting>
  <conditionalFormatting sqref="Q337">
    <cfRule type="expression" dxfId="9304" priority="10753">
      <formula>$CI$1=3</formula>
    </cfRule>
  </conditionalFormatting>
  <conditionalFormatting sqref="Q338">
    <cfRule type="expression" dxfId="9303" priority="10752">
      <formula>$CI$1=4</formula>
    </cfRule>
  </conditionalFormatting>
  <conditionalFormatting sqref="Q345">
    <cfRule type="expression" dxfId="9302" priority="10667">
      <formula>$CI$1=1</formula>
    </cfRule>
  </conditionalFormatting>
  <conditionalFormatting sqref="Q346">
    <cfRule type="expression" dxfId="9301" priority="10666">
      <formula>$CI$1=2</formula>
    </cfRule>
  </conditionalFormatting>
  <conditionalFormatting sqref="Q347">
    <cfRule type="expression" dxfId="9300" priority="10665">
      <formula>$CI$1=3</formula>
    </cfRule>
  </conditionalFormatting>
  <conditionalFormatting sqref="Q348">
    <cfRule type="expression" dxfId="9299" priority="10664">
      <formula>$CI$1=4</formula>
    </cfRule>
  </conditionalFormatting>
  <conditionalFormatting sqref="Q355">
    <cfRule type="expression" dxfId="9298" priority="10579">
      <formula>$CI$1=1</formula>
    </cfRule>
  </conditionalFormatting>
  <conditionalFormatting sqref="Q356">
    <cfRule type="expression" dxfId="9297" priority="10578">
      <formula>$CI$1=2</formula>
    </cfRule>
  </conditionalFormatting>
  <conditionalFormatting sqref="Q357">
    <cfRule type="expression" dxfId="9296" priority="10577">
      <formula>$CI$1=3</formula>
    </cfRule>
  </conditionalFormatting>
  <conditionalFormatting sqref="Q358">
    <cfRule type="expression" dxfId="9295" priority="10576">
      <formula>$CI$1=4</formula>
    </cfRule>
  </conditionalFormatting>
  <conditionalFormatting sqref="Q365">
    <cfRule type="expression" dxfId="9294" priority="10491">
      <formula>$CI$1=1</formula>
    </cfRule>
  </conditionalFormatting>
  <conditionalFormatting sqref="Q366">
    <cfRule type="expression" dxfId="9293" priority="10490">
      <formula>$CI$1=2</formula>
    </cfRule>
  </conditionalFormatting>
  <conditionalFormatting sqref="Q367">
    <cfRule type="expression" dxfId="9292" priority="10489">
      <formula>$CI$1=3</formula>
    </cfRule>
  </conditionalFormatting>
  <conditionalFormatting sqref="Q368">
    <cfRule type="expression" dxfId="9291" priority="10488">
      <formula>$CI$1=4</formula>
    </cfRule>
  </conditionalFormatting>
  <conditionalFormatting sqref="Q375">
    <cfRule type="expression" dxfId="9290" priority="10403">
      <formula>$CI$1=1</formula>
    </cfRule>
  </conditionalFormatting>
  <conditionalFormatting sqref="Q376">
    <cfRule type="expression" dxfId="9289" priority="10402">
      <formula>$CI$1=2</formula>
    </cfRule>
  </conditionalFormatting>
  <conditionalFormatting sqref="Q377">
    <cfRule type="expression" dxfId="9288" priority="10401">
      <formula>$CI$1=3</formula>
    </cfRule>
  </conditionalFormatting>
  <conditionalFormatting sqref="Q378">
    <cfRule type="expression" dxfId="9287" priority="10400">
      <formula>$CI$1=4</formula>
    </cfRule>
  </conditionalFormatting>
  <conditionalFormatting sqref="Q385">
    <cfRule type="expression" dxfId="9286" priority="10315">
      <formula>$CI$1=1</formula>
    </cfRule>
  </conditionalFormatting>
  <conditionalFormatting sqref="Q386">
    <cfRule type="expression" dxfId="9285" priority="10314">
      <formula>$CI$1=2</formula>
    </cfRule>
  </conditionalFormatting>
  <conditionalFormatting sqref="Q387">
    <cfRule type="expression" dxfId="9284" priority="10313">
      <formula>$CI$1=3</formula>
    </cfRule>
  </conditionalFormatting>
  <conditionalFormatting sqref="Q388">
    <cfRule type="expression" dxfId="9283" priority="10312">
      <formula>$CI$1=4</formula>
    </cfRule>
  </conditionalFormatting>
  <conditionalFormatting sqref="Q395">
    <cfRule type="expression" dxfId="9282" priority="10227">
      <formula>$CI$1=1</formula>
    </cfRule>
  </conditionalFormatting>
  <conditionalFormatting sqref="Q396">
    <cfRule type="expression" dxfId="9281" priority="10226">
      <formula>$CI$1=2</formula>
    </cfRule>
  </conditionalFormatting>
  <conditionalFormatting sqref="Q397">
    <cfRule type="expression" dxfId="9280" priority="10225">
      <formula>$CI$1=3</formula>
    </cfRule>
  </conditionalFormatting>
  <conditionalFormatting sqref="Q398">
    <cfRule type="expression" dxfId="9279" priority="10224">
      <formula>$CI$1=4</formula>
    </cfRule>
  </conditionalFormatting>
  <conditionalFormatting sqref="Q405">
    <cfRule type="expression" dxfId="9278" priority="10139">
      <formula>$CI$1=1</formula>
    </cfRule>
  </conditionalFormatting>
  <conditionalFormatting sqref="Q406">
    <cfRule type="expression" dxfId="9277" priority="10138">
      <formula>$CI$1=2</formula>
    </cfRule>
  </conditionalFormatting>
  <conditionalFormatting sqref="Q407">
    <cfRule type="expression" dxfId="9276" priority="10137">
      <formula>$CI$1=3</formula>
    </cfRule>
  </conditionalFormatting>
  <conditionalFormatting sqref="Q408">
    <cfRule type="expression" dxfId="9275" priority="10136">
      <formula>$CI$1=4</formula>
    </cfRule>
  </conditionalFormatting>
  <conditionalFormatting sqref="Q415">
    <cfRule type="expression" dxfId="9274" priority="10051">
      <formula>$CI$1=1</formula>
    </cfRule>
  </conditionalFormatting>
  <conditionalFormatting sqref="Q416">
    <cfRule type="expression" dxfId="9273" priority="10050">
      <formula>$CI$1=2</formula>
    </cfRule>
  </conditionalFormatting>
  <conditionalFormatting sqref="Q417">
    <cfRule type="expression" dxfId="9272" priority="10049">
      <formula>$CI$1=3</formula>
    </cfRule>
  </conditionalFormatting>
  <conditionalFormatting sqref="Q418">
    <cfRule type="expression" dxfId="9271" priority="10048">
      <formula>$CI$1=4</formula>
    </cfRule>
  </conditionalFormatting>
  <conditionalFormatting sqref="Q425">
    <cfRule type="expression" dxfId="9270" priority="9963">
      <formula>$CI$1=1</formula>
    </cfRule>
  </conditionalFormatting>
  <conditionalFormatting sqref="Q426">
    <cfRule type="expression" dxfId="9269" priority="9962">
      <formula>$CI$1=2</formula>
    </cfRule>
  </conditionalFormatting>
  <conditionalFormatting sqref="Q427">
    <cfRule type="expression" dxfId="9268" priority="9961">
      <formula>$CI$1=3</formula>
    </cfRule>
  </conditionalFormatting>
  <conditionalFormatting sqref="Q428">
    <cfRule type="expression" dxfId="9267" priority="9960">
      <formula>$CI$1=4</formula>
    </cfRule>
  </conditionalFormatting>
  <conditionalFormatting sqref="Q435">
    <cfRule type="expression" dxfId="9266" priority="9875">
      <formula>$CI$1=1</formula>
    </cfRule>
  </conditionalFormatting>
  <conditionalFormatting sqref="Q436">
    <cfRule type="expression" dxfId="9265" priority="9874">
      <formula>$CI$1=2</formula>
    </cfRule>
  </conditionalFormatting>
  <conditionalFormatting sqref="Q437">
    <cfRule type="expression" dxfId="9264" priority="9873">
      <formula>$CI$1=3</formula>
    </cfRule>
  </conditionalFormatting>
  <conditionalFormatting sqref="Q438">
    <cfRule type="expression" dxfId="9263" priority="9872">
      <formula>$CI$1=4</formula>
    </cfRule>
  </conditionalFormatting>
  <conditionalFormatting sqref="Q445">
    <cfRule type="expression" dxfId="9262" priority="9787">
      <formula>$CI$1=1</formula>
    </cfRule>
  </conditionalFormatting>
  <conditionalFormatting sqref="Q446">
    <cfRule type="expression" dxfId="9261" priority="9786">
      <formula>$CI$1=2</formula>
    </cfRule>
  </conditionalFormatting>
  <conditionalFormatting sqref="Q447">
    <cfRule type="expression" dxfId="9260" priority="9785">
      <formula>$CI$1=3</formula>
    </cfRule>
  </conditionalFormatting>
  <conditionalFormatting sqref="Q448">
    <cfRule type="expression" dxfId="9259" priority="9784">
      <formula>$CI$1=4</formula>
    </cfRule>
  </conditionalFormatting>
  <conditionalFormatting sqref="Q455">
    <cfRule type="expression" dxfId="9258" priority="9699">
      <formula>$CI$1=1</formula>
    </cfRule>
  </conditionalFormatting>
  <conditionalFormatting sqref="Q456">
    <cfRule type="expression" dxfId="9257" priority="9698">
      <formula>$CI$1=2</formula>
    </cfRule>
  </conditionalFormatting>
  <conditionalFormatting sqref="Q457">
    <cfRule type="expression" dxfId="9256" priority="9697">
      <formula>$CI$1=3</formula>
    </cfRule>
  </conditionalFormatting>
  <conditionalFormatting sqref="Q458">
    <cfRule type="expression" dxfId="9255" priority="9696">
      <formula>$CI$1=4</formula>
    </cfRule>
  </conditionalFormatting>
  <conditionalFormatting sqref="Q465">
    <cfRule type="expression" dxfId="9254" priority="9611">
      <formula>$CI$1=1</formula>
    </cfRule>
  </conditionalFormatting>
  <conditionalFormatting sqref="Q466">
    <cfRule type="expression" dxfId="9253" priority="9610">
      <formula>$CI$1=2</formula>
    </cfRule>
  </conditionalFormatting>
  <conditionalFormatting sqref="Q467">
    <cfRule type="expression" dxfId="9252" priority="9609">
      <formula>$CI$1=3</formula>
    </cfRule>
  </conditionalFormatting>
  <conditionalFormatting sqref="Q468">
    <cfRule type="expression" dxfId="9251" priority="9608">
      <formula>$CI$1=4</formula>
    </cfRule>
  </conditionalFormatting>
  <conditionalFormatting sqref="Q475">
    <cfRule type="expression" dxfId="9250" priority="9523">
      <formula>$CI$1=1</formula>
    </cfRule>
  </conditionalFormatting>
  <conditionalFormatting sqref="Q476">
    <cfRule type="expression" dxfId="9249" priority="9522">
      <formula>$CI$1=2</formula>
    </cfRule>
  </conditionalFormatting>
  <conditionalFormatting sqref="Q477">
    <cfRule type="expression" dxfId="9248" priority="9521">
      <formula>$CI$1=3</formula>
    </cfRule>
  </conditionalFormatting>
  <conditionalFormatting sqref="Q478">
    <cfRule type="expression" dxfId="9247" priority="9520">
      <formula>$CI$1=4</formula>
    </cfRule>
  </conditionalFormatting>
  <conditionalFormatting sqref="Q485">
    <cfRule type="expression" dxfId="9246" priority="9435">
      <formula>$CI$1=1</formula>
    </cfRule>
  </conditionalFormatting>
  <conditionalFormatting sqref="Q486">
    <cfRule type="expression" dxfId="9245" priority="9434">
      <formula>$CI$1=2</formula>
    </cfRule>
  </conditionalFormatting>
  <conditionalFormatting sqref="Q487">
    <cfRule type="expression" dxfId="9244" priority="9433">
      <formula>$CI$1=3</formula>
    </cfRule>
  </conditionalFormatting>
  <conditionalFormatting sqref="Q488">
    <cfRule type="expression" dxfId="9243" priority="9432">
      <formula>$CI$1=4</formula>
    </cfRule>
  </conditionalFormatting>
  <conditionalFormatting sqref="Q495">
    <cfRule type="expression" dxfId="9242" priority="9347">
      <formula>$CI$1=1</formula>
    </cfRule>
  </conditionalFormatting>
  <conditionalFormatting sqref="Q496">
    <cfRule type="expression" dxfId="9241" priority="9346">
      <formula>$CI$1=2</formula>
    </cfRule>
  </conditionalFormatting>
  <conditionalFormatting sqref="Q497">
    <cfRule type="expression" dxfId="9240" priority="9345">
      <formula>$CI$1=3</formula>
    </cfRule>
  </conditionalFormatting>
  <conditionalFormatting sqref="Q498">
    <cfRule type="expression" dxfId="9239" priority="9344">
      <formula>$CI$1=4</formula>
    </cfRule>
  </conditionalFormatting>
  <conditionalFormatting sqref="Q505">
    <cfRule type="expression" dxfId="9238" priority="9259">
      <formula>$CI$1=1</formula>
    </cfRule>
  </conditionalFormatting>
  <conditionalFormatting sqref="Q506">
    <cfRule type="expression" dxfId="9237" priority="9258">
      <formula>$CI$1=2</formula>
    </cfRule>
  </conditionalFormatting>
  <conditionalFormatting sqref="Q507">
    <cfRule type="expression" dxfId="9236" priority="9257">
      <formula>$CI$1=3</formula>
    </cfRule>
  </conditionalFormatting>
  <conditionalFormatting sqref="Q508">
    <cfRule type="expression" dxfId="9235" priority="9256">
      <formula>$CI$1=4</formula>
    </cfRule>
  </conditionalFormatting>
  <conditionalFormatting sqref="Q515">
    <cfRule type="expression" dxfId="9234" priority="9171">
      <formula>$CI$1=1</formula>
    </cfRule>
  </conditionalFormatting>
  <conditionalFormatting sqref="Q516">
    <cfRule type="expression" dxfId="9233" priority="9170">
      <formula>$CI$1=2</formula>
    </cfRule>
  </conditionalFormatting>
  <conditionalFormatting sqref="Q517">
    <cfRule type="expression" dxfId="9232" priority="9169">
      <formula>$CI$1=3</formula>
    </cfRule>
  </conditionalFormatting>
  <conditionalFormatting sqref="Q518">
    <cfRule type="expression" dxfId="9231" priority="9168">
      <formula>$CI$1=4</formula>
    </cfRule>
  </conditionalFormatting>
  <conditionalFormatting sqref="Q525">
    <cfRule type="expression" dxfId="9230" priority="9083">
      <formula>$CI$1=1</formula>
    </cfRule>
  </conditionalFormatting>
  <conditionalFormatting sqref="Q526">
    <cfRule type="expression" dxfId="9229" priority="9082">
      <formula>$CI$1=2</formula>
    </cfRule>
  </conditionalFormatting>
  <conditionalFormatting sqref="Q527">
    <cfRule type="expression" dxfId="9228" priority="9081">
      <formula>$CI$1=3</formula>
    </cfRule>
  </conditionalFormatting>
  <conditionalFormatting sqref="Q528">
    <cfRule type="expression" dxfId="9227" priority="9080">
      <formula>$CI$1=4</formula>
    </cfRule>
  </conditionalFormatting>
  <conditionalFormatting sqref="Q535">
    <cfRule type="expression" dxfId="9226" priority="8995">
      <formula>$CI$1=1</formula>
    </cfRule>
  </conditionalFormatting>
  <conditionalFormatting sqref="Q536">
    <cfRule type="expression" dxfId="9225" priority="8994">
      <formula>$CI$1=2</formula>
    </cfRule>
  </conditionalFormatting>
  <conditionalFormatting sqref="Q537">
    <cfRule type="expression" dxfId="9224" priority="8993">
      <formula>$CI$1=3</formula>
    </cfRule>
  </conditionalFormatting>
  <conditionalFormatting sqref="Q538">
    <cfRule type="expression" dxfId="9223" priority="8992">
      <formula>$CI$1=4</formula>
    </cfRule>
  </conditionalFormatting>
  <conditionalFormatting sqref="Q545">
    <cfRule type="expression" dxfId="9222" priority="8907">
      <formula>$CI$1=1</formula>
    </cfRule>
  </conditionalFormatting>
  <conditionalFormatting sqref="Q546">
    <cfRule type="expression" dxfId="9221" priority="8906">
      <formula>$CI$1=2</formula>
    </cfRule>
  </conditionalFormatting>
  <conditionalFormatting sqref="Q547">
    <cfRule type="expression" dxfId="9220" priority="8905">
      <formula>$CI$1=3</formula>
    </cfRule>
  </conditionalFormatting>
  <conditionalFormatting sqref="Q548">
    <cfRule type="expression" dxfId="9219" priority="8904">
      <formula>$CI$1=4</formula>
    </cfRule>
  </conditionalFormatting>
  <conditionalFormatting sqref="Q555">
    <cfRule type="expression" dxfId="9218" priority="8819">
      <formula>$CI$1=1</formula>
    </cfRule>
  </conditionalFormatting>
  <conditionalFormatting sqref="Q556">
    <cfRule type="expression" dxfId="9217" priority="8818">
      <formula>$CI$1=2</formula>
    </cfRule>
  </conditionalFormatting>
  <conditionalFormatting sqref="Q557">
    <cfRule type="expression" dxfId="9216" priority="8817">
      <formula>$CI$1=3</formula>
    </cfRule>
  </conditionalFormatting>
  <conditionalFormatting sqref="Q558">
    <cfRule type="expression" dxfId="9215" priority="8816">
      <formula>$CI$1=4</formula>
    </cfRule>
  </conditionalFormatting>
  <conditionalFormatting sqref="Q565">
    <cfRule type="expression" dxfId="9214" priority="8731">
      <formula>$CI$1=1</formula>
    </cfRule>
  </conditionalFormatting>
  <conditionalFormatting sqref="Q566">
    <cfRule type="expression" dxfId="9213" priority="8730">
      <formula>$CI$1=2</formula>
    </cfRule>
  </conditionalFormatting>
  <conditionalFormatting sqref="Q567">
    <cfRule type="expression" dxfId="9212" priority="8729">
      <formula>$CI$1=3</formula>
    </cfRule>
  </conditionalFormatting>
  <conditionalFormatting sqref="Q568">
    <cfRule type="expression" dxfId="9211" priority="8728">
      <formula>$CI$1=4</formula>
    </cfRule>
  </conditionalFormatting>
  <conditionalFormatting sqref="Q575">
    <cfRule type="expression" dxfId="9210" priority="8643">
      <formula>$CI$1=1</formula>
    </cfRule>
  </conditionalFormatting>
  <conditionalFormatting sqref="Q576">
    <cfRule type="expression" dxfId="9209" priority="8642">
      <formula>$CI$1=2</formula>
    </cfRule>
  </conditionalFormatting>
  <conditionalFormatting sqref="Q577">
    <cfRule type="expression" dxfId="9208" priority="8641">
      <formula>$CI$1=3</formula>
    </cfRule>
  </conditionalFormatting>
  <conditionalFormatting sqref="Q578">
    <cfRule type="expression" dxfId="9207" priority="8640">
      <formula>$CI$1=4</formula>
    </cfRule>
  </conditionalFormatting>
  <conditionalFormatting sqref="Q585">
    <cfRule type="expression" dxfId="9206" priority="8555">
      <formula>$CI$1=1</formula>
    </cfRule>
  </conditionalFormatting>
  <conditionalFormatting sqref="Q586">
    <cfRule type="expression" dxfId="9205" priority="8554">
      <formula>$CI$1=2</formula>
    </cfRule>
  </conditionalFormatting>
  <conditionalFormatting sqref="Q587">
    <cfRule type="expression" dxfId="9204" priority="8553">
      <formula>$CI$1=3</formula>
    </cfRule>
  </conditionalFormatting>
  <conditionalFormatting sqref="Q588">
    <cfRule type="expression" dxfId="9203" priority="8552">
      <formula>$CI$1=4</formula>
    </cfRule>
  </conditionalFormatting>
  <conditionalFormatting sqref="Q595">
    <cfRule type="expression" dxfId="9202" priority="8467">
      <formula>$CI$1=1</formula>
    </cfRule>
  </conditionalFormatting>
  <conditionalFormatting sqref="Q596">
    <cfRule type="expression" dxfId="9201" priority="8466">
      <formula>$CI$1=2</formula>
    </cfRule>
  </conditionalFormatting>
  <conditionalFormatting sqref="Q597">
    <cfRule type="expression" dxfId="9200" priority="8465">
      <formula>$CI$1=3</formula>
    </cfRule>
  </conditionalFormatting>
  <conditionalFormatting sqref="Q598">
    <cfRule type="expression" dxfId="9199" priority="8464">
      <formula>$CI$1=4</formula>
    </cfRule>
  </conditionalFormatting>
  <conditionalFormatting sqref="Q605">
    <cfRule type="expression" dxfId="9198" priority="8379">
      <formula>$CI$1=1</formula>
    </cfRule>
  </conditionalFormatting>
  <conditionalFormatting sqref="Q606">
    <cfRule type="expression" dxfId="9197" priority="8378">
      <formula>$CI$1=2</formula>
    </cfRule>
  </conditionalFormatting>
  <conditionalFormatting sqref="Q607">
    <cfRule type="expression" dxfId="9196" priority="8377">
      <formula>$CI$1=3</formula>
    </cfRule>
  </conditionalFormatting>
  <conditionalFormatting sqref="Q608">
    <cfRule type="expression" dxfId="9195" priority="8376">
      <formula>$CI$1=4</formula>
    </cfRule>
  </conditionalFormatting>
  <conditionalFormatting sqref="Q615">
    <cfRule type="expression" dxfId="9194" priority="8291">
      <formula>$CI$1=1</formula>
    </cfRule>
  </conditionalFormatting>
  <conditionalFormatting sqref="Q616">
    <cfRule type="expression" dxfId="9193" priority="8290">
      <formula>$CI$1=2</formula>
    </cfRule>
  </conditionalFormatting>
  <conditionalFormatting sqref="Q617">
    <cfRule type="expression" dxfId="9192" priority="8289">
      <formula>$CI$1=3</formula>
    </cfRule>
  </conditionalFormatting>
  <conditionalFormatting sqref="Q618">
    <cfRule type="expression" dxfId="9191" priority="8288">
      <formula>$CI$1=4</formula>
    </cfRule>
  </conditionalFormatting>
  <conditionalFormatting sqref="Q625">
    <cfRule type="expression" dxfId="9190" priority="8203">
      <formula>$CI$1=1</formula>
    </cfRule>
  </conditionalFormatting>
  <conditionalFormatting sqref="Q626">
    <cfRule type="expression" dxfId="9189" priority="8202">
      <formula>$CI$1=2</formula>
    </cfRule>
  </conditionalFormatting>
  <conditionalFormatting sqref="Q627">
    <cfRule type="expression" dxfId="9188" priority="8201">
      <formula>$CI$1=3</formula>
    </cfRule>
  </conditionalFormatting>
  <conditionalFormatting sqref="Q628">
    <cfRule type="expression" dxfId="9187" priority="8200">
      <formula>$CI$1=4</formula>
    </cfRule>
  </conditionalFormatting>
  <conditionalFormatting sqref="Q635">
    <cfRule type="expression" dxfId="9186" priority="8115">
      <formula>$CI$1=1</formula>
    </cfRule>
  </conditionalFormatting>
  <conditionalFormatting sqref="Q636">
    <cfRule type="expression" dxfId="9185" priority="8114">
      <formula>$CI$1=2</formula>
    </cfRule>
  </conditionalFormatting>
  <conditionalFormatting sqref="Q637">
    <cfRule type="expression" dxfId="9184" priority="8113">
      <formula>$CI$1=3</formula>
    </cfRule>
  </conditionalFormatting>
  <conditionalFormatting sqref="Q638">
    <cfRule type="expression" dxfId="9183" priority="8112">
      <formula>$CI$1=4</formula>
    </cfRule>
  </conditionalFormatting>
  <conditionalFormatting sqref="Q645">
    <cfRule type="expression" dxfId="9182" priority="8027">
      <formula>$CI$1=1</formula>
    </cfRule>
  </conditionalFormatting>
  <conditionalFormatting sqref="Q646">
    <cfRule type="expression" dxfId="9181" priority="8026">
      <formula>$CI$1=2</formula>
    </cfRule>
  </conditionalFormatting>
  <conditionalFormatting sqref="Q647">
    <cfRule type="expression" dxfId="9180" priority="8025">
      <formula>$CI$1=3</formula>
    </cfRule>
  </conditionalFormatting>
  <conditionalFormatting sqref="Q648">
    <cfRule type="expression" dxfId="9179" priority="8024">
      <formula>$CI$1=4</formula>
    </cfRule>
  </conditionalFormatting>
  <conditionalFormatting sqref="Q655">
    <cfRule type="expression" dxfId="9178" priority="7939">
      <formula>$CI$1=1</formula>
    </cfRule>
  </conditionalFormatting>
  <conditionalFormatting sqref="Q656">
    <cfRule type="expression" dxfId="9177" priority="7938">
      <formula>$CI$1=2</formula>
    </cfRule>
  </conditionalFormatting>
  <conditionalFormatting sqref="Q657">
    <cfRule type="expression" dxfId="9176" priority="7937">
      <formula>$CI$1=3</formula>
    </cfRule>
  </conditionalFormatting>
  <conditionalFormatting sqref="Q658">
    <cfRule type="expression" dxfId="9175" priority="7936">
      <formula>$CI$1=4</formula>
    </cfRule>
  </conditionalFormatting>
  <conditionalFormatting sqref="Q665">
    <cfRule type="expression" dxfId="9174" priority="7851">
      <formula>$CI$1=1</formula>
    </cfRule>
  </conditionalFormatting>
  <conditionalFormatting sqref="Q666">
    <cfRule type="expression" dxfId="9173" priority="7850">
      <formula>$CI$1=2</formula>
    </cfRule>
  </conditionalFormatting>
  <conditionalFormatting sqref="Q667">
    <cfRule type="expression" dxfId="9172" priority="7849">
      <formula>$CI$1=3</formula>
    </cfRule>
  </conditionalFormatting>
  <conditionalFormatting sqref="Q668">
    <cfRule type="expression" dxfId="9171" priority="7848">
      <formula>$CI$1=4</formula>
    </cfRule>
  </conditionalFormatting>
  <conditionalFormatting sqref="Q675">
    <cfRule type="expression" dxfId="9170" priority="7763">
      <formula>$CI$1=1</formula>
    </cfRule>
  </conditionalFormatting>
  <conditionalFormatting sqref="Q676">
    <cfRule type="expression" dxfId="9169" priority="7762">
      <formula>$CI$1=2</formula>
    </cfRule>
  </conditionalFormatting>
  <conditionalFormatting sqref="Q677">
    <cfRule type="expression" dxfId="9168" priority="7761">
      <formula>$CI$1=3</formula>
    </cfRule>
  </conditionalFormatting>
  <conditionalFormatting sqref="Q678">
    <cfRule type="expression" dxfId="9167" priority="7760">
      <formula>$CI$1=4</formula>
    </cfRule>
  </conditionalFormatting>
  <conditionalFormatting sqref="Q685">
    <cfRule type="expression" dxfId="9166" priority="7675">
      <formula>$CI$1=1</formula>
    </cfRule>
  </conditionalFormatting>
  <conditionalFormatting sqref="Q686">
    <cfRule type="expression" dxfId="9165" priority="7674">
      <formula>$CI$1=2</formula>
    </cfRule>
  </conditionalFormatting>
  <conditionalFormatting sqref="Q687">
    <cfRule type="expression" dxfId="9164" priority="7673">
      <formula>$CI$1=3</formula>
    </cfRule>
  </conditionalFormatting>
  <conditionalFormatting sqref="Q688">
    <cfRule type="expression" dxfId="9163" priority="7672">
      <formula>$CI$1=4</formula>
    </cfRule>
  </conditionalFormatting>
  <conditionalFormatting sqref="Q695">
    <cfRule type="expression" dxfId="9162" priority="7587">
      <formula>$CI$1=1</formula>
    </cfRule>
  </conditionalFormatting>
  <conditionalFormatting sqref="Q696">
    <cfRule type="expression" dxfId="9161" priority="7586">
      <formula>$CI$1=2</formula>
    </cfRule>
  </conditionalFormatting>
  <conditionalFormatting sqref="Q697">
    <cfRule type="expression" dxfId="9160" priority="7585">
      <formula>$CI$1=3</formula>
    </cfRule>
  </conditionalFormatting>
  <conditionalFormatting sqref="Q698">
    <cfRule type="expression" dxfId="9159" priority="7584">
      <formula>$CI$1=4</formula>
    </cfRule>
  </conditionalFormatting>
  <conditionalFormatting sqref="Q705">
    <cfRule type="expression" dxfId="9158" priority="7499">
      <formula>$CI$1=1</formula>
    </cfRule>
  </conditionalFormatting>
  <conditionalFormatting sqref="Q706">
    <cfRule type="expression" dxfId="9157" priority="7498">
      <formula>$CI$1=2</formula>
    </cfRule>
  </conditionalFormatting>
  <conditionalFormatting sqref="Q707">
    <cfRule type="expression" dxfId="9156" priority="7497">
      <formula>$CI$1=3</formula>
    </cfRule>
  </conditionalFormatting>
  <conditionalFormatting sqref="Q708">
    <cfRule type="expression" dxfId="9155" priority="7496">
      <formula>$CI$1=4</formula>
    </cfRule>
  </conditionalFormatting>
  <conditionalFormatting sqref="Q715">
    <cfRule type="expression" dxfId="9154" priority="7411">
      <formula>$CI$1=1</formula>
    </cfRule>
  </conditionalFormatting>
  <conditionalFormatting sqref="Q716">
    <cfRule type="expression" dxfId="9153" priority="7410">
      <formula>$CI$1=2</formula>
    </cfRule>
  </conditionalFormatting>
  <conditionalFormatting sqref="Q717">
    <cfRule type="expression" dxfId="9152" priority="7409">
      <formula>$CI$1=3</formula>
    </cfRule>
  </conditionalFormatting>
  <conditionalFormatting sqref="Q718">
    <cfRule type="expression" dxfId="9151" priority="7408">
      <formula>$CI$1=4</formula>
    </cfRule>
  </conditionalFormatting>
  <conditionalFormatting sqref="Q725">
    <cfRule type="expression" dxfId="9150" priority="7323">
      <formula>$CI$1=1</formula>
    </cfRule>
  </conditionalFormatting>
  <conditionalFormatting sqref="Q726">
    <cfRule type="expression" dxfId="9149" priority="7322">
      <formula>$CI$1=2</formula>
    </cfRule>
  </conditionalFormatting>
  <conditionalFormatting sqref="Q727">
    <cfRule type="expression" dxfId="9148" priority="7321">
      <formula>$CI$1=3</formula>
    </cfRule>
  </conditionalFormatting>
  <conditionalFormatting sqref="Q728">
    <cfRule type="expression" dxfId="9147" priority="7320">
      <formula>$CI$1=4</formula>
    </cfRule>
  </conditionalFormatting>
  <conditionalFormatting sqref="Q735">
    <cfRule type="expression" dxfId="9146" priority="7235">
      <formula>$CI$1=1</formula>
    </cfRule>
  </conditionalFormatting>
  <conditionalFormatting sqref="Q736">
    <cfRule type="expression" dxfId="9145" priority="7234">
      <formula>$CI$1=2</formula>
    </cfRule>
  </conditionalFormatting>
  <conditionalFormatting sqref="Q737">
    <cfRule type="expression" dxfId="9144" priority="7233">
      <formula>$CI$1=3</formula>
    </cfRule>
  </conditionalFormatting>
  <conditionalFormatting sqref="Q738">
    <cfRule type="expression" dxfId="9143" priority="7232">
      <formula>$CI$1=4</formula>
    </cfRule>
  </conditionalFormatting>
  <conditionalFormatting sqref="Q745">
    <cfRule type="expression" dxfId="9142" priority="7147">
      <formula>$CI$1=1</formula>
    </cfRule>
  </conditionalFormatting>
  <conditionalFormatting sqref="Q746">
    <cfRule type="expression" dxfId="9141" priority="7146">
      <formula>$CI$1=2</formula>
    </cfRule>
  </conditionalFormatting>
  <conditionalFormatting sqref="Q747">
    <cfRule type="expression" dxfId="9140" priority="7145">
      <formula>$CI$1=3</formula>
    </cfRule>
  </conditionalFormatting>
  <conditionalFormatting sqref="Q748">
    <cfRule type="expression" dxfId="9139" priority="7144">
      <formula>$CI$1=4</formula>
    </cfRule>
  </conditionalFormatting>
  <conditionalFormatting sqref="Q755">
    <cfRule type="expression" dxfId="9138" priority="7059">
      <formula>$CI$1=1</formula>
    </cfRule>
  </conditionalFormatting>
  <conditionalFormatting sqref="Q756">
    <cfRule type="expression" dxfId="9137" priority="7058">
      <formula>$CI$1=2</formula>
    </cfRule>
  </conditionalFormatting>
  <conditionalFormatting sqref="Q757">
    <cfRule type="expression" dxfId="9136" priority="7057">
      <formula>$CI$1=3</formula>
    </cfRule>
  </conditionalFormatting>
  <conditionalFormatting sqref="Q758">
    <cfRule type="expression" dxfId="9135" priority="7056">
      <formula>$CI$1=4</formula>
    </cfRule>
  </conditionalFormatting>
  <conditionalFormatting sqref="Q765">
    <cfRule type="expression" dxfId="9134" priority="6971">
      <formula>$CI$1=1</formula>
    </cfRule>
  </conditionalFormatting>
  <conditionalFormatting sqref="Q766">
    <cfRule type="expression" dxfId="9133" priority="6970">
      <formula>$CI$1=2</formula>
    </cfRule>
  </conditionalFormatting>
  <conditionalFormatting sqref="Q767">
    <cfRule type="expression" dxfId="9132" priority="6969">
      <formula>$CI$1=3</formula>
    </cfRule>
  </conditionalFormatting>
  <conditionalFormatting sqref="Q768">
    <cfRule type="expression" dxfId="9131" priority="6968">
      <formula>$CI$1=4</formula>
    </cfRule>
  </conditionalFormatting>
  <conditionalFormatting sqref="Q775">
    <cfRule type="expression" dxfId="9130" priority="6883">
      <formula>$CI$1=1</formula>
    </cfRule>
  </conditionalFormatting>
  <conditionalFormatting sqref="Q776">
    <cfRule type="expression" dxfId="9129" priority="6882">
      <formula>$CI$1=2</formula>
    </cfRule>
  </conditionalFormatting>
  <conditionalFormatting sqref="Q777">
    <cfRule type="expression" dxfId="9128" priority="6881">
      <formula>$CI$1=3</formula>
    </cfRule>
  </conditionalFormatting>
  <conditionalFormatting sqref="Q778">
    <cfRule type="expression" dxfId="9127" priority="6880">
      <formula>$CI$1=4</formula>
    </cfRule>
  </conditionalFormatting>
  <conditionalFormatting sqref="Q785">
    <cfRule type="expression" dxfId="9126" priority="6795">
      <formula>$CI$1=1</formula>
    </cfRule>
  </conditionalFormatting>
  <conditionalFormatting sqref="Q786">
    <cfRule type="expression" dxfId="9125" priority="6794">
      <formula>$CI$1=2</formula>
    </cfRule>
  </conditionalFormatting>
  <conditionalFormatting sqref="Q787">
    <cfRule type="expression" dxfId="9124" priority="6793">
      <formula>$CI$1=3</formula>
    </cfRule>
  </conditionalFormatting>
  <conditionalFormatting sqref="Q788">
    <cfRule type="expression" dxfId="9123" priority="6792">
      <formula>$CI$1=4</formula>
    </cfRule>
  </conditionalFormatting>
  <conditionalFormatting sqref="Q795">
    <cfRule type="expression" dxfId="9122" priority="6707">
      <formula>$CI$1=1</formula>
    </cfRule>
  </conditionalFormatting>
  <conditionalFormatting sqref="Q796">
    <cfRule type="expression" dxfId="9121" priority="6706">
      <formula>$CI$1=2</formula>
    </cfRule>
  </conditionalFormatting>
  <conditionalFormatting sqref="Q797">
    <cfRule type="expression" dxfId="9120" priority="6705">
      <formula>$CI$1=3</formula>
    </cfRule>
  </conditionalFormatting>
  <conditionalFormatting sqref="Q798">
    <cfRule type="expression" dxfId="9119" priority="6704">
      <formula>$CI$1=4</formula>
    </cfRule>
  </conditionalFormatting>
  <conditionalFormatting sqref="Q805">
    <cfRule type="expression" dxfId="9118" priority="6619">
      <formula>$CI$1=1</formula>
    </cfRule>
  </conditionalFormatting>
  <conditionalFormatting sqref="Q806">
    <cfRule type="expression" dxfId="9117" priority="6618">
      <formula>$CI$1=2</formula>
    </cfRule>
  </conditionalFormatting>
  <conditionalFormatting sqref="Q807">
    <cfRule type="expression" dxfId="9116" priority="6617">
      <formula>$CI$1=3</formula>
    </cfRule>
  </conditionalFormatting>
  <conditionalFormatting sqref="Q808">
    <cfRule type="expression" dxfId="9115" priority="6616">
      <formula>$CI$1=4</formula>
    </cfRule>
  </conditionalFormatting>
  <conditionalFormatting sqref="Q815">
    <cfRule type="expression" dxfId="9114" priority="6531">
      <formula>$CI$1=1</formula>
    </cfRule>
  </conditionalFormatting>
  <conditionalFormatting sqref="Q816">
    <cfRule type="expression" dxfId="9113" priority="6530">
      <formula>$CI$1=2</formula>
    </cfRule>
  </conditionalFormatting>
  <conditionalFormatting sqref="Q817">
    <cfRule type="expression" dxfId="9112" priority="6529">
      <formula>$CI$1=3</formula>
    </cfRule>
  </conditionalFormatting>
  <conditionalFormatting sqref="Q818">
    <cfRule type="expression" dxfId="9111" priority="6528">
      <formula>$CI$1=4</formula>
    </cfRule>
  </conditionalFormatting>
  <conditionalFormatting sqref="Q825">
    <cfRule type="expression" dxfId="9110" priority="6443">
      <formula>$CI$1=1</formula>
    </cfRule>
  </conditionalFormatting>
  <conditionalFormatting sqref="Q826">
    <cfRule type="expression" dxfId="9109" priority="6442">
      <formula>$CI$1=2</formula>
    </cfRule>
  </conditionalFormatting>
  <conditionalFormatting sqref="Q827">
    <cfRule type="expression" dxfId="9108" priority="6441">
      <formula>$CI$1=3</formula>
    </cfRule>
  </conditionalFormatting>
  <conditionalFormatting sqref="Q828">
    <cfRule type="expression" dxfId="9107" priority="6440">
      <formula>$CI$1=4</formula>
    </cfRule>
  </conditionalFormatting>
  <conditionalFormatting sqref="Q835">
    <cfRule type="expression" dxfId="9106" priority="6355">
      <formula>$CI$1=1</formula>
    </cfRule>
  </conditionalFormatting>
  <conditionalFormatting sqref="Q836">
    <cfRule type="expression" dxfId="9105" priority="6354">
      <formula>$CI$1=2</formula>
    </cfRule>
  </conditionalFormatting>
  <conditionalFormatting sqref="Q837">
    <cfRule type="expression" dxfId="9104" priority="6353">
      <formula>$CI$1=3</formula>
    </cfRule>
  </conditionalFormatting>
  <conditionalFormatting sqref="Q838">
    <cfRule type="expression" dxfId="9103" priority="6352">
      <formula>$CI$1=4</formula>
    </cfRule>
  </conditionalFormatting>
  <conditionalFormatting sqref="Q845">
    <cfRule type="expression" dxfId="9102" priority="6267">
      <formula>$CI$1=1</formula>
    </cfRule>
  </conditionalFormatting>
  <conditionalFormatting sqref="Q846">
    <cfRule type="expression" dxfId="9101" priority="6266">
      <formula>$CI$1=2</formula>
    </cfRule>
  </conditionalFormatting>
  <conditionalFormatting sqref="Q847">
    <cfRule type="expression" dxfId="9100" priority="6265">
      <formula>$CI$1=3</formula>
    </cfRule>
  </conditionalFormatting>
  <conditionalFormatting sqref="Q848">
    <cfRule type="expression" dxfId="9099" priority="6264">
      <formula>$CI$1=4</formula>
    </cfRule>
  </conditionalFormatting>
  <conditionalFormatting sqref="Q855">
    <cfRule type="expression" dxfId="9098" priority="6179">
      <formula>$CI$1=1</formula>
    </cfRule>
  </conditionalFormatting>
  <conditionalFormatting sqref="Q856">
    <cfRule type="expression" dxfId="9097" priority="6178">
      <formula>$CI$1=2</formula>
    </cfRule>
  </conditionalFormatting>
  <conditionalFormatting sqref="Q857">
    <cfRule type="expression" dxfId="9096" priority="6177">
      <formula>$CI$1=3</formula>
    </cfRule>
  </conditionalFormatting>
  <conditionalFormatting sqref="Q858">
    <cfRule type="expression" dxfId="9095" priority="6176">
      <formula>$CI$1=4</formula>
    </cfRule>
  </conditionalFormatting>
  <conditionalFormatting sqref="Q865">
    <cfRule type="expression" dxfId="9094" priority="6091">
      <formula>$CI$1=1</formula>
    </cfRule>
  </conditionalFormatting>
  <conditionalFormatting sqref="Q866">
    <cfRule type="expression" dxfId="9093" priority="6090">
      <formula>$CI$1=2</formula>
    </cfRule>
  </conditionalFormatting>
  <conditionalFormatting sqref="Q867">
    <cfRule type="expression" dxfId="9092" priority="6089">
      <formula>$CI$1=3</formula>
    </cfRule>
  </conditionalFormatting>
  <conditionalFormatting sqref="Q868">
    <cfRule type="expression" dxfId="9091" priority="6088">
      <formula>$CI$1=4</formula>
    </cfRule>
  </conditionalFormatting>
  <conditionalFormatting sqref="Q875">
    <cfRule type="expression" dxfId="9090" priority="6003">
      <formula>$CI$1=1</formula>
    </cfRule>
  </conditionalFormatting>
  <conditionalFormatting sqref="Q876">
    <cfRule type="expression" dxfId="9089" priority="6002">
      <formula>$CI$1=2</formula>
    </cfRule>
  </conditionalFormatting>
  <conditionalFormatting sqref="Q877">
    <cfRule type="expression" dxfId="9088" priority="6001">
      <formula>$CI$1=3</formula>
    </cfRule>
  </conditionalFormatting>
  <conditionalFormatting sqref="Q878">
    <cfRule type="expression" dxfId="9087" priority="6000">
      <formula>$CI$1=4</formula>
    </cfRule>
  </conditionalFormatting>
  <conditionalFormatting sqref="Q885">
    <cfRule type="expression" dxfId="9086" priority="5915">
      <formula>$CI$1=1</formula>
    </cfRule>
  </conditionalFormatting>
  <conditionalFormatting sqref="Q886">
    <cfRule type="expression" dxfId="9085" priority="5914">
      <formula>$CI$1=2</formula>
    </cfRule>
  </conditionalFormatting>
  <conditionalFormatting sqref="Q887">
    <cfRule type="expression" dxfId="9084" priority="5913">
      <formula>$CI$1=3</formula>
    </cfRule>
  </conditionalFormatting>
  <conditionalFormatting sqref="Q888">
    <cfRule type="expression" dxfId="9083" priority="5912">
      <formula>$CI$1=4</formula>
    </cfRule>
  </conditionalFormatting>
  <conditionalFormatting sqref="Q895">
    <cfRule type="expression" dxfId="9082" priority="5827">
      <formula>$CI$1=1</formula>
    </cfRule>
  </conditionalFormatting>
  <conditionalFormatting sqref="Q896">
    <cfRule type="expression" dxfId="9081" priority="5826">
      <formula>$CI$1=2</formula>
    </cfRule>
  </conditionalFormatting>
  <conditionalFormatting sqref="Q897">
    <cfRule type="expression" dxfId="9080" priority="5825">
      <formula>$CI$1=3</formula>
    </cfRule>
  </conditionalFormatting>
  <conditionalFormatting sqref="Q898">
    <cfRule type="expression" dxfId="9079" priority="5824">
      <formula>$CI$1=4</formula>
    </cfRule>
  </conditionalFormatting>
  <conditionalFormatting sqref="Q905">
    <cfRule type="expression" dxfId="9078" priority="5739">
      <formula>$CI$1=1</formula>
    </cfRule>
  </conditionalFormatting>
  <conditionalFormatting sqref="Q906">
    <cfRule type="expression" dxfId="9077" priority="5738">
      <formula>$CI$1=2</formula>
    </cfRule>
  </conditionalFormatting>
  <conditionalFormatting sqref="Q907">
    <cfRule type="expression" dxfId="9076" priority="5737">
      <formula>$CI$1=3</formula>
    </cfRule>
  </conditionalFormatting>
  <conditionalFormatting sqref="Q908">
    <cfRule type="expression" dxfId="9075" priority="5736">
      <formula>$CI$1=4</formula>
    </cfRule>
  </conditionalFormatting>
  <conditionalFormatting sqref="Q915">
    <cfRule type="expression" dxfId="9074" priority="5651">
      <formula>$CI$1=1</formula>
    </cfRule>
  </conditionalFormatting>
  <conditionalFormatting sqref="Q916">
    <cfRule type="expression" dxfId="9073" priority="5650">
      <formula>$CI$1=2</formula>
    </cfRule>
  </conditionalFormatting>
  <conditionalFormatting sqref="Q917">
    <cfRule type="expression" dxfId="9072" priority="5649">
      <formula>$CI$1=3</formula>
    </cfRule>
  </conditionalFormatting>
  <conditionalFormatting sqref="Q918">
    <cfRule type="expression" dxfId="9071" priority="5648">
      <formula>$CI$1=4</formula>
    </cfRule>
  </conditionalFormatting>
  <conditionalFormatting sqref="Q925">
    <cfRule type="expression" dxfId="9070" priority="5563">
      <formula>$CI$1=1</formula>
    </cfRule>
  </conditionalFormatting>
  <conditionalFormatting sqref="Q926">
    <cfRule type="expression" dxfId="9069" priority="5562">
      <formula>$CI$1=2</formula>
    </cfRule>
  </conditionalFormatting>
  <conditionalFormatting sqref="Q927">
    <cfRule type="expression" dxfId="9068" priority="5561">
      <formula>$CI$1=3</formula>
    </cfRule>
  </conditionalFormatting>
  <conditionalFormatting sqref="Q928">
    <cfRule type="expression" dxfId="9067" priority="5560">
      <formula>$CI$1=4</formula>
    </cfRule>
  </conditionalFormatting>
  <conditionalFormatting sqref="Q935">
    <cfRule type="expression" dxfId="9066" priority="5475">
      <formula>$CI$1=1</formula>
    </cfRule>
  </conditionalFormatting>
  <conditionalFormatting sqref="Q936">
    <cfRule type="expression" dxfId="9065" priority="5474">
      <formula>$CI$1=2</formula>
    </cfRule>
  </conditionalFormatting>
  <conditionalFormatting sqref="Q937">
    <cfRule type="expression" dxfId="9064" priority="5473">
      <formula>$CI$1=3</formula>
    </cfRule>
  </conditionalFormatting>
  <conditionalFormatting sqref="Q938">
    <cfRule type="expression" dxfId="9063" priority="5472">
      <formula>$CI$1=4</formula>
    </cfRule>
  </conditionalFormatting>
  <conditionalFormatting sqref="Q945">
    <cfRule type="expression" dxfId="9062" priority="5387">
      <formula>$CI$1=1</formula>
    </cfRule>
  </conditionalFormatting>
  <conditionalFormatting sqref="Q946">
    <cfRule type="expression" dxfId="9061" priority="5386">
      <formula>$CI$1=2</formula>
    </cfRule>
  </conditionalFormatting>
  <conditionalFormatting sqref="Q947">
    <cfRule type="expression" dxfId="9060" priority="5385">
      <formula>$CI$1=3</formula>
    </cfRule>
  </conditionalFormatting>
  <conditionalFormatting sqref="Q948">
    <cfRule type="expression" dxfId="9059" priority="5384">
      <formula>$CI$1=4</formula>
    </cfRule>
  </conditionalFormatting>
  <conditionalFormatting sqref="Q955">
    <cfRule type="expression" dxfId="9058" priority="5299">
      <formula>$CI$1=1</formula>
    </cfRule>
  </conditionalFormatting>
  <conditionalFormatting sqref="Q956">
    <cfRule type="expression" dxfId="9057" priority="5298">
      <formula>$CI$1=2</formula>
    </cfRule>
  </conditionalFormatting>
  <conditionalFormatting sqref="Q957">
    <cfRule type="expression" dxfId="9056" priority="5297">
      <formula>$CI$1=3</formula>
    </cfRule>
  </conditionalFormatting>
  <conditionalFormatting sqref="Q958">
    <cfRule type="expression" dxfId="9055" priority="5296">
      <formula>$CI$1=4</formula>
    </cfRule>
  </conditionalFormatting>
  <conditionalFormatting sqref="Q965">
    <cfRule type="expression" dxfId="9054" priority="5211">
      <formula>$CI$1=1</formula>
    </cfRule>
  </conditionalFormatting>
  <conditionalFormatting sqref="Q966">
    <cfRule type="expression" dxfId="9053" priority="5210">
      <formula>$CI$1=2</formula>
    </cfRule>
  </conditionalFormatting>
  <conditionalFormatting sqref="Q967">
    <cfRule type="expression" dxfId="9052" priority="5209">
      <formula>$CI$1=3</formula>
    </cfRule>
  </conditionalFormatting>
  <conditionalFormatting sqref="Q968">
    <cfRule type="expression" dxfId="9051" priority="5208">
      <formula>$CI$1=4</formula>
    </cfRule>
  </conditionalFormatting>
  <conditionalFormatting sqref="Q975">
    <cfRule type="expression" dxfId="9050" priority="5123">
      <formula>$CI$1=1</formula>
    </cfRule>
  </conditionalFormatting>
  <conditionalFormatting sqref="Q976">
    <cfRule type="expression" dxfId="9049" priority="5122">
      <formula>$CI$1=2</formula>
    </cfRule>
  </conditionalFormatting>
  <conditionalFormatting sqref="Q977">
    <cfRule type="expression" dxfId="9048" priority="5121">
      <formula>$CI$1=3</formula>
    </cfRule>
  </conditionalFormatting>
  <conditionalFormatting sqref="Q978">
    <cfRule type="expression" dxfId="9047" priority="5120">
      <formula>$CI$1=4</formula>
    </cfRule>
  </conditionalFormatting>
  <conditionalFormatting sqref="Q985">
    <cfRule type="expression" dxfId="9046" priority="5035">
      <formula>$CI$1=1</formula>
    </cfRule>
  </conditionalFormatting>
  <conditionalFormatting sqref="Q986">
    <cfRule type="expression" dxfId="9045" priority="5034">
      <formula>$CI$1=2</formula>
    </cfRule>
  </conditionalFormatting>
  <conditionalFormatting sqref="Q987">
    <cfRule type="expression" dxfId="9044" priority="5033">
      <formula>$CI$1=3</formula>
    </cfRule>
  </conditionalFormatting>
  <conditionalFormatting sqref="Q988">
    <cfRule type="expression" dxfId="9043" priority="5032">
      <formula>$CI$1=4</formula>
    </cfRule>
  </conditionalFormatting>
  <conditionalFormatting sqref="Q995">
    <cfRule type="expression" dxfId="9042" priority="4947">
      <formula>$CI$1=1</formula>
    </cfRule>
  </conditionalFormatting>
  <conditionalFormatting sqref="Q996">
    <cfRule type="expression" dxfId="9041" priority="4946">
      <formula>$CI$1=2</formula>
    </cfRule>
  </conditionalFormatting>
  <conditionalFormatting sqref="Q997">
    <cfRule type="expression" dxfId="9040" priority="4945">
      <formula>$CI$1=3</formula>
    </cfRule>
  </conditionalFormatting>
  <conditionalFormatting sqref="Q998">
    <cfRule type="expression" dxfId="9039" priority="4944">
      <formula>$CI$1=4</formula>
    </cfRule>
  </conditionalFormatting>
  <conditionalFormatting sqref="Q1005">
    <cfRule type="expression" dxfId="9038" priority="4859">
      <formula>$CI$1=1</formula>
    </cfRule>
  </conditionalFormatting>
  <conditionalFormatting sqref="Q1006">
    <cfRule type="expression" dxfId="9037" priority="4858">
      <formula>$CI$1=2</formula>
    </cfRule>
  </conditionalFormatting>
  <conditionalFormatting sqref="Q1007">
    <cfRule type="expression" dxfId="9036" priority="4857">
      <formula>$CI$1=3</formula>
    </cfRule>
  </conditionalFormatting>
  <conditionalFormatting sqref="Q1008">
    <cfRule type="expression" dxfId="9035" priority="4856">
      <formula>$CI$1=4</formula>
    </cfRule>
  </conditionalFormatting>
  <conditionalFormatting sqref="Q1015">
    <cfRule type="expression" dxfId="9034" priority="4771">
      <formula>$CI$1=1</formula>
    </cfRule>
  </conditionalFormatting>
  <conditionalFormatting sqref="Q1016">
    <cfRule type="expression" dxfId="9033" priority="4770">
      <formula>$CI$1=2</formula>
    </cfRule>
  </conditionalFormatting>
  <conditionalFormatting sqref="Q1017">
    <cfRule type="expression" dxfId="9032" priority="4769">
      <formula>$CI$1=3</formula>
    </cfRule>
  </conditionalFormatting>
  <conditionalFormatting sqref="Q1018">
    <cfRule type="expression" dxfId="9031" priority="4768">
      <formula>$CI$1=4</formula>
    </cfRule>
  </conditionalFormatting>
  <conditionalFormatting sqref="Q1025">
    <cfRule type="expression" dxfId="9030" priority="4683">
      <formula>$CI$1=1</formula>
    </cfRule>
  </conditionalFormatting>
  <conditionalFormatting sqref="Q1026">
    <cfRule type="expression" dxfId="9029" priority="4682">
      <formula>$CI$1=2</formula>
    </cfRule>
  </conditionalFormatting>
  <conditionalFormatting sqref="Q1027">
    <cfRule type="expression" dxfId="9028" priority="4681">
      <formula>$CI$1=3</formula>
    </cfRule>
  </conditionalFormatting>
  <conditionalFormatting sqref="Q1028">
    <cfRule type="expression" dxfId="9027" priority="4680">
      <formula>$CI$1=4</formula>
    </cfRule>
  </conditionalFormatting>
  <conditionalFormatting sqref="Q1035">
    <cfRule type="expression" dxfId="9026" priority="4595">
      <formula>$CI$1=1</formula>
    </cfRule>
  </conditionalFormatting>
  <conditionalFormatting sqref="Q1036">
    <cfRule type="expression" dxfId="9025" priority="4594">
      <formula>$CI$1=2</formula>
    </cfRule>
  </conditionalFormatting>
  <conditionalFormatting sqref="Q1037">
    <cfRule type="expression" dxfId="9024" priority="4593">
      <formula>$CI$1=3</formula>
    </cfRule>
  </conditionalFormatting>
  <conditionalFormatting sqref="Q1038">
    <cfRule type="expression" dxfId="9023" priority="4592">
      <formula>$CI$1=4</formula>
    </cfRule>
  </conditionalFormatting>
  <conditionalFormatting sqref="Q1045">
    <cfRule type="expression" dxfId="9022" priority="4507">
      <formula>$CI$1=1</formula>
    </cfRule>
  </conditionalFormatting>
  <conditionalFormatting sqref="Q1046">
    <cfRule type="expression" dxfId="9021" priority="4506">
      <formula>$CI$1=2</formula>
    </cfRule>
  </conditionalFormatting>
  <conditionalFormatting sqref="Q1047">
    <cfRule type="expression" dxfId="9020" priority="4505">
      <formula>$CI$1=3</formula>
    </cfRule>
  </conditionalFormatting>
  <conditionalFormatting sqref="Q1048">
    <cfRule type="expression" dxfId="9019" priority="4504">
      <formula>$CI$1=4</formula>
    </cfRule>
  </conditionalFormatting>
  <conditionalFormatting sqref="Q1055">
    <cfRule type="expression" dxfId="9018" priority="4419">
      <formula>$CI$1=1</formula>
    </cfRule>
  </conditionalFormatting>
  <conditionalFormatting sqref="Q1056">
    <cfRule type="expression" dxfId="9017" priority="4418">
      <formula>$CI$1=2</formula>
    </cfRule>
  </conditionalFormatting>
  <conditionalFormatting sqref="Q1057">
    <cfRule type="expression" dxfId="9016" priority="4417">
      <formula>$CI$1=3</formula>
    </cfRule>
  </conditionalFormatting>
  <conditionalFormatting sqref="Q1058">
    <cfRule type="expression" dxfId="9015" priority="4416">
      <formula>$CI$1=4</formula>
    </cfRule>
  </conditionalFormatting>
  <conditionalFormatting sqref="Q1065">
    <cfRule type="expression" dxfId="9014" priority="4331">
      <formula>$CI$1=1</formula>
    </cfRule>
  </conditionalFormatting>
  <conditionalFormatting sqref="Q1066">
    <cfRule type="expression" dxfId="9013" priority="4330">
      <formula>$CI$1=2</formula>
    </cfRule>
  </conditionalFormatting>
  <conditionalFormatting sqref="Q1067">
    <cfRule type="expression" dxfId="9012" priority="4329">
      <formula>$CI$1=3</formula>
    </cfRule>
  </conditionalFormatting>
  <conditionalFormatting sqref="Q1068">
    <cfRule type="expression" dxfId="9011" priority="4328">
      <formula>$CI$1=4</formula>
    </cfRule>
  </conditionalFormatting>
  <conditionalFormatting sqref="Q1075">
    <cfRule type="expression" dxfId="9010" priority="4243">
      <formula>$CI$1=1</formula>
    </cfRule>
  </conditionalFormatting>
  <conditionalFormatting sqref="Q1076">
    <cfRule type="expression" dxfId="9009" priority="4242">
      <formula>$CI$1=2</formula>
    </cfRule>
  </conditionalFormatting>
  <conditionalFormatting sqref="Q1077">
    <cfRule type="expression" dxfId="9008" priority="4241">
      <formula>$CI$1=3</formula>
    </cfRule>
  </conditionalFormatting>
  <conditionalFormatting sqref="Q1078">
    <cfRule type="expression" dxfId="9007" priority="4240">
      <formula>$CI$1=4</formula>
    </cfRule>
  </conditionalFormatting>
  <conditionalFormatting sqref="Q1085">
    <cfRule type="expression" dxfId="9006" priority="4155">
      <formula>$CI$1=1</formula>
    </cfRule>
  </conditionalFormatting>
  <conditionalFormatting sqref="Q1086">
    <cfRule type="expression" dxfId="9005" priority="4154">
      <formula>$CI$1=2</formula>
    </cfRule>
  </conditionalFormatting>
  <conditionalFormatting sqref="Q1087">
    <cfRule type="expression" dxfId="9004" priority="4153">
      <formula>$CI$1=3</formula>
    </cfRule>
  </conditionalFormatting>
  <conditionalFormatting sqref="Q1088">
    <cfRule type="expression" dxfId="9003" priority="4152">
      <formula>$CI$1=4</formula>
    </cfRule>
  </conditionalFormatting>
  <conditionalFormatting sqref="Q1095">
    <cfRule type="expression" dxfId="9002" priority="4067">
      <formula>$CI$1=1</formula>
    </cfRule>
  </conditionalFormatting>
  <conditionalFormatting sqref="Q1096">
    <cfRule type="expression" dxfId="9001" priority="4066">
      <formula>$CI$1=2</formula>
    </cfRule>
  </conditionalFormatting>
  <conditionalFormatting sqref="Q1097">
    <cfRule type="expression" dxfId="9000" priority="4065">
      <formula>$CI$1=3</formula>
    </cfRule>
  </conditionalFormatting>
  <conditionalFormatting sqref="Q1098">
    <cfRule type="expression" dxfId="8999" priority="4064">
      <formula>$CI$1=4</formula>
    </cfRule>
  </conditionalFormatting>
  <conditionalFormatting sqref="Q1105">
    <cfRule type="expression" dxfId="8998" priority="3979">
      <formula>$CI$1=1</formula>
    </cfRule>
  </conditionalFormatting>
  <conditionalFormatting sqref="Q1106">
    <cfRule type="expression" dxfId="8997" priority="3978">
      <formula>$CI$1=2</formula>
    </cfRule>
  </conditionalFormatting>
  <conditionalFormatting sqref="Q1107">
    <cfRule type="expression" dxfId="8996" priority="3977">
      <formula>$CI$1=3</formula>
    </cfRule>
  </conditionalFormatting>
  <conditionalFormatting sqref="Q1108">
    <cfRule type="expression" dxfId="8995" priority="3976">
      <formula>$CI$1=4</formula>
    </cfRule>
  </conditionalFormatting>
  <conditionalFormatting sqref="Q1115">
    <cfRule type="expression" dxfId="8994" priority="3891">
      <formula>$CI$1=1</formula>
    </cfRule>
  </conditionalFormatting>
  <conditionalFormatting sqref="Q1116">
    <cfRule type="expression" dxfId="8993" priority="3890">
      <formula>$CI$1=2</formula>
    </cfRule>
  </conditionalFormatting>
  <conditionalFormatting sqref="Q1117">
    <cfRule type="expression" dxfId="8992" priority="3889">
      <formula>$CI$1=3</formula>
    </cfRule>
  </conditionalFormatting>
  <conditionalFormatting sqref="Q1118">
    <cfRule type="expression" dxfId="8991" priority="3888">
      <formula>$CI$1=4</formula>
    </cfRule>
  </conditionalFormatting>
  <conditionalFormatting sqref="Q1125">
    <cfRule type="expression" dxfId="8990" priority="3803">
      <formula>$CI$1=1</formula>
    </cfRule>
  </conditionalFormatting>
  <conditionalFormatting sqref="Q1126">
    <cfRule type="expression" dxfId="8989" priority="3802">
      <formula>$CI$1=2</formula>
    </cfRule>
  </conditionalFormatting>
  <conditionalFormatting sqref="Q1127">
    <cfRule type="expression" dxfId="8988" priority="3801">
      <formula>$CI$1=3</formula>
    </cfRule>
  </conditionalFormatting>
  <conditionalFormatting sqref="Q1128">
    <cfRule type="expression" dxfId="8987" priority="3800">
      <formula>$CI$1=4</formula>
    </cfRule>
  </conditionalFormatting>
  <conditionalFormatting sqref="Q1135">
    <cfRule type="expression" dxfId="8986" priority="3715">
      <formula>$CI$1=1</formula>
    </cfRule>
  </conditionalFormatting>
  <conditionalFormatting sqref="Q1136">
    <cfRule type="expression" dxfId="8985" priority="3714">
      <formula>$CI$1=2</formula>
    </cfRule>
  </conditionalFormatting>
  <conditionalFormatting sqref="Q1137">
    <cfRule type="expression" dxfId="8984" priority="3713">
      <formula>$CI$1=3</formula>
    </cfRule>
  </conditionalFormatting>
  <conditionalFormatting sqref="Q1138">
    <cfRule type="expression" dxfId="8983" priority="3712">
      <formula>$CI$1=4</formula>
    </cfRule>
  </conditionalFormatting>
  <conditionalFormatting sqref="Q1145">
    <cfRule type="expression" dxfId="8982" priority="3627">
      <formula>$CI$1=1</formula>
    </cfRule>
  </conditionalFormatting>
  <conditionalFormatting sqref="Q1146">
    <cfRule type="expression" dxfId="8981" priority="3626">
      <formula>$CI$1=2</formula>
    </cfRule>
  </conditionalFormatting>
  <conditionalFormatting sqref="Q1147">
    <cfRule type="expression" dxfId="8980" priority="3625">
      <formula>$CI$1=3</formula>
    </cfRule>
  </conditionalFormatting>
  <conditionalFormatting sqref="Q1148">
    <cfRule type="expression" dxfId="8979" priority="3624">
      <formula>$CI$1=4</formula>
    </cfRule>
  </conditionalFormatting>
  <conditionalFormatting sqref="Q1155">
    <cfRule type="expression" dxfId="8978" priority="3539">
      <formula>$CI$1=1</formula>
    </cfRule>
  </conditionalFormatting>
  <conditionalFormatting sqref="Q1156">
    <cfRule type="expression" dxfId="8977" priority="3538">
      <formula>$CI$1=2</formula>
    </cfRule>
  </conditionalFormatting>
  <conditionalFormatting sqref="Q1157">
    <cfRule type="expression" dxfId="8976" priority="3537">
      <formula>$CI$1=3</formula>
    </cfRule>
  </conditionalFormatting>
  <conditionalFormatting sqref="Q1158">
    <cfRule type="expression" dxfId="8975" priority="3536">
      <formula>$CI$1=4</formula>
    </cfRule>
  </conditionalFormatting>
  <conditionalFormatting sqref="Q1165">
    <cfRule type="expression" dxfId="8974" priority="3451">
      <formula>$CI$1=1</formula>
    </cfRule>
  </conditionalFormatting>
  <conditionalFormatting sqref="Q1166">
    <cfRule type="expression" dxfId="8973" priority="3450">
      <formula>$CI$1=2</formula>
    </cfRule>
  </conditionalFormatting>
  <conditionalFormatting sqref="Q1167">
    <cfRule type="expression" dxfId="8972" priority="3449">
      <formula>$CI$1=3</formula>
    </cfRule>
  </conditionalFormatting>
  <conditionalFormatting sqref="Q1168">
    <cfRule type="expression" dxfId="8971" priority="3448">
      <formula>$CI$1=4</formula>
    </cfRule>
  </conditionalFormatting>
  <conditionalFormatting sqref="Q1175">
    <cfRule type="expression" dxfId="8970" priority="3363">
      <formula>$CI$1=1</formula>
    </cfRule>
  </conditionalFormatting>
  <conditionalFormatting sqref="Q1176">
    <cfRule type="expression" dxfId="8969" priority="3362">
      <formula>$CI$1=2</formula>
    </cfRule>
  </conditionalFormatting>
  <conditionalFormatting sqref="Q1177">
    <cfRule type="expression" dxfId="8968" priority="3361">
      <formula>$CI$1=3</formula>
    </cfRule>
  </conditionalFormatting>
  <conditionalFormatting sqref="Q1178">
    <cfRule type="expression" dxfId="8967" priority="3360">
      <formula>$CI$1=4</formula>
    </cfRule>
  </conditionalFormatting>
  <conditionalFormatting sqref="Q1185">
    <cfRule type="expression" dxfId="8966" priority="3275">
      <formula>$CI$1=1</formula>
    </cfRule>
  </conditionalFormatting>
  <conditionalFormatting sqref="Q1186">
    <cfRule type="expression" dxfId="8965" priority="3274">
      <formula>$CI$1=2</formula>
    </cfRule>
  </conditionalFormatting>
  <conditionalFormatting sqref="Q1187">
    <cfRule type="expression" dxfId="8964" priority="3273">
      <formula>$CI$1=3</formula>
    </cfRule>
  </conditionalFormatting>
  <conditionalFormatting sqref="Q1188">
    <cfRule type="expression" dxfId="8963" priority="3272">
      <formula>$CI$1=4</formula>
    </cfRule>
  </conditionalFormatting>
  <conditionalFormatting sqref="Q1195">
    <cfRule type="expression" dxfId="8962" priority="3187">
      <formula>$CI$1=1</formula>
    </cfRule>
  </conditionalFormatting>
  <conditionalFormatting sqref="Q1196">
    <cfRule type="expression" dxfId="8961" priority="3186">
      <formula>$CI$1=2</formula>
    </cfRule>
  </conditionalFormatting>
  <conditionalFormatting sqref="Q1197">
    <cfRule type="expression" dxfId="8960" priority="3185">
      <formula>$CI$1=3</formula>
    </cfRule>
  </conditionalFormatting>
  <conditionalFormatting sqref="Q1198">
    <cfRule type="expression" dxfId="8959" priority="3184">
      <formula>$CI$1=4</formula>
    </cfRule>
  </conditionalFormatting>
  <conditionalFormatting sqref="Q1205">
    <cfRule type="expression" dxfId="8958" priority="3099">
      <formula>$CI$1=1</formula>
    </cfRule>
  </conditionalFormatting>
  <conditionalFormatting sqref="Q1206">
    <cfRule type="expression" dxfId="8957" priority="3098">
      <formula>$CI$1=2</formula>
    </cfRule>
  </conditionalFormatting>
  <conditionalFormatting sqref="Q1207">
    <cfRule type="expression" dxfId="8956" priority="3097">
      <formula>$CI$1=3</formula>
    </cfRule>
  </conditionalFormatting>
  <conditionalFormatting sqref="Q1208">
    <cfRule type="expression" dxfId="8955" priority="3096">
      <formula>$CI$1=4</formula>
    </cfRule>
  </conditionalFormatting>
  <conditionalFormatting sqref="Q1215">
    <cfRule type="expression" dxfId="8954" priority="3011">
      <formula>$CI$1=1</formula>
    </cfRule>
  </conditionalFormatting>
  <conditionalFormatting sqref="Q1216">
    <cfRule type="expression" dxfId="8953" priority="3010">
      <formula>$CI$1=2</formula>
    </cfRule>
  </conditionalFormatting>
  <conditionalFormatting sqref="Q1217">
    <cfRule type="expression" dxfId="8952" priority="3009">
      <formula>$CI$1=3</formula>
    </cfRule>
  </conditionalFormatting>
  <conditionalFormatting sqref="Q1218">
    <cfRule type="expression" dxfId="8951" priority="3008">
      <formula>$CI$1=4</formula>
    </cfRule>
  </conditionalFormatting>
  <conditionalFormatting sqref="Q1225">
    <cfRule type="expression" dxfId="8950" priority="2923">
      <formula>$CI$1=1</formula>
    </cfRule>
  </conditionalFormatting>
  <conditionalFormatting sqref="Q1226">
    <cfRule type="expression" dxfId="8949" priority="2922">
      <formula>$CI$1=2</formula>
    </cfRule>
  </conditionalFormatting>
  <conditionalFormatting sqref="Q1227">
    <cfRule type="expression" dxfId="8948" priority="2921">
      <formula>$CI$1=3</formula>
    </cfRule>
  </conditionalFormatting>
  <conditionalFormatting sqref="Q1228">
    <cfRule type="expression" dxfId="8947" priority="2920">
      <formula>$CI$1=4</formula>
    </cfRule>
  </conditionalFormatting>
  <conditionalFormatting sqref="Q1235">
    <cfRule type="expression" dxfId="8946" priority="2835">
      <formula>$CI$1=1</formula>
    </cfRule>
  </conditionalFormatting>
  <conditionalFormatting sqref="Q1236">
    <cfRule type="expression" dxfId="8945" priority="2834">
      <formula>$CI$1=2</formula>
    </cfRule>
  </conditionalFormatting>
  <conditionalFormatting sqref="Q1237">
    <cfRule type="expression" dxfId="8944" priority="2833">
      <formula>$CI$1=3</formula>
    </cfRule>
  </conditionalFormatting>
  <conditionalFormatting sqref="Q1238">
    <cfRule type="expression" dxfId="8943" priority="2832">
      <formula>$CI$1=4</formula>
    </cfRule>
  </conditionalFormatting>
  <conditionalFormatting sqref="Q1245">
    <cfRule type="expression" dxfId="8942" priority="2747">
      <formula>$CI$1=1</formula>
    </cfRule>
  </conditionalFormatting>
  <conditionalFormatting sqref="Q1246">
    <cfRule type="expression" dxfId="8941" priority="2746">
      <formula>$CI$1=2</formula>
    </cfRule>
  </conditionalFormatting>
  <conditionalFormatting sqref="Q1247">
    <cfRule type="expression" dxfId="8940" priority="2745">
      <formula>$CI$1=3</formula>
    </cfRule>
  </conditionalFormatting>
  <conditionalFormatting sqref="Q1248">
    <cfRule type="expression" dxfId="8939" priority="2744">
      <formula>$CI$1=4</formula>
    </cfRule>
  </conditionalFormatting>
  <conditionalFormatting sqref="Q1255">
    <cfRule type="expression" dxfId="8938" priority="2659">
      <formula>$CI$1=1</formula>
    </cfRule>
  </conditionalFormatting>
  <conditionalFormatting sqref="Q1256">
    <cfRule type="expression" dxfId="8937" priority="2658">
      <formula>$CI$1=2</formula>
    </cfRule>
  </conditionalFormatting>
  <conditionalFormatting sqref="Q1257">
    <cfRule type="expression" dxfId="8936" priority="2657">
      <formula>$CI$1=3</formula>
    </cfRule>
  </conditionalFormatting>
  <conditionalFormatting sqref="Q1258">
    <cfRule type="expression" dxfId="8935" priority="2656">
      <formula>$CI$1=4</formula>
    </cfRule>
  </conditionalFormatting>
  <conditionalFormatting sqref="Q1265">
    <cfRule type="expression" dxfId="8934" priority="2571">
      <formula>$CI$1=1</formula>
    </cfRule>
  </conditionalFormatting>
  <conditionalFormatting sqref="Q1266">
    <cfRule type="expression" dxfId="8933" priority="2570">
      <formula>$CI$1=2</formula>
    </cfRule>
  </conditionalFormatting>
  <conditionalFormatting sqref="Q1267">
    <cfRule type="expression" dxfId="8932" priority="2569">
      <formula>$CI$1=3</formula>
    </cfRule>
  </conditionalFormatting>
  <conditionalFormatting sqref="Q1268">
    <cfRule type="expression" dxfId="8931" priority="2568">
      <formula>$CI$1=4</formula>
    </cfRule>
  </conditionalFormatting>
  <conditionalFormatting sqref="Q1275">
    <cfRule type="expression" dxfId="8930" priority="2483">
      <formula>$CI$1=1</formula>
    </cfRule>
  </conditionalFormatting>
  <conditionalFormatting sqref="Q1276">
    <cfRule type="expression" dxfId="8929" priority="2482">
      <formula>$CI$1=2</formula>
    </cfRule>
  </conditionalFormatting>
  <conditionalFormatting sqref="Q1277">
    <cfRule type="expression" dxfId="8928" priority="2481">
      <formula>$CI$1=3</formula>
    </cfRule>
  </conditionalFormatting>
  <conditionalFormatting sqref="Q1278">
    <cfRule type="expression" dxfId="8927" priority="2480">
      <formula>$CI$1=4</formula>
    </cfRule>
  </conditionalFormatting>
  <conditionalFormatting sqref="Q1285">
    <cfRule type="expression" dxfId="8926" priority="2395">
      <formula>$CI$1=1</formula>
    </cfRule>
  </conditionalFormatting>
  <conditionalFormatting sqref="Q1286">
    <cfRule type="expression" dxfId="8925" priority="2394">
      <formula>$CI$1=2</formula>
    </cfRule>
  </conditionalFormatting>
  <conditionalFormatting sqref="Q1287">
    <cfRule type="expression" dxfId="8924" priority="2393">
      <formula>$CI$1=3</formula>
    </cfRule>
  </conditionalFormatting>
  <conditionalFormatting sqref="Q1288">
    <cfRule type="expression" dxfId="8923" priority="2392">
      <formula>$CI$1=4</formula>
    </cfRule>
  </conditionalFormatting>
  <conditionalFormatting sqref="Q1295">
    <cfRule type="expression" dxfId="8922" priority="2307">
      <formula>$CI$1=1</formula>
    </cfRule>
  </conditionalFormatting>
  <conditionalFormatting sqref="Q1296">
    <cfRule type="expression" dxfId="8921" priority="2306">
      <formula>$CI$1=2</formula>
    </cfRule>
  </conditionalFormatting>
  <conditionalFormatting sqref="Q1297">
    <cfRule type="expression" dxfId="8920" priority="2305">
      <formula>$CI$1=3</formula>
    </cfRule>
  </conditionalFormatting>
  <conditionalFormatting sqref="Q1298">
    <cfRule type="expression" dxfId="8919" priority="2304">
      <formula>$CI$1=4</formula>
    </cfRule>
  </conditionalFormatting>
  <conditionalFormatting sqref="Q1305">
    <cfRule type="expression" dxfId="8918" priority="2219">
      <formula>$CI$1=1</formula>
    </cfRule>
  </conditionalFormatting>
  <conditionalFormatting sqref="Q1306">
    <cfRule type="expression" dxfId="8917" priority="2218">
      <formula>$CI$1=2</formula>
    </cfRule>
  </conditionalFormatting>
  <conditionalFormatting sqref="Q1307">
    <cfRule type="expression" dxfId="8916" priority="2217">
      <formula>$CI$1=3</formula>
    </cfRule>
  </conditionalFormatting>
  <conditionalFormatting sqref="Q1308">
    <cfRule type="expression" dxfId="8915" priority="2216">
      <formula>$CI$1=4</formula>
    </cfRule>
  </conditionalFormatting>
  <conditionalFormatting sqref="Q1315">
    <cfRule type="expression" dxfId="8914" priority="2131">
      <formula>$CI$1=1</formula>
    </cfRule>
  </conditionalFormatting>
  <conditionalFormatting sqref="Q1316">
    <cfRule type="expression" dxfId="8913" priority="2130">
      <formula>$CI$1=2</formula>
    </cfRule>
  </conditionalFormatting>
  <conditionalFormatting sqref="Q1317">
    <cfRule type="expression" dxfId="8912" priority="2129">
      <formula>$CI$1=3</formula>
    </cfRule>
  </conditionalFormatting>
  <conditionalFormatting sqref="Q1318">
    <cfRule type="expression" dxfId="8911" priority="2128">
      <formula>$CI$1=4</formula>
    </cfRule>
  </conditionalFormatting>
  <conditionalFormatting sqref="Q1325">
    <cfRule type="expression" dxfId="8910" priority="2043">
      <formula>$CI$1=1</formula>
    </cfRule>
  </conditionalFormatting>
  <conditionalFormatting sqref="Q1326">
    <cfRule type="expression" dxfId="8909" priority="2042">
      <formula>$CI$1=2</formula>
    </cfRule>
  </conditionalFormatting>
  <conditionalFormatting sqref="Q1327">
    <cfRule type="expression" dxfId="8908" priority="2041">
      <formula>$CI$1=3</formula>
    </cfRule>
  </conditionalFormatting>
  <conditionalFormatting sqref="Q1328">
    <cfRule type="expression" dxfId="8907" priority="2040">
      <formula>$CI$1=4</formula>
    </cfRule>
  </conditionalFormatting>
  <conditionalFormatting sqref="Q1335">
    <cfRule type="expression" dxfId="8906" priority="1955">
      <formula>$CI$1=1</formula>
    </cfRule>
  </conditionalFormatting>
  <conditionalFormatting sqref="Q1336">
    <cfRule type="expression" dxfId="8905" priority="1954">
      <formula>$CI$1=2</formula>
    </cfRule>
  </conditionalFormatting>
  <conditionalFormatting sqref="Q1337">
    <cfRule type="expression" dxfId="8904" priority="1953">
      <formula>$CI$1=3</formula>
    </cfRule>
  </conditionalFormatting>
  <conditionalFormatting sqref="Q1338">
    <cfRule type="expression" dxfId="8903" priority="1952">
      <formula>$CI$1=4</formula>
    </cfRule>
  </conditionalFormatting>
  <conditionalFormatting sqref="Q1345">
    <cfRule type="expression" dxfId="8902" priority="1867">
      <formula>$CI$1=1</formula>
    </cfRule>
  </conditionalFormatting>
  <conditionalFormatting sqref="Q1346">
    <cfRule type="expression" dxfId="8901" priority="1866">
      <formula>$CI$1=2</formula>
    </cfRule>
  </conditionalFormatting>
  <conditionalFormatting sqref="Q1347">
    <cfRule type="expression" dxfId="8900" priority="1865">
      <formula>$CI$1=3</formula>
    </cfRule>
  </conditionalFormatting>
  <conditionalFormatting sqref="Q1348">
    <cfRule type="expression" dxfId="8899" priority="1864">
      <formula>$CI$1=4</formula>
    </cfRule>
  </conditionalFormatting>
  <conditionalFormatting sqref="Q1355">
    <cfRule type="expression" dxfId="8898" priority="1779">
      <formula>$CI$1=1</formula>
    </cfRule>
  </conditionalFormatting>
  <conditionalFormatting sqref="Q1356">
    <cfRule type="expression" dxfId="8897" priority="1778">
      <formula>$CI$1=2</formula>
    </cfRule>
  </conditionalFormatting>
  <conditionalFormatting sqref="Q1357">
    <cfRule type="expression" dxfId="8896" priority="1777">
      <formula>$CI$1=3</formula>
    </cfRule>
  </conditionalFormatting>
  <conditionalFormatting sqref="Q1358">
    <cfRule type="expression" dxfId="8895" priority="1776">
      <formula>$CI$1=4</formula>
    </cfRule>
  </conditionalFormatting>
  <conditionalFormatting sqref="Q1365">
    <cfRule type="expression" dxfId="8894" priority="1691">
      <formula>$CI$1=1</formula>
    </cfRule>
  </conditionalFormatting>
  <conditionalFormatting sqref="Q1366">
    <cfRule type="expression" dxfId="8893" priority="1690">
      <formula>$CI$1=2</formula>
    </cfRule>
  </conditionalFormatting>
  <conditionalFormatting sqref="Q1367">
    <cfRule type="expression" dxfId="8892" priority="1689">
      <formula>$CI$1=3</formula>
    </cfRule>
  </conditionalFormatting>
  <conditionalFormatting sqref="Q1368">
    <cfRule type="expression" dxfId="8891" priority="1688">
      <formula>$CI$1=4</formula>
    </cfRule>
  </conditionalFormatting>
  <conditionalFormatting sqref="Q1375">
    <cfRule type="expression" dxfId="8890" priority="1603">
      <formula>$CI$1=1</formula>
    </cfRule>
  </conditionalFormatting>
  <conditionalFormatting sqref="Q1376">
    <cfRule type="expression" dxfId="8889" priority="1602">
      <formula>$CI$1=2</formula>
    </cfRule>
  </conditionalFormatting>
  <conditionalFormatting sqref="Q1377">
    <cfRule type="expression" dxfId="8888" priority="1601">
      <formula>$CI$1=3</formula>
    </cfRule>
  </conditionalFormatting>
  <conditionalFormatting sqref="Q1378">
    <cfRule type="expression" dxfId="8887" priority="1600">
      <formula>$CI$1=4</formula>
    </cfRule>
  </conditionalFormatting>
  <conditionalFormatting sqref="Q1385">
    <cfRule type="expression" dxfId="8886" priority="1515">
      <formula>$CI$1=1</formula>
    </cfRule>
  </conditionalFormatting>
  <conditionalFormatting sqref="Q1386">
    <cfRule type="expression" dxfId="8885" priority="1514">
      <formula>$CI$1=2</formula>
    </cfRule>
  </conditionalFormatting>
  <conditionalFormatting sqref="Q1387">
    <cfRule type="expression" dxfId="8884" priority="1513">
      <formula>$CI$1=3</formula>
    </cfRule>
  </conditionalFormatting>
  <conditionalFormatting sqref="Q1388">
    <cfRule type="expression" dxfId="8883" priority="1512">
      <formula>$CI$1=4</formula>
    </cfRule>
  </conditionalFormatting>
  <conditionalFormatting sqref="Q1395">
    <cfRule type="expression" dxfId="8882" priority="1427">
      <formula>$CI$1=1</formula>
    </cfRule>
  </conditionalFormatting>
  <conditionalFormatting sqref="Q1396">
    <cfRule type="expression" dxfId="8881" priority="1426">
      <formula>$CI$1=2</formula>
    </cfRule>
  </conditionalFormatting>
  <conditionalFormatting sqref="Q1397">
    <cfRule type="expression" dxfId="8880" priority="1425">
      <formula>$CI$1=3</formula>
    </cfRule>
  </conditionalFormatting>
  <conditionalFormatting sqref="Q1398">
    <cfRule type="expression" dxfId="8879" priority="1424">
      <formula>$CI$1=4</formula>
    </cfRule>
  </conditionalFormatting>
  <conditionalFormatting sqref="Q1405">
    <cfRule type="expression" dxfId="8878" priority="1339">
      <formula>$CI$1=1</formula>
    </cfRule>
  </conditionalFormatting>
  <conditionalFormatting sqref="Q1406">
    <cfRule type="expression" dxfId="8877" priority="1338">
      <formula>$CI$1=2</formula>
    </cfRule>
  </conditionalFormatting>
  <conditionalFormatting sqref="Q1407">
    <cfRule type="expression" dxfId="8876" priority="1337">
      <formula>$CI$1=3</formula>
    </cfRule>
  </conditionalFormatting>
  <conditionalFormatting sqref="Q1408">
    <cfRule type="expression" dxfId="8875" priority="1336">
      <formula>$CI$1=4</formula>
    </cfRule>
  </conditionalFormatting>
  <conditionalFormatting sqref="Q1415">
    <cfRule type="expression" dxfId="8874" priority="1251">
      <formula>$CI$1=1</formula>
    </cfRule>
  </conditionalFormatting>
  <conditionalFormatting sqref="Q1416">
    <cfRule type="expression" dxfId="8873" priority="1250">
      <formula>$CI$1=2</formula>
    </cfRule>
  </conditionalFormatting>
  <conditionalFormatting sqref="Q1417">
    <cfRule type="expression" dxfId="8872" priority="1249">
      <formula>$CI$1=3</formula>
    </cfRule>
  </conditionalFormatting>
  <conditionalFormatting sqref="Q1418">
    <cfRule type="expression" dxfId="8871" priority="1248">
      <formula>$CI$1=4</formula>
    </cfRule>
  </conditionalFormatting>
  <conditionalFormatting sqref="Q1425">
    <cfRule type="expression" dxfId="8870" priority="1163">
      <formula>$CI$1=1</formula>
    </cfRule>
  </conditionalFormatting>
  <conditionalFormatting sqref="Q1426">
    <cfRule type="expression" dxfId="8869" priority="1162">
      <formula>$CI$1=2</formula>
    </cfRule>
  </conditionalFormatting>
  <conditionalFormatting sqref="Q1427">
    <cfRule type="expression" dxfId="8868" priority="1161">
      <formula>$CI$1=3</formula>
    </cfRule>
  </conditionalFormatting>
  <conditionalFormatting sqref="Q1428">
    <cfRule type="expression" dxfId="8867" priority="1160">
      <formula>$CI$1=4</formula>
    </cfRule>
  </conditionalFormatting>
  <conditionalFormatting sqref="Q1435">
    <cfRule type="expression" dxfId="8866" priority="1075">
      <formula>$CI$1=1</formula>
    </cfRule>
  </conditionalFormatting>
  <conditionalFormatting sqref="Q1436">
    <cfRule type="expression" dxfId="8865" priority="1074">
      <formula>$CI$1=2</formula>
    </cfRule>
  </conditionalFormatting>
  <conditionalFormatting sqref="Q1437">
    <cfRule type="expression" dxfId="8864" priority="1073">
      <formula>$CI$1=3</formula>
    </cfRule>
  </conditionalFormatting>
  <conditionalFormatting sqref="Q1438">
    <cfRule type="expression" dxfId="8863" priority="1072">
      <formula>$CI$1=4</formula>
    </cfRule>
  </conditionalFormatting>
  <conditionalFormatting sqref="Q1445">
    <cfRule type="expression" dxfId="8862" priority="987">
      <formula>$CI$1=1</formula>
    </cfRule>
  </conditionalFormatting>
  <conditionalFormatting sqref="Q1446">
    <cfRule type="expression" dxfId="8861" priority="986">
      <formula>$CI$1=2</formula>
    </cfRule>
  </conditionalFormatting>
  <conditionalFormatting sqref="Q1447">
    <cfRule type="expression" dxfId="8860" priority="985">
      <formula>$CI$1=3</formula>
    </cfRule>
  </conditionalFormatting>
  <conditionalFormatting sqref="Q1448">
    <cfRule type="expression" dxfId="8859" priority="984">
      <formula>$CI$1=4</formula>
    </cfRule>
  </conditionalFormatting>
  <conditionalFormatting sqref="Q1455">
    <cfRule type="expression" dxfId="8858" priority="899">
      <formula>$CI$1=1</formula>
    </cfRule>
  </conditionalFormatting>
  <conditionalFormatting sqref="Q1456">
    <cfRule type="expression" dxfId="8857" priority="898">
      <formula>$CI$1=2</formula>
    </cfRule>
  </conditionalFormatting>
  <conditionalFormatting sqref="Q1457">
    <cfRule type="expression" dxfId="8856" priority="897">
      <formula>$CI$1=3</formula>
    </cfRule>
  </conditionalFormatting>
  <conditionalFormatting sqref="Q1458">
    <cfRule type="expression" dxfId="8855" priority="896">
      <formula>$CI$1=4</formula>
    </cfRule>
  </conditionalFormatting>
  <conditionalFormatting sqref="Q1465">
    <cfRule type="expression" dxfId="8854" priority="811">
      <formula>$CI$1=1</formula>
    </cfRule>
  </conditionalFormatting>
  <conditionalFormatting sqref="Q1466">
    <cfRule type="expression" dxfId="8853" priority="810">
      <formula>$CI$1=2</formula>
    </cfRule>
  </conditionalFormatting>
  <conditionalFormatting sqref="Q1467">
    <cfRule type="expression" dxfId="8852" priority="809">
      <formula>$CI$1=3</formula>
    </cfRule>
  </conditionalFormatting>
  <conditionalFormatting sqref="Q1468">
    <cfRule type="expression" dxfId="8851" priority="808">
      <formula>$CI$1=4</formula>
    </cfRule>
  </conditionalFormatting>
  <conditionalFormatting sqref="Q1475">
    <cfRule type="expression" dxfId="8850" priority="723">
      <formula>$CI$1=1</formula>
    </cfRule>
  </conditionalFormatting>
  <conditionalFormatting sqref="Q1476">
    <cfRule type="expression" dxfId="8849" priority="722">
      <formula>$CI$1=2</formula>
    </cfRule>
  </conditionalFormatting>
  <conditionalFormatting sqref="Q1477">
    <cfRule type="expression" dxfId="8848" priority="721">
      <formula>$CI$1=3</formula>
    </cfRule>
  </conditionalFormatting>
  <conditionalFormatting sqref="Q1478">
    <cfRule type="expression" dxfId="8847" priority="720">
      <formula>$CI$1=4</formula>
    </cfRule>
  </conditionalFormatting>
  <conditionalFormatting sqref="Q1485">
    <cfRule type="expression" dxfId="8846" priority="635">
      <formula>$CI$1=1</formula>
    </cfRule>
  </conditionalFormatting>
  <conditionalFormatting sqref="Q1486">
    <cfRule type="expression" dxfId="8845" priority="634">
      <formula>$CI$1=2</formula>
    </cfRule>
  </conditionalFormatting>
  <conditionalFormatting sqref="Q1487">
    <cfRule type="expression" dxfId="8844" priority="633">
      <formula>$CI$1=3</formula>
    </cfRule>
  </conditionalFormatting>
  <conditionalFormatting sqref="Q1488">
    <cfRule type="expression" dxfId="8843" priority="632">
      <formula>$CI$1=4</formula>
    </cfRule>
  </conditionalFormatting>
  <conditionalFormatting sqref="Q1495">
    <cfRule type="expression" dxfId="8842" priority="547">
      <formula>$CI$1=1</formula>
    </cfRule>
  </conditionalFormatting>
  <conditionalFormatting sqref="Q1496">
    <cfRule type="expression" dxfId="8841" priority="546">
      <formula>$CI$1=2</formula>
    </cfRule>
  </conditionalFormatting>
  <conditionalFormatting sqref="Q1497">
    <cfRule type="expression" dxfId="8840" priority="545">
      <formula>$CI$1=3</formula>
    </cfRule>
  </conditionalFormatting>
  <conditionalFormatting sqref="Q1498">
    <cfRule type="expression" dxfId="8839" priority="544">
      <formula>$CI$1=4</formula>
    </cfRule>
  </conditionalFormatting>
  <conditionalFormatting sqref="S5">
    <cfRule type="expression" dxfId="8838" priority="23443">
      <formula>$CI$1=1</formula>
    </cfRule>
  </conditionalFormatting>
  <conditionalFormatting sqref="S6">
    <cfRule type="expression" dxfId="8837" priority="23442">
      <formula>$CI$1=2</formula>
    </cfRule>
  </conditionalFormatting>
  <conditionalFormatting sqref="S7">
    <cfRule type="expression" dxfId="8836" priority="23441">
      <formula>$CI$1=3</formula>
    </cfRule>
  </conditionalFormatting>
  <conditionalFormatting sqref="S8">
    <cfRule type="expression" dxfId="8835" priority="23440">
      <formula>$CI$1=4</formula>
    </cfRule>
  </conditionalFormatting>
  <conditionalFormatting sqref="S15">
    <cfRule type="expression" dxfId="8834" priority="13567">
      <formula>$CI$1=1</formula>
    </cfRule>
  </conditionalFormatting>
  <conditionalFormatting sqref="S16">
    <cfRule type="expression" dxfId="8833" priority="13566">
      <formula>$CI$1=2</formula>
    </cfRule>
  </conditionalFormatting>
  <conditionalFormatting sqref="S17">
    <cfRule type="expression" dxfId="8832" priority="13565">
      <formula>$CI$1=3</formula>
    </cfRule>
  </conditionalFormatting>
  <conditionalFormatting sqref="S18">
    <cfRule type="expression" dxfId="8831" priority="13564">
      <formula>$CI$1=4</formula>
    </cfRule>
  </conditionalFormatting>
  <conditionalFormatting sqref="S25">
    <cfRule type="expression" dxfId="8830" priority="13479">
      <formula>$CI$1=1</formula>
    </cfRule>
  </conditionalFormatting>
  <conditionalFormatting sqref="S26">
    <cfRule type="expression" dxfId="8829" priority="13478">
      <formula>$CI$1=2</formula>
    </cfRule>
  </conditionalFormatting>
  <conditionalFormatting sqref="S27">
    <cfRule type="expression" dxfId="8828" priority="13477">
      <formula>$CI$1=3</formula>
    </cfRule>
  </conditionalFormatting>
  <conditionalFormatting sqref="S28">
    <cfRule type="expression" dxfId="8827" priority="13476">
      <formula>$CI$1=4</formula>
    </cfRule>
  </conditionalFormatting>
  <conditionalFormatting sqref="S35">
    <cfRule type="expression" dxfId="8826" priority="13391">
      <formula>$CI$1=1</formula>
    </cfRule>
  </conditionalFormatting>
  <conditionalFormatting sqref="S36">
    <cfRule type="expression" dxfId="8825" priority="13390">
      <formula>$CI$1=2</formula>
    </cfRule>
  </conditionalFormatting>
  <conditionalFormatting sqref="S37">
    <cfRule type="expression" dxfId="8824" priority="13389">
      <formula>$CI$1=3</formula>
    </cfRule>
  </conditionalFormatting>
  <conditionalFormatting sqref="S38">
    <cfRule type="expression" dxfId="8823" priority="13388">
      <formula>$CI$1=4</formula>
    </cfRule>
  </conditionalFormatting>
  <conditionalFormatting sqref="S45">
    <cfRule type="expression" dxfId="8822" priority="13303">
      <formula>$CI$1=1</formula>
    </cfRule>
  </conditionalFormatting>
  <conditionalFormatting sqref="S46">
    <cfRule type="expression" dxfId="8821" priority="13302">
      <formula>$CI$1=2</formula>
    </cfRule>
  </conditionalFormatting>
  <conditionalFormatting sqref="S47">
    <cfRule type="expression" dxfId="8820" priority="13301">
      <formula>$CI$1=3</formula>
    </cfRule>
  </conditionalFormatting>
  <conditionalFormatting sqref="S48">
    <cfRule type="expression" dxfId="8819" priority="13300">
      <formula>$CI$1=4</formula>
    </cfRule>
  </conditionalFormatting>
  <conditionalFormatting sqref="S55">
    <cfRule type="expression" dxfId="8818" priority="13215">
      <formula>$CI$1=1</formula>
    </cfRule>
  </conditionalFormatting>
  <conditionalFormatting sqref="S56">
    <cfRule type="expression" dxfId="8817" priority="13214">
      <formula>$CI$1=2</formula>
    </cfRule>
  </conditionalFormatting>
  <conditionalFormatting sqref="S57">
    <cfRule type="expression" dxfId="8816" priority="13213">
      <formula>$CI$1=3</formula>
    </cfRule>
  </conditionalFormatting>
  <conditionalFormatting sqref="S58">
    <cfRule type="expression" dxfId="8815" priority="13212">
      <formula>$CI$1=4</formula>
    </cfRule>
  </conditionalFormatting>
  <conditionalFormatting sqref="S65">
    <cfRule type="expression" dxfId="8814" priority="13127">
      <formula>$CI$1=1</formula>
    </cfRule>
  </conditionalFormatting>
  <conditionalFormatting sqref="S66">
    <cfRule type="expression" dxfId="8813" priority="13126">
      <formula>$CI$1=2</formula>
    </cfRule>
  </conditionalFormatting>
  <conditionalFormatting sqref="S67">
    <cfRule type="expression" dxfId="8812" priority="13125">
      <formula>$CI$1=3</formula>
    </cfRule>
  </conditionalFormatting>
  <conditionalFormatting sqref="S68">
    <cfRule type="expression" dxfId="8811" priority="13124">
      <formula>$CI$1=4</formula>
    </cfRule>
  </conditionalFormatting>
  <conditionalFormatting sqref="S75">
    <cfRule type="expression" dxfId="8810" priority="13039">
      <formula>$CI$1=1</formula>
    </cfRule>
  </conditionalFormatting>
  <conditionalFormatting sqref="S76">
    <cfRule type="expression" dxfId="8809" priority="13038">
      <formula>$CI$1=2</formula>
    </cfRule>
  </conditionalFormatting>
  <conditionalFormatting sqref="S77">
    <cfRule type="expression" dxfId="8808" priority="13037">
      <formula>$CI$1=3</formula>
    </cfRule>
  </conditionalFormatting>
  <conditionalFormatting sqref="S78">
    <cfRule type="expression" dxfId="8807" priority="13036">
      <formula>$CI$1=4</formula>
    </cfRule>
  </conditionalFormatting>
  <conditionalFormatting sqref="S85">
    <cfRule type="expression" dxfId="8806" priority="12951">
      <formula>$CI$1=1</formula>
    </cfRule>
  </conditionalFormatting>
  <conditionalFormatting sqref="S86">
    <cfRule type="expression" dxfId="8805" priority="12950">
      <formula>$CI$1=2</formula>
    </cfRule>
  </conditionalFormatting>
  <conditionalFormatting sqref="S87">
    <cfRule type="expression" dxfId="8804" priority="12949">
      <formula>$CI$1=3</formula>
    </cfRule>
  </conditionalFormatting>
  <conditionalFormatting sqref="S88">
    <cfRule type="expression" dxfId="8803" priority="12948">
      <formula>$CI$1=4</formula>
    </cfRule>
  </conditionalFormatting>
  <conditionalFormatting sqref="S95">
    <cfRule type="expression" dxfId="8802" priority="12863">
      <formula>$CI$1=1</formula>
    </cfRule>
  </conditionalFormatting>
  <conditionalFormatting sqref="S96">
    <cfRule type="expression" dxfId="8801" priority="12862">
      <formula>$CI$1=2</formula>
    </cfRule>
  </conditionalFormatting>
  <conditionalFormatting sqref="S97">
    <cfRule type="expression" dxfId="8800" priority="12861">
      <formula>$CI$1=3</formula>
    </cfRule>
  </conditionalFormatting>
  <conditionalFormatting sqref="S98">
    <cfRule type="expression" dxfId="8799" priority="12860">
      <formula>$CI$1=4</formula>
    </cfRule>
  </conditionalFormatting>
  <conditionalFormatting sqref="S105">
    <cfRule type="expression" dxfId="8798" priority="12775">
      <formula>$CI$1=1</formula>
    </cfRule>
  </conditionalFormatting>
  <conditionalFormatting sqref="S106">
    <cfRule type="expression" dxfId="8797" priority="12774">
      <formula>$CI$1=2</formula>
    </cfRule>
  </conditionalFormatting>
  <conditionalFormatting sqref="S107">
    <cfRule type="expression" dxfId="8796" priority="12773">
      <formula>$CI$1=3</formula>
    </cfRule>
  </conditionalFormatting>
  <conditionalFormatting sqref="S108">
    <cfRule type="expression" dxfId="8795" priority="12772">
      <formula>$CI$1=4</formula>
    </cfRule>
  </conditionalFormatting>
  <conditionalFormatting sqref="S115">
    <cfRule type="expression" dxfId="8794" priority="12687">
      <formula>$CI$1=1</formula>
    </cfRule>
  </conditionalFormatting>
  <conditionalFormatting sqref="S116">
    <cfRule type="expression" dxfId="8793" priority="12686">
      <formula>$CI$1=2</formula>
    </cfRule>
  </conditionalFormatting>
  <conditionalFormatting sqref="S117">
    <cfRule type="expression" dxfId="8792" priority="12685">
      <formula>$CI$1=3</formula>
    </cfRule>
  </conditionalFormatting>
  <conditionalFormatting sqref="S118">
    <cfRule type="expression" dxfId="8791" priority="12684">
      <formula>$CI$1=4</formula>
    </cfRule>
  </conditionalFormatting>
  <conditionalFormatting sqref="S125 S135">
    <cfRule type="expression" dxfId="8790" priority="12511">
      <formula>$CI$1=1</formula>
    </cfRule>
  </conditionalFormatting>
  <conditionalFormatting sqref="S126 S136">
    <cfRule type="expression" dxfId="8789" priority="12510">
      <formula>$CI$1=2</formula>
    </cfRule>
  </conditionalFormatting>
  <conditionalFormatting sqref="S127 S137">
    <cfRule type="expression" dxfId="8788" priority="12509">
      <formula>$CI$1=3</formula>
    </cfRule>
  </conditionalFormatting>
  <conditionalFormatting sqref="S128 S138">
    <cfRule type="expression" dxfId="8787" priority="12508">
      <formula>$CI$1=4</formula>
    </cfRule>
  </conditionalFormatting>
  <conditionalFormatting sqref="S145 S155">
    <cfRule type="expression" dxfId="8786" priority="12335">
      <formula>$CI$1=1</formula>
    </cfRule>
  </conditionalFormatting>
  <conditionalFormatting sqref="S146 S156">
    <cfRule type="expression" dxfId="8785" priority="12334">
      <formula>$CI$1=2</formula>
    </cfRule>
  </conditionalFormatting>
  <conditionalFormatting sqref="S147 S157">
    <cfRule type="expression" dxfId="8784" priority="12333">
      <formula>$CI$1=3</formula>
    </cfRule>
  </conditionalFormatting>
  <conditionalFormatting sqref="S148 S158">
    <cfRule type="expression" dxfId="8783" priority="12332">
      <formula>$CI$1=4</formula>
    </cfRule>
  </conditionalFormatting>
  <conditionalFormatting sqref="S165">
    <cfRule type="expression" dxfId="8782" priority="12247">
      <formula>$CI$1=1</formula>
    </cfRule>
  </conditionalFormatting>
  <conditionalFormatting sqref="S166">
    <cfRule type="expression" dxfId="8781" priority="12246">
      <formula>$CI$1=2</formula>
    </cfRule>
  </conditionalFormatting>
  <conditionalFormatting sqref="S167">
    <cfRule type="expression" dxfId="8780" priority="12245">
      <formula>$CI$1=3</formula>
    </cfRule>
  </conditionalFormatting>
  <conditionalFormatting sqref="S168">
    <cfRule type="expression" dxfId="8779" priority="12244">
      <formula>$CI$1=4</formula>
    </cfRule>
  </conditionalFormatting>
  <conditionalFormatting sqref="S175">
    <cfRule type="expression" dxfId="8778" priority="12159">
      <formula>$CI$1=1</formula>
    </cfRule>
  </conditionalFormatting>
  <conditionalFormatting sqref="S176">
    <cfRule type="expression" dxfId="8777" priority="12158">
      <formula>$CI$1=2</formula>
    </cfRule>
  </conditionalFormatting>
  <conditionalFormatting sqref="S177">
    <cfRule type="expression" dxfId="8776" priority="12157">
      <formula>$CI$1=3</formula>
    </cfRule>
  </conditionalFormatting>
  <conditionalFormatting sqref="S178">
    <cfRule type="expression" dxfId="8775" priority="12156">
      <formula>$CI$1=4</formula>
    </cfRule>
  </conditionalFormatting>
  <conditionalFormatting sqref="S185 S195">
    <cfRule type="expression" dxfId="8774" priority="11983">
      <formula>$CI$1=1</formula>
    </cfRule>
  </conditionalFormatting>
  <conditionalFormatting sqref="S186 S196">
    <cfRule type="expression" dxfId="8773" priority="11982">
      <formula>$CI$1=2</formula>
    </cfRule>
  </conditionalFormatting>
  <conditionalFormatting sqref="S187 S197">
    <cfRule type="expression" dxfId="8772" priority="11981">
      <formula>$CI$1=3</formula>
    </cfRule>
  </conditionalFormatting>
  <conditionalFormatting sqref="S188 S198">
    <cfRule type="expression" dxfId="8771" priority="11980">
      <formula>$CI$1=4</formula>
    </cfRule>
  </conditionalFormatting>
  <conditionalFormatting sqref="S205">
    <cfRule type="expression" dxfId="8770" priority="11895">
      <formula>$CI$1=1</formula>
    </cfRule>
  </conditionalFormatting>
  <conditionalFormatting sqref="S206">
    <cfRule type="expression" dxfId="8769" priority="11894">
      <formula>$CI$1=2</formula>
    </cfRule>
  </conditionalFormatting>
  <conditionalFormatting sqref="S207">
    <cfRule type="expression" dxfId="8768" priority="11893">
      <formula>$CI$1=3</formula>
    </cfRule>
  </conditionalFormatting>
  <conditionalFormatting sqref="S208">
    <cfRule type="expression" dxfId="8767" priority="11892">
      <formula>$CI$1=4</formula>
    </cfRule>
  </conditionalFormatting>
  <conditionalFormatting sqref="S215">
    <cfRule type="expression" dxfId="8766" priority="11807">
      <formula>$CI$1=1</formula>
    </cfRule>
  </conditionalFormatting>
  <conditionalFormatting sqref="S216">
    <cfRule type="expression" dxfId="8765" priority="11806">
      <formula>$CI$1=2</formula>
    </cfRule>
  </conditionalFormatting>
  <conditionalFormatting sqref="S217">
    <cfRule type="expression" dxfId="8764" priority="11805">
      <formula>$CI$1=3</formula>
    </cfRule>
  </conditionalFormatting>
  <conditionalFormatting sqref="S218">
    <cfRule type="expression" dxfId="8763" priority="11804">
      <formula>$CI$1=4</formula>
    </cfRule>
  </conditionalFormatting>
  <conditionalFormatting sqref="S225">
    <cfRule type="expression" dxfId="8762" priority="11719">
      <formula>$CI$1=1</formula>
    </cfRule>
  </conditionalFormatting>
  <conditionalFormatting sqref="S226">
    <cfRule type="expression" dxfId="8761" priority="11718">
      <formula>$CI$1=2</formula>
    </cfRule>
  </conditionalFormatting>
  <conditionalFormatting sqref="S227">
    <cfRule type="expression" dxfId="8760" priority="11717">
      <formula>$CI$1=3</formula>
    </cfRule>
  </conditionalFormatting>
  <conditionalFormatting sqref="S228">
    <cfRule type="expression" dxfId="8759" priority="11716">
      <formula>$CI$1=4</formula>
    </cfRule>
  </conditionalFormatting>
  <conditionalFormatting sqref="S235">
    <cfRule type="expression" dxfId="8758" priority="11631">
      <formula>$CI$1=1</formula>
    </cfRule>
  </conditionalFormatting>
  <conditionalFormatting sqref="S236">
    <cfRule type="expression" dxfId="8757" priority="11630">
      <formula>$CI$1=2</formula>
    </cfRule>
  </conditionalFormatting>
  <conditionalFormatting sqref="S237">
    <cfRule type="expression" dxfId="8756" priority="11629">
      <formula>$CI$1=3</formula>
    </cfRule>
  </conditionalFormatting>
  <conditionalFormatting sqref="S238">
    <cfRule type="expression" dxfId="8755" priority="11628">
      <formula>$CI$1=4</formula>
    </cfRule>
  </conditionalFormatting>
  <conditionalFormatting sqref="S245">
    <cfRule type="expression" dxfId="8754" priority="11543">
      <formula>$CI$1=1</formula>
    </cfRule>
  </conditionalFormatting>
  <conditionalFormatting sqref="S246">
    <cfRule type="expression" dxfId="8753" priority="11542">
      <formula>$CI$1=2</formula>
    </cfRule>
  </conditionalFormatting>
  <conditionalFormatting sqref="S247">
    <cfRule type="expression" dxfId="8752" priority="11541">
      <formula>$CI$1=3</formula>
    </cfRule>
  </conditionalFormatting>
  <conditionalFormatting sqref="S248">
    <cfRule type="expression" dxfId="8751" priority="11540">
      <formula>$CI$1=4</formula>
    </cfRule>
  </conditionalFormatting>
  <conditionalFormatting sqref="S255">
    <cfRule type="expression" dxfId="8750" priority="11455">
      <formula>$CI$1=1</formula>
    </cfRule>
  </conditionalFormatting>
  <conditionalFormatting sqref="S256">
    <cfRule type="expression" dxfId="8749" priority="11454">
      <formula>$CI$1=2</formula>
    </cfRule>
  </conditionalFormatting>
  <conditionalFormatting sqref="S257">
    <cfRule type="expression" dxfId="8748" priority="11453">
      <formula>$CI$1=3</formula>
    </cfRule>
  </conditionalFormatting>
  <conditionalFormatting sqref="S258">
    <cfRule type="expression" dxfId="8747" priority="11452">
      <formula>$CI$1=4</formula>
    </cfRule>
  </conditionalFormatting>
  <conditionalFormatting sqref="S265">
    <cfRule type="expression" dxfId="8746" priority="11367">
      <formula>$CI$1=1</formula>
    </cfRule>
  </conditionalFormatting>
  <conditionalFormatting sqref="S266">
    <cfRule type="expression" dxfId="8745" priority="11366">
      <formula>$CI$1=2</formula>
    </cfRule>
  </conditionalFormatting>
  <conditionalFormatting sqref="S267">
    <cfRule type="expression" dxfId="8744" priority="11365">
      <formula>$CI$1=3</formula>
    </cfRule>
  </conditionalFormatting>
  <conditionalFormatting sqref="S268">
    <cfRule type="expression" dxfId="8743" priority="11364">
      <formula>$CI$1=4</formula>
    </cfRule>
  </conditionalFormatting>
  <conditionalFormatting sqref="S275">
    <cfRule type="expression" dxfId="8742" priority="11279">
      <formula>$CI$1=1</formula>
    </cfRule>
  </conditionalFormatting>
  <conditionalFormatting sqref="S276">
    <cfRule type="expression" dxfId="8741" priority="11278">
      <formula>$CI$1=2</formula>
    </cfRule>
  </conditionalFormatting>
  <conditionalFormatting sqref="S277">
    <cfRule type="expression" dxfId="8740" priority="11277">
      <formula>$CI$1=3</formula>
    </cfRule>
  </conditionalFormatting>
  <conditionalFormatting sqref="S278">
    <cfRule type="expression" dxfId="8739" priority="11276">
      <formula>$CI$1=4</formula>
    </cfRule>
  </conditionalFormatting>
  <conditionalFormatting sqref="S285">
    <cfRule type="expression" dxfId="8738" priority="11191">
      <formula>$CI$1=1</formula>
    </cfRule>
  </conditionalFormatting>
  <conditionalFormatting sqref="S286">
    <cfRule type="expression" dxfId="8737" priority="11190">
      <formula>$CI$1=2</formula>
    </cfRule>
  </conditionalFormatting>
  <conditionalFormatting sqref="S287">
    <cfRule type="expression" dxfId="8736" priority="11189">
      <formula>$CI$1=3</formula>
    </cfRule>
  </conditionalFormatting>
  <conditionalFormatting sqref="S288">
    <cfRule type="expression" dxfId="8735" priority="11188">
      <formula>$CI$1=4</formula>
    </cfRule>
  </conditionalFormatting>
  <conditionalFormatting sqref="S295">
    <cfRule type="expression" dxfId="8734" priority="11103">
      <formula>$CI$1=1</formula>
    </cfRule>
  </conditionalFormatting>
  <conditionalFormatting sqref="S296">
    <cfRule type="expression" dxfId="8733" priority="11102">
      <formula>$CI$1=2</formula>
    </cfRule>
  </conditionalFormatting>
  <conditionalFormatting sqref="S297">
    <cfRule type="expression" dxfId="8732" priority="11101">
      <formula>$CI$1=3</formula>
    </cfRule>
  </conditionalFormatting>
  <conditionalFormatting sqref="S298">
    <cfRule type="expression" dxfId="8731" priority="11100">
      <formula>$CI$1=4</formula>
    </cfRule>
  </conditionalFormatting>
  <conditionalFormatting sqref="S305">
    <cfRule type="expression" dxfId="8730" priority="11015">
      <formula>$CI$1=1</formula>
    </cfRule>
  </conditionalFormatting>
  <conditionalFormatting sqref="S306">
    <cfRule type="expression" dxfId="8729" priority="11014">
      <formula>$CI$1=2</formula>
    </cfRule>
  </conditionalFormatting>
  <conditionalFormatting sqref="S307">
    <cfRule type="expression" dxfId="8728" priority="11013">
      <formula>$CI$1=3</formula>
    </cfRule>
  </conditionalFormatting>
  <conditionalFormatting sqref="S308">
    <cfRule type="expression" dxfId="8727" priority="11012">
      <formula>$CI$1=4</formula>
    </cfRule>
  </conditionalFormatting>
  <conditionalFormatting sqref="S315">
    <cfRule type="expression" dxfId="8726" priority="10927">
      <formula>$CI$1=1</formula>
    </cfRule>
  </conditionalFormatting>
  <conditionalFormatting sqref="S316">
    <cfRule type="expression" dxfId="8725" priority="10926">
      <formula>$CI$1=2</formula>
    </cfRule>
  </conditionalFormatting>
  <conditionalFormatting sqref="S317">
    <cfRule type="expression" dxfId="8724" priority="10925">
      <formula>$CI$1=3</formula>
    </cfRule>
  </conditionalFormatting>
  <conditionalFormatting sqref="S318">
    <cfRule type="expression" dxfId="8723" priority="10924">
      <formula>$CI$1=4</formula>
    </cfRule>
  </conditionalFormatting>
  <conditionalFormatting sqref="S325">
    <cfRule type="expression" dxfId="8722" priority="10839">
      <formula>$CI$1=1</formula>
    </cfRule>
  </conditionalFormatting>
  <conditionalFormatting sqref="S326">
    <cfRule type="expression" dxfId="8721" priority="10838">
      <formula>$CI$1=2</formula>
    </cfRule>
  </conditionalFormatting>
  <conditionalFormatting sqref="S327">
    <cfRule type="expression" dxfId="8720" priority="10837">
      <formula>$CI$1=3</formula>
    </cfRule>
  </conditionalFormatting>
  <conditionalFormatting sqref="S328">
    <cfRule type="expression" dxfId="8719" priority="10836">
      <formula>$CI$1=4</formula>
    </cfRule>
  </conditionalFormatting>
  <conditionalFormatting sqref="S335">
    <cfRule type="expression" dxfId="8718" priority="10751">
      <formula>$CI$1=1</formula>
    </cfRule>
  </conditionalFormatting>
  <conditionalFormatting sqref="S336">
    <cfRule type="expression" dxfId="8717" priority="10750">
      <formula>$CI$1=2</formula>
    </cfRule>
  </conditionalFormatting>
  <conditionalFormatting sqref="S337">
    <cfRule type="expression" dxfId="8716" priority="10749">
      <formula>$CI$1=3</formula>
    </cfRule>
  </conditionalFormatting>
  <conditionalFormatting sqref="S338">
    <cfRule type="expression" dxfId="8715" priority="10748">
      <formula>$CI$1=4</formula>
    </cfRule>
  </conditionalFormatting>
  <conditionalFormatting sqref="S345">
    <cfRule type="expression" dxfId="8714" priority="10663">
      <formula>$CI$1=1</formula>
    </cfRule>
  </conditionalFormatting>
  <conditionalFormatting sqref="S346">
    <cfRule type="expression" dxfId="8713" priority="10662">
      <formula>$CI$1=2</formula>
    </cfRule>
  </conditionalFormatting>
  <conditionalFormatting sqref="S347">
    <cfRule type="expression" dxfId="8712" priority="10661">
      <formula>$CI$1=3</formula>
    </cfRule>
  </conditionalFormatting>
  <conditionalFormatting sqref="S348">
    <cfRule type="expression" dxfId="8711" priority="10660">
      <formula>$CI$1=4</formula>
    </cfRule>
  </conditionalFormatting>
  <conditionalFormatting sqref="S355">
    <cfRule type="expression" dxfId="8710" priority="10575">
      <formula>$CI$1=1</formula>
    </cfRule>
  </conditionalFormatting>
  <conditionalFormatting sqref="S356">
    <cfRule type="expression" dxfId="8709" priority="10574">
      <formula>$CI$1=2</formula>
    </cfRule>
  </conditionalFormatting>
  <conditionalFormatting sqref="S357">
    <cfRule type="expression" dxfId="8708" priority="10573">
      <formula>$CI$1=3</formula>
    </cfRule>
  </conditionalFormatting>
  <conditionalFormatting sqref="S358">
    <cfRule type="expression" dxfId="8707" priority="10572">
      <formula>$CI$1=4</formula>
    </cfRule>
  </conditionalFormatting>
  <conditionalFormatting sqref="S365">
    <cfRule type="expression" dxfId="8706" priority="10487">
      <formula>$CI$1=1</formula>
    </cfRule>
  </conditionalFormatting>
  <conditionalFormatting sqref="S366">
    <cfRule type="expression" dxfId="8705" priority="10486">
      <formula>$CI$1=2</formula>
    </cfRule>
  </conditionalFormatting>
  <conditionalFormatting sqref="S367">
    <cfRule type="expression" dxfId="8704" priority="10485">
      <formula>$CI$1=3</formula>
    </cfRule>
  </conditionalFormatting>
  <conditionalFormatting sqref="S368">
    <cfRule type="expression" dxfId="8703" priority="10484">
      <formula>$CI$1=4</formula>
    </cfRule>
  </conditionalFormatting>
  <conditionalFormatting sqref="S375">
    <cfRule type="expression" dxfId="8702" priority="10399">
      <formula>$CI$1=1</formula>
    </cfRule>
  </conditionalFormatting>
  <conditionalFormatting sqref="S376">
    <cfRule type="expression" dxfId="8701" priority="10398">
      <formula>$CI$1=2</formula>
    </cfRule>
  </conditionalFormatting>
  <conditionalFormatting sqref="S377">
    <cfRule type="expression" dxfId="8700" priority="10397">
      <formula>$CI$1=3</formula>
    </cfRule>
  </conditionalFormatting>
  <conditionalFormatting sqref="S378">
    <cfRule type="expression" dxfId="8699" priority="10396">
      <formula>$CI$1=4</formula>
    </cfRule>
  </conditionalFormatting>
  <conditionalFormatting sqref="S385">
    <cfRule type="expression" dxfId="8698" priority="10311">
      <formula>$CI$1=1</formula>
    </cfRule>
  </conditionalFormatting>
  <conditionalFormatting sqref="S386">
    <cfRule type="expression" dxfId="8697" priority="10310">
      <formula>$CI$1=2</formula>
    </cfRule>
  </conditionalFormatting>
  <conditionalFormatting sqref="S387">
    <cfRule type="expression" dxfId="8696" priority="10309">
      <formula>$CI$1=3</formula>
    </cfRule>
  </conditionalFormatting>
  <conditionalFormatting sqref="S388">
    <cfRule type="expression" dxfId="8695" priority="10308">
      <formula>$CI$1=4</formula>
    </cfRule>
  </conditionalFormatting>
  <conditionalFormatting sqref="S395">
    <cfRule type="expression" dxfId="8694" priority="10223">
      <formula>$CI$1=1</formula>
    </cfRule>
  </conditionalFormatting>
  <conditionalFormatting sqref="S396">
    <cfRule type="expression" dxfId="8693" priority="10222">
      <formula>$CI$1=2</formula>
    </cfRule>
  </conditionalFormatting>
  <conditionalFormatting sqref="S397">
    <cfRule type="expression" dxfId="8692" priority="10221">
      <formula>$CI$1=3</formula>
    </cfRule>
  </conditionalFormatting>
  <conditionalFormatting sqref="S398">
    <cfRule type="expression" dxfId="8691" priority="10220">
      <formula>$CI$1=4</formula>
    </cfRule>
  </conditionalFormatting>
  <conditionalFormatting sqref="S405">
    <cfRule type="expression" dxfId="8690" priority="10135">
      <formula>$CI$1=1</formula>
    </cfRule>
  </conditionalFormatting>
  <conditionalFormatting sqref="S406">
    <cfRule type="expression" dxfId="8689" priority="10134">
      <formula>$CI$1=2</formula>
    </cfRule>
  </conditionalFormatting>
  <conditionalFormatting sqref="S407">
    <cfRule type="expression" dxfId="8688" priority="10133">
      <formula>$CI$1=3</formula>
    </cfRule>
  </conditionalFormatting>
  <conditionalFormatting sqref="S408">
    <cfRule type="expression" dxfId="8687" priority="10132">
      <formula>$CI$1=4</formula>
    </cfRule>
  </conditionalFormatting>
  <conditionalFormatting sqref="S415">
    <cfRule type="expression" dxfId="8686" priority="10047">
      <formula>$CI$1=1</formula>
    </cfRule>
  </conditionalFormatting>
  <conditionalFormatting sqref="S416">
    <cfRule type="expression" dxfId="8685" priority="10046">
      <formula>$CI$1=2</formula>
    </cfRule>
  </conditionalFormatting>
  <conditionalFormatting sqref="S417">
    <cfRule type="expression" dxfId="8684" priority="10045">
      <formula>$CI$1=3</formula>
    </cfRule>
  </conditionalFormatting>
  <conditionalFormatting sqref="S418">
    <cfRule type="expression" dxfId="8683" priority="10044">
      <formula>$CI$1=4</formula>
    </cfRule>
  </conditionalFormatting>
  <conditionalFormatting sqref="S425">
    <cfRule type="expression" dxfId="8682" priority="9959">
      <formula>$CI$1=1</formula>
    </cfRule>
  </conditionalFormatting>
  <conditionalFormatting sqref="S426">
    <cfRule type="expression" dxfId="8681" priority="9958">
      <formula>$CI$1=2</formula>
    </cfRule>
  </conditionalFormatting>
  <conditionalFormatting sqref="S427">
    <cfRule type="expression" dxfId="8680" priority="9957">
      <formula>$CI$1=3</formula>
    </cfRule>
  </conditionalFormatting>
  <conditionalFormatting sqref="S428">
    <cfRule type="expression" dxfId="8679" priority="9956">
      <formula>$CI$1=4</formula>
    </cfRule>
  </conditionalFormatting>
  <conditionalFormatting sqref="S435">
    <cfRule type="expression" dxfId="8678" priority="9871">
      <formula>$CI$1=1</formula>
    </cfRule>
  </conditionalFormatting>
  <conditionalFormatting sqref="S436">
    <cfRule type="expression" dxfId="8677" priority="9870">
      <formula>$CI$1=2</formula>
    </cfRule>
  </conditionalFormatting>
  <conditionalFormatting sqref="S437">
    <cfRule type="expression" dxfId="8676" priority="9869">
      <formula>$CI$1=3</formula>
    </cfRule>
  </conditionalFormatting>
  <conditionalFormatting sqref="S438">
    <cfRule type="expression" dxfId="8675" priority="9868">
      <formula>$CI$1=4</formula>
    </cfRule>
  </conditionalFormatting>
  <conditionalFormatting sqref="S445">
    <cfRule type="expression" dxfId="8674" priority="9783">
      <formula>$CI$1=1</formula>
    </cfRule>
  </conditionalFormatting>
  <conditionalFormatting sqref="S446">
    <cfRule type="expression" dxfId="8673" priority="9782">
      <formula>$CI$1=2</formula>
    </cfRule>
  </conditionalFormatting>
  <conditionalFormatting sqref="S447">
    <cfRule type="expression" dxfId="8672" priority="9781">
      <formula>$CI$1=3</formula>
    </cfRule>
  </conditionalFormatting>
  <conditionalFormatting sqref="S448">
    <cfRule type="expression" dxfId="8671" priority="9780">
      <formula>$CI$1=4</formula>
    </cfRule>
  </conditionalFormatting>
  <conditionalFormatting sqref="S455">
    <cfRule type="expression" dxfId="8670" priority="9695">
      <formula>$CI$1=1</formula>
    </cfRule>
  </conditionalFormatting>
  <conditionalFormatting sqref="S456">
    <cfRule type="expression" dxfId="8669" priority="9694">
      <formula>$CI$1=2</formula>
    </cfRule>
  </conditionalFormatting>
  <conditionalFormatting sqref="S457">
    <cfRule type="expression" dxfId="8668" priority="9693">
      <formula>$CI$1=3</formula>
    </cfRule>
  </conditionalFormatting>
  <conditionalFormatting sqref="S458">
    <cfRule type="expression" dxfId="8667" priority="9692">
      <formula>$CI$1=4</formula>
    </cfRule>
  </conditionalFormatting>
  <conditionalFormatting sqref="S465">
    <cfRule type="expression" dxfId="8666" priority="9607">
      <formula>$CI$1=1</formula>
    </cfRule>
  </conditionalFormatting>
  <conditionalFormatting sqref="S466">
    <cfRule type="expression" dxfId="8665" priority="9606">
      <formula>$CI$1=2</formula>
    </cfRule>
  </conditionalFormatting>
  <conditionalFormatting sqref="S467">
    <cfRule type="expression" dxfId="8664" priority="9605">
      <formula>$CI$1=3</formula>
    </cfRule>
  </conditionalFormatting>
  <conditionalFormatting sqref="S468">
    <cfRule type="expression" dxfId="8663" priority="9604">
      <formula>$CI$1=4</formula>
    </cfRule>
  </conditionalFormatting>
  <conditionalFormatting sqref="S475">
    <cfRule type="expression" dxfId="8662" priority="9519">
      <formula>$CI$1=1</formula>
    </cfRule>
  </conditionalFormatting>
  <conditionalFormatting sqref="S476">
    <cfRule type="expression" dxfId="8661" priority="9518">
      <formula>$CI$1=2</formula>
    </cfRule>
  </conditionalFormatting>
  <conditionalFormatting sqref="S477">
    <cfRule type="expression" dxfId="8660" priority="9517">
      <formula>$CI$1=3</formula>
    </cfRule>
  </conditionalFormatting>
  <conditionalFormatting sqref="S478">
    <cfRule type="expression" dxfId="8659" priority="9516">
      <formula>$CI$1=4</formula>
    </cfRule>
  </conditionalFormatting>
  <conditionalFormatting sqref="S485">
    <cfRule type="expression" dxfId="8658" priority="9431">
      <formula>$CI$1=1</formula>
    </cfRule>
  </conditionalFormatting>
  <conditionalFormatting sqref="S486">
    <cfRule type="expression" dxfId="8657" priority="9430">
      <formula>$CI$1=2</formula>
    </cfRule>
  </conditionalFormatting>
  <conditionalFormatting sqref="S487">
    <cfRule type="expression" dxfId="8656" priority="9429">
      <formula>$CI$1=3</formula>
    </cfRule>
  </conditionalFormatting>
  <conditionalFormatting sqref="S488">
    <cfRule type="expression" dxfId="8655" priority="9428">
      <formula>$CI$1=4</formula>
    </cfRule>
  </conditionalFormatting>
  <conditionalFormatting sqref="S495">
    <cfRule type="expression" dxfId="8654" priority="9343">
      <formula>$CI$1=1</formula>
    </cfRule>
  </conditionalFormatting>
  <conditionalFormatting sqref="S496">
    <cfRule type="expression" dxfId="8653" priority="9342">
      <formula>$CI$1=2</formula>
    </cfRule>
  </conditionalFormatting>
  <conditionalFormatting sqref="S497">
    <cfRule type="expression" dxfId="8652" priority="9341">
      <formula>$CI$1=3</formula>
    </cfRule>
  </conditionalFormatting>
  <conditionalFormatting sqref="S498">
    <cfRule type="expression" dxfId="8651" priority="9340">
      <formula>$CI$1=4</formula>
    </cfRule>
  </conditionalFormatting>
  <conditionalFormatting sqref="S505">
    <cfRule type="expression" dxfId="8650" priority="9255">
      <formula>$CI$1=1</formula>
    </cfRule>
  </conditionalFormatting>
  <conditionalFormatting sqref="S506">
    <cfRule type="expression" dxfId="8649" priority="9254">
      <formula>$CI$1=2</formula>
    </cfRule>
  </conditionalFormatting>
  <conditionalFormatting sqref="S507">
    <cfRule type="expression" dxfId="8648" priority="9253">
      <formula>$CI$1=3</formula>
    </cfRule>
  </conditionalFormatting>
  <conditionalFormatting sqref="S508">
    <cfRule type="expression" dxfId="8647" priority="9252">
      <formula>$CI$1=4</formula>
    </cfRule>
  </conditionalFormatting>
  <conditionalFormatting sqref="S515">
    <cfRule type="expression" dxfId="8646" priority="9167">
      <formula>$CI$1=1</formula>
    </cfRule>
  </conditionalFormatting>
  <conditionalFormatting sqref="S516">
    <cfRule type="expression" dxfId="8645" priority="9166">
      <formula>$CI$1=2</formula>
    </cfRule>
  </conditionalFormatting>
  <conditionalFormatting sqref="S517">
    <cfRule type="expression" dxfId="8644" priority="9165">
      <formula>$CI$1=3</formula>
    </cfRule>
  </conditionalFormatting>
  <conditionalFormatting sqref="S518">
    <cfRule type="expression" dxfId="8643" priority="9164">
      <formula>$CI$1=4</formula>
    </cfRule>
  </conditionalFormatting>
  <conditionalFormatting sqref="S525">
    <cfRule type="expression" dxfId="8642" priority="9079">
      <formula>$CI$1=1</formula>
    </cfRule>
  </conditionalFormatting>
  <conditionalFormatting sqref="S526">
    <cfRule type="expression" dxfId="8641" priority="9078">
      <formula>$CI$1=2</formula>
    </cfRule>
  </conditionalFormatting>
  <conditionalFormatting sqref="S527">
    <cfRule type="expression" dxfId="8640" priority="9077">
      <formula>$CI$1=3</formula>
    </cfRule>
  </conditionalFormatting>
  <conditionalFormatting sqref="S528">
    <cfRule type="expression" dxfId="8639" priority="9076">
      <formula>$CI$1=4</formula>
    </cfRule>
  </conditionalFormatting>
  <conditionalFormatting sqref="S535">
    <cfRule type="expression" dxfId="8638" priority="8991">
      <formula>$CI$1=1</formula>
    </cfRule>
  </conditionalFormatting>
  <conditionalFormatting sqref="S536">
    <cfRule type="expression" dxfId="8637" priority="8990">
      <formula>$CI$1=2</formula>
    </cfRule>
  </conditionalFormatting>
  <conditionalFormatting sqref="S537">
    <cfRule type="expression" dxfId="8636" priority="8989">
      <formula>$CI$1=3</formula>
    </cfRule>
  </conditionalFormatting>
  <conditionalFormatting sqref="S538">
    <cfRule type="expression" dxfId="8635" priority="8988">
      <formula>$CI$1=4</formula>
    </cfRule>
  </conditionalFormatting>
  <conditionalFormatting sqref="S545">
    <cfRule type="expression" dxfId="8634" priority="8903">
      <formula>$CI$1=1</formula>
    </cfRule>
  </conditionalFormatting>
  <conditionalFormatting sqref="S546">
    <cfRule type="expression" dxfId="8633" priority="8902">
      <formula>$CI$1=2</formula>
    </cfRule>
  </conditionalFormatting>
  <conditionalFormatting sqref="S547">
    <cfRule type="expression" dxfId="8632" priority="8901">
      <formula>$CI$1=3</formula>
    </cfRule>
  </conditionalFormatting>
  <conditionalFormatting sqref="S548">
    <cfRule type="expression" dxfId="8631" priority="8900">
      <formula>$CI$1=4</formula>
    </cfRule>
  </conditionalFormatting>
  <conditionalFormatting sqref="S555">
    <cfRule type="expression" dxfId="8630" priority="8815">
      <formula>$CI$1=1</formula>
    </cfRule>
  </conditionalFormatting>
  <conditionalFormatting sqref="S556">
    <cfRule type="expression" dxfId="8629" priority="8814">
      <formula>$CI$1=2</formula>
    </cfRule>
  </conditionalFormatting>
  <conditionalFormatting sqref="S557">
    <cfRule type="expression" dxfId="8628" priority="8813">
      <formula>$CI$1=3</formula>
    </cfRule>
  </conditionalFormatting>
  <conditionalFormatting sqref="S558">
    <cfRule type="expression" dxfId="8627" priority="8812">
      <formula>$CI$1=4</formula>
    </cfRule>
  </conditionalFormatting>
  <conditionalFormatting sqref="S565">
    <cfRule type="expression" dxfId="8626" priority="8727">
      <formula>$CI$1=1</formula>
    </cfRule>
  </conditionalFormatting>
  <conditionalFormatting sqref="S566">
    <cfRule type="expression" dxfId="8625" priority="8726">
      <formula>$CI$1=2</formula>
    </cfRule>
  </conditionalFormatting>
  <conditionalFormatting sqref="S567">
    <cfRule type="expression" dxfId="8624" priority="8725">
      <formula>$CI$1=3</formula>
    </cfRule>
  </conditionalFormatting>
  <conditionalFormatting sqref="S568">
    <cfRule type="expression" dxfId="8623" priority="8724">
      <formula>$CI$1=4</formula>
    </cfRule>
  </conditionalFormatting>
  <conditionalFormatting sqref="S575">
    <cfRule type="expression" dxfId="8622" priority="8639">
      <formula>$CI$1=1</formula>
    </cfRule>
  </conditionalFormatting>
  <conditionalFormatting sqref="S576">
    <cfRule type="expression" dxfId="8621" priority="8638">
      <formula>$CI$1=2</formula>
    </cfRule>
  </conditionalFormatting>
  <conditionalFormatting sqref="S577">
    <cfRule type="expression" dxfId="8620" priority="8637">
      <formula>$CI$1=3</formula>
    </cfRule>
  </conditionalFormatting>
  <conditionalFormatting sqref="S578">
    <cfRule type="expression" dxfId="8619" priority="8636">
      <formula>$CI$1=4</formula>
    </cfRule>
  </conditionalFormatting>
  <conditionalFormatting sqref="S585">
    <cfRule type="expression" dxfId="8618" priority="8551">
      <formula>$CI$1=1</formula>
    </cfRule>
  </conditionalFormatting>
  <conditionalFormatting sqref="S586">
    <cfRule type="expression" dxfId="8617" priority="8550">
      <formula>$CI$1=2</formula>
    </cfRule>
  </conditionalFormatting>
  <conditionalFormatting sqref="S587">
    <cfRule type="expression" dxfId="8616" priority="8549">
      <formula>$CI$1=3</formula>
    </cfRule>
  </conditionalFormatting>
  <conditionalFormatting sqref="S588">
    <cfRule type="expression" dxfId="8615" priority="8548">
      <formula>$CI$1=4</formula>
    </cfRule>
  </conditionalFormatting>
  <conditionalFormatting sqref="S595">
    <cfRule type="expression" dxfId="8614" priority="8463">
      <formula>$CI$1=1</formula>
    </cfRule>
  </conditionalFormatting>
  <conditionalFormatting sqref="S596">
    <cfRule type="expression" dxfId="8613" priority="8462">
      <formula>$CI$1=2</formula>
    </cfRule>
  </conditionalFormatting>
  <conditionalFormatting sqref="S597">
    <cfRule type="expression" dxfId="8612" priority="8461">
      <formula>$CI$1=3</formula>
    </cfRule>
  </conditionalFormatting>
  <conditionalFormatting sqref="S598">
    <cfRule type="expression" dxfId="8611" priority="8460">
      <formula>$CI$1=4</formula>
    </cfRule>
  </conditionalFormatting>
  <conditionalFormatting sqref="S605">
    <cfRule type="expression" dxfId="8610" priority="8375">
      <formula>$CI$1=1</formula>
    </cfRule>
  </conditionalFormatting>
  <conditionalFormatting sqref="S606">
    <cfRule type="expression" dxfId="8609" priority="8374">
      <formula>$CI$1=2</formula>
    </cfRule>
  </conditionalFormatting>
  <conditionalFormatting sqref="S607">
    <cfRule type="expression" dxfId="8608" priority="8373">
      <formula>$CI$1=3</formula>
    </cfRule>
  </conditionalFormatting>
  <conditionalFormatting sqref="S608">
    <cfRule type="expression" dxfId="8607" priority="8372">
      <formula>$CI$1=4</formula>
    </cfRule>
  </conditionalFormatting>
  <conditionalFormatting sqref="S615">
    <cfRule type="expression" dxfId="8606" priority="8287">
      <formula>$CI$1=1</formula>
    </cfRule>
  </conditionalFormatting>
  <conditionalFormatting sqref="S616">
    <cfRule type="expression" dxfId="8605" priority="8286">
      <formula>$CI$1=2</formula>
    </cfRule>
  </conditionalFormatting>
  <conditionalFormatting sqref="S617">
    <cfRule type="expression" dxfId="8604" priority="8285">
      <formula>$CI$1=3</formula>
    </cfRule>
  </conditionalFormatting>
  <conditionalFormatting sqref="S618">
    <cfRule type="expression" dxfId="8603" priority="8284">
      <formula>$CI$1=4</formula>
    </cfRule>
  </conditionalFormatting>
  <conditionalFormatting sqref="S625">
    <cfRule type="expression" dxfId="8602" priority="8199">
      <formula>$CI$1=1</formula>
    </cfRule>
  </conditionalFormatting>
  <conditionalFormatting sqref="S626">
    <cfRule type="expression" dxfId="8601" priority="8198">
      <formula>$CI$1=2</formula>
    </cfRule>
  </conditionalFormatting>
  <conditionalFormatting sqref="S627">
    <cfRule type="expression" dxfId="8600" priority="8197">
      <formula>$CI$1=3</formula>
    </cfRule>
  </conditionalFormatting>
  <conditionalFormatting sqref="S628">
    <cfRule type="expression" dxfId="8599" priority="8196">
      <formula>$CI$1=4</formula>
    </cfRule>
  </conditionalFormatting>
  <conditionalFormatting sqref="S635">
    <cfRule type="expression" dxfId="8598" priority="8111">
      <formula>$CI$1=1</formula>
    </cfRule>
  </conditionalFormatting>
  <conditionalFormatting sqref="S636">
    <cfRule type="expression" dxfId="8597" priority="8110">
      <formula>$CI$1=2</formula>
    </cfRule>
  </conditionalFormatting>
  <conditionalFormatting sqref="S637">
    <cfRule type="expression" dxfId="8596" priority="8109">
      <formula>$CI$1=3</formula>
    </cfRule>
  </conditionalFormatting>
  <conditionalFormatting sqref="S638">
    <cfRule type="expression" dxfId="8595" priority="8108">
      <formula>$CI$1=4</formula>
    </cfRule>
  </conditionalFormatting>
  <conditionalFormatting sqref="S645">
    <cfRule type="expression" dxfId="8594" priority="8023">
      <formula>$CI$1=1</formula>
    </cfRule>
  </conditionalFormatting>
  <conditionalFormatting sqref="S646">
    <cfRule type="expression" dxfId="8593" priority="8022">
      <formula>$CI$1=2</formula>
    </cfRule>
  </conditionalFormatting>
  <conditionalFormatting sqref="S647">
    <cfRule type="expression" dxfId="8592" priority="8021">
      <formula>$CI$1=3</formula>
    </cfRule>
  </conditionalFormatting>
  <conditionalFormatting sqref="S648">
    <cfRule type="expression" dxfId="8591" priority="8020">
      <formula>$CI$1=4</formula>
    </cfRule>
  </conditionalFormatting>
  <conditionalFormatting sqref="S655">
    <cfRule type="expression" dxfId="8590" priority="7935">
      <formula>$CI$1=1</formula>
    </cfRule>
  </conditionalFormatting>
  <conditionalFormatting sqref="S656">
    <cfRule type="expression" dxfId="8589" priority="7934">
      <formula>$CI$1=2</formula>
    </cfRule>
  </conditionalFormatting>
  <conditionalFormatting sqref="S657">
    <cfRule type="expression" dxfId="8588" priority="7933">
      <formula>$CI$1=3</formula>
    </cfRule>
  </conditionalFormatting>
  <conditionalFormatting sqref="S658">
    <cfRule type="expression" dxfId="8587" priority="7932">
      <formula>$CI$1=4</formula>
    </cfRule>
  </conditionalFormatting>
  <conditionalFormatting sqref="S665">
    <cfRule type="expression" dxfId="8586" priority="7847">
      <formula>$CI$1=1</formula>
    </cfRule>
  </conditionalFormatting>
  <conditionalFormatting sqref="S666">
    <cfRule type="expression" dxfId="8585" priority="7846">
      <formula>$CI$1=2</formula>
    </cfRule>
  </conditionalFormatting>
  <conditionalFormatting sqref="S667">
    <cfRule type="expression" dxfId="8584" priority="7845">
      <formula>$CI$1=3</formula>
    </cfRule>
  </conditionalFormatting>
  <conditionalFormatting sqref="S668">
    <cfRule type="expression" dxfId="8583" priority="7844">
      <formula>$CI$1=4</formula>
    </cfRule>
  </conditionalFormatting>
  <conditionalFormatting sqref="S675">
    <cfRule type="expression" dxfId="8582" priority="7759">
      <formula>$CI$1=1</formula>
    </cfRule>
  </conditionalFormatting>
  <conditionalFormatting sqref="S676">
    <cfRule type="expression" dxfId="8581" priority="7758">
      <formula>$CI$1=2</formula>
    </cfRule>
  </conditionalFormatting>
  <conditionalFormatting sqref="S677">
    <cfRule type="expression" dxfId="8580" priority="7757">
      <formula>$CI$1=3</formula>
    </cfRule>
  </conditionalFormatting>
  <conditionalFormatting sqref="S678">
    <cfRule type="expression" dxfId="8579" priority="7756">
      <formula>$CI$1=4</formula>
    </cfRule>
  </conditionalFormatting>
  <conditionalFormatting sqref="S685">
    <cfRule type="expression" dxfId="8578" priority="7671">
      <formula>$CI$1=1</formula>
    </cfRule>
  </conditionalFormatting>
  <conditionalFormatting sqref="S686">
    <cfRule type="expression" dxfId="8577" priority="7670">
      <formula>$CI$1=2</formula>
    </cfRule>
  </conditionalFormatting>
  <conditionalFormatting sqref="S687">
    <cfRule type="expression" dxfId="8576" priority="7669">
      <formula>$CI$1=3</formula>
    </cfRule>
  </conditionalFormatting>
  <conditionalFormatting sqref="S688">
    <cfRule type="expression" dxfId="8575" priority="7668">
      <formula>$CI$1=4</formula>
    </cfRule>
  </conditionalFormatting>
  <conditionalFormatting sqref="S695">
    <cfRule type="expression" dxfId="8574" priority="7583">
      <formula>$CI$1=1</formula>
    </cfRule>
  </conditionalFormatting>
  <conditionalFormatting sqref="S696">
    <cfRule type="expression" dxfId="8573" priority="7582">
      <formula>$CI$1=2</formula>
    </cfRule>
  </conditionalFormatting>
  <conditionalFormatting sqref="S697">
    <cfRule type="expression" dxfId="8572" priority="7581">
      <formula>$CI$1=3</formula>
    </cfRule>
  </conditionalFormatting>
  <conditionalFormatting sqref="S698">
    <cfRule type="expression" dxfId="8571" priority="7580">
      <formula>$CI$1=4</formula>
    </cfRule>
  </conditionalFormatting>
  <conditionalFormatting sqref="S705">
    <cfRule type="expression" dxfId="8570" priority="7495">
      <formula>$CI$1=1</formula>
    </cfRule>
  </conditionalFormatting>
  <conditionalFormatting sqref="S706">
    <cfRule type="expression" dxfId="8569" priority="7494">
      <formula>$CI$1=2</formula>
    </cfRule>
  </conditionalFormatting>
  <conditionalFormatting sqref="S707">
    <cfRule type="expression" dxfId="8568" priority="7493">
      <formula>$CI$1=3</formula>
    </cfRule>
  </conditionalFormatting>
  <conditionalFormatting sqref="S708">
    <cfRule type="expression" dxfId="8567" priority="7492">
      <formula>$CI$1=4</formula>
    </cfRule>
  </conditionalFormatting>
  <conditionalFormatting sqref="S715">
    <cfRule type="expression" dxfId="8566" priority="7407">
      <formula>$CI$1=1</formula>
    </cfRule>
  </conditionalFormatting>
  <conditionalFormatting sqref="S716">
    <cfRule type="expression" dxfId="8565" priority="7406">
      <formula>$CI$1=2</formula>
    </cfRule>
  </conditionalFormatting>
  <conditionalFormatting sqref="S717">
    <cfRule type="expression" dxfId="8564" priority="7405">
      <formula>$CI$1=3</formula>
    </cfRule>
  </conditionalFormatting>
  <conditionalFormatting sqref="S718">
    <cfRule type="expression" dxfId="8563" priority="7404">
      <formula>$CI$1=4</formula>
    </cfRule>
  </conditionalFormatting>
  <conditionalFormatting sqref="S725">
    <cfRule type="expression" dxfId="8562" priority="7319">
      <formula>$CI$1=1</formula>
    </cfRule>
  </conditionalFormatting>
  <conditionalFormatting sqref="S726">
    <cfRule type="expression" dxfId="8561" priority="7318">
      <formula>$CI$1=2</formula>
    </cfRule>
  </conditionalFormatting>
  <conditionalFormatting sqref="S727">
    <cfRule type="expression" dxfId="8560" priority="7317">
      <formula>$CI$1=3</formula>
    </cfRule>
  </conditionalFormatting>
  <conditionalFormatting sqref="S728">
    <cfRule type="expression" dxfId="8559" priority="7316">
      <formula>$CI$1=4</formula>
    </cfRule>
  </conditionalFormatting>
  <conditionalFormatting sqref="S735">
    <cfRule type="expression" dxfId="8558" priority="7231">
      <formula>$CI$1=1</formula>
    </cfRule>
  </conditionalFormatting>
  <conditionalFormatting sqref="S736">
    <cfRule type="expression" dxfId="8557" priority="7230">
      <formula>$CI$1=2</formula>
    </cfRule>
  </conditionalFormatting>
  <conditionalFormatting sqref="S737">
    <cfRule type="expression" dxfId="8556" priority="7229">
      <formula>$CI$1=3</formula>
    </cfRule>
  </conditionalFormatting>
  <conditionalFormatting sqref="S738">
    <cfRule type="expression" dxfId="8555" priority="7228">
      <formula>$CI$1=4</formula>
    </cfRule>
  </conditionalFormatting>
  <conditionalFormatting sqref="S745">
    <cfRule type="expression" dxfId="8554" priority="7143">
      <formula>$CI$1=1</formula>
    </cfRule>
  </conditionalFormatting>
  <conditionalFormatting sqref="S746">
    <cfRule type="expression" dxfId="8553" priority="7142">
      <formula>$CI$1=2</formula>
    </cfRule>
  </conditionalFormatting>
  <conditionalFormatting sqref="S747">
    <cfRule type="expression" dxfId="8552" priority="7141">
      <formula>$CI$1=3</formula>
    </cfRule>
  </conditionalFormatting>
  <conditionalFormatting sqref="S748">
    <cfRule type="expression" dxfId="8551" priority="7140">
      <formula>$CI$1=4</formula>
    </cfRule>
  </conditionalFormatting>
  <conditionalFormatting sqref="S755">
    <cfRule type="expression" dxfId="8550" priority="7055">
      <formula>$CI$1=1</formula>
    </cfRule>
  </conditionalFormatting>
  <conditionalFormatting sqref="S756">
    <cfRule type="expression" dxfId="8549" priority="7054">
      <formula>$CI$1=2</formula>
    </cfRule>
  </conditionalFormatting>
  <conditionalFormatting sqref="S757">
    <cfRule type="expression" dxfId="8548" priority="7053">
      <formula>$CI$1=3</formula>
    </cfRule>
  </conditionalFormatting>
  <conditionalFormatting sqref="S758">
    <cfRule type="expression" dxfId="8547" priority="7052">
      <formula>$CI$1=4</formula>
    </cfRule>
  </conditionalFormatting>
  <conditionalFormatting sqref="S765">
    <cfRule type="expression" dxfId="8546" priority="6967">
      <formula>$CI$1=1</formula>
    </cfRule>
  </conditionalFormatting>
  <conditionalFormatting sqref="S766">
    <cfRule type="expression" dxfId="8545" priority="6966">
      <formula>$CI$1=2</formula>
    </cfRule>
  </conditionalFormatting>
  <conditionalFormatting sqref="S767">
    <cfRule type="expression" dxfId="8544" priority="6965">
      <formula>$CI$1=3</formula>
    </cfRule>
  </conditionalFormatting>
  <conditionalFormatting sqref="S768">
    <cfRule type="expression" dxfId="8543" priority="6964">
      <formula>$CI$1=4</formula>
    </cfRule>
  </conditionalFormatting>
  <conditionalFormatting sqref="S775">
    <cfRule type="expression" dxfId="8542" priority="6879">
      <formula>$CI$1=1</formula>
    </cfRule>
  </conditionalFormatting>
  <conditionalFormatting sqref="S776">
    <cfRule type="expression" dxfId="8541" priority="6878">
      <formula>$CI$1=2</formula>
    </cfRule>
  </conditionalFormatting>
  <conditionalFormatting sqref="S777">
    <cfRule type="expression" dxfId="8540" priority="6877">
      <formula>$CI$1=3</formula>
    </cfRule>
  </conditionalFormatting>
  <conditionalFormatting sqref="S778">
    <cfRule type="expression" dxfId="8539" priority="6876">
      <formula>$CI$1=4</formula>
    </cfRule>
  </conditionalFormatting>
  <conditionalFormatting sqref="S785">
    <cfRule type="expression" dxfId="8538" priority="6791">
      <formula>$CI$1=1</formula>
    </cfRule>
  </conditionalFormatting>
  <conditionalFormatting sqref="S786">
    <cfRule type="expression" dxfId="8537" priority="6790">
      <formula>$CI$1=2</formula>
    </cfRule>
  </conditionalFormatting>
  <conditionalFormatting sqref="S787">
    <cfRule type="expression" dxfId="8536" priority="6789">
      <formula>$CI$1=3</formula>
    </cfRule>
  </conditionalFormatting>
  <conditionalFormatting sqref="S788">
    <cfRule type="expression" dxfId="8535" priority="6788">
      <formula>$CI$1=4</formula>
    </cfRule>
  </conditionalFormatting>
  <conditionalFormatting sqref="S795">
    <cfRule type="expression" dxfId="8534" priority="6703">
      <formula>$CI$1=1</formula>
    </cfRule>
  </conditionalFormatting>
  <conditionalFormatting sqref="S796">
    <cfRule type="expression" dxfId="8533" priority="6702">
      <formula>$CI$1=2</formula>
    </cfRule>
  </conditionalFormatting>
  <conditionalFormatting sqref="S797">
    <cfRule type="expression" dxfId="8532" priority="6701">
      <formula>$CI$1=3</formula>
    </cfRule>
  </conditionalFormatting>
  <conditionalFormatting sqref="S798">
    <cfRule type="expression" dxfId="8531" priority="6700">
      <formula>$CI$1=4</formula>
    </cfRule>
  </conditionalFormatting>
  <conditionalFormatting sqref="S805">
    <cfRule type="expression" dxfId="8530" priority="6615">
      <formula>$CI$1=1</formula>
    </cfRule>
  </conditionalFormatting>
  <conditionalFormatting sqref="S806">
    <cfRule type="expression" dxfId="8529" priority="6614">
      <formula>$CI$1=2</formula>
    </cfRule>
  </conditionalFormatting>
  <conditionalFormatting sqref="S807">
    <cfRule type="expression" dxfId="8528" priority="6613">
      <formula>$CI$1=3</formula>
    </cfRule>
  </conditionalFormatting>
  <conditionalFormatting sqref="S808">
    <cfRule type="expression" dxfId="8527" priority="6612">
      <formula>$CI$1=4</formula>
    </cfRule>
  </conditionalFormatting>
  <conditionalFormatting sqref="S815">
    <cfRule type="expression" dxfId="8526" priority="6527">
      <formula>$CI$1=1</formula>
    </cfRule>
  </conditionalFormatting>
  <conditionalFormatting sqref="S816">
    <cfRule type="expression" dxfId="8525" priority="6526">
      <formula>$CI$1=2</formula>
    </cfRule>
  </conditionalFormatting>
  <conditionalFormatting sqref="S817">
    <cfRule type="expression" dxfId="8524" priority="6525">
      <formula>$CI$1=3</formula>
    </cfRule>
  </conditionalFormatting>
  <conditionalFormatting sqref="S818">
    <cfRule type="expression" dxfId="8523" priority="6524">
      <formula>$CI$1=4</formula>
    </cfRule>
  </conditionalFormatting>
  <conditionalFormatting sqref="S825">
    <cfRule type="expression" dxfId="8522" priority="6439">
      <formula>$CI$1=1</formula>
    </cfRule>
  </conditionalFormatting>
  <conditionalFormatting sqref="S826">
    <cfRule type="expression" dxfId="8521" priority="6438">
      <formula>$CI$1=2</formula>
    </cfRule>
  </conditionalFormatting>
  <conditionalFormatting sqref="S827">
    <cfRule type="expression" dxfId="8520" priority="6437">
      <formula>$CI$1=3</formula>
    </cfRule>
  </conditionalFormatting>
  <conditionalFormatting sqref="S828">
    <cfRule type="expression" dxfId="8519" priority="6436">
      <formula>$CI$1=4</formula>
    </cfRule>
  </conditionalFormatting>
  <conditionalFormatting sqref="S835">
    <cfRule type="expression" dxfId="8518" priority="6351">
      <formula>$CI$1=1</formula>
    </cfRule>
  </conditionalFormatting>
  <conditionalFormatting sqref="S836">
    <cfRule type="expression" dxfId="8517" priority="6350">
      <formula>$CI$1=2</formula>
    </cfRule>
  </conditionalFormatting>
  <conditionalFormatting sqref="S837">
    <cfRule type="expression" dxfId="8516" priority="6349">
      <formula>$CI$1=3</formula>
    </cfRule>
  </conditionalFormatting>
  <conditionalFormatting sqref="S838">
    <cfRule type="expression" dxfId="8515" priority="6348">
      <formula>$CI$1=4</formula>
    </cfRule>
  </conditionalFormatting>
  <conditionalFormatting sqref="S845">
    <cfRule type="expression" dxfId="8514" priority="6263">
      <formula>$CI$1=1</formula>
    </cfRule>
  </conditionalFormatting>
  <conditionalFormatting sqref="S846">
    <cfRule type="expression" dxfId="8513" priority="6262">
      <formula>$CI$1=2</formula>
    </cfRule>
  </conditionalFormatting>
  <conditionalFormatting sqref="S847">
    <cfRule type="expression" dxfId="8512" priority="6261">
      <formula>$CI$1=3</formula>
    </cfRule>
  </conditionalFormatting>
  <conditionalFormatting sqref="S848">
    <cfRule type="expression" dxfId="8511" priority="6260">
      <formula>$CI$1=4</formula>
    </cfRule>
  </conditionalFormatting>
  <conditionalFormatting sqref="S855">
    <cfRule type="expression" dxfId="8510" priority="6175">
      <formula>$CI$1=1</formula>
    </cfRule>
  </conditionalFormatting>
  <conditionalFormatting sqref="S856">
    <cfRule type="expression" dxfId="8509" priority="6174">
      <formula>$CI$1=2</formula>
    </cfRule>
  </conditionalFormatting>
  <conditionalFormatting sqref="S857">
    <cfRule type="expression" dxfId="8508" priority="6173">
      <formula>$CI$1=3</formula>
    </cfRule>
  </conditionalFormatting>
  <conditionalFormatting sqref="S858">
    <cfRule type="expression" dxfId="8507" priority="6172">
      <formula>$CI$1=4</formula>
    </cfRule>
  </conditionalFormatting>
  <conditionalFormatting sqref="S865">
    <cfRule type="expression" dxfId="8506" priority="6087">
      <formula>$CI$1=1</formula>
    </cfRule>
  </conditionalFormatting>
  <conditionalFormatting sqref="S866">
    <cfRule type="expression" dxfId="8505" priority="6086">
      <formula>$CI$1=2</formula>
    </cfRule>
  </conditionalFormatting>
  <conditionalFormatting sqref="S867">
    <cfRule type="expression" dxfId="8504" priority="6085">
      <formula>$CI$1=3</formula>
    </cfRule>
  </conditionalFormatting>
  <conditionalFormatting sqref="S868">
    <cfRule type="expression" dxfId="8503" priority="6084">
      <formula>$CI$1=4</formula>
    </cfRule>
  </conditionalFormatting>
  <conditionalFormatting sqref="S875">
    <cfRule type="expression" dxfId="8502" priority="5999">
      <formula>$CI$1=1</formula>
    </cfRule>
  </conditionalFormatting>
  <conditionalFormatting sqref="S876">
    <cfRule type="expression" dxfId="8501" priority="5998">
      <formula>$CI$1=2</formula>
    </cfRule>
  </conditionalFormatting>
  <conditionalFormatting sqref="S877">
    <cfRule type="expression" dxfId="8500" priority="5997">
      <formula>$CI$1=3</formula>
    </cfRule>
  </conditionalFormatting>
  <conditionalFormatting sqref="S878">
    <cfRule type="expression" dxfId="8499" priority="5996">
      <formula>$CI$1=4</formula>
    </cfRule>
  </conditionalFormatting>
  <conditionalFormatting sqref="S885">
    <cfRule type="expression" dxfId="8498" priority="5911">
      <formula>$CI$1=1</formula>
    </cfRule>
  </conditionalFormatting>
  <conditionalFormatting sqref="S886">
    <cfRule type="expression" dxfId="8497" priority="5910">
      <formula>$CI$1=2</formula>
    </cfRule>
  </conditionalFormatting>
  <conditionalFormatting sqref="S887">
    <cfRule type="expression" dxfId="8496" priority="5909">
      <formula>$CI$1=3</formula>
    </cfRule>
  </conditionalFormatting>
  <conditionalFormatting sqref="S888">
    <cfRule type="expression" dxfId="8495" priority="5908">
      <formula>$CI$1=4</formula>
    </cfRule>
  </conditionalFormatting>
  <conditionalFormatting sqref="S895">
    <cfRule type="expression" dxfId="8494" priority="5823">
      <formula>$CI$1=1</formula>
    </cfRule>
  </conditionalFormatting>
  <conditionalFormatting sqref="S896">
    <cfRule type="expression" dxfId="8493" priority="5822">
      <formula>$CI$1=2</formula>
    </cfRule>
  </conditionalFormatting>
  <conditionalFormatting sqref="S897">
    <cfRule type="expression" dxfId="8492" priority="5821">
      <formula>$CI$1=3</formula>
    </cfRule>
  </conditionalFormatting>
  <conditionalFormatting sqref="S898">
    <cfRule type="expression" dxfId="8491" priority="5820">
      <formula>$CI$1=4</formula>
    </cfRule>
  </conditionalFormatting>
  <conditionalFormatting sqref="S905">
    <cfRule type="expression" dxfId="8490" priority="5735">
      <formula>$CI$1=1</formula>
    </cfRule>
  </conditionalFormatting>
  <conditionalFormatting sqref="S906">
    <cfRule type="expression" dxfId="8489" priority="5734">
      <formula>$CI$1=2</formula>
    </cfRule>
  </conditionalFormatting>
  <conditionalFormatting sqref="S907">
    <cfRule type="expression" dxfId="8488" priority="5733">
      <formula>$CI$1=3</formula>
    </cfRule>
  </conditionalFormatting>
  <conditionalFormatting sqref="S908">
    <cfRule type="expression" dxfId="8487" priority="5732">
      <formula>$CI$1=4</formula>
    </cfRule>
  </conditionalFormatting>
  <conditionalFormatting sqref="S915">
    <cfRule type="expression" dxfId="8486" priority="5647">
      <formula>$CI$1=1</formula>
    </cfRule>
  </conditionalFormatting>
  <conditionalFormatting sqref="S916">
    <cfRule type="expression" dxfId="8485" priority="5646">
      <formula>$CI$1=2</formula>
    </cfRule>
  </conditionalFormatting>
  <conditionalFormatting sqref="S917">
    <cfRule type="expression" dxfId="8484" priority="5645">
      <formula>$CI$1=3</formula>
    </cfRule>
  </conditionalFormatting>
  <conditionalFormatting sqref="S918">
    <cfRule type="expression" dxfId="8483" priority="5644">
      <formula>$CI$1=4</formula>
    </cfRule>
  </conditionalFormatting>
  <conditionalFormatting sqref="S925">
    <cfRule type="expression" dxfId="8482" priority="5559">
      <formula>$CI$1=1</formula>
    </cfRule>
  </conditionalFormatting>
  <conditionalFormatting sqref="S926">
    <cfRule type="expression" dxfId="8481" priority="5558">
      <formula>$CI$1=2</formula>
    </cfRule>
  </conditionalFormatting>
  <conditionalFormatting sqref="S927">
    <cfRule type="expression" dxfId="8480" priority="5557">
      <formula>$CI$1=3</formula>
    </cfRule>
  </conditionalFormatting>
  <conditionalFormatting sqref="S928">
    <cfRule type="expression" dxfId="8479" priority="5556">
      <formula>$CI$1=4</formula>
    </cfRule>
  </conditionalFormatting>
  <conditionalFormatting sqref="S935">
    <cfRule type="expression" dxfId="8478" priority="5471">
      <formula>$CI$1=1</formula>
    </cfRule>
  </conditionalFormatting>
  <conditionalFormatting sqref="S936">
    <cfRule type="expression" dxfId="8477" priority="5470">
      <formula>$CI$1=2</formula>
    </cfRule>
  </conditionalFormatting>
  <conditionalFormatting sqref="S937">
    <cfRule type="expression" dxfId="8476" priority="5469">
      <formula>$CI$1=3</formula>
    </cfRule>
  </conditionalFormatting>
  <conditionalFormatting sqref="S938">
    <cfRule type="expression" dxfId="8475" priority="5468">
      <formula>$CI$1=4</formula>
    </cfRule>
  </conditionalFormatting>
  <conditionalFormatting sqref="S945">
    <cfRule type="expression" dxfId="8474" priority="5383">
      <formula>$CI$1=1</formula>
    </cfRule>
  </conditionalFormatting>
  <conditionalFormatting sqref="S946">
    <cfRule type="expression" dxfId="8473" priority="5382">
      <formula>$CI$1=2</formula>
    </cfRule>
  </conditionalFormatting>
  <conditionalFormatting sqref="S947">
    <cfRule type="expression" dxfId="8472" priority="5381">
      <formula>$CI$1=3</formula>
    </cfRule>
  </conditionalFormatting>
  <conditionalFormatting sqref="S948">
    <cfRule type="expression" dxfId="8471" priority="5380">
      <formula>$CI$1=4</formula>
    </cfRule>
  </conditionalFormatting>
  <conditionalFormatting sqref="S955">
    <cfRule type="expression" dxfId="8470" priority="5295">
      <formula>$CI$1=1</formula>
    </cfRule>
  </conditionalFormatting>
  <conditionalFormatting sqref="S956">
    <cfRule type="expression" dxfId="8469" priority="5294">
      <formula>$CI$1=2</formula>
    </cfRule>
  </conditionalFormatting>
  <conditionalFormatting sqref="S957">
    <cfRule type="expression" dxfId="8468" priority="5293">
      <formula>$CI$1=3</formula>
    </cfRule>
  </conditionalFormatting>
  <conditionalFormatting sqref="S958">
    <cfRule type="expression" dxfId="8467" priority="5292">
      <formula>$CI$1=4</formula>
    </cfRule>
  </conditionalFormatting>
  <conditionalFormatting sqref="S965">
    <cfRule type="expression" dxfId="8466" priority="5207">
      <formula>$CI$1=1</formula>
    </cfRule>
  </conditionalFormatting>
  <conditionalFormatting sqref="S966">
    <cfRule type="expression" dxfId="8465" priority="5206">
      <formula>$CI$1=2</formula>
    </cfRule>
  </conditionalFormatting>
  <conditionalFormatting sqref="S967">
    <cfRule type="expression" dxfId="8464" priority="5205">
      <formula>$CI$1=3</formula>
    </cfRule>
  </conditionalFormatting>
  <conditionalFormatting sqref="S968">
    <cfRule type="expression" dxfId="8463" priority="5204">
      <formula>$CI$1=4</formula>
    </cfRule>
  </conditionalFormatting>
  <conditionalFormatting sqref="S975">
    <cfRule type="expression" dxfId="8462" priority="5119">
      <formula>$CI$1=1</formula>
    </cfRule>
  </conditionalFormatting>
  <conditionalFormatting sqref="S976">
    <cfRule type="expression" dxfId="8461" priority="5118">
      <formula>$CI$1=2</formula>
    </cfRule>
  </conditionalFormatting>
  <conditionalFormatting sqref="S977">
    <cfRule type="expression" dxfId="8460" priority="5117">
      <formula>$CI$1=3</formula>
    </cfRule>
  </conditionalFormatting>
  <conditionalFormatting sqref="S978">
    <cfRule type="expression" dxfId="8459" priority="5116">
      <formula>$CI$1=4</formula>
    </cfRule>
  </conditionalFormatting>
  <conditionalFormatting sqref="S985">
    <cfRule type="expression" dxfId="8458" priority="5031">
      <formula>$CI$1=1</formula>
    </cfRule>
  </conditionalFormatting>
  <conditionalFormatting sqref="S986">
    <cfRule type="expression" dxfId="8457" priority="5030">
      <formula>$CI$1=2</formula>
    </cfRule>
  </conditionalFormatting>
  <conditionalFormatting sqref="S987">
    <cfRule type="expression" dxfId="8456" priority="5029">
      <formula>$CI$1=3</formula>
    </cfRule>
  </conditionalFormatting>
  <conditionalFormatting sqref="S988">
    <cfRule type="expression" dxfId="8455" priority="5028">
      <formula>$CI$1=4</formula>
    </cfRule>
  </conditionalFormatting>
  <conditionalFormatting sqref="S995">
    <cfRule type="expression" dxfId="8454" priority="4943">
      <formula>$CI$1=1</formula>
    </cfRule>
  </conditionalFormatting>
  <conditionalFormatting sqref="S996">
    <cfRule type="expression" dxfId="8453" priority="4942">
      <formula>$CI$1=2</formula>
    </cfRule>
  </conditionalFormatting>
  <conditionalFormatting sqref="S997">
    <cfRule type="expression" dxfId="8452" priority="4941">
      <formula>$CI$1=3</formula>
    </cfRule>
  </conditionalFormatting>
  <conditionalFormatting sqref="S998">
    <cfRule type="expression" dxfId="8451" priority="4940">
      <formula>$CI$1=4</formula>
    </cfRule>
  </conditionalFormatting>
  <conditionalFormatting sqref="S1005">
    <cfRule type="expression" dxfId="8450" priority="4855">
      <formula>$CI$1=1</formula>
    </cfRule>
  </conditionalFormatting>
  <conditionalFormatting sqref="S1006">
    <cfRule type="expression" dxfId="8449" priority="4854">
      <formula>$CI$1=2</formula>
    </cfRule>
  </conditionalFormatting>
  <conditionalFormatting sqref="S1007">
    <cfRule type="expression" dxfId="8448" priority="4853">
      <formula>$CI$1=3</formula>
    </cfRule>
  </conditionalFormatting>
  <conditionalFormatting sqref="S1008">
    <cfRule type="expression" dxfId="8447" priority="4852">
      <formula>$CI$1=4</formula>
    </cfRule>
  </conditionalFormatting>
  <conditionalFormatting sqref="S1015">
    <cfRule type="expression" dxfId="8446" priority="4767">
      <formula>$CI$1=1</formula>
    </cfRule>
  </conditionalFormatting>
  <conditionalFormatting sqref="S1016">
    <cfRule type="expression" dxfId="8445" priority="4766">
      <formula>$CI$1=2</formula>
    </cfRule>
  </conditionalFormatting>
  <conditionalFormatting sqref="S1017">
    <cfRule type="expression" dxfId="8444" priority="4765">
      <formula>$CI$1=3</formula>
    </cfRule>
  </conditionalFormatting>
  <conditionalFormatting sqref="S1018">
    <cfRule type="expression" dxfId="8443" priority="4764">
      <formula>$CI$1=4</formula>
    </cfRule>
  </conditionalFormatting>
  <conditionalFormatting sqref="S1025">
    <cfRule type="expression" dxfId="8442" priority="4679">
      <formula>$CI$1=1</formula>
    </cfRule>
  </conditionalFormatting>
  <conditionalFormatting sqref="S1026">
    <cfRule type="expression" dxfId="8441" priority="4678">
      <formula>$CI$1=2</formula>
    </cfRule>
  </conditionalFormatting>
  <conditionalFormatting sqref="S1027">
    <cfRule type="expression" dxfId="8440" priority="4677">
      <formula>$CI$1=3</formula>
    </cfRule>
  </conditionalFormatting>
  <conditionalFormatting sqref="S1028">
    <cfRule type="expression" dxfId="8439" priority="4676">
      <formula>$CI$1=4</formula>
    </cfRule>
  </conditionalFormatting>
  <conditionalFormatting sqref="S1035">
    <cfRule type="expression" dxfId="8438" priority="4591">
      <formula>$CI$1=1</formula>
    </cfRule>
  </conditionalFormatting>
  <conditionalFormatting sqref="S1036">
    <cfRule type="expression" dxfId="8437" priority="4590">
      <formula>$CI$1=2</formula>
    </cfRule>
  </conditionalFormatting>
  <conditionalFormatting sqref="S1037">
    <cfRule type="expression" dxfId="8436" priority="4589">
      <formula>$CI$1=3</formula>
    </cfRule>
  </conditionalFormatting>
  <conditionalFormatting sqref="S1038">
    <cfRule type="expression" dxfId="8435" priority="4588">
      <formula>$CI$1=4</formula>
    </cfRule>
  </conditionalFormatting>
  <conditionalFormatting sqref="S1045">
    <cfRule type="expression" dxfId="8434" priority="4503">
      <formula>$CI$1=1</formula>
    </cfRule>
  </conditionalFormatting>
  <conditionalFormatting sqref="S1046">
    <cfRule type="expression" dxfId="8433" priority="4502">
      <formula>$CI$1=2</formula>
    </cfRule>
  </conditionalFormatting>
  <conditionalFormatting sqref="S1047">
    <cfRule type="expression" dxfId="8432" priority="4501">
      <formula>$CI$1=3</formula>
    </cfRule>
  </conditionalFormatting>
  <conditionalFormatting sqref="S1048">
    <cfRule type="expression" dxfId="8431" priority="4500">
      <formula>$CI$1=4</formula>
    </cfRule>
  </conditionalFormatting>
  <conditionalFormatting sqref="S1055">
    <cfRule type="expression" dxfId="8430" priority="4415">
      <formula>$CI$1=1</formula>
    </cfRule>
  </conditionalFormatting>
  <conditionalFormatting sqref="S1056">
    <cfRule type="expression" dxfId="8429" priority="4414">
      <formula>$CI$1=2</formula>
    </cfRule>
  </conditionalFormatting>
  <conditionalFormatting sqref="S1057">
    <cfRule type="expression" dxfId="8428" priority="4413">
      <formula>$CI$1=3</formula>
    </cfRule>
  </conditionalFormatting>
  <conditionalFormatting sqref="S1058">
    <cfRule type="expression" dxfId="8427" priority="4412">
      <formula>$CI$1=4</formula>
    </cfRule>
  </conditionalFormatting>
  <conditionalFormatting sqref="S1065">
    <cfRule type="expression" dxfId="8426" priority="4327">
      <formula>$CI$1=1</formula>
    </cfRule>
  </conditionalFormatting>
  <conditionalFormatting sqref="S1066">
    <cfRule type="expression" dxfId="8425" priority="4326">
      <formula>$CI$1=2</formula>
    </cfRule>
  </conditionalFormatting>
  <conditionalFormatting sqref="S1067">
    <cfRule type="expression" dxfId="8424" priority="4325">
      <formula>$CI$1=3</formula>
    </cfRule>
  </conditionalFormatting>
  <conditionalFormatting sqref="S1068">
    <cfRule type="expression" dxfId="8423" priority="4324">
      <formula>$CI$1=4</formula>
    </cfRule>
  </conditionalFormatting>
  <conditionalFormatting sqref="S1075">
    <cfRule type="expression" dxfId="8422" priority="4239">
      <formula>$CI$1=1</formula>
    </cfRule>
  </conditionalFormatting>
  <conditionalFormatting sqref="S1076">
    <cfRule type="expression" dxfId="8421" priority="4238">
      <formula>$CI$1=2</formula>
    </cfRule>
  </conditionalFormatting>
  <conditionalFormatting sqref="S1077">
    <cfRule type="expression" dxfId="8420" priority="4237">
      <formula>$CI$1=3</formula>
    </cfRule>
  </conditionalFormatting>
  <conditionalFormatting sqref="S1078">
    <cfRule type="expression" dxfId="8419" priority="4236">
      <formula>$CI$1=4</formula>
    </cfRule>
  </conditionalFormatting>
  <conditionalFormatting sqref="S1085">
    <cfRule type="expression" dxfId="8418" priority="4151">
      <formula>$CI$1=1</formula>
    </cfRule>
  </conditionalFormatting>
  <conditionalFormatting sqref="S1086">
    <cfRule type="expression" dxfId="8417" priority="4150">
      <formula>$CI$1=2</formula>
    </cfRule>
  </conditionalFormatting>
  <conditionalFormatting sqref="S1087">
    <cfRule type="expression" dxfId="8416" priority="4149">
      <formula>$CI$1=3</formula>
    </cfRule>
  </conditionalFormatting>
  <conditionalFormatting sqref="S1088">
    <cfRule type="expression" dxfId="8415" priority="4148">
      <formula>$CI$1=4</formula>
    </cfRule>
  </conditionalFormatting>
  <conditionalFormatting sqref="S1095">
    <cfRule type="expression" dxfId="8414" priority="4063">
      <formula>$CI$1=1</formula>
    </cfRule>
  </conditionalFormatting>
  <conditionalFormatting sqref="S1096">
    <cfRule type="expression" dxfId="8413" priority="4062">
      <formula>$CI$1=2</formula>
    </cfRule>
  </conditionalFormatting>
  <conditionalFormatting sqref="S1097">
    <cfRule type="expression" dxfId="8412" priority="4061">
      <formula>$CI$1=3</formula>
    </cfRule>
  </conditionalFormatting>
  <conditionalFormatting sqref="S1098">
    <cfRule type="expression" dxfId="8411" priority="4060">
      <formula>$CI$1=4</formula>
    </cfRule>
  </conditionalFormatting>
  <conditionalFormatting sqref="S1105">
    <cfRule type="expression" dxfId="8410" priority="3975">
      <formula>$CI$1=1</formula>
    </cfRule>
  </conditionalFormatting>
  <conditionalFormatting sqref="S1106">
    <cfRule type="expression" dxfId="8409" priority="3974">
      <formula>$CI$1=2</formula>
    </cfRule>
  </conditionalFormatting>
  <conditionalFormatting sqref="S1107">
    <cfRule type="expression" dxfId="8408" priority="3973">
      <formula>$CI$1=3</formula>
    </cfRule>
  </conditionalFormatting>
  <conditionalFormatting sqref="S1108">
    <cfRule type="expression" dxfId="8407" priority="3972">
      <formula>$CI$1=4</formula>
    </cfRule>
  </conditionalFormatting>
  <conditionalFormatting sqref="S1115">
    <cfRule type="expression" dxfId="8406" priority="3887">
      <formula>$CI$1=1</formula>
    </cfRule>
  </conditionalFormatting>
  <conditionalFormatting sqref="S1116">
    <cfRule type="expression" dxfId="8405" priority="3886">
      <formula>$CI$1=2</formula>
    </cfRule>
  </conditionalFormatting>
  <conditionalFormatting sqref="S1117">
    <cfRule type="expression" dxfId="8404" priority="3885">
      <formula>$CI$1=3</formula>
    </cfRule>
  </conditionalFormatting>
  <conditionalFormatting sqref="S1118">
    <cfRule type="expression" dxfId="8403" priority="3884">
      <formula>$CI$1=4</formula>
    </cfRule>
  </conditionalFormatting>
  <conditionalFormatting sqref="S1125">
    <cfRule type="expression" dxfId="8402" priority="3799">
      <formula>$CI$1=1</formula>
    </cfRule>
  </conditionalFormatting>
  <conditionalFormatting sqref="S1126">
    <cfRule type="expression" dxfId="8401" priority="3798">
      <formula>$CI$1=2</formula>
    </cfRule>
  </conditionalFormatting>
  <conditionalFormatting sqref="S1127">
    <cfRule type="expression" dxfId="8400" priority="3797">
      <formula>$CI$1=3</formula>
    </cfRule>
  </conditionalFormatting>
  <conditionalFormatting sqref="S1128">
    <cfRule type="expression" dxfId="8399" priority="3796">
      <formula>$CI$1=4</formula>
    </cfRule>
  </conditionalFormatting>
  <conditionalFormatting sqref="S1135">
    <cfRule type="expression" dxfId="8398" priority="3711">
      <formula>$CI$1=1</formula>
    </cfRule>
  </conditionalFormatting>
  <conditionalFormatting sqref="S1136">
    <cfRule type="expression" dxfId="8397" priority="3710">
      <formula>$CI$1=2</formula>
    </cfRule>
  </conditionalFormatting>
  <conditionalFormatting sqref="S1137">
    <cfRule type="expression" dxfId="8396" priority="3709">
      <formula>$CI$1=3</formula>
    </cfRule>
  </conditionalFormatting>
  <conditionalFormatting sqref="S1138">
    <cfRule type="expression" dxfId="8395" priority="3708">
      <formula>$CI$1=4</formula>
    </cfRule>
  </conditionalFormatting>
  <conditionalFormatting sqref="S1145">
    <cfRule type="expression" dxfId="8394" priority="3623">
      <formula>$CI$1=1</formula>
    </cfRule>
  </conditionalFormatting>
  <conditionalFormatting sqref="S1146">
    <cfRule type="expression" dxfId="8393" priority="3622">
      <formula>$CI$1=2</formula>
    </cfRule>
  </conditionalFormatting>
  <conditionalFormatting sqref="S1147">
    <cfRule type="expression" dxfId="8392" priority="3621">
      <formula>$CI$1=3</formula>
    </cfRule>
  </conditionalFormatting>
  <conditionalFormatting sqref="S1148">
    <cfRule type="expression" dxfId="8391" priority="3620">
      <formula>$CI$1=4</formula>
    </cfRule>
  </conditionalFormatting>
  <conditionalFormatting sqref="S1155">
    <cfRule type="expression" dxfId="8390" priority="3535">
      <formula>$CI$1=1</formula>
    </cfRule>
  </conditionalFormatting>
  <conditionalFormatting sqref="S1156">
    <cfRule type="expression" dxfId="8389" priority="3534">
      <formula>$CI$1=2</formula>
    </cfRule>
  </conditionalFormatting>
  <conditionalFormatting sqref="S1157">
    <cfRule type="expression" dxfId="8388" priority="3533">
      <formula>$CI$1=3</formula>
    </cfRule>
  </conditionalFormatting>
  <conditionalFormatting sqref="S1158">
    <cfRule type="expression" dxfId="8387" priority="3532">
      <formula>$CI$1=4</formula>
    </cfRule>
  </conditionalFormatting>
  <conditionalFormatting sqref="S1165">
    <cfRule type="expression" dxfId="8386" priority="3447">
      <formula>$CI$1=1</formula>
    </cfRule>
  </conditionalFormatting>
  <conditionalFormatting sqref="S1166">
    <cfRule type="expression" dxfId="8385" priority="3446">
      <formula>$CI$1=2</formula>
    </cfRule>
  </conditionalFormatting>
  <conditionalFormatting sqref="S1167">
    <cfRule type="expression" dxfId="8384" priority="3445">
      <formula>$CI$1=3</formula>
    </cfRule>
  </conditionalFormatting>
  <conditionalFormatting sqref="S1168">
    <cfRule type="expression" dxfId="8383" priority="3444">
      <formula>$CI$1=4</formula>
    </cfRule>
  </conditionalFormatting>
  <conditionalFormatting sqref="S1175">
    <cfRule type="expression" dxfId="8382" priority="3359">
      <formula>$CI$1=1</formula>
    </cfRule>
  </conditionalFormatting>
  <conditionalFormatting sqref="S1176">
    <cfRule type="expression" dxfId="8381" priority="3358">
      <formula>$CI$1=2</formula>
    </cfRule>
  </conditionalFormatting>
  <conditionalFormatting sqref="S1177">
    <cfRule type="expression" dxfId="8380" priority="3357">
      <formula>$CI$1=3</formula>
    </cfRule>
  </conditionalFormatting>
  <conditionalFormatting sqref="S1178">
    <cfRule type="expression" dxfId="8379" priority="3356">
      <formula>$CI$1=4</formula>
    </cfRule>
  </conditionalFormatting>
  <conditionalFormatting sqref="S1185">
    <cfRule type="expression" dxfId="8378" priority="3271">
      <formula>$CI$1=1</formula>
    </cfRule>
  </conditionalFormatting>
  <conditionalFormatting sqref="S1186">
    <cfRule type="expression" dxfId="8377" priority="3270">
      <formula>$CI$1=2</formula>
    </cfRule>
  </conditionalFormatting>
  <conditionalFormatting sqref="S1187">
    <cfRule type="expression" dxfId="8376" priority="3269">
      <formula>$CI$1=3</formula>
    </cfRule>
  </conditionalFormatting>
  <conditionalFormatting sqref="S1188">
    <cfRule type="expression" dxfId="8375" priority="3268">
      <formula>$CI$1=4</formula>
    </cfRule>
  </conditionalFormatting>
  <conditionalFormatting sqref="S1195">
    <cfRule type="expression" dxfId="8374" priority="3183">
      <formula>$CI$1=1</formula>
    </cfRule>
  </conditionalFormatting>
  <conditionalFormatting sqref="S1196">
    <cfRule type="expression" dxfId="8373" priority="3182">
      <formula>$CI$1=2</formula>
    </cfRule>
  </conditionalFormatting>
  <conditionalFormatting sqref="S1197">
    <cfRule type="expression" dxfId="8372" priority="3181">
      <formula>$CI$1=3</formula>
    </cfRule>
  </conditionalFormatting>
  <conditionalFormatting sqref="S1198">
    <cfRule type="expression" dxfId="8371" priority="3180">
      <formula>$CI$1=4</formula>
    </cfRule>
  </conditionalFormatting>
  <conditionalFormatting sqref="S1205">
    <cfRule type="expression" dxfId="8370" priority="3095">
      <formula>$CI$1=1</formula>
    </cfRule>
  </conditionalFormatting>
  <conditionalFormatting sqref="S1206">
    <cfRule type="expression" dxfId="8369" priority="3094">
      <formula>$CI$1=2</formula>
    </cfRule>
  </conditionalFormatting>
  <conditionalFormatting sqref="S1207">
    <cfRule type="expression" dxfId="8368" priority="3093">
      <formula>$CI$1=3</formula>
    </cfRule>
  </conditionalFormatting>
  <conditionalFormatting sqref="S1208">
    <cfRule type="expression" dxfId="8367" priority="3092">
      <formula>$CI$1=4</formula>
    </cfRule>
  </conditionalFormatting>
  <conditionalFormatting sqref="S1215">
    <cfRule type="expression" dxfId="8366" priority="3007">
      <formula>$CI$1=1</formula>
    </cfRule>
  </conditionalFormatting>
  <conditionalFormatting sqref="S1216">
    <cfRule type="expression" dxfId="8365" priority="3006">
      <formula>$CI$1=2</formula>
    </cfRule>
  </conditionalFormatting>
  <conditionalFormatting sqref="S1217">
    <cfRule type="expression" dxfId="8364" priority="3005">
      <formula>$CI$1=3</formula>
    </cfRule>
  </conditionalFormatting>
  <conditionalFormatting sqref="S1218">
    <cfRule type="expression" dxfId="8363" priority="3004">
      <formula>$CI$1=4</formula>
    </cfRule>
  </conditionalFormatting>
  <conditionalFormatting sqref="S1225">
    <cfRule type="expression" dxfId="8362" priority="2919">
      <formula>$CI$1=1</formula>
    </cfRule>
  </conditionalFormatting>
  <conditionalFormatting sqref="S1226">
    <cfRule type="expression" dxfId="8361" priority="2918">
      <formula>$CI$1=2</formula>
    </cfRule>
  </conditionalFormatting>
  <conditionalFormatting sqref="S1227">
    <cfRule type="expression" dxfId="8360" priority="2917">
      <formula>$CI$1=3</formula>
    </cfRule>
  </conditionalFormatting>
  <conditionalFormatting sqref="S1228">
    <cfRule type="expression" dxfId="8359" priority="2916">
      <formula>$CI$1=4</formula>
    </cfRule>
  </conditionalFormatting>
  <conditionalFormatting sqref="S1235">
    <cfRule type="expression" dxfId="8358" priority="2831">
      <formula>$CI$1=1</formula>
    </cfRule>
  </conditionalFormatting>
  <conditionalFormatting sqref="S1236">
    <cfRule type="expression" dxfId="8357" priority="2830">
      <formula>$CI$1=2</formula>
    </cfRule>
  </conditionalFormatting>
  <conditionalFormatting sqref="S1237">
    <cfRule type="expression" dxfId="8356" priority="2829">
      <formula>$CI$1=3</formula>
    </cfRule>
  </conditionalFormatting>
  <conditionalFormatting sqref="S1238">
    <cfRule type="expression" dxfId="8355" priority="2828">
      <formula>$CI$1=4</formula>
    </cfRule>
  </conditionalFormatting>
  <conditionalFormatting sqref="S1245">
    <cfRule type="expression" dxfId="8354" priority="2743">
      <formula>$CI$1=1</formula>
    </cfRule>
  </conditionalFormatting>
  <conditionalFormatting sqref="S1246">
    <cfRule type="expression" dxfId="8353" priority="2742">
      <formula>$CI$1=2</formula>
    </cfRule>
  </conditionalFormatting>
  <conditionalFormatting sqref="S1247">
    <cfRule type="expression" dxfId="8352" priority="2741">
      <formula>$CI$1=3</formula>
    </cfRule>
  </conditionalFormatting>
  <conditionalFormatting sqref="S1248">
    <cfRule type="expression" dxfId="8351" priority="2740">
      <formula>$CI$1=4</formula>
    </cfRule>
  </conditionalFormatting>
  <conditionalFormatting sqref="S1255">
    <cfRule type="expression" dxfId="8350" priority="2655">
      <formula>$CI$1=1</formula>
    </cfRule>
  </conditionalFormatting>
  <conditionalFormatting sqref="S1256">
    <cfRule type="expression" dxfId="8349" priority="2654">
      <formula>$CI$1=2</formula>
    </cfRule>
  </conditionalFormatting>
  <conditionalFormatting sqref="S1257">
    <cfRule type="expression" dxfId="8348" priority="2653">
      <formula>$CI$1=3</formula>
    </cfRule>
  </conditionalFormatting>
  <conditionalFormatting sqref="S1258">
    <cfRule type="expression" dxfId="8347" priority="2652">
      <formula>$CI$1=4</formula>
    </cfRule>
  </conditionalFormatting>
  <conditionalFormatting sqref="S1265">
    <cfRule type="expression" dxfId="8346" priority="2567">
      <formula>$CI$1=1</formula>
    </cfRule>
  </conditionalFormatting>
  <conditionalFormatting sqref="S1266">
    <cfRule type="expression" dxfId="8345" priority="2566">
      <formula>$CI$1=2</formula>
    </cfRule>
  </conditionalFormatting>
  <conditionalFormatting sqref="S1267">
    <cfRule type="expression" dxfId="8344" priority="2565">
      <formula>$CI$1=3</formula>
    </cfRule>
  </conditionalFormatting>
  <conditionalFormatting sqref="S1268">
    <cfRule type="expression" dxfId="8343" priority="2564">
      <formula>$CI$1=4</formula>
    </cfRule>
  </conditionalFormatting>
  <conditionalFormatting sqref="S1275">
    <cfRule type="expression" dxfId="8342" priority="2479">
      <formula>$CI$1=1</formula>
    </cfRule>
  </conditionalFormatting>
  <conditionalFormatting sqref="S1276">
    <cfRule type="expression" dxfId="8341" priority="2478">
      <formula>$CI$1=2</formula>
    </cfRule>
  </conditionalFormatting>
  <conditionalFormatting sqref="S1277">
    <cfRule type="expression" dxfId="8340" priority="2477">
      <formula>$CI$1=3</formula>
    </cfRule>
  </conditionalFormatting>
  <conditionalFormatting sqref="S1278">
    <cfRule type="expression" dxfId="8339" priority="2476">
      <formula>$CI$1=4</formula>
    </cfRule>
  </conditionalFormatting>
  <conditionalFormatting sqref="S1285">
    <cfRule type="expression" dxfId="8338" priority="2391">
      <formula>$CI$1=1</formula>
    </cfRule>
  </conditionalFormatting>
  <conditionalFormatting sqref="S1286">
    <cfRule type="expression" dxfId="8337" priority="2390">
      <formula>$CI$1=2</formula>
    </cfRule>
  </conditionalFormatting>
  <conditionalFormatting sqref="S1287">
    <cfRule type="expression" dxfId="8336" priority="2389">
      <formula>$CI$1=3</formula>
    </cfRule>
  </conditionalFormatting>
  <conditionalFormatting sqref="S1288">
    <cfRule type="expression" dxfId="8335" priority="2388">
      <formula>$CI$1=4</formula>
    </cfRule>
  </conditionalFormatting>
  <conditionalFormatting sqref="S1295">
    <cfRule type="expression" dxfId="8334" priority="2303">
      <formula>$CI$1=1</formula>
    </cfRule>
  </conditionalFormatting>
  <conditionalFormatting sqref="S1296">
    <cfRule type="expression" dxfId="8333" priority="2302">
      <formula>$CI$1=2</formula>
    </cfRule>
  </conditionalFormatting>
  <conditionalFormatting sqref="S1297">
    <cfRule type="expression" dxfId="8332" priority="2301">
      <formula>$CI$1=3</formula>
    </cfRule>
  </conditionalFormatting>
  <conditionalFormatting sqref="S1298">
    <cfRule type="expression" dxfId="8331" priority="2300">
      <formula>$CI$1=4</formula>
    </cfRule>
  </conditionalFormatting>
  <conditionalFormatting sqref="S1305">
    <cfRule type="expression" dxfId="8330" priority="2215">
      <formula>$CI$1=1</formula>
    </cfRule>
  </conditionalFormatting>
  <conditionalFormatting sqref="S1306">
    <cfRule type="expression" dxfId="8329" priority="2214">
      <formula>$CI$1=2</formula>
    </cfRule>
  </conditionalFormatting>
  <conditionalFormatting sqref="S1307">
    <cfRule type="expression" dxfId="8328" priority="2213">
      <formula>$CI$1=3</formula>
    </cfRule>
  </conditionalFormatting>
  <conditionalFormatting sqref="S1308">
    <cfRule type="expression" dxfId="8327" priority="2212">
      <formula>$CI$1=4</formula>
    </cfRule>
  </conditionalFormatting>
  <conditionalFormatting sqref="S1315">
    <cfRule type="expression" dxfId="8326" priority="2127">
      <formula>$CI$1=1</formula>
    </cfRule>
  </conditionalFormatting>
  <conditionalFormatting sqref="S1316">
    <cfRule type="expression" dxfId="8325" priority="2126">
      <formula>$CI$1=2</formula>
    </cfRule>
  </conditionalFormatting>
  <conditionalFormatting sqref="S1317">
    <cfRule type="expression" dxfId="8324" priority="2125">
      <formula>$CI$1=3</formula>
    </cfRule>
  </conditionalFormatting>
  <conditionalFormatting sqref="S1318">
    <cfRule type="expression" dxfId="8323" priority="2124">
      <formula>$CI$1=4</formula>
    </cfRule>
  </conditionalFormatting>
  <conditionalFormatting sqref="S1325">
    <cfRule type="expression" dxfId="8322" priority="2039">
      <formula>$CI$1=1</formula>
    </cfRule>
  </conditionalFormatting>
  <conditionalFormatting sqref="S1326">
    <cfRule type="expression" dxfId="8321" priority="2038">
      <formula>$CI$1=2</formula>
    </cfRule>
  </conditionalFormatting>
  <conditionalFormatting sqref="S1327">
    <cfRule type="expression" dxfId="8320" priority="2037">
      <formula>$CI$1=3</formula>
    </cfRule>
  </conditionalFormatting>
  <conditionalFormatting sqref="S1328">
    <cfRule type="expression" dxfId="8319" priority="2036">
      <formula>$CI$1=4</formula>
    </cfRule>
  </conditionalFormatting>
  <conditionalFormatting sqref="S1335">
    <cfRule type="expression" dxfId="8318" priority="1951">
      <formula>$CI$1=1</formula>
    </cfRule>
  </conditionalFormatting>
  <conditionalFormatting sqref="S1336">
    <cfRule type="expression" dxfId="8317" priority="1950">
      <formula>$CI$1=2</formula>
    </cfRule>
  </conditionalFormatting>
  <conditionalFormatting sqref="S1337">
    <cfRule type="expression" dxfId="8316" priority="1949">
      <formula>$CI$1=3</formula>
    </cfRule>
  </conditionalFormatting>
  <conditionalFormatting sqref="S1338">
    <cfRule type="expression" dxfId="8315" priority="1948">
      <formula>$CI$1=4</formula>
    </cfRule>
  </conditionalFormatting>
  <conditionalFormatting sqref="S1345">
    <cfRule type="expression" dxfId="8314" priority="1863">
      <formula>$CI$1=1</formula>
    </cfRule>
  </conditionalFormatting>
  <conditionalFormatting sqref="S1346">
    <cfRule type="expression" dxfId="8313" priority="1862">
      <formula>$CI$1=2</formula>
    </cfRule>
  </conditionalFormatting>
  <conditionalFormatting sqref="S1347">
    <cfRule type="expression" dxfId="8312" priority="1861">
      <formula>$CI$1=3</formula>
    </cfRule>
  </conditionalFormatting>
  <conditionalFormatting sqref="S1348">
    <cfRule type="expression" dxfId="8311" priority="1860">
      <formula>$CI$1=4</formula>
    </cfRule>
  </conditionalFormatting>
  <conditionalFormatting sqref="S1355">
    <cfRule type="expression" dxfId="8310" priority="1775">
      <formula>$CI$1=1</formula>
    </cfRule>
  </conditionalFormatting>
  <conditionalFormatting sqref="S1356">
    <cfRule type="expression" dxfId="8309" priority="1774">
      <formula>$CI$1=2</formula>
    </cfRule>
  </conditionalFormatting>
  <conditionalFormatting sqref="S1357">
    <cfRule type="expression" dxfId="8308" priority="1773">
      <formula>$CI$1=3</formula>
    </cfRule>
  </conditionalFormatting>
  <conditionalFormatting sqref="S1358">
    <cfRule type="expression" dxfId="8307" priority="1772">
      <formula>$CI$1=4</formula>
    </cfRule>
  </conditionalFormatting>
  <conditionalFormatting sqref="S1365">
    <cfRule type="expression" dxfId="8306" priority="1687">
      <formula>$CI$1=1</formula>
    </cfRule>
  </conditionalFormatting>
  <conditionalFormatting sqref="S1366">
    <cfRule type="expression" dxfId="8305" priority="1686">
      <formula>$CI$1=2</formula>
    </cfRule>
  </conditionalFormatting>
  <conditionalFormatting sqref="S1367">
    <cfRule type="expression" dxfId="8304" priority="1685">
      <formula>$CI$1=3</formula>
    </cfRule>
  </conditionalFormatting>
  <conditionalFormatting sqref="S1368">
    <cfRule type="expression" dxfId="8303" priority="1684">
      <formula>$CI$1=4</formula>
    </cfRule>
  </conditionalFormatting>
  <conditionalFormatting sqref="S1375">
    <cfRule type="expression" dxfId="8302" priority="1599">
      <formula>$CI$1=1</formula>
    </cfRule>
  </conditionalFormatting>
  <conditionalFormatting sqref="S1376">
    <cfRule type="expression" dxfId="8301" priority="1598">
      <formula>$CI$1=2</formula>
    </cfRule>
  </conditionalFormatting>
  <conditionalFormatting sqref="S1377">
    <cfRule type="expression" dxfId="8300" priority="1597">
      <formula>$CI$1=3</formula>
    </cfRule>
  </conditionalFormatting>
  <conditionalFormatting sqref="S1378">
    <cfRule type="expression" dxfId="8299" priority="1596">
      <formula>$CI$1=4</formula>
    </cfRule>
  </conditionalFormatting>
  <conditionalFormatting sqref="S1385">
    <cfRule type="expression" dxfId="8298" priority="1511">
      <formula>$CI$1=1</formula>
    </cfRule>
  </conditionalFormatting>
  <conditionalFormatting sqref="S1386">
    <cfRule type="expression" dxfId="8297" priority="1510">
      <formula>$CI$1=2</formula>
    </cfRule>
  </conditionalFormatting>
  <conditionalFormatting sqref="S1387">
    <cfRule type="expression" dxfId="8296" priority="1509">
      <formula>$CI$1=3</formula>
    </cfRule>
  </conditionalFormatting>
  <conditionalFormatting sqref="S1388">
    <cfRule type="expression" dxfId="8295" priority="1508">
      <formula>$CI$1=4</formula>
    </cfRule>
  </conditionalFormatting>
  <conditionalFormatting sqref="S1395">
    <cfRule type="expression" dxfId="8294" priority="1423">
      <formula>$CI$1=1</formula>
    </cfRule>
  </conditionalFormatting>
  <conditionalFormatting sqref="S1396">
    <cfRule type="expression" dxfId="8293" priority="1422">
      <formula>$CI$1=2</formula>
    </cfRule>
  </conditionalFormatting>
  <conditionalFormatting sqref="S1397">
    <cfRule type="expression" dxfId="8292" priority="1421">
      <formula>$CI$1=3</formula>
    </cfRule>
  </conditionalFormatting>
  <conditionalFormatting sqref="S1398">
    <cfRule type="expression" dxfId="8291" priority="1420">
      <formula>$CI$1=4</formula>
    </cfRule>
  </conditionalFormatting>
  <conditionalFormatting sqref="S1405">
    <cfRule type="expression" dxfId="8290" priority="1335">
      <formula>$CI$1=1</formula>
    </cfRule>
  </conditionalFormatting>
  <conditionalFormatting sqref="S1406">
    <cfRule type="expression" dxfId="8289" priority="1334">
      <formula>$CI$1=2</formula>
    </cfRule>
  </conditionalFormatting>
  <conditionalFormatting sqref="S1407">
    <cfRule type="expression" dxfId="8288" priority="1333">
      <formula>$CI$1=3</formula>
    </cfRule>
  </conditionalFormatting>
  <conditionalFormatting sqref="S1408">
    <cfRule type="expression" dxfId="8287" priority="1332">
      <formula>$CI$1=4</formula>
    </cfRule>
  </conditionalFormatting>
  <conditionalFormatting sqref="S1415">
    <cfRule type="expression" dxfId="8286" priority="1247">
      <formula>$CI$1=1</formula>
    </cfRule>
  </conditionalFormatting>
  <conditionalFormatting sqref="S1416">
    <cfRule type="expression" dxfId="8285" priority="1246">
      <formula>$CI$1=2</formula>
    </cfRule>
  </conditionalFormatting>
  <conditionalFormatting sqref="S1417">
    <cfRule type="expression" dxfId="8284" priority="1245">
      <formula>$CI$1=3</formula>
    </cfRule>
  </conditionalFormatting>
  <conditionalFormatting sqref="S1418">
    <cfRule type="expression" dxfId="8283" priority="1244">
      <formula>$CI$1=4</formula>
    </cfRule>
  </conditionalFormatting>
  <conditionalFormatting sqref="S1425">
    <cfRule type="expression" dxfId="8282" priority="1159">
      <formula>$CI$1=1</formula>
    </cfRule>
  </conditionalFormatting>
  <conditionalFormatting sqref="S1426">
    <cfRule type="expression" dxfId="8281" priority="1158">
      <formula>$CI$1=2</formula>
    </cfRule>
  </conditionalFormatting>
  <conditionalFormatting sqref="S1427">
    <cfRule type="expression" dxfId="8280" priority="1157">
      <formula>$CI$1=3</formula>
    </cfRule>
  </conditionalFormatting>
  <conditionalFormatting sqref="S1428">
    <cfRule type="expression" dxfId="8279" priority="1156">
      <formula>$CI$1=4</formula>
    </cfRule>
  </conditionalFormatting>
  <conditionalFormatting sqref="S1435">
    <cfRule type="expression" dxfId="8278" priority="1071">
      <formula>$CI$1=1</formula>
    </cfRule>
  </conditionalFormatting>
  <conditionalFormatting sqref="S1436">
    <cfRule type="expression" dxfId="8277" priority="1070">
      <formula>$CI$1=2</formula>
    </cfRule>
  </conditionalFormatting>
  <conditionalFormatting sqref="S1437">
    <cfRule type="expression" dxfId="8276" priority="1069">
      <formula>$CI$1=3</formula>
    </cfRule>
  </conditionalFormatting>
  <conditionalFormatting sqref="S1438">
    <cfRule type="expression" dxfId="8275" priority="1068">
      <formula>$CI$1=4</formula>
    </cfRule>
  </conditionalFormatting>
  <conditionalFormatting sqref="S1445">
    <cfRule type="expression" dxfId="8274" priority="983">
      <formula>$CI$1=1</formula>
    </cfRule>
  </conditionalFormatting>
  <conditionalFormatting sqref="S1446">
    <cfRule type="expression" dxfId="8273" priority="982">
      <formula>$CI$1=2</formula>
    </cfRule>
  </conditionalFormatting>
  <conditionalFormatting sqref="S1447">
    <cfRule type="expression" dxfId="8272" priority="981">
      <formula>$CI$1=3</formula>
    </cfRule>
  </conditionalFormatting>
  <conditionalFormatting sqref="S1448">
    <cfRule type="expression" dxfId="8271" priority="980">
      <formula>$CI$1=4</formula>
    </cfRule>
  </conditionalFormatting>
  <conditionalFormatting sqref="S1455">
    <cfRule type="expression" dxfId="8270" priority="895">
      <formula>$CI$1=1</formula>
    </cfRule>
  </conditionalFormatting>
  <conditionalFormatting sqref="S1456">
    <cfRule type="expression" dxfId="8269" priority="894">
      <formula>$CI$1=2</formula>
    </cfRule>
  </conditionalFormatting>
  <conditionalFormatting sqref="S1457">
    <cfRule type="expression" dxfId="8268" priority="893">
      <formula>$CI$1=3</formula>
    </cfRule>
  </conditionalFormatting>
  <conditionalFormatting sqref="S1458">
    <cfRule type="expression" dxfId="8267" priority="892">
      <formula>$CI$1=4</formula>
    </cfRule>
  </conditionalFormatting>
  <conditionalFormatting sqref="S1465">
    <cfRule type="expression" dxfId="8266" priority="807">
      <formula>$CI$1=1</formula>
    </cfRule>
  </conditionalFormatting>
  <conditionalFormatting sqref="S1466">
    <cfRule type="expression" dxfId="8265" priority="806">
      <formula>$CI$1=2</formula>
    </cfRule>
  </conditionalFormatting>
  <conditionalFormatting sqref="S1467">
    <cfRule type="expression" dxfId="8264" priority="805">
      <formula>$CI$1=3</formula>
    </cfRule>
  </conditionalFormatting>
  <conditionalFormatting sqref="S1468">
    <cfRule type="expression" dxfId="8263" priority="804">
      <formula>$CI$1=4</formula>
    </cfRule>
  </conditionalFormatting>
  <conditionalFormatting sqref="S1475">
    <cfRule type="expression" dxfId="8262" priority="719">
      <formula>$CI$1=1</formula>
    </cfRule>
  </conditionalFormatting>
  <conditionalFormatting sqref="S1476">
    <cfRule type="expression" dxfId="8261" priority="718">
      <formula>$CI$1=2</formula>
    </cfRule>
  </conditionalFormatting>
  <conditionalFormatting sqref="S1477">
    <cfRule type="expression" dxfId="8260" priority="717">
      <formula>$CI$1=3</formula>
    </cfRule>
  </conditionalFormatting>
  <conditionalFormatting sqref="S1478">
    <cfRule type="expression" dxfId="8259" priority="716">
      <formula>$CI$1=4</formula>
    </cfRule>
  </conditionalFormatting>
  <conditionalFormatting sqref="S1485">
    <cfRule type="expression" dxfId="8258" priority="631">
      <formula>$CI$1=1</formula>
    </cfRule>
  </conditionalFormatting>
  <conditionalFormatting sqref="S1486">
    <cfRule type="expression" dxfId="8257" priority="630">
      <formula>$CI$1=2</formula>
    </cfRule>
  </conditionalFormatting>
  <conditionalFormatting sqref="S1487">
    <cfRule type="expression" dxfId="8256" priority="629">
      <formula>$CI$1=3</formula>
    </cfRule>
  </conditionalFormatting>
  <conditionalFormatting sqref="S1488">
    <cfRule type="expression" dxfId="8255" priority="628">
      <formula>$CI$1=4</formula>
    </cfRule>
  </conditionalFormatting>
  <conditionalFormatting sqref="S1495">
    <cfRule type="expression" dxfId="8254" priority="543">
      <formula>$CI$1=1</formula>
    </cfRule>
  </conditionalFormatting>
  <conditionalFormatting sqref="S1496">
    <cfRule type="expression" dxfId="8253" priority="542">
      <formula>$CI$1=2</formula>
    </cfRule>
  </conditionalFormatting>
  <conditionalFormatting sqref="S1497">
    <cfRule type="expression" dxfId="8252" priority="541">
      <formula>$CI$1=3</formula>
    </cfRule>
  </conditionalFormatting>
  <conditionalFormatting sqref="S1498">
    <cfRule type="expression" dxfId="8251" priority="540">
      <formula>$CI$1=4</formula>
    </cfRule>
  </conditionalFormatting>
  <conditionalFormatting sqref="U5">
    <cfRule type="expression" dxfId="8250" priority="23439">
      <formula>$CI$1=1</formula>
    </cfRule>
  </conditionalFormatting>
  <conditionalFormatting sqref="U6">
    <cfRule type="expression" dxfId="8249" priority="23438">
      <formula>$CI$1=2</formula>
    </cfRule>
  </conditionalFormatting>
  <conditionalFormatting sqref="U7">
    <cfRule type="expression" dxfId="8248" priority="23437">
      <formula>$CI$1=3</formula>
    </cfRule>
  </conditionalFormatting>
  <conditionalFormatting sqref="U8">
    <cfRule type="expression" dxfId="8247" priority="23436">
      <formula>$CI$1=4</formula>
    </cfRule>
  </conditionalFormatting>
  <conditionalFormatting sqref="U15">
    <cfRule type="expression" dxfId="8246" priority="13563">
      <formula>$CI$1=1</formula>
    </cfRule>
  </conditionalFormatting>
  <conditionalFormatting sqref="U16">
    <cfRule type="expression" dxfId="8245" priority="13562">
      <formula>$CI$1=2</formula>
    </cfRule>
  </conditionalFormatting>
  <conditionalFormatting sqref="U17">
    <cfRule type="expression" dxfId="8244" priority="13561">
      <formula>$CI$1=3</formula>
    </cfRule>
  </conditionalFormatting>
  <conditionalFormatting sqref="U18">
    <cfRule type="expression" dxfId="8243" priority="13560">
      <formula>$CI$1=4</formula>
    </cfRule>
  </conditionalFormatting>
  <conditionalFormatting sqref="U25">
    <cfRule type="expression" dxfId="8242" priority="13475">
      <formula>$CI$1=1</formula>
    </cfRule>
  </conditionalFormatting>
  <conditionalFormatting sqref="U26">
    <cfRule type="expression" dxfId="8241" priority="13474">
      <formula>$CI$1=2</formula>
    </cfRule>
  </conditionalFormatting>
  <conditionalFormatting sqref="U27">
    <cfRule type="expression" dxfId="8240" priority="13473">
      <formula>$CI$1=3</formula>
    </cfRule>
  </conditionalFormatting>
  <conditionalFormatting sqref="U28">
    <cfRule type="expression" dxfId="8239" priority="13472">
      <formula>$CI$1=4</formula>
    </cfRule>
  </conditionalFormatting>
  <conditionalFormatting sqref="U35">
    <cfRule type="expression" dxfId="8238" priority="13387">
      <formula>$CI$1=1</formula>
    </cfRule>
  </conditionalFormatting>
  <conditionalFormatting sqref="U36">
    <cfRule type="expression" dxfId="8237" priority="13386">
      <formula>$CI$1=2</formula>
    </cfRule>
  </conditionalFormatting>
  <conditionalFormatting sqref="U37">
    <cfRule type="expression" dxfId="8236" priority="13385">
      <formula>$CI$1=3</formula>
    </cfRule>
  </conditionalFormatting>
  <conditionalFormatting sqref="U38">
    <cfRule type="expression" dxfId="8235" priority="13384">
      <formula>$CI$1=4</formula>
    </cfRule>
  </conditionalFormatting>
  <conditionalFormatting sqref="U45">
    <cfRule type="expression" dxfId="8234" priority="13299">
      <formula>$CI$1=1</formula>
    </cfRule>
  </conditionalFormatting>
  <conditionalFormatting sqref="U46">
    <cfRule type="expression" dxfId="8233" priority="13298">
      <formula>$CI$1=2</formula>
    </cfRule>
  </conditionalFormatting>
  <conditionalFormatting sqref="U47">
    <cfRule type="expression" dxfId="8232" priority="13297">
      <formula>$CI$1=3</formula>
    </cfRule>
  </conditionalFormatting>
  <conditionalFormatting sqref="U48">
    <cfRule type="expression" dxfId="8231" priority="13296">
      <formula>$CI$1=4</formula>
    </cfRule>
  </conditionalFormatting>
  <conditionalFormatting sqref="U55">
    <cfRule type="expression" dxfId="8230" priority="13211">
      <formula>$CI$1=1</formula>
    </cfRule>
  </conditionalFormatting>
  <conditionalFormatting sqref="U56">
    <cfRule type="expression" dxfId="8229" priority="13210">
      <formula>$CI$1=2</formula>
    </cfRule>
  </conditionalFormatting>
  <conditionalFormatting sqref="U57">
    <cfRule type="expression" dxfId="8228" priority="13209">
      <formula>$CI$1=3</formula>
    </cfRule>
  </conditionalFormatting>
  <conditionalFormatting sqref="U58">
    <cfRule type="expression" dxfId="8227" priority="13208">
      <formula>$CI$1=4</formula>
    </cfRule>
  </conditionalFormatting>
  <conditionalFormatting sqref="U65">
    <cfRule type="expression" dxfId="8226" priority="13123">
      <formula>$CI$1=1</formula>
    </cfRule>
  </conditionalFormatting>
  <conditionalFormatting sqref="U66">
    <cfRule type="expression" dxfId="8225" priority="13122">
      <formula>$CI$1=2</formula>
    </cfRule>
  </conditionalFormatting>
  <conditionalFormatting sqref="U67">
    <cfRule type="expression" dxfId="8224" priority="13121">
      <formula>$CI$1=3</formula>
    </cfRule>
  </conditionalFormatting>
  <conditionalFormatting sqref="U68">
    <cfRule type="expression" dxfId="8223" priority="13120">
      <formula>$CI$1=4</formula>
    </cfRule>
  </conditionalFormatting>
  <conditionalFormatting sqref="U75">
    <cfRule type="expression" dxfId="8222" priority="13035">
      <formula>$CI$1=1</formula>
    </cfRule>
  </conditionalFormatting>
  <conditionalFormatting sqref="U76">
    <cfRule type="expression" dxfId="8221" priority="13034">
      <formula>$CI$1=2</formula>
    </cfRule>
  </conditionalFormatting>
  <conditionalFormatting sqref="U77">
    <cfRule type="expression" dxfId="8220" priority="13033">
      <formula>$CI$1=3</formula>
    </cfRule>
  </conditionalFormatting>
  <conditionalFormatting sqref="U78">
    <cfRule type="expression" dxfId="8219" priority="13032">
      <formula>$CI$1=4</formula>
    </cfRule>
  </conditionalFormatting>
  <conditionalFormatting sqref="U85">
    <cfRule type="expression" dxfId="8218" priority="12947">
      <formula>$CI$1=1</formula>
    </cfRule>
  </conditionalFormatting>
  <conditionalFormatting sqref="U86">
    <cfRule type="expression" dxfId="8217" priority="12946">
      <formula>$CI$1=2</formula>
    </cfRule>
  </conditionalFormatting>
  <conditionalFormatting sqref="U87">
    <cfRule type="expression" dxfId="8216" priority="12945">
      <formula>$CI$1=3</formula>
    </cfRule>
  </conditionalFormatting>
  <conditionalFormatting sqref="U88">
    <cfRule type="expression" dxfId="8215" priority="12944">
      <formula>$CI$1=4</formula>
    </cfRule>
  </conditionalFormatting>
  <conditionalFormatting sqref="U95">
    <cfRule type="expression" dxfId="8214" priority="12859">
      <formula>$CI$1=1</formula>
    </cfRule>
  </conditionalFormatting>
  <conditionalFormatting sqref="U96">
    <cfRule type="expression" dxfId="8213" priority="12858">
      <formula>$CI$1=2</formula>
    </cfRule>
  </conditionalFormatting>
  <conditionalFormatting sqref="U97">
    <cfRule type="expression" dxfId="8212" priority="12857">
      <formula>$CI$1=3</formula>
    </cfRule>
  </conditionalFormatting>
  <conditionalFormatting sqref="U98">
    <cfRule type="expression" dxfId="8211" priority="12856">
      <formula>$CI$1=4</formula>
    </cfRule>
  </conditionalFormatting>
  <conditionalFormatting sqref="U105">
    <cfRule type="expression" dxfId="8210" priority="12771">
      <formula>$CI$1=1</formula>
    </cfRule>
  </conditionalFormatting>
  <conditionalFormatting sqref="U106">
    <cfRule type="expression" dxfId="8209" priority="12770">
      <formula>$CI$1=2</formula>
    </cfRule>
  </conditionalFormatting>
  <conditionalFormatting sqref="U107">
    <cfRule type="expression" dxfId="8208" priority="12769">
      <formula>$CI$1=3</formula>
    </cfRule>
  </conditionalFormatting>
  <conditionalFormatting sqref="U108">
    <cfRule type="expression" dxfId="8207" priority="12768">
      <formula>$CI$1=4</formula>
    </cfRule>
  </conditionalFormatting>
  <conditionalFormatting sqref="U115">
    <cfRule type="expression" dxfId="8206" priority="12683">
      <formula>$CI$1=1</formula>
    </cfRule>
  </conditionalFormatting>
  <conditionalFormatting sqref="U116">
    <cfRule type="expression" dxfId="8205" priority="12682">
      <formula>$CI$1=2</formula>
    </cfRule>
  </conditionalFormatting>
  <conditionalFormatting sqref="U117">
    <cfRule type="expression" dxfId="8204" priority="12681">
      <formula>$CI$1=3</formula>
    </cfRule>
  </conditionalFormatting>
  <conditionalFormatting sqref="U118">
    <cfRule type="expression" dxfId="8203" priority="12680">
      <formula>$CI$1=4</formula>
    </cfRule>
  </conditionalFormatting>
  <conditionalFormatting sqref="U125 U135">
    <cfRule type="expression" dxfId="8202" priority="12507">
      <formula>$CI$1=1</formula>
    </cfRule>
  </conditionalFormatting>
  <conditionalFormatting sqref="U126 U136">
    <cfRule type="expression" dxfId="8201" priority="12506">
      <formula>$CI$1=2</formula>
    </cfRule>
  </conditionalFormatting>
  <conditionalFormatting sqref="U127 U137">
    <cfRule type="expression" dxfId="8200" priority="12505">
      <formula>$CI$1=3</formula>
    </cfRule>
  </conditionalFormatting>
  <conditionalFormatting sqref="U128 U138">
    <cfRule type="expression" dxfId="8199" priority="12504">
      <formula>$CI$1=4</formula>
    </cfRule>
  </conditionalFormatting>
  <conditionalFormatting sqref="U145 U155">
    <cfRule type="expression" dxfId="8198" priority="12331">
      <formula>$CI$1=1</formula>
    </cfRule>
  </conditionalFormatting>
  <conditionalFormatting sqref="U146 U156">
    <cfRule type="expression" dxfId="8197" priority="12330">
      <formula>$CI$1=2</formula>
    </cfRule>
  </conditionalFormatting>
  <conditionalFormatting sqref="U147 U157">
    <cfRule type="expression" dxfId="8196" priority="12329">
      <formula>$CI$1=3</formula>
    </cfRule>
  </conditionalFormatting>
  <conditionalFormatting sqref="U148 U158">
    <cfRule type="expression" dxfId="8195" priority="12328">
      <formula>$CI$1=4</formula>
    </cfRule>
  </conditionalFormatting>
  <conditionalFormatting sqref="U165">
    <cfRule type="expression" dxfId="8194" priority="12243">
      <formula>$CI$1=1</formula>
    </cfRule>
  </conditionalFormatting>
  <conditionalFormatting sqref="U166">
    <cfRule type="expression" dxfId="8193" priority="12242">
      <formula>$CI$1=2</formula>
    </cfRule>
  </conditionalFormatting>
  <conditionalFormatting sqref="U167">
    <cfRule type="expression" dxfId="8192" priority="12241">
      <formula>$CI$1=3</formula>
    </cfRule>
  </conditionalFormatting>
  <conditionalFormatting sqref="U168">
    <cfRule type="expression" dxfId="8191" priority="12240">
      <formula>$CI$1=4</formula>
    </cfRule>
  </conditionalFormatting>
  <conditionalFormatting sqref="U175">
    <cfRule type="expression" dxfId="8190" priority="12155">
      <formula>$CI$1=1</formula>
    </cfRule>
  </conditionalFormatting>
  <conditionalFormatting sqref="U176">
    <cfRule type="expression" dxfId="8189" priority="12154">
      <formula>$CI$1=2</formula>
    </cfRule>
  </conditionalFormatting>
  <conditionalFormatting sqref="U177">
    <cfRule type="expression" dxfId="8188" priority="12153">
      <formula>$CI$1=3</formula>
    </cfRule>
  </conditionalFormatting>
  <conditionalFormatting sqref="U178">
    <cfRule type="expression" dxfId="8187" priority="12152">
      <formula>$CI$1=4</formula>
    </cfRule>
  </conditionalFormatting>
  <conditionalFormatting sqref="U185 U195">
    <cfRule type="expression" dxfId="8186" priority="11979">
      <formula>$CI$1=1</formula>
    </cfRule>
  </conditionalFormatting>
  <conditionalFormatting sqref="U186 U196">
    <cfRule type="expression" dxfId="8185" priority="11978">
      <formula>$CI$1=2</formula>
    </cfRule>
  </conditionalFormatting>
  <conditionalFormatting sqref="U187 U197">
    <cfRule type="expression" dxfId="8184" priority="11977">
      <formula>$CI$1=3</formula>
    </cfRule>
  </conditionalFormatting>
  <conditionalFormatting sqref="U188 U198">
    <cfRule type="expression" dxfId="8183" priority="11976">
      <formula>$CI$1=4</formula>
    </cfRule>
  </conditionalFormatting>
  <conditionalFormatting sqref="U205">
    <cfRule type="expression" dxfId="8182" priority="11891">
      <formula>$CI$1=1</formula>
    </cfRule>
  </conditionalFormatting>
  <conditionalFormatting sqref="U206">
    <cfRule type="expression" dxfId="8181" priority="11890">
      <formula>$CI$1=2</formula>
    </cfRule>
  </conditionalFormatting>
  <conditionalFormatting sqref="U207">
    <cfRule type="expression" dxfId="8180" priority="11889">
      <formula>$CI$1=3</formula>
    </cfRule>
  </conditionalFormatting>
  <conditionalFormatting sqref="U208">
    <cfRule type="expression" dxfId="8179" priority="11888">
      <formula>$CI$1=4</formula>
    </cfRule>
  </conditionalFormatting>
  <conditionalFormatting sqref="U215">
    <cfRule type="expression" dxfId="8178" priority="11803">
      <formula>$CI$1=1</formula>
    </cfRule>
  </conditionalFormatting>
  <conditionalFormatting sqref="U216">
    <cfRule type="expression" dxfId="8177" priority="11802">
      <formula>$CI$1=2</formula>
    </cfRule>
  </conditionalFormatting>
  <conditionalFormatting sqref="U217">
    <cfRule type="expression" dxfId="8176" priority="11801">
      <formula>$CI$1=3</formula>
    </cfRule>
  </conditionalFormatting>
  <conditionalFormatting sqref="U218">
    <cfRule type="expression" dxfId="8175" priority="11800">
      <formula>$CI$1=4</formula>
    </cfRule>
  </conditionalFormatting>
  <conditionalFormatting sqref="U225">
    <cfRule type="expression" dxfId="8174" priority="11715">
      <formula>$CI$1=1</formula>
    </cfRule>
  </conditionalFormatting>
  <conditionalFormatting sqref="U226">
    <cfRule type="expression" dxfId="8173" priority="11714">
      <formula>$CI$1=2</formula>
    </cfRule>
  </conditionalFormatting>
  <conditionalFormatting sqref="U227">
    <cfRule type="expression" dxfId="8172" priority="11713">
      <formula>$CI$1=3</formula>
    </cfRule>
  </conditionalFormatting>
  <conditionalFormatting sqref="U228">
    <cfRule type="expression" dxfId="8171" priority="11712">
      <formula>$CI$1=4</formula>
    </cfRule>
  </conditionalFormatting>
  <conditionalFormatting sqref="U235">
    <cfRule type="expression" dxfId="8170" priority="11627">
      <formula>$CI$1=1</formula>
    </cfRule>
  </conditionalFormatting>
  <conditionalFormatting sqref="U236">
    <cfRule type="expression" dxfId="8169" priority="11626">
      <formula>$CI$1=2</formula>
    </cfRule>
  </conditionalFormatting>
  <conditionalFormatting sqref="U237">
    <cfRule type="expression" dxfId="8168" priority="11625">
      <formula>$CI$1=3</formula>
    </cfRule>
  </conditionalFormatting>
  <conditionalFormatting sqref="U238">
    <cfRule type="expression" dxfId="8167" priority="11624">
      <formula>$CI$1=4</formula>
    </cfRule>
  </conditionalFormatting>
  <conditionalFormatting sqref="U245">
    <cfRule type="expression" dxfId="8166" priority="11539">
      <formula>$CI$1=1</formula>
    </cfRule>
  </conditionalFormatting>
  <conditionalFormatting sqref="U246">
    <cfRule type="expression" dxfId="8165" priority="11538">
      <formula>$CI$1=2</formula>
    </cfRule>
  </conditionalFormatting>
  <conditionalFormatting sqref="U247">
    <cfRule type="expression" dxfId="8164" priority="11537">
      <formula>$CI$1=3</formula>
    </cfRule>
  </conditionalFormatting>
  <conditionalFormatting sqref="U248">
    <cfRule type="expression" dxfId="8163" priority="11536">
      <formula>$CI$1=4</formula>
    </cfRule>
  </conditionalFormatting>
  <conditionalFormatting sqref="U255">
    <cfRule type="expression" dxfId="8162" priority="11451">
      <formula>$CI$1=1</formula>
    </cfRule>
  </conditionalFormatting>
  <conditionalFormatting sqref="U256">
    <cfRule type="expression" dxfId="8161" priority="11450">
      <formula>$CI$1=2</formula>
    </cfRule>
  </conditionalFormatting>
  <conditionalFormatting sqref="U257">
    <cfRule type="expression" dxfId="8160" priority="11449">
      <formula>$CI$1=3</formula>
    </cfRule>
  </conditionalFormatting>
  <conditionalFormatting sqref="U258">
    <cfRule type="expression" dxfId="8159" priority="11448">
      <formula>$CI$1=4</formula>
    </cfRule>
  </conditionalFormatting>
  <conditionalFormatting sqref="U265">
    <cfRule type="expression" dxfId="8158" priority="11363">
      <formula>$CI$1=1</formula>
    </cfRule>
  </conditionalFormatting>
  <conditionalFormatting sqref="U266">
    <cfRule type="expression" dxfId="8157" priority="11362">
      <formula>$CI$1=2</formula>
    </cfRule>
  </conditionalFormatting>
  <conditionalFormatting sqref="U267">
    <cfRule type="expression" dxfId="8156" priority="11361">
      <formula>$CI$1=3</formula>
    </cfRule>
  </conditionalFormatting>
  <conditionalFormatting sqref="U268">
    <cfRule type="expression" dxfId="8155" priority="11360">
      <formula>$CI$1=4</formula>
    </cfRule>
  </conditionalFormatting>
  <conditionalFormatting sqref="U275">
    <cfRule type="expression" dxfId="8154" priority="11275">
      <formula>$CI$1=1</formula>
    </cfRule>
  </conditionalFormatting>
  <conditionalFormatting sqref="U276">
    <cfRule type="expression" dxfId="8153" priority="11274">
      <formula>$CI$1=2</formula>
    </cfRule>
  </conditionalFormatting>
  <conditionalFormatting sqref="U277">
    <cfRule type="expression" dxfId="8152" priority="11273">
      <formula>$CI$1=3</formula>
    </cfRule>
  </conditionalFormatting>
  <conditionalFormatting sqref="U278">
    <cfRule type="expression" dxfId="8151" priority="11272">
      <formula>$CI$1=4</formula>
    </cfRule>
  </conditionalFormatting>
  <conditionalFormatting sqref="U285">
    <cfRule type="expression" dxfId="8150" priority="11187">
      <formula>$CI$1=1</formula>
    </cfRule>
  </conditionalFormatting>
  <conditionalFormatting sqref="U286">
    <cfRule type="expression" dxfId="8149" priority="11186">
      <formula>$CI$1=2</formula>
    </cfRule>
  </conditionalFormatting>
  <conditionalFormatting sqref="U287">
    <cfRule type="expression" dxfId="8148" priority="11185">
      <formula>$CI$1=3</formula>
    </cfRule>
  </conditionalFormatting>
  <conditionalFormatting sqref="U288">
    <cfRule type="expression" dxfId="8147" priority="11184">
      <formula>$CI$1=4</formula>
    </cfRule>
  </conditionalFormatting>
  <conditionalFormatting sqref="U295">
    <cfRule type="expression" dxfId="8146" priority="11099">
      <formula>$CI$1=1</formula>
    </cfRule>
  </conditionalFormatting>
  <conditionalFormatting sqref="U296">
    <cfRule type="expression" dxfId="8145" priority="11098">
      <formula>$CI$1=2</formula>
    </cfRule>
  </conditionalFormatting>
  <conditionalFormatting sqref="U297">
    <cfRule type="expression" dxfId="8144" priority="11097">
      <formula>$CI$1=3</formula>
    </cfRule>
  </conditionalFormatting>
  <conditionalFormatting sqref="U298">
    <cfRule type="expression" dxfId="8143" priority="11096">
      <formula>$CI$1=4</formula>
    </cfRule>
  </conditionalFormatting>
  <conditionalFormatting sqref="U305">
    <cfRule type="expression" dxfId="8142" priority="11011">
      <formula>$CI$1=1</formula>
    </cfRule>
  </conditionalFormatting>
  <conditionalFormatting sqref="U306">
    <cfRule type="expression" dxfId="8141" priority="11010">
      <formula>$CI$1=2</formula>
    </cfRule>
  </conditionalFormatting>
  <conditionalFormatting sqref="U307">
    <cfRule type="expression" dxfId="8140" priority="11009">
      <formula>$CI$1=3</formula>
    </cfRule>
  </conditionalFormatting>
  <conditionalFormatting sqref="U308">
    <cfRule type="expression" dxfId="8139" priority="11008">
      <formula>$CI$1=4</formula>
    </cfRule>
  </conditionalFormatting>
  <conditionalFormatting sqref="U315">
    <cfRule type="expression" dxfId="8138" priority="10923">
      <formula>$CI$1=1</formula>
    </cfRule>
  </conditionalFormatting>
  <conditionalFormatting sqref="U316">
    <cfRule type="expression" dxfId="8137" priority="10922">
      <formula>$CI$1=2</formula>
    </cfRule>
  </conditionalFormatting>
  <conditionalFormatting sqref="U317">
    <cfRule type="expression" dxfId="8136" priority="10921">
      <formula>$CI$1=3</formula>
    </cfRule>
  </conditionalFormatting>
  <conditionalFormatting sqref="U318">
    <cfRule type="expression" dxfId="8135" priority="10920">
      <formula>$CI$1=4</formula>
    </cfRule>
  </conditionalFormatting>
  <conditionalFormatting sqref="U325">
    <cfRule type="expression" dxfId="8134" priority="10835">
      <formula>$CI$1=1</formula>
    </cfRule>
  </conditionalFormatting>
  <conditionalFormatting sqref="U326">
    <cfRule type="expression" dxfId="8133" priority="10834">
      <formula>$CI$1=2</formula>
    </cfRule>
  </conditionalFormatting>
  <conditionalFormatting sqref="U327">
    <cfRule type="expression" dxfId="8132" priority="10833">
      <formula>$CI$1=3</formula>
    </cfRule>
  </conditionalFormatting>
  <conditionalFormatting sqref="U328">
    <cfRule type="expression" dxfId="8131" priority="10832">
      <formula>$CI$1=4</formula>
    </cfRule>
  </conditionalFormatting>
  <conditionalFormatting sqref="U335">
    <cfRule type="expression" dxfId="8130" priority="10747">
      <formula>$CI$1=1</formula>
    </cfRule>
  </conditionalFormatting>
  <conditionalFormatting sqref="U336">
    <cfRule type="expression" dxfId="8129" priority="10746">
      <formula>$CI$1=2</formula>
    </cfRule>
  </conditionalFormatting>
  <conditionalFormatting sqref="U337">
    <cfRule type="expression" dxfId="8128" priority="10745">
      <formula>$CI$1=3</formula>
    </cfRule>
  </conditionalFormatting>
  <conditionalFormatting sqref="U338">
    <cfRule type="expression" dxfId="8127" priority="10744">
      <formula>$CI$1=4</formula>
    </cfRule>
  </conditionalFormatting>
  <conditionalFormatting sqref="U345">
    <cfRule type="expression" dxfId="8126" priority="10659">
      <formula>$CI$1=1</formula>
    </cfRule>
  </conditionalFormatting>
  <conditionalFormatting sqref="U346">
    <cfRule type="expression" dxfId="8125" priority="10658">
      <formula>$CI$1=2</formula>
    </cfRule>
  </conditionalFormatting>
  <conditionalFormatting sqref="U347">
    <cfRule type="expression" dxfId="8124" priority="10657">
      <formula>$CI$1=3</formula>
    </cfRule>
  </conditionalFormatting>
  <conditionalFormatting sqref="U348">
    <cfRule type="expression" dxfId="8123" priority="10656">
      <formula>$CI$1=4</formula>
    </cfRule>
  </conditionalFormatting>
  <conditionalFormatting sqref="U355">
    <cfRule type="expression" dxfId="8122" priority="10571">
      <formula>$CI$1=1</formula>
    </cfRule>
  </conditionalFormatting>
  <conditionalFormatting sqref="U356">
    <cfRule type="expression" dxfId="8121" priority="10570">
      <formula>$CI$1=2</formula>
    </cfRule>
  </conditionalFormatting>
  <conditionalFormatting sqref="U357">
    <cfRule type="expression" dxfId="8120" priority="10569">
      <formula>$CI$1=3</formula>
    </cfRule>
  </conditionalFormatting>
  <conditionalFormatting sqref="U358">
    <cfRule type="expression" dxfId="8119" priority="10568">
      <formula>$CI$1=4</formula>
    </cfRule>
  </conditionalFormatting>
  <conditionalFormatting sqref="U365">
    <cfRule type="expression" dxfId="8118" priority="10483">
      <formula>$CI$1=1</formula>
    </cfRule>
  </conditionalFormatting>
  <conditionalFormatting sqref="U366">
    <cfRule type="expression" dxfId="8117" priority="10482">
      <formula>$CI$1=2</formula>
    </cfRule>
  </conditionalFormatting>
  <conditionalFormatting sqref="U367">
    <cfRule type="expression" dxfId="8116" priority="10481">
      <formula>$CI$1=3</formula>
    </cfRule>
  </conditionalFormatting>
  <conditionalFormatting sqref="U368">
    <cfRule type="expression" dxfId="8115" priority="10480">
      <formula>$CI$1=4</formula>
    </cfRule>
  </conditionalFormatting>
  <conditionalFormatting sqref="U375">
    <cfRule type="expression" dxfId="8114" priority="10395">
      <formula>$CI$1=1</formula>
    </cfRule>
  </conditionalFormatting>
  <conditionalFormatting sqref="U376">
    <cfRule type="expression" dxfId="8113" priority="10394">
      <formula>$CI$1=2</formula>
    </cfRule>
  </conditionalFormatting>
  <conditionalFormatting sqref="U377">
    <cfRule type="expression" dxfId="8112" priority="10393">
      <formula>$CI$1=3</formula>
    </cfRule>
  </conditionalFormatting>
  <conditionalFormatting sqref="U378">
    <cfRule type="expression" dxfId="8111" priority="10392">
      <formula>$CI$1=4</formula>
    </cfRule>
  </conditionalFormatting>
  <conditionalFormatting sqref="U385">
    <cfRule type="expression" dxfId="8110" priority="10307">
      <formula>$CI$1=1</formula>
    </cfRule>
  </conditionalFormatting>
  <conditionalFormatting sqref="U386">
    <cfRule type="expression" dxfId="8109" priority="10306">
      <formula>$CI$1=2</formula>
    </cfRule>
  </conditionalFormatting>
  <conditionalFormatting sqref="U387">
    <cfRule type="expression" dxfId="8108" priority="10305">
      <formula>$CI$1=3</formula>
    </cfRule>
  </conditionalFormatting>
  <conditionalFormatting sqref="U388">
    <cfRule type="expression" dxfId="8107" priority="10304">
      <formula>$CI$1=4</formula>
    </cfRule>
  </conditionalFormatting>
  <conditionalFormatting sqref="U395">
    <cfRule type="expression" dxfId="8106" priority="10219">
      <formula>$CI$1=1</formula>
    </cfRule>
  </conditionalFormatting>
  <conditionalFormatting sqref="U396">
    <cfRule type="expression" dxfId="8105" priority="10218">
      <formula>$CI$1=2</formula>
    </cfRule>
  </conditionalFormatting>
  <conditionalFormatting sqref="U397">
    <cfRule type="expression" dxfId="8104" priority="10217">
      <formula>$CI$1=3</formula>
    </cfRule>
  </conditionalFormatting>
  <conditionalFormatting sqref="U398">
    <cfRule type="expression" dxfId="8103" priority="10216">
      <formula>$CI$1=4</formula>
    </cfRule>
  </conditionalFormatting>
  <conditionalFormatting sqref="U405">
    <cfRule type="expression" dxfId="8102" priority="10131">
      <formula>$CI$1=1</formula>
    </cfRule>
  </conditionalFormatting>
  <conditionalFormatting sqref="U406">
    <cfRule type="expression" dxfId="8101" priority="10130">
      <formula>$CI$1=2</formula>
    </cfRule>
  </conditionalFormatting>
  <conditionalFormatting sqref="U407">
    <cfRule type="expression" dxfId="8100" priority="10129">
      <formula>$CI$1=3</formula>
    </cfRule>
  </conditionalFormatting>
  <conditionalFormatting sqref="U408">
    <cfRule type="expression" dxfId="8099" priority="10128">
      <formula>$CI$1=4</formula>
    </cfRule>
  </conditionalFormatting>
  <conditionalFormatting sqref="U415">
    <cfRule type="expression" dxfId="8098" priority="10043">
      <formula>$CI$1=1</formula>
    </cfRule>
  </conditionalFormatting>
  <conditionalFormatting sqref="U416">
    <cfRule type="expression" dxfId="8097" priority="10042">
      <formula>$CI$1=2</formula>
    </cfRule>
  </conditionalFormatting>
  <conditionalFormatting sqref="U417">
    <cfRule type="expression" dxfId="8096" priority="10041">
      <formula>$CI$1=3</formula>
    </cfRule>
  </conditionalFormatting>
  <conditionalFormatting sqref="U418">
    <cfRule type="expression" dxfId="8095" priority="10040">
      <formula>$CI$1=4</formula>
    </cfRule>
  </conditionalFormatting>
  <conditionalFormatting sqref="U425">
    <cfRule type="expression" dxfId="8094" priority="9955">
      <formula>$CI$1=1</formula>
    </cfRule>
  </conditionalFormatting>
  <conditionalFormatting sqref="U426">
    <cfRule type="expression" dxfId="8093" priority="9954">
      <formula>$CI$1=2</formula>
    </cfRule>
  </conditionalFormatting>
  <conditionalFormatting sqref="U427">
    <cfRule type="expression" dxfId="8092" priority="9953">
      <formula>$CI$1=3</formula>
    </cfRule>
  </conditionalFormatting>
  <conditionalFormatting sqref="U428">
    <cfRule type="expression" dxfId="8091" priority="9952">
      <formula>$CI$1=4</formula>
    </cfRule>
  </conditionalFormatting>
  <conditionalFormatting sqref="U435">
    <cfRule type="expression" dxfId="8090" priority="9867">
      <formula>$CI$1=1</formula>
    </cfRule>
  </conditionalFormatting>
  <conditionalFormatting sqref="U436">
    <cfRule type="expression" dxfId="8089" priority="9866">
      <formula>$CI$1=2</formula>
    </cfRule>
  </conditionalFormatting>
  <conditionalFormatting sqref="U437">
    <cfRule type="expression" dxfId="8088" priority="9865">
      <formula>$CI$1=3</formula>
    </cfRule>
  </conditionalFormatting>
  <conditionalFormatting sqref="U438">
    <cfRule type="expression" dxfId="8087" priority="9864">
      <formula>$CI$1=4</formula>
    </cfRule>
  </conditionalFormatting>
  <conditionalFormatting sqref="U445">
    <cfRule type="expression" dxfId="8086" priority="9779">
      <formula>$CI$1=1</formula>
    </cfRule>
  </conditionalFormatting>
  <conditionalFormatting sqref="U446">
    <cfRule type="expression" dxfId="8085" priority="9778">
      <formula>$CI$1=2</formula>
    </cfRule>
  </conditionalFormatting>
  <conditionalFormatting sqref="U447">
    <cfRule type="expression" dxfId="8084" priority="9777">
      <formula>$CI$1=3</formula>
    </cfRule>
  </conditionalFormatting>
  <conditionalFormatting sqref="U448">
    <cfRule type="expression" dxfId="8083" priority="9776">
      <formula>$CI$1=4</formula>
    </cfRule>
  </conditionalFormatting>
  <conditionalFormatting sqref="U455">
    <cfRule type="expression" dxfId="8082" priority="9691">
      <formula>$CI$1=1</formula>
    </cfRule>
  </conditionalFormatting>
  <conditionalFormatting sqref="U456">
    <cfRule type="expression" dxfId="8081" priority="9690">
      <formula>$CI$1=2</formula>
    </cfRule>
  </conditionalFormatting>
  <conditionalFormatting sqref="U457">
    <cfRule type="expression" dxfId="8080" priority="9689">
      <formula>$CI$1=3</formula>
    </cfRule>
  </conditionalFormatting>
  <conditionalFormatting sqref="U458">
    <cfRule type="expression" dxfId="8079" priority="9688">
      <formula>$CI$1=4</formula>
    </cfRule>
  </conditionalFormatting>
  <conditionalFormatting sqref="U465">
    <cfRule type="expression" dxfId="8078" priority="9603">
      <formula>$CI$1=1</formula>
    </cfRule>
  </conditionalFormatting>
  <conditionalFormatting sqref="U466">
    <cfRule type="expression" dxfId="8077" priority="9602">
      <formula>$CI$1=2</formula>
    </cfRule>
  </conditionalFormatting>
  <conditionalFormatting sqref="U467">
    <cfRule type="expression" dxfId="8076" priority="9601">
      <formula>$CI$1=3</formula>
    </cfRule>
  </conditionalFormatting>
  <conditionalFormatting sqref="U468">
    <cfRule type="expression" dxfId="8075" priority="9600">
      <formula>$CI$1=4</formula>
    </cfRule>
  </conditionalFormatting>
  <conditionalFormatting sqref="U475">
    <cfRule type="expression" dxfId="8074" priority="9515">
      <formula>$CI$1=1</formula>
    </cfRule>
  </conditionalFormatting>
  <conditionalFormatting sqref="U476">
    <cfRule type="expression" dxfId="8073" priority="9514">
      <formula>$CI$1=2</formula>
    </cfRule>
  </conditionalFormatting>
  <conditionalFormatting sqref="U477">
    <cfRule type="expression" dxfId="8072" priority="9513">
      <formula>$CI$1=3</formula>
    </cfRule>
  </conditionalFormatting>
  <conditionalFormatting sqref="U478">
    <cfRule type="expression" dxfId="8071" priority="9512">
      <formula>$CI$1=4</formula>
    </cfRule>
  </conditionalFormatting>
  <conditionalFormatting sqref="U485">
    <cfRule type="expression" dxfId="8070" priority="9427">
      <formula>$CI$1=1</formula>
    </cfRule>
  </conditionalFormatting>
  <conditionalFormatting sqref="U486">
    <cfRule type="expression" dxfId="8069" priority="9426">
      <formula>$CI$1=2</formula>
    </cfRule>
  </conditionalFormatting>
  <conditionalFormatting sqref="U487">
    <cfRule type="expression" dxfId="8068" priority="9425">
      <formula>$CI$1=3</formula>
    </cfRule>
  </conditionalFormatting>
  <conditionalFormatting sqref="U488">
    <cfRule type="expression" dxfId="8067" priority="9424">
      <formula>$CI$1=4</formula>
    </cfRule>
  </conditionalFormatting>
  <conditionalFormatting sqref="U495">
    <cfRule type="expression" dxfId="8066" priority="9339">
      <formula>$CI$1=1</formula>
    </cfRule>
  </conditionalFormatting>
  <conditionalFormatting sqref="U496">
    <cfRule type="expression" dxfId="8065" priority="9338">
      <formula>$CI$1=2</formula>
    </cfRule>
  </conditionalFormatting>
  <conditionalFormatting sqref="U497">
    <cfRule type="expression" dxfId="8064" priority="9337">
      <formula>$CI$1=3</formula>
    </cfRule>
  </conditionalFormatting>
  <conditionalFormatting sqref="U498">
    <cfRule type="expression" dxfId="8063" priority="9336">
      <formula>$CI$1=4</formula>
    </cfRule>
  </conditionalFormatting>
  <conditionalFormatting sqref="U505">
    <cfRule type="expression" dxfId="8062" priority="9251">
      <formula>$CI$1=1</formula>
    </cfRule>
  </conditionalFormatting>
  <conditionalFormatting sqref="U506">
    <cfRule type="expression" dxfId="8061" priority="9250">
      <formula>$CI$1=2</formula>
    </cfRule>
  </conditionalFormatting>
  <conditionalFormatting sqref="U507">
    <cfRule type="expression" dxfId="8060" priority="9249">
      <formula>$CI$1=3</formula>
    </cfRule>
  </conditionalFormatting>
  <conditionalFormatting sqref="U508">
    <cfRule type="expression" dxfId="8059" priority="9248">
      <formula>$CI$1=4</formula>
    </cfRule>
  </conditionalFormatting>
  <conditionalFormatting sqref="U515">
    <cfRule type="expression" dxfId="8058" priority="9163">
      <formula>$CI$1=1</formula>
    </cfRule>
  </conditionalFormatting>
  <conditionalFormatting sqref="U516">
    <cfRule type="expression" dxfId="8057" priority="9162">
      <formula>$CI$1=2</formula>
    </cfRule>
  </conditionalFormatting>
  <conditionalFormatting sqref="U517">
    <cfRule type="expression" dxfId="8056" priority="9161">
      <formula>$CI$1=3</formula>
    </cfRule>
  </conditionalFormatting>
  <conditionalFormatting sqref="U518">
    <cfRule type="expression" dxfId="8055" priority="9160">
      <formula>$CI$1=4</formula>
    </cfRule>
  </conditionalFormatting>
  <conditionalFormatting sqref="U525">
    <cfRule type="expression" dxfId="8054" priority="9075">
      <formula>$CI$1=1</formula>
    </cfRule>
  </conditionalFormatting>
  <conditionalFormatting sqref="U526">
    <cfRule type="expression" dxfId="8053" priority="9074">
      <formula>$CI$1=2</formula>
    </cfRule>
  </conditionalFormatting>
  <conditionalFormatting sqref="U527">
    <cfRule type="expression" dxfId="8052" priority="9073">
      <formula>$CI$1=3</formula>
    </cfRule>
  </conditionalFormatting>
  <conditionalFormatting sqref="U528">
    <cfRule type="expression" dxfId="8051" priority="9072">
      <formula>$CI$1=4</formula>
    </cfRule>
  </conditionalFormatting>
  <conditionalFormatting sqref="U535">
    <cfRule type="expression" dxfId="8050" priority="8987">
      <formula>$CI$1=1</formula>
    </cfRule>
  </conditionalFormatting>
  <conditionalFormatting sqref="U536">
    <cfRule type="expression" dxfId="8049" priority="8986">
      <formula>$CI$1=2</formula>
    </cfRule>
  </conditionalFormatting>
  <conditionalFormatting sqref="U537">
    <cfRule type="expression" dxfId="8048" priority="8985">
      <formula>$CI$1=3</formula>
    </cfRule>
  </conditionalFormatting>
  <conditionalFormatting sqref="U538">
    <cfRule type="expression" dxfId="8047" priority="8984">
      <formula>$CI$1=4</formula>
    </cfRule>
  </conditionalFormatting>
  <conditionalFormatting sqref="U545">
    <cfRule type="expression" dxfId="8046" priority="8899">
      <formula>$CI$1=1</formula>
    </cfRule>
  </conditionalFormatting>
  <conditionalFormatting sqref="U546">
    <cfRule type="expression" dxfId="8045" priority="8898">
      <formula>$CI$1=2</formula>
    </cfRule>
  </conditionalFormatting>
  <conditionalFormatting sqref="U547">
    <cfRule type="expression" dxfId="8044" priority="8897">
      <formula>$CI$1=3</formula>
    </cfRule>
  </conditionalFormatting>
  <conditionalFormatting sqref="U548">
    <cfRule type="expression" dxfId="8043" priority="8896">
      <formula>$CI$1=4</formula>
    </cfRule>
  </conditionalFormatting>
  <conditionalFormatting sqref="U555">
    <cfRule type="expression" dxfId="8042" priority="8811">
      <formula>$CI$1=1</formula>
    </cfRule>
  </conditionalFormatting>
  <conditionalFormatting sqref="U556">
    <cfRule type="expression" dxfId="8041" priority="8810">
      <formula>$CI$1=2</formula>
    </cfRule>
  </conditionalFormatting>
  <conditionalFormatting sqref="U557">
    <cfRule type="expression" dxfId="8040" priority="8809">
      <formula>$CI$1=3</formula>
    </cfRule>
  </conditionalFormatting>
  <conditionalFormatting sqref="U558">
    <cfRule type="expression" dxfId="8039" priority="8808">
      <formula>$CI$1=4</formula>
    </cfRule>
  </conditionalFormatting>
  <conditionalFormatting sqref="U565">
    <cfRule type="expression" dxfId="8038" priority="8723">
      <formula>$CI$1=1</formula>
    </cfRule>
  </conditionalFormatting>
  <conditionalFormatting sqref="U566">
    <cfRule type="expression" dxfId="8037" priority="8722">
      <formula>$CI$1=2</formula>
    </cfRule>
  </conditionalFormatting>
  <conditionalFormatting sqref="U567">
    <cfRule type="expression" dxfId="8036" priority="8721">
      <formula>$CI$1=3</formula>
    </cfRule>
  </conditionalFormatting>
  <conditionalFormatting sqref="U568">
    <cfRule type="expression" dxfId="8035" priority="8720">
      <formula>$CI$1=4</formula>
    </cfRule>
  </conditionalFormatting>
  <conditionalFormatting sqref="U575">
    <cfRule type="expression" dxfId="8034" priority="8635">
      <formula>$CI$1=1</formula>
    </cfRule>
  </conditionalFormatting>
  <conditionalFormatting sqref="U576">
    <cfRule type="expression" dxfId="8033" priority="8634">
      <formula>$CI$1=2</formula>
    </cfRule>
  </conditionalFormatting>
  <conditionalFormatting sqref="U577">
    <cfRule type="expression" dxfId="8032" priority="8633">
      <formula>$CI$1=3</formula>
    </cfRule>
  </conditionalFormatting>
  <conditionalFormatting sqref="U578">
    <cfRule type="expression" dxfId="8031" priority="8632">
      <formula>$CI$1=4</formula>
    </cfRule>
  </conditionalFormatting>
  <conditionalFormatting sqref="U585">
    <cfRule type="expression" dxfId="8030" priority="8547">
      <formula>$CI$1=1</formula>
    </cfRule>
  </conditionalFormatting>
  <conditionalFormatting sqref="U586">
    <cfRule type="expression" dxfId="8029" priority="8546">
      <formula>$CI$1=2</formula>
    </cfRule>
  </conditionalFormatting>
  <conditionalFormatting sqref="U587">
    <cfRule type="expression" dxfId="8028" priority="8545">
      <formula>$CI$1=3</formula>
    </cfRule>
  </conditionalFormatting>
  <conditionalFormatting sqref="U588">
    <cfRule type="expression" dxfId="8027" priority="8544">
      <formula>$CI$1=4</formula>
    </cfRule>
  </conditionalFormatting>
  <conditionalFormatting sqref="U595">
    <cfRule type="expression" dxfId="8026" priority="8459">
      <formula>$CI$1=1</formula>
    </cfRule>
  </conditionalFormatting>
  <conditionalFormatting sqref="U596">
    <cfRule type="expression" dxfId="8025" priority="8458">
      <formula>$CI$1=2</formula>
    </cfRule>
  </conditionalFormatting>
  <conditionalFormatting sqref="U597">
    <cfRule type="expression" dxfId="8024" priority="8457">
      <formula>$CI$1=3</formula>
    </cfRule>
  </conditionalFormatting>
  <conditionalFormatting sqref="U598">
    <cfRule type="expression" dxfId="8023" priority="8456">
      <formula>$CI$1=4</formula>
    </cfRule>
  </conditionalFormatting>
  <conditionalFormatting sqref="U605">
    <cfRule type="expression" dxfId="8022" priority="8371">
      <formula>$CI$1=1</formula>
    </cfRule>
  </conditionalFormatting>
  <conditionalFormatting sqref="U606">
    <cfRule type="expression" dxfId="8021" priority="8370">
      <formula>$CI$1=2</formula>
    </cfRule>
  </conditionalFormatting>
  <conditionalFormatting sqref="U607">
    <cfRule type="expression" dxfId="8020" priority="8369">
      <formula>$CI$1=3</formula>
    </cfRule>
  </conditionalFormatting>
  <conditionalFormatting sqref="U608">
    <cfRule type="expression" dxfId="8019" priority="8368">
      <formula>$CI$1=4</formula>
    </cfRule>
  </conditionalFormatting>
  <conditionalFormatting sqref="U615">
    <cfRule type="expression" dxfId="8018" priority="8283">
      <formula>$CI$1=1</formula>
    </cfRule>
  </conditionalFormatting>
  <conditionalFormatting sqref="U616">
    <cfRule type="expression" dxfId="8017" priority="8282">
      <formula>$CI$1=2</formula>
    </cfRule>
  </conditionalFormatting>
  <conditionalFormatting sqref="U617">
    <cfRule type="expression" dxfId="8016" priority="8281">
      <formula>$CI$1=3</formula>
    </cfRule>
  </conditionalFormatting>
  <conditionalFormatting sqref="U618">
    <cfRule type="expression" dxfId="8015" priority="8280">
      <formula>$CI$1=4</formula>
    </cfRule>
  </conditionalFormatting>
  <conditionalFormatting sqref="U625">
    <cfRule type="expression" dxfId="8014" priority="8195">
      <formula>$CI$1=1</formula>
    </cfRule>
  </conditionalFormatting>
  <conditionalFormatting sqref="U626">
    <cfRule type="expression" dxfId="8013" priority="8194">
      <formula>$CI$1=2</formula>
    </cfRule>
  </conditionalFormatting>
  <conditionalFormatting sqref="U627">
    <cfRule type="expression" dxfId="8012" priority="8193">
      <formula>$CI$1=3</formula>
    </cfRule>
  </conditionalFormatting>
  <conditionalFormatting sqref="U628">
    <cfRule type="expression" dxfId="8011" priority="8192">
      <formula>$CI$1=4</formula>
    </cfRule>
  </conditionalFormatting>
  <conditionalFormatting sqref="U635">
    <cfRule type="expression" dxfId="8010" priority="8107">
      <formula>$CI$1=1</formula>
    </cfRule>
  </conditionalFormatting>
  <conditionalFormatting sqref="U636">
    <cfRule type="expression" dxfId="8009" priority="8106">
      <formula>$CI$1=2</formula>
    </cfRule>
  </conditionalFormatting>
  <conditionalFormatting sqref="U637">
    <cfRule type="expression" dxfId="8008" priority="8105">
      <formula>$CI$1=3</formula>
    </cfRule>
  </conditionalFormatting>
  <conditionalFormatting sqref="U638">
    <cfRule type="expression" dxfId="8007" priority="8104">
      <formula>$CI$1=4</formula>
    </cfRule>
  </conditionalFormatting>
  <conditionalFormatting sqref="U645">
    <cfRule type="expression" dxfId="8006" priority="8019">
      <formula>$CI$1=1</formula>
    </cfRule>
  </conditionalFormatting>
  <conditionalFormatting sqref="U646">
    <cfRule type="expression" dxfId="8005" priority="8018">
      <formula>$CI$1=2</formula>
    </cfRule>
  </conditionalFormatting>
  <conditionalFormatting sqref="U647">
    <cfRule type="expression" dxfId="8004" priority="8017">
      <formula>$CI$1=3</formula>
    </cfRule>
  </conditionalFormatting>
  <conditionalFormatting sqref="U648">
    <cfRule type="expression" dxfId="8003" priority="8016">
      <formula>$CI$1=4</formula>
    </cfRule>
  </conditionalFormatting>
  <conditionalFormatting sqref="U655">
    <cfRule type="expression" dxfId="8002" priority="7931">
      <formula>$CI$1=1</formula>
    </cfRule>
  </conditionalFormatting>
  <conditionalFormatting sqref="U656">
    <cfRule type="expression" dxfId="8001" priority="7930">
      <formula>$CI$1=2</formula>
    </cfRule>
  </conditionalFormatting>
  <conditionalFormatting sqref="U657">
    <cfRule type="expression" dxfId="8000" priority="7929">
      <formula>$CI$1=3</formula>
    </cfRule>
  </conditionalFormatting>
  <conditionalFormatting sqref="U658">
    <cfRule type="expression" dxfId="7999" priority="7928">
      <formula>$CI$1=4</formula>
    </cfRule>
  </conditionalFormatting>
  <conditionalFormatting sqref="U665">
    <cfRule type="expression" dxfId="7998" priority="7843">
      <formula>$CI$1=1</formula>
    </cfRule>
  </conditionalFormatting>
  <conditionalFormatting sqref="U666">
    <cfRule type="expression" dxfId="7997" priority="7842">
      <formula>$CI$1=2</formula>
    </cfRule>
  </conditionalFormatting>
  <conditionalFormatting sqref="U667">
    <cfRule type="expression" dxfId="7996" priority="7841">
      <formula>$CI$1=3</formula>
    </cfRule>
  </conditionalFormatting>
  <conditionalFormatting sqref="U668">
    <cfRule type="expression" dxfId="7995" priority="7840">
      <formula>$CI$1=4</formula>
    </cfRule>
  </conditionalFormatting>
  <conditionalFormatting sqref="U675">
    <cfRule type="expression" dxfId="7994" priority="7755">
      <formula>$CI$1=1</formula>
    </cfRule>
  </conditionalFormatting>
  <conditionalFormatting sqref="U676">
    <cfRule type="expression" dxfId="7993" priority="7754">
      <formula>$CI$1=2</formula>
    </cfRule>
  </conditionalFormatting>
  <conditionalFormatting sqref="U677">
    <cfRule type="expression" dxfId="7992" priority="7753">
      <formula>$CI$1=3</formula>
    </cfRule>
  </conditionalFormatting>
  <conditionalFormatting sqref="U678">
    <cfRule type="expression" dxfId="7991" priority="7752">
      <formula>$CI$1=4</formula>
    </cfRule>
  </conditionalFormatting>
  <conditionalFormatting sqref="U685">
    <cfRule type="expression" dxfId="7990" priority="7667">
      <formula>$CI$1=1</formula>
    </cfRule>
  </conditionalFormatting>
  <conditionalFormatting sqref="U686">
    <cfRule type="expression" dxfId="7989" priority="7666">
      <formula>$CI$1=2</formula>
    </cfRule>
  </conditionalFormatting>
  <conditionalFormatting sqref="U687">
    <cfRule type="expression" dxfId="7988" priority="7665">
      <formula>$CI$1=3</formula>
    </cfRule>
  </conditionalFormatting>
  <conditionalFormatting sqref="U688">
    <cfRule type="expression" dxfId="7987" priority="7664">
      <formula>$CI$1=4</formula>
    </cfRule>
  </conditionalFormatting>
  <conditionalFormatting sqref="U695">
    <cfRule type="expression" dxfId="7986" priority="7579">
      <formula>$CI$1=1</formula>
    </cfRule>
  </conditionalFormatting>
  <conditionalFormatting sqref="U696">
    <cfRule type="expression" dxfId="7985" priority="7578">
      <formula>$CI$1=2</formula>
    </cfRule>
  </conditionalFormatting>
  <conditionalFormatting sqref="U697">
    <cfRule type="expression" dxfId="7984" priority="7577">
      <formula>$CI$1=3</formula>
    </cfRule>
  </conditionalFormatting>
  <conditionalFormatting sqref="U698">
    <cfRule type="expression" dxfId="7983" priority="7576">
      <formula>$CI$1=4</formula>
    </cfRule>
  </conditionalFormatting>
  <conditionalFormatting sqref="U705">
    <cfRule type="expression" dxfId="7982" priority="7491">
      <formula>$CI$1=1</formula>
    </cfRule>
  </conditionalFormatting>
  <conditionalFormatting sqref="U706">
    <cfRule type="expression" dxfId="7981" priority="7490">
      <formula>$CI$1=2</formula>
    </cfRule>
  </conditionalFormatting>
  <conditionalFormatting sqref="U707">
    <cfRule type="expression" dxfId="7980" priority="7489">
      <formula>$CI$1=3</formula>
    </cfRule>
  </conditionalFormatting>
  <conditionalFormatting sqref="U708">
    <cfRule type="expression" dxfId="7979" priority="7488">
      <formula>$CI$1=4</formula>
    </cfRule>
  </conditionalFormatting>
  <conditionalFormatting sqref="U715">
    <cfRule type="expression" dxfId="7978" priority="7403">
      <formula>$CI$1=1</formula>
    </cfRule>
  </conditionalFormatting>
  <conditionalFormatting sqref="U716">
    <cfRule type="expression" dxfId="7977" priority="7402">
      <formula>$CI$1=2</formula>
    </cfRule>
  </conditionalFormatting>
  <conditionalFormatting sqref="U717">
    <cfRule type="expression" dxfId="7976" priority="7401">
      <formula>$CI$1=3</formula>
    </cfRule>
  </conditionalFormatting>
  <conditionalFormatting sqref="U718">
    <cfRule type="expression" dxfId="7975" priority="7400">
      <formula>$CI$1=4</formula>
    </cfRule>
  </conditionalFormatting>
  <conditionalFormatting sqref="U725">
    <cfRule type="expression" dxfId="7974" priority="7315">
      <formula>$CI$1=1</formula>
    </cfRule>
  </conditionalFormatting>
  <conditionalFormatting sqref="U726">
    <cfRule type="expression" dxfId="7973" priority="7314">
      <formula>$CI$1=2</formula>
    </cfRule>
  </conditionalFormatting>
  <conditionalFormatting sqref="U727">
    <cfRule type="expression" dxfId="7972" priority="7313">
      <formula>$CI$1=3</formula>
    </cfRule>
  </conditionalFormatting>
  <conditionalFormatting sqref="U728">
    <cfRule type="expression" dxfId="7971" priority="7312">
      <formula>$CI$1=4</formula>
    </cfRule>
  </conditionalFormatting>
  <conditionalFormatting sqref="U735">
    <cfRule type="expression" dxfId="7970" priority="7227">
      <formula>$CI$1=1</formula>
    </cfRule>
  </conditionalFormatting>
  <conditionalFormatting sqref="U736">
    <cfRule type="expression" dxfId="7969" priority="7226">
      <formula>$CI$1=2</formula>
    </cfRule>
  </conditionalFormatting>
  <conditionalFormatting sqref="U737">
    <cfRule type="expression" dxfId="7968" priority="7225">
      <formula>$CI$1=3</formula>
    </cfRule>
  </conditionalFormatting>
  <conditionalFormatting sqref="U738">
    <cfRule type="expression" dxfId="7967" priority="7224">
      <formula>$CI$1=4</formula>
    </cfRule>
  </conditionalFormatting>
  <conditionalFormatting sqref="U745">
    <cfRule type="expression" dxfId="7966" priority="7139">
      <formula>$CI$1=1</formula>
    </cfRule>
  </conditionalFormatting>
  <conditionalFormatting sqref="U746">
    <cfRule type="expression" dxfId="7965" priority="7138">
      <formula>$CI$1=2</formula>
    </cfRule>
  </conditionalFormatting>
  <conditionalFormatting sqref="U747">
    <cfRule type="expression" dxfId="7964" priority="7137">
      <formula>$CI$1=3</formula>
    </cfRule>
  </conditionalFormatting>
  <conditionalFormatting sqref="U748">
    <cfRule type="expression" dxfId="7963" priority="7136">
      <formula>$CI$1=4</formula>
    </cfRule>
  </conditionalFormatting>
  <conditionalFormatting sqref="U755">
    <cfRule type="expression" dxfId="7962" priority="7051">
      <formula>$CI$1=1</formula>
    </cfRule>
  </conditionalFormatting>
  <conditionalFormatting sqref="U756">
    <cfRule type="expression" dxfId="7961" priority="7050">
      <formula>$CI$1=2</formula>
    </cfRule>
  </conditionalFormatting>
  <conditionalFormatting sqref="U757">
    <cfRule type="expression" dxfId="7960" priority="7049">
      <formula>$CI$1=3</formula>
    </cfRule>
  </conditionalFormatting>
  <conditionalFormatting sqref="U758">
    <cfRule type="expression" dxfId="7959" priority="7048">
      <formula>$CI$1=4</formula>
    </cfRule>
  </conditionalFormatting>
  <conditionalFormatting sqref="U765">
    <cfRule type="expression" dxfId="7958" priority="6963">
      <formula>$CI$1=1</formula>
    </cfRule>
  </conditionalFormatting>
  <conditionalFormatting sqref="U766">
    <cfRule type="expression" dxfId="7957" priority="6962">
      <formula>$CI$1=2</formula>
    </cfRule>
  </conditionalFormatting>
  <conditionalFormatting sqref="U767">
    <cfRule type="expression" dxfId="7956" priority="6961">
      <formula>$CI$1=3</formula>
    </cfRule>
  </conditionalFormatting>
  <conditionalFormatting sqref="U768">
    <cfRule type="expression" dxfId="7955" priority="6960">
      <formula>$CI$1=4</formula>
    </cfRule>
  </conditionalFormatting>
  <conditionalFormatting sqref="U775">
    <cfRule type="expression" dxfId="7954" priority="6875">
      <formula>$CI$1=1</formula>
    </cfRule>
  </conditionalFormatting>
  <conditionalFormatting sqref="U776">
    <cfRule type="expression" dxfId="7953" priority="6874">
      <formula>$CI$1=2</formula>
    </cfRule>
  </conditionalFormatting>
  <conditionalFormatting sqref="U777">
    <cfRule type="expression" dxfId="7952" priority="6873">
      <formula>$CI$1=3</formula>
    </cfRule>
  </conditionalFormatting>
  <conditionalFormatting sqref="U778">
    <cfRule type="expression" dxfId="7951" priority="6872">
      <formula>$CI$1=4</formula>
    </cfRule>
  </conditionalFormatting>
  <conditionalFormatting sqref="U785">
    <cfRule type="expression" dxfId="7950" priority="6787">
      <formula>$CI$1=1</formula>
    </cfRule>
  </conditionalFormatting>
  <conditionalFormatting sqref="U786">
    <cfRule type="expression" dxfId="7949" priority="6786">
      <formula>$CI$1=2</formula>
    </cfRule>
  </conditionalFormatting>
  <conditionalFormatting sqref="U787">
    <cfRule type="expression" dxfId="7948" priority="6785">
      <formula>$CI$1=3</formula>
    </cfRule>
  </conditionalFormatting>
  <conditionalFormatting sqref="U788">
    <cfRule type="expression" dxfId="7947" priority="6784">
      <formula>$CI$1=4</formula>
    </cfRule>
  </conditionalFormatting>
  <conditionalFormatting sqref="U795">
    <cfRule type="expression" dxfId="7946" priority="6699">
      <formula>$CI$1=1</formula>
    </cfRule>
  </conditionalFormatting>
  <conditionalFormatting sqref="U796">
    <cfRule type="expression" dxfId="7945" priority="6698">
      <formula>$CI$1=2</formula>
    </cfRule>
  </conditionalFormatting>
  <conditionalFormatting sqref="U797">
    <cfRule type="expression" dxfId="7944" priority="6697">
      <formula>$CI$1=3</formula>
    </cfRule>
  </conditionalFormatting>
  <conditionalFormatting sqref="U798">
    <cfRule type="expression" dxfId="7943" priority="6696">
      <formula>$CI$1=4</formula>
    </cfRule>
  </conditionalFormatting>
  <conditionalFormatting sqref="U805">
    <cfRule type="expression" dxfId="7942" priority="6611">
      <formula>$CI$1=1</formula>
    </cfRule>
  </conditionalFormatting>
  <conditionalFormatting sqref="U806">
    <cfRule type="expression" dxfId="7941" priority="6610">
      <formula>$CI$1=2</formula>
    </cfRule>
  </conditionalFormatting>
  <conditionalFormatting sqref="U807">
    <cfRule type="expression" dxfId="7940" priority="6609">
      <formula>$CI$1=3</formula>
    </cfRule>
  </conditionalFormatting>
  <conditionalFormatting sqref="U808">
    <cfRule type="expression" dxfId="7939" priority="6608">
      <formula>$CI$1=4</formula>
    </cfRule>
  </conditionalFormatting>
  <conditionalFormatting sqref="U815">
    <cfRule type="expression" dxfId="7938" priority="6523">
      <formula>$CI$1=1</formula>
    </cfRule>
  </conditionalFormatting>
  <conditionalFormatting sqref="U816">
    <cfRule type="expression" dxfId="7937" priority="6522">
      <formula>$CI$1=2</formula>
    </cfRule>
  </conditionalFormatting>
  <conditionalFormatting sqref="U817">
    <cfRule type="expression" dxfId="7936" priority="6521">
      <formula>$CI$1=3</formula>
    </cfRule>
  </conditionalFormatting>
  <conditionalFormatting sqref="U818">
    <cfRule type="expression" dxfId="7935" priority="6520">
      <formula>$CI$1=4</formula>
    </cfRule>
  </conditionalFormatting>
  <conditionalFormatting sqref="U825">
    <cfRule type="expression" dxfId="7934" priority="6435">
      <formula>$CI$1=1</formula>
    </cfRule>
  </conditionalFormatting>
  <conditionalFormatting sqref="U826">
    <cfRule type="expression" dxfId="7933" priority="6434">
      <formula>$CI$1=2</formula>
    </cfRule>
  </conditionalFormatting>
  <conditionalFormatting sqref="U827">
    <cfRule type="expression" dxfId="7932" priority="6433">
      <formula>$CI$1=3</formula>
    </cfRule>
  </conditionalFormatting>
  <conditionalFormatting sqref="U828">
    <cfRule type="expression" dxfId="7931" priority="6432">
      <formula>$CI$1=4</formula>
    </cfRule>
  </conditionalFormatting>
  <conditionalFormatting sqref="U835">
    <cfRule type="expression" dxfId="7930" priority="6347">
      <formula>$CI$1=1</formula>
    </cfRule>
  </conditionalFormatting>
  <conditionalFormatting sqref="U836">
    <cfRule type="expression" dxfId="7929" priority="6346">
      <formula>$CI$1=2</formula>
    </cfRule>
  </conditionalFormatting>
  <conditionalFormatting sqref="U837">
    <cfRule type="expression" dxfId="7928" priority="6345">
      <formula>$CI$1=3</formula>
    </cfRule>
  </conditionalFormatting>
  <conditionalFormatting sqref="U838">
    <cfRule type="expression" dxfId="7927" priority="6344">
      <formula>$CI$1=4</formula>
    </cfRule>
  </conditionalFormatting>
  <conditionalFormatting sqref="U845">
    <cfRule type="expression" dxfId="7926" priority="6259">
      <formula>$CI$1=1</formula>
    </cfRule>
  </conditionalFormatting>
  <conditionalFormatting sqref="U846">
    <cfRule type="expression" dxfId="7925" priority="6258">
      <formula>$CI$1=2</formula>
    </cfRule>
  </conditionalFormatting>
  <conditionalFormatting sqref="U847">
    <cfRule type="expression" dxfId="7924" priority="6257">
      <formula>$CI$1=3</formula>
    </cfRule>
  </conditionalFormatting>
  <conditionalFormatting sqref="U848">
    <cfRule type="expression" dxfId="7923" priority="6256">
      <formula>$CI$1=4</formula>
    </cfRule>
  </conditionalFormatting>
  <conditionalFormatting sqref="U855">
    <cfRule type="expression" dxfId="7922" priority="6171">
      <formula>$CI$1=1</formula>
    </cfRule>
  </conditionalFormatting>
  <conditionalFormatting sqref="U856">
    <cfRule type="expression" dxfId="7921" priority="6170">
      <formula>$CI$1=2</formula>
    </cfRule>
  </conditionalFormatting>
  <conditionalFormatting sqref="U857">
    <cfRule type="expression" dxfId="7920" priority="6169">
      <formula>$CI$1=3</formula>
    </cfRule>
  </conditionalFormatting>
  <conditionalFormatting sqref="U858">
    <cfRule type="expression" dxfId="7919" priority="6168">
      <formula>$CI$1=4</formula>
    </cfRule>
  </conditionalFormatting>
  <conditionalFormatting sqref="U865">
    <cfRule type="expression" dxfId="7918" priority="6083">
      <formula>$CI$1=1</formula>
    </cfRule>
  </conditionalFormatting>
  <conditionalFormatting sqref="U866">
    <cfRule type="expression" dxfId="7917" priority="6082">
      <formula>$CI$1=2</formula>
    </cfRule>
  </conditionalFormatting>
  <conditionalFormatting sqref="U867">
    <cfRule type="expression" dxfId="7916" priority="6081">
      <formula>$CI$1=3</formula>
    </cfRule>
  </conditionalFormatting>
  <conditionalFormatting sqref="U868">
    <cfRule type="expression" dxfId="7915" priority="6080">
      <formula>$CI$1=4</formula>
    </cfRule>
  </conditionalFormatting>
  <conditionalFormatting sqref="U875">
    <cfRule type="expression" dxfId="7914" priority="5995">
      <formula>$CI$1=1</formula>
    </cfRule>
  </conditionalFormatting>
  <conditionalFormatting sqref="U876">
    <cfRule type="expression" dxfId="7913" priority="5994">
      <formula>$CI$1=2</formula>
    </cfRule>
  </conditionalFormatting>
  <conditionalFormatting sqref="U877">
    <cfRule type="expression" dxfId="7912" priority="5993">
      <formula>$CI$1=3</formula>
    </cfRule>
  </conditionalFormatting>
  <conditionalFormatting sqref="U878">
    <cfRule type="expression" dxfId="7911" priority="5992">
      <formula>$CI$1=4</formula>
    </cfRule>
  </conditionalFormatting>
  <conditionalFormatting sqref="U885">
    <cfRule type="expression" dxfId="7910" priority="5907">
      <formula>$CI$1=1</formula>
    </cfRule>
  </conditionalFormatting>
  <conditionalFormatting sqref="U886">
    <cfRule type="expression" dxfId="7909" priority="5906">
      <formula>$CI$1=2</formula>
    </cfRule>
  </conditionalFormatting>
  <conditionalFormatting sqref="U887">
    <cfRule type="expression" dxfId="7908" priority="5905">
      <formula>$CI$1=3</formula>
    </cfRule>
  </conditionalFormatting>
  <conditionalFormatting sqref="U888">
    <cfRule type="expression" dxfId="7907" priority="5904">
      <formula>$CI$1=4</formula>
    </cfRule>
  </conditionalFormatting>
  <conditionalFormatting sqref="U895">
    <cfRule type="expression" dxfId="7906" priority="5819">
      <formula>$CI$1=1</formula>
    </cfRule>
  </conditionalFormatting>
  <conditionalFormatting sqref="U896">
    <cfRule type="expression" dxfId="7905" priority="5818">
      <formula>$CI$1=2</formula>
    </cfRule>
  </conditionalFormatting>
  <conditionalFormatting sqref="U897">
    <cfRule type="expression" dxfId="7904" priority="5817">
      <formula>$CI$1=3</formula>
    </cfRule>
  </conditionalFormatting>
  <conditionalFormatting sqref="U898">
    <cfRule type="expression" dxfId="7903" priority="5816">
      <formula>$CI$1=4</formula>
    </cfRule>
  </conditionalFormatting>
  <conditionalFormatting sqref="U905">
    <cfRule type="expression" dxfId="7902" priority="5731">
      <formula>$CI$1=1</formula>
    </cfRule>
  </conditionalFormatting>
  <conditionalFormatting sqref="U906">
    <cfRule type="expression" dxfId="7901" priority="5730">
      <formula>$CI$1=2</formula>
    </cfRule>
  </conditionalFormatting>
  <conditionalFormatting sqref="U907">
    <cfRule type="expression" dxfId="7900" priority="5729">
      <formula>$CI$1=3</formula>
    </cfRule>
  </conditionalFormatting>
  <conditionalFormatting sqref="U908">
    <cfRule type="expression" dxfId="7899" priority="5728">
      <formula>$CI$1=4</formula>
    </cfRule>
  </conditionalFormatting>
  <conditionalFormatting sqref="U915">
    <cfRule type="expression" dxfId="7898" priority="5643">
      <formula>$CI$1=1</formula>
    </cfRule>
  </conditionalFormatting>
  <conditionalFormatting sqref="U916">
    <cfRule type="expression" dxfId="7897" priority="5642">
      <formula>$CI$1=2</formula>
    </cfRule>
  </conditionalFormatting>
  <conditionalFormatting sqref="U917">
    <cfRule type="expression" dxfId="7896" priority="5641">
      <formula>$CI$1=3</formula>
    </cfRule>
  </conditionalFormatting>
  <conditionalFormatting sqref="U918">
    <cfRule type="expression" dxfId="7895" priority="5640">
      <formula>$CI$1=4</formula>
    </cfRule>
  </conditionalFormatting>
  <conditionalFormatting sqref="U925">
    <cfRule type="expression" dxfId="7894" priority="5555">
      <formula>$CI$1=1</formula>
    </cfRule>
  </conditionalFormatting>
  <conditionalFormatting sqref="U926">
    <cfRule type="expression" dxfId="7893" priority="5554">
      <formula>$CI$1=2</formula>
    </cfRule>
  </conditionalFormatting>
  <conditionalFormatting sqref="U927">
    <cfRule type="expression" dxfId="7892" priority="5553">
      <formula>$CI$1=3</formula>
    </cfRule>
  </conditionalFormatting>
  <conditionalFormatting sqref="U928">
    <cfRule type="expression" dxfId="7891" priority="5552">
      <formula>$CI$1=4</formula>
    </cfRule>
  </conditionalFormatting>
  <conditionalFormatting sqref="U935">
    <cfRule type="expression" dxfId="7890" priority="5467">
      <formula>$CI$1=1</formula>
    </cfRule>
  </conditionalFormatting>
  <conditionalFormatting sqref="U936">
    <cfRule type="expression" dxfId="7889" priority="5466">
      <formula>$CI$1=2</formula>
    </cfRule>
  </conditionalFormatting>
  <conditionalFormatting sqref="U937">
    <cfRule type="expression" dxfId="7888" priority="5465">
      <formula>$CI$1=3</formula>
    </cfRule>
  </conditionalFormatting>
  <conditionalFormatting sqref="U938">
    <cfRule type="expression" dxfId="7887" priority="5464">
      <formula>$CI$1=4</formula>
    </cfRule>
  </conditionalFormatting>
  <conditionalFormatting sqref="U945">
    <cfRule type="expression" dxfId="7886" priority="5379">
      <formula>$CI$1=1</formula>
    </cfRule>
  </conditionalFormatting>
  <conditionalFormatting sqref="U946">
    <cfRule type="expression" dxfId="7885" priority="5378">
      <formula>$CI$1=2</formula>
    </cfRule>
  </conditionalFormatting>
  <conditionalFormatting sqref="U947">
    <cfRule type="expression" dxfId="7884" priority="5377">
      <formula>$CI$1=3</formula>
    </cfRule>
  </conditionalFormatting>
  <conditionalFormatting sqref="U948">
    <cfRule type="expression" dxfId="7883" priority="5376">
      <formula>$CI$1=4</formula>
    </cfRule>
  </conditionalFormatting>
  <conditionalFormatting sqref="U955">
    <cfRule type="expression" dxfId="7882" priority="5291">
      <formula>$CI$1=1</formula>
    </cfRule>
  </conditionalFormatting>
  <conditionalFormatting sqref="U956">
    <cfRule type="expression" dxfId="7881" priority="5290">
      <formula>$CI$1=2</formula>
    </cfRule>
  </conditionalFormatting>
  <conditionalFormatting sqref="U957">
    <cfRule type="expression" dxfId="7880" priority="5289">
      <formula>$CI$1=3</formula>
    </cfRule>
  </conditionalFormatting>
  <conditionalFormatting sqref="U958">
    <cfRule type="expression" dxfId="7879" priority="5288">
      <formula>$CI$1=4</formula>
    </cfRule>
  </conditionalFormatting>
  <conditionalFormatting sqref="U965">
    <cfRule type="expression" dxfId="7878" priority="5203">
      <formula>$CI$1=1</formula>
    </cfRule>
  </conditionalFormatting>
  <conditionalFormatting sqref="U966">
    <cfRule type="expression" dxfId="7877" priority="5202">
      <formula>$CI$1=2</formula>
    </cfRule>
  </conditionalFormatting>
  <conditionalFormatting sqref="U967">
    <cfRule type="expression" dxfId="7876" priority="5201">
      <formula>$CI$1=3</formula>
    </cfRule>
  </conditionalFormatting>
  <conditionalFormatting sqref="U968">
    <cfRule type="expression" dxfId="7875" priority="5200">
      <formula>$CI$1=4</formula>
    </cfRule>
  </conditionalFormatting>
  <conditionalFormatting sqref="U975">
    <cfRule type="expression" dxfId="7874" priority="5115">
      <formula>$CI$1=1</formula>
    </cfRule>
  </conditionalFormatting>
  <conditionalFormatting sqref="U976">
    <cfRule type="expression" dxfId="7873" priority="5114">
      <formula>$CI$1=2</formula>
    </cfRule>
  </conditionalFormatting>
  <conditionalFormatting sqref="U977">
    <cfRule type="expression" dxfId="7872" priority="5113">
      <formula>$CI$1=3</formula>
    </cfRule>
  </conditionalFormatting>
  <conditionalFormatting sqref="U978">
    <cfRule type="expression" dxfId="7871" priority="5112">
      <formula>$CI$1=4</formula>
    </cfRule>
  </conditionalFormatting>
  <conditionalFormatting sqref="U985">
    <cfRule type="expression" dxfId="7870" priority="5027">
      <formula>$CI$1=1</formula>
    </cfRule>
  </conditionalFormatting>
  <conditionalFormatting sqref="U986">
    <cfRule type="expression" dxfId="7869" priority="5026">
      <formula>$CI$1=2</formula>
    </cfRule>
  </conditionalFormatting>
  <conditionalFormatting sqref="U987">
    <cfRule type="expression" dxfId="7868" priority="5025">
      <formula>$CI$1=3</formula>
    </cfRule>
  </conditionalFormatting>
  <conditionalFormatting sqref="U988">
    <cfRule type="expression" dxfId="7867" priority="5024">
      <formula>$CI$1=4</formula>
    </cfRule>
  </conditionalFormatting>
  <conditionalFormatting sqref="U995">
    <cfRule type="expression" dxfId="7866" priority="4939">
      <formula>$CI$1=1</formula>
    </cfRule>
  </conditionalFormatting>
  <conditionalFormatting sqref="U996">
    <cfRule type="expression" dxfId="7865" priority="4938">
      <formula>$CI$1=2</formula>
    </cfRule>
  </conditionalFormatting>
  <conditionalFormatting sqref="U997">
    <cfRule type="expression" dxfId="7864" priority="4937">
      <formula>$CI$1=3</formula>
    </cfRule>
  </conditionalFormatting>
  <conditionalFormatting sqref="U998">
    <cfRule type="expression" dxfId="7863" priority="4936">
      <formula>$CI$1=4</formula>
    </cfRule>
  </conditionalFormatting>
  <conditionalFormatting sqref="U1005">
    <cfRule type="expression" dxfId="7862" priority="4851">
      <formula>$CI$1=1</formula>
    </cfRule>
  </conditionalFormatting>
  <conditionalFormatting sqref="U1006">
    <cfRule type="expression" dxfId="7861" priority="4850">
      <formula>$CI$1=2</formula>
    </cfRule>
  </conditionalFormatting>
  <conditionalFormatting sqref="U1007">
    <cfRule type="expression" dxfId="7860" priority="4849">
      <formula>$CI$1=3</formula>
    </cfRule>
  </conditionalFormatting>
  <conditionalFormatting sqref="U1008">
    <cfRule type="expression" dxfId="7859" priority="4848">
      <formula>$CI$1=4</formula>
    </cfRule>
  </conditionalFormatting>
  <conditionalFormatting sqref="U1015">
    <cfRule type="expression" dxfId="7858" priority="4763">
      <formula>$CI$1=1</formula>
    </cfRule>
  </conditionalFormatting>
  <conditionalFormatting sqref="U1016">
    <cfRule type="expression" dxfId="7857" priority="4762">
      <formula>$CI$1=2</formula>
    </cfRule>
  </conditionalFormatting>
  <conditionalFormatting sqref="U1017">
    <cfRule type="expression" dxfId="7856" priority="4761">
      <formula>$CI$1=3</formula>
    </cfRule>
  </conditionalFormatting>
  <conditionalFormatting sqref="U1018">
    <cfRule type="expression" dxfId="7855" priority="4760">
      <formula>$CI$1=4</formula>
    </cfRule>
  </conditionalFormatting>
  <conditionalFormatting sqref="U1025">
    <cfRule type="expression" dxfId="7854" priority="4675">
      <formula>$CI$1=1</formula>
    </cfRule>
  </conditionalFormatting>
  <conditionalFormatting sqref="U1026">
    <cfRule type="expression" dxfId="7853" priority="4674">
      <formula>$CI$1=2</formula>
    </cfRule>
  </conditionalFormatting>
  <conditionalFormatting sqref="U1027">
    <cfRule type="expression" dxfId="7852" priority="4673">
      <formula>$CI$1=3</formula>
    </cfRule>
  </conditionalFormatting>
  <conditionalFormatting sqref="U1028">
    <cfRule type="expression" dxfId="7851" priority="4672">
      <formula>$CI$1=4</formula>
    </cfRule>
  </conditionalFormatting>
  <conditionalFormatting sqref="U1035">
    <cfRule type="expression" dxfId="7850" priority="4587">
      <formula>$CI$1=1</formula>
    </cfRule>
  </conditionalFormatting>
  <conditionalFormatting sqref="U1036">
    <cfRule type="expression" dxfId="7849" priority="4586">
      <formula>$CI$1=2</formula>
    </cfRule>
  </conditionalFormatting>
  <conditionalFormatting sqref="U1037">
    <cfRule type="expression" dxfId="7848" priority="4585">
      <formula>$CI$1=3</formula>
    </cfRule>
  </conditionalFormatting>
  <conditionalFormatting sqref="U1038">
    <cfRule type="expression" dxfId="7847" priority="4584">
      <formula>$CI$1=4</formula>
    </cfRule>
  </conditionalFormatting>
  <conditionalFormatting sqref="U1045">
    <cfRule type="expression" dxfId="7846" priority="4499">
      <formula>$CI$1=1</formula>
    </cfRule>
  </conditionalFormatting>
  <conditionalFormatting sqref="U1046">
    <cfRule type="expression" dxfId="7845" priority="4498">
      <formula>$CI$1=2</formula>
    </cfRule>
  </conditionalFormatting>
  <conditionalFormatting sqref="U1047">
    <cfRule type="expression" dxfId="7844" priority="4497">
      <formula>$CI$1=3</formula>
    </cfRule>
  </conditionalFormatting>
  <conditionalFormatting sqref="U1048">
    <cfRule type="expression" dxfId="7843" priority="4496">
      <formula>$CI$1=4</formula>
    </cfRule>
  </conditionalFormatting>
  <conditionalFormatting sqref="U1055">
    <cfRule type="expression" dxfId="7842" priority="4411">
      <formula>$CI$1=1</formula>
    </cfRule>
  </conditionalFormatting>
  <conditionalFormatting sqref="U1056">
    <cfRule type="expression" dxfId="7841" priority="4410">
      <formula>$CI$1=2</formula>
    </cfRule>
  </conditionalFormatting>
  <conditionalFormatting sqref="U1057">
    <cfRule type="expression" dxfId="7840" priority="4409">
      <formula>$CI$1=3</formula>
    </cfRule>
  </conditionalFormatting>
  <conditionalFormatting sqref="U1058">
    <cfRule type="expression" dxfId="7839" priority="4408">
      <formula>$CI$1=4</formula>
    </cfRule>
  </conditionalFormatting>
  <conditionalFormatting sqref="U1065">
    <cfRule type="expression" dxfId="7838" priority="4323">
      <formula>$CI$1=1</formula>
    </cfRule>
  </conditionalFormatting>
  <conditionalFormatting sqref="U1066">
    <cfRule type="expression" dxfId="7837" priority="4322">
      <formula>$CI$1=2</formula>
    </cfRule>
  </conditionalFormatting>
  <conditionalFormatting sqref="U1067">
    <cfRule type="expression" dxfId="7836" priority="4321">
      <formula>$CI$1=3</formula>
    </cfRule>
  </conditionalFormatting>
  <conditionalFormatting sqref="U1068">
    <cfRule type="expression" dxfId="7835" priority="4320">
      <formula>$CI$1=4</formula>
    </cfRule>
  </conditionalFormatting>
  <conditionalFormatting sqref="U1075">
    <cfRule type="expression" dxfId="7834" priority="4235">
      <formula>$CI$1=1</formula>
    </cfRule>
  </conditionalFormatting>
  <conditionalFormatting sqref="U1076">
    <cfRule type="expression" dxfId="7833" priority="4234">
      <formula>$CI$1=2</formula>
    </cfRule>
  </conditionalFormatting>
  <conditionalFormatting sqref="U1077">
    <cfRule type="expression" dxfId="7832" priority="4233">
      <formula>$CI$1=3</formula>
    </cfRule>
  </conditionalFormatting>
  <conditionalFormatting sqref="U1078">
    <cfRule type="expression" dxfId="7831" priority="4232">
      <formula>$CI$1=4</formula>
    </cfRule>
  </conditionalFormatting>
  <conditionalFormatting sqref="U1085">
    <cfRule type="expression" dxfId="7830" priority="4147">
      <formula>$CI$1=1</formula>
    </cfRule>
  </conditionalFormatting>
  <conditionalFormatting sqref="U1086">
    <cfRule type="expression" dxfId="7829" priority="4146">
      <formula>$CI$1=2</formula>
    </cfRule>
  </conditionalFormatting>
  <conditionalFormatting sqref="U1087">
    <cfRule type="expression" dxfId="7828" priority="4145">
      <formula>$CI$1=3</formula>
    </cfRule>
  </conditionalFormatting>
  <conditionalFormatting sqref="U1088">
    <cfRule type="expression" dxfId="7827" priority="4144">
      <formula>$CI$1=4</formula>
    </cfRule>
  </conditionalFormatting>
  <conditionalFormatting sqref="U1095">
    <cfRule type="expression" dxfId="7826" priority="4059">
      <formula>$CI$1=1</formula>
    </cfRule>
  </conditionalFormatting>
  <conditionalFormatting sqref="U1096">
    <cfRule type="expression" dxfId="7825" priority="4058">
      <formula>$CI$1=2</formula>
    </cfRule>
  </conditionalFormatting>
  <conditionalFormatting sqref="U1097">
    <cfRule type="expression" dxfId="7824" priority="4057">
      <formula>$CI$1=3</formula>
    </cfRule>
  </conditionalFormatting>
  <conditionalFormatting sqref="U1098">
    <cfRule type="expression" dxfId="7823" priority="4056">
      <formula>$CI$1=4</formula>
    </cfRule>
  </conditionalFormatting>
  <conditionalFormatting sqref="U1105">
    <cfRule type="expression" dxfId="7822" priority="3971">
      <formula>$CI$1=1</formula>
    </cfRule>
  </conditionalFormatting>
  <conditionalFormatting sqref="U1106">
    <cfRule type="expression" dxfId="7821" priority="3970">
      <formula>$CI$1=2</formula>
    </cfRule>
  </conditionalFormatting>
  <conditionalFormatting sqref="U1107">
    <cfRule type="expression" dxfId="7820" priority="3969">
      <formula>$CI$1=3</formula>
    </cfRule>
  </conditionalFormatting>
  <conditionalFormatting sqref="U1108">
    <cfRule type="expression" dxfId="7819" priority="3968">
      <formula>$CI$1=4</formula>
    </cfRule>
  </conditionalFormatting>
  <conditionalFormatting sqref="U1115">
    <cfRule type="expression" dxfId="7818" priority="3883">
      <formula>$CI$1=1</formula>
    </cfRule>
  </conditionalFormatting>
  <conditionalFormatting sqref="U1116">
    <cfRule type="expression" dxfId="7817" priority="3882">
      <formula>$CI$1=2</formula>
    </cfRule>
  </conditionalFormatting>
  <conditionalFormatting sqref="U1117">
    <cfRule type="expression" dxfId="7816" priority="3881">
      <formula>$CI$1=3</formula>
    </cfRule>
  </conditionalFormatting>
  <conditionalFormatting sqref="U1118">
    <cfRule type="expression" dxfId="7815" priority="3880">
      <formula>$CI$1=4</formula>
    </cfRule>
  </conditionalFormatting>
  <conditionalFormatting sqref="U1125">
    <cfRule type="expression" dxfId="7814" priority="3795">
      <formula>$CI$1=1</formula>
    </cfRule>
  </conditionalFormatting>
  <conditionalFormatting sqref="U1126">
    <cfRule type="expression" dxfId="7813" priority="3794">
      <formula>$CI$1=2</formula>
    </cfRule>
  </conditionalFormatting>
  <conditionalFormatting sqref="U1127">
    <cfRule type="expression" dxfId="7812" priority="3793">
      <formula>$CI$1=3</formula>
    </cfRule>
  </conditionalFormatting>
  <conditionalFormatting sqref="U1128">
    <cfRule type="expression" dxfId="7811" priority="3792">
      <formula>$CI$1=4</formula>
    </cfRule>
  </conditionalFormatting>
  <conditionalFormatting sqref="U1135">
    <cfRule type="expression" dxfId="7810" priority="3707">
      <formula>$CI$1=1</formula>
    </cfRule>
  </conditionalFormatting>
  <conditionalFormatting sqref="U1136">
    <cfRule type="expression" dxfId="7809" priority="3706">
      <formula>$CI$1=2</formula>
    </cfRule>
  </conditionalFormatting>
  <conditionalFormatting sqref="U1137">
    <cfRule type="expression" dxfId="7808" priority="3705">
      <formula>$CI$1=3</formula>
    </cfRule>
  </conditionalFormatting>
  <conditionalFormatting sqref="U1138">
    <cfRule type="expression" dxfId="7807" priority="3704">
      <formula>$CI$1=4</formula>
    </cfRule>
  </conditionalFormatting>
  <conditionalFormatting sqref="U1145">
    <cfRule type="expression" dxfId="7806" priority="3619">
      <formula>$CI$1=1</formula>
    </cfRule>
  </conditionalFormatting>
  <conditionalFormatting sqref="U1146">
    <cfRule type="expression" dxfId="7805" priority="3618">
      <formula>$CI$1=2</formula>
    </cfRule>
  </conditionalFormatting>
  <conditionalFormatting sqref="U1147">
    <cfRule type="expression" dxfId="7804" priority="3617">
      <formula>$CI$1=3</formula>
    </cfRule>
  </conditionalFormatting>
  <conditionalFormatting sqref="U1148">
    <cfRule type="expression" dxfId="7803" priority="3616">
      <formula>$CI$1=4</formula>
    </cfRule>
  </conditionalFormatting>
  <conditionalFormatting sqref="U1155">
    <cfRule type="expression" dxfId="7802" priority="3531">
      <formula>$CI$1=1</formula>
    </cfRule>
  </conditionalFormatting>
  <conditionalFormatting sqref="U1156">
    <cfRule type="expression" dxfId="7801" priority="3530">
      <formula>$CI$1=2</formula>
    </cfRule>
  </conditionalFormatting>
  <conditionalFormatting sqref="U1157">
    <cfRule type="expression" dxfId="7800" priority="3529">
      <formula>$CI$1=3</formula>
    </cfRule>
  </conditionalFormatting>
  <conditionalFormatting sqref="U1158">
    <cfRule type="expression" dxfId="7799" priority="3528">
      <formula>$CI$1=4</formula>
    </cfRule>
  </conditionalFormatting>
  <conditionalFormatting sqref="U1165">
    <cfRule type="expression" dxfId="7798" priority="3443">
      <formula>$CI$1=1</formula>
    </cfRule>
  </conditionalFormatting>
  <conditionalFormatting sqref="U1166">
    <cfRule type="expression" dxfId="7797" priority="3442">
      <formula>$CI$1=2</formula>
    </cfRule>
  </conditionalFormatting>
  <conditionalFormatting sqref="U1167">
    <cfRule type="expression" dxfId="7796" priority="3441">
      <formula>$CI$1=3</formula>
    </cfRule>
  </conditionalFormatting>
  <conditionalFormatting sqref="U1168">
    <cfRule type="expression" dxfId="7795" priority="3440">
      <formula>$CI$1=4</formula>
    </cfRule>
  </conditionalFormatting>
  <conditionalFormatting sqref="U1175">
    <cfRule type="expression" dxfId="7794" priority="3355">
      <formula>$CI$1=1</formula>
    </cfRule>
  </conditionalFormatting>
  <conditionalFormatting sqref="U1176">
    <cfRule type="expression" dxfId="7793" priority="3354">
      <formula>$CI$1=2</formula>
    </cfRule>
  </conditionalFormatting>
  <conditionalFormatting sqref="U1177">
    <cfRule type="expression" dxfId="7792" priority="3353">
      <formula>$CI$1=3</formula>
    </cfRule>
  </conditionalFormatting>
  <conditionalFormatting sqref="U1178">
    <cfRule type="expression" dxfId="7791" priority="3352">
      <formula>$CI$1=4</formula>
    </cfRule>
  </conditionalFormatting>
  <conditionalFormatting sqref="U1185">
    <cfRule type="expression" dxfId="7790" priority="3267">
      <formula>$CI$1=1</formula>
    </cfRule>
  </conditionalFormatting>
  <conditionalFormatting sqref="U1186">
    <cfRule type="expression" dxfId="7789" priority="3266">
      <formula>$CI$1=2</formula>
    </cfRule>
  </conditionalFormatting>
  <conditionalFormatting sqref="U1187">
    <cfRule type="expression" dxfId="7788" priority="3265">
      <formula>$CI$1=3</formula>
    </cfRule>
  </conditionalFormatting>
  <conditionalFormatting sqref="U1188">
    <cfRule type="expression" dxfId="7787" priority="3264">
      <formula>$CI$1=4</formula>
    </cfRule>
  </conditionalFormatting>
  <conditionalFormatting sqref="U1195">
    <cfRule type="expression" dxfId="7786" priority="3179">
      <formula>$CI$1=1</formula>
    </cfRule>
  </conditionalFormatting>
  <conditionalFormatting sqref="U1196">
    <cfRule type="expression" dxfId="7785" priority="3178">
      <formula>$CI$1=2</formula>
    </cfRule>
  </conditionalFormatting>
  <conditionalFormatting sqref="U1197">
    <cfRule type="expression" dxfId="7784" priority="3177">
      <formula>$CI$1=3</formula>
    </cfRule>
  </conditionalFormatting>
  <conditionalFormatting sqref="U1198">
    <cfRule type="expression" dxfId="7783" priority="3176">
      <formula>$CI$1=4</formula>
    </cfRule>
  </conditionalFormatting>
  <conditionalFormatting sqref="U1205">
    <cfRule type="expression" dxfId="7782" priority="3091">
      <formula>$CI$1=1</formula>
    </cfRule>
  </conditionalFormatting>
  <conditionalFormatting sqref="U1206">
    <cfRule type="expression" dxfId="7781" priority="3090">
      <formula>$CI$1=2</formula>
    </cfRule>
  </conditionalFormatting>
  <conditionalFormatting sqref="U1207">
    <cfRule type="expression" dxfId="7780" priority="3089">
      <formula>$CI$1=3</formula>
    </cfRule>
  </conditionalFormatting>
  <conditionalFormatting sqref="U1208">
    <cfRule type="expression" dxfId="7779" priority="3088">
      <formula>$CI$1=4</formula>
    </cfRule>
  </conditionalFormatting>
  <conditionalFormatting sqref="U1215">
    <cfRule type="expression" dxfId="7778" priority="3003">
      <formula>$CI$1=1</formula>
    </cfRule>
  </conditionalFormatting>
  <conditionalFormatting sqref="U1216">
    <cfRule type="expression" dxfId="7777" priority="3002">
      <formula>$CI$1=2</formula>
    </cfRule>
  </conditionalFormatting>
  <conditionalFormatting sqref="U1217">
    <cfRule type="expression" dxfId="7776" priority="3001">
      <formula>$CI$1=3</formula>
    </cfRule>
  </conditionalFormatting>
  <conditionalFormatting sqref="U1218">
    <cfRule type="expression" dxfId="7775" priority="3000">
      <formula>$CI$1=4</formula>
    </cfRule>
  </conditionalFormatting>
  <conditionalFormatting sqref="U1225">
    <cfRule type="expression" dxfId="7774" priority="2915">
      <formula>$CI$1=1</formula>
    </cfRule>
  </conditionalFormatting>
  <conditionalFormatting sqref="U1226">
    <cfRule type="expression" dxfId="7773" priority="2914">
      <formula>$CI$1=2</formula>
    </cfRule>
  </conditionalFormatting>
  <conditionalFormatting sqref="U1227">
    <cfRule type="expression" dxfId="7772" priority="2913">
      <formula>$CI$1=3</formula>
    </cfRule>
  </conditionalFormatting>
  <conditionalFormatting sqref="U1228">
    <cfRule type="expression" dxfId="7771" priority="2912">
      <formula>$CI$1=4</formula>
    </cfRule>
  </conditionalFormatting>
  <conditionalFormatting sqref="U1235">
    <cfRule type="expression" dxfId="7770" priority="2827">
      <formula>$CI$1=1</formula>
    </cfRule>
  </conditionalFormatting>
  <conditionalFormatting sqref="U1236">
    <cfRule type="expression" dxfId="7769" priority="2826">
      <formula>$CI$1=2</formula>
    </cfRule>
  </conditionalFormatting>
  <conditionalFormatting sqref="U1237">
    <cfRule type="expression" dxfId="7768" priority="2825">
      <formula>$CI$1=3</formula>
    </cfRule>
  </conditionalFormatting>
  <conditionalFormatting sqref="U1238">
    <cfRule type="expression" dxfId="7767" priority="2824">
      <formula>$CI$1=4</formula>
    </cfRule>
  </conditionalFormatting>
  <conditionalFormatting sqref="U1245">
    <cfRule type="expression" dxfId="7766" priority="2739">
      <formula>$CI$1=1</formula>
    </cfRule>
  </conditionalFormatting>
  <conditionalFormatting sqref="U1246">
    <cfRule type="expression" dxfId="7765" priority="2738">
      <formula>$CI$1=2</formula>
    </cfRule>
  </conditionalFormatting>
  <conditionalFormatting sqref="U1247">
    <cfRule type="expression" dxfId="7764" priority="2737">
      <formula>$CI$1=3</formula>
    </cfRule>
  </conditionalFormatting>
  <conditionalFormatting sqref="U1248">
    <cfRule type="expression" dxfId="7763" priority="2736">
      <formula>$CI$1=4</formula>
    </cfRule>
  </conditionalFormatting>
  <conditionalFormatting sqref="U1255">
    <cfRule type="expression" dxfId="7762" priority="2651">
      <formula>$CI$1=1</formula>
    </cfRule>
  </conditionalFormatting>
  <conditionalFormatting sqref="U1256">
    <cfRule type="expression" dxfId="7761" priority="2650">
      <formula>$CI$1=2</formula>
    </cfRule>
  </conditionalFormatting>
  <conditionalFormatting sqref="U1257">
    <cfRule type="expression" dxfId="7760" priority="2649">
      <formula>$CI$1=3</formula>
    </cfRule>
  </conditionalFormatting>
  <conditionalFormatting sqref="U1258">
    <cfRule type="expression" dxfId="7759" priority="2648">
      <formula>$CI$1=4</formula>
    </cfRule>
  </conditionalFormatting>
  <conditionalFormatting sqref="U1265">
    <cfRule type="expression" dxfId="7758" priority="2563">
      <formula>$CI$1=1</formula>
    </cfRule>
  </conditionalFormatting>
  <conditionalFormatting sqref="U1266">
    <cfRule type="expression" dxfId="7757" priority="2562">
      <formula>$CI$1=2</formula>
    </cfRule>
  </conditionalFormatting>
  <conditionalFormatting sqref="U1267">
    <cfRule type="expression" dxfId="7756" priority="2561">
      <formula>$CI$1=3</formula>
    </cfRule>
  </conditionalFormatting>
  <conditionalFormatting sqref="U1268">
    <cfRule type="expression" dxfId="7755" priority="2560">
      <formula>$CI$1=4</formula>
    </cfRule>
  </conditionalFormatting>
  <conditionalFormatting sqref="U1275">
    <cfRule type="expression" dxfId="7754" priority="2475">
      <formula>$CI$1=1</formula>
    </cfRule>
  </conditionalFormatting>
  <conditionalFormatting sqref="U1276">
    <cfRule type="expression" dxfId="7753" priority="2474">
      <formula>$CI$1=2</formula>
    </cfRule>
  </conditionalFormatting>
  <conditionalFormatting sqref="U1277">
    <cfRule type="expression" dxfId="7752" priority="2473">
      <formula>$CI$1=3</formula>
    </cfRule>
  </conditionalFormatting>
  <conditionalFormatting sqref="U1278">
    <cfRule type="expression" dxfId="7751" priority="2472">
      <formula>$CI$1=4</formula>
    </cfRule>
  </conditionalFormatting>
  <conditionalFormatting sqref="U1285">
    <cfRule type="expression" dxfId="7750" priority="2387">
      <formula>$CI$1=1</formula>
    </cfRule>
  </conditionalFormatting>
  <conditionalFormatting sqref="U1286">
    <cfRule type="expression" dxfId="7749" priority="2386">
      <formula>$CI$1=2</formula>
    </cfRule>
  </conditionalFormatting>
  <conditionalFormatting sqref="U1287">
    <cfRule type="expression" dxfId="7748" priority="2385">
      <formula>$CI$1=3</formula>
    </cfRule>
  </conditionalFormatting>
  <conditionalFormatting sqref="U1288">
    <cfRule type="expression" dxfId="7747" priority="2384">
      <formula>$CI$1=4</formula>
    </cfRule>
  </conditionalFormatting>
  <conditionalFormatting sqref="U1295">
    <cfRule type="expression" dxfId="7746" priority="2299">
      <formula>$CI$1=1</formula>
    </cfRule>
  </conditionalFormatting>
  <conditionalFormatting sqref="U1296">
    <cfRule type="expression" dxfId="7745" priority="2298">
      <formula>$CI$1=2</formula>
    </cfRule>
  </conditionalFormatting>
  <conditionalFormatting sqref="U1297">
    <cfRule type="expression" dxfId="7744" priority="2297">
      <formula>$CI$1=3</formula>
    </cfRule>
  </conditionalFormatting>
  <conditionalFormatting sqref="U1298">
    <cfRule type="expression" dxfId="7743" priority="2296">
      <formula>$CI$1=4</formula>
    </cfRule>
  </conditionalFormatting>
  <conditionalFormatting sqref="U1305">
    <cfRule type="expression" dxfId="7742" priority="2211">
      <formula>$CI$1=1</formula>
    </cfRule>
  </conditionalFormatting>
  <conditionalFormatting sqref="U1306">
    <cfRule type="expression" dxfId="7741" priority="2210">
      <formula>$CI$1=2</formula>
    </cfRule>
  </conditionalFormatting>
  <conditionalFormatting sqref="U1307">
    <cfRule type="expression" dxfId="7740" priority="2209">
      <formula>$CI$1=3</formula>
    </cfRule>
  </conditionalFormatting>
  <conditionalFormatting sqref="U1308">
    <cfRule type="expression" dxfId="7739" priority="2208">
      <formula>$CI$1=4</formula>
    </cfRule>
  </conditionalFormatting>
  <conditionalFormatting sqref="U1315">
    <cfRule type="expression" dxfId="7738" priority="2123">
      <formula>$CI$1=1</formula>
    </cfRule>
  </conditionalFormatting>
  <conditionalFormatting sqref="U1316">
    <cfRule type="expression" dxfId="7737" priority="2122">
      <formula>$CI$1=2</formula>
    </cfRule>
  </conditionalFormatting>
  <conditionalFormatting sqref="U1317">
    <cfRule type="expression" dxfId="7736" priority="2121">
      <formula>$CI$1=3</formula>
    </cfRule>
  </conditionalFormatting>
  <conditionalFormatting sqref="U1318">
    <cfRule type="expression" dxfId="7735" priority="2120">
      <formula>$CI$1=4</formula>
    </cfRule>
  </conditionalFormatting>
  <conditionalFormatting sqref="U1325">
    <cfRule type="expression" dxfId="7734" priority="2035">
      <formula>$CI$1=1</formula>
    </cfRule>
  </conditionalFormatting>
  <conditionalFormatting sqref="U1326">
    <cfRule type="expression" dxfId="7733" priority="2034">
      <formula>$CI$1=2</formula>
    </cfRule>
  </conditionalFormatting>
  <conditionalFormatting sqref="U1327">
    <cfRule type="expression" dxfId="7732" priority="2033">
      <formula>$CI$1=3</formula>
    </cfRule>
  </conditionalFormatting>
  <conditionalFormatting sqref="U1328">
    <cfRule type="expression" dxfId="7731" priority="2032">
      <formula>$CI$1=4</formula>
    </cfRule>
  </conditionalFormatting>
  <conditionalFormatting sqref="U1335">
    <cfRule type="expression" dxfId="7730" priority="1947">
      <formula>$CI$1=1</formula>
    </cfRule>
  </conditionalFormatting>
  <conditionalFormatting sqref="U1336">
    <cfRule type="expression" dxfId="7729" priority="1946">
      <formula>$CI$1=2</formula>
    </cfRule>
  </conditionalFormatting>
  <conditionalFormatting sqref="U1337">
    <cfRule type="expression" dxfId="7728" priority="1945">
      <formula>$CI$1=3</formula>
    </cfRule>
  </conditionalFormatting>
  <conditionalFormatting sqref="U1338">
    <cfRule type="expression" dxfId="7727" priority="1944">
      <formula>$CI$1=4</formula>
    </cfRule>
  </conditionalFormatting>
  <conditionalFormatting sqref="U1345">
    <cfRule type="expression" dxfId="7726" priority="1859">
      <formula>$CI$1=1</formula>
    </cfRule>
  </conditionalFormatting>
  <conditionalFormatting sqref="U1346">
    <cfRule type="expression" dxfId="7725" priority="1858">
      <formula>$CI$1=2</formula>
    </cfRule>
  </conditionalFormatting>
  <conditionalFormatting sqref="U1347">
    <cfRule type="expression" dxfId="7724" priority="1857">
      <formula>$CI$1=3</formula>
    </cfRule>
  </conditionalFormatting>
  <conditionalFormatting sqref="U1348">
    <cfRule type="expression" dxfId="7723" priority="1856">
      <formula>$CI$1=4</formula>
    </cfRule>
  </conditionalFormatting>
  <conditionalFormatting sqref="U1355">
    <cfRule type="expression" dxfId="7722" priority="1771">
      <formula>$CI$1=1</formula>
    </cfRule>
  </conditionalFormatting>
  <conditionalFormatting sqref="U1356">
    <cfRule type="expression" dxfId="7721" priority="1770">
      <formula>$CI$1=2</formula>
    </cfRule>
  </conditionalFormatting>
  <conditionalFormatting sqref="U1357">
    <cfRule type="expression" dxfId="7720" priority="1769">
      <formula>$CI$1=3</formula>
    </cfRule>
  </conditionalFormatting>
  <conditionalFormatting sqref="U1358">
    <cfRule type="expression" dxfId="7719" priority="1768">
      <formula>$CI$1=4</formula>
    </cfRule>
  </conditionalFormatting>
  <conditionalFormatting sqref="U1365">
    <cfRule type="expression" dxfId="7718" priority="1683">
      <formula>$CI$1=1</formula>
    </cfRule>
  </conditionalFormatting>
  <conditionalFormatting sqref="U1366">
    <cfRule type="expression" dxfId="7717" priority="1682">
      <formula>$CI$1=2</formula>
    </cfRule>
  </conditionalFormatting>
  <conditionalFormatting sqref="U1367">
    <cfRule type="expression" dxfId="7716" priority="1681">
      <formula>$CI$1=3</formula>
    </cfRule>
  </conditionalFormatting>
  <conditionalFormatting sqref="U1368">
    <cfRule type="expression" dxfId="7715" priority="1680">
      <formula>$CI$1=4</formula>
    </cfRule>
  </conditionalFormatting>
  <conditionalFormatting sqref="U1375">
    <cfRule type="expression" dxfId="7714" priority="1595">
      <formula>$CI$1=1</formula>
    </cfRule>
  </conditionalFormatting>
  <conditionalFormatting sqref="U1376">
    <cfRule type="expression" dxfId="7713" priority="1594">
      <formula>$CI$1=2</formula>
    </cfRule>
  </conditionalFormatting>
  <conditionalFormatting sqref="U1377">
    <cfRule type="expression" dxfId="7712" priority="1593">
      <formula>$CI$1=3</formula>
    </cfRule>
  </conditionalFormatting>
  <conditionalFormatting sqref="U1378">
    <cfRule type="expression" dxfId="7711" priority="1592">
      <formula>$CI$1=4</formula>
    </cfRule>
  </conditionalFormatting>
  <conditionalFormatting sqref="U1385">
    <cfRule type="expression" dxfId="7710" priority="1507">
      <formula>$CI$1=1</formula>
    </cfRule>
  </conditionalFormatting>
  <conditionalFormatting sqref="U1386">
    <cfRule type="expression" dxfId="7709" priority="1506">
      <formula>$CI$1=2</formula>
    </cfRule>
  </conditionalFormatting>
  <conditionalFormatting sqref="U1387">
    <cfRule type="expression" dxfId="7708" priority="1505">
      <formula>$CI$1=3</formula>
    </cfRule>
  </conditionalFormatting>
  <conditionalFormatting sqref="U1388">
    <cfRule type="expression" dxfId="7707" priority="1504">
      <formula>$CI$1=4</formula>
    </cfRule>
  </conditionalFormatting>
  <conditionalFormatting sqref="U1395">
    <cfRule type="expression" dxfId="7706" priority="1419">
      <formula>$CI$1=1</formula>
    </cfRule>
  </conditionalFormatting>
  <conditionalFormatting sqref="U1396">
    <cfRule type="expression" dxfId="7705" priority="1418">
      <formula>$CI$1=2</formula>
    </cfRule>
  </conditionalFormatting>
  <conditionalFormatting sqref="U1397">
    <cfRule type="expression" dxfId="7704" priority="1417">
      <formula>$CI$1=3</formula>
    </cfRule>
  </conditionalFormatting>
  <conditionalFormatting sqref="U1398">
    <cfRule type="expression" dxfId="7703" priority="1416">
      <formula>$CI$1=4</formula>
    </cfRule>
  </conditionalFormatting>
  <conditionalFormatting sqref="U1405">
    <cfRule type="expression" dxfId="7702" priority="1331">
      <formula>$CI$1=1</formula>
    </cfRule>
  </conditionalFormatting>
  <conditionalFormatting sqref="U1406">
    <cfRule type="expression" dxfId="7701" priority="1330">
      <formula>$CI$1=2</formula>
    </cfRule>
  </conditionalFormatting>
  <conditionalFormatting sqref="U1407">
    <cfRule type="expression" dxfId="7700" priority="1329">
      <formula>$CI$1=3</formula>
    </cfRule>
  </conditionalFormatting>
  <conditionalFormatting sqref="U1408">
    <cfRule type="expression" dxfId="7699" priority="1328">
      <formula>$CI$1=4</formula>
    </cfRule>
  </conditionalFormatting>
  <conditionalFormatting sqref="U1415">
    <cfRule type="expression" dxfId="7698" priority="1243">
      <formula>$CI$1=1</formula>
    </cfRule>
  </conditionalFormatting>
  <conditionalFormatting sqref="U1416">
    <cfRule type="expression" dxfId="7697" priority="1242">
      <formula>$CI$1=2</formula>
    </cfRule>
  </conditionalFormatting>
  <conditionalFormatting sqref="U1417">
    <cfRule type="expression" dxfId="7696" priority="1241">
      <formula>$CI$1=3</formula>
    </cfRule>
  </conditionalFormatting>
  <conditionalFormatting sqref="U1418">
    <cfRule type="expression" dxfId="7695" priority="1240">
      <formula>$CI$1=4</formula>
    </cfRule>
  </conditionalFormatting>
  <conditionalFormatting sqref="U1425">
    <cfRule type="expression" dxfId="7694" priority="1155">
      <formula>$CI$1=1</formula>
    </cfRule>
  </conditionalFormatting>
  <conditionalFormatting sqref="U1426">
    <cfRule type="expression" dxfId="7693" priority="1154">
      <formula>$CI$1=2</formula>
    </cfRule>
  </conditionalFormatting>
  <conditionalFormatting sqref="U1427">
    <cfRule type="expression" dxfId="7692" priority="1153">
      <formula>$CI$1=3</formula>
    </cfRule>
  </conditionalFormatting>
  <conditionalFormatting sqref="U1428">
    <cfRule type="expression" dxfId="7691" priority="1152">
      <formula>$CI$1=4</formula>
    </cfRule>
  </conditionalFormatting>
  <conditionalFormatting sqref="U1435">
    <cfRule type="expression" dxfId="7690" priority="1067">
      <formula>$CI$1=1</formula>
    </cfRule>
  </conditionalFormatting>
  <conditionalFormatting sqref="U1436">
    <cfRule type="expression" dxfId="7689" priority="1066">
      <formula>$CI$1=2</formula>
    </cfRule>
  </conditionalFormatting>
  <conditionalFormatting sqref="U1437">
    <cfRule type="expression" dxfId="7688" priority="1065">
      <formula>$CI$1=3</formula>
    </cfRule>
  </conditionalFormatting>
  <conditionalFormatting sqref="U1438">
    <cfRule type="expression" dxfId="7687" priority="1064">
      <formula>$CI$1=4</formula>
    </cfRule>
  </conditionalFormatting>
  <conditionalFormatting sqref="U1445">
    <cfRule type="expression" dxfId="7686" priority="979">
      <formula>$CI$1=1</formula>
    </cfRule>
  </conditionalFormatting>
  <conditionalFormatting sqref="U1446">
    <cfRule type="expression" dxfId="7685" priority="978">
      <formula>$CI$1=2</formula>
    </cfRule>
  </conditionalFormatting>
  <conditionalFormatting sqref="U1447">
    <cfRule type="expression" dxfId="7684" priority="977">
      <formula>$CI$1=3</formula>
    </cfRule>
  </conditionalFormatting>
  <conditionalFormatting sqref="U1448">
    <cfRule type="expression" dxfId="7683" priority="976">
      <formula>$CI$1=4</formula>
    </cfRule>
  </conditionalFormatting>
  <conditionalFormatting sqref="U1455">
    <cfRule type="expression" dxfId="7682" priority="891">
      <formula>$CI$1=1</formula>
    </cfRule>
  </conditionalFormatting>
  <conditionalFormatting sqref="U1456">
    <cfRule type="expression" dxfId="7681" priority="890">
      <formula>$CI$1=2</formula>
    </cfRule>
  </conditionalFormatting>
  <conditionalFormatting sqref="U1457">
    <cfRule type="expression" dxfId="7680" priority="889">
      <formula>$CI$1=3</formula>
    </cfRule>
  </conditionalFormatting>
  <conditionalFormatting sqref="U1458">
    <cfRule type="expression" dxfId="7679" priority="888">
      <formula>$CI$1=4</formula>
    </cfRule>
  </conditionalFormatting>
  <conditionalFormatting sqref="U1465">
    <cfRule type="expression" dxfId="7678" priority="803">
      <formula>$CI$1=1</formula>
    </cfRule>
  </conditionalFormatting>
  <conditionalFormatting sqref="U1466">
    <cfRule type="expression" dxfId="7677" priority="802">
      <formula>$CI$1=2</formula>
    </cfRule>
  </conditionalFormatting>
  <conditionalFormatting sqref="U1467">
    <cfRule type="expression" dxfId="7676" priority="801">
      <formula>$CI$1=3</formula>
    </cfRule>
  </conditionalFormatting>
  <conditionalFormatting sqref="U1468">
    <cfRule type="expression" dxfId="7675" priority="800">
      <formula>$CI$1=4</formula>
    </cfRule>
  </conditionalFormatting>
  <conditionalFormatting sqref="U1475">
    <cfRule type="expression" dxfId="7674" priority="715">
      <formula>$CI$1=1</formula>
    </cfRule>
  </conditionalFormatting>
  <conditionalFormatting sqref="U1476">
    <cfRule type="expression" dxfId="7673" priority="714">
      <formula>$CI$1=2</formula>
    </cfRule>
  </conditionalFormatting>
  <conditionalFormatting sqref="U1477">
    <cfRule type="expression" dxfId="7672" priority="713">
      <formula>$CI$1=3</formula>
    </cfRule>
  </conditionalFormatting>
  <conditionalFormatting sqref="U1478">
    <cfRule type="expression" dxfId="7671" priority="712">
      <formula>$CI$1=4</formula>
    </cfRule>
  </conditionalFormatting>
  <conditionalFormatting sqref="U1485">
    <cfRule type="expression" dxfId="7670" priority="627">
      <formula>$CI$1=1</formula>
    </cfRule>
  </conditionalFormatting>
  <conditionalFormatting sqref="U1486">
    <cfRule type="expression" dxfId="7669" priority="626">
      <formula>$CI$1=2</formula>
    </cfRule>
  </conditionalFormatting>
  <conditionalFormatting sqref="U1487">
    <cfRule type="expression" dxfId="7668" priority="625">
      <formula>$CI$1=3</formula>
    </cfRule>
  </conditionalFormatting>
  <conditionalFormatting sqref="U1488">
    <cfRule type="expression" dxfId="7667" priority="624">
      <formula>$CI$1=4</formula>
    </cfRule>
  </conditionalFormatting>
  <conditionalFormatting sqref="U1495">
    <cfRule type="expression" dxfId="7666" priority="539">
      <formula>$CI$1=1</formula>
    </cfRule>
  </conditionalFormatting>
  <conditionalFormatting sqref="U1496">
    <cfRule type="expression" dxfId="7665" priority="538">
      <formula>$CI$1=2</formula>
    </cfRule>
  </conditionalFormatting>
  <conditionalFormatting sqref="U1497">
    <cfRule type="expression" dxfId="7664" priority="537">
      <formula>$CI$1=3</formula>
    </cfRule>
  </conditionalFormatting>
  <conditionalFormatting sqref="U1498">
    <cfRule type="expression" dxfId="7663" priority="536">
      <formula>$CI$1=4</formula>
    </cfRule>
  </conditionalFormatting>
  <conditionalFormatting sqref="W5">
    <cfRule type="expression" dxfId="7662" priority="23435">
      <formula>$CI$1=1</formula>
    </cfRule>
  </conditionalFormatting>
  <conditionalFormatting sqref="W6">
    <cfRule type="expression" dxfId="7661" priority="23434">
      <formula>$CI$1=2</formula>
    </cfRule>
  </conditionalFormatting>
  <conditionalFormatting sqref="W7">
    <cfRule type="expression" dxfId="7660" priority="23433">
      <formula>$CI$1=3</formula>
    </cfRule>
  </conditionalFormatting>
  <conditionalFormatting sqref="W8">
    <cfRule type="expression" dxfId="7659" priority="23432">
      <formula>$CI$1=4</formula>
    </cfRule>
  </conditionalFormatting>
  <conditionalFormatting sqref="W15">
    <cfRule type="expression" dxfId="7658" priority="13559">
      <formula>$CI$1=1</formula>
    </cfRule>
  </conditionalFormatting>
  <conditionalFormatting sqref="W16">
    <cfRule type="expression" dxfId="7657" priority="13558">
      <formula>$CI$1=2</formula>
    </cfRule>
  </conditionalFormatting>
  <conditionalFormatting sqref="W17">
    <cfRule type="expression" dxfId="7656" priority="13557">
      <formula>$CI$1=3</formula>
    </cfRule>
  </conditionalFormatting>
  <conditionalFormatting sqref="W18">
    <cfRule type="expression" dxfId="7655" priority="13556">
      <formula>$CI$1=4</formula>
    </cfRule>
  </conditionalFormatting>
  <conditionalFormatting sqref="W25">
    <cfRule type="expression" dxfId="7654" priority="13471">
      <formula>$CI$1=1</formula>
    </cfRule>
  </conditionalFormatting>
  <conditionalFormatting sqref="W26">
    <cfRule type="expression" dxfId="7653" priority="13470">
      <formula>$CI$1=2</formula>
    </cfRule>
  </conditionalFormatting>
  <conditionalFormatting sqref="W27">
    <cfRule type="expression" dxfId="7652" priority="13469">
      <formula>$CI$1=3</formula>
    </cfRule>
  </conditionalFormatting>
  <conditionalFormatting sqref="W28">
    <cfRule type="expression" dxfId="7651" priority="13468">
      <formula>$CI$1=4</formula>
    </cfRule>
  </conditionalFormatting>
  <conditionalFormatting sqref="W35">
    <cfRule type="expression" dxfId="7650" priority="13383">
      <formula>$CI$1=1</formula>
    </cfRule>
  </conditionalFormatting>
  <conditionalFormatting sqref="W36">
    <cfRule type="expression" dxfId="7649" priority="13382">
      <formula>$CI$1=2</formula>
    </cfRule>
  </conditionalFormatting>
  <conditionalFormatting sqref="W37">
    <cfRule type="expression" dxfId="7648" priority="13381">
      <formula>$CI$1=3</formula>
    </cfRule>
  </conditionalFormatting>
  <conditionalFormatting sqref="W38">
    <cfRule type="expression" dxfId="7647" priority="13380">
      <formula>$CI$1=4</formula>
    </cfRule>
  </conditionalFormatting>
  <conditionalFormatting sqref="W45">
    <cfRule type="expression" dxfId="7646" priority="13295">
      <formula>$CI$1=1</formula>
    </cfRule>
  </conditionalFormatting>
  <conditionalFormatting sqref="W46">
    <cfRule type="expression" dxfId="7645" priority="13294">
      <formula>$CI$1=2</formula>
    </cfRule>
  </conditionalFormatting>
  <conditionalFormatting sqref="W47">
    <cfRule type="expression" dxfId="7644" priority="13293">
      <formula>$CI$1=3</formula>
    </cfRule>
  </conditionalFormatting>
  <conditionalFormatting sqref="W48">
    <cfRule type="expression" dxfId="7643" priority="13292">
      <formula>$CI$1=4</formula>
    </cfRule>
  </conditionalFormatting>
  <conditionalFormatting sqref="W55">
    <cfRule type="expression" dxfId="7642" priority="13207">
      <formula>$CI$1=1</formula>
    </cfRule>
  </conditionalFormatting>
  <conditionalFormatting sqref="W56">
    <cfRule type="expression" dxfId="7641" priority="13206">
      <formula>$CI$1=2</formula>
    </cfRule>
  </conditionalFormatting>
  <conditionalFormatting sqref="W57">
    <cfRule type="expression" dxfId="7640" priority="13205">
      <formula>$CI$1=3</formula>
    </cfRule>
  </conditionalFormatting>
  <conditionalFormatting sqref="W58">
    <cfRule type="expression" dxfId="7639" priority="13204">
      <formula>$CI$1=4</formula>
    </cfRule>
  </conditionalFormatting>
  <conditionalFormatting sqref="W65">
    <cfRule type="expression" dxfId="7638" priority="13119">
      <formula>$CI$1=1</formula>
    </cfRule>
  </conditionalFormatting>
  <conditionalFormatting sqref="W66">
    <cfRule type="expression" dxfId="7637" priority="13118">
      <formula>$CI$1=2</formula>
    </cfRule>
  </conditionalFormatting>
  <conditionalFormatting sqref="W67">
    <cfRule type="expression" dxfId="7636" priority="13117">
      <formula>$CI$1=3</formula>
    </cfRule>
  </conditionalFormatting>
  <conditionalFormatting sqref="W68">
    <cfRule type="expression" dxfId="7635" priority="13116">
      <formula>$CI$1=4</formula>
    </cfRule>
  </conditionalFormatting>
  <conditionalFormatting sqref="W75">
    <cfRule type="expression" dxfId="7634" priority="13031">
      <formula>$CI$1=1</formula>
    </cfRule>
  </conditionalFormatting>
  <conditionalFormatting sqref="W76">
    <cfRule type="expression" dxfId="7633" priority="13030">
      <formula>$CI$1=2</formula>
    </cfRule>
  </conditionalFormatting>
  <conditionalFormatting sqref="W77">
    <cfRule type="expression" dxfId="7632" priority="13029">
      <formula>$CI$1=3</formula>
    </cfRule>
  </conditionalFormatting>
  <conditionalFormatting sqref="W78">
    <cfRule type="expression" dxfId="7631" priority="13028">
      <formula>$CI$1=4</formula>
    </cfRule>
  </conditionalFormatting>
  <conditionalFormatting sqref="W85">
    <cfRule type="expression" dxfId="7630" priority="12943">
      <formula>$CI$1=1</formula>
    </cfRule>
  </conditionalFormatting>
  <conditionalFormatting sqref="W86">
    <cfRule type="expression" dxfId="7629" priority="12942">
      <formula>$CI$1=2</formula>
    </cfRule>
  </conditionalFormatting>
  <conditionalFormatting sqref="W87">
    <cfRule type="expression" dxfId="7628" priority="12941">
      <formula>$CI$1=3</formula>
    </cfRule>
  </conditionalFormatting>
  <conditionalFormatting sqref="W88">
    <cfRule type="expression" dxfId="7627" priority="12940">
      <formula>$CI$1=4</formula>
    </cfRule>
  </conditionalFormatting>
  <conditionalFormatting sqref="W95">
    <cfRule type="expression" dxfId="7626" priority="12855">
      <formula>$CI$1=1</formula>
    </cfRule>
  </conditionalFormatting>
  <conditionalFormatting sqref="W96">
    <cfRule type="expression" dxfId="7625" priority="12854">
      <formula>$CI$1=2</formula>
    </cfRule>
  </conditionalFormatting>
  <conditionalFormatting sqref="W97">
    <cfRule type="expression" dxfId="7624" priority="12853">
      <formula>$CI$1=3</formula>
    </cfRule>
  </conditionalFormatting>
  <conditionalFormatting sqref="W98">
    <cfRule type="expression" dxfId="7623" priority="12852">
      <formula>$CI$1=4</formula>
    </cfRule>
  </conditionalFormatting>
  <conditionalFormatting sqref="W105">
    <cfRule type="expression" dxfId="7622" priority="12767">
      <formula>$CI$1=1</formula>
    </cfRule>
  </conditionalFormatting>
  <conditionalFormatting sqref="W106">
    <cfRule type="expression" dxfId="7621" priority="12766">
      <formula>$CI$1=2</formula>
    </cfRule>
  </conditionalFormatting>
  <conditionalFormatting sqref="W107">
    <cfRule type="expression" dxfId="7620" priority="12765">
      <formula>$CI$1=3</formula>
    </cfRule>
  </conditionalFormatting>
  <conditionalFormatting sqref="W108">
    <cfRule type="expression" dxfId="7619" priority="12764">
      <formula>$CI$1=4</formula>
    </cfRule>
  </conditionalFormatting>
  <conditionalFormatting sqref="W115">
    <cfRule type="expression" dxfId="7618" priority="12679">
      <formula>$CI$1=1</formula>
    </cfRule>
  </conditionalFormatting>
  <conditionalFormatting sqref="W116">
    <cfRule type="expression" dxfId="7617" priority="12678">
      <formula>$CI$1=2</formula>
    </cfRule>
  </conditionalFormatting>
  <conditionalFormatting sqref="W117">
    <cfRule type="expression" dxfId="7616" priority="12677">
      <formula>$CI$1=3</formula>
    </cfRule>
  </conditionalFormatting>
  <conditionalFormatting sqref="W118">
    <cfRule type="expression" dxfId="7615" priority="12676">
      <formula>$CI$1=4</formula>
    </cfRule>
  </conditionalFormatting>
  <conditionalFormatting sqref="W125 W135">
    <cfRule type="expression" dxfId="7614" priority="12503">
      <formula>$CI$1=1</formula>
    </cfRule>
  </conditionalFormatting>
  <conditionalFormatting sqref="W126 W136">
    <cfRule type="expression" dxfId="7613" priority="12502">
      <formula>$CI$1=2</formula>
    </cfRule>
  </conditionalFormatting>
  <conditionalFormatting sqref="W127 W137">
    <cfRule type="expression" dxfId="7612" priority="12501">
      <formula>$CI$1=3</formula>
    </cfRule>
  </conditionalFormatting>
  <conditionalFormatting sqref="W128 W138">
    <cfRule type="expression" dxfId="7611" priority="12500">
      <formula>$CI$1=4</formula>
    </cfRule>
  </conditionalFormatting>
  <conditionalFormatting sqref="W145 W155">
    <cfRule type="expression" dxfId="7610" priority="12327">
      <formula>$CI$1=1</formula>
    </cfRule>
  </conditionalFormatting>
  <conditionalFormatting sqref="W146 W156">
    <cfRule type="expression" dxfId="7609" priority="12326">
      <formula>$CI$1=2</formula>
    </cfRule>
  </conditionalFormatting>
  <conditionalFormatting sqref="W147 W157">
    <cfRule type="expression" dxfId="7608" priority="12325">
      <formula>$CI$1=3</formula>
    </cfRule>
  </conditionalFormatting>
  <conditionalFormatting sqref="W148 W158">
    <cfRule type="expression" dxfId="7607" priority="12324">
      <formula>$CI$1=4</formula>
    </cfRule>
  </conditionalFormatting>
  <conditionalFormatting sqref="W165">
    <cfRule type="expression" dxfId="7606" priority="12239">
      <formula>$CI$1=1</formula>
    </cfRule>
  </conditionalFormatting>
  <conditionalFormatting sqref="W166">
    <cfRule type="expression" dxfId="7605" priority="12238">
      <formula>$CI$1=2</formula>
    </cfRule>
  </conditionalFormatting>
  <conditionalFormatting sqref="W167">
    <cfRule type="expression" dxfId="7604" priority="12237">
      <formula>$CI$1=3</formula>
    </cfRule>
  </conditionalFormatting>
  <conditionalFormatting sqref="W168">
    <cfRule type="expression" dxfId="7603" priority="12236">
      <formula>$CI$1=4</formula>
    </cfRule>
  </conditionalFormatting>
  <conditionalFormatting sqref="W175">
    <cfRule type="expression" dxfId="7602" priority="12151">
      <formula>$CI$1=1</formula>
    </cfRule>
  </conditionalFormatting>
  <conditionalFormatting sqref="W176">
    <cfRule type="expression" dxfId="7601" priority="12150">
      <formula>$CI$1=2</formula>
    </cfRule>
  </conditionalFormatting>
  <conditionalFormatting sqref="W177">
    <cfRule type="expression" dxfId="7600" priority="12149">
      <formula>$CI$1=3</formula>
    </cfRule>
  </conditionalFormatting>
  <conditionalFormatting sqref="W178">
    <cfRule type="expression" dxfId="7599" priority="12148">
      <formula>$CI$1=4</formula>
    </cfRule>
  </conditionalFormatting>
  <conditionalFormatting sqref="W185 W195">
    <cfRule type="expression" dxfId="7598" priority="11975">
      <formula>$CI$1=1</formula>
    </cfRule>
  </conditionalFormatting>
  <conditionalFormatting sqref="W186 W196">
    <cfRule type="expression" dxfId="7597" priority="11974">
      <formula>$CI$1=2</formula>
    </cfRule>
  </conditionalFormatting>
  <conditionalFormatting sqref="W187 W197">
    <cfRule type="expression" dxfId="7596" priority="11973">
      <formula>$CI$1=3</formula>
    </cfRule>
  </conditionalFormatting>
  <conditionalFormatting sqref="W188 W198">
    <cfRule type="expression" dxfId="7595" priority="11972">
      <formula>$CI$1=4</formula>
    </cfRule>
  </conditionalFormatting>
  <conditionalFormatting sqref="W205">
    <cfRule type="expression" dxfId="7594" priority="11887">
      <formula>$CI$1=1</formula>
    </cfRule>
  </conditionalFormatting>
  <conditionalFormatting sqref="W206">
    <cfRule type="expression" dxfId="7593" priority="11886">
      <formula>$CI$1=2</formula>
    </cfRule>
  </conditionalFormatting>
  <conditionalFormatting sqref="W207">
    <cfRule type="expression" dxfId="7592" priority="11885">
      <formula>$CI$1=3</formula>
    </cfRule>
  </conditionalFormatting>
  <conditionalFormatting sqref="W208">
    <cfRule type="expression" dxfId="7591" priority="11884">
      <formula>$CI$1=4</formula>
    </cfRule>
  </conditionalFormatting>
  <conditionalFormatting sqref="W215">
    <cfRule type="expression" dxfId="7590" priority="11799">
      <formula>$CI$1=1</formula>
    </cfRule>
  </conditionalFormatting>
  <conditionalFormatting sqref="W216">
    <cfRule type="expression" dxfId="7589" priority="11798">
      <formula>$CI$1=2</formula>
    </cfRule>
  </conditionalFormatting>
  <conditionalFormatting sqref="W217">
    <cfRule type="expression" dxfId="7588" priority="11797">
      <formula>$CI$1=3</formula>
    </cfRule>
  </conditionalFormatting>
  <conditionalFormatting sqref="W218">
    <cfRule type="expression" dxfId="7587" priority="11796">
      <formula>$CI$1=4</formula>
    </cfRule>
  </conditionalFormatting>
  <conditionalFormatting sqref="W225">
    <cfRule type="expression" dxfId="7586" priority="11711">
      <formula>$CI$1=1</formula>
    </cfRule>
  </conditionalFormatting>
  <conditionalFormatting sqref="W226">
    <cfRule type="expression" dxfId="7585" priority="11710">
      <formula>$CI$1=2</formula>
    </cfRule>
  </conditionalFormatting>
  <conditionalFormatting sqref="W227">
    <cfRule type="expression" dxfId="7584" priority="11709">
      <formula>$CI$1=3</formula>
    </cfRule>
  </conditionalFormatting>
  <conditionalFormatting sqref="W228">
    <cfRule type="expression" dxfId="7583" priority="11708">
      <formula>$CI$1=4</formula>
    </cfRule>
  </conditionalFormatting>
  <conditionalFormatting sqref="W235">
    <cfRule type="expression" dxfId="7582" priority="11623">
      <formula>$CI$1=1</formula>
    </cfRule>
  </conditionalFormatting>
  <conditionalFormatting sqref="W236">
    <cfRule type="expression" dxfId="7581" priority="11622">
      <formula>$CI$1=2</formula>
    </cfRule>
  </conditionalFormatting>
  <conditionalFormatting sqref="W237">
    <cfRule type="expression" dxfId="7580" priority="11621">
      <formula>$CI$1=3</formula>
    </cfRule>
  </conditionalFormatting>
  <conditionalFormatting sqref="W238">
    <cfRule type="expression" dxfId="7579" priority="11620">
      <formula>$CI$1=4</formula>
    </cfRule>
  </conditionalFormatting>
  <conditionalFormatting sqref="W245">
    <cfRule type="expression" dxfId="7578" priority="11535">
      <formula>$CI$1=1</formula>
    </cfRule>
  </conditionalFormatting>
  <conditionalFormatting sqref="W246">
    <cfRule type="expression" dxfId="7577" priority="11534">
      <formula>$CI$1=2</formula>
    </cfRule>
  </conditionalFormatting>
  <conditionalFormatting sqref="W247">
    <cfRule type="expression" dxfId="7576" priority="11533">
      <formula>$CI$1=3</formula>
    </cfRule>
  </conditionalFormatting>
  <conditionalFormatting sqref="W248">
    <cfRule type="expression" dxfId="7575" priority="11532">
      <formula>$CI$1=4</formula>
    </cfRule>
  </conditionalFormatting>
  <conditionalFormatting sqref="W255">
    <cfRule type="expression" dxfId="7574" priority="11447">
      <formula>$CI$1=1</formula>
    </cfRule>
  </conditionalFormatting>
  <conditionalFormatting sqref="W256">
    <cfRule type="expression" dxfId="7573" priority="11446">
      <formula>$CI$1=2</formula>
    </cfRule>
  </conditionalFormatting>
  <conditionalFormatting sqref="W257">
    <cfRule type="expression" dxfId="7572" priority="11445">
      <formula>$CI$1=3</formula>
    </cfRule>
  </conditionalFormatting>
  <conditionalFormatting sqref="W258">
    <cfRule type="expression" dxfId="7571" priority="11444">
      <formula>$CI$1=4</formula>
    </cfRule>
  </conditionalFormatting>
  <conditionalFormatting sqref="W265">
    <cfRule type="expression" dxfId="7570" priority="11359">
      <formula>$CI$1=1</formula>
    </cfRule>
  </conditionalFormatting>
  <conditionalFormatting sqref="W266">
    <cfRule type="expression" dxfId="7569" priority="11358">
      <formula>$CI$1=2</formula>
    </cfRule>
  </conditionalFormatting>
  <conditionalFormatting sqref="W267">
    <cfRule type="expression" dxfId="7568" priority="11357">
      <formula>$CI$1=3</formula>
    </cfRule>
  </conditionalFormatting>
  <conditionalFormatting sqref="W268">
    <cfRule type="expression" dxfId="7567" priority="11356">
      <formula>$CI$1=4</formula>
    </cfRule>
  </conditionalFormatting>
  <conditionalFormatting sqref="W275">
    <cfRule type="expression" dxfId="7566" priority="11271">
      <formula>$CI$1=1</formula>
    </cfRule>
  </conditionalFormatting>
  <conditionalFormatting sqref="W276">
    <cfRule type="expression" dxfId="7565" priority="11270">
      <formula>$CI$1=2</formula>
    </cfRule>
  </conditionalFormatting>
  <conditionalFormatting sqref="W277">
    <cfRule type="expression" dxfId="7564" priority="11269">
      <formula>$CI$1=3</formula>
    </cfRule>
  </conditionalFormatting>
  <conditionalFormatting sqref="W278">
    <cfRule type="expression" dxfId="7563" priority="11268">
      <formula>$CI$1=4</formula>
    </cfRule>
  </conditionalFormatting>
  <conditionalFormatting sqref="W285">
    <cfRule type="expression" dxfId="7562" priority="11183">
      <formula>$CI$1=1</formula>
    </cfRule>
  </conditionalFormatting>
  <conditionalFormatting sqref="W286">
    <cfRule type="expression" dxfId="7561" priority="11182">
      <formula>$CI$1=2</formula>
    </cfRule>
  </conditionalFormatting>
  <conditionalFormatting sqref="W287">
    <cfRule type="expression" dxfId="7560" priority="11181">
      <formula>$CI$1=3</formula>
    </cfRule>
  </conditionalFormatting>
  <conditionalFormatting sqref="W288">
    <cfRule type="expression" dxfId="7559" priority="11180">
      <formula>$CI$1=4</formula>
    </cfRule>
  </conditionalFormatting>
  <conditionalFormatting sqref="W295">
    <cfRule type="expression" dxfId="7558" priority="11095">
      <formula>$CI$1=1</formula>
    </cfRule>
  </conditionalFormatting>
  <conditionalFormatting sqref="W296">
    <cfRule type="expression" dxfId="7557" priority="11094">
      <formula>$CI$1=2</formula>
    </cfRule>
  </conditionalFormatting>
  <conditionalFormatting sqref="W297">
    <cfRule type="expression" dxfId="7556" priority="11093">
      <formula>$CI$1=3</formula>
    </cfRule>
  </conditionalFormatting>
  <conditionalFormatting sqref="W298">
    <cfRule type="expression" dxfId="7555" priority="11092">
      <formula>$CI$1=4</formula>
    </cfRule>
  </conditionalFormatting>
  <conditionalFormatting sqref="W305">
    <cfRule type="expression" dxfId="7554" priority="11007">
      <formula>$CI$1=1</formula>
    </cfRule>
  </conditionalFormatting>
  <conditionalFormatting sqref="W306">
    <cfRule type="expression" dxfId="7553" priority="11006">
      <formula>$CI$1=2</formula>
    </cfRule>
  </conditionalFormatting>
  <conditionalFormatting sqref="W307">
    <cfRule type="expression" dxfId="7552" priority="11005">
      <formula>$CI$1=3</formula>
    </cfRule>
  </conditionalFormatting>
  <conditionalFormatting sqref="W308">
    <cfRule type="expression" dxfId="7551" priority="11004">
      <formula>$CI$1=4</formula>
    </cfRule>
  </conditionalFormatting>
  <conditionalFormatting sqref="W315">
    <cfRule type="expression" dxfId="7550" priority="10919">
      <formula>$CI$1=1</formula>
    </cfRule>
  </conditionalFormatting>
  <conditionalFormatting sqref="W316">
    <cfRule type="expression" dxfId="7549" priority="10918">
      <formula>$CI$1=2</formula>
    </cfRule>
  </conditionalFormatting>
  <conditionalFormatting sqref="W317">
    <cfRule type="expression" dxfId="7548" priority="10917">
      <formula>$CI$1=3</formula>
    </cfRule>
  </conditionalFormatting>
  <conditionalFormatting sqref="W318">
    <cfRule type="expression" dxfId="7547" priority="10916">
      <formula>$CI$1=4</formula>
    </cfRule>
  </conditionalFormatting>
  <conditionalFormatting sqref="W325">
    <cfRule type="expression" dxfId="7546" priority="10831">
      <formula>$CI$1=1</formula>
    </cfRule>
  </conditionalFormatting>
  <conditionalFormatting sqref="W326">
    <cfRule type="expression" dxfId="7545" priority="10830">
      <formula>$CI$1=2</formula>
    </cfRule>
  </conditionalFormatting>
  <conditionalFormatting sqref="W327">
    <cfRule type="expression" dxfId="7544" priority="10829">
      <formula>$CI$1=3</formula>
    </cfRule>
  </conditionalFormatting>
  <conditionalFormatting sqref="W328">
    <cfRule type="expression" dxfId="7543" priority="10828">
      <formula>$CI$1=4</formula>
    </cfRule>
  </conditionalFormatting>
  <conditionalFormatting sqref="W335">
    <cfRule type="expression" dxfId="7542" priority="10743">
      <formula>$CI$1=1</formula>
    </cfRule>
  </conditionalFormatting>
  <conditionalFormatting sqref="W336">
    <cfRule type="expression" dxfId="7541" priority="10742">
      <formula>$CI$1=2</formula>
    </cfRule>
  </conditionalFormatting>
  <conditionalFormatting sqref="W337">
    <cfRule type="expression" dxfId="7540" priority="10741">
      <formula>$CI$1=3</formula>
    </cfRule>
  </conditionalFormatting>
  <conditionalFormatting sqref="W338">
    <cfRule type="expression" dxfId="7539" priority="10740">
      <formula>$CI$1=4</formula>
    </cfRule>
  </conditionalFormatting>
  <conditionalFormatting sqref="W345">
    <cfRule type="expression" dxfId="7538" priority="10655">
      <formula>$CI$1=1</formula>
    </cfRule>
  </conditionalFormatting>
  <conditionalFormatting sqref="W346">
    <cfRule type="expression" dxfId="7537" priority="10654">
      <formula>$CI$1=2</formula>
    </cfRule>
  </conditionalFormatting>
  <conditionalFormatting sqref="W347">
    <cfRule type="expression" dxfId="7536" priority="10653">
      <formula>$CI$1=3</formula>
    </cfRule>
  </conditionalFormatting>
  <conditionalFormatting sqref="W348">
    <cfRule type="expression" dxfId="7535" priority="10652">
      <formula>$CI$1=4</formula>
    </cfRule>
  </conditionalFormatting>
  <conditionalFormatting sqref="W355">
    <cfRule type="expression" dxfId="7534" priority="10567">
      <formula>$CI$1=1</formula>
    </cfRule>
  </conditionalFormatting>
  <conditionalFormatting sqref="W356">
    <cfRule type="expression" dxfId="7533" priority="10566">
      <formula>$CI$1=2</formula>
    </cfRule>
  </conditionalFormatting>
  <conditionalFormatting sqref="W357">
    <cfRule type="expression" dxfId="7532" priority="10565">
      <formula>$CI$1=3</formula>
    </cfRule>
  </conditionalFormatting>
  <conditionalFormatting sqref="W358">
    <cfRule type="expression" dxfId="7531" priority="10564">
      <formula>$CI$1=4</formula>
    </cfRule>
  </conditionalFormatting>
  <conditionalFormatting sqref="W365">
    <cfRule type="expression" dxfId="7530" priority="10479">
      <formula>$CI$1=1</formula>
    </cfRule>
  </conditionalFormatting>
  <conditionalFormatting sqref="W366">
    <cfRule type="expression" dxfId="7529" priority="10478">
      <formula>$CI$1=2</formula>
    </cfRule>
  </conditionalFormatting>
  <conditionalFormatting sqref="W367">
    <cfRule type="expression" dxfId="7528" priority="10477">
      <formula>$CI$1=3</formula>
    </cfRule>
  </conditionalFormatting>
  <conditionalFormatting sqref="W368">
    <cfRule type="expression" dxfId="7527" priority="10476">
      <formula>$CI$1=4</formula>
    </cfRule>
  </conditionalFormatting>
  <conditionalFormatting sqref="W375">
    <cfRule type="expression" dxfId="7526" priority="10391">
      <formula>$CI$1=1</formula>
    </cfRule>
  </conditionalFormatting>
  <conditionalFormatting sqref="W376">
    <cfRule type="expression" dxfId="7525" priority="10390">
      <formula>$CI$1=2</formula>
    </cfRule>
  </conditionalFormatting>
  <conditionalFormatting sqref="W377">
    <cfRule type="expression" dxfId="7524" priority="10389">
      <formula>$CI$1=3</formula>
    </cfRule>
  </conditionalFormatting>
  <conditionalFormatting sqref="W378">
    <cfRule type="expression" dxfId="7523" priority="10388">
      <formula>$CI$1=4</formula>
    </cfRule>
  </conditionalFormatting>
  <conditionalFormatting sqref="W385">
    <cfRule type="expression" dxfId="7522" priority="10303">
      <formula>$CI$1=1</formula>
    </cfRule>
  </conditionalFormatting>
  <conditionalFormatting sqref="W386">
    <cfRule type="expression" dxfId="7521" priority="10302">
      <formula>$CI$1=2</formula>
    </cfRule>
  </conditionalFormatting>
  <conditionalFormatting sqref="W387">
    <cfRule type="expression" dxfId="7520" priority="10301">
      <formula>$CI$1=3</formula>
    </cfRule>
  </conditionalFormatting>
  <conditionalFormatting sqref="W388">
    <cfRule type="expression" dxfId="7519" priority="10300">
      <formula>$CI$1=4</formula>
    </cfRule>
  </conditionalFormatting>
  <conditionalFormatting sqref="W395">
    <cfRule type="expression" dxfId="7518" priority="10215">
      <formula>$CI$1=1</formula>
    </cfRule>
  </conditionalFormatting>
  <conditionalFormatting sqref="W396">
    <cfRule type="expression" dxfId="7517" priority="10214">
      <formula>$CI$1=2</formula>
    </cfRule>
  </conditionalFormatting>
  <conditionalFormatting sqref="W397">
    <cfRule type="expression" dxfId="7516" priority="10213">
      <formula>$CI$1=3</formula>
    </cfRule>
  </conditionalFormatting>
  <conditionalFormatting sqref="W398">
    <cfRule type="expression" dxfId="7515" priority="10212">
      <formula>$CI$1=4</formula>
    </cfRule>
  </conditionalFormatting>
  <conditionalFormatting sqref="W405">
    <cfRule type="expression" dxfId="7514" priority="10127">
      <formula>$CI$1=1</formula>
    </cfRule>
  </conditionalFormatting>
  <conditionalFormatting sqref="W406">
    <cfRule type="expression" dxfId="7513" priority="10126">
      <formula>$CI$1=2</formula>
    </cfRule>
  </conditionalFormatting>
  <conditionalFormatting sqref="W407">
    <cfRule type="expression" dxfId="7512" priority="10125">
      <formula>$CI$1=3</formula>
    </cfRule>
  </conditionalFormatting>
  <conditionalFormatting sqref="W408">
    <cfRule type="expression" dxfId="7511" priority="10124">
      <formula>$CI$1=4</formula>
    </cfRule>
  </conditionalFormatting>
  <conditionalFormatting sqref="W415">
    <cfRule type="expression" dxfId="7510" priority="10039">
      <formula>$CI$1=1</formula>
    </cfRule>
  </conditionalFormatting>
  <conditionalFormatting sqref="W416">
    <cfRule type="expression" dxfId="7509" priority="10038">
      <formula>$CI$1=2</formula>
    </cfRule>
  </conditionalFormatting>
  <conditionalFormatting sqref="W417">
    <cfRule type="expression" dxfId="7508" priority="10037">
      <formula>$CI$1=3</formula>
    </cfRule>
  </conditionalFormatting>
  <conditionalFormatting sqref="W418">
    <cfRule type="expression" dxfId="7507" priority="10036">
      <formula>$CI$1=4</formula>
    </cfRule>
  </conditionalFormatting>
  <conditionalFormatting sqref="W425">
    <cfRule type="expression" dxfId="7506" priority="9951">
      <formula>$CI$1=1</formula>
    </cfRule>
  </conditionalFormatting>
  <conditionalFormatting sqref="W426">
    <cfRule type="expression" dxfId="7505" priority="9950">
      <formula>$CI$1=2</formula>
    </cfRule>
  </conditionalFormatting>
  <conditionalFormatting sqref="W427">
    <cfRule type="expression" dxfId="7504" priority="9949">
      <formula>$CI$1=3</formula>
    </cfRule>
  </conditionalFormatting>
  <conditionalFormatting sqref="W428">
    <cfRule type="expression" dxfId="7503" priority="9948">
      <formula>$CI$1=4</formula>
    </cfRule>
  </conditionalFormatting>
  <conditionalFormatting sqref="W435">
    <cfRule type="expression" dxfId="7502" priority="9863">
      <formula>$CI$1=1</formula>
    </cfRule>
  </conditionalFormatting>
  <conditionalFormatting sqref="W436">
    <cfRule type="expression" dxfId="7501" priority="9862">
      <formula>$CI$1=2</formula>
    </cfRule>
  </conditionalFormatting>
  <conditionalFormatting sqref="W437">
    <cfRule type="expression" dxfId="7500" priority="9861">
      <formula>$CI$1=3</formula>
    </cfRule>
  </conditionalFormatting>
  <conditionalFormatting sqref="W438">
    <cfRule type="expression" dxfId="7499" priority="9860">
      <formula>$CI$1=4</formula>
    </cfRule>
  </conditionalFormatting>
  <conditionalFormatting sqref="W445">
    <cfRule type="expression" dxfId="7498" priority="9775">
      <formula>$CI$1=1</formula>
    </cfRule>
  </conditionalFormatting>
  <conditionalFormatting sqref="W446">
    <cfRule type="expression" dxfId="7497" priority="9774">
      <formula>$CI$1=2</formula>
    </cfRule>
  </conditionalFormatting>
  <conditionalFormatting sqref="W447">
    <cfRule type="expression" dxfId="7496" priority="9773">
      <formula>$CI$1=3</formula>
    </cfRule>
  </conditionalFormatting>
  <conditionalFormatting sqref="W448">
    <cfRule type="expression" dxfId="7495" priority="9772">
      <formula>$CI$1=4</formula>
    </cfRule>
  </conditionalFormatting>
  <conditionalFormatting sqref="W455">
    <cfRule type="expression" dxfId="7494" priority="9687">
      <formula>$CI$1=1</formula>
    </cfRule>
  </conditionalFormatting>
  <conditionalFormatting sqref="W456">
    <cfRule type="expression" dxfId="7493" priority="9686">
      <formula>$CI$1=2</formula>
    </cfRule>
  </conditionalFormatting>
  <conditionalFormatting sqref="W457">
    <cfRule type="expression" dxfId="7492" priority="9685">
      <formula>$CI$1=3</formula>
    </cfRule>
  </conditionalFormatting>
  <conditionalFormatting sqref="W458">
    <cfRule type="expression" dxfId="7491" priority="9684">
      <formula>$CI$1=4</formula>
    </cfRule>
  </conditionalFormatting>
  <conditionalFormatting sqref="W465">
    <cfRule type="expression" dxfId="7490" priority="9599">
      <formula>$CI$1=1</formula>
    </cfRule>
  </conditionalFormatting>
  <conditionalFormatting sqref="W466">
    <cfRule type="expression" dxfId="7489" priority="9598">
      <formula>$CI$1=2</formula>
    </cfRule>
  </conditionalFormatting>
  <conditionalFormatting sqref="W467">
    <cfRule type="expression" dxfId="7488" priority="9597">
      <formula>$CI$1=3</formula>
    </cfRule>
  </conditionalFormatting>
  <conditionalFormatting sqref="W468">
    <cfRule type="expression" dxfId="7487" priority="9596">
      <formula>$CI$1=4</formula>
    </cfRule>
  </conditionalFormatting>
  <conditionalFormatting sqref="W475">
    <cfRule type="expression" dxfId="7486" priority="9511">
      <formula>$CI$1=1</formula>
    </cfRule>
  </conditionalFormatting>
  <conditionalFormatting sqref="W476">
    <cfRule type="expression" dxfId="7485" priority="9510">
      <formula>$CI$1=2</formula>
    </cfRule>
  </conditionalFormatting>
  <conditionalFormatting sqref="W477">
    <cfRule type="expression" dxfId="7484" priority="9509">
      <formula>$CI$1=3</formula>
    </cfRule>
  </conditionalFormatting>
  <conditionalFormatting sqref="W478">
    <cfRule type="expression" dxfId="7483" priority="9508">
      <formula>$CI$1=4</formula>
    </cfRule>
  </conditionalFormatting>
  <conditionalFormatting sqref="W485">
    <cfRule type="expression" dxfId="7482" priority="9423">
      <formula>$CI$1=1</formula>
    </cfRule>
  </conditionalFormatting>
  <conditionalFormatting sqref="W486">
    <cfRule type="expression" dxfId="7481" priority="9422">
      <formula>$CI$1=2</formula>
    </cfRule>
  </conditionalFormatting>
  <conditionalFormatting sqref="W487">
    <cfRule type="expression" dxfId="7480" priority="9421">
      <formula>$CI$1=3</formula>
    </cfRule>
  </conditionalFormatting>
  <conditionalFormatting sqref="W488">
    <cfRule type="expression" dxfId="7479" priority="9420">
      <formula>$CI$1=4</formula>
    </cfRule>
  </conditionalFormatting>
  <conditionalFormatting sqref="W495">
    <cfRule type="expression" dxfId="7478" priority="9335">
      <formula>$CI$1=1</formula>
    </cfRule>
  </conditionalFormatting>
  <conditionalFormatting sqref="W496">
    <cfRule type="expression" dxfId="7477" priority="9334">
      <formula>$CI$1=2</formula>
    </cfRule>
  </conditionalFormatting>
  <conditionalFormatting sqref="W497">
    <cfRule type="expression" dxfId="7476" priority="9333">
      <formula>$CI$1=3</formula>
    </cfRule>
  </conditionalFormatting>
  <conditionalFormatting sqref="W498">
    <cfRule type="expression" dxfId="7475" priority="9332">
      <formula>$CI$1=4</formula>
    </cfRule>
  </conditionalFormatting>
  <conditionalFormatting sqref="W505">
    <cfRule type="expression" dxfId="7474" priority="9247">
      <formula>$CI$1=1</formula>
    </cfRule>
  </conditionalFormatting>
  <conditionalFormatting sqref="W506">
    <cfRule type="expression" dxfId="7473" priority="9246">
      <formula>$CI$1=2</formula>
    </cfRule>
  </conditionalFormatting>
  <conditionalFormatting sqref="W507">
    <cfRule type="expression" dxfId="7472" priority="9245">
      <formula>$CI$1=3</formula>
    </cfRule>
  </conditionalFormatting>
  <conditionalFormatting sqref="W508">
    <cfRule type="expression" dxfId="7471" priority="9244">
      <formula>$CI$1=4</formula>
    </cfRule>
  </conditionalFormatting>
  <conditionalFormatting sqref="W515">
    <cfRule type="expression" dxfId="7470" priority="9159">
      <formula>$CI$1=1</formula>
    </cfRule>
  </conditionalFormatting>
  <conditionalFormatting sqref="W516">
    <cfRule type="expression" dxfId="7469" priority="9158">
      <formula>$CI$1=2</formula>
    </cfRule>
  </conditionalFormatting>
  <conditionalFormatting sqref="W517">
    <cfRule type="expression" dxfId="7468" priority="9157">
      <formula>$CI$1=3</formula>
    </cfRule>
  </conditionalFormatting>
  <conditionalFormatting sqref="W518">
    <cfRule type="expression" dxfId="7467" priority="9156">
      <formula>$CI$1=4</formula>
    </cfRule>
  </conditionalFormatting>
  <conditionalFormatting sqref="W525">
    <cfRule type="expression" dxfId="7466" priority="9071">
      <formula>$CI$1=1</formula>
    </cfRule>
  </conditionalFormatting>
  <conditionalFormatting sqref="W526">
    <cfRule type="expression" dxfId="7465" priority="9070">
      <formula>$CI$1=2</formula>
    </cfRule>
  </conditionalFormatting>
  <conditionalFormatting sqref="W527">
    <cfRule type="expression" dxfId="7464" priority="9069">
      <formula>$CI$1=3</formula>
    </cfRule>
  </conditionalFormatting>
  <conditionalFormatting sqref="W528">
    <cfRule type="expression" dxfId="7463" priority="9068">
      <formula>$CI$1=4</formula>
    </cfRule>
  </conditionalFormatting>
  <conditionalFormatting sqref="W535">
    <cfRule type="expression" dxfId="7462" priority="8983">
      <formula>$CI$1=1</formula>
    </cfRule>
  </conditionalFormatting>
  <conditionalFormatting sqref="W536">
    <cfRule type="expression" dxfId="7461" priority="8982">
      <formula>$CI$1=2</formula>
    </cfRule>
  </conditionalFormatting>
  <conditionalFormatting sqref="W537">
    <cfRule type="expression" dxfId="7460" priority="8981">
      <formula>$CI$1=3</formula>
    </cfRule>
  </conditionalFormatting>
  <conditionalFormatting sqref="W538">
    <cfRule type="expression" dxfId="7459" priority="8980">
      <formula>$CI$1=4</formula>
    </cfRule>
  </conditionalFormatting>
  <conditionalFormatting sqref="W545">
    <cfRule type="expression" dxfId="7458" priority="8895">
      <formula>$CI$1=1</formula>
    </cfRule>
  </conditionalFormatting>
  <conditionalFormatting sqref="W546">
    <cfRule type="expression" dxfId="7457" priority="8894">
      <formula>$CI$1=2</formula>
    </cfRule>
  </conditionalFormatting>
  <conditionalFormatting sqref="W547">
    <cfRule type="expression" dxfId="7456" priority="8893">
      <formula>$CI$1=3</formula>
    </cfRule>
  </conditionalFormatting>
  <conditionalFormatting sqref="W548">
    <cfRule type="expression" dxfId="7455" priority="8892">
      <formula>$CI$1=4</formula>
    </cfRule>
  </conditionalFormatting>
  <conditionalFormatting sqref="W555">
    <cfRule type="expression" dxfId="7454" priority="8807">
      <formula>$CI$1=1</formula>
    </cfRule>
  </conditionalFormatting>
  <conditionalFormatting sqref="W556">
    <cfRule type="expression" dxfId="7453" priority="8806">
      <formula>$CI$1=2</formula>
    </cfRule>
  </conditionalFormatting>
  <conditionalFormatting sqref="W557">
    <cfRule type="expression" dxfId="7452" priority="8805">
      <formula>$CI$1=3</formula>
    </cfRule>
  </conditionalFormatting>
  <conditionalFormatting sqref="W558">
    <cfRule type="expression" dxfId="7451" priority="8804">
      <formula>$CI$1=4</formula>
    </cfRule>
  </conditionalFormatting>
  <conditionalFormatting sqref="W565">
    <cfRule type="expression" dxfId="7450" priority="8719">
      <formula>$CI$1=1</formula>
    </cfRule>
  </conditionalFormatting>
  <conditionalFormatting sqref="W566">
    <cfRule type="expression" dxfId="7449" priority="8718">
      <formula>$CI$1=2</formula>
    </cfRule>
  </conditionalFormatting>
  <conditionalFormatting sqref="W567">
    <cfRule type="expression" dxfId="7448" priority="8717">
      <formula>$CI$1=3</formula>
    </cfRule>
  </conditionalFormatting>
  <conditionalFormatting sqref="W568">
    <cfRule type="expression" dxfId="7447" priority="8716">
      <formula>$CI$1=4</formula>
    </cfRule>
  </conditionalFormatting>
  <conditionalFormatting sqref="W575">
    <cfRule type="expression" dxfId="7446" priority="8631">
      <formula>$CI$1=1</formula>
    </cfRule>
  </conditionalFormatting>
  <conditionalFormatting sqref="W576">
    <cfRule type="expression" dxfId="7445" priority="8630">
      <formula>$CI$1=2</formula>
    </cfRule>
  </conditionalFormatting>
  <conditionalFormatting sqref="W577">
    <cfRule type="expression" dxfId="7444" priority="8629">
      <formula>$CI$1=3</formula>
    </cfRule>
  </conditionalFormatting>
  <conditionalFormatting sqref="W578">
    <cfRule type="expression" dxfId="7443" priority="8628">
      <formula>$CI$1=4</formula>
    </cfRule>
  </conditionalFormatting>
  <conditionalFormatting sqref="W585">
    <cfRule type="expression" dxfId="7442" priority="8543">
      <formula>$CI$1=1</formula>
    </cfRule>
  </conditionalFormatting>
  <conditionalFormatting sqref="W586">
    <cfRule type="expression" dxfId="7441" priority="8542">
      <formula>$CI$1=2</formula>
    </cfRule>
  </conditionalFormatting>
  <conditionalFormatting sqref="W587">
    <cfRule type="expression" dxfId="7440" priority="8541">
      <formula>$CI$1=3</formula>
    </cfRule>
  </conditionalFormatting>
  <conditionalFormatting sqref="W588">
    <cfRule type="expression" dxfId="7439" priority="8540">
      <formula>$CI$1=4</formula>
    </cfRule>
  </conditionalFormatting>
  <conditionalFormatting sqref="W595">
    <cfRule type="expression" dxfId="7438" priority="8455">
      <formula>$CI$1=1</formula>
    </cfRule>
  </conditionalFormatting>
  <conditionalFormatting sqref="W596">
    <cfRule type="expression" dxfId="7437" priority="8454">
      <formula>$CI$1=2</formula>
    </cfRule>
  </conditionalFormatting>
  <conditionalFormatting sqref="W597">
    <cfRule type="expression" dxfId="7436" priority="8453">
      <formula>$CI$1=3</formula>
    </cfRule>
  </conditionalFormatting>
  <conditionalFormatting sqref="W598">
    <cfRule type="expression" dxfId="7435" priority="8452">
      <formula>$CI$1=4</formula>
    </cfRule>
  </conditionalFormatting>
  <conditionalFormatting sqref="W605">
    <cfRule type="expression" dxfId="7434" priority="8367">
      <formula>$CI$1=1</formula>
    </cfRule>
  </conditionalFormatting>
  <conditionalFormatting sqref="W606">
    <cfRule type="expression" dxfId="7433" priority="8366">
      <formula>$CI$1=2</formula>
    </cfRule>
  </conditionalFormatting>
  <conditionalFormatting sqref="W607">
    <cfRule type="expression" dxfId="7432" priority="8365">
      <formula>$CI$1=3</formula>
    </cfRule>
  </conditionalFormatting>
  <conditionalFormatting sqref="W608">
    <cfRule type="expression" dxfId="7431" priority="8364">
      <formula>$CI$1=4</formula>
    </cfRule>
  </conditionalFormatting>
  <conditionalFormatting sqref="W615">
    <cfRule type="expression" dxfId="7430" priority="8279">
      <formula>$CI$1=1</formula>
    </cfRule>
  </conditionalFormatting>
  <conditionalFormatting sqref="W616">
    <cfRule type="expression" dxfId="7429" priority="8278">
      <formula>$CI$1=2</formula>
    </cfRule>
  </conditionalFormatting>
  <conditionalFormatting sqref="W617">
    <cfRule type="expression" dxfId="7428" priority="8277">
      <formula>$CI$1=3</formula>
    </cfRule>
  </conditionalFormatting>
  <conditionalFormatting sqref="W618">
    <cfRule type="expression" dxfId="7427" priority="8276">
      <formula>$CI$1=4</formula>
    </cfRule>
  </conditionalFormatting>
  <conditionalFormatting sqref="W625">
    <cfRule type="expression" dxfId="7426" priority="8191">
      <formula>$CI$1=1</formula>
    </cfRule>
  </conditionalFormatting>
  <conditionalFormatting sqref="W626">
    <cfRule type="expression" dxfId="7425" priority="8190">
      <formula>$CI$1=2</formula>
    </cfRule>
  </conditionalFormatting>
  <conditionalFormatting sqref="W627">
    <cfRule type="expression" dxfId="7424" priority="8189">
      <formula>$CI$1=3</formula>
    </cfRule>
  </conditionalFormatting>
  <conditionalFormatting sqref="W628">
    <cfRule type="expression" dxfId="7423" priority="8188">
      <formula>$CI$1=4</formula>
    </cfRule>
  </conditionalFormatting>
  <conditionalFormatting sqref="W635">
    <cfRule type="expression" dxfId="7422" priority="8103">
      <formula>$CI$1=1</formula>
    </cfRule>
  </conditionalFormatting>
  <conditionalFormatting sqref="W636">
    <cfRule type="expression" dxfId="7421" priority="8102">
      <formula>$CI$1=2</formula>
    </cfRule>
  </conditionalFormatting>
  <conditionalFormatting sqref="W637">
    <cfRule type="expression" dxfId="7420" priority="8101">
      <formula>$CI$1=3</formula>
    </cfRule>
  </conditionalFormatting>
  <conditionalFormatting sqref="W638">
    <cfRule type="expression" dxfId="7419" priority="8100">
      <formula>$CI$1=4</formula>
    </cfRule>
  </conditionalFormatting>
  <conditionalFormatting sqref="W645">
    <cfRule type="expression" dxfId="7418" priority="8015">
      <formula>$CI$1=1</formula>
    </cfRule>
  </conditionalFormatting>
  <conditionalFormatting sqref="W646">
    <cfRule type="expression" dxfId="7417" priority="8014">
      <formula>$CI$1=2</formula>
    </cfRule>
  </conditionalFormatting>
  <conditionalFormatting sqref="W647">
    <cfRule type="expression" dxfId="7416" priority="8013">
      <formula>$CI$1=3</formula>
    </cfRule>
  </conditionalFormatting>
  <conditionalFormatting sqref="W648">
    <cfRule type="expression" dxfId="7415" priority="8012">
      <formula>$CI$1=4</formula>
    </cfRule>
  </conditionalFormatting>
  <conditionalFormatting sqref="W655">
    <cfRule type="expression" dxfId="7414" priority="7927">
      <formula>$CI$1=1</formula>
    </cfRule>
  </conditionalFormatting>
  <conditionalFormatting sqref="W656">
    <cfRule type="expression" dxfId="7413" priority="7926">
      <formula>$CI$1=2</formula>
    </cfRule>
  </conditionalFormatting>
  <conditionalFormatting sqref="W657">
    <cfRule type="expression" dxfId="7412" priority="7925">
      <formula>$CI$1=3</formula>
    </cfRule>
  </conditionalFormatting>
  <conditionalFormatting sqref="W658">
    <cfRule type="expression" dxfId="7411" priority="7924">
      <formula>$CI$1=4</formula>
    </cfRule>
  </conditionalFormatting>
  <conditionalFormatting sqref="W665">
    <cfRule type="expression" dxfId="7410" priority="7839">
      <formula>$CI$1=1</formula>
    </cfRule>
  </conditionalFormatting>
  <conditionalFormatting sqref="W666">
    <cfRule type="expression" dxfId="7409" priority="7838">
      <formula>$CI$1=2</formula>
    </cfRule>
  </conditionalFormatting>
  <conditionalFormatting sqref="W667">
    <cfRule type="expression" dxfId="7408" priority="7837">
      <formula>$CI$1=3</formula>
    </cfRule>
  </conditionalFormatting>
  <conditionalFormatting sqref="W668">
    <cfRule type="expression" dxfId="7407" priority="7836">
      <formula>$CI$1=4</formula>
    </cfRule>
  </conditionalFormatting>
  <conditionalFormatting sqref="W675">
    <cfRule type="expression" dxfId="7406" priority="7751">
      <formula>$CI$1=1</formula>
    </cfRule>
  </conditionalFormatting>
  <conditionalFormatting sqref="W676">
    <cfRule type="expression" dxfId="7405" priority="7750">
      <formula>$CI$1=2</formula>
    </cfRule>
  </conditionalFormatting>
  <conditionalFormatting sqref="W677">
    <cfRule type="expression" dxfId="7404" priority="7749">
      <formula>$CI$1=3</formula>
    </cfRule>
  </conditionalFormatting>
  <conditionalFormatting sqref="W678">
    <cfRule type="expression" dxfId="7403" priority="7748">
      <formula>$CI$1=4</formula>
    </cfRule>
  </conditionalFormatting>
  <conditionalFormatting sqref="W685">
    <cfRule type="expression" dxfId="7402" priority="7663">
      <formula>$CI$1=1</formula>
    </cfRule>
  </conditionalFormatting>
  <conditionalFormatting sqref="W686">
    <cfRule type="expression" dxfId="7401" priority="7662">
      <formula>$CI$1=2</formula>
    </cfRule>
  </conditionalFormatting>
  <conditionalFormatting sqref="W687">
    <cfRule type="expression" dxfId="7400" priority="7661">
      <formula>$CI$1=3</formula>
    </cfRule>
  </conditionalFormatting>
  <conditionalFormatting sqref="W688">
    <cfRule type="expression" dxfId="7399" priority="7660">
      <formula>$CI$1=4</formula>
    </cfRule>
  </conditionalFormatting>
  <conditionalFormatting sqref="W695">
    <cfRule type="expression" dxfId="7398" priority="7575">
      <formula>$CI$1=1</formula>
    </cfRule>
  </conditionalFormatting>
  <conditionalFormatting sqref="W696">
    <cfRule type="expression" dxfId="7397" priority="7574">
      <formula>$CI$1=2</formula>
    </cfRule>
  </conditionalFormatting>
  <conditionalFormatting sqref="W697">
    <cfRule type="expression" dxfId="7396" priority="7573">
      <formula>$CI$1=3</formula>
    </cfRule>
  </conditionalFormatting>
  <conditionalFormatting sqref="W698">
    <cfRule type="expression" dxfId="7395" priority="7572">
      <formula>$CI$1=4</formula>
    </cfRule>
  </conditionalFormatting>
  <conditionalFormatting sqref="W705">
    <cfRule type="expression" dxfId="7394" priority="7487">
      <formula>$CI$1=1</formula>
    </cfRule>
  </conditionalFormatting>
  <conditionalFormatting sqref="W706">
    <cfRule type="expression" dxfId="7393" priority="7486">
      <formula>$CI$1=2</formula>
    </cfRule>
  </conditionalFormatting>
  <conditionalFormatting sqref="W707">
    <cfRule type="expression" dxfId="7392" priority="7485">
      <formula>$CI$1=3</formula>
    </cfRule>
  </conditionalFormatting>
  <conditionalFormatting sqref="W708">
    <cfRule type="expression" dxfId="7391" priority="7484">
      <formula>$CI$1=4</formula>
    </cfRule>
  </conditionalFormatting>
  <conditionalFormatting sqref="W715">
    <cfRule type="expression" dxfId="7390" priority="7399">
      <formula>$CI$1=1</formula>
    </cfRule>
  </conditionalFormatting>
  <conditionalFormatting sqref="W716">
    <cfRule type="expression" dxfId="7389" priority="7398">
      <formula>$CI$1=2</formula>
    </cfRule>
  </conditionalFormatting>
  <conditionalFormatting sqref="W717">
    <cfRule type="expression" dxfId="7388" priority="7397">
      <formula>$CI$1=3</formula>
    </cfRule>
  </conditionalFormatting>
  <conditionalFormatting sqref="W718">
    <cfRule type="expression" dxfId="7387" priority="7396">
      <formula>$CI$1=4</formula>
    </cfRule>
  </conditionalFormatting>
  <conditionalFormatting sqref="W725">
    <cfRule type="expression" dxfId="7386" priority="7311">
      <formula>$CI$1=1</formula>
    </cfRule>
  </conditionalFormatting>
  <conditionalFormatting sqref="W726">
    <cfRule type="expression" dxfId="7385" priority="7310">
      <formula>$CI$1=2</formula>
    </cfRule>
  </conditionalFormatting>
  <conditionalFormatting sqref="W727">
    <cfRule type="expression" dxfId="7384" priority="7309">
      <formula>$CI$1=3</formula>
    </cfRule>
  </conditionalFormatting>
  <conditionalFormatting sqref="W728">
    <cfRule type="expression" dxfId="7383" priority="7308">
      <formula>$CI$1=4</formula>
    </cfRule>
  </conditionalFormatting>
  <conditionalFormatting sqref="W735">
    <cfRule type="expression" dxfId="7382" priority="7223">
      <formula>$CI$1=1</formula>
    </cfRule>
  </conditionalFormatting>
  <conditionalFormatting sqref="W736">
    <cfRule type="expression" dxfId="7381" priority="7222">
      <formula>$CI$1=2</formula>
    </cfRule>
  </conditionalFormatting>
  <conditionalFormatting sqref="W737">
    <cfRule type="expression" dxfId="7380" priority="7221">
      <formula>$CI$1=3</formula>
    </cfRule>
  </conditionalFormatting>
  <conditionalFormatting sqref="W738">
    <cfRule type="expression" dxfId="7379" priority="7220">
      <formula>$CI$1=4</formula>
    </cfRule>
  </conditionalFormatting>
  <conditionalFormatting sqref="W745">
    <cfRule type="expression" dxfId="7378" priority="7135">
      <formula>$CI$1=1</formula>
    </cfRule>
  </conditionalFormatting>
  <conditionalFormatting sqref="W746">
    <cfRule type="expression" dxfId="7377" priority="7134">
      <formula>$CI$1=2</formula>
    </cfRule>
  </conditionalFormatting>
  <conditionalFormatting sqref="W747">
    <cfRule type="expression" dxfId="7376" priority="7133">
      <formula>$CI$1=3</formula>
    </cfRule>
  </conditionalFormatting>
  <conditionalFormatting sqref="W748">
    <cfRule type="expression" dxfId="7375" priority="7132">
      <formula>$CI$1=4</formula>
    </cfRule>
  </conditionalFormatting>
  <conditionalFormatting sqref="W755">
    <cfRule type="expression" dxfId="7374" priority="7047">
      <formula>$CI$1=1</formula>
    </cfRule>
  </conditionalFormatting>
  <conditionalFormatting sqref="W756">
    <cfRule type="expression" dxfId="7373" priority="7046">
      <formula>$CI$1=2</formula>
    </cfRule>
  </conditionalFormatting>
  <conditionalFormatting sqref="W757">
    <cfRule type="expression" dxfId="7372" priority="7045">
      <formula>$CI$1=3</formula>
    </cfRule>
  </conditionalFormatting>
  <conditionalFormatting sqref="W758">
    <cfRule type="expression" dxfId="7371" priority="7044">
      <formula>$CI$1=4</formula>
    </cfRule>
  </conditionalFormatting>
  <conditionalFormatting sqref="W765">
    <cfRule type="expression" dxfId="7370" priority="6959">
      <formula>$CI$1=1</formula>
    </cfRule>
  </conditionalFormatting>
  <conditionalFormatting sqref="W766">
    <cfRule type="expression" dxfId="7369" priority="6958">
      <formula>$CI$1=2</formula>
    </cfRule>
  </conditionalFormatting>
  <conditionalFormatting sqref="W767">
    <cfRule type="expression" dxfId="7368" priority="6957">
      <formula>$CI$1=3</formula>
    </cfRule>
  </conditionalFormatting>
  <conditionalFormatting sqref="W768">
    <cfRule type="expression" dxfId="7367" priority="6956">
      <formula>$CI$1=4</formula>
    </cfRule>
  </conditionalFormatting>
  <conditionalFormatting sqref="W775">
    <cfRule type="expression" dxfId="7366" priority="6871">
      <formula>$CI$1=1</formula>
    </cfRule>
  </conditionalFormatting>
  <conditionalFormatting sqref="W776">
    <cfRule type="expression" dxfId="7365" priority="6870">
      <formula>$CI$1=2</formula>
    </cfRule>
  </conditionalFormatting>
  <conditionalFormatting sqref="W777">
    <cfRule type="expression" dxfId="7364" priority="6869">
      <formula>$CI$1=3</formula>
    </cfRule>
  </conditionalFormatting>
  <conditionalFormatting sqref="W778">
    <cfRule type="expression" dxfId="7363" priority="6868">
      <formula>$CI$1=4</formula>
    </cfRule>
  </conditionalFormatting>
  <conditionalFormatting sqref="W785">
    <cfRule type="expression" dxfId="7362" priority="6783">
      <formula>$CI$1=1</formula>
    </cfRule>
  </conditionalFormatting>
  <conditionalFormatting sqref="W786">
    <cfRule type="expression" dxfId="7361" priority="6782">
      <formula>$CI$1=2</formula>
    </cfRule>
  </conditionalFormatting>
  <conditionalFormatting sqref="W787">
    <cfRule type="expression" dxfId="7360" priority="6781">
      <formula>$CI$1=3</formula>
    </cfRule>
  </conditionalFormatting>
  <conditionalFormatting sqref="W788">
    <cfRule type="expression" dxfId="7359" priority="6780">
      <formula>$CI$1=4</formula>
    </cfRule>
  </conditionalFormatting>
  <conditionalFormatting sqref="W795">
    <cfRule type="expression" dxfId="7358" priority="6695">
      <formula>$CI$1=1</formula>
    </cfRule>
  </conditionalFormatting>
  <conditionalFormatting sqref="W796">
    <cfRule type="expression" dxfId="7357" priority="6694">
      <formula>$CI$1=2</formula>
    </cfRule>
  </conditionalFormatting>
  <conditionalFormatting sqref="W797">
    <cfRule type="expression" dxfId="7356" priority="6693">
      <formula>$CI$1=3</formula>
    </cfRule>
  </conditionalFormatting>
  <conditionalFormatting sqref="W798">
    <cfRule type="expression" dxfId="7355" priority="6692">
      <formula>$CI$1=4</formula>
    </cfRule>
  </conditionalFormatting>
  <conditionalFormatting sqref="W805">
    <cfRule type="expression" dxfId="7354" priority="6607">
      <formula>$CI$1=1</formula>
    </cfRule>
  </conditionalFormatting>
  <conditionalFormatting sqref="W806">
    <cfRule type="expression" dxfId="7353" priority="6606">
      <formula>$CI$1=2</formula>
    </cfRule>
  </conditionalFormatting>
  <conditionalFormatting sqref="W807">
    <cfRule type="expression" dxfId="7352" priority="6605">
      <formula>$CI$1=3</formula>
    </cfRule>
  </conditionalFormatting>
  <conditionalFormatting sqref="W808">
    <cfRule type="expression" dxfId="7351" priority="6604">
      <formula>$CI$1=4</formula>
    </cfRule>
  </conditionalFormatting>
  <conditionalFormatting sqref="W815">
    <cfRule type="expression" dxfId="7350" priority="6519">
      <formula>$CI$1=1</formula>
    </cfRule>
  </conditionalFormatting>
  <conditionalFormatting sqref="W816">
    <cfRule type="expression" dxfId="7349" priority="6518">
      <formula>$CI$1=2</formula>
    </cfRule>
  </conditionalFormatting>
  <conditionalFormatting sqref="W817">
    <cfRule type="expression" dxfId="7348" priority="6517">
      <formula>$CI$1=3</formula>
    </cfRule>
  </conditionalFormatting>
  <conditionalFormatting sqref="W818">
    <cfRule type="expression" dxfId="7347" priority="6516">
      <formula>$CI$1=4</formula>
    </cfRule>
  </conditionalFormatting>
  <conditionalFormatting sqref="W825">
    <cfRule type="expression" dxfId="7346" priority="6431">
      <formula>$CI$1=1</formula>
    </cfRule>
  </conditionalFormatting>
  <conditionalFormatting sqref="W826">
    <cfRule type="expression" dxfId="7345" priority="6430">
      <formula>$CI$1=2</formula>
    </cfRule>
  </conditionalFormatting>
  <conditionalFormatting sqref="W827">
    <cfRule type="expression" dxfId="7344" priority="6429">
      <formula>$CI$1=3</formula>
    </cfRule>
  </conditionalFormatting>
  <conditionalFormatting sqref="W828">
    <cfRule type="expression" dxfId="7343" priority="6428">
      <formula>$CI$1=4</formula>
    </cfRule>
  </conditionalFormatting>
  <conditionalFormatting sqref="W835">
    <cfRule type="expression" dxfId="7342" priority="6343">
      <formula>$CI$1=1</formula>
    </cfRule>
  </conditionalFormatting>
  <conditionalFormatting sqref="W836">
    <cfRule type="expression" dxfId="7341" priority="6342">
      <formula>$CI$1=2</formula>
    </cfRule>
  </conditionalFormatting>
  <conditionalFormatting sqref="W837">
    <cfRule type="expression" dxfId="7340" priority="6341">
      <formula>$CI$1=3</formula>
    </cfRule>
  </conditionalFormatting>
  <conditionalFormatting sqref="W838">
    <cfRule type="expression" dxfId="7339" priority="6340">
      <formula>$CI$1=4</formula>
    </cfRule>
  </conditionalFormatting>
  <conditionalFormatting sqref="W845">
    <cfRule type="expression" dxfId="7338" priority="6255">
      <formula>$CI$1=1</formula>
    </cfRule>
  </conditionalFormatting>
  <conditionalFormatting sqref="W846">
    <cfRule type="expression" dxfId="7337" priority="6254">
      <formula>$CI$1=2</formula>
    </cfRule>
  </conditionalFormatting>
  <conditionalFormatting sqref="W847">
    <cfRule type="expression" dxfId="7336" priority="6253">
      <formula>$CI$1=3</formula>
    </cfRule>
  </conditionalFormatting>
  <conditionalFormatting sqref="W848">
    <cfRule type="expression" dxfId="7335" priority="6252">
      <formula>$CI$1=4</formula>
    </cfRule>
  </conditionalFormatting>
  <conditionalFormatting sqref="W855">
    <cfRule type="expression" dxfId="7334" priority="6167">
      <formula>$CI$1=1</formula>
    </cfRule>
  </conditionalFormatting>
  <conditionalFormatting sqref="W856">
    <cfRule type="expression" dxfId="7333" priority="6166">
      <formula>$CI$1=2</formula>
    </cfRule>
  </conditionalFormatting>
  <conditionalFormatting sqref="W857">
    <cfRule type="expression" dxfId="7332" priority="6165">
      <formula>$CI$1=3</formula>
    </cfRule>
  </conditionalFormatting>
  <conditionalFormatting sqref="W858">
    <cfRule type="expression" dxfId="7331" priority="6164">
      <formula>$CI$1=4</formula>
    </cfRule>
  </conditionalFormatting>
  <conditionalFormatting sqref="W865">
    <cfRule type="expression" dxfId="7330" priority="6079">
      <formula>$CI$1=1</formula>
    </cfRule>
  </conditionalFormatting>
  <conditionalFormatting sqref="W866">
    <cfRule type="expression" dxfId="7329" priority="6078">
      <formula>$CI$1=2</formula>
    </cfRule>
  </conditionalFormatting>
  <conditionalFormatting sqref="W867">
    <cfRule type="expression" dxfId="7328" priority="6077">
      <formula>$CI$1=3</formula>
    </cfRule>
  </conditionalFormatting>
  <conditionalFormatting sqref="W868">
    <cfRule type="expression" dxfId="7327" priority="6076">
      <formula>$CI$1=4</formula>
    </cfRule>
  </conditionalFormatting>
  <conditionalFormatting sqref="W875">
    <cfRule type="expression" dxfId="7326" priority="5991">
      <formula>$CI$1=1</formula>
    </cfRule>
  </conditionalFormatting>
  <conditionalFormatting sqref="W876">
    <cfRule type="expression" dxfId="7325" priority="5990">
      <formula>$CI$1=2</formula>
    </cfRule>
  </conditionalFormatting>
  <conditionalFormatting sqref="W877">
    <cfRule type="expression" dxfId="7324" priority="5989">
      <formula>$CI$1=3</formula>
    </cfRule>
  </conditionalFormatting>
  <conditionalFormatting sqref="W878">
    <cfRule type="expression" dxfId="7323" priority="5988">
      <formula>$CI$1=4</formula>
    </cfRule>
  </conditionalFormatting>
  <conditionalFormatting sqref="W885">
    <cfRule type="expression" dxfId="7322" priority="5903">
      <formula>$CI$1=1</formula>
    </cfRule>
  </conditionalFormatting>
  <conditionalFormatting sqref="W886">
    <cfRule type="expression" dxfId="7321" priority="5902">
      <formula>$CI$1=2</formula>
    </cfRule>
  </conditionalFormatting>
  <conditionalFormatting sqref="W887">
    <cfRule type="expression" dxfId="7320" priority="5901">
      <formula>$CI$1=3</formula>
    </cfRule>
  </conditionalFormatting>
  <conditionalFormatting sqref="W888">
    <cfRule type="expression" dxfId="7319" priority="5900">
      <formula>$CI$1=4</formula>
    </cfRule>
  </conditionalFormatting>
  <conditionalFormatting sqref="W895">
    <cfRule type="expression" dxfId="7318" priority="5815">
      <formula>$CI$1=1</formula>
    </cfRule>
  </conditionalFormatting>
  <conditionalFormatting sqref="W896">
    <cfRule type="expression" dxfId="7317" priority="5814">
      <formula>$CI$1=2</formula>
    </cfRule>
  </conditionalFormatting>
  <conditionalFormatting sqref="W897">
    <cfRule type="expression" dxfId="7316" priority="5813">
      <formula>$CI$1=3</formula>
    </cfRule>
  </conditionalFormatting>
  <conditionalFormatting sqref="W898">
    <cfRule type="expression" dxfId="7315" priority="5812">
      <formula>$CI$1=4</formula>
    </cfRule>
  </conditionalFormatting>
  <conditionalFormatting sqref="W905">
    <cfRule type="expression" dxfId="7314" priority="5727">
      <formula>$CI$1=1</formula>
    </cfRule>
  </conditionalFormatting>
  <conditionalFormatting sqref="W906">
    <cfRule type="expression" dxfId="7313" priority="5726">
      <formula>$CI$1=2</formula>
    </cfRule>
  </conditionalFormatting>
  <conditionalFormatting sqref="W907">
    <cfRule type="expression" dxfId="7312" priority="5725">
      <formula>$CI$1=3</formula>
    </cfRule>
  </conditionalFormatting>
  <conditionalFormatting sqref="W908">
    <cfRule type="expression" dxfId="7311" priority="5724">
      <formula>$CI$1=4</formula>
    </cfRule>
  </conditionalFormatting>
  <conditionalFormatting sqref="W915">
    <cfRule type="expression" dxfId="7310" priority="5639">
      <formula>$CI$1=1</formula>
    </cfRule>
  </conditionalFormatting>
  <conditionalFormatting sqref="W916">
    <cfRule type="expression" dxfId="7309" priority="5638">
      <formula>$CI$1=2</formula>
    </cfRule>
  </conditionalFormatting>
  <conditionalFormatting sqref="W917">
    <cfRule type="expression" dxfId="7308" priority="5637">
      <formula>$CI$1=3</formula>
    </cfRule>
  </conditionalFormatting>
  <conditionalFormatting sqref="W918">
    <cfRule type="expression" dxfId="7307" priority="5636">
      <formula>$CI$1=4</formula>
    </cfRule>
  </conditionalFormatting>
  <conditionalFormatting sqref="W925">
    <cfRule type="expression" dxfId="7306" priority="5551">
      <formula>$CI$1=1</formula>
    </cfRule>
  </conditionalFormatting>
  <conditionalFormatting sqref="W926">
    <cfRule type="expression" dxfId="7305" priority="5550">
      <formula>$CI$1=2</formula>
    </cfRule>
  </conditionalFormatting>
  <conditionalFormatting sqref="W927">
    <cfRule type="expression" dxfId="7304" priority="5549">
      <formula>$CI$1=3</formula>
    </cfRule>
  </conditionalFormatting>
  <conditionalFormatting sqref="W928">
    <cfRule type="expression" dxfId="7303" priority="5548">
      <formula>$CI$1=4</formula>
    </cfRule>
  </conditionalFormatting>
  <conditionalFormatting sqref="W935">
    <cfRule type="expression" dxfId="7302" priority="5463">
      <formula>$CI$1=1</formula>
    </cfRule>
  </conditionalFormatting>
  <conditionalFormatting sqref="W936">
    <cfRule type="expression" dxfId="7301" priority="5462">
      <formula>$CI$1=2</formula>
    </cfRule>
  </conditionalFormatting>
  <conditionalFormatting sqref="W937">
    <cfRule type="expression" dxfId="7300" priority="5461">
      <formula>$CI$1=3</formula>
    </cfRule>
  </conditionalFormatting>
  <conditionalFormatting sqref="W938">
    <cfRule type="expression" dxfId="7299" priority="5460">
      <formula>$CI$1=4</formula>
    </cfRule>
  </conditionalFormatting>
  <conditionalFormatting sqref="W945">
    <cfRule type="expression" dxfId="7298" priority="5375">
      <formula>$CI$1=1</formula>
    </cfRule>
  </conditionalFormatting>
  <conditionalFormatting sqref="W946">
    <cfRule type="expression" dxfId="7297" priority="5374">
      <formula>$CI$1=2</formula>
    </cfRule>
  </conditionalFormatting>
  <conditionalFormatting sqref="W947">
    <cfRule type="expression" dxfId="7296" priority="5373">
      <formula>$CI$1=3</formula>
    </cfRule>
  </conditionalFormatting>
  <conditionalFormatting sqref="W948">
    <cfRule type="expression" dxfId="7295" priority="5372">
      <formula>$CI$1=4</formula>
    </cfRule>
  </conditionalFormatting>
  <conditionalFormatting sqref="W955">
    <cfRule type="expression" dxfId="7294" priority="5287">
      <formula>$CI$1=1</formula>
    </cfRule>
  </conditionalFormatting>
  <conditionalFormatting sqref="W956">
    <cfRule type="expression" dxfId="7293" priority="5286">
      <formula>$CI$1=2</formula>
    </cfRule>
  </conditionalFormatting>
  <conditionalFormatting sqref="W957">
    <cfRule type="expression" dxfId="7292" priority="5285">
      <formula>$CI$1=3</formula>
    </cfRule>
  </conditionalFormatting>
  <conditionalFormatting sqref="W958">
    <cfRule type="expression" dxfId="7291" priority="5284">
      <formula>$CI$1=4</formula>
    </cfRule>
  </conditionalFormatting>
  <conditionalFormatting sqref="W965">
    <cfRule type="expression" dxfId="7290" priority="5199">
      <formula>$CI$1=1</formula>
    </cfRule>
  </conditionalFormatting>
  <conditionalFormatting sqref="W966">
    <cfRule type="expression" dxfId="7289" priority="5198">
      <formula>$CI$1=2</formula>
    </cfRule>
  </conditionalFormatting>
  <conditionalFormatting sqref="W967">
    <cfRule type="expression" dxfId="7288" priority="5197">
      <formula>$CI$1=3</formula>
    </cfRule>
  </conditionalFormatting>
  <conditionalFormatting sqref="W968">
    <cfRule type="expression" dxfId="7287" priority="5196">
      <formula>$CI$1=4</formula>
    </cfRule>
  </conditionalFormatting>
  <conditionalFormatting sqref="W975">
    <cfRule type="expression" dxfId="7286" priority="5111">
      <formula>$CI$1=1</formula>
    </cfRule>
  </conditionalFormatting>
  <conditionalFormatting sqref="W976">
    <cfRule type="expression" dxfId="7285" priority="5110">
      <formula>$CI$1=2</formula>
    </cfRule>
  </conditionalFormatting>
  <conditionalFormatting sqref="W977">
    <cfRule type="expression" dxfId="7284" priority="5109">
      <formula>$CI$1=3</formula>
    </cfRule>
  </conditionalFormatting>
  <conditionalFormatting sqref="W978">
    <cfRule type="expression" dxfId="7283" priority="5108">
      <formula>$CI$1=4</formula>
    </cfRule>
  </conditionalFormatting>
  <conditionalFormatting sqref="W985">
    <cfRule type="expression" dxfId="7282" priority="5023">
      <formula>$CI$1=1</formula>
    </cfRule>
  </conditionalFormatting>
  <conditionalFormatting sqref="W986">
    <cfRule type="expression" dxfId="7281" priority="5022">
      <formula>$CI$1=2</formula>
    </cfRule>
  </conditionalFormatting>
  <conditionalFormatting sqref="W987">
    <cfRule type="expression" dxfId="7280" priority="5021">
      <formula>$CI$1=3</formula>
    </cfRule>
  </conditionalFormatting>
  <conditionalFormatting sqref="W988">
    <cfRule type="expression" dxfId="7279" priority="5020">
      <formula>$CI$1=4</formula>
    </cfRule>
  </conditionalFormatting>
  <conditionalFormatting sqref="W995">
    <cfRule type="expression" dxfId="7278" priority="4935">
      <formula>$CI$1=1</formula>
    </cfRule>
  </conditionalFormatting>
  <conditionalFormatting sqref="W996">
    <cfRule type="expression" dxfId="7277" priority="4934">
      <formula>$CI$1=2</formula>
    </cfRule>
  </conditionalFormatting>
  <conditionalFormatting sqref="W997">
    <cfRule type="expression" dxfId="7276" priority="4933">
      <formula>$CI$1=3</formula>
    </cfRule>
  </conditionalFormatting>
  <conditionalFormatting sqref="W998">
    <cfRule type="expression" dxfId="7275" priority="4932">
      <formula>$CI$1=4</formula>
    </cfRule>
  </conditionalFormatting>
  <conditionalFormatting sqref="W1005">
    <cfRule type="expression" dxfId="7274" priority="4847">
      <formula>$CI$1=1</formula>
    </cfRule>
  </conditionalFormatting>
  <conditionalFormatting sqref="W1006">
    <cfRule type="expression" dxfId="7273" priority="4846">
      <formula>$CI$1=2</formula>
    </cfRule>
  </conditionalFormatting>
  <conditionalFormatting sqref="W1007">
    <cfRule type="expression" dxfId="7272" priority="4845">
      <formula>$CI$1=3</formula>
    </cfRule>
  </conditionalFormatting>
  <conditionalFormatting sqref="W1008">
    <cfRule type="expression" dxfId="7271" priority="4844">
      <formula>$CI$1=4</formula>
    </cfRule>
  </conditionalFormatting>
  <conditionalFormatting sqref="W1015">
    <cfRule type="expression" dxfId="7270" priority="4759">
      <formula>$CI$1=1</formula>
    </cfRule>
  </conditionalFormatting>
  <conditionalFormatting sqref="W1016">
    <cfRule type="expression" dxfId="7269" priority="4758">
      <formula>$CI$1=2</formula>
    </cfRule>
  </conditionalFormatting>
  <conditionalFormatting sqref="W1017">
    <cfRule type="expression" dxfId="7268" priority="4757">
      <formula>$CI$1=3</formula>
    </cfRule>
  </conditionalFormatting>
  <conditionalFormatting sqref="W1018">
    <cfRule type="expression" dxfId="7267" priority="4756">
      <formula>$CI$1=4</formula>
    </cfRule>
  </conditionalFormatting>
  <conditionalFormatting sqref="W1025">
    <cfRule type="expression" dxfId="7266" priority="4671">
      <formula>$CI$1=1</formula>
    </cfRule>
  </conditionalFormatting>
  <conditionalFormatting sqref="W1026">
    <cfRule type="expression" dxfId="7265" priority="4670">
      <formula>$CI$1=2</formula>
    </cfRule>
  </conditionalFormatting>
  <conditionalFormatting sqref="W1027">
    <cfRule type="expression" dxfId="7264" priority="4669">
      <formula>$CI$1=3</formula>
    </cfRule>
  </conditionalFormatting>
  <conditionalFormatting sqref="W1028">
    <cfRule type="expression" dxfId="7263" priority="4668">
      <formula>$CI$1=4</formula>
    </cfRule>
  </conditionalFormatting>
  <conditionalFormatting sqref="W1035">
    <cfRule type="expression" dxfId="7262" priority="4583">
      <formula>$CI$1=1</formula>
    </cfRule>
  </conditionalFormatting>
  <conditionalFormatting sqref="W1036">
    <cfRule type="expression" dxfId="7261" priority="4582">
      <formula>$CI$1=2</formula>
    </cfRule>
  </conditionalFormatting>
  <conditionalFormatting sqref="W1037">
    <cfRule type="expression" dxfId="7260" priority="4581">
      <formula>$CI$1=3</formula>
    </cfRule>
  </conditionalFormatting>
  <conditionalFormatting sqref="W1038">
    <cfRule type="expression" dxfId="7259" priority="4580">
      <formula>$CI$1=4</formula>
    </cfRule>
  </conditionalFormatting>
  <conditionalFormatting sqref="W1045">
    <cfRule type="expression" dxfId="7258" priority="4495">
      <formula>$CI$1=1</formula>
    </cfRule>
  </conditionalFormatting>
  <conditionalFormatting sqref="W1046">
    <cfRule type="expression" dxfId="7257" priority="4494">
      <formula>$CI$1=2</formula>
    </cfRule>
  </conditionalFormatting>
  <conditionalFormatting sqref="W1047">
    <cfRule type="expression" dxfId="7256" priority="4493">
      <formula>$CI$1=3</formula>
    </cfRule>
  </conditionalFormatting>
  <conditionalFormatting sqref="W1048">
    <cfRule type="expression" dxfId="7255" priority="4492">
      <formula>$CI$1=4</formula>
    </cfRule>
  </conditionalFormatting>
  <conditionalFormatting sqref="W1055">
    <cfRule type="expression" dxfId="7254" priority="4407">
      <formula>$CI$1=1</formula>
    </cfRule>
  </conditionalFormatting>
  <conditionalFormatting sqref="W1056">
    <cfRule type="expression" dxfId="7253" priority="4406">
      <formula>$CI$1=2</formula>
    </cfRule>
  </conditionalFormatting>
  <conditionalFormatting sqref="W1057">
    <cfRule type="expression" dxfId="7252" priority="4405">
      <formula>$CI$1=3</formula>
    </cfRule>
  </conditionalFormatting>
  <conditionalFormatting sqref="W1058">
    <cfRule type="expression" dxfId="7251" priority="4404">
      <formula>$CI$1=4</formula>
    </cfRule>
  </conditionalFormatting>
  <conditionalFormatting sqref="W1065">
    <cfRule type="expression" dxfId="7250" priority="4319">
      <formula>$CI$1=1</formula>
    </cfRule>
  </conditionalFormatting>
  <conditionalFormatting sqref="W1066">
    <cfRule type="expression" dxfId="7249" priority="4318">
      <formula>$CI$1=2</formula>
    </cfRule>
  </conditionalFormatting>
  <conditionalFormatting sqref="W1067">
    <cfRule type="expression" dxfId="7248" priority="4317">
      <formula>$CI$1=3</formula>
    </cfRule>
  </conditionalFormatting>
  <conditionalFormatting sqref="W1068">
    <cfRule type="expression" dxfId="7247" priority="4316">
      <formula>$CI$1=4</formula>
    </cfRule>
  </conditionalFormatting>
  <conditionalFormatting sqref="W1075">
    <cfRule type="expression" dxfId="7246" priority="4231">
      <formula>$CI$1=1</formula>
    </cfRule>
  </conditionalFormatting>
  <conditionalFormatting sqref="W1076">
    <cfRule type="expression" dxfId="7245" priority="4230">
      <formula>$CI$1=2</formula>
    </cfRule>
  </conditionalFormatting>
  <conditionalFormatting sqref="W1077">
    <cfRule type="expression" dxfId="7244" priority="4229">
      <formula>$CI$1=3</formula>
    </cfRule>
  </conditionalFormatting>
  <conditionalFormatting sqref="W1078">
    <cfRule type="expression" dxfId="7243" priority="4228">
      <formula>$CI$1=4</formula>
    </cfRule>
  </conditionalFormatting>
  <conditionalFormatting sqref="W1085">
    <cfRule type="expression" dxfId="7242" priority="4143">
      <formula>$CI$1=1</formula>
    </cfRule>
  </conditionalFormatting>
  <conditionalFormatting sqref="W1086">
    <cfRule type="expression" dxfId="7241" priority="4142">
      <formula>$CI$1=2</formula>
    </cfRule>
  </conditionalFormatting>
  <conditionalFormatting sqref="W1087">
    <cfRule type="expression" dxfId="7240" priority="4141">
      <formula>$CI$1=3</formula>
    </cfRule>
  </conditionalFormatting>
  <conditionalFormatting sqref="W1088">
    <cfRule type="expression" dxfId="7239" priority="4140">
      <formula>$CI$1=4</formula>
    </cfRule>
  </conditionalFormatting>
  <conditionalFormatting sqref="W1095">
    <cfRule type="expression" dxfId="7238" priority="4055">
      <formula>$CI$1=1</formula>
    </cfRule>
  </conditionalFormatting>
  <conditionalFormatting sqref="W1096">
    <cfRule type="expression" dxfId="7237" priority="4054">
      <formula>$CI$1=2</formula>
    </cfRule>
  </conditionalFormatting>
  <conditionalFormatting sqref="W1097">
    <cfRule type="expression" dxfId="7236" priority="4053">
      <formula>$CI$1=3</formula>
    </cfRule>
  </conditionalFormatting>
  <conditionalFormatting sqref="W1098">
    <cfRule type="expression" dxfId="7235" priority="4052">
      <formula>$CI$1=4</formula>
    </cfRule>
  </conditionalFormatting>
  <conditionalFormatting sqref="W1105">
    <cfRule type="expression" dxfId="7234" priority="3967">
      <formula>$CI$1=1</formula>
    </cfRule>
  </conditionalFormatting>
  <conditionalFormatting sqref="W1106">
    <cfRule type="expression" dxfId="7233" priority="3966">
      <formula>$CI$1=2</formula>
    </cfRule>
  </conditionalFormatting>
  <conditionalFormatting sqref="W1107">
    <cfRule type="expression" dxfId="7232" priority="3965">
      <formula>$CI$1=3</formula>
    </cfRule>
  </conditionalFormatting>
  <conditionalFormatting sqref="W1108">
    <cfRule type="expression" dxfId="7231" priority="3964">
      <formula>$CI$1=4</formula>
    </cfRule>
  </conditionalFormatting>
  <conditionalFormatting sqref="W1115">
    <cfRule type="expression" dxfId="7230" priority="3879">
      <formula>$CI$1=1</formula>
    </cfRule>
  </conditionalFormatting>
  <conditionalFormatting sqref="W1116">
    <cfRule type="expression" dxfId="7229" priority="3878">
      <formula>$CI$1=2</formula>
    </cfRule>
  </conditionalFormatting>
  <conditionalFormatting sqref="W1117">
    <cfRule type="expression" dxfId="7228" priority="3877">
      <formula>$CI$1=3</formula>
    </cfRule>
  </conditionalFormatting>
  <conditionalFormatting sqref="W1118">
    <cfRule type="expression" dxfId="7227" priority="3876">
      <formula>$CI$1=4</formula>
    </cfRule>
  </conditionalFormatting>
  <conditionalFormatting sqref="W1125">
    <cfRule type="expression" dxfId="7226" priority="3791">
      <formula>$CI$1=1</formula>
    </cfRule>
  </conditionalFormatting>
  <conditionalFormatting sqref="W1126">
    <cfRule type="expression" dxfId="7225" priority="3790">
      <formula>$CI$1=2</formula>
    </cfRule>
  </conditionalFormatting>
  <conditionalFormatting sqref="W1127">
    <cfRule type="expression" dxfId="7224" priority="3789">
      <formula>$CI$1=3</formula>
    </cfRule>
  </conditionalFormatting>
  <conditionalFormatting sqref="W1128">
    <cfRule type="expression" dxfId="7223" priority="3788">
      <formula>$CI$1=4</formula>
    </cfRule>
  </conditionalFormatting>
  <conditionalFormatting sqref="W1135">
    <cfRule type="expression" dxfId="7222" priority="3703">
      <formula>$CI$1=1</formula>
    </cfRule>
  </conditionalFormatting>
  <conditionalFormatting sqref="W1136">
    <cfRule type="expression" dxfId="7221" priority="3702">
      <formula>$CI$1=2</formula>
    </cfRule>
  </conditionalFormatting>
  <conditionalFormatting sqref="W1137">
    <cfRule type="expression" dxfId="7220" priority="3701">
      <formula>$CI$1=3</formula>
    </cfRule>
  </conditionalFormatting>
  <conditionalFormatting sqref="W1138">
    <cfRule type="expression" dxfId="7219" priority="3700">
      <formula>$CI$1=4</formula>
    </cfRule>
  </conditionalFormatting>
  <conditionalFormatting sqref="W1145">
    <cfRule type="expression" dxfId="7218" priority="3615">
      <formula>$CI$1=1</formula>
    </cfRule>
  </conditionalFormatting>
  <conditionalFormatting sqref="W1146">
    <cfRule type="expression" dxfId="7217" priority="3614">
      <formula>$CI$1=2</formula>
    </cfRule>
  </conditionalFormatting>
  <conditionalFormatting sqref="W1147">
    <cfRule type="expression" dxfId="7216" priority="3613">
      <formula>$CI$1=3</formula>
    </cfRule>
  </conditionalFormatting>
  <conditionalFormatting sqref="W1148">
    <cfRule type="expression" dxfId="7215" priority="3612">
      <formula>$CI$1=4</formula>
    </cfRule>
  </conditionalFormatting>
  <conditionalFormatting sqref="W1155">
    <cfRule type="expression" dxfId="7214" priority="3527">
      <formula>$CI$1=1</formula>
    </cfRule>
  </conditionalFormatting>
  <conditionalFormatting sqref="W1156">
    <cfRule type="expression" dxfId="7213" priority="3526">
      <formula>$CI$1=2</formula>
    </cfRule>
  </conditionalFormatting>
  <conditionalFormatting sqref="W1157">
    <cfRule type="expression" dxfId="7212" priority="3525">
      <formula>$CI$1=3</formula>
    </cfRule>
  </conditionalFormatting>
  <conditionalFormatting sqref="W1158">
    <cfRule type="expression" dxfId="7211" priority="3524">
      <formula>$CI$1=4</formula>
    </cfRule>
  </conditionalFormatting>
  <conditionalFormatting sqref="W1165">
    <cfRule type="expression" dxfId="7210" priority="3439">
      <formula>$CI$1=1</formula>
    </cfRule>
  </conditionalFormatting>
  <conditionalFormatting sqref="W1166">
    <cfRule type="expression" dxfId="7209" priority="3438">
      <formula>$CI$1=2</formula>
    </cfRule>
  </conditionalFormatting>
  <conditionalFormatting sqref="W1167">
    <cfRule type="expression" dxfId="7208" priority="3437">
      <formula>$CI$1=3</formula>
    </cfRule>
  </conditionalFormatting>
  <conditionalFormatting sqref="W1168">
    <cfRule type="expression" dxfId="7207" priority="3436">
      <formula>$CI$1=4</formula>
    </cfRule>
  </conditionalFormatting>
  <conditionalFormatting sqref="W1175">
    <cfRule type="expression" dxfId="7206" priority="3351">
      <formula>$CI$1=1</formula>
    </cfRule>
  </conditionalFormatting>
  <conditionalFormatting sqref="W1176">
    <cfRule type="expression" dxfId="7205" priority="3350">
      <formula>$CI$1=2</formula>
    </cfRule>
  </conditionalFormatting>
  <conditionalFormatting sqref="W1177">
    <cfRule type="expression" dxfId="7204" priority="3349">
      <formula>$CI$1=3</formula>
    </cfRule>
  </conditionalFormatting>
  <conditionalFormatting sqref="W1178">
    <cfRule type="expression" dxfId="7203" priority="3348">
      <formula>$CI$1=4</formula>
    </cfRule>
  </conditionalFormatting>
  <conditionalFormatting sqref="W1185">
    <cfRule type="expression" dxfId="7202" priority="3263">
      <formula>$CI$1=1</formula>
    </cfRule>
  </conditionalFormatting>
  <conditionalFormatting sqref="W1186">
    <cfRule type="expression" dxfId="7201" priority="3262">
      <formula>$CI$1=2</formula>
    </cfRule>
  </conditionalFormatting>
  <conditionalFormatting sqref="W1187">
    <cfRule type="expression" dxfId="7200" priority="3261">
      <formula>$CI$1=3</formula>
    </cfRule>
  </conditionalFormatting>
  <conditionalFormatting sqref="W1188">
    <cfRule type="expression" dxfId="7199" priority="3260">
      <formula>$CI$1=4</formula>
    </cfRule>
  </conditionalFormatting>
  <conditionalFormatting sqref="W1195">
    <cfRule type="expression" dxfId="7198" priority="3175">
      <formula>$CI$1=1</formula>
    </cfRule>
  </conditionalFormatting>
  <conditionalFormatting sqref="W1196">
    <cfRule type="expression" dxfId="7197" priority="3174">
      <formula>$CI$1=2</formula>
    </cfRule>
  </conditionalFormatting>
  <conditionalFormatting sqref="W1197">
    <cfRule type="expression" dxfId="7196" priority="3173">
      <formula>$CI$1=3</formula>
    </cfRule>
  </conditionalFormatting>
  <conditionalFormatting sqref="W1198">
    <cfRule type="expression" dxfId="7195" priority="3172">
      <formula>$CI$1=4</formula>
    </cfRule>
  </conditionalFormatting>
  <conditionalFormatting sqref="W1205">
    <cfRule type="expression" dxfId="7194" priority="3087">
      <formula>$CI$1=1</formula>
    </cfRule>
  </conditionalFormatting>
  <conditionalFormatting sqref="W1206">
    <cfRule type="expression" dxfId="7193" priority="3086">
      <formula>$CI$1=2</formula>
    </cfRule>
  </conditionalFormatting>
  <conditionalFormatting sqref="W1207">
    <cfRule type="expression" dxfId="7192" priority="3085">
      <formula>$CI$1=3</formula>
    </cfRule>
  </conditionalFormatting>
  <conditionalFormatting sqref="W1208">
    <cfRule type="expression" dxfId="7191" priority="3084">
      <formula>$CI$1=4</formula>
    </cfRule>
  </conditionalFormatting>
  <conditionalFormatting sqref="W1215">
    <cfRule type="expression" dxfId="7190" priority="2999">
      <formula>$CI$1=1</formula>
    </cfRule>
  </conditionalFormatting>
  <conditionalFormatting sqref="W1216">
    <cfRule type="expression" dxfId="7189" priority="2998">
      <formula>$CI$1=2</formula>
    </cfRule>
  </conditionalFormatting>
  <conditionalFormatting sqref="W1217">
    <cfRule type="expression" dxfId="7188" priority="2997">
      <formula>$CI$1=3</formula>
    </cfRule>
  </conditionalFormatting>
  <conditionalFormatting sqref="W1218">
    <cfRule type="expression" dxfId="7187" priority="2996">
      <formula>$CI$1=4</formula>
    </cfRule>
  </conditionalFormatting>
  <conditionalFormatting sqref="W1225">
    <cfRule type="expression" dxfId="7186" priority="2911">
      <formula>$CI$1=1</formula>
    </cfRule>
  </conditionalFormatting>
  <conditionalFormatting sqref="W1226">
    <cfRule type="expression" dxfId="7185" priority="2910">
      <formula>$CI$1=2</formula>
    </cfRule>
  </conditionalFormatting>
  <conditionalFormatting sqref="W1227">
    <cfRule type="expression" dxfId="7184" priority="2909">
      <formula>$CI$1=3</formula>
    </cfRule>
  </conditionalFormatting>
  <conditionalFormatting sqref="W1228">
    <cfRule type="expression" dxfId="7183" priority="2908">
      <formula>$CI$1=4</formula>
    </cfRule>
  </conditionalFormatting>
  <conditionalFormatting sqref="W1235">
    <cfRule type="expression" dxfId="7182" priority="2823">
      <formula>$CI$1=1</formula>
    </cfRule>
  </conditionalFormatting>
  <conditionalFormatting sqref="W1236">
    <cfRule type="expression" dxfId="7181" priority="2822">
      <formula>$CI$1=2</formula>
    </cfRule>
  </conditionalFormatting>
  <conditionalFormatting sqref="W1237">
    <cfRule type="expression" dxfId="7180" priority="2821">
      <formula>$CI$1=3</formula>
    </cfRule>
  </conditionalFormatting>
  <conditionalFormatting sqref="W1238">
    <cfRule type="expression" dxfId="7179" priority="2820">
      <formula>$CI$1=4</formula>
    </cfRule>
  </conditionalFormatting>
  <conditionalFormatting sqref="W1245">
    <cfRule type="expression" dxfId="7178" priority="2735">
      <formula>$CI$1=1</formula>
    </cfRule>
  </conditionalFormatting>
  <conditionalFormatting sqref="W1246">
    <cfRule type="expression" dxfId="7177" priority="2734">
      <formula>$CI$1=2</formula>
    </cfRule>
  </conditionalFormatting>
  <conditionalFormatting sqref="W1247">
    <cfRule type="expression" dxfId="7176" priority="2733">
      <formula>$CI$1=3</formula>
    </cfRule>
  </conditionalFormatting>
  <conditionalFormatting sqref="W1248">
    <cfRule type="expression" dxfId="7175" priority="2732">
      <formula>$CI$1=4</formula>
    </cfRule>
  </conditionalFormatting>
  <conditionalFormatting sqref="W1255">
    <cfRule type="expression" dxfId="7174" priority="2647">
      <formula>$CI$1=1</formula>
    </cfRule>
  </conditionalFormatting>
  <conditionalFormatting sqref="W1256">
    <cfRule type="expression" dxfId="7173" priority="2646">
      <formula>$CI$1=2</formula>
    </cfRule>
  </conditionalFormatting>
  <conditionalFormatting sqref="W1257">
    <cfRule type="expression" dxfId="7172" priority="2645">
      <formula>$CI$1=3</formula>
    </cfRule>
  </conditionalFormatting>
  <conditionalFormatting sqref="W1258">
    <cfRule type="expression" dxfId="7171" priority="2644">
      <formula>$CI$1=4</formula>
    </cfRule>
  </conditionalFormatting>
  <conditionalFormatting sqref="W1265">
    <cfRule type="expression" dxfId="7170" priority="2559">
      <formula>$CI$1=1</formula>
    </cfRule>
  </conditionalFormatting>
  <conditionalFormatting sqref="W1266">
    <cfRule type="expression" dxfId="7169" priority="2558">
      <formula>$CI$1=2</formula>
    </cfRule>
  </conditionalFormatting>
  <conditionalFormatting sqref="W1267">
    <cfRule type="expression" dxfId="7168" priority="2557">
      <formula>$CI$1=3</formula>
    </cfRule>
  </conditionalFormatting>
  <conditionalFormatting sqref="W1268">
    <cfRule type="expression" dxfId="7167" priority="2556">
      <formula>$CI$1=4</formula>
    </cfRule>
  </conditionalFormatting>
  <conditionalFormatting sqref="W1275">
    <cfRule type="expression" dxfId="7166" priority="2471">
      <formula>$CI$1=1</formula>
    </cfRule>
  </conditionalFormatting>
  <conditionalFormatting sqref="W1276">
    <cfRule type="expression" dxfId="7165" priority="2470">
      <formula>$CI$1=2</formula>
    </cfRule>
  </conditionalFormatting>
  <conditionalFormatting sqref="W1277">
    <cfRule type="expression" dxfId="7164" priority="2469">
      <formula>$CI$1=3</formula>
    </cfRule>
  </conditionalFormatting>
  <conditionalFormatting sqref="W1278">
    <cfRule type="expression" dxfId="7163" priority="2468">
      <formula>$CI$1=4</formula>
    </cfRule>
  </conditionalFormatting>
  <conditionalFormatting sqref="W1285">
    <cfRule type="expression" dxfId="7162" priority="2383">
      <formula>$CI$1=1</formula>
    </cfRule>
  </conditionalFormatting>
  <conditionalFormatting sqref="W1286">
    <cfRule type="expression" dxfId="7161" priority="2382">
      <formula>$CI$1=2</formula>
    </cfRule>
  </conditionalFormatting>
  <conditionalFormatting sqref="W1287">
    <cfRule type="expression" dxfId="7160" priority="2381">
      <formula>$CI$1=3</formula>
    </cfRule>
  </conditionalFormatting>
  <conditionalFormatting sqref="W1288">
    <cfRule type="expression" dxfId="7159" priority="2380">
      <formula>$CI$1=4</formula>
    </cfRule>
  </conditionalFormatting>
  <conditionalFormatting sqref="W1295">
    <cfRule type="expression" dxfId="7158" priority="2295">
      <formula>$CI$1=1</formula>
    </cfRule>
  </conditionalFormatting>
  <conditionalFormatting sqref="W1296">
    <cfRule type="expression" dxfId="7157" priority="2294">
      <formula>$CI$1=2</formula>
    </cfRule>
  </conditionalFormatting>
  <conditionalFormatting sqref="W1297">
    <cfRule type="expression" dxfId="7156" priority="2293">
      <formula>$CI$1=3</formula>
    </cfRule>
  </conditionalFormatting>
  <conditionalFormatting sqref="W1298">
    <cfRule type="expression" dxfId="7155" priority="2292">
      <formula>$CI$1=4</formula>
    </cfRule>
  </conditionalFormatting>
  <conditionalFormatting sqref="W1305">
    <cfRule type="expression" dxfId="7154" priority="2207">
      <formula>$CI$1=1</formula>
    </cfRule>
  </conditionalFormatting>
  <conditionalFormatting sqref="W1306">
    <cfRule type="expression" dxfId="7153" priority="2206">
      <formula>$CI$1=2</formula>
    </cfRule>
  </conditionalFormatting>
  <conditionalFormatting sqref="W1307">
    <cfRule type="expression" dxfId="7152" priority="2205">
      <formula>$CI$1=3</formula>
    </cfRule>
  </conditionalFormatting>
  <conditionalFormatting sqref="W1308">
    <cfRule type="expression" dxfId="7151" priority="2204">
      <formula>$CI$1=4</formula>
    </cfRule>
  </conditionalFormatting>
  <conditionalFormatting sqref="W1315">
    <cfRule type="expression" dxfId="7150" priority="2119">
      <formula>$CI$1=1</formula>
    </cfRule>
  </conditionalFormatting>
  <conditionalFormatting sqref="W1316">
    <cfRule type="expression" dxfId="7149" priority="2118">
      <formula>$CI$1=2</formula>
    </cfRule>
  </conditionalFormatting>
  <conditionalFormatting sqref="W1317">
    <cfRule type="expression" dxfId="7148" priority="2117">
      <formula>$CI$1=3</formula>
    </cfRule>
  </conditionalFormatting>
  <conditionalFormatting sqref="W1318">
    <cfRule type="expression" dxfId="7147" priority="2116">
      <formula>$CI$1=4</formula>
    </cfRule>
  </conditionalFormatting>
  <conditionalFormatting sqref="W1325">
    <cfRule type="expression" dxfId="7146" priority="2031">
      <formula>$CI$1=1</formula>
    </cfRule>
  </conditionalFormatting>
  <conditionalFormatting sqref="W1326">
    <cfRule type="expression" dxfId="7145" priority="2030">
      <formula>$CI$1=2</formula>
    </cfRule>
  </conditionalFormatting>
  <conditionalFormatting sqref="W1327">
    <cfRule type="expression" dxfId="7144" priority="2029">
      <formula>$CI$1=3</formula>
    </cfRule>
  </conditionalFormatting>
  <conditionalFormatting sqref="W1328">
    <cfRule type="expression" dxfId="7143" priority="2028">
      <formula>$CI$1=4</formula>
    </cfRule>
  </conditionalFormatting>
  <conditionalFormatting sqref="W1335">
    <cfRule type="expression" dxfId="7142" priority="1943">
      <formula>$CI$1=1</formula>
    </cfRule>
  </conditionalFormatting>
  <conditionalFormatting sqref="W1336">
    <cfRule type="expression" dxfId="7141" priority="1942">
      <formula>$CI$1=2</formula>
    </cfRule>
  </conditionalFormatting>
  <conditionalFormatting sqref="W1337">
    <cfRule type="expression" dxfId="7140" priority="1941">
      <formula>$CI$1=3</formula>
    </cfRule>
  </conditionalFormatting>
  <conditionalFormatting sqref="W1338">
    <cfRule type="expression" dxfId="7139" priority="1940">
      <formula>$CI$1=4</formula>
    </cfRule>
  </conditionalFormatting>
  <conditionalFormatting sqref="W1345">
    <cfRule type="expression" dxfId="7138" priority="1855">
      <formula>$CI$1=1</formula>
    </cfRule>
  </conditionalFormatting>
  <conditionalFormatting sqref="W1346">
    <cfRule type="expression" dxfId="7137" priority="1854">
      <formula>$CI$1=2</formula>
    </cfRule>
  </conditionalFormatting>
  <conditionalFormatting sqref="W1347">
    <cfRule type="expression" dxfId="7136" priority="1853">
      <formula>$CI$1=3</formula>
    </cfRule>
  </conditionalFormatting>
  <conditionalFormatting sqref="W1348">
    <cfRule type="expression" dxfId="7135" priority="1852">
      <formula>$CI$1=4</formula>
    </cfRule>
  </conditionalFormatting>
  <conditionalFormatting sqref="W1355">
    <cfRule type="expression" dxfId="7134" priority="1767">
      <formula>$CI$1=1</formula>
    </cfRule>
  </conditionalFormatting>
  <conditionalFormatting sqref="W1356">
    <cfRule type="expression" dxfId="7133" priority="1766">
      <formula>$CI$1=2</formula>
    </cfRule>
  </conditionalFormatting>
  <conditionalFormatting sqref="W1357">
    <cfRule type="expression" dxfId="7132" priority="1765">
      <formula>$CI$1=3</formula>
    </cfRule>
  </conditionalFormatting>
  <conditionalFormatting sqref="W1358">
    <cfRule type="expression" dxfId="7131" priority="1764">
      <formula>$CI$1=4</formula>
    </cfRule>
  </conditionalFormatting>
  <conditionalFormatting sqref="W1365">
    <cfRule type="expression" dxfId="7130" priority="1679">
      <formula>$CI$1=1</formula>
    </cfRule>
  </conditionalFormatting>
  <conditionalFormatting sqref="W1366">
    <cfRule type="expression" dxfId="7129" priority="1678">
      <formula>$CI$1=2</formula>
    </cfRule>
  </conditionalFormatting>
  <conditionalFormatting sqref="W1367">
    <cfRule type="expression" dxfId="7128" priority="1677">
      <formula>$CI$1=3</formula>
    </cfRule>
  </conditionalFormatting>
  <conditionalFormatting sqref="W1368">
    <cfRule type="expression" dxfId="7127" priority="1676">
      <formula>$CI$1=4</formula>
    </cfRule>
  </conditionalFormatting>
  <conditionalFormatting sqref="W1375">
    <cfRule type="expression" dxfId="7126" priority="1591">
      <formula>$CI$1=1</formula>
    </cfRule>
  </conditionalFormatting>
  <conditionalFormatting sqref="W1376">
    <cfRule type="expression" dxfId="7125" priority="1590">
      <formula>$CI$1=2</formula>
    </cfRule>
  </conditionalFormatting>
  <conditionalFormatting sqref="W1377">
    <cfRule type="expression" dxfId="7124" priority="1589">
      <formula>$CI$1=3</formula>
    </cfRule>
  </conditionalFormatting>
  <conditionalFormatting sqref="W1378">
    <cfRule type="expression" dxfId="7123" priority="1588">
      <formula>$CI$1=4</formula>
    </cfRule>
  </conditionalFormatting>
  <conditionalFormatting sqref="W1385">
    <cfRule type="expression" dxfId="7122" priority="1503">
      <formula>$CI$1=1</formula>
    </cfRule>
  </conditionalFormatting>
  <conditionalFormatting sqref="W1386">
    <cfRule type="expression" dxfId="7121" priority="1502">
      <formula>$CI$1=2</formula>
    </cfRule>
  </conditionalFormatting>
  <conditionalFormatting sqref="W1387">
    <cfRule type="expression" dxfId="7120" priority="1501">
      <formula>$CI$1=3</formula>
    </cfRule>
  </conditionalFormatting>
  <conditionalFormatting sqref="W1388">
    <cfRule type="expression" dxfId="7119" priority="1500">
      <formula>$CI$1=4</formula>
    </cfRule>
  </conditionalFormatting>
  <conditionalFormatting sqref="W1395">
    <cfRule type="expression" dxfId="7118" priority="1415">
      <formula>$CI$1=1</formula>
    </cfRule>
  </conditionalFormatting>
  <conditionalFormatting sqref="W1396">
    <cfRule type="expression" dxfId="7117" priority="1414">
      <formula>$CI$1=2</formula>
    </cfRule>
  </conditionalFormatting>
  <conditionalFormatting sqref="W1397">
    <cfRule type="expression" dxfId="7116" priority="1413">
      <formula>$CI$1=3</formula>
    </cfRule>
  </conditionalFormatting>
  <conditionalFormatting sqref="W1398">
    <cfRule type="expression" dxfId="7115" priority="1412">
      <formula>$CI$1=4</formula>
    </cfRule>
  </conditionalFormatting>
  <conditionalFormatting sqref="W1405">
    <cfRule type="expression" dxfId="7114" priority="1327">
      <formula>$CI$1=1</formula>
    </cfRule>
  </conditionalFormatting>
  <conditionalFormatting sqref="W1406">
    <cfRule type="expression" dxfId="7113" priority="1326">
      <formula>$CI$1=2</formula>
    </cfRule>
  </conditionalFormatting>
  <conditionalFormatting sqref="W1407">
    <cfRule type="expression" dxfId="7112" priority="1325">
      <formula>$CI$1=3</formula>
    </cfRule>
  </conditionalFormatting>
  <conditionalFormatting sqref="W1408">
    <cfRule type="expression" dxfId="7111" priority="1324">
      <formula>$CI$1=4</formula>
    </cfRule>
  </conditionalFormatting>
  <conditionalFormatting sqref="W1415">
    <cfRule type="expression" dxfId="7110" priority="1239">
      <formula>$CI$1=1</formula>
    </cfRule>
  </conditionalFormatting>
  <conditionalFormatting sqref="W1416">
    <cfRule type="expression" dxfId="7109" priority="1238">
      <formula>$CI$1=2</formula>
    </cfRule>
  </conditionalFormatting>
  <conditionalFormatting sqref="W1417">
    <cfRule type="expression" dxfId="7108" priority="1237">
      <formula>$CI$1=3</formula>
    </cfRule>
  </conditionalFormatting>
  <conditionalFormatting sqref="W1418">
    <cfRule type="expression" dxfId="7107" priority="1236">
      <formula>$CI$1=4</formula>
    </cfRule>
  </conditionalFormatting>
  <conditionalFormatting sqref="W1425">
    <cfRule type="expression" dxfId="7106" priority="1151">
      <formula>$CI$1=1</formula>
    </cfRule>
  </conditionalFormatting>
  <conditionalFormatting sqref="W1426">
    <cfRule type="expression" dxfId="7105" priority="1150">
      <formula>$CI$1=2</formula>
    </cfRule>
  </conditionalFormatting>
  <conditionalFormatting sqref="W1427">
    <cfRule type="expression" dxfId="7104" priority="1149">
      <formula>$CI$1=3</formula>
    </cfRule>
  </conditionalFormatting>
  <conditionalFormatting sqref="W1428">
    <cfRule type="expression" dxfId="7103" priority="1148">
      <formula>$CI$1=4</formula>
    </cfRule>
  </conditionalFormatting>
  <conditionalFormatting sqref="W1435">
    <cfRule type="expression" dxfId="7102" priority="1063">
      <formula>$CI$1=1</formula>
    </cfRule>
  </conditionalFormatting>
  <conditionalFormatting sqref="W1436">
    <cfRule type="expression" dxfId="7101" priority="1062">
      <formula>$CI$1=2</formula>
    </cfRule>
  </conditionalFormatting>
  <conditionalFormatting sqref="W1437">
    <cfRule type="expression" dxfId="7100" priority="1061">
      <formula>$CI$1=3</formula>
    </cfRule>
  </conditionalFormatting>
  <conditionalFormatting sqref="W1438">
    <cfRule type="expression" dxfId="7099" priority="1060">
      <formula>$CI$1=4</formula>
    </cfRule>
  </conditionalFormatting>
  <conditionalFormatting sqref="W1445">
    <cfRule type="expression" dxfId="7098" priority="975">
      <formula>$CI$1=1</formula>
    </cfRule>
  </conditionalFormatting>
  <conditionalFormatting sqref="W1446">
    <cfRule type="expression" dxfId="7097" priority="974">
      <formula>$CI$1=2</formula>
    </cfRule>
  </conditionalFormatting>
  <conditionalFormatting sqref="W1447">
    <cfRule type="expression" dxfId="7096" priority="973">
      <formula>$CI$1=3</formula>
    </cfRule>
  </conditionalFormatting>
  <conditionalFormatting sqref="W1448">
    <cfRule type="expression" dxfId="7095" priority="972">
      <formula>$CI$1=4</formula>
    </cfRule>
  </conditionalFormatting>
  <conditionalFormatting sqref="W1455">
    <cfRule type="expression" dxfId="7094" priority="887">
      <formula>$CI$1=1</formula>
    </cfRule>
  </conditionalFormatting>
  <conditionalFormatting sqref="W1456">
    <cfRule type="expression" dxfId="7093" priority="886">
      <formula>$CI$1=2</formula>
    </cfRule>
  </conditionalFormatting>
  <conditionalFormatting sqref="W1457">
    <cfRule type="expression" dxfId="7092" priority="885">
      <formula>$CI$1=3</formula>
    </cfRule>
  </conditionalFormatting>
  <conditionalFormatting sqref="W1458">
    <cfRule type="expression" dxfId="7091" priority="884">
      <formula>$CI$1=4</formula>
    </cfRule>
  </conditionalFormatting>
  <conditionalFormatting sqref="W1465">
    <cfRule type="expression" dxfId="7090" priority="799">
      <formula>$CI$1=1</formula>
    </cfRule>
  </conditionalFormatting>
  <conditionalFormatting sqref="W1466">
    <cfRule type="expression" dxfId="7089" priority="798">
      <formula>$CI$1=2</formula>
    </cfRule>
  </conditionalFormatting>
  <conditionalFormatting sqref="W1467">
    <cfRule type="expression" dxfId="7088" priority="797">
      <formula>$CI$1=3</formula>
    </cfRule>
  </conditionalFormatting>
  <conditionalFormatting sqref="W1468">
    <cfRule type="expression" dxfId="7087" priority="796">
      <formula>$CI$1=4</formula>
    </cfRule>
  </conditionalFormatting>
  <conditionalFormatting sqref="W1475">
    <cfRule type="expression" dxfId="7086" priority="711">
      <formula>$CI$1=1</formula>
    </cfRule>
  </conditionalFormatting>
  <conditionalFormatting sqref="W1476">
    <cfRule type="expression" dxfId="7085" priority="710">
      <formula>$CI$1=2</formula>
    </cfRule>
  </conditionalFormatting>
  <conditionalFormatting sqref="W1477">
    <cfRule type="expression" dxfId="7084" priority="709">
      <formula>$CI$1=3</formula>
    </cfRule>
  </conditionalFormatting>
  <conditionalFormatting sqref="W1478">
    <cfRule type="expression" dxfId="7083" priority="708">
      <formula>$CI$1=4</formula>
    </cfRule>
  </conditionalFormatting>
  <conditionalFormatting sqref="W1485">
    <cfRule type="expression" dxfId="7082" priority="623">
      <formula>$CI$1=1</formula>
    </cfRule>
  </conditionalFormatting>
  <conditionalFormatting sqref="W1486">
    <cfRule type="expression" dxfId="7081" priority="622">
      <formula>$CI$1=2</formula>
    </cfRule>
  </conditionalFormatting>
  <conditionalFormatting sqref="W1487">
    <cfRule type="expression" dxfId="7080" priority="621">
      <formula>$CI$1=3</formula>
    </cfRule>
  </conditionalFormatting>
  <conditionalFormatting sqref="W1488">
    <cfRule type="expression" dxfId="7079" priority="620">
      <formula>$CI$1=4</formula>
    </cfRule>
  </conditionalFormatting>
  <conditionalFormatting sqref="W1495">
    <cfRule type="expression" dxfId="7078" priority="535">
      <formula>$CI$1=1</formula>
    </cfRule>
  </conditionalFormatting>
  <conditionalFormatting sqref="W1496">
    <cfRule type="expression" dxfId="7077" priority="534">
      <formula>$CI$1=2</formula>
    </cfRule>
  </conditionalFormatting>
  <conditionalFormatting sqref="W1497">
    <cfRule type="expression" dxfId="7076" priority="533">
      <formula>$CI$1=3</formula>
    </cfRule>
  </conditionalFormatting>
  <conditionalFormatting sqref="W1498">
    <cfRule type="expression" dxfId="7075" priority="532">
      <formula>$CI$1=4</formula>
    </cfRule>
  </conditionalFormatting>
  <conditionalFormatting sqref="Y5">
    <cfRule type="expression" dxfId="7074" priority="23431">
      <formula>$CI$1=1</formula>
    </cfRule>
  </conditionalFormatting>
  <conditionalFormatting sqref="Y6">
    <cfRule type="expression" dxfId="7073" priority="23430">
      <formula>$CI$1=2</formula>
    </cfRule>
  </conditionalFormatting>
  <conditionalFormatting sqref="Y7">
    <cfRule type="expression" dxfId="7072" priority="23429">
      <formula>$CI$1=3</formula>
    </cfRule>
  </conditionalFormatting>
  <conditionalFormatting sqref="Y8">
    <cfRule type="expression" dxfId="7071" priority="23428">
      <formula>$CI$1=4</formula>
    </cfRule>
  </conditionalFormatting>
  <conditionalFormatting sqref="Y15">
    <cfRule type="expression" dxfId="7070" priority="13555">
      <formula>$CI$1=1</formula>
    </cfRule>
  </conditionalFormatting>
  <conditionalFormatting sqref="Y16">
    <cfRule type="expression" dxfId="7069" priority="13554">
      <formula>$CI$1=2</formula>
    </cfRule>
  </conditionalFormatting>
  <conditionalFormatting sqref="Y17">
    <cfRule type="expression" dxfId="7068" priority="13553">
      <formula>$CI$1=3</formula>
    </cfRule>
  </conditionalFormatting>
  <conditionalFormatting sqref="Y18">
    <cfRule type="expression" dxfId="7067" priority="13552">
      <formula>$CI$1=4</formula>
    </cfRule>
  </conditionalFormatting>
  <conditionalFormatting sqref="Y25">
    <cfRule type="expression" dxfId="7066" priority="13467">
      <formula>$CI$1=1</formula>
    </cfRule>
  </conditionalFormatting>
  <conditionalFormatting sqref="Y26">
    <cfRule type="expression" dxfId="7065" priority="13466">
      <formula>$CI$1=2</formula>
    </cfRule>
  </conditionalFormatting>
  <conditionalFormatting sqref="Y27">
    <cfRule type="expression" dxfId="7064" priority="13465">
      <formula>$CI$1=3</formula>
    </cfRule>
  </conditionalFormatting>
  <conditionalFormatting sqref="Y28">
    <cfRule type="expression" dxfId="7063" priority="13464">
      <formula>$CI$1=4</formula>
    </cfRule>
  </conditionalFormatting>
  <conditionalFormatting sqref="Y35">
    <cfRule type="expression" dxfId="7062" priority="13379">
      <formula>$CI$1=1</formula>
    </cfRule>
  </conditionalFormatting>
  <conditionalFormatting sqref="Y36">
    <cfRule type="expression" dxfId="7061" priority="13378">
      <formula>$CI$1=2</formula>
    </cfRule>
  </conditionalFormatting>
  <conditionalFormatting sqref="Y37">
    <cfRule type="expression" dxfId="7060" priority="13377">
      <formula>$CI$1=3</formula>
    </cfRule>
  </conditionalFormatting>
  <conditionalFormatting sqref="Y38">
    <cfRule type="expression" dxfId="7059" priority="13376">
      <formula>$CI$1=4</formula>
    </cfRule>
  </conditionalFormatting>
  <conditionalFormatting sqref="Y45">
    <cfRule type="expression" dxfId="7058" priority="13291">
      <formula>$CI$1=1</formula>
    </cfRule>
  </conditionalFormatting>
  <conditionalFormatting sqref="Y46">
    <cfRule type="expression" dxfId="7057" priority="13290">
      <formula>$CI$1=2</formula>
    </cfRule>
  </conditionalFormatting>
  <conditionalFormatting sqref="Y47">
    <cfRule type="expression" dxfId="7056" priority="13289">
      <formula>$CI$1=3</formula>
    </cfRule>
  </conditionalFormatting>
  <conditionalFormatting sqref="Y48">
    <cfRule type="expression" dxfId="7055" priority="13288">
      <formula>$CI$1=4</formula>
    </cfRule>
  </conditionalFormatting>
  <conditionalFormatting sqref="Y55">
    <cfRule type="expression" dxfId="7054" priority="13203">
      <formula>$CI$1=1</formula>
    </cfRule>
  </conditionalFormatting>
  <conditionalFormatting sqref="Y56">
    <cfRule type="expression" dxfId="7053" priority="13202">
      <formula>$CI$1=2</formula>
    </cfRule>
  </conditionalFormatting>
  <conditionalFormatting sqref="Y57">
    <cfRule type="expression" dxfId="7052" priority="13201">
      <formula>$CI$1=3</formula>
    </cfRule>
  </conditionalFormatting>
  <conditionalFormatting sqref="Y58">
    <cfRule type="expression" dxfId="7051" priority="13200">
      <formula>$CI$1=4</formula>
    </cfRule>
  </conditionalFormatting>
  <conditionalFormatting sqref="Y65">
    <cfRule type="expression" dxfId="7050" priority="13115">
      <formula>$CI$1=1</formula>
    </cfRule>
  </conditionalFormatting>
  <conditionalFormatting sqref="Y66">
    <cfRule type="expression" dxfId="7049" priority="13114">
      <formula>$CI$1=2</formula>
    </cfRule>
  </conditionalFormatting>
  <conditionalFormatting sqref="Y67">
    <cfRule type="expression" dxfId="7048" priority="13113">
      <formula>$CI$1=3</formula>
    </cfRule>
  </conditionalFormatting>
  <conditionalFormatting sqref="Y68">
    <cfRule type="expression" dxfId="7047" priority="13112">
      <formula>$CI$1=4</formula>
    </cfRule>
  </conditionalFormatting>
  <conditionalFormatting sqref="Y75">
    <cfRule type="expression" dxfId="7046" priority="13027">
      <formula>$CI$1=1</formula>
    </cfRule>
  </conditionalFormatting>
  <conditionalFormatting sqref="Y76">
    <cfRule type="expression" dxfId="7045" priority="13026">
      <formula>$CI$1=2</formula>
    </cfRule>
  </conditionalFormatting>
  <conditionalFormatting sqref="Y77">
    <cfRule type="expression" dxfId="7044" priority="13025">
      <formula>$CI$1=3</formula>
    </cfRule>
  </conditionalFormatting>
  <conditionalFormatting sqref="Y78">
    <cfRule type="expression" dxfId="7043" priority="13024">
      <formula>$CI$1=4</formula>
    </cfRule>
  </conditionalFormatting>
  <conditionalFormatting sqref="Y85">
    <cfRule type="expression" dxfId="7042" priority="12939">
      <formula>$CI$1=1</formula>
    </cfRule>
  </conditionalFormatting>
  <conditionalFormatting sqref="Y86">
    <cfRule type="expression" dxfId="7041" priority="12938">
      <formula>$CI$1=2</formula>
    </cfRule>
  </conditionalFormatting>
  <conditionalFormatting sqref="Y87">
    <cfRule type="expression" dxfId="7040" priority="12937">
      <formula>$CI$1=3</formula>
    </cfRule>
  </conditionalFormatting>
  <conditionalFormatting sqref="Y88">
    <cfRule type="expression" dxfId="7039" priority="12936">
      <formula>$CI$1=4</formula>
    </cfRule>
  </conditionalFormatting>
  <conditionalFormatting sqref="Y95">
    <cfRule type="expression" dxfId="7038" priority="12851">
      <formula>$CI$1=1</formula>
    </cfRule>
  </conditionalFormatting>
  <conditionalFormatting sqref="Y96">
    <cfRule type="expression" dxfId="7037" priority="12850">
      <formula>$CI$1=2</formula>
    </cfRule>
  </conditionalFormatting>
  <conditionalFormatting sqref="Y97">
    <cfRule type="expression" dxfId="7036" priority="12849">
      <formula>$CI$1=3</formula>
    </cfRule>
  </conditionalFormatting>
  <conditionalFormatting sqref="Y98">
    <cfRule type="expression" dxfId="7035" priority="12848">
      <formula>$CI$1=4</formula>
    </cfRule>
  </conditionalFormatting>
  <conditionalFormatting sqref="Y105">
    <cfRule type="expression" dxfId="7034" priority="12763">
      <formula>$CI$1=1</formula>
    </cfRule>
  </conditionalFormatting>
  <conditionalFormatting sqref="Y106">
    <cfRule type="expression" dxfId="7033" priority="12762">
      <formula>$CI$1=2</formula>
    </cfRule>
  </conditionalFormatting>
  <conditionalFormatting sqref="Y107">
    <cfRule type="expression" dxfId="7032" priority="12761">
      <formula>$CI$1=3</formula>
    </cfRule>
  </conditionalFormatting>
  <conditionalFormatting sqref="Y108">
    <cfRule type="expression" dxfId="7031" priority="12760">
      <formula>$CI$1=4</formula>
    </cfRule>
  </conditionalFormatting>
  <conditionalFormatting sqref="Y115">
    <cfRule type="expression" dxfId="7030" priority="12675">
      <formula>$CI$1=1</formula>
    </cfRule>
  </conditionalFormatting>
  <conditionalFormatting sqref="Y116">
    <cfRule type="expression" dxfId="7029" priority="12674">
      <formula>$CI$1=2</formula>
    </cfRule>
  </conditionalFormatting>
  <conditionalFormatting sqref="Y117">
    <cfRule type="expression" dxfId="7028" priority="12673">
      <formula>$CI$1=3</formula>
    </cfRule>
  </conditionalFormatting>
  <conditionalFormatting sqref="Y118">
    <cfRule type="expression" dxfId="7027" priority="12672">
      <formula>$CI$1=4</formula>
    </cfRule>
  </conditionalFormatting>
  <conditionalFormatting sqref="Y125 Y135">
    <cfRule type="expression" dxfId="7026" priority="12499">
      <formula>$CI$1=1</formula>
    </cfRule>
  </conditionalFormatting>
  <conditionalFormatting sqref="Y126 Y136">
    <cfRule type="expression" dxfId="7025" priority="12498">
      <formula>$CI$1=2</formula>
    </cfRule>
  </conditionalFormatting>
  <conditionalFormatting sqref="Y127 Y137">
    <cfRule type="expression" dxfId="7024" priority="12497">
      <formula>$CI$1=3</formula>
    </cfRule>
  </conditionalFormatting>
  <conditionalFormatting sqref="Y128 Y138">
    <cfRule type="expression" dxfId="7023" priority="12496">
      <formula>$CI$1=4</formula>
    </cfRule>
  </conditionalFormatting>
  <conditionalFormatting sqref="Y145 Y155">
    <cfRule type="expression" dxfId="7022" priority="12323">
      <formula>$CI$1=1</formula>
    </cfRule>
  </conditionalFormatting>
  <conditionalFormatting sqref="Y146 Y156">
    <cfRule type="expression" dxfId="7021" priority="12322">
      <formula>$CI$1=2</formula>
    </cfRule>
  </conditionalFormatting>
  <conditionalFormatting sqref="Y147 Y157">
    <cfRule type="expression" dxfId="7020" priority="12321">
      <formula>$CI$1=3</formula>
    </cfRule>
  </conditionalFormatting>
  <conditionalFormatting sqref="Y148 Y158">
    <cfRule type="expression" dxfId="7019" priority="12320">
      <formula>$CI$1=4</formula>
    </cfRule>
  </conditionalFormatting>
  <conditionalFormatting sqref="Y165">
    <cfRule type="expression" dxfId="7018" priority="12235">
      <formula>$CI$1=1</formula>
    </cfRule>
  </conditionalFormatting>
  <conditionalFormatting sqref="Y166">
    <cfRule type="expression" dxfId="7017" priority="12234">
      <formula>$CI$1=2</formula>
    </cfRule>
  </conditionalFormatting>
  <conditionalFormatting sqref="Y167">
    <cfRule type="expression" dxfId="7016" priority="12233">
      <formula>$CI$1=3</formula>
    </cfRule>
  </conditionalFormatting>
  <conditionalFormatting sqref="Y168">
    <cfRule type="expression" dxfId="7015" priority="12232">
      <formula>$CI$1=4</formula>
    </cfRule>
  </conditionalFormatting>
  <conditionalFormatting sqref="Y175">
    <cfRule type="expression" dxfId="7014" priority="12147">
      <formula>$CI$1=1</formula>
    </cfRule>
  </conditionalFormatting>
  <conditionalFormatting sqref="Y176">
    <cfRule type="expression" dxfId="7013" priority="12146">
      <formula>$CI$1=2</formula>
    </cfRule>
  </conditionalFormatting>
  <conditionalFormatting sqref="Y177">
    <cfRule type="expression" dxfId="7012" priority="12145">
      <formula>$CI$1=3</formula>
    </cfRule>
  </conditionalFormatting>
  <conditionalFormatting sqref="Y178">
    <cfRule type="expression" dxfId="7011" priority="12144">
      <formula>$CI$1=4</formula>
    </cfRule>
  </conditionalFormatting>
  <conditionalFormatting sqref="Y185 Y195">
    <cfRule type="expression" dxfId="7010" priority="11971">
      <formula>$CI$1=1</formula>
    </cfRule>
  </conditionalFormatting>
  <conditionalFormatting sqref="Y186 Y196">
    <cfRule type="expression" dxfId="7009" priority="11970">
      <formula>$CI$1=2</formula>
    </cfRule>
  </conditionalFormatting>
  <conditionalFormatting sqref="Y187 Y197">
    <cfRule type="expression" dxfId="7008" priority="11969">
      <formula>$CI$1=3</formula>
    </cfRule>
  </conditionalFormatting>
  <conditionalFormatting sqref="Y188 Y198">
    <cfRule type="expression" dxfId="7007" priority="11968">
      <formula>$CI$1=4</formula>
    </cfRule>
  </conditionalFormatting>
  <conditionalFormatting sqref="Y205">
    <cfRule type="expression" dxfId="7006" priority="11883">
      <formula>$CI$1=1</formula>
    </cfRule>
  </conditionalFormatting>
  <conditionalFormatting sqref="Y206">
    <cfRule type="expression" dxfId="7005" priority="11882">
      <formula>$CI$1=2</formula>
    </cfRule>
  </conditionalFormatting>
  <conditionalFormatting sqref="Y207">
    <cfRule type="expression" dxfId="7004" priority="11881">
      <formula>$CI$1=3</formula>
    </cfRule>
  </conditionalFormatting>
  <conditionalFormatting sqref="Y208">
    <cfRule type="expression" dxfId="7003" priority="11880">
      <formula>$CI$1=4</formula>
    </cfRule>
  </conditionalFormatting>
  <conditionalFormatting sqref="Y215">
    <cfRule type="expression" dxfId="7002" priority="11795">
      <formula>$CI$1=1</formula>
    </cfRule>
  </conditionalFormatting>
  <conditionalFormatting sqref="Y216">
    <cfRule type="expression" dxfId="7001" priority="11794">
      <formula>$CI$1=2</formula>
    </cfRule>
  </conditionalFormatting>
  <conditionalFormatting sqref="Y217">
    <cfRule type="expression" dxfId="7000" priority="11793">
      <formula>$CI$1=3</formula>
    </cfRule>
  </conditionalFormatting>
  <conditionalFormatting sqref="Y218">
    <cfRule type="expression" dxfId="6999" priority="11792">
      <formula>$CI$1=4</formula>
    </cfRule>
  </conditionalFormatting>
  <conditionalFormatting sqref="Y225">
    <cfRule type="expression" dxfId="6998" priority="11707">
      <formula>$CI$1=1</formula>
    </cfRule>
  </conditionalFormatting>
  <conditionalFormatting sqref="Y226">
    <cfRule type="expression" dxfId="6997" priority="11706">
      <formula>$CI$1=2</formula>
    </cfRule>
  </conditionalFormatting>
  <conditionalFormatting sqref="Y227">
    <cfRule type="expression" dxfId="6996" priority="11705">
      <formula>$CI$1=3</formula>
    </cfRule>
  </conditionalFormatting>
  <conditionalFormatting sqref="Y228">
    <cfRule type="expression" dxfId="6995" priority="11704">
      <formula>$CI$1=4</formula>
    </cfRule>
  </conditionalFormatting>
  <conditionalFormatting sqref="Y235">
    <cfRule type="expression" dxfId="6994" priority="11619">
      <formula>$CI$1=1</formula>
    </cfRule>
  </conditionalFormatting>
  <conditionalFormatting sqref="Y236">
    <cfRule type="expression" dxfId="6993" priority="11618">
      <formula>$CI$1=2</formula>
    </cfRule>
  </conditionalFormatting>
  <conditionalFormatting sqref="Y237">
    <cfRule type="expression" dxfId="6992" priority="11617">
      <formula>$CI$1=3</formula>
    </cfRule>
  </conditionalFormatting>
  <conditionalFormatting sqref="Y238">
    <cfRule type="expression" dxfId="6991" priority="11616">
      <formula>$CI$1=4</formula>
    </cfRule>
  </conditionalFormatting>
  <conditionalFormatting sqref="Y245">
    <cfRule type="expression" dxfId="6990" priority="11531">
      <formula>$CI$1=1</formula>
    </cfRule>
  </conditionalFormatting>
  <conditionalFormatting sqref="Y246">
    <cfRule type="expression" dxfId="6989" priority="11530">
      <formula>$CI$1=2</formula>
    </cfRule>
  </conditionalFormatting>
  <conditionalFormatting sqref="Y247">
    <cfRule type="expression" dxfId="6988" priority="11529">
      <formula>$CI$1=3</formula>
    </cfRule>
  </conditionalFormatting>
  <conditionalFormatting sqref="Y248">
    <cfRule type="expression" dxfId="6987" priority="11528">
      <formula>$CI$1=4</formula>
    </cfRule>
  </conditionalFormatting>
  <conditionalFormatting sqref="Y255">
    <cfRule type="expression" dxfId="6986" priority="11443">
      <formula>$CI$1=1</formula>
    </cfRule>
  </conditionalFormatting>
  <conditionalFormatting sqref="Y256">
    <cfRule type="expression" dxfId="6985" priority="11442">
      <formula>$CI$1=2</formula>
    </cfRule>
  </conditionalFormatting>
  <conditionalFormatting sqref="Y257">
    <cfRule type="expression" dxfId="6984" priority="11441">
      <formula>$CI$1=3</formula>
    </cfRule>
  </conditionalFormatting>
  <conditionalFormatting sqref="Y258">
    <cfRule type="expression" dxfId="6983" priority="11440">
      <formula>$CI$1=4</formula>
    </cfRule>
  </conditionalFormatting>
  <conditionalFormatting sqref="Y265">
    <cfRule type="expression" dxfId="6982" priority="11355">
      <formula>$CI$1=1</formula>
    </cfRule>
  </conditionalFormatting>
  <conditionalFormatting sqref="Y266">
    <cfRule type="expression" dxfId="6981" priority="11354">
      <formula>$CI$1=2</formula>
    </cfRule>
  </conditionalFormatting>
  <conditionalFormatting sqref="Y267">
    <cfRule type="expression" dxfId="6980" priority="11353">
      <formula>$CI$1=3</formula>
    </cfRule>
  </conditionalFormatting>
  <conditionalFormatting sqref="Y268">
    <cfRule type="expression" dxfId="6979" priority="11352">
      <formula>$CI$1=4</formula>
    </cfRule>
  </conditionalFormatting>
  <conditionalFormatting sqref="Y275">
    <cfRule type="expression" dxfId="6978" priority="11267">
      <formula>$CI$1=1</formula>
    </cfRule>
  </conditionalFormatting>
  <conditionalFormatting sqref="Y276">
    <cfRule type="expression" dxfId="6977" priority="11266">
      <formula>$CI$1=2</formula>
    </cfRule>
  </conditionalFormatting>
  <conditionalFormatting sqref="Y277">
    <cfRule type="expression" dxfId="6976" priority="11265">
      <formula>$CI$1=3</formula>
    </cfRule>
  </conditionalFormatting>
  <conditionalFormatting sqref="Y278">
    <cfRule type="expression" dxfId="6975" priority="11264">
      <formula>$CI$1=4</formula>
    </cfRule>
  </conditionalFormatting>
  <conditionalFormatting sqref="Y285">
    <cfRule type="expression" dxfId="6974" priority="11179">
      <formula>$CI$1=1</formula>
    </cfRule>
  </conditionalFormatting>
  <conditionalFormatting sqref="Y286">
    <cfRule type="expression" dxfId="6973" priority="11178">
      <formula>$CI$1=2</formula>
    </cfRule>
  </conditionalFormatting>
  <conditionalFormatting sqref="Y287">
    <cfRule type="expression" dxfId="6972" priority="11177">
      <formula>$CI$1=3</formula>
    </cfRule>
  </conditionalFormatting>
  <conditionalFormatting sqref="Y288">
    <cfRule type="expression" dxfId="6971" priority="11176">
      <formula>$CI$1=4</formula>
    </cfRule>
  </conditionalFormatting>
  <conditionalFormatting sqref="Y295">
    <cfRule type="expression" dxfId="6970" priority="11091">
      <formula>$CI$1=1</formula>
    </cfRule>
  </conditionalFormatting>
  <conditionalFormatting sqref="Y296">
    <cfRule type="expression" dxfId="6969" priority="11090">
      <formula>$CI$1=2</formula>
    </cfRule>
  </conditionalFormatting>
  <conditionalFormatting sqref="Y297">
    <cfRule type="expression" dxfId="6968" priority="11089">
      <formula>$CI$1=3</formula>
    </cfRule>
  </conditionalFormatting>
  <conditionalFormatting sqref="Y298">
    <cfRule type="expression" dxfId="6967" priority="11088">
      <formula>$CI$1=4</formula>
    </cfRule>
  </conditionalFormatting>
  <conditionalFormatting sqref="Y305">
    <cfRule type="expression" dxfId="6966" priority="11003">
      <formula>$CI$1=1</formula>
    </cfRule>
  </conditionalFormatting>
  <conditionalFormatting sqref="Y306">
    <cfRule type="expression" dxfId="6965" priority="11002">
      <formula>$CI$1=2</formula>
    </cfRule>
  </conditionalFormatting>
  <conditionalFormatting sqref="Y307">
    <cfRule type="expression" dxfId="6964" priority="11001">
      <formula>$CI$1=3</formula>
    </cfRule>
  </conditionalFormatting>
  <conditionalFormatting sqref="Y308">
    <cfRule type="expression" dxfId="6963" priority="11000">
      <formula>$CI$1=4</formula>
    </cfRule>
  </conditionalFormatting>
  <conditionalFormatting sqref="Y315">
    <cfRule type="expression" dxfId="6962" priority="10915">
      <formula>$CI$1=1</formula>
    </cfRule>
  </conditionalFormatting>
  <conditionalFormatting sqref="Y316">
    <cfRule type="expression" dxfId="6961" priority="10914">
      <formula>$CI$1=2</formula>
    </cfRule>
  </conditionalFormatting>
  <conditionalFormatting sqref="Y317">
    <cfRule type="expression" dxfId="6960" priority="10913">
      <formula>$CI$1=3</formula>
    </cfRule>
  </conditionalFormatting>
  <conditionalFormatting sqref="Y318">
    <cfRule type="expression" dxfId="6959" priority="10912">
      <formula>$CI$1=4</formula>
    </cfRule>
  </conditionalFormatting>
  <conditionalFormatting sqref="Y325">
    <cfRule type="expression" dxfId="6958" priority="10827">
      <formula>$CI$1=1</formula>
    </cfRule>
  </conditionalFormatting>
  <conditionalFormatting sqref="Y326">
    <cfRule type="expression" dxfId="6957" priority="10826">
      <formula>$CI$1=2</formula>
    </cfRule>
  </conditionalFormatting>
  <conditionalFormatting sqref="Y327">
    <cfRule type="expression" dxfId="6956" priority="10825">
      <formula>$CI$1=3</formula>
    </cfRule>
  </conditionalFormatting>
  <conditionalFormatting sqref="Y328">
    <cfRule type="expression" dxfId="6955" priority="10824">
      <formula>$CI$1=4</formula>
    </cfRule>
  </conditionalFormatting>
  <conditionalFormatting sqref="Y335">
    <cfRule type="expression" dxfId="6954" priority="10739">
      <formula>$CI$1=1</formula>
    </cfRule>
  </conditionalFormatting>
  <conditionalFormatting sqref="Y336">
    <cfRule type="expression" dxfId="6953" priority="10738">
      <formula>$CI$1=2</formula>
    </cfRule>
  </conditionalFormatting>
  <conditionalFormatting sqref="Y337">
    <cfRule type="expression" dxfId="6952" priority="10737">
      <formula>$CI$1=3</formula>
    </cfRule>
  </conditionalFormatting>
  <conditionalFormatting sqref="Y338">
    <cfRule type="expression" dxfId="6951" priority="10736">
      <formula>$CI$1=4</formula>
    </cfRule>
  </conditionalFormatting>
  <conditionalFormatting sqref="Y345">
    <cfRule type="expression" dxfId="6950" priority="10651">
      <formula>$CI$1=1</formula>
    </cfRule>
  </conditionalFormatting>
  <conditionalFormatting sqref="Y346">
    <cfRule type="expression" dxfId="6949" priority="10650">
      <formula>$CI$1=2</formula>
    </cfRule>
  </conditionalFormatting>
  <conditionalFormatting sqref="Y347">
    <cfRule type="expression" dxfId="6948" priority="10649">
      <formula>$CI$1=3</formula>
    </cfRule>
  </conditionalFormatting>
  <conditionalFormatting sqref="Y348">
    <cfRule type="expression" dxfId="6947" priority="10648">
      <formula>$CI$1=4</formula>
    </cfRule>
  </conditionalFormatting>
  <conditionalFormatting sqref="Y355">
    <cfRule type="expression" dxfId="6946" priority="10563">
      <formula>$CI$1=1</formula>
    </cfRule>
  </conditionalFormatting>
  <conditionalFormatting sqref="Y356">
    <cfRule type="expression" dxfId="6945" priority="10562">
      <formula>$CI$1=2</formula>
    </cfRule>
  </conditionalFormatting>
  <conditionalFormatting sqref="Y357">
    <cfRule type="expression" dxfId="6944" priority="10561">
      <formula>$CI$1=3</formula>
    </cfRule>
  </conditionalFormatting>
  <conditionalFormatting sqref="Y358">
    <cfRule type="expression" dxfId="6943" priority="10560">
      <formula>$CI$1=4</formula>
    </cfRule>
  </conditionalFormatting>
  <conditionalFormatting sqref="Y365">
    <cfRule type="expression" dxfId="6942" priority="10475">
      <formula>$CI$1=1</formula>
    </cfRule>
  </conditionalFormatting>
  <conditionalFormatting sqref="Y366">
    <cfRule type="expression" dxfId="6941" priority="10474">
      <formula>$CI$1=2</formula>
    </cfRule>
  </conditionalFormatting>
  <conditionalFormatting sqref="Y367">
    <cfRule type="expression" dxfId="6940" priority="10473">
      <formula>$CI$1=3</formula>
    </cfRule>
  </conditionalFormatting>
  <conditionalFormatting sqref="Y368">
    <cfRule type="expression" dxfId="6939" priority="10472">
      <formula>$CI$1=4</formula>
    </cfRule>
  </conditionalFormatting>
  <conditionalFormatting sqref="Y375">
    <cfRule type="expression" dxfId="6938" priority="10387">
      <formula>$CI$1=1</formula>
    </cfRule>
  </conditionalFormatting>
  <conditionalFormatting sqref="Y376">
    <cfRule type="expression" dxfId="6937" priority="10386">
      <formula>$CI$1=2</formula>
    </cfRule>
  </conditionalFormatting>
  <conditionalFormatting sqref="Y377">
    <cfRule type="expression" dxfId="6936" priority="10385">
      <formula>$CI$1=3</formula>
    </cfRule>
  </conditionalFormatting>
  <conditionalFormatting sqref="Y378">
    <cfRule type="expression" dxfId="6935" priority="10384">
      <formula>$CI$1=4</formula>
    </cfRule>
  </conditionalFormatting>
  <conditionalFormatting sqref="Y385">
    <cfRule type="expression" dxfId="6934" priority="10299">
      <formula>$CI$1=1</formula>
    </cfRule>
  </conditionalFormatting>
  <conditionalFormatting sqref="Y386">
    <cfRule type="expression" dxfId="6933" priority="10298">
      <formula>$CI$1=2</formula>
    </cfRule>
  </conditionalFormatting>
  <conditionalFormatting sqref="Y387">
    <cfRule type="expression" dxfId="6932" priority="10297">
      <formula>$CI$1=3</formula>
    </cfRule>
  </conditionalFormatting>
  <conditionalFormatting sqref="Y388">
    <cfRule type="expression" dxfId="6931" priority="10296">
      <formula>$CI$1=4</formula>
    </cfRule>
  </conditionalFormatting>
  <conditionalFormatting sqref="Y395">
    <cfRule type="expression" dxfId="6930" priority="10211">
      <formula>$CI$1=1</formula>
    </cfRule>
  </conditionalFormatting>
  <conditionalFormatting sqref="Y396">
    <cfRule type="expression" dxfId="6929" priority="10210">
      <formula>$CI$1=2</formula>
    </cfRule>
  </conditionalFormatting>
  <conditionalFormatting sqref="Y397">
    <cfRule type="expression" dxfId="6928" priority="10209">
      <formula>$CI$1=3</formula>
    </cfRule>
  </conditionalFormatting>
  <conditionalFormatting sqref="Y398">
    <cfRule type="expression" dxfId="6927" priority="10208">
      <formula>$CI$1=4</formula>
    </cfRule>
  </conditionalFormatting>
  <conditionalFormatting sqref="Y405">
    <cfRule type="expression" dxfId="6926" priority="10123">
      <formula>$CI$1=1</formula>
    </cfRule>
  </conditionalFormatting>
  <conditionalFormatting sqref="Y406">
    <cfRule type="expression" dxfId="6925" priority="10122">
      <formula>$CI$1=2</formula>
    </cfRule>
  </conditionalFormatting>
  <conditionalFormatting sqref="Y407">
    <cfRule type="expression" dxfId="6924" priority="10121">
      <formula>$CI$1=3</formula>
    </cfRule>
  </conditionalFormatting>
  <conditionalFormatting sqref="Y408">
    <cfRule type="expression" dxfId="6923" priority="10120">
      <formula>$CI$1=4</formula>
    </cfRule>
  </conditionalFormatting>
  <conditionalFormatting sqref="Y415">
    <cfRule type="expression" dxfId="6922" priority="10035">
      <formula>$CI$1=1</formula>
    </cfRule>
  </conditionalFormatting>
  <conditionalFormatting sqref="Y416">
    <cfRule type="expression" dxfId="6921" priority="10034">
      <formula>$CI$1=2</formula>
    </cfRule>
  </conditionalFormatting>
  <conditionalFormatting sqref="Y417">
    <cfRule type="expression" dxfId="6920" priority="10033">
      <formula>$CI$1=3</formula>
    </cfRule>
  </conditionalFormatting>
  <conditionalFormatting sqref="Y418">
    <cfRule type="expression" dxfId="6919" priority="10032">
      <formula>$CI$1=4</formula>
    </cfRule>
  </conditionalFormatting>
  <conditionalFormatting sqref="Y425">
    <cfRule type="expression" dxfId="6918" priority="9947">
      <formula>$CI$1=1</formula>
    </cfRule>
  </conditionalFormatting>
  <conditionalFormatting sqref="Y426">
    <cfRule type="expression" dxfId="6917" priority="9946">
      <formula>$CI$1=2</formula>
    </cfRule>
  </conditionalFormatting>
  <conditionalFormatting sqref="Y427">
    <cfRule type="expression" dxfId="6916" priority="9945">
      <formula>$CI$1=3</formula>
    </cfRule>
  </conditionalFormatting>
  <conditionalFormatting sqref="Y428">
    <cfRule type="expression" dxfId="6915" priority="9944">
      <formula>$CI$1=4</formula>
    </cfRule>
  </conditionalFormatting>
  <conditionalFormatting sqref="Y435">
    <cfRule type="expression" dxfId="6914" priority="9859">
      <formula>$CI$1=1</formula>
    </cfRule>
  </conditionalFormatting>
  <conditionalFormatting sqref="Y436">
    <cfRule type="expression" dxfId="6913" priority="9858">
      <formula>$CI$1=2</formula>
    </cfRule>
  </conditionalFormatting>
  <conditionalFormatting sqref="Y437">
    <cfRule type="expression" dxfId="6912" priority="9857">
      <formula>$CI$1=3</formula>
    </cfRule>
  </conditionalFormatting>
  <conditionalFormatting sqref="Y438">
    <cfRule type="expression" dxfId="6911" priority="9856">
      <formula>$CI$1=4</formula>
    </cfRule>
  </conditionalFormatting>
  <conditionalFormatting sqref="Y445">
    <cfRule type="expression" dxfId="6910" priority="9771">
      <formula>$CI$1=1</formula>
    </cfRule>
  </conditionalFormatting>
  <conditionalFormatting sqref="Y446">
    <cfRule type="expression" dxfId="6909" priority="9770">
      <formula>$CI$1=2</formula>
    </cfRule>
  </conditionalFormatting>
  <conditionalFormatting sqref="Y447">
    <cfRule type="expression" dxfId="6908" priority="9769">
      <formula>$CI$1=3</formula>
    </cfRule>
  </conditionalFormatting>
  <conditionalFormatting sqref="Y448">
    <cfRule type="expression" dxfId="6907" priority="9768">
      <formula>$CI$1=4</formula>
    </cfRule>
  </conditionalFormatting>
  <conditionalFormatting sqref="Y455">
    <cfRule type="expression" dxfId="6906" priority="9683">
      <formula>$CI$1=1</formula>
    </cfRule>
  </conditionalFormatting>
  <conditionalFormatting sqref="Y456">
    <cfRule type="expression" dxfId="6905" priority="9682">
      <formula>$CI$1=2</formula>
    </cfRule>
  </conditionalFormatting>
  <conditionalFormatting sqref="Y457">
    <cfRule type="expression" dxfId="6904" priority="9681">
      <formula>$CI$1=3</formula>
    </cfRule>
  </conditionalFormatting>
  <conditionalFormatting sqref="Y458">
    <cfRule type="expression" dxfId="6903" priority="9680">
      <formula>$CI$1=4</formula>
    </cfRule>
  </conditionalFormatting>
  <conditionalFormatting sqref="Y465">
    <cfRule type="expression" dxfId="6902" priority="9595">
      <formula>$CI$1=1</formula>
    </cfRule>
  </conditionalFormatting>
  <conditionalFormatting sqref="Y466">
    <cfRule type="expression" dxfId="6901" priority="9594">
      <formula>$CI$1=2</formula>
    </cfRule>
  </conditionalFormatting>
  <conditionalFormatting sqref="Y467">
    <cfRule type="expression" dxfId="6900" priority="9593">
      <formula>$CI$1=3</formula>
    </cfRule>
  </conditionalFormatting>
  <conditionalFormatting sqref="Y468">
    <cfRule type="expression" dxfId="6899" priority="9592">
      <formula>$CI$1=4</formula>
    </cfRule>
  </conditionalFormatting>
  <conditionalFormatting sqref="Y475">
    <cfRule type="expression" dxfId="6898" priority="9507">
      <formula>$CI$1=1</formula>
    </cfRule>
  </conditionalFormatting>
  <conditionalFormatting sqref="Y476">
    <cfRule type="expression" dxfId="6897" priority="9506">
      <formula>$CI$1=2</formula>
    </cfRule>
  </conditionalFormatting>
  <conditionalFormatting sqref="Y477">
    <cfRule type="expression" dxfId="6896" priority="9505">
      <formula>$CI$1=3</formula>
    </cfRule>
  </conditionalFormatting>
  <conditionalFormatting sqref="Y478">
    <cfRule type="expression" dxfId="6895" priority="9504">
      <formula>$CI$1=4</formula>
    </cfRule>
  </conditionalFormatting>
  <conditionalFormatting sqref="Y485">
    <cfRule type="expression" dxfId="6894" priority="9419">
      <formula>$CI$1=1</formula>
    </cfRule>
  </conditionalFormatting>
  <conditionalFormatting sqref="Y486">
    <cfRule type="expression" dxfId="6893" priority="9418">
      <formula>$CI$1=2</formula>
    </cfRule>
  </conditionalFormatting>
  <conditionalFormatting sqref="Y487">
    <cfRule type="expression" dxfId="6892" priority="9417">
      <formula>$CI$1=3</formula>
    </cfRule>
  </conditionalFormatting>
  <conditionalFormatting sqref="Y488">
    <cfRule type="expression" dxfId="6891" priority="9416">
      <formula>$CI$1=4</formula>
    </cfRule>
  </conditionalFormatting>
  <conditionalFormatting sqref="Y495">
    <cfRule type="expression" dxfId="6890" priority="9331">
      <formula>$CI$1=1</formula>
    </cfRule>
  </conditionalFormatting>
  <conditionalFormatting sqref="Y496">
    <cfRule type="expression" dxfId="6889" priority="9330">
      <formula>$CI$1=2</formula>
    </cfRule>
  </conditionalFormatting>
  <conditionalFormatting sqref="Y497">
    <cfRule type="expression" dxfId="6888" priority="9329">
      <formula>$CI$1=3</formula>
    </cfRule>
  </conditionalFormatting>
  <conditionalFormatting sqref="Y498">
    <cfRule type="expression" dxfId="6887" priority="9328">
      <formula>$CI$1=4</formula>
    </cfRule>
  </conditionalFormatting>
  <conditionalFormatting sqref="Y505">
    <cfRule type="expression" dxfId="6886" priority="9243">
      <formula>$CI$1=1</formula>
    </cfRule>
  </conditionalFormatting>
  <conditionalFormatting sqref="Y506">
    <cfRule type="expression" dxfId="6885" priority="9242">
      <formula>$CI$1=2</formula>
    </cfRule>
  </conditionalFormatting>
  <conditionalFormatting sqref="Y507">
    <cfRule type="expression" dxfId="6884" priority="9241">
      <formula>$CI$1=3</formula>
    </cfRule>
  </conditionalFormatting>
  <conditionalFormatting sqref="Y508">
    <cfRule type="expression" dxfId="6883" priority="9240">
      <formula>$CI$1=4</formula>
    </cfRule>
  </conditionalFormatting>
  <conditionalFormatting sqref="Y515">
    <cfRule type="expression" dxfId="6882" priority="9155">
      <formula>$CI$1=1</formula>
    </cfRule>
  </conditionalFormatting>
  <conditionalFormatting sqref="Y516">
    <cfRule type="expression" dxfId="6881" priority="9154">
      <formula>$CI$1=2</formula>
    </cfRule>
  </conditionalFormatting>
  <conditionalFormatting sqref="Y517">
    <cfRule type="expression" dxfId="6880" priority="9153">
      <formula>$CI$1=3</formula>
    </cfRule>
  </conditionalFormatting>
  <conditionalFormatting sqref="Y518">
    <cfRule type="expression" dxfId="6879" priority="9152">
      <formula>$CI$1=4</formula>
    </cfRule>
  </conditionalFormatting>
  <conditionalFormatting sqref="Y525">
    <cfRule type="expression" dxfId="6878" priority="9067">
      <formula>$CI$1=1</formula>
    </cfRule>
  </conditionalFormatting>
  <conditionalFormatting sqref="Y526">
    <cfRule type="expression" dxfId="6877" priority="9066">
      <formula>$CI$1=2</formula>
    </cfRule>
  </conditionalFormatting>
  <conditionalFormatting sqref="Y527">
    <cfRule type="expression" dxfId="6876" priority="9065">
      <formula>$CI$1=3</formula>
    </cfRule>
  </conditionalFormatting>
  <conditionalFormatting sqref="Y528">
    <cfRule type="expression" dxfId="6875" priority="9064">
      <formula>$CI$1=4</formula>
    </cfRule>
  </conditionalFormatting>
  <conditionalFormatting sqref="Y535">
    <cfRule type="expression" dxfId="6874" priority="8979">
      <formula>$CI$1=1</formula>
    </cfRule>
  </conditionalFormatting>
  <conditionalFormatting sqref="Y536">
    <cfRule type="expression" dxfId="6873" priority="8978">
      <formula>$CI$1=2</formula>
    </cfRule>
  </conditionalFormatting>
  <conditionalFormatting sqref="Y537">
    <cfRule type="expression" dxfId="6872" priority="8977">
      <formula>$CI$1=3</formula>
    </cfRule>
  </conditionalFormatting>
  <conditionalFormatting sqref="Y538">
    <cfRule type="expression" dxfId="6871" priority="8976">
      <formula>$CI$1=4</formula>
    </cfRule>
  </conditionalFormatting>
  <conditionalFormatting sqref="Y545">
    <cfRule type="expression" dxfId="6870" priority="8891">
      <formula>$CI$1=1</formula>
    </cfRule>
  </conditionalFormatting>
  <conditionalFormatting sqref="Y546">
    <cfRule type="expression" dxfId="6869" priority="8890">
      <formula>$CI$1=2</formula>
    </cfRule>
  </conditionalFormatting>
  <conditionalFormatting sqref="Y547">
    <cfRule type="expression" dxfId="6868" priority="8889">
      <formula>$CI$1=3</formula>
    </cfRule>
  </conditionalFormatting>
  <conditionalFormatting sqref="Y548">
    <cfRule type="expression" dxfId="6867" priority="8888">
      <formula>$CI$1=4</formula>
    </cfRule>
  </conditionalFormatting>
  <conditionalFormatting sqref="Y555">
    <cfRule type="expression" dxfId="6866" priority="8803">
      <formula>$CI$1=1</formula>
    </cfRule>
  </conditionalFormatting>
  <conditionalFormatting sqref="Y556">
    <cfRule type="expression" dxfId="6865" priority="8802">
      <formula>$CI$1=2</formula>
    </cfRule>
  </conditionalFormatting>
  <conditionalFormatting sqref="Y557">
    <cfRule type="expression" dxfId="6864" priority="8801">
      <formula>$CI$1=3</formula>
    </cfRule>
  </conditionalFormatting>
  <conditionalFormatting sqref="Y558">
    <cfRule type="expression" dxfId="6863" priority="8800">
      <formula>$CI$1=4</formula>
    </cfRule>
  </conditionalFormatting>
  <conditionalFormatting sqref="Y565">
    <cfRule type="expression" dxfId="6862" priority="8715">
      <formula>$CI$1=1</formula>
    </cfRule>
  </conditionalFormatting>
  <conditionalFormatting sqref="Y566">
    <cfRule type="expression" dxfId="6861" priority="8714">
      <formula>$CI$1=2</formula>
    </cfRule>
  </conditionalFormatting>
  <conditionalFormatting sqref="Y567">
    <cfRule type="expression" dxfId="6860" priority="8713">
      <formula>$CI$1=3</formula>
    </cfRule>
  </conditionalFormatting>
  <conditionalFormatting sqref="Y568">
    <cfRule type="expression" dxfId="6859" priority="8712">
      <formula>$CI$1=4</formula>
    </cfRule>
  </conditionalFormatting>
  <conditionalFormatting sqref="Y575">
    <cfRule type="expression" dxfId="6858" priority="8627">
      <formula>$CI$1=1</formula>
    </cfRule>
  </conditionalFormatting>
  <conditionalFormatting sqref="Y576">
    <cfRule type="expression" dxfId="6857" priority="8626">
      <formula>$CI$1=2</formula>
    </cfRule>
  </conditionalFormatting>
  <conditionalFormatting sqref="Y577">
    <cfRule type="expression" dxfId="6856" priority="8625">
      <formula>$CI$1=3</formula>
    </cfRule>
  </conditionalFormatting>
  <conditionalFormatting sqref="Y578">
    <cfRule type="expression" dxfId="6855" priority="8624">
      <formula>$CI$1=4</formula>
    </cfRule>
  </conditionalFormatting>
  <conditionalFormatting sqref="Y585">
    <cfRule type="expression" dxfId="6854" priority="8539">
      <formula>$CI$1=1</formula>
    </cfRule>
  </conditionalFormatting>
  <conditionalFormatting sqref="Y586">
    <cfRule type="expression" dxfId="6853" priority="8538">
      <formula>$CI$1=2</formula>
    </cfRule>
  </conditionalFormatting>
  <conditionalFormatting sqref="Y587">
    <cfRule type="expression" dxfId="6852" priority="8537">
      <formula>$CI$1=3</formula>
    </cfRule>
  </conditionalFormatting>
  <conditionalFormatting sqref="Y588">
    <cfRule type="expression" dxfId="6851" priority="8536">
      <formula>$CI$1=4</formula>
    </cfRule>
  </conditionalFormatting>
  <conditionalFormatting sqref="Y595">
    <cfRule type="expression" dxfId="6850" priority="8451">
      <formula>$CI$1=1</formula>
    </cfRule>
  </conditionalFormatting>
  <conditionalFormatting sqref="Y596">
    <cfRule type="expression" dxfId="6849" priority="8450">
      <formula>$CI$1=2</formula>
    </cfRule>
  </conditionalFormatting>
  <conditionalFormatting sqref="Y597">
    <cfRule type="expression" dxfId="6848" priority="8449">
      <formula>$CI$1=3</formula>
    </cfRule>
  </conditionalFormatting>
  <conditionalFormatting sqref="Y598">
    <cfRule type="expression" dxfId="6847" priority="8448">
      <formula>$CI$1=4</formula>
    </cfRule>
  </conditionalFormatting>
  <conditionalFormatting sqref="Y605">
    <cfRule type="expression" dxfId="6846" priority="8363">
      <formula>$CI$1=1</formula>
    </cfRule>
  </conditionalFormatting>
  <conditionalFormatting sqref="Y606">
    <cfRule type="expression" dxfId="6845" priority="8362">
      <formula>$CI$1=2</formula>
    </cfRule>
  </conditionalFormatting>
  <conditionalFormatting sqref="Y607">
    <cfRule type="expression" dxfId="6844" priority="8361">
      <formula>$CI$1=3</formula>
    </cfRule>
  </conditionalFormatting>
  <conditionalFormatting sqref="Y608">
    <cfRule type="expression" dxfId="6843" priority="8360">
      <formula>$CI$1=4</formula>
    </cfRule>
  </conditionalFormatting>
  <conditionalFormatting sqref="Y615">
    <cfRule type="expression" dxfId="6842" priority="8275">
      <formula>$CI$1=1</formula>
    </cfRule>
  </conditionalFormatting>
  <conditionalFormatting sqref="Y616">
    <cfRule type="expression" dxfId="6841" priority="8274">
      <formula>$CI$1=2</formula>
    </cfRule>
  </conditionalFormatting>
  <conditionalFormatting sqref="Y617">
    <cfRule type="expression" dxfId="6840" priority="8273">
      <formula>$CI$1=3</formula>
    </cfRule>
  </conditionalFormatting>
  <conditionalFormatting sqref="Y618">
    <cfRule type="expression" dxfId="6839" priority="8272">
      <formula>$CI$1=4</formula>
    </cfRule>
  </conditionalFormatting>
  <conditionalFormatting sqref="Y625">
    <cfRule type="expression" dxfId="6838" priority="8187">
      <formula>$CI$1=1</formula>
    </cfRule>
  </conditionalFormatting>
  <conditionalFormatting sqref="Y626">
    <cfRule type="expression" dxfId="6837" priority="8186">
      <formula>$CI$1=2</formula>
    </cfRule>
  </conditionalFormatting>
  <conditionalFormatting sqref="Y627">
    <cfRule type="expression" dxfId="6836" priority="8185">
      <formula>$CI$1=3</formula>
    </cfRule>
  </conditionalFormatting>
  <conditionalFormatting sqref="Y628">
    <cfRule type="expression" dxfId="6835" priority="8184">
      <formula>$CI$1=4</formula>
    </cfRule>
  </conditionalFormatting>
  <conditionalFormatting sqref="Y635">
    <cfRule type="expression" dxfId="6834" priority="8099">
      <formula>$CI$1=1</formula>
    </cfRule>
  </conditionalFormatting>
  <conditionalFormatting sqref="Y636">
    <cfRule type="expression" dxfId="6833" priority="8098">
      <formula>$CI$1=2</formula>
    </cfRule>
  </conditionalFormatting>
  <conditionalFormatting sqref="Y637">
    <cfRule type="expression" dxfId="6832" priority="8097">
      <formula>$CI$1=3</formula>
    </cfRule>
  </conditionalFormatting>
  <conditionalFormatting sqref="Y638">
    <cfRule type="expression" dxfId="6831" priority="8096">
      <formula>$CI$1=4</formula>
    </cfRule>
  </conditionalFormatting>
  <conditionalFormatting sqref="Y645">
    <cfRule type="expression" dxfId="6830" priority="8011">
      <formula>$CI$1=1</formula>
    </cfRule>
  </conditionalFormatting>
  <conditionalFormatting sqref="Y646">
    <cfRule type="expression" dxfId="6829" priority="8010">
      <formula>$CI$1=2</formula>
    </cfRule>
  </conditionalFormatting>
  <conditionalFormatting sqref="Y647">
    <cfRule type="expression" dxfId="6828" priority="8009">
      <formula>$CI$1=3</formula>
    </cfRule>
  </conditionalFormatting>
  <conditionalFormatting sqref="Y648">
    <cfRule type="expression" dxfId="6827" priority="8008">
      <formula>$CI$1=4</formula>
    </cfRule>
  </conditionalFormatting>
  <conditionalFormatting sqref="Y655">
    <cfRule type="expression" dxfId="6826" priority="7923">
      <formula>$CI$1=1</formula>
    </cfRule>
  </conditionalFormatting>
  <conditionalFormatting sqref="Y656">
    <cfRule type="expression" dxfId="6825" priority="7922">
      <formula>$CI$1=2</formula>
    </cfRule>
  </conditionalFormatting>
  <conditionalFormatting sqref="Y657">
    <cfRule type="expression" dxfId="6824" priority="7921">
      <formula>$CI$1=3</formula>
    </cfRule>
  </conditionalFormatting>
  <conditionalFormatting sqref="Y658">
    <cfRule type="expression" dxfId="6823" priority="7920">
      <formula>$CI$1=4</formula>
    </cfRule>
  </conditionalFormatting>
  <conditionalFormatting sqref="Y665">
    <cfRule type="expression" dxfId="6822" priority="7835">
      <formula>$CI$1=1</formula>
    </cfRule>
  </conditionalFormatting>
  <conditionalFormatting sqref="Y666">
    <cfRule type="expression" dxfId="6821" priority="7834">
      <formula>$CI$1=2</formula>
    </cfRule>
  </conditionalFormatting>
  <conditionalFormatting sqref="Y667">
    <cfRule type="expression" dxfId="6820" priority="7833">
      <formula>$CI$1=3</formula>
    </cfRule>
  </conditionalFormatting>
  <conditionalFormatting sqref="Y668">
    <cfRule type="expression" dxfId="6819" priority="7832">
      <formula>$CI$1=4</formula>
    </cfRule>
  </conditionalFormatting>
  <conditionalFormatting sqref="Y675">
    <cfRule type="expression" dxfId="6818" priority="7747">
      <formula>$CI$1=1</formula>
    </cfRule>
  </conditionalFormatting>
  <conditionalFormatting sqref="Y676">
    <cfRule type="expression" dxfId="6817" priority="7746">
      <formula>$CI$1=2</formula>
    </cfRule>
  </conditionalFormatting>
  <conditionalFormatting sqref="Y677">
    <cfRule type="expression" dxfId="6816" priority="7745">
      <formula>$CI$1=3</formula>
    </cfRule>
  </conditionalFormatting>
  <conditionalFormatting sqref="Y678">
    <cfRule type="expression" dxfId="6815" priority="7744">
      <formula>$CI$1=4</formula>
    </cfRule>
  </conditionalFormatting>
  <conditionalFormatting sqref="Y685">
    <cfRule type="expression" dxfId="6814" priority="7659">
      <formula>$CI$1=1</formula>
    </cfRule>
  </conditionalFormatting>
  <conditionalFormatting sqref="Y686">
    <cfRule type="expression" dxfId="6813" priority="7658">
      <formula>$CI$1=2</formula>
    </cfRule>
  </conditionalFormatting>
  <conditionalFormatting sqref="Y687">
    <cfRule type="expression" dxfId="6812" priority="7657">
      <formula>$CI$1=3</formula>
    </cfRule>
  </conditionalFormatting>
  <conditionalFormatting sqref="Y688">
    <cfRule type="expression" dxfId="6811" priority="7656">
      <formula>$CI$1=4</formula>
    </cfRule>
  </conditionalFormatting>
  <conditionalFormatting sqref="Y695">
    <cfRule type="expression" dxfId="6810" priority="7571">
      <formula>$CI$1=1</formula>
    </cfRule>
  </conditionalFormatting>
  <conditionalFormatting sqref="Y696">
    <cfRule type="expression" dxfId="6809" priority="7570">
      <formula>$CI$1=2</formula>
    </cfRule>
  </conditionalFormatting>
  <conditionalFormatting sqref="Y697">
    <cfRule type="expression" dxfId="6808" priority="7569">
      <formula>$CI$1=3</formula>
    </cfRule>
  </conditionalFormatting>
  <conditionalFormatting sqref="Y698">
    <cfRule type="expression" dxfId="6807" priority="7568">
      <formula>$CI$1=4</formula>
    </cfRule>
  </conditionalFormatting>
  <conditionalFormatting sqref="Y705">
    <cfRule type="expression" dxfId="6806" priority="7483">
      <formula>$CI$1=1</formula>
    </cfRule>
  </conditionalFormatting>
  <conditionalFormatting sqref="Y706">
    <cfRule type="expression" dxfId="6805" priority="7482">
      <formula>$CI$1=2</formula>
    </cfRule>
  </conditionalFormatting>
  <conditionalFormatting sqref="Y707">
    <cfRule type="expression" dxfId="6804" priority="7481">
      <formula>$CI$1=3</formula>
    </cfRule>
  </conditionalFormatting>
  <conditionalFormatting sqref="Y708">
    <cfRule type="expression" dxfId="6803" priority="7480">
      <formula>$CI$1=4</formula>
    </cfRule>
  </conditionalFormatting>
  <conditionalFormatting sqref="Y715">
    <cfRule type="expression" dxfId="6802" priority="7395">
      <formula>$CI$1=1</formula>
    </cfRule>
  </conditionalFormatting>
  <conditionalFormatting sqref="Y716">
    <cfRule type="expression" dxfId="6801" priority="7394">
      <formula>$CI$1=2</formula>
    </cfRule>
  </conditionalFormatting>
  <conditionalFormatting sqref="Y717">
    <cfRule type="expression" dxfId="6800" priority="7393">
      <formula>$CI$1=3</formula>
    </cfRule>
  </conditionalFormatting>
  <conditionalFormatting sqref="Y718">
    <cfRule type="expression" dxfId="6799" priority="7392">
      <formula>$CI$1=4</formula>
    </cfRule>
  </conditionalFormatting>
  <conditionalFormatting sqref="Y725">
    <cfRule type="expression" dxfId="6798" priority="7307">
      <formula>$CI$1=1</formula>
    </cfRule>
  </conditionalFormatting>
  <conditionalFormatting sqref="Y726">
    <cfRule type="expression" dxfId="6797" priority="7306">
      <formula>$CI$1=2</formula>
    </cfRule>
  </conditionalFormatting>
  <conditionalFormatting sqref="Y727">
    <cfRule type="expression" dxfId="6796" priority="7305">
      <formula>$CI$1=3</formula>
    </cfRule>
  </conditionalFormatting>
  <conditionalFormatting sqref="Y728">
    <cfRule type="expression" dxfId="6795" priority="7304">
      <formula>$CI$1=4</formula>
    </cfRule>
  </conditionalFormatting>
  <conditionalFormatting sqref="Y735">
    <cfRule type="expression" dxfId="6794" priority="7219">
      <formula>$CI$1=1</formula>
    </cfRule>
  </conditionalFormatting>
  <conditionalFormatting sqref="Y736">
    <cfRule type="expression" dxfId="6793" priority="7218">
      <formula>$CI$1=2</formula>
    </cfRule>
  </conditionalFormatting>
  <conditionalFormatting sqref="Y737">
    <cfRule type="expression" dxfId="6792" priority="7217">
      <formula>$CI$1=3</formula>
    </cfRule>
  </conditionalFormatting>
  <conditionalFormatting sqref="Y738">
    <cfRule type="expression" dxfId="6791" priority="7216">
      <formula>$CI$1=4</formula>
    </cfRule>
  </conditionalFormatting>
  <conditionalFormatting sqref="Y745">
    <cfRule type="expression" dxfId="6790" priority="7131">
      <formula>$CI$1=1</formula>
    </cfRule>
  </conditionalFormatting>
  <conditionalFormatting sqref="Y746">
    <cfRule type="expression" dxfId="6789" priority="7130">
      <formula>$CI$1=2</formula>
    </cfRule>
  </conditionalFormatting>
  <conditionalFormatting sqref="Y747">
    <cfRule type="expression" dxfId="6788" priority="7129">
      <formula>$CI$1=3</formula>
    </cfRule>
  </conditionalFormatting>
  <conditionalFormatting sqref="Y748">
    <cfRule type="expression" dxfId="6787" priority="7128">
      <formula>$CI$1=4</formula>
    </cfRule>
  </conditionalFormatting>
  <conditionalFormatting sqref="Y755">
    <cfRule type="expression" dxfId="6786" priority="7043">
      <formula>$CI$1=1</formula>
    </cfRule>
  </conditionalFormatting>
  <conditionalFormatting sqref="Y756">
    <cfRule type="expression" dxfId="6785" priority="7042">
      <formula>$CI$1=2</formula>
    </cfRule>
  </conditionalFormatting>
  <conditionalFormatting sqref="Y757">
    <cfRule type="expression" dxfId="6784" priority="7041">
      <formula>$CI$1=3</formula>
    </cfRule>
  </conditionalFormatting>
  <conditionalFormatting sqref="Y758">
    <cfRule type="expression" dxfId="6783" priority="7040">
      <formula>$CI$1=4</formula>
    </cfRule>
  </conditionalFormatting>
  <conditionalFormatting sqref="Y765">
    <cfRule type="expression" dxfId="6782" priority="6955">
      <formula>$CI$1=1</formula>
    </cfRule>
  </conditionalFormatting>
  <conditionalFormatting sqref="Y766">
    <cfRule type="expression" dxfId="6781" priority="6954">
      <formula>$CI$1=2</formula>
    </cfRule>
  </conditionalFormatting>
  <conditionalFormatting sqref="Y767">
    <cfRule type="expression" dxfId="6780" priority="6953">
      <formula>$CI$1=3</formula>
    </cfRule>
  </conditionalFormatting>
  <conditionalFormatting sqref="Y768">
    <cfRule type="expression" dxfId="6779" priority="6952">
      <formula>$CI$1=4</formula>
    </cfRule>
  </conditionalFormatting>
  <conditionalFormatting sqref="Y775">
    <cfRule type="expression" dxfId="6778" priority="6867">
      <formula>$CI$1=1</formula>
    </cfRule>
  </conditionalFormatting>
  <conditionalFormatting sqref="Y776">
    <cfRule type="expression" dxfId="6777" priority="6866">
      <formula>$CI$1=2</formula>
    </cfRule>
  </conditionalFormatting>
  <conditionalFormatting sqref="Y777">
    <cfRule type="expression" dxfId="6776" priority="6865">
      <formula>$CI$1=3</formula>
    </cfRule>
  </conditionalFormatting>
  <conditionalFormatting sqref="Y778">
    <cfRule type="expression" dxfId="6775" priority="6864">
      <formula>$CI$1=4</formula>
    </cfRule>
  </conditionalFormatting>
  <conditionalFormatting sqref="Y785">
    <cfRule type="expression" dxfId="6774" priority="6779">
      <formula>$CI$1=1</formula>
    </cfRule>
  </conditionalFormatting>
  <conditionalFormatting sqref="Y786">
    <cfRule type="expression" dxfId="6773" priority="6778">
      <formula>$CI$1=2</formula>
    </cfRule>
  </conditionalFormatting>
  <conditionalFormatting sqref="Y787">
    <cfRule type="expression" dxfId="6772" priority="6777">
      <formula>$CI$1=3</formula>
    </cfRule>
  </conditionalFormatting>
  <conditionalFormatting sqref="Y788">
    <cfRule type="expression" dxfId="6771" priority="6776">
      <formula>$CI$1=4</formula>
    </cfRule>
  </conditionalFormatting>
  <conditionalFormatting sqref="Y795">
    <cfRule type="expression" dxfId="6770" priority="6691">
      <formula>$CI$1=1</formula>
    </cfRule>
  </conditionalFormatting>
  <conditionalFormatting sqref="Y796">
    <cfRule type="expression" dxfId="6769" priority="6690">
      <formula>$CI$1=2</formula>
    </cfRule>
  </conditionalFormatting>
  <conditionalFormatting sqref="Y797">
    <cfRule type="expression" dxfId="6768" priority="6689">
      <formula>$CI$1=3</formula>
    </cfRule>
  </conditionalFormatting>
  <conditionalFormatting sqref="Y798">
    <cfRule type="expression" dxfId="6767" priority="6688">
      <formula>$CI$1=4</formula>
    </cfRule>
  </conditionalFormatting>
  <conditionalFormatting sqref="Y805">
    <cfRule type="expression" dxfId="6766" priority="6603">
      <formula>$CI$1=1</formula>
    </cfRule>
  </conditionalFormatting>
  <conditionalFormatting sqref="Y806">
    <cfRule type="expression" dxfId="6765" priority="6602">
      <formula>$CI$1=2</formula>
    </cfRule>
  </conditionalFormatting>
  <conditionalFormatting sqref="Y807">
    <cfRule type="expression" dxfId="6764" priority="6601">
      <formula>$CI$1=3</formula>
    </cfRule>
  </conditionalFormatting>
  <conditionalFormatting sqref="Y808">
    <cfRule type="expression" dxfId="6763" priority="6600">
      <formula>$CI$1=4</formula>
    </cfRule>
  </conditionalFormatting>
  <conditionalFormatting sqref="Y815">
    <cfRule type="expression" dxfId="6762" priority="6515">
      <formula>$CI$1=1</formula>
    </cfRule>
  </conditionalFormatting>
  <conditionalFormatting sqref="Y816">
    <cfRule type="expression" dxfId="6761" priority="6514">
      <formula>$CI$1=2</formula>
    </cfRule>
  </conditionalFormatting>
  <conditionalFormatting sqref="Y817">
    <cfRule type="expression" dxfId="6760" priority="6513">
      <formula>$CI$1=3</formula>
    </cfRule>
  </conditionalFormatting>
  <conditionalFormatting sqref="Y818">
    <cfRule type="expression" dxfId="6759" priority="6512">
      <formula>$CI$1=4</formula>
    </cfRule>
  </conditionalFormatting>
  <conditionalFormatting sqref="Y825">
    <cfRule type="expression" dxfId="6758" priority="6427">
      <formula>$CI$1=1</formula>
    </cfRule>
  </conditionalFormatting>
  <conditionalFormatting sqref="Y826">
    <cfRule type="expression" dxfId="6757" priority="6426">
      <formula>$CI$1=2</formula>
    </cfRule>
  </conditionalFormatting>
  <conditionalFormatting sqref="Y827">
    <cfRule type="expression" dxfId="6756" priority="6425">
      <formula>$CI$1=3</formula>
    </cfRule>
  </conditionalFormatting>
  <conditionalFormatting sqref="Y828">
    <cfRule type="expression" dxfId="6755" priority="6424">
      <formula>$CI$1=4</formula>
    </cfRule>
  </conditionalFormatting>
  <conditionalFormatting sqref="Y835">
    <cfRule type="expression" dxfId="6754" priority="6339">
      <formula>$CI$1=1</formula>
    </cfRule>
  </conditionalFormatting>
  <conditionalFormatting sqref="Y836">
    <cfRule type="expression" dxfId="6753" priority="6338">
      <formula>$CI$1=2</formula>
    </cfRule>
  </conditionalFormatting>
  <conditionalFormatting sqref="Y837">
    <cfRule type="expression" dxfId="6752" priority="6337">
      <formula>$CI$1=3</formula>
    </cfRule>
  </conditionalFormatting>
  <conditionalFormatting sqref="Y838">
    <cfRule type="expression" dxfId="6751" priority="6336">
      <formula>$CI$1=4</formula>
    </cfRule>
  </conditionalFormatting>
  <conditionalFormatting sqref="Y845">
    <cfRule type="expression" dxfId="6750" priority="6251">
      <formula>$CI$1=1</formula>
    </cfRule>
  </conditionalFormatting>
  <conditionalFormatting sqref="Y846">
    <cfRule type="expression" dxfId="6749" priority="6250">
      <formula>$CI$1=2</formula>
    </cfRule>
  </conditionalFormatting>
  <conditionalFormatting sqref="Y847">
    <cfRule type="expression" dxfId="6748" priority="6249">
      <formula>$CI$1=3</formula>
    </cfRule>
  </conditionalFormatting>
  <conditionalFormatting sqref="Y848">
    <cfRule type="expression" dxfId="6747" priority="6248">
      <formula>$CI$1=4</formula>
    </cfRule>
  </conditionalFormatting>
  <conditionalFormatting sqref="Y855">
    <cfRule type="expression" dxfId="6746" priority="6163">
      <formula>$CI$1=1</formula>
    </cfRule>
  </conditionalFormatting>
  <conditionalFormatting sqref="Y856">
    <cfRule type="expression" dxfId="6745" priority="6162">
      <formula>$CI$1=2</formula>
    </cfRule>
  </conditionalFormatting>
  <conditionalFormatting sqref="Y857">
    <cfRule type="expression" dxfId="6744" priority="6161">
      <formula>$CI$1=3</formula>
    </cfRule>
  </conditionalFormatting>
  <conditionalFormatting sqref="Y858">
    <cfRule type="expression" dxfId="6743" priority="6160">
      <formula>$CI$1=4</formula>
    </cfRule>
  </conditionalFormatting>
  <conditionalFormatting sqref="Y865">
    <cfRule type="expression" dxfId="6742" priority="6075">
      <formula>$CI$1=1</formula>
    </cfRule>
  </conditionalFormatting>
  <conditionalFormatting sqref="Y866">
    <cfRule type="expression" dxfId="6741" priority="6074">
      <formula>$CI$1=2</formula>
    </cfRule>
  </conditionalFormatting>
  <conditionalFormatting sqref="Y867">
    <cfRule type="expression" dxfId="6740" priority="6073">
      <formula>$CI$1=3</formula>
    </cfRule>
  </conditionalFormatting>
  <conditionalFormatting sqref="Y868">
    <cfRule type="expression" dxfId="6739" priority="6072">
      <formula>$CI$1=4</formula>
    </cfRule>
  </conditionalFormatting>
  <conditionalFormatting sqref="Y875">
    <cfRule type="expression" dxfId="6738" priority="5987">
      <formula>$CI$1=1</formula>
    </cfRule>
  </conditionalFormatting>
  <conditionalFormatting sqref="Y876">
    <cfRule type="expression" dxfId="6737" priority="5986">
      <formula>$CI$1=2</formula>
    </cfRule>
  </conditionalFormatting>
  <conditionalFormatting sqref="Y877">
    <cfRule type="expression" dxfId="6736" priority="5985">
      <formula>$CI$1=3</formula>
    </cfRule>
  </conditionalFormatting>
  <conditionalFormatting sqref="Y878">
    <cfRule type="expression" dxfId="6735" priority="5984">
      <formula>$CI$1=4</formula>
    </cfRule>
  </conditionalFormatting>
  <conditionalFormatting sqref="Y885">
    <cfRule type="expression" dxfId="6734" priority="5899">
      <formula>$CI$1=1</formula>
    </cfRule>
  </conditionalFormatting>
  <conditionalFormatting sqref="Y886">
    <cfRule type="expression" dxfId="6733" priority="5898">
      <formula>$CI$1=2</formula>
    </cfRule>
  </conditionalFormatting>
  <conditionalFormatting sqref="Y887">
    <cfRule type="expression" dxfId="6732" priority="5897">
      <formula>$CI$1=3</formula>
    </cfRule>
  </conditionalFormatting>
  <conditionalFormatting sqref="Y888">
    <cfRule type="expression" dxfId="6731" priority="5896">
      <formula>$CI$1=4</formula>
    </cfRule>
  </conditionalFormatting>
  <conditionalFormatting sqref="Y895">
    <cfRule type="expression" dxfId="6730" priority="5811">
      <formula>$CI$1=1</formula>
    </cfRule>
  </conditionalFormatting>
  <conditionalFormatting sqref="Y896">
    <cfRule type="expression" dxfId="6729" priority="5810">
      <formula>$CI$1=2</formula>
    </cfRule>
  </conditionalFormatting>
  <conditionalFormatting sqref="Y897">
    <cfRule type="expression" dxfId="6728" priority="5809">
      <formula>$CI$1=3</formula>
    </cfRule>
  </conditionalFormatting>
  <conditionalFormatting sqref="Y898">
    <cfRule type="expression" dxfId="6727" priority="5808">
      <formula>$CI$1=4</formula>
    </cfRule>
  </conditionalFormatting>
  <conditionalFormatting sqref="Y905">
    <cfRule type="expression" dxfId="6726" priority="5723">
      <formula>$CI$1=1</formula>
    </cfRule>
  </conditionalFormatting>
  <conditionalFormatting sqref="Y906">
    <cfRule type="expression" dxfId="6725" priority="5722">
      <formula>$CI$1=2</formula>
    </cfRule>
  </conditionalFormatting>
  <conditionalFormatting sqref="Y907">
    <cfRule type="expression" dxfId="6724" priority="5721">
      <formula>$CI$1=3</formula>
    </cfRule>
  </conditionalFormatting>
  <conditionalFormatting sqref="Y908">
    <cfRule type="expression" dxfId="6723" priority="5720">
      <formula>$CI$1=4</formula>
    </cfRule>
  </conditionalFormatting>
  <conditionalFormatting sqref="Y915">
    <cfRule type="expression" dxfId="6722" priority="5635">
      <formula>$CI$1=1</formula>
    </cfRule>
  </conditionalFormatting>
  <conditionalFormatting sqref="Y916">
    <cfRule type="expression" dxfId="6721" priority="5634">
      <formula>$CI$1=2</formula>
    </cfRule>
  </conditionalFormatting>
  <conditionalFormatting sqref="Y917">
    <cfRule type="expression" dxfId="6720" priority="5633">
      <formula>$CI$1=3</formula>
    </cfRule>
  </conditionalFormatting>
  <conditionalFormatting sqref="Y918">
    <cfRule type="expression" dxfId="6719" priority="5632">
      <formula>$CI$1=4</formula>
    </cfRule>
  </conditionalFormatting>
  <conditionalFormatting sqref="Y925">
    <cfRule type="expression" dxfId="6718" priority="5547">
      <formula>$CI$1=1</formula>
    </cfRule>
  </conditionalFormatting>
  <conditionalFormatting sqref="Y926">
    <cfRule type="expression" dxfId="6717" priority="5546">
      <formula>$CI$1=2</formula>
    </cfRule>
  </conditionalFormatting>
  <conditionalFormatting sqref="Y927">
    <cfRule type="expression" dxfId="6716" priority="5545">
      <formula>$CI$1=3</formula>
    </cfRule>
  </conditionalFormatting>
  <conditionalFormatting sqref="Y928">
    <cfRule type="expression" dxfId="6715" priority="5544">
      <formula>$CI$1=4</formula>
    </cfRule>
  </conditionalFormatting>
  <conditionalFormatting sqref="Y935">
    <cfRule type="expression" dxfId="6714" priority="5459">
      <formula>$CI$1=1</formula>
    </cfRule>
  </conditionalFormatting>
  <conditionalFormatting sqref="Y936">
    <cfRule type="expression" dxfId="6713" priority="5458">
      <formula>$CI$1=2</formula>
    </cfRule>
  </conditionalFormatting>
  <conditionalFormatting sqref="Y937">
    <cfRule type="expression" dxfId="6712" priority="5457">
      <formula>$CI$1=3</formula>
    </cfRule>
  </conditionalFormatting>
  <conditionalFormatting sqref="Y938">
    <cfRule type="expression" dxfId="6711" priority="5456">
      <formula>$CI$1=4</formula>
    </cfRule>
  </conditionalFormatting>
  <conditionalFormatting sqref="Y945">
    <cfRule type="expression" dxfId="6710" priority="5371">
      <formula>$CI$1=1</formula>
    </cfRule>
  </conditionalFormatting>
  <conditionalFormatting sqref="Y946">
    <cfRule type="expression" dxfId="6709" priority="5370">
      <formula>$CI$1=2</formula>
    </cfRule>
  </conditionalFormatting>
  <conditionalFormatting sqref="Y947">
    <cfRule type="expression" dxfId="6708" priority="5369">
      <formula>$CI$1=3</formula>
    </cfRule>
  </conditionalFormatting>
  <conditionalFormatting sqref="Y948">
    <cfRule type="expression" dxfId="6707" priority="5368">
      <formula>$CI$1=4</formula>
    </cfRule>
  </conditionalFormatting>
  <conditionalFormatting sqref="Y955">
    <cfRule type="expression" dxfId="6706" priority="5283">
      <formula>$CI$1=1</formula>
    </cfRule>
  </conditionalFormatting>
  <conditionalFormatting sqref="Y956">
    <cfRule type="expression" dxfId="6705" priority="5282">
      <formula>$CI$1=2</formula>
    </cfRule>
  </conditionalFormatting>
  <conditionalFormatting sqref="Y957">
    <cfRule type="expression" dxfId="6704" priority="5281">
      <formula>$CI$1=3</formula>
    </cfRule>
  </conditionalFormatting>
  <conditionalFormatting sqref="Y958">
    <cfRule type="expression" dxfId="6703" priority="5280">
      <formula>$CI$1=4</formula>
    </cfRule>
  </conditionalFormatting>
  <conditionalFormatting sqref="Y965">
    <cfRule type="expression" dxfId="6702" priority="5195">
      <formula>$CI$1=1</formula>
    </cfRule>
  </conditionalFormatting>
  <conditionalFormatting sqref="Y966">
    <cfRule type="expression" dxfId="6701" priority="5194">
      <formula>$CI$1=2</formula>
    </cfRule>
  </conditionalFormatting>
  <conditionalFormatting sqref="Y967">
    <cfRule type="expression" dxfId="6700" priority="5193">
      <formula>$CI$1=3</formula>
    </cfRule>
  </conditionalFormatting>
  <conditionalFormatting sqref="Y968">
    <cfRule type="expression" dxfId="6699" priority="5192">
      <formula>$CI$1=4</formula>
    </cfRule>
  </conditionalFormatting>
  <conditionalFormatting sqref="Y975">
    <cfRule type="expression" dxfId="6698" priority="5107">
      <formula>$CI$1=1</formula>
    </cfRule>
  </conditionalFormatting>
  <conditionalFormatting sqref="Y976">
    <cfRule type="expression" dxfId="6697" priority="5106">
      <formula>$CI$1=2</formula>
    </cfRule>
  </conditionalFormatting>
  <conditionalFormatting sqref="Y977">
    <cfRule type="expression" dxfId="6696" priority="5105">
      <formula>$CI$1=3</formula>
    </cfRule>
  </conditionalFormatting>
  <conditionalFormatting sqref="Y978">
    <cfRule type="expression" dxfId="6695" priority="5104">
      <formula>$CI$1=4</formula>
    </cfRule>
  </conditionalFormatting>
  <conditionalFormatting sqref="Y985">
    <cfRule type="expression" dxfId="6694" priority="5019">
      <formula>$CI$1=1</formula>
    </cfRule>
  </conditionalFormatting>
  <conditionalFormatting sqref="Y986">
    <cfRule type="expression" dxfId="6693" priority="5018">
      <formula>$CI$1=2</formula>
    </cfRule>
  </conditionalFormatting>
  <conditionalFormatting sqref="Y987">
    <cfRule type="expression" dxfId="6692" priority="5017">
      <formula>$CI$1=3</formula>
    </cfRule>
  </conditionalFormatting>
  <conditionalFormatting sqref="Y988">
    <cfRule type="expression" dxfId="6691" priority="5016">
      <formula>$CI$1=4</formula>
    </cfRule>
  </conditionalFormatting>
  <conditionalFormatting sqref="Y995">
    <cfRule type="expression" dxfId="6690" priority="4931">
      <formula>$CI$1=1</formula>
    </cfRule>
  </conditionalFormatting>
  <conditionalFormatting sqref="Y996">
    <cfRule type="expression" dxfId="6689" priority="4930">
      <formula>$CI$1=2</formula>
    </cfRule>
  </conditionalFormatting>
  <conditionalFormatting sqref="Y997">
    <cfRule type="expression" dxfId="6688" priority="4929">
      <formula>$CI$1=3</formula>
    </cfRule>
  </conditionalFormatting>
  <conditionalFormatting sqref="Y998">
    <cfRule type="expression" dxfId="6687" priority="4928">
      <formula>$CI$1=4</formula>
    </cfRule>
  </conditionalFormatting>
  <conditionalFormatting sqref="Y1005">
    <cfRule type="expression" dxfId="6686" priority="4843">
      <formula>$CI$1=1</formula>
    </cfRule>
  </conditionalFormatting>
  <conditionalFormatting sqref="Y1006">
    <cfRule type="expression" dxfId="6685" priority="4842">
      <formula>$CI$1=2</formula>
    </cfRule>
  </conditionalFormatting>
  <conditionalFormatting sqref="Y1007">
    <cfRule type="expression" dxfId="6684" priority="4841">
      <formula>$CI$1=3</formula>
    </cfRule>
  </conditionalFormatting>
  <conditionalFormatting sqref="Y1008">
    <cfRule type="expression" dxfId="6683" priority="4840">
      <formula>$CI$1=4</formula>
    </cfRule>
  </conditionalFormatting>
  <conditionalFormatting sqref="Y1015">
    <cfRule type="expression" dxfId="6682" priority="4755">
      <formula>$CI$1=1</formula>
    </cfRule>
  </conditionalFormatting>
  <conditionalFormatting sqref="Y1016">
    <cfRule type="expression" dxfId="6681" priority="4754">
      <formula>$CI$1=2</formula>
    </cfRule>
  </conditionalFormatting>
  <conditionalFormatting sqref="Y1017">
    <cfRule type="expression" dxfId="6680" priority="4753">
      <formula>$CI$1=3</formula>
    </cfRule>
  </conditionalFormatting>
  <conditionalFormatting sqref="Y1018">
    <cfRule type="expression" dxfId="6679" priority="4752">
      <formula>$CI$1=4</formula>
    </cfRule>
  </conditionalFormatting>
  <conditionalFormatting sqref="Y1025">
    <cfRule type="expression" dxfId="6678" priority="4667">
      <formula>$CI$1=1</formula>
    </cfRule>
  </conditionalFormatting>
  <conditionalFormatting sqref="Y1026">
    <cfRule type="expression" dxfId="6677" priority="4666">
      <formula>$CI$1=2</formula>
    </cfRule>
  </conditionalFormatting>
  <conditionalFormatting sqref="Y1027">
    <cfRule type="expression" dxfId="6676" priority="4665">
      <formula>$CI$1=3</formula>
    </cfRule>
  </conditionalFormatting>
  <conditionalFormatting sqref="Y1028">
    <cfRule type="expression" dxfId="6675" priority="4664">
      <formula>$CI$1=4</formula>
    </cfRule>
  </conditionalFormatting>
  <conditionalFormatting sqref="Y1035">
    <cfRule type="expression" dxfId="6674" priority="4579">
      <formula>$CI$1=1</formula>
    </cfRule>
  </conditionalFormatting>
  <conditionalFormatting sqref="Y1036">
    <cfRule type="expression" dxfId="6673" priority="4578">
      <formula>$CI$1=2</formula>
    </cfRule>
  </conditionalFormatting>
  <conditionalFormatting sqref="Y1037">
    <cfRule type="expression" dxfId="6672" priority="4577">
      <formula>$CI$1=3</formula>
    </cfRule>
  </conditionalFormatting>
  <conditionalFormatting sqref="Y1038">
    <cfRule type="expression" dxfId="6671" priority="4576">
      <formula>$CI$1=4</formula>
    </cfRule>
  </conditionalFormatting>
  <conditionalFormatting sqref="Y1045">
    <cfRule type="expression" dxfId="6670" priority="4491">
      <formula>$CI$1=1</formula>
    </cfRule>
  </conditionalFormatting>
  <conditionalFormatting sqref="Y1046">
    <cfRule type="expression" dxfId="6669" priority="4490">
      <formula>$CI$1=2</formula>
    </cfRule>
  </conditionalFormatting>
  <conditionalFormatting sqref="Y1047">
    <cfRule type="expression" dxfId="6668" priority="4489">
      <formula>$CI$1=3</formula>
    </cfRule>
  </conditionalFormatting>
  <conditionalFormatting sqref="Y1048">
    <cfRule type="expression" dxfId="6667" priority="4488">
      <formula>$CI$1=4</formula>
    </cfRule>
  </conditionalFormatting>
  <conditionalFormatting sqref="Y1055">
    <cfRule type="expression" dxfId="6666" priority="4403">
      <formula>$CI$1=1</formula>
    </cfRule>
  </conditionalFormatting>
  <conditionalFormatting sqref="Y1056">
    <cfRule type="expression" dxfId="6665" priority="4402">
      <formula>$CI$1=2</formula>
    </cfRule>
  </conditionalFormatting>
  <conditionalFormatting sqref="Y1057">
    <cfRule type="expression" dxfId="6664" priority="4401">
      <formula>$CI$1=3</formula>
    </cfRule>
  </conditionalFormatting>
  <conditionalFormatting sqref="Y1058">
    <cfRule type="expression" dxfId="6663" priority="4400">
      <formula>$CI$1=4</formula>
    </cfRule>
  </conditionalFormatting>
  <conditionalFormatting sqref="Y1065">
    <cfRule type="expression" dxfId="6662" priority="4315">
      <formula>$CI$1=1</formula>
    </cfRule>
  </conditionalFormatting>
  <conditionalFormatting sqref="Y1066">
    <cfRule type="expression" dxfId="6661" priority="4314">
      <formula>$CI$1=2</formula>
    </cfRule>
  </conditionalFormatting>
  <conditionalFormatting sqref="Y1067">
    <cfRule type="expression" dxfId="6660" priority="4313">
      <formula>$CI$1=3</formula>
    </cfRule>
  </conditionalFormatting>
  <conditionalFormatting sqref="Y1068">
    <cfRule type="expression" dxfId="6659" priority="4312">
      <formula>$CI$1=4</formula>
    </cfRule>
  </conditionalFormatting>
  <conditionalFormatting sqref="Y1075">
    <cfRule type="expression" dxfId="6658" priority="4227">
      <formula>$CI$1=1</formula>
    </cfRule>
  </conditionalFormatting>
  <conditionalFormatting sqref="Y1076">
    <cfRule type="expression" dxfId="6657" priority="4226">
      <formula>$CI$1=2</formula>
    </cfRule>
  </conditionalFormatting>
  <conditionalFormatting sqref="Y1077">
    <cfRule type="expression" dxfId="6656" priority="4225">
      <formula>$CI$1=3</formula>
    </cfRule>
  </conditionalFormatting>
  <conditionalFormatting sqref="Y1078">
    <cfRule type="expression" dxfId="6655" priority="4224">
      <formula>$CI$1=4</formula>
    </cfRule>
  </conditionalFormatting>
  <conditionalFormatting sqref="Y1085">
    <cfRule type="expression" dxfId="6654" priority="4139">
      <formula>$CI$1=1</formula>
    </cfRule>
  </conditionalFormatting>
  <conditionalFormatting sqref="Y1086">
    <cfRule type="expression" dxfId="6653" priority="4138">
      <formula>$CI$1=2</formula>
    </cfRule>
  </conditionalFormatting>
  <conditionalFormatting sqref="Y1087">
    <cfRule type="expression" dxfId="6652" priority="4137">
      <formula>$CI$1=3</formula>
    </cfRule>
  </conditionalFormatting>
  <conditionalFormatting sqref="Y1088">
    <cfRule type="expression" dxfId="6651" priority="4136">
      <formula>$CI$1=4</formula>
    </cfRule>
  </conditionalFormatting>
  <conditionalFormatting sqref="Y1095">
    <cfRule type="expression" dxfId="6650" priority="4051">
      <formula>$CI$1=1</formula>
    </cfRule>
  </conditionalFormatting>
  <conditionalFormatting sqref="Y1096">
    <cfRule type="expression" dxfId="6649" priority="4050">
      <formula>$CI$1=2</formula>
    </cfRule>
  </conditionalFormatting>
  <conditionalFormatting sqref="Y1097">
    <cfRule type="expression" dxfId="6648" priority="4049">
      <formula>$CI$1=3</formula>
    </cfRule>
  </conditionalFormatting>
  <conditionalFormatting sqref="Y1098">
    <cfRule type="expression" dxfId="6647" priority="4048">
      <formula>$CI$1=4</formula>
    </cfRule>
  </conditionalFormatting>
  <conditionalFormatting sqref="Y1105">
    <cfRule type="expression" dxfId="6646" priority="3963">
      <formula>$CI$1=1</formula>
    </cfRule>
  </conditionalFormatting>
  <conditionalFormatting sqref="Y1106">
    <cfRule type="expression" dxfId="6645" priority="3962">
      <formula>$CI$1=2</formula>
    </cfRule>
  </conditionalFormatting>
  <conditionalFormatting sqref="Y1107">
    <cfRule type="expression" dxfId="6644" priority="3961">
      <formula>$CI$1=3</formula>
    </cfRule>
  </conditionalFormatting>
  <conditionalFormatting sqref="Y1108">
    <cfRule type="expression" dxfId="6643" priority="3960">
      <formula>$CI$1=4</formula>
    </cfRule>
  </conditionalFormatting>
  <conditionalFormatting sqref="Y1115">
    <cfRule type="expression" dxfId="6642" priority="3875">
      <formula>$CI$1=1</formula>
    </cfRule>
  </conditionalFormatting>
  <conditionalFormatting sqref="Y1116">
    <cfRule type="expression" dxfId="6641" priority="3874">
      <formula>$CI$1=2</formula>
    </cfRule>
  </conditionalFormatting>
  <conditionalFormatting sqref="Y1117">
    <cfRule type="expression" dxfId="6640" priority="3873">
      <formula>$CI$1=3</formula>
    </cfRule>
  </conditionalFormatting>
  <conditionalFormatting sqref="Y1118">
    <cfRule type="expression" dxfId="6639" priority="3872">
      <formula>$CI$1=4</formula>
    </cfRule>
  </conditionalFormatting>
  <conditionalFormatting sqref="Y1125">
    <cfRule type="expression" dxfId="6638" priority="3787">
      <formula>$CI$1=1</formula>
    </cfRule>
  </conditionalFormatting>
  <conditionalFormatting sqref="Y1126">
    <cfRule type="expression" dxfId="6637" priority="3786">
      <formula>$CI$1=2</formula>
    </cfRule>
  </conditionalFormatting>
  <conditionalFormatting sqref="Y1127">
    <cfRule type="expression" dxfId="6636" priority="3785">
      <formula>$CI$1=3</formula>
    </cfRule>
  </conditionalFormatting>
  <conditionalFormatting sqref="Y1128">
    <cfRule type="expression" dxfId="6635" priority="3784">
      <formula>$CI$1=4</formula>
    </cfRule>
  </conditionalFormatting>
  <conditionalFormatting sqref="Y1135">
    <cfRule type="expression" dxfId="6634" priority="3699">
      <formula>$CI$1=1</formula>
    </cfRule>
  </conditionalFormatting>
  <conditionalFormatting sqref="Y1136">
    <cfRule type="expression" dxfId="6633" priority="3698">
      <formula>$CI$1=2</formula>
    </cfRule>
  </conditionalFormatting>
  <conditionalFormatting sqref="Y1137">
    <cfRule type="expression" dxfId="6632" priority="3697">
      <formula>$CI$1=3</formula>
    </cfRule>
  </conditionalFormatting>
  <conditionalFormatting sqref="Y1138">
    <cfRule type="expression" dxfId="6631" priority="3696">
      <formula>$CI$1=4</formula>
    </cfRule>
  </conditionalFormatting>
  <conditionalFormatting sqref="Y1145">
    <cfRule type="expression" dxfId="6630" priority="3611">
      <formula>$CI$1=1</formula>
    </cfRule>
  </conditionalFormatting>
  <conditionalFormatting sqref="Y1146">
    <cfRule type="expression" dxfId="6629" priority="3610">
      <formula>$CI$1=2</formula>
    </cfRule>
  </conditionalFormatting>
  <conditionalFormatting sqref="Y1147">
    <cfRule type="expression" dxfId="6628" priority="3609">
      <formula>$CI$1=3</formula>
    </cfRule>
  </conditionalFormatting>
  <conditionalFormatting sqref="Y1148">
    <cfRule type="expression" dxfId="6627" priority="3608">
      <formula>$CI$1=4</formula>
    </cfRule>
  </conditionalFormatting>
  <conditionalFormatting sqref="Y1155">
    <cfRule type="expression" dxfId="6626" priority="3523">
      <formula>$CI$1=1</formula>
    </cfRule>
  </conditionalFormatting>
  <conditionalFormatting sqref="Y1156">
    <cfRule type="expression" dxfId="6625" priority="3522">
      <formula>$CI$1=2</formula>
    </cfRule>
  </conditionalFormatting>
  <conditionalFormatting sqref="Y1157">
    <cfRule type="expression" dxfId="6624" priority="3521">
      <formula>$CI$1=3</formula>
    </cfRule>
  </conditionalFormatting>
  <conditionalFormatting sqref="Y1158">
    <cfRule type="expression" dxfId="6623" priority="3520">
      <formula>$CI$1=4</formula>
    </cfRule>
  </conditionalFormatting>
  <conditionalFormatting sqref="Y1165">
    <cfRule type="expression" dxfId="6622" priority="3435">
      <formula>$CI$1=1</formula>
    </cfRule>
  </conditionalFormatting>
  <conditionalFormatting sqref="Y1166">
    <cfRule type="expression" dxfId="6621" priority="3434">
      <formula>$CI$1=2</formula>
    </cfRule>
  </conditionalFormatting>
  <conditionalFormatting sqref="Y1167">
    <cfRule type="expression" dxfId="6620" priority="3433">
      <formula>$CI$1=3</formula>
    </cfRule>
  </conditionalFormatting>
  <conditionalFormatting sqref="Y1168">
    <cfRule type="expression" dxfId="6619" priority="3432">
      <formula>$CI$1=4</formula>
    </cfRule>
  </conditionalFormatting>
  <conditionalFormatting sqref="Y1175">
    <cfRule type="expression" dxfId="6618" priority="3347">
      <formula>$CI$1=1</formula>
    </cfRule>
  </conditionalFormatting>
  <conditionalFormatting sqref="Y1176">
    <cfRule type="expression" dxfId="6617" priority="3346">
      <formula>$CI$1=2</formula>
    </cfRule>
  </conditionalFormatting>
  <conditionalFormatting sqref="Y1177">
    <cfRule type="expression" dxfId="6616" priority="3345">
      <formula>$CI$1=3</formula>
    </cfRule>
  </conditionalFormatting>
  <conditionalFormatting sqref="Y1178">
    <cfRule type="expression" dxfId="6615" priority="3344">
      <formula>$CI$1=4</formula>
    </cfRule>
  </conditionalFormatting>
  <conditionalFormatting sqref="Y1185">
    <cfRule type="expression" dxfId="6614" priority="3259">
      <formula>$CI$1=1</formula>
    </cfRule>
  </conditionalFormatting>
  <conditionalFormatting sqref="Y1186">
    <cfRule type="expression" dxfId="6613" priority="3258">
      <formula>$CI$1=2</formula>
    </cfRule>
  </conditionalFormatting>
  <conditionalFormatting sqref="Y1187">
    <cfRule type="expression" dxfId="6612" priority="3257">
      <formula>$CI$1=3</formula>
    </cfRule>
  </conditionalFormatting>
  <conditionalFormatting sqref="Y1188">
    <cfRule type="expression" dxfId="6611" priority="3256">
      <formula>$CI$1=4</formula>
    </cfRule>
  </conditionalFormatting>
  <conditionalFormatting sqref="Y1195">
    <cfRule type="expression" dxfId="6610" priority="3171">
      <formula>$CI$1=1</formula>
    </cfRule>
  </conditionalFormatting>
  <conditionalFormatting sqref="Y1196">
    <cfRule type="expression" dxfId="6609" priority="3170">
      <formula>$CI$1=2</formula>
    </cfRule>
  </conditionalFormatting>
  <conditionalFormatting sqref="Y1197">
    <cfRule type="expression" dxfId="6608" priority="3169">
      <formula>$CI$1=3</formula>
    </cfRule>
  </conditionalFormatting>
  <conditionalFormatting sqref="Y1198">
    <cfRule type="expression" dxfId="6607" priority="3168">
      <formula>$CI$1=4</formula>
    </cfRule>
  </conditionalFormatting>
  <conditionalFormatting sqref="Y1205">
    <cfRule type="expression" dxfId="6606" priority="3083">
      <formula>$CI$1=1</formula>
    </cfRule>
  </conditionalFormatting>
  <conditionalFormatting sqref="Y1206">
    <cfRule type="expression" dxfId="6605" priority="3082">
      <formula>$CI$1=2</formula>
    </cfRule>
  </conditionalFormatting>
  <conditionalFormatting sqref="Y1207">
    <cfRule type="expression" dxfId="6604" priority="3081">
      <formula>$CI$1=3</formula>
    </cfRule>
  </conditionalFormatting>
  <conditionalFormatting sqref="Y1208">
    <cfRule type="expression" dxfId="6603" priority="3080">
      <formula>$CI$1=4</formula>
    </cfRule>
  </conditionalFormatting>
  <conditionalFormatting sqref="Y1215">
    <cfRule type="expression" dxfId="6602" priority="2995">
      <formula>$CI$1=1</formula>
    </cfRule>
  </conditionalFormatting>
  <conditionalFormatting sqref="Y1216">
    <cfRule type="expression" dxfId="6601" priority="2994">
      <formula>$CI$1=2</formula>
    </cfRule>
  </conditionalFormatting>
  <conditionalFormatting sqref="Y1217">
    <cfRule type="expression" dxfId="6600" priority="2993">
      <formula>$CI$1=3</formula>
    </cfRule>
  </conditionalFormatting>
  <conditionalFormatting sqref="Y1218">
    <cfRule type="expression" dxfId="6599" priority="2992">
      <formula>$CI$1=4</formula>
    </cfRule>
  </conditionalFormatting>
  <conditionalFormatting sqref="Y1225">
    <cfRule type="expression" dxfId="6598" priority="2907">
      <formula>$CI$1=1</formula>
    </cfRule>
  </conditionalFormatting>
  <conditionalFormatting sqref="Y1226">
    <cfRule type="expression" dxfId="6597" priority="2906">
      <formula>$CI$1=2</formula>
    </cfRule>
  </conditionalFormatting>
  <conditionalFormatting sqref="Y1227">
    <cfRule type="expression" dxfId="6596" priority="2905">
      <formula>$CI$1=3</formula>
    </cfRule>
  </conditionalFormatting>
  <conditionalFormatting sqref="Y1228">
    <cfRule type="expression" dxfId="6595" priority="2904">
      <formula>$CI$1=4</formula>
    </cfRule>
  </conditionalFormatting>
  <conditionalFormatting sqref="Y1235">
    <cfRule type="expression" dxfId="6594" priority="2819">
      <formula>$CI$1=1</formula>
    </cfRule>
  </conditionalFormatting>
  <conditionalFormatting sqref="Y1236">
    <cfRule type="expression" dxfId="6593" priority="2818">
      <formula>$CI$1=2</formula>
    </cfRule>
  </conditionalFormatting>
  <conditionalFormatting sqref="Y1237">
    <cfRule type="expression" dxfId="6592" priority="2817">
      <formula>$CI$1=3</formula>
    </cfRule>
  </conditionalFormatting>
  <conditionalFormatting sqref="Y1238">
    <cfRule type="expression" dxfId="6591" priority="2816">
      <formula>$CI$1=4</formula>
    </cfRule>
  </conditionalFormatting>
  <conditionalFormatting sqref="Y1245">
    <cfRule type="expression" dxfId="6590" priority="2731">
      <formula>$CI$1=1</formula>
    </cfRule>
  </conditionalFormatting>
  <conditionalFormatting sqref="Y1246">
    <cfRule type="expression" dxfId="6589" priority="2730">
      <formula>$CI$1=2</formula>
    </cfRule>
  </conditionalFormatting>
  <conditionalFormatting sqref="Y1247">
    <cfRule type="expression" dxfId="6588" priority="2729">
      <formula>$CI$1=3</formula>
    </cfRule>
  </conditionalFormatting>
  <conditionalFormatting sqref="Y1248">
    <cfRule type="expression" dxfId="6587" priority="2728">
      <formula>$CI$1=4</formula>
    </cfRule>
  </conditionalFormatting>
  <conditionalFormatting sqref="Y1255">
    <cfRule type="expression" dxfId="6586" priority="2643">
      <formula>$CI$1=1</formula>
    </cfRule>
  </conditionalFormatting>
  <conditionalFormatting sqref="Y1256">
    <cfRule type="expression" dxfId="6585" priority="2642">
      <formula>$CI$1=2</formula>
    </cfRule>
  </conditionalFormatting>
  <conditionalFormatting sqref="Y1257">
    <cfRule type="expression" dxfId="6584" priority="2641">
      <formula>$CI$1=3</formula>
    </cfRule>
  </conditionalFormatting>
  <conditionalFormatting sqref="Y1258">
    <cfRule type="expression" dxfId="6583" priority="2640">
      <formula>$CI$1=4</formula>
    </cfRule>
  </conditionalFormatting>
  <conditionalFormatting sqref="Y1265">
    <cfRule type="expression" dxfId="6582" priority="2555">
      <formula>$CI$1=1</formula>
    </cfRule>
  </conditionalFormatting>
  <conditionalFormatting sqref="Y1266">
    <cfRule type="expression" dxfId="6581" priority="2554">
      <formula>$CI$1=2</formula>
    </cfRule>
  </conditionalFormatting>
  <conditionalFormatting sqref="Y1267">
    <cfRule type="expression" dxfId="6580" priority="2553">
      <formula>$CI$1=3</formula>
    </cfRule>
  </conditionalFormatting>
  <conditionalFormatting sqref="Y1268">
    <cfRule type="expression" dxfId="6579" priority="2552">
      <formula>$CI$1=4</formula>
    </cfRule>
  </conditionalFormatting>
  <conditionalFormatting sqref="Y1275">
    <cfRule type="expression" dxfId="6578" priority="2467">
      <formula>$CI$1=1</formula>
    </cfRule>
  </conditionalFormatting>
  <conditionalFormatting sqref="Y1276">
    <cfRule type="expression" dxfId="6577" priority="2466">
      <formula>$CI$1=2</formula>
    </cfRule>
  </conditionalFormatting>
  <conditionalFormatting sqref="Y1277">
    <cfRule type="expression" dxfId="6576" priority="2465">
      <formula>$CI$1=3</formula>
    </cfRule>
  </conditionalFormatting>
  <conditionalFormatting sqref="Y1278">
    <cfRule type="expression" dxfId="6575" priority="2464">
      <formula>$CI$1=4</formula>
    </cfRule>
  </conditionalFormatting>
  <conditionalFormatting sqref="Y1285">
    <cfRule type="expression" dxfId="6574" priority="2379">
      <formula>$CI$1=1</formula>
    </cfRule>
  </conditionalFormatting>
  <conditionalFormatting sqref="Y1286">
    <cfRule type="expression" dxfId="6573" priority="2378">
      <formula>$CI$1=2</formula>
    </cfRule>
  </conditionalFormatting>
  <conditionalFormatting sqref="Y1287">
    <cfRule type="expression" dxfId="6572" priority="2377">
      <formula>$CI$1=3</formula>
    </cfRule>
  </conditionalFormatting>
  <conditionalFormatting sqref="Y1288">
    <cfRule type="expression" dxfId="6571" priority="2376">
      <formula>$CI$1=4</formula>
    </cfRule>
  </conditionalFormatting>
  <conditionalFormatting sqref="Y1295">
    <cfRule type="expression" dxfId="6570" priority="2291">
      <formula>$CI$1=1</formula>
    </cfRule>
  </conditionalFormatting>
  <conditionalFormatting sqref="Y1296">
    <cfRule type="expression" dxfId="6569" priority="2290">
      <formula>$CI$1=2</formula>
    </cfRule>
  </conditionalFormatting>
  <conditionalFormatting sqref="Y1297">
    <cfRule type="expression" dxfId="6568" priority="2289">
      <formula>$CI$1=3</formula>
    </cfRule>
  </conditionalFormatting>
  <conditionalFormatting sqref="Y1298">
    <cfRule type="expression" dxfId="6567" priority="2288">
      <formula>$CI$1=4</formula>
    </cfRule>
  </conditionalFormatting>
  <conditionalFormatting sqref="Y1305">
    <cfRule type="expression" dxfId="6566" priority="2203">
      <formula>$CI$1=1</formula>
    </cfRule>
  </conditionalFormatting>
  <conditionalFormatting sqref="Y1306">
    <cfRule type="expression" dxfId="6565" priority="2202">
      <formula>$CI$1=2</formula>
    </cfRule>
  </conditionalFormatting>
  <conditionalFormatting sqref="Y1307">
    <cfRule type="expression" dxfId="6564" priority="2201">
      <formula>$CI$1=3</formula>
    </cfRule>
  </conditionalFormatting>
  <conditionalFormatting sqref="Y1308">
    <cfRule type="expression" dxfId="6563" priority="2200">
      <formula>$CI$1=4</formula>
    </cfRule>
  </conditionalFormatting>
  <conditionalFormatting sqref="Y1315">
    <cfRule type="expression" dxfId="6562" priority="2115">
      <formula>$CI$1=1</formula>
    </cfRule>
  </conditionalFormatting>
  <conditionalFormatting sqref="Y1316">
    <cfRule type="expression" dxfId="6561" priority="2114">
      <formula>$CI$1=2</formula>
    </cfRule>
  </conditionalFormatting>
  <conditionalFormatting sqref="Y1317">
    <cfRule type="expression" dxfId="6560" priority="2113">
      <formula>$CI$1=3</formula>
    </cfRule>
  </conditionalFormatting>
  <conditionalFormatting sqref="Y1318">
    <cfRule type="expression" dxfId="6559" priority="2112">
      <formula>$CI$1=4</formula>
    </cfRule>
  </conditionalFormatting>
  <conditionalFormatting sqref="Y1325">
    <cfRule type="expression" dxfId="6558" priority="2027">
      <formula>$CI$1=1</formula>
    </cfRule>
  </conditionalFormatting>
  <conditionalFormatting sqref="Y1326">
    <cfRule type="expression" dxfId="6557" priority="2026">
      <formula>$CI$1=2</formula>
    </cfRule>
  </conditionalFormatting>
  <conditionalFormatting sqref="Y1327">
    <cfRule type="expression" dxfId="6556" priority="2025">
      <formula>$CI$1=3</formula>
    </cfRule>
  </conditionalFormatting>
  <conditionalFormatting sqref="Y1328">
    <cfRule type="expression" dxfId="6555" priority="2024">
      <formula>$CI$1=4</formula>
    </cfRule>
  </conditionalFormatting>
  <conditionalFormatting sqref="Y1335">
    <cfRule type="expression" dxfId="6554" priority="1939">
      <formula>$CI$1=1</formula>
    </cfRule>
  </conditionalFormatting>
  <conditionalFormatting sqref="Y1336">
    <cfRule type="expression" dxfId="6553" priority="1938">
      <formula>$CI$1=2</formula>
    </cfRule>
  </conditionalFormatting>
  <conditionalFormatting sqref="Y1337">
    <cfRule type="expression" dxfId="6552" priority="1937">
      <formula>$CI$1=3</formula>
    </cfRule>
  </conditionalFormatting>
  <conditionalFormatting sqref="Y1338">
    <cfRule type="expression" dxfId="6551" priority="1936">
      <formula>$CI$1=4</formula>
    </cfRule>
  </conditionalFormatting>
  <conditionalFormatting sqref="Y1345">
    <cfRule type="expression" dxfId="6550" priority="1851">
      <formula>$CI$1=1</formula>
    </cfRule>
  </conditionalFormatting>
  <conditionalFormatting sqref="Y1346">
    <cfRule type="expression" dxfId="6549" priority="1850">
      <formula>$CI$1=2</formula>
    </cfRule>
  </conditionalFormatting>
  <conditionalFormatting sqref="Y1347">
    <cfRule type="expression" dxfId="6548" priority="1849">
      <formula>$CI$1=3</formula>
    </cfRule>
  </conditionalFormatting>
  <conditionalFormatting sqref="Y1348">
    <cfRule type="expression" dxfId="6547" priority="1848">
      <formula>$CI$1=4</formula>
    </cfRule>
  </conditionalFormatting>
  <conditionalFormatting sqref="Y1355">
    <cfRule type="expression" dxfId="6546" priority="1763">
      <formula>$CI$1=1</formula>
    </cfRule>
  </conditionalFormatting>
  <conditionalFormatting sqref="Y1356">
    <cfRule type="expression" dxfId="6545" priority="1762">
      <formula>$CI$1=2</formula>
    </cfRule>
  </conditionalFormatting>
  <conditionalFormatting sqref="Y1357">
    <cfRule type="expression" dxfId="6544" priority="1761">
      <formula>$CI$1=3</formula>
    </cfRule>
  </conditionalFormatting>
  <conditionalFormatting sqref="Y1358">
    <cfRule type="expression" dxfId="6543" priority="1760">
      <formula>$CI$1=4</formula>
    </cfRule>
  </conditionalFormatting>
  <conditionalFormatting sqref="Y1365">
    <cfRule type="expression" dxfId="6542" priority="1675">
      <formula>$CI$1=1</formula>
    </cfRule>
  </conditionalFormatting>
  <conditionalFormatting sqref="Y1366">
    <cfRule type="expression" dxfId="6541" priority="1674">
      <formula>$CI$1=2</formula>
    </cfRule>
  </conditionalFormatting>
  <conditionalFormatting sqref="Y1367">
    <cfRule type="expression" dxfId="6540" priority="1673">
      <formula>$CI$1=3</formula>
    </cfRule>
  </conditionalFormatting>
  <conditionalFormatting sqref="Y1368">
    <cfRule type="expression" dxfId="6539" priority="1672">
      <formula>$CI$1=4</formula>
    </cfRule>
  </conditionalFormatting>
  <conditionalFormatting sqref="Y1375">
    <cfRule type="expression" dxfId="6538" priority="1587">
      <formula>$CI$1=1</formula>
    </cfRule>
  </conditionalFormatting>
  <conditionalFormatting sqref="Y1376">
    <cfRule type="expression" dxfId="6537" priority="1586">
      <formula>$CI$1=2</formula>
    </cfRule>
  </conditionalFormatting>
  <conditionalFormatting sqref="Y1377">
    <cfRule type="expression" dxfId="6536" priority="1585">
      <formula>$CI$1=3</formula>
    </cfRule>
  </conditionalFormatting>
  <conditionalFormatting sqref="Y1378">
    <cfRule type="expression" dxfId="6535" priority="1584">
      <formula>$CI$1=4</formula>
    </cfRule>
  </conditionalFormatting>
  <conditionalFormatting sqref="Y1385">
    <cfRule type="expression" dxfId="6534" priority="1499">
      <formula>$CI$1=1</formula>
    </cfRule>
  </conditionalFormatting>
  <conditionalFormatting sqref="Y1386">
    <cfRule type="expression" dxfId="6533" priority="1498">
      <formula>$CI$1=2</formula>
    </cfRule>
  </conditionalFormatting>
  <conditionalFormatting sqref="Y1387">
    <cfRule type="expression" dxfId="6532" priority="1497">
      <formula>$CI$1=3</formula>
    </cfRule>
  </conditionalFormatting>
  <conditionalFormatting sqref="Y1388">
    <cfRule type="expression" dxfId="6531" priority="1496">
      <formula>$CI$1=4</formula>
    </cfRule>
  </conditionalFormatting>
  <conditionalFormatting sqref="Y1395">
    <cfRule type="expression" dxfId="6530" priority="1411">
      <formula>$CI$1=1</formula>
    </cfRule>
  </conditionalFormatting>
  <conditionalFormatting sqref="Y1396">
    <cfRule type="expression" dxfId="6529" priority="1410">
      <formula>$CI$1=2</formula>
    </cfRule>
  </conditionalFormatting>
  <conditionalFormatting sqref="Y1397">
    <cfRule type="expression" dxfId="6528" priority="1409">
      <formula>$CI$1=3</formula>
    </cfRule>
  </conditionalFormatting>
  <conditionalFormatting sqref="Y1398">
    <cfRule type="expression" dxfId="6527" priority="1408">
      <formula>$CI$1=4</formula>
    </cfRule>
  </conditionalFormatting>
  <conditionalFormatting sqref="Y1405">
    <cfRule type="expression" dxfId="6526" priority="1323">
      <formula>$CI$1=1</formula>
    </cfRule>
  </conditionalFormatting>
  <conditionalFormatting sqref="Y1406">
    <cfRule type="expression" dxfId="6525" priority="1322">
      <formula>$CI$1=2</formula>
    </cfRule>
  </conditionalFormatting>
  <conditionalFormatting sqref="Y1407">
    <cfRule type="expression" dxfId="6524" priority="1321">
      <formula>$CI$1=3</formula>
    </cfRule>
  </conditionalFormatting>
  <conditionalFormatting sqref="Y1408">
    <cfRule type="expression" dxfId="6523" priority="1320">
      <formula>$CI$1=4</formula>
    </cfRule>
  </conditionalFormatting>
  <conditionalFormatting sqref="Y1415">
    <cfRule type="expression" dxfId="6522" priority="1235">
      <formula>$CI$1=1</formula>
    </cfRule>
  </conditionalFormatting>
  <conditionalFormatting sqref="Y1416">
    <cfRule type="expression" dxfId="6521" priority="1234">
      <formula>$CI$1=2</formula>
    </cfRule>
  </conditionalFormatting>
  <conditionalFormatting sqref="Y1417">
    <cfRule type="expression" dxfId="6520" priority="1233">
      <formula>$CI$1=3</formula>
    </cfRule>
  </conditionalFormatting>
  <conditionalFormatting sqref="Y1418">
    <cfRule type="expression" dxfId="6519" priority="1232">
      <formula>$CI$1=4</formula>
    </cfRule>
  </conditionalFormatting>
  <conditionalFormatting sqref="Y1425">
    <cfRule type="expression" dxfId="6518" priority="1147">
      <formula>$CI$1=1</formula>
    </cfRule>
  </conditionalFormatting>
  <conditionalFormatting sqref="Y1426">
    <cfRule type="expression" dxfId="6517" priority="1146">
      <formula>$CI$1=2</formula>
    </cfRule>
  </conditionalFormatting>
  <conditionalFormatting sqref="Y1427">
    <cfRule type="expression" dxfId="6516" priority="1145">
      <formula>$CI$1=3</formula>
    </cfRule>
  </conditionalFormatting>
  <conditionalFormatting sqref="Y1428">
    <cfRule type="expression" dxfId="6515" priority="1144">
      <formula>$CI$1=4</formula>
    </cfRule>
  </conditionalFormatting>
  <conditionalFormatting sqref="Y1435">
    <cfRule type="expression" dxfId="6514" priority="1059">
      <formula>$CI$1=1</formula>
    </cfRule>
  </conditionalFormatting>
  <conditionalFormatting sqref="Y1436">
    <cfRule type="expression" dxfId="6513" priority="1058">
      <formula>$CI$1=2</formula>
    </cfRule>
  </conditionalFormatting>
  <conditionalFormatting sqref="Y1437">
    <cfRule type="expression" dxfId="6512" priority="1057">
      <formula>$CI$1=3</formula>
    </cfRule>
  </conditionalFormatting>
  <conditionalFormatting sqref="Y1438">
    <cfRule type="expression" dxfId="6511" priority="1056">
      <formula>$CI$1=4</formula>
    </cfRule>
  </conditionalFormatting>
  <conditionalFormatting sqref="Y1445">
    <cfRule type="expression" dxfId="6510" priority="971">
      <formula>$CI$1=1</formula>
    </cfRule>
  </conditionalFormatting>
  <conditionalFormatting sqref="Y1446">
    <cfRule type="expression" dxfId="6509" priority="970">
      <formula>$CI$1=2</formula>
    </cfRule>
  </conditionalFormatting>
  <conditionalFormatting sqref="Y1447">
    <cfRule type="expression" dxfId="6508" priority="969">
      <formula>$CI$1=3</formula>
    </cfRule>
  </conditionalFormatting>
  <conditionalFormatting sqref="Y1448">
    <cfRule type="expression" dxfId="6507" priority="968">
      <formula>$CI$1=4</formula>
    </cfRule>
  </conditionalFormatting>
  <conditionalFormatting sqref="Y1455">
    <cfRule type="expression" dxfId="6506" priority="883">
      <formula>$CI$1=1</formula>
    </cfRule>
  </conditionalFormatting>
  <conditionalFormatting sqref="Y1456">
    <cfRule type="expression" dxfId="6505" priority="882">
      <formula>$CI$1=2</formula>
    </cfRule>
  </conditionalFormatting>
  <conditionalFormatting sqref="Y1457">
    <cfRule type="expression" dxfId="6504" priority="881">
      <formula>$CI$1=3</formula>
    </cfRule>
  </conditionalFormatting>
  <conditionalFormatting sqref="Y1458">
    <cfRule type="expression" dxfId="6503" priority="880">
      <formula>$CI$1=4</formula>
    </cfRule>
  </conditionalFormatting>
  <conditionalFormatting sqref="Y1465">
    <cfRule type="expression" dxfId="6502" priority="795">
      <formula>$CI$1=1</formula>
    </cfRule>
  </conditionalFormatting>
  <conditionalFormatting sqref="Y1466">
    <cfRule type="expression" dxfId="6501" priority="794">
      <formula>$CI$1=2</formula>
    </cfRule>
  </conditionalFormatting>
  <conditionalFormatting sqref="Y1467">
    <cfRule type="expression" dxfId="6500" priority="793">
      <formula>$CI$1=3</formula>
    </cfRule>
  </conditionalFormatting>
  <conditionalFormatting sqref="Y1468">
    <cfRule type="expression" dxfId="6499" priority="792">
      <formula>$CI$1=4</formula>
    </cfRule>
  </conditionalFormatting>
  <conditionalFormatting sqref="Y1475">
    <cfRule type="expression" dxfId="6498" priority="707">
      <formula>$CI$1=1</formula>
    </cfRule>
  </conditionalFormatting>
  <conditionalFormatting sqref="Y1476">
    <cfRule type="expression" dxfId="6497" priority="706">
      <formula>$CI$1=2</formula>
    </cfRule>
  </conditionalFormatting>
  <conditionalFormatting sqref="Y1477">
    <cfRule type="expression" dxfId="6496" priority="705">
      <formula>$CI$1=3</formula>
    </cfRule>
  </conditionalFormatting>
  <conditionalFormatting sqref="Y1478">
    <cfRule type="expression" dxfId="6495" priority="704">
      <formula>$CI$1=4</formula>
    </cfRule>
  </conditionalFormatting>
  <conditionalFormatting sqref="Y1485">
    <cfRule type="expression" dxfId="6494" priority="619">
      <formula>$CI$1=1</formula>
    </cfRule>
  </conditionalFormatting>
  <conditionalFormatting sqref="Y1486">
    <cfRule type="expression" dxfId="6493" priority="618">
      <formula>$CI$1=2</formula>
    </cfRule>
  </conditionalFormatting>
  <conditionalFormatting sqref="Y1487">
    <cfRule type="expression" dxfId="6492" priority="617">
      <formula>$CI$1=3</formula>
    </cfRule>
  </conditionalFormatting>
  <conditionalFormatting sqref="Y1488">
    <cfRule type="expression" dxfId="6491" priority="616">
      <formula>$CI$1=4</formula>
    </cfRule>
  </conditionalFormatting>
  <conditionalFormatting sqref="Y1495">
    <cfRule type="expression" dxfId="6490" priority="531">
      <formula>$CI$1=1</formula>
    </cfRule>
  </conditionalFormatting>
  <conditionalFormatting sqref="Y1496">
    <cfRule type="expression" dxfId="6489" priority="530">
      <formula>$CI$1=2</formula>
    </cfRule>
  </conditionalFormatting>
  <conditionalFormatting sqref="Y1497">
    <cfRule type="expression" dxfId="6488" priority="529">
      <formula>$CI$1=3</formula>
    </cfRule>
  </conditionalFormatting>
  <conditionalFormatting sqref="Y1498">
    <cfRule type="expression" dxfId="6487" priority="528">
      <formula>$CI$1=4</formula>
    </cfRule>
  </conditionalFormatting>
  <conditionalFormatting sqref="AA5">
    <cfRule type="expression" dxfId="6486" priority="23427">
      <formula>$CI$1=1</formula>
    </cfRule>
  </conditionalFormatting>
  <conditionalFormatting sqref="AA6">
    <cfRule type="expression" dxfId="6485" priority="23426">
      <formula>$CI$1=2</formula>
    </cfRule>
  </conditionalFormatting>
  <conditionalFormatting sqref="AA7">
    <cfRule type="expression" dxfId="6484" priority="23425">
      <formula>$CI$1=3</formula>
    </cfRule>
  </conditionalFormatting>
  <conditionalFormatting sqref="AA8">
    <cfRule type="expression" dxfId="6483" priority="23424">
      <formula>$CI$1=4</formula>
    </cfRule>
  </conditionalFormatting>
  <conditionalFormatting sqref="AA15">
    <cfRule type="expression" dxfId="6482" priority="13551">
      <formula>$CI$1=1</formula>
    </cfRule>
  </conditionalFormatting>
  <conditionalFormatting sqref="AA16">
    <cfRule type="expression" dxfId="6481" priority="13550">
      <formula>$CI$1=2</formula>
    </cfRule>
  </conditionalFormatting>
  <conditionalFormatting sqref="AA17">
    <cfRule type="expression" dxfId="6480" priority="13549">
      <formula>$CI$1=3</formula>
    </cfRule>
  </conditionalFormatting>
  <conditionalFormatting sqref="AA18">
    <cfRule type="expression" dxfId="6479" priority="13548">
      <formula>$CI$1=4</formula>
    </cfRule>
  </conditionalFormatting>
  <conditionalFormatting sqref="AA25">
    <cfRule type="expression" dxfId="6478" priority="13463">
      <formula>$CI$1=1</formula>
    </cfRule>
  </conditionalFormatting>
  <conditionalFormatting sqref="AA26">
    <cfRule type="expression" dxfId="6477" priority="13462">
      <formula>$CI$1=2</formula>
    </cfRule>
  </conditionalFormatting>
  <conditionalFormatting sqref="AA27">
    <cfRule type="expression" dxfId="6476" priority="13461">
      <formula>$CI$1=3</formula>
    </cfRule>
  </conditionalFormatting>
  <conditionalFormatting sqref="AA28">
    <cfRule type="expression" dxfId="6475" priority="13460">
      <formula>$CI$1=4</formula>
    </cfRule>
  </conditionalFormatting>
  <conditionalFormatting sqref="AA35">
    <cfRule type="expression" dxfId="6474" priority="13375">
      <formula>$CI$1=1</formula>
    </cfRule>
  </conditionalFormatting>
  <conditionalFormatting sqref="AA36">
    <cfRule type="expression" dxfId="6473" priority="13374">
      <formula>$CI$1=2</formula>
    </cfRule>
  </conditionalFormatting>
  <conditionalFormatting sqref="AA37">
    <cfRule type="expression" dxfId="6472" priority="13373">
      <formula>$CI$1=3</formula>
    </cfRule>
  </conditionalFormatting>
  <conditionalFormatting sqref="AA38">
    <cfRule type="expression" dxfId="6471" priority="13372">
      <formula>$CI$1=4</formula>
    </cfRule>
  </conditionalFormatting>
  <conditionalFormatting sqref="AA45">
    <cfRule type="expression" dxfId="6470" priority="13287">
      <formula>$CI$1=1</formula>
    </cfRule>
  </conditionalFormatting>
  <conditionalFormatting sqref="AA46">
    <cfRule type="expression" dxfId="6469" priority="13286">
      <formula>$CI$1=2</formula>
    </cfRule>
  </conditionalFormatting>
  <conditionalFormatting sqref="AA47">
    <cfRule type="expression" dxfId="6468" priority="13285">
      <formula>$CI$1=3</formula>
    </cfRule>
  </conditionalFormatting>
  <conditionalFormatting sqref="AA48">
    <cfRule type="expression" dxfId="6467" priority="13284">
      <formula>$CI$1=4</formula>
    </cfRule>
  </conditionalFormatting>
  <conditionalFormatting sqref="AA55">
    <cfRule type="expression" dxfId="6466" priority="13199">
      <formula>$CI$1=1</formula>
    </cfRule>
  </conditionalFormatting>
  <conditionalFormatting sqref="AA56">
    <cfRule type="expression" dxfId="6465" priority="13198">
      <formula>$CI$1=2</formula>
    </cfRule>
  </conditionalFormatting>
  <conditionalFormatting sqref="AA57">
    <cfRule type="expression" dxfId="6464" priority="13197">
      <formula>$CI$1=3</formula>
    </cfRule>
  </conditionalFormatting>
  <conditionalFormatting sqref="AA58">
    <cfRule type="expression" dxfId="6463" priority="13196">
      <formula>$CI$1=4</formula>
    </cfRule>
  </conditionalFormatting>
  <conditionalFormatting sqref="AA65">
    <cfRule type="expression" dxfId="6462" priority="13111">
      <formula>$CI$1=1</formula>
    </cfRule>
  </conditionalFormatting>
  <conditionalFormatting sqref="AA66">
    <cfRule type="expression" dxfId="6461" priority="13110">
      <formula>$CI$1=2</formula>
    </cfRule>
  </conditionalFormatting>
  <conditionalFormatting sqref="AA67">
    <cfRule type="expression" dxfId="6460" priority="13109">
      <formula>$CI$1=3</formula>
    </cfRule>
  </conditionalFormatting>
  <conditionalFormatting sqref="AA68">
    <cfRule type="expression" dxfId="6459" priority="13108">
      <formula>$CI$1=4</formula>
    </cfRule>
  </conditionalFormatting>
  <conditionalFormatting sqref="AA75">
    <cfRule type="expression" dxfId="6458" priority="13023">
      <formula>$CI$1=1</formula>
    </cfRule>
  </conditionalFormatting>
  <conditionalFormatting sqref="AA76">
    <cfRule type="expression" dxfId="6457" priority="13022">
      <formula>$CI$1=2</formula>
    </cfRule>
  </conditionalFormatting>
  <conditionalFormatting sqref="AA77">
    <cfRule type="expression" dxfId="6456" priority="13021">
      <formula>$CI$1=3</formula>
    </cfRule>
  </conditionalFormatting>
  <conditionalFormatting sqref="AA78">
    <cfRule type="expression" dxfId="6455" priority="13020">
      <formula>$CI$1=4</formula>
    </cfRule>
  </conditionalFormatting>
  <conditionalFormatting sqref="AA85">
    <cfRule type="expression" dxfId="6454" priority="12935">
      <formula>$CI$1=1</formula>
    </cfRule>
  </conditionalFormatting>
  <conditionalFormatting sqref="AA86">
    <cfRule type="expression" dxfId="6453" priority="12934">
      <formula>$CI$1=2</formula>
    </cfRule>
  </conditionalFormatting>
  <conditionalFormatting sqref="AA87">
    <cfRule type="expression" dxfId="6452" priority="12933">
      <formula>$CI$1=3</formula>
    </cfRule>
  </conditionalFormatting>
  <conditionalFormatting sqref="AA88">
    <cfRule type="expression" dxfId="6451" priority="12932">
      <formula>$CI$1=4</formula>
    </cfRule>
  </conditionalFormatting>
  <conditionalFormatting sqref="AA95">
    <cfRule type="expression" dxfId="6450" priority="12847">
      <formula>$CI$1=1</formula>
    </cfRule>
  </conditionalFormatting>
  <conditionalFormatting sqref="AA96">
    <cfRule type="expression" dxfId="6449" priority="12846">
      <formula>$CI$1=2</formula>
    </cfRule>
  </conditionalFormatting>
  <conditionalFormatting sqref="AA97">
    <cfRule type="expression" dxfId="6448" priority="12845">
      <formula>$CI$1=3</formula>
    </cfRule>
  </conditionalFormatting>
  <conditionalFormatting sqref="AA98">
    <cfRule type="expression" dxfId="6447" priority="12844">
      <formula>$CI$1=4</formula>
    </cfRule>
  </conditionalFormatting>
  <conditionalFormatting sqref="AA105">
    <cfRule type="expression" dxfId="6446" priority="12759">
      <formula>$CI$1=1</formula>
    </cfRule>
  </conditionalFormatting>
  <conditionalFormatting sqref="AA106">
    <cfRule type="expression" dxfId="6445" priority="12758">
      <formula>$CI$1=2</formula>
    </cfRule>
  </conditionalFormatting>
  <conditionalFormatting sqref="AA107">
    <cfRule type="expression" dxfId="6444" priority="12757">
      <formula>$CI$1=3</formula>
    </cfRule>
  </conditionalFormatting>
  <conditionalFormatting sqref="AA108">
    <cfRule type="expression" dxfId="6443" priority="12756">
      <formula>$CI$1=4</formula>
    </cfRule>
  </conditionalFormatting>
  <conditionalFormatting sqref="AA115">
    <cfRule type="expression" dxfId="6442" priority="12671">
      <formula>$CI$1=1</formula>
    </cfRule>
  </conditionalFormatting>
  <conditionalFormatting sqref="AA116">
    <cfRule type="expression" dxfId="6441" priority="12670">
      <formula>$CI$1=2</formula>
    </cfRule>
  </conditionalFormatting>
  <conditionalFormatting sqref="AA117">
    <cfRule type="expression" dxfId="6440" priority="12669">
      <formula>$CI$1=3</formula>
    </cfRule>
  </conditionalFormatting>
  <conditionalFormatting sqref="AA118">
    <cfRule type="expression" dxfId="6439" priority="12668">
      <formula>$CI$1=4</formula>
    </cfRule>
  </conditionalFormatting>
  <conditionalFormatting sqref="AA125 AA135">
    <cfRule type="expression" dxfId="6438" priority="12495">
      <formula>$CI$1=1</formula>
    </cfRule>
  </conditionalFormatting>
  <conditionalFormatting sqref="AA126 AA136">
    <cfRule type="expression" dxfId="6437" priority="12494">
      <formula>$CI$1=2</formula>
    </cfRule>
  </conditionalFormatting>
  <conditionalFormatting sqref="AA127 AA137">
    <cfRule type="expression" dxfId="6436" priority="12493">
      <formula>$CI$1=3</formula>
    </cfRule>
  </conditionalFormatting>
  <conditionalFormatting sqref="AA128 AA138">
    <cfRule type="expression" dxfId="6435" priority="12492">
      <formula>$CI$1=4</formula>
    </cfRule>
  </conditionalFormatting>
  <conditionalFormatting sqref="AA145 AA155">
    <cfRule type="expression" dxfId="6434" priority="12319">
      <formula>$CI$1=1</formula>
    </cfRule>
  </conditionalFormatting>
  <conditionalFormatting sqref="AA146 AA156">
    <cfRule type="expression" dxfId="6433" priority="12318">
      <formula>$CI$1=2</formula>
    </cfRule>
  </conditionalFormatting>
  <conditionalFormatting sqref="AA147 AA157">
    <cfRule type="expression" dxfId="6432" priority="12317">
      <formula>$CI$1=3</formula>
    </cfRule>
  </conditionalFormatting>
  <conditionalFormatting sqref="AA148 AA158">
    <cfRule type="expression" dxfId="6431" priority="12316">
      <formula>$CI$1=4</formula>
    </cfRule>
  </conditionalFormatting>
  <conditionalFormatting sqref="AA165">
    <cfRule type="expression" dxfId="6430" priority="12231">
      <formula>$CI$1=1</formula>
    </cfRule>
  </conditionalFormatting>
  <conditionalFormatting sqref="AA166">
    <cfRule type="expression" dxfId="6429" priority="12230">
      <formula>$CI$1=2</formula>
    </cfRule>
  </conditionalFormatting>
  <conditionalFormatting sqref="AA167">
    <cfRule type="expression" dxfId="6428" priority="12229">
      <formula>$CI$1=3</formula>
    </cfRule>
  </conditionalFormatting>
  <conditionalFormatting sqref="AA168">
    <cfRule type="expression" dxfId="6427" priority="12228">
      <formula>$CI$1=4</formula>
    </cfRule>
  </conditionalFormatting>
  <conditionalFormatting sqref="AA175">
    <cfRule type="expression" dxfId="6426" priority="12143">
      <formula>$CI$1=1</formula>
    </cfRule>
  </conditionalFormatting>
  <conditionalFormatting sqref="AA176">
    <cfRule type="expression" dxfId="6425" priority="12142">
      <formula>$CI$1=2</formula>
    </cfRule>
  </conditionalFormatting>
  <conditionalFormatting sqref="AA177">
    <cfRule type="expression" dxfId="6424" priority="12141">
      <formula>$CI$1=3</formula>
    </cfRule>
  </conditionalFormatting>
  <conditionalFormatting sqref="AA178">
    <cfRule type="expression" dxfId="6423" priority="12140">
      <formula>$CI$1=4</formula>
    </cfRule>
  </conditionalFormatting>
  <conditionalFormatting sqref="AA185 AA195">
    <cfRule type="expression" dxfId="6422" priority="11967">
      <formula>$CI$1=1</formula>
    </cfRule>
  </conditionalFormatting>
  <conditionalFormatting sqref="AA186 AA196">
    <cfRule type="expression" dxfId="6421" priority="11966">
      <formula>$CI$1=2</formula>
    </cfRule>
  </conditionalFormatting>
  <conditionalFormatting sqref="AA187 AA197">
    <cfRule type="expression" dxfId="6420" priority="11965">
      <formula>$CI$1=3</formula>
    </cfRule>
  </conditionalFormatting>
  <conditionalFormatting sqref="AA188 AA198">
    <cfRule type="expression" dxfId="6419" priority="11964">
      <formula>$CI$1=4</formula>
    </cfRule>
  </conditionalFormatting>
  <conditionalFormatting sqref="AA205">
    <cfRule type="expression" dxfId="6418" priority="11879">
      <formula>$CI$1=1</formula>
    </cfRule>
  </conditionalFormatting>
  <conditionalFormatting sqref="AA206">
    <cfRule type="expression" dxfId="6417" priority="11878">
      <formula>$CI$1=2</formula>
    </cfRule>
  </conditionalFormatting>
  <conditionalFormatting sqref="AA207">
    <cfRule type="expression" dxfId="6416" priority="11877">
      <formula>$CI$1=3</formula>
    </cfRule>
  </conditionalFormatting>
  <conditionalFormatting sqref="AA208">
    <cfRule type="expression" dxfId="6415" priority="11876">
      <formula>$CI$1=4</formula>
    </cfRule>
  </conditionalFormatting>
  <conditionalFormatting sqref="AA215">
    <cfRule type="expression" dxfId="6414" priority="11791">
      <formula>$CI$1=1</formula>
    </cfRule>
  </conditionalFormatting>
  <conditionalFormatting sqref="AA216">
    <cfRule type="expression" dxfId="6413" priority="11790">
      <formula>$CI$1=2</formula>
    </cfRule>
  </conditionalFormatting>
  <conditionalFormatting sqref="AA217">
    <cfRule type="expression" dxfId="6412" priority="11789">
      <formula>$CI$1=3</formula>
    </cfRule>
  </conditionalFormatting>
  <conditionalFormatting sqref="AA218">
    <cfRule type="expression" dxfId="6411" priority="11788">
      <formula>$CI$1=4</formula>
    </cfRule>
  </conditionalFormatting>
  <conditionalFormatting sqref="AA225">
    <cfRule type="expression" dxfId="6410" priority="11703">
      <formula>$CI$1=1</formula>
    </cfRule>
  </conditionalFormatting>
  <conditionalFormatting sqref="AA226">
    <cfRule type="expression" dxfId="6409" priority="11702">
      <formula>$CI$1=2</formula>
    </cfRule>
  </conditionalFormatting>
  <conditionalFormatting sqref="AA227">
    <cfRule type="expression" dxfId="6408" priority="11701">
      <formula>$CI$1=3</formula>
    </cfRule>
  </conditionalFormatting>
  <conditionalFormatting sqref="AA228">
    <cfRule type="expression" dxfId="6407" priority="11700">
      <formula>$CI$1=4</formula>
    </cfRule>
  </conditionalFormatting>
  <conditionalFormatting sqref="AA235">
    <cfRule type="expression" dxfId="6406" priority="11615">
      <formula>$CI$1=1</formula>
    </cfRule>
  </conditionalFormatting>
  <conditionalFormatting sqref="AA236">
    <cfRule type="expression" dxfId="6405" priority="11614">
      <formula>$CI$1=2</formula>
    </cfRule>
  </conditionalFormatting>
  <conditionalFormatting sqref="AA237">
    <cfRule type="expression" dxfId="6404" priority="11613">
      <formula>$CI$1=3</formula>
    </cfRule>
  </conditionalFormatting>
  <conditionalFormatting sqref="AA238">
    <cfRule type="expression" dxfId="6403" priority="11612">
      <formula>$CI$1=4</formula>
    </cfRule>
  </conditionalFormatting>
  <conditionalFormatting sqref="AA245">
    <cfRule type="expression" dxfId="6402" priority="11527">
      <formula>$CI$1=1</formula>
    </cfRule>
  </conditionalFormatting>
  <conditionalFormatting sqref="AA246">
    <cfRule type="expression" dxfId="6401" priority="11526">
      <formula>$CI$1=2</formula>
    </cfRule>
  </conditionalFormatting>
  <conditionalFormatting sqref="AA247">
    <cfRule type="expression" dxfId="6400" priority="11525">
      <formula>$CI$1=3</formula>
    </cfRule>
  </conditionalFormatting>
  <conditionalFormatting sqref="AA248">
    <cfRule type="expression" dxfId="6399" priority="11524">
      <formula>$CI$1=4</formula>
    </cfRule>
  </conditionalFormatting>
  <conditionalFormatting sqref="AA255">
    <cfRule type="expression" dxfId="6398" priority="11439">
      <formula>$CI$1=1</formula>
    </cfRule>
  </conditionalFormatting>
  <conditionalFormatting sqref="AA256">
    <cfRule type="expression" dxfId="6397" priority="11438">
      <formula>$CI$1=2</formula>
    </cfRule>
  </conditionalFormatting>
  <conditionalFormatting sqref="AA257">
    <cfRule type="expression" dxfId="6396" priority="11437">
      <formula>$CI$1=3</formula>
    </cfRule>
  </conditionalFormatting>
  <conditionalFormatting sqref="AA258">
    <cfRule type="expression" dxfId="6395" priority="11436">
      <formula>$CI$1=4</formula>
    </cfRule>
  </conditionalFormatting>
  <conditionalFormatting sqref="AA265">
    <cfRule type="expression" dxfId="6394" priority="11351">
      <formula>$CI$1=1</formula>
    </cfRule>
  </conditionalFormatting>
  <conditionalFormatting sqref="AA266">
    <cfRule type="expression" dxfId="6393" priority="11350">
      <formula>$CI$1=2</formula>
    </cfRule>
  </conditionalFormatting>
  <conditionalFormatting sqref="AA267">
    <cfRule type="expression" dxfId="6392" priority="11349">
      <formula>$CI$1=3</formula>
    </cfRule>
  </conditionalFormatting>
  <conditionalFormatting sqref="AA268">
    <cfRule type="expression" dxfId="6391" priority="11348">
      <formula>$CI$1=4</formula>
    </cfRule>
  </conditionalFormatting>
  <conditionalFormatting sqref="AA275">
    <cfRule type="expression" dxfId="6390" priority="11263">
      <formula>$CI$1=1</formula>
    </cfRule>
  </conditionalFormatting>
  <conditionalFormatting sqref="AA276">
    <cfRule type="expression" dxfId="6389" priority="11262">
      <formula>$CI$1=2</formula>
    </cfRule>
  </conditionalFormatting>
  <conditionalFormatting sqref="AA277">
    <cfRule type="expression" dxfId="6388" priority="11261">
      <formula>$CI$1=3</formula>
    </cfRule>
  </conditionalFormatting>
  <conditionalFormatting sqref="AA278">
    <cfRule type="expression" dxfId="6387" priority="11260">
      <formula>$CI$1=4</formula>
    </cfRule>
  </conditionalFormatting>
  <conditionalFormatting sqref="AA285">
    <cfRule type="expression" dxfId="6386" priority="11175">
      <formula>$CI$1=1</formula>
    </cfRule>
  </conditionalFormatting>
  <conditionalFormatting sqref="AA286">
    <cfRule type="expression" dxfId="6385" priority="11174">
      <formula>$CI$1=2</formula>
    </cfRule>
  </conditionalFormatting>
  <conditionalFormatting sqref="AA287">
    <cfRule type="expression" dxfId="6384" priority="11173">
      <formula>$CI$1=3</formula>
    </cfRule>
  </conditionalFormatting>
  <conditionalFormatting sqref="AA288">
    <cfRule type="expression" dxfId="6383" priority="11172">
      <formula>$CI$1=4</formula>
    </cfRule>
  </conditionalFormatting>
  <conditionalFormatting sqref="AA295">
    <cfRule type="expression" dxfId="6382" priority="11087">
      <formula>$CI$1=1</formula>
    </cfRule>
  </conditionalFormatting>
  <conditionalFormatting sqref="AA296">
    <cfRule type="expression" dxfId="6381" priority="11086">
      <formula>$CI$1=2</formula>
    </cfRule>
  </conditionalFormatting>
  <conditionalFormatting sqref="AA297">
    <cfRule type="expression" dxfId="6380" priority="11085">
      <formula>$CI$1=3</formula>
    </cfRule>
  </conditionalFormatting>
  <conditionalFormatting sqref="AA298">
    <cfRule type="expression" dxfId="6379" priority="11084">
      <formula>$CI$1=4</formula>
    </cfRule>
  </conditionalFormatting>
  <conditionalFormatting sqref="AA305">
    <cfRule type="expression" dxfId="6378" priority="10999">
      <formula>$CI$1=1</formula>
    </cfRule>
  </conditionalFormatting>
  <conditionalFormatting sqref="AA306">
    <cfRule type="expression" dxfId="6377" priority="10998">
      <formula>$CI$1=2</formula>
    </cfRule>
  </conditionalFormatting>
  <conditionalFormatting sqref="AA307">
    <cfRule type="expression" dxfId="6376" priority="10997">
      <formula>$CI$1=3</formula>
    </cfRule>
  </conditionalFormatting>
  <conditionalFormatting sqref="AA308">
    <cfRule type="expression" dxfId="6375" priority="10996">
      <formula>$CI$1=4</formula>
    </cfRule>
  </conditionalFormatting>
  <conditionalFormatting sqref="AA315">
    <cfRule type="expression" dxfId="6374" priority="10911">
      <formula>$CI$1=1</formula>
    </cfRule>
  </conditionalFormatting>
  <conditionalFormatting sqref="AA316">
    <cfRule type="expression" dxfId="6373" priority="10910">
      <formula>$CI$1=2</formula>
    </cfRule>
  </conditionalFormatting>
  <conditionalFormatting sqref="AA317">
    <cfRule type="expression" dxfId="6372" priority="10909">
      <formula>$CI$1=3</formula>
    </cfRule>
  </conditionalFormatting>
  <conditionalFormatting sqref="AA318">
    <cfRule type="expression" dxfId="6371" priority="10908">
      <formula>$CI$1=4</formula>
    </cfRule>
  </conditionalFormatting>
  <conditionalFormatting sqref="AA325">
    <cfRule type="expression" dxfId="6370" priority="10823">
      <formula>$CI$1=1</formula>
    </cfRule>
  </conditionalFormatting>
  <conditionalFormatting sqref="AA326">
    <cfRule type="expression" dxfId="6369" priority="10822">
      <formula>$CI$1=2</formula>
    </cfRule>
  </conditionalFormatting>
  <conditionalFormatting sqref="AA327">
    <cfRule type="expression" dxfId="6368" priority="10821">
      <formula>$CI$1=3</formula>
    </cfRule>
  </conditionalFormatting>
  <conditionalFormatting sqref="AA328">
    <cfRule type="expression" dxfId="6367" priority="10820">
      <formula>$CI$1=4</formula>
    </cfRule>
  </conditionalFormatting>
  <conditionalFormatting sqref="AA335">
    <cfRule type="expression" dxfId="6366" priority="10735">
      <formula>$CI$1=1</formula>
    </cfRule>
  </conditionalFormatting>
  <conditionalFormatting sqref="AA336">
    <cfRule type="expression" dxfId="6365" priority="10734">
      <formula>$CI$1=2</formula>
    </cfRule>
  </conditionalFormatting>
  <conditionalFormatting sqref="AA337">
    <cfRule type="expression" dxfId="6364" priority="10733">
      <formula>$CI$1=3</formula>
    </cfRule>
  </conditionalFormatting>
  <conditionalFormatting sqref="AA338">
    <cfRule type="expression" dxfId="6363" priority="10732">
      <formula>$CI$1=4</formula>
    </cfRule>
  </conditionalFormatting>
  <conditionalFormatting sqref="AA345">
    <cfRule type="expression" dxfId="6362" priority="10647">
      <formula>$CI$1=1</formula>
    </cfRule>
  </conditionalFormatting>
  <conditionalFormatting sqref="AA346">
    <cfRule type="expression" dxfId="6361" priority="10646">
      <formula>$CI$1=2</formula>
    </cfRule>
  </conditionalFormatting>
  <conditionalFormatting sqref="AA347">
    <cfRule type="expression" dxfId="6360" priority="10645">
      <formula>$CI$1=3</formula>
    </cfRule>
  </conditionalFormatting>
  <conditionalFormatting sqref="AA348">
    <cfRule type="expression" dxfId="6359" priority="10644">
      <formula>$CI$1=4</formula>
    </cfRule>
  </conditionalFormatting>
  <conditionalFormatting sqref="AA355">
    <cfRule type="expression" dxfId="6358" priority="10559">
      <formula>$CI$1=1</formula>
    </cfRule>
  </conditionalFormatting>
  <conditionalFormatting sqref="AA356">
    <cfRule type="expression" dxfId="6357" priority="10558">
      <formula>$CI$1=2</formula>
    </cfRule>
  </conditionalFormatting>
  <conditionalFormatting sqref="AA357">
    <cfRule type="expression" dxfId="6356" priority="10557">
      <formula>$CI$1=3</formula>
    </cfRule>
  </conditionalFormatting>
  <conditionalFormatting sqref="AA358">
    <cfRule type="expression" dxfId="6355" priority="10556">
      <formula>$CI$1=4</formula>
    </cfRule>
  </conditionalFormatting>
  <conditionalFormatting sqref="AA365">
    <cfRule type="expression" dxfId="6354" priority="10471">
      <formula>$CI$1=1</formula>
    </cfRule>
  </conditionalFormatting>
  <conditionalFormatting sqref="AA366">
    <cfRule type="expression" dxfId="6353" priority="10470">
      <formula>$CI$1=2</formula>
    </cfRule>
  </conditionalFormatting>
  <conditionalFormatting sqref="AA367">
    <cfRule type="expression" dxfId="6352" priority="10469">
      <formula>$CI$1=3</formula>
    </cfRule>
  </conditionalFormatting>
  <conditionalFormatting sqref="AA368">
    <cfRule type="expression" dxfId="6351" priority="10468">
      <formula>$CI$1=4</formula>
    </cfRule>
  </conditionalFormatting>
  <conditionalFormatting sqref="AA375">
    <cfRule type="expression" dxfId="6350" priority="10383">
      <formula>$CI$1=1</formula>
    </cfRule>
  </conditionalFormatting>
  <conditionalFormatting sqref="AA376">
    <cfRule type="expression" dxfId="6349" priority="10382">
      <formula>$CI$1=2</formula>
    </cfRule>
  </conditionalFormatting>
  <conditionalFormatting sqref="AA377">
    <cfRule type="expression" dxfId="6348" priority="10381">
      <formula>$CI$1=3</formula>
    </cfRule>
  </conditionalFormatting>
  <conditionalFormatting sqref="AA378">
    <cfRule type="expression" dxfId="6347" priority="10380">
      <formula>$CI$1=4</formula>
    </cfRule>
  </conditionalFormatting>
  <conditionalFormatting sqref="AA385">
    <cfRule type="expression" dxfId="6346" priority="10295">
      <formula>$CI$1=1</formula>
    </cfRule>
  </conditionalFormatting>
  <conditionalFormatting sqref="AA386">
    <cfRule type="expression" dxfId="6345" priority="10294">
      <formula>$CI$1=2</formula>
    </cfRule>
  </conditionalFormatting>
  <conditionalFormatting sqref="AA387">
    <cfRule type="expression" dxfId="6344" priority="10293">
      <formula>$CI$1=3</formula>
    </cfRule>
  </conditionalFormatting>
  <conditionalFormatting sqref="AA388">
    <cfRule type="expression" dxfId="6343" priority="10292">
      <formula>$CI$1=4</formula>
    </cfRule>
  </conditionalFormatting>
  <conditionalFormatting sqref="AA395">
    <cfRule type="expression" dxfId="6342" priority="10207">
      <formula>$CI$1=1</formula>
    </cfRule>
  </conditionalFormatting>
  <conditionalFormatting sqref="AA396">
    <cfRule type="expression" dxfId="6341" priority="10206">
      <formula>$CI$1=2</formula>
    </cfRule>
  </conditionalFormatting>
  <conditionalFormatting sqref="AA397">
    <cfRule type="expression" dxfId="6340" priority="10205">
      <formula>$CI$1=3</formula>
    </cfRule>
  </conditionalFormatting>
  <conditionalFormatting sqref="AA398">
    <cfRule type="expression" dxfId="6339" priority="10204">
      <formula>$CI$1=4</formula>
    </cfRule>
  </conditionalFormatting>
  <conditionalFormatting sqref="AA405">
    <cfRule type="expression" dxfId="6338" priority="10119">
      <formula>$CI$1=1</formula>
    </cfRule>
  </conditionalFormatting>
  <conditionalFormatting sqref="AA406">
    <cfRule type="expression" dxfId="6337" priority="10118">
      <formula>$CI$1=2</formula>
    </cfRule>
  </conditionalFormatting>
  <conditionalFormatting sqref="AA407">
    <cfRule type="expression" dxfId="6336" priority="10117">
      <formula>$CI$1=3</formula>
    </cfRule>
  </conditionalFormatting>
  <conditionalFormatting sqref="AA408">
    <cfRule type="expression" dxfId="6335" priority="10116">
      <formula>$CI$1=4</formula>
    </cfRule>
  </conditionalFormatting>
  <conditionalFormatting sqref="AA415">
    <cfRule type="expression" dxfId="6334" priority="10031">
      <formula>$CI$1=1</formula>
    </cfRule>
  </conditionalFormatting>
  <conditionalFormatting sqref="AA416">
    <cfRule type="expression" dxfId="6333" priority="10030">
      <formula>$CI$1=2</formula>
    </cfRule>
  </conditionalFormatting>
  <conditionalFormatting sqref="AA417">
    <cfRule type="expression" dxfId="6332" priority="10029">
      <formula>$CI$1=3</formula>
    </cfRule>
  </conditionalFormatting>
  <conditionalFormatting sqref="AA418">
    <cfRule type="expression" dxfId="6331" priority="10028">
      <formula>$CI$1=4</formula>
    </cfRule>
  </conditionalFormatting>
  <conditionalFormatting sqref="AA425">
    <cfRule type="expression" dxfId="6330" priority="9943">
      <formula>$CI$1=1</formula>
    </cfRule>
  </conditionalFormatting>
  <conditionalFormatting sqref="AA426">
    <cfRule type="expression" dxfId="6329" priority="9942">
      <formula>$CI$1=2</formula>
    </cfRule>
  </conditionalFormatting>
  <conditionalFormatting sqref="AA427">
    <cfRule type="expression" dxfId="6328" priority="9941">
      <formula>$CI$1=3</formula>
    </cfRule>
  </conditionalFormatting>
  <conditionalFormatting sqref="AA428">
    <cfRule type="expression" dxfId="6327" priority="9940">
      <formula>$CI$1=4</formula>
    </cfRule>
  </conditionalFormatting>
  <conditionalFormatting sqref="AA435">
    <cfRule type="expression" dxfId="6326" priority="9855">
      <formula>$CI$1=1</formula>
    </cfRule>
  </conditionalFormatting>
  <conditionalFormatting sqref="AA436">
    <cfRule type="expression" dxfId="6325" priority="9854">
      <formula>$CI$1=2</formula>
    </cfRule>
  </conditionalFormatting>
  <conditionalFormatting sqref="AA437">
    <cfRule type="expression" dxfId="6324" priority="9853">
      <formula>$CI$1=3</formula>
    </cfRule>
  </conditionalFormatting>
  <conditionalFormatting sqref="AA438">
    <cfRule type="expression" dxfId="6323" priority="9852">
      <formula>$CI$1=4</formula>
    </cfRule>
  </conditionalFormatting>
  <conditionalFormatting sqref="AA445">
    <cfRule type="expression" dxfId="6322" priority="9767">
      <formula>$CI$1=1</formula>
    </cfRule>
  </conditionalFormatting>
  <conditionalFormatting sqref="AA446">
    <cfRule type="expression" dxfId="6321" priority="9766">
      <formula>$CI$1=2</formula>
    </cfRule>
  </conditionalFormatting>
  <conditionalFormatting sqref="AA447">
    <cfRule type="expression" dxfId="6320" priority="9765">
      <formula>$CI$1=3</formula>
    </cfRule>
  </conditionalFormatting>
  <conditionalFormatting sqref="AA448">
    <cfRule type="expression" dxfId="6319" priority="9764">
      <formula>$CI$1=4</formula>
    </cfRule>
  </conditionalFormatting>
  <conditionalFormatting sqref="AA455">
    <cfRule type="expression" dxfId="6318" priority="9679">
      <formula>$CI$1=1</formula>
    </cfRule>
  </conditionalFormatting>
  <conditionalFormatting sqref="AA456">
    <cfRule type="expression" dxfId="6317" priority="9678">
      <formula>$CI$1=2</formula>
    </cfRule>
  </conditionalFormatting>
  <conditionalFormatting sqref="AA457">
    <cfRule type="expression" dxfId="6316" priority="9677">
      <formula>$CI$1=3</formula>
    </cfRule>
  </conditionalFormatting>
  <conditionalFormatting sqref="AA458">
    <cfRule type="expression" dxfId="6315" priority="9676">
      <formula>$CI$1=4</formula>
    </cfRule>
  </conditionalFormatting>
  <conditionalFormatting sqref="AA465">
    <cfRule type="expression" dxfId="6314" priority="9591">
      <formula>$CI$1=1</formula>
    </cfRule>
  </conditionalFormatting>
  <conditionalFormatting sqref="AA466">
    <cfRule type="expression" dxfId="6313" priority="9590">
      <formula>$CI$1=2</formula>
    </cfRule>
  </conditionalFormatting>
  <conditionalFormatting sqref="AA467">
    <cfRule type="expression" dxfId="6312" priority="9589">
      <formula>$CI$1=3</formula>
    </cfRule>
  </conditionalFormatting>
  <conditionalFormatting sqref="AA468">
    <cfRule type="expression" dxfId="6311" priority="9588">
      <formula>$CI$1=4</formula>
    </cfRule>
  </conditionalFormatting>
  <conditionalFormatting sqref="AA475">
    <cfRule type="expression" dxfId="6310" priority="9503">
      <formula>$CI$1=1</formula>
    </cfRule>
  </conditionalFormatting>
  <conditionalFormatting sqref="AA476">
    <cfRule type="expression" dxfId="6309" priority="9502">
      <formula>$CI$1=2</formula>
    </cfRule>
  </conditionalFormatting>
  <conditionalFormatting sqref="AA477">
    <cfRule type="expression" dxfId="6308" priority="9501">
      <formula>$CI$1=3</formula>
    </cfRule>
  </conditionalFormatting>
  <conditionalFormatting sqref="AA478">
    <cfRule type="expression" dxfId="6307" priority="9500">
      <formula>$CI$1=4</formula>
    </cfRule>
  </conditionalFormatting>
  <conditionalFormatting sqref="AA485">
    <cfRule type="expression" dxfId="6306" priority="9415">
      <formula>$CI$1=1</formula>
    </cfRule>
  </conditionalFormatting>
  <conditionalFormatting sqref="AA486">
    <cfRule type="expression" dxfId="6305" priority="9414">
      <formula>$CI$1=2</formula>
    </cfRule>
  </conditionalFormatting>
  <conditionalFormatting sqref="AA487">
    <cfRule type="expression" dxfId="6304" priority="9413">
      <formula>$CI$1=3</formula>
    </cfRule>
  </conditionalFormatting>
  <conditionalFormatting sqref="AA488">
    <cfRule type="expression" dxfId="6303" priority="9412">
      <formula>$CI$1=4</formula>
    </cfRule>
  </conditionalFormatting>
  <conditionalFormatting sqref="AA495">
    <cfRule type="expression" dxfId="6302" priority="9327">
      <formula>$CI$1=1</formula>
    </cfRule>
  </conditionalFormatting>
  <conditionalFormatting sqref="AA496">
    <cfRule type="expression" dxfId="6301" priority="9326">
      <formula>$CI$1=2</formula>
    </cfRule>
  </conditionalFormatting>
  <conditionalFormatting sqref="AA497">
    <cfRule type="expression" dxfId="6300" priority="9325">
      <formula>$CI$1=3</formula>
    </cfRule>
  </conditionalFormatting>
  <conditionalFormatting sqref="AA498">
    <cfRule type="expression" dxfId="6299" priority="9324">
      <formula>$CI$1=4</formula>
    </cfRule>
  </conditionalFormatting>
  <conditionalFormatting sqref="AA505">
    <cfRule type="expression" dxfId="6298" priority="9239">
      <formula>$CI$1=1</formula>
    </cfRule>
  </conditionalFormatting>
  <conditionalFormatting sqref="AA506">
    <cfRule type="expression" dxfId="6297" priority="9238">
      <formula>$CI$1=2</formula>
    </cfRule>
  </conditionalFormatting>
  <conditionalFormatting sqref="AA507">
    <cfRule type="expression" dxfId="6296" priority="9237">
      <formula>$CI$1=3</formula>
    </cfRule>
  </conditionalFormatting>
  <conditionalFormatting sqref="AA508">
    <cfRule type="expression" dxfId="6295" priority="9236">
      <formula>$CI$1=4</formula>
    </cfRule>
  </conditionalFormatting>
  <conditionalFormatting sqref="AA515">
    <cfRule type="expression" dxfId="6294" priority="9151">
      <formula>$CI$1=1</formula>
    </cfRule>
  </conditionalFormatting>
  <conditionalFormatting sqref="AA516">
    <cfRule type="expression" dxfId="6293" priority="9150">
      <formula>$CI$1=2</formula>
    </cfRule>
  </conditionalFormatting>
  <conditionalFormatting sqref="AA517">
    <cfRule type="expression" dxfId="6292" priority="9149">
      <formula>$CI$1=3</formula>
    </cfRule>
  </conditionalFormatting>
  <conditionalFormatting sqref="AA518">
    <cfRule type="expression" dxfId="6291" priority="9148">
      <formula>$CI$1=4</formula>
    </cfRule>
  </conditionalFormatting>
  <conditionalFormatting sqref="AA525">
    <cfRule type="expression" dxfId="6290" priority="9063">
      <formula>$CI$1=1</formula>
    </cfRule>
  </conditionalFormatting>
  <conditionalFormatting sqref="AA526">
    <cfRule type="expression" dxfId="6289" priority="9062">
      <formula>$CI$1=2</formula>
    </cfRule>
  </conditionalFormatting>
  <conditionalFormatting sqref="AA527">
    <cfRule type="expression" dxfId="6288" priority="9061">
      <formula>$CI$1=3</formula>
    </cfRule>
  </conditionalFormatting>
  <conditionalFormatting sqref="AA528">
    <cfRule type="expression" dxfId="6287" priority="9060">
      <formula>$CI$1=4</formula>
    </cfRule>
  </conditionalFormatting>
  <conditionalFormatting sqref="AA535">
    <cfRule type="expression" dxfId="6286" priority="8975">
      <formula>$CI$1=1</formula>
    </cfRule>
  </conditionalFormatting>
  <conditionalFormatting sqref="AA536">
    <cfRule type="expression" dxfId="6285" priority="8974">
      <formula>$CI$1=2</formula>
    </cfRule>
  </conditionalFormatting>
  <conditionalFormatting sqref="AA537">
    <cfRule type="expression" dxfId="6284" priority="8973">
      <formula>$CI$1=3</formula>
    </cfRule>
  </conditionalFormatting>
  <conditionalFormatting sqref="AA538">
    <cfRule type="expression" dxfId="6283" priority="8972">
      <formula>$CI$1=4</formula>
    </cfRule>
  </conditionalFormatting>
  <conditionalFormatting sqref="AA545">
    <cfRule type="expression" dxfId="6282" priority="8887">
      <formula>$CI$1=1</formula>
    </cfRule>
  </conditionalFormatting>
  <conditionalFormatting sqref="AA546">
    <cfRule type="expression" dxfId="6281" priority="8886">
      <formula>$CI$1=2</formula>
    </cfRule>
  </conditionalFormatting>
  <conditionalFormatting sqref="AA547">
    <cfRule type="expression" dxfId="6280" priority="8885">
      <formula>$CI$1=3</formula>
    </cfRule>
  </conditionalFormatting>
  <conditionalFormatting sqref="AA548">
    <cfRule type="expression" dxfId="6279" priority="8884">
      <formula>$CI$1=4</formula>
    </cfRule>
  </conditionalFormatting>
  <conditionalFormatting sqref="AA555">
    <cfRule type="expression" dxfId="6278" priority="8799">
      <formula>$CI$1=1</formula>
    </cfRule>
  </conditionalFormatting>
  <conditionalFormatting sqref="AA556">
    <cfRule type="expression" dxfId="6277" priority="8798">
      <formula>$CI$1=2</formula>
    </cfRule>
  </conditionalFormatting>
  <conditionalFormatting sqref="AA557">
    <cfRule type="expression" dxfId="6276" priority="8797">
      <formula>$CI$1=3</formula>
    </cfRule>
  </conditionalFormatting>
  <conditionalFormatting sqref="AA558">
    <cfRule type="expression" dxfId="6275" priority="8796">
      <formula>$CI$1=4</formula>
    </cfRule>
  </conditionalFormatting>
  <conditionalFormatting sqref="AA565">
    <cfRule type="expression" dxfId="6274" priority="8711">
      <formula>$CI$1=1</formula>
    </cfRule>
  </conditionalFormatting>
  <conditionalFormatting sqref="AA566">
    <cfRule type="expression" dxfId="6273" priority="8710">
      <formula>$CI$1=2</formula>
    </cfRule>
  </conditionalFormatting>
  <conditionalFormatting sqref="AA567">
    <cfRule type="expression" dxfId="6272" priority="8709">
      <formula>$CI$1=3</formula>
    </cfRule>
  </conditionalFormatting>
  <conditionalFormatting sqref="AA568">
    <cfRule type="expression" dxfId="6271" priority="8708">
      <formula>$CI$1=4</formula>
    </cfRule>
  </conditionalFormatting>
  <conditionalFormatting sqref="AA575">
    <cfRule type="expression" dxfId="6270" priority="8623">
      <formula>$CI$1=1</formula>
    </cfRule>
  </conditionalFormatting>
  <conditionalFormatting sqref="AA576">
    <cfRule type="expression" dxfId="6269" priority="8622">
      <formula>$CI$1=2</formula>
    </cfRule>
  </conditionalFormatting>
  <conditionalFormatting sqref="AA577">
    <cfRule type="expression" dxfId="6268" priority="8621">
      <formula>$CI$1=3</formula>
    </cfRule>
  </conditionalFormatting>
  <conditionalFormatting sqref="AA578">
    <cfRule type="expression" dxfId="6267" priority="8620">
      <formula>$CI$1=4</formula>
    </cfRule>
  </conditionalFormatting>
  <conditionalFormatting sqref="AA585">
    <cfRule type="expression" dxfId="6266" priority="8535">
      <formula>$CI$1=1</formula>
    </cfRule>
  </conditionalFormatting>
  <conditionalFormatting sqref="AA586">
    <cfRule type="expression" dxfId="6265" priority="8534">
      <formula>$CI$1=2</formula>
    </cfRule>
  </conditionalFormatting>
  <conditionalFormatting sqref="AA587">
    <cfRule type="expression" dxfId="6264" priority="8533">
      <formula>$CI$1=3</formula>
    </cfRule>
  </conditionalFormatting>
  <conditionalFormatting sqref="AA588">
    <cfRule type="expression" dxfId="6263" priority="8532">
      <formula>$CI$1=4</formula>
    </cfRule>
  </conditionalFormatting>
  <conditionalFormatting sqref="AA595">
    <cfRule type="expression" dxfId="6262" priority="8447">
      <formula>$CI$1=1</formula>
    </cfRule>
  </conditionalFormatting>
  <conditionalFormatting sqref="AA596">
    <cfRule type="expression" dxfId="6261" priority="8446">
      <formula>$CI$1=2</formula>
    </cfRule>
  </conditionalFormatting>
  <conditionalFormatting sqref="AA597">
    <cfRule type="expression" dxfId="6260" priority="8445">
      <formula>$CI$1=3</formula>
    </cfRule>
  </conditionalFormatting>
  <conditionalFormatting sqref="AA598">
    <cfRule type="expression" dxfId="6259" priority="8444">
      <formula>$CI$1=4</formula>
    </cfRule>
  </conditionalFormatting>
  <conditionalFormatting sqref="AA605">
    <cfRule type="expression" dxfId="6258" priority="8359">
      <formula>$CI$1=1</formula>
    </cfRule>
  </conditionalFormatting>
  <conditionalFormatting sqref="AA606">
    <cfRule type="expression" dxfId="6257" priority="8358">
      <formula>$CI$1=2</formula>
    </cfRule>
  </conditionalFormatting>
  <conditionalFormatting sqref="AA607">
    <cfRule type="expression" dxfId="6256" priority="8357">
      <formula>$CI$1=3</formula>
    </cfRule>
  </conditionalFormatting>
  <conditionalFormatting sqref="AA608">
    <cfRule type="expression" dxfId="6255" priority="8356">
      <formula>$CI$1=4</formula>
    </cfRule>
  </conditionalFormatting>
  <conditionalFormatting sqref="AA615">
    <cfRule type="expression" dxfId="6254" priority="8271">
      <formula>$CI$1=1</formula>
    </cfRule>
  </conditionalFormatting>
  <conditionalFormatting sqref="AA616">
    <cfRule type="expression" dxfId="6253" priority="8270">
      <formula>$CI$1=2</formula>
    </cfRule>
  </conditionalFormatting>
  <conditionalFormatting sqref="AA617">
    <cfRule type="expression" dxfId="6252" priority="8269">
      <formula>$CI$1=3</formula>
    </cfRule>
  </conditionalFormatting>
  <conditionalFormatting sqref="AA618">
    <cfRule type="expression" dxfId="6251" priority="8268">
      <formula>$CI$1=4</formula>
    </cfRule>
  </conditionalFormatting>
  <conditionalFormatting sqref="AA625">
    <cfRule type="expression" dxfId="6250" priority="8183">
      <formula>$CI$1=1</formula>
    </cfRule>
  </conditionalFormatting>
  <conditionalFormatting sqref="AA626">
    <cfRule type="expression" dxfId="6249" priority="8182">
      <formula>$CI$1=2</formula>
    </cfRule>
  </conditionalFormatting>
  <conditionalFormatting sqref="AA627">
    <cfRule type="expression" dxfId="6248" priority="8181">
      <formula>$CI$1=3</formula>
    </cfRule>
  </conditionalFormatting>
  <conditionalFormatting sqref="AA628">
    <cfRule type="expression" dxfId="6247" priority="8180">
      <formula>$CI$1=4</formula>
    </cfRule>
  </conditionalFormatting>
  <conditionalFormatting sqref="AA635">
    <cfRule type="expression" dxfId="6246" priority="8095">
      <formula>$CI$1=1</formula>
    </cfRule>
  </conditionalFormatting>
  <conditionalFormatting sqref="AA636">
    <cfRule type="expression" dxfId="6245" priority="8094">
      <formula>$CI$1=2</formula>
    </cfRule>
  </conditionalFormatting>
  <conditionalFormatting sqref="AA637">
    <cfRule type="expression" dxfId="6244" priority="8093">
      <formula>$CI$1=3</formula>
    </cfRule>
  </conditionalFormatting>
  <conditionalFormatting sqref="AA638">
    <cfRule type="expression" dxfId="6243" priority="8092">
      <formula>$CI$1=4</formula>
    </cfRule>
  </conditionalFormatting>
  <conditionalFormatting sqref="AA645">
    <cfRule type="expression" dxfId="6242" priority="8007">
      <formula>$CI$1=1</formula>
    </cfRule>
  </conditionalFormatting>
  <conditionalFormatting sqref="AA646">
    <cfRule type="expression" dxfId="6241" priority="8006">
      <formula>$CI$1=2</formula>
    </cfRule>
  </conditionalFormatting>
  <conditionalFormatting sqref="AA647">
    <cfRule type="expression" dxfId="6240" priority="8005">
      <formula>$CI$1=3</formula>
    </cfRule>
  </conditionalFormatting>
  <conditionalFormatting sqref="AA648">
    <cfRule type="expression" dxfId="6239" priority="8004">
      <formula>$CI$1=4</formula>
    </cfRule>
  </conditionalFormatting>
  <conditionalFormatting sqref="AA655">
    <cfRule type="expression" dxfId="6238" priority="7919">
      <formula>$CI$1=1</formula>
    </cfRule>
  </conditionalFormatting>
  <conditionalFormatting sqref="AA656">
    <cfRule type="expression" dxfId="6237" priority="7918">
      <formula>$CI$1=2</formula>
    </cfRule>
  </conditionalFormatting>
  <conditionalFormatting sqref="AA657">
    <cfRule type="expression" dxfId="6236" priority="7917">
      <formula>$CI$1=3</formula>
    </cfRule>
  </conditionalFormatting>
  <conditionalFormatting sqref="AA658">
    <cfRule type="expression" dxfId="6235" priority="7916">
      <formula>$CI$1=4</formula>
    </cfRule>
  </conditionalFormatting>
  <conditionalFormatting sqref="AA665">
    <cfRule type="expression" dxfId="6234" priority="7831">
      <formula>$CI$1=1</formula>
    </cfRule>
  </conditionalFormatting>
  <conditionalFormatting sqref="AA666">
    <cfRule type="expression" dxfId="6233" priority="7830">
      <formula>$CI$1=2</formula>
    </cfRule>
  </conditionalFormatting>
  <conditionalFormatting sqref="AA667">
    <cfRule type="expression" dxfId="6232" priority="7829">
      <formula>$CI$1=3</formula>
    </cfRule>
  </conditionalFormatting>
  <conditionalFormatting sqref="AA668">
    <cfRule type="expression" dxfId="6231" priority="7828">
      <formula>$CI$1=4</formula>
    </cfRule>
  </conditionalFormatting>
  <conditionalFormatting sqref="AA675">
    <cfRule type="expression" dxfId="6230" priority="7743">
      <formula>$CI$1=1</formula>
    </cfRule>
  </conditionalFormatting>
  <conditionalFormatting sqref="AA676">
    <cfRule type="expression" dxfId="6229" priority="7742">
      <formula>$CI$1=2</formula>
    </cfRule>
  </conditionalFormatting>
  <conditionalFormatting sqref="AA677">
    <cfRule type="expression" dxfId="6228" priority="7741">
      <formula>$CI$1=3</formula>
    </cfRule>
  </conditionalFormatting>
  <conditionalFormatting sqref="AA678">
    <cfRule type="expression" dxfId="6227" priority="7740">
      <formula>$CI$1=4</formula>
    </cfRule>
  </conditionalFormatting>
  <conditionalFormatting sqref="AA685">
    <cfRule type="expression" dxfId="6226" priority="7655">
      <formula>$CI$1=1</formula>
    </cfRule>
  </conditionalFormatting>
  <conditionalFormatting sqref="AA686">
    <cfRule type="expression" dxfId="6225" priority="7654">
      <formula>$CI$1=2</formula>
    </cfRule>
  </conditionalFormatting>
  <conditionalFormatting sqref="AA687">
    <cfRule type="expression" dxfId="6224" priority="7653">
      <formula>$CI$1=3</formula>
    </cfRule>
  </conditionalFormatting>
  <conditionalFormatting sqref="AA688">
    <cfRule type="expression" dxfId="6223" priority="7652">
      <formula>$CI$1=4</formula>
    </cfRule>
  </conditionalFormatting>
  <conditionalFormatting sqref="AA695">
    <cfRule type="expression" dxfId="6222" priority="7567">
      <formula>$CI$1=1</formula>
    </cfRule>
  </conditionalFormatting>
  <conditionalFormatting sqref="AA696">
    <cfRule type="expression" dxfId="6221" priority="7566">
      <formula>$CI$1=2</formula>
    </cfRule>
  </conditionalFormatting>
  <conditionalFormatting sqref="AA697">
    <cfRule type="expression" dxfId="6220" priority="7565">
      <formula>$CI$1=3</formula>
    </cfRule>
  </conditionalFormatting>
  <conditionalFormatting sqref="AA698">
    <cfRule type="expression" dxfId="6219" priority="7564">
      <formula>$CI$1=4</formula>
    </cfRule>
  </conditionalFormatting>
  <conditionalFormatting sqref="AA705">
    <cfRule type="expression" dxfId="6218" priority="7479">
      <formula>$CI$1=1</formula>
    </cfRule>
  </conditionalFormatting>
  <conditionalFormatting sqref="AA706">
    <cfRule type="expression" dxfId="6217" priority="7478">
      <formula>$CI$1=2</formula>
    </cfRule>
  </conditionalFormatting>
  <conditionalFormatting sqref="AA707">
    <cfRule type="expression" dxfId="6216" priority="7477">
      <formula>$CI$1=3</formula>
    </cfRule>
  </conditionalFormatting>
  <conditionalFormatting sqref="AA708">
    <cfRule type="expression" dxfId="6215" priority="7476">
      <formula>$CI$1=4</formula>
    </cfRule>
  </conditionalFormatting>
  <conditionalFormatting sqref="AA715">
    <cfRule type="expression" dxfId="6214" priority="7391">
      <formula>$CI$1=1</formula>
    </cfRule>
  </conditionalFormatting>
  <conditionalFormatting sqref="AA716">
    <cfRule type="expression" dxfId="6213" priority="7390">
      <formula>$CI$1=2</formula>
    </cfRule>
  </conditionalFormatting>
  <conditionalFormatting sqref="AA717">
    <cfRule type="expression" dxfId="6212" priority="7389">
      <formula>$CI$1=3</formula>
    </cfRule>
  </conditionalFormatting>
  <conditionalFormatting sqref="AA718">
    <cfRule type="expression" dxfId="6211" priority="7388">
      <formula>$CI$1=4</formula>
    </cfRule>
  </conditionalFormatting>
  <conditionalFormatting sqref="AA725">
    <cfRule type="expression" dxfId="6210" priority="7303">
      <formula>$CI$1=1</formula>
    </cfRule>
  </conditionalFormatting>
  <conditionalFormatting sqref="AA726">
    <cfRule type="expression" dxfId="6209" priority="7302">
      <formula>$CI$1=2</formula>
    </cfRule>
  </conditionalFormatting>
  <conditionalFormatting sqref="AA727">
    <cfRule type="expression" dxfId="6208" priority="7301">
      <formula>$CI$1=3</formula>
    </cfRule>
  </conditionalFormatting>
  <conditionalFormatting sqref="AA728">
    <cfRule type="expression" dxfId="6207" priority="7300">
      <formula>$CI$1=4</formula>
    </cfRule>
  </conditionalFormatting>
  <conditionalFormatting sqref="AA735">
    <cfRule type="expression" dxfId="6206" priority="7215">
      <formula>$CI$1=1</formula>
    </cfRule>
  </conditionalFormatting>
  <conditionalFormatting sqref="AA736">
    <cfRule type="expression" dxfId="6205" priority="7214">
      <formula>$CI$1=2</formula>
    </cfRule>
  </conditionalFormatting>
  <conditionalFormatting sqref="AA737">
    <cfRule type="expression" dxfId="6204" priority="7213">
      <formula>$CI$1=3</formula>
    </cfRule>
  </conditionalFormatting>
  <conditionalFormatting sqref="AA738">
    <cfRule type="expression" dxfId="6203" priority="7212">
      <formula>$CI$1=4</formula>
    </cfRule>
  </conditionalFormatting>
  <conditionalFormatting sqref="AA745">
    <cfRule type="expression" dxfId="6202" priority="7127">
      <formula>$CI$1=1</formula>
    </cfRule>
  </conditionalFormatting>
  <conditionalFormatting sqref="AA746">
    <cfRule type="expression" dxfId="6201" priority="7126">
      <formula>$CI$1=2</formula>
    </cfRule>
  </conditionalFormatting>
  <conditionalFormatting sqref="AA747">
    <cfRule type="expression" dxfId="6200" priority="7125">
      <formula>$CI$1=3</formula>
    </cfRule>
  </conditionalFormatting>
  <conditionalFormatting sqref="AA748">
    <cfRule type="expression" dxfId="6199" priority="7124">
      <formula>$CI$1=4</formula>
    </cfRule>
  </conditionalFormatting>
  <conditionalFormatting sqref="AA755">
    <cfRule type="expression" dxfId="6198" priority="7039">
      <formula>$CI$1=1</formula>
    </cfRule>
  </conditionalFormatting>
  <conditionalFormatting sqref="AA756">
    <cfRule type="expression" dxfId="6197" priority="7038">
      <formula>$CI$1=2</formula>
    </cfRule>
  </conditionalFormatting>
  <conditionalFormatting sqref="AA757">
    <cfRule type="expression" dxfId="6196" priority="7037">
      <formula>$CI$1=3</formula>
    </cfRule>
  </conditionalFormatting>
  <conditionalFormatting sqref="AA758">
    <cfRule type="expression" dxfId="6195" priority="7036">
      <formula>$CI$1=4</formula>
    </cfRule>
  </conditionalFormatting>
  <conditionalFormatting sqref="AA765">
    <cfRule type="expression" dxfId="6194" priority="6951">
      <formula>$CI$1=1</formula>
    </cfRule>
  </conditionalFormatting>
  <conditionalFormatting sqref="AA766">
    <cfRule type="expression" dxfId="6193" priority="6950">
      <formula>$CI$1=2</formula>
    </cfRule>
  </conditionalFormatting>
  <conditionalFormatting sqref="AA767">
    <cfRule type="expression" dxfId="6192" priority="6949">
      <formula>$CI$1=3</formula>
    </cfRule>
  </conditionalFormatting>
  <conditionalFormatting sqref="AA768">
    <cfRule type="expression" dxfId="6191" priority="6948">
      <formula>$CI$1=4</formula>
    </cfRule>
  </conditionalFormatting>
  <conditionalFormatting sqref="AA775">
    <cfRule type="expression" dxfId="6190" priority="6863">
      <formula>$CI$1=1</formula>
    </cfRule>
  </conditionalFormatting>
  <conditionalFormatting sqref="AA776">
    <cfRule type="expression" dxfId="6189" priority="6862">
      <formula>$CI$1=2</formula>
    </cfRule>
  </conditionalFormatting>
  <conditionalFormatting sqref="AA777">
    <cfRule type="expression" dxfId="6188" priority="6861">
      <formula>$CI$1=3</formula>
    </cfRule>
  </conditionalFormatting>
  <conditionalFormatting sqref="AA778">
    <cfRule type="expression" dxfId="6187" priority="6860">
      <formula>$CI$1=4</formula>
    </cfRule>
  </conditionalFormatting>
  <conditionalFormatting sqref="AA785">
    <cfRule type="expression" dxfId="6186" priority="6775">
      <formula>$CI$1=1</formula>
    </cfRule>
  </conditionalFormatting>
  <conditionalFormatting sqref="AA786">
    <cfRule type="expression" dxfId="6185" priority="6774">
      <formula>$CI$1=2</formula>
    </cfRule>
  </conditionalFormatting>
  <conditionalFormatting sqref="AA787">
    <cfRule type="expression" dxfId="6184" priority="6773">
      <formula>$CI$1=3</formula>
    </cfRule>
  </conditionalFormatting>
  <conditionalFormatting sqref="AA788">
    <cfRule type="expression" dxfId="6183" priority="6772">
      <formula>$CI$1=4</formula>
    </cfRule>
  </conditionalFormatting>
  <conditionalFormatting sqref="AA795">
    <cfRule type="expression" dxfId="6182" priority="6687">
      <formula>$CI$1=1</formula>
    </cfRule>
  </conditionalFormatting>
  <conditionalFormatting sqref="AA796">
    <cfRule type="expression" dxfId="6181" priority="6686">
      <formula>$CI$1=2</formula>
    </cfRule>
  </conditionalFormatting>
  <conditionalFormatting sqref="AA797">
    <cfRule type="expression" dxfId="6180" priority="6685">
      <formula>$CI$1=3</formula>
    </cfRule>
  </conditionalFormatting>
  <conditionalFormatting sqref="AA798">
    <cfRule type="expression" dxfId="6179" priority="6684">
      <formula>$CI$1=4</formula>
    </cfRule>
  </conditionalFormatting>
  <conditionalFormatting sqref="AA805">
    <cfRule type="expression" dxfId="6178" priority="6599">
      <formula>$CI$1=1</formula>
    </cfRule>
  </conditionalFormatting>
  <conditionalFormatting sqref="AA806">
    <cfRule type="expression" dxfId="6177" priority="6598">
      <formula>$CI$1=2</formula>
    </cfRule>
  </conditionalFormatting>
  <conditionalFormatting sqref="AA807">
    <cfRule type="expression" dxfId="6176" priority="6597">
      <formula>$CI$1=3</formula>
    </cfRule>
  </conditionalFormatting>
  <conditionalFormatting sqref="AA808">
    <cfRule type="expression" dxfId="6175" priority="6596">
      <formula>$CI$1=4</formula>
    </cfRule>
  </conditionalFormatting>
  <conditionalFormatting sqref="AA815">
    <cfRule type="expression" dxfId="6174" priority="6511">
      <formula>$CI$1=1</formula>
    </cfRule>
  </conditionalFormatting>
  <conditionalFormatting sqref="AA816">
    <cfRule type="expression" dxfId="6173" priority="6510">
      <formula>$CI$1=2</formula>
    </cfRule>
  </conditionalFormatting>
  <conditionalFormatting sqref="AA817">
    <cfRule type="expression" dxfId="6172" priority="6509">
      <formula>$CI$1=3</formula>
    </cfRule>
  </conditionalFormatting>
  <conditionalFormatting sqref="AA818">
    <cfRule type="expression" dxfId="6171" priority="6508">
      <formula>$CI$1=4</formula>
    </cfRule>
  </conditionalFormatting>
  <conditionalFormatting sqref="AA825">
    <cfRule type="expression" dxfId="6170" priority="6423">
      <formula>$CI$1=1</formula>
    </cfRule>
  </conditionalFormatting>
  <conditionalFormatting sqref="AA826">
    <cfRule type="expression" dxfId="6169" priority="6422">
      <formula>$CI$1=2</formula>
    </cfRule>
  </conditionalFormatting>
  <conditionalFormatting sqref="AA827">
    <cfRule type="expression" dxfId="6168" priority="6421">
      <formula>$CI$1=3</formula>
    </cfRule>
  </conditionalFormatting>
  <conditionalFormatting sqref="AA828">
    <cfRule type="expression" dxfId="6167" priority="6420">
      <formula>$CI$1=4</formula>
    </cfRule>
  </conditionalFormatting>
  <conditionalFormatting sqref="AA835">
    <cfRule type="expression" dxfId="6166" priority="6335">
      <formula>$CI$1=1</formula>
    </cfRule>
  </conditionalFormatting>
  <conditionalFormatting sqref="AA836">
    <cfRule type="expression" dxfId="6165" priority="6334">
      <formula>$CI$1=2</formula>
    </cfRule>
  </conditionalFormatting>
  <conditionalFormatting sqref="AA837">
    <cfRule type="expression" dxfId="6164" priority="6333">
      <formula>$CI$1=3</formula>
    </cfRule>
  </conditionalFormatting>
  <conditionalFormatting sqref="AA838">
    <cfRule type="expression" dxfId="6163" priority="6332">
      <formula>$CI$1=4</formula>
    </cfRule>
  </conditionalFormatting>
  <conditionalFormatting sqref="AA845">
    <cfRule type="expression" dxfId="6162" priority="6247">
      <formula>$CI$1=1</formula>
    </cfRule>
  </conditionalFormatting>
  <conditionalFormatting sqref="AA846">
    <cfRule type="expression" dxfId="6161" priority="6246">
      <formula>$CI$1=2</formula>
    </cfRule>
  </conditionalFormatting>
  <conditionalFormatting sqref="AA847">
    <cfRule type="expression" dxfId="6160" priority="6245">
      <formula>$CI$1=3</formula>
    </cfRule>
  </conditionalFormatting>
  <conditionalFormatting sqref="AA848">
    <cfRule type="expression" dxfId="6159" priority="6244">
      <formula>$CI$1=4</formula>
    </cfRule>
  </conditionalFormatting>
  <conditionalFormatting sqref="AA855">
    <cfRule type="expression" dxfId="6158" priority="6159">
      <formula>$CI$1=1</formula>
    </cfRule>
  </conditionalFormatting>
  <conditionalFormatting sqref="AA856">
    <cfRule type="expression" dxfId="6157" priority="6158">
      <formula>$CI$1=2</formula>
    </cfRule>
  </conditionalFormatting>
  <conditionalFormatting sqref="AA857">
    <cfRule type="expression" dxfId="6156" priority="6157">
      <formula>$CI$1=3</formula>
    </cfRule>
  </conditionalFormatting>
  <conditionalFormatting sqref="AA858">
    <cfRule type="expression" dxfId="6155" priority="6156">
      <formula>$CI$1=4</formula>
    </cfRule>
  </conditionalFormatting>
  <conditionalFormatting sqref="AA865">
    <cfRule type="expression" dxfId="6154" priority="6071">
      <formula>$CI$1=1</formula>
    </cfRule>
  </conditionalFormatting>
  <conditionalFormatting sqref="AA866">
    <cfRule type="expression" dxfId="6153" priority="6070">
      <formula>$CI$1=2</formula>
    </cfRule>
  </conditionalFormatting>
  <conditionalFormatting sqref="AA867">
    <cfRule type="expression" dxfId="6152" priority="6069">
      <formula>$CI$1=3</formula>
    </cfRule>
  </conditionalFormatting>
  <conditionalFormatting sqref="AA868">
    <cfRule type="expression" dxfId="6151" priority="6068">
      <formula>$CI$1=4</formula>
    </cfRule>
  </conditionalFormatting>
  <conditionalFormatting sqref="AA875">
    <cfRule type="expression" dxfId="6150" priority="5983">
      <formula>$CI$1=1</formula>
    </cfRule>
  </conditionalFormatting>
  <conditionalFormatting sqref="AA876">
    <cfRule type="expression" dxfId="6149" priority="5982">
      <formula>$CI$1=2</formula>
    </cfRule>
  </conditionalFormatting>
  <conditionalFormatting sqref="AA877">
    <cfRule type="expression" dxfId="6148" priority="5981">
      <formula>$CI$1=3</formula>
    </cfRule>
  </conditionalFormatting>
  <conditionalFormatting sqref="AA878">
    <cfRule type="expression" dxfId="6147" priority="5980">
      <formula>$CI$1=4</formula>
    </cfRule>
  </conditionalFormatting>
  <conditionalFormatting sqref="AA885">
    <cfRule type="expression" dxfId="6146" priority="5895">
      <formula>$CI$1=1</formula>
    </cfRule>
  </conditionalFormatting>
  <conditionalFormatting sqref="AA886">
    <cfRule type="expression" dxfId="6145" priority="5894">
      <formula>$CI$1=2</formula>
    </cfRule>
  </conditionalFormatting>
  <conditionalFormatting sqref="AA887">
    <cfRule type="expression" dxfId="6144" priority="5893">
      <formula>$CI$1=3</formula>
    </cfRule>
  </conditionalFormatting>
  <conditionalFormatting sqref="AA888">
    <cfRule type="expression" dxfId="6143" priority="5892">
      <formula>$CI$1=4</formula>
    </cfRule>
  </conditionalFormatting>
  <conditionalFormatting sqref="AA895">
    <cfRule type="expression" dxfId="6142" priority="5807">
      <formula>$CI$1=1</formula>
    </cfRule>
  </conditionalFormatting>
  <conditionalFormatting sqref="AA896">
    <cfRule type="expression" dxfId="6141" priority="5806">
      <formula>$CI$1=2</formula>
    </cfRule>
  </conditionalFormatting>
  <conditionalFormatting sqref="AA897">
    <cfRule type="expression" dxfId="6140" priority="5805">
      <formula>$CI$1=3</formula>
    </cfRule>
  </conditionalFormatting>
  <conditionalFormatting sqref="AA898">
    <cfRule type="expression" dxfId="6139" priority="5804">
      <formula>$CI$1=4</formula>
    </cfRule>
  </conditionalFormatting>
  <conditionalFormatting sqref="AA905">
    <cfRule type="expression" dxfId="6138" priority="5719">
      <formula>$CI$1=1</formula>
    </cfRule>
  </conditionalFormatting>
  <conditionalFormatting sqref="AA906">
    <cfRule type="expression" dxfId="6137" priority="5718">
      <formula>$CI$1=2</formula>
    </cfRule>
  </conditionalFormatting>
  <conditionalFormatting sqref="AA907">
    <cfRule type="expression" dxfId="6136" priority="5717">
      <formula>$CI$1=3</formula>
    </cfRule>
  </conditionalFormatting>
  <conditionalFormatting sqref="AA908">
    <cfRule type="expression" dxfId="6135" priority="5716">
      <formula>$CI$1=4</formula>
    </cfRule>
  </conditionalFormatting>
  <conditionalFormatting sqref="AA915">
    <cfRule type="expression" dxfId="6134" priority="5631">
      <formula>$CI$1=1</formula>
    </cfRule>
  </conditionalFormatting>
  <conditionalFormatting sqref="AA916">
    <cfRule type="expression" dxfId="6133" priority="5630">
      <formula>$CI$1=2</formula>
    </cfRule>
  </conditionalFormatting>
  <conditionalFormatting sqref="AA917">
    <cfRule type="expression" dxfId="6132" priority="5629">
      <formula>$CI$1=3</formula>
    </cfRule>
  </conditionalFormatting>
  <conditionalFormatting sqref="AA918">
    <cfRule type="expression" dxfId="6131" priority="5628">
      <formula>$CI$1=4</formula>
    </cfRule>
  </conditionalFormatting>
  <conditionalFormatting sqref="AA925">
    <cfRule type="expression" dxfId="6130" priority="5543">
      <formula>$CI$1=1</formula>
    </cfRule>
  </conditionalFormatting>
  <conditionalFormatting sqref="AA926">
    <cfRule type="expression" dxfId="6129" priority="5542">
      <formula>$CI$1=2</formula>
    </cfRule>
  </conditionalFormatting>
  <conditionalFormatting sqref="AA927">
    <cfRule type="expression" dxfId="6128" priority="5541">
      <formula>$CI$1=3</formula>
    </cfRule>
  </conditionalFormatting>
  <conditionalFormatting sqref="AA928">
    <cfRule type="expression" dxfId="6127" priority="5540">
      <formula>$CI$1=4</formula>
    </cfRule>
  </conditionalFormatting>
  <conditionalFormatting sqref="AA935">
    <cfRule type="expression" dxfId="6126" priority="5455">
      <formula>$CI$1=1</formula>
    </cfRule>
  </conditionalFormatting>
  <conditionalFormatting sqref="AA936">
    <cfRule type="expression" dxfId="6125" priority="5454">
      <formula>$CI$1=2</formula>
    </cfRule>
  </conditionalFormatting>
  <conditionalFormatting sqref="AA937">
    <cfRule type="expression" dxfId="6124" priority="5453">
      <formula>$CI$1=3</formula>
    </cfRule>
  </conditionalFormatting>
  <conditionalFormatting sqref="AA938">
    <cfRule type="expression" dxfId="6123" priority="5452">
      <formula>$CI$1=4</formula>
    </cfRule>
  </conditionalFormatting>
  <conditionalFormatting sqref="AA945">
    <cfRule type="expression" dxfId="6122" priority="5367">
      <formula>$CI$1=1</formula>
    </cfRule>
  </conditionalFormatting>
  <conditionalFormatting sqref="AA946">
    <cfRule type="expression" dxfId="6121" priority="5366">
      <formula>$CI$1=2</formula>
    </cfRule>
  </conditionalFormatting>
  <conditionalFormatting sqref="AA947">
    <cfRule type="expression" dxfId="6120" priority="5365">
      <formula>$CI$1=3</formula>
    </cfRule>
  </conditionalFormatting>
  <conditionalFormatting sqref="AA948">
    <cfRule type="expression" dxfId="6119" priority="5364">
      <formula>$CI$1=4</formula>
    </cfRule>
  </conditionalFormatting>
  <conditionalFormatting sqref="AA955">
    <cfRule type="expression" dxfId="6118" priority="5279">
      <formula>$CI$1=1</formula>
    </cfRule>
  </conditionalFormatting>
  <conditionalFormatting sqref="AA956">
    <cfRule type="expression" dxfId="6117" priority="5278">
      <formula>$CI$1=2</formula>
    </cfRule>
  </conditionalFormatting>
  <conditionalFormatting sqref="AA957">
    <cfRule type="expression" dxfId="6116" priority="5277">
      <formula>$CI$1=3</formula>
    </cfRule>
  </conditionalFormatting>
  <conditionalFormatting sqref="AA958">
    <cfRule type="expression" dxfId="6115" priority="5276">
      <formula>$CI$1=4</formula>
    </cfRule>
  </conditionalFormatting>
  <conditionalFormatting sqref="AA965">
    <cfRule type="expression" dxfId="6114" priority="5191">
      <formula>$CI$1=1</formula>
    </cfRule>
  </conditionalFormatting>
  <conditionalFormatting sqref="AA966">
    <cfRule type="expression" dxfId="6113" priority="5190">
      <formula>$CI$1=2</formula>
    </cfRule>
  </conditionalFormatting>
  <conditionalFormatting sqref="AA967">
    <cfRule type="expression" dxfId="6112" priority="5189">
      <formula>$CI$1=3</formula>
    </cfRule>
  </conditionalFormatting>
  <conditionalFormatting sqref="AA968">
    <cfRule type="expression" dxfId="6111" priority="5188">
      <formula>$CI$1=4</formula>
    </cfRule>
  </conditionalFormatting>
  <conditionalFormatting sqref="AA975">
    <cfRule type="expression" dxfId="6110" priority="5103">
      <formula>$CI$1=1</formula>
    </cfRule>
  </conditionalFormatting>
  <conditionalFormatting sqref="AA976">
    <cfRule type="expression" dxfId="6109" priority="5102">
      <formula>$CI$1=2</formula>
    </cfRule>
  </conditionalFormatting>
  <conditionalFormatting sqref="AA977">
    <cfRule type="expression" dxfId="6108" priority="5101">
      <formula>$CI$1=3</formula>
    </cfRule>
  </conditionalFormatting>
  <conditionalFormatting sqref="AA978">
    <cfRule type="expression" dxfId="6107" priority="5100">
      <formula>$CI$1=4</formula>
    </cfRule>
  </conditionalFormatting>
  <conditionalFormatting sqref="AA985">
    <cfRule type="expression" dxfId="6106" priority="5015">
      <formula>$CI$1=1</formula>
    </cfRule>
  </conditionalFormatting>
  <conditionalFormatting sqref="AA986">
    <cfRule type="expression" dxfId="6105" priority="5014">
      <formula>$CI$1=2</formula>
    </cfRule>
  </conditionalFormatting>
  <conditionalFormatting sqref="AA987">
    <cfRule type="expression" dxfId="6104" priority="5013">
      <formula>$CI$1=3</formula>
    </cfRule>
  </conditionalFormatting>
  <conditionalFormatting sqref="AA988">
    <cfRule type="expression" dxfId="6103" priority="5012">
      <formula>$CI$1=4</formula>
    </cfRule>
  </conditionalFormatting>
  <conditionalFormatting sqref="AA995">
    <cfRule type="expression" dxfId="6102" priority="4927">
      <formula>$CI$1=1</formula>
    </cfRule>
  </conditionalFormatting>
  <conditionalFormatting sqref="AA996">
    <cfRule type="expression" dxfId="6101" priority="4926">
      <formula>$CI$1=2</formula>
    </cfRule>
  </conditionalFormatting>
  <conditionalFormatting sqref="AA997">
    <cfRule type="expression" dxfId="6100" priority="4925">
      <formula>$CI$1=3</formula>
    </cfRule>
  </conditionalFormatting>
  <conditionalFormatting sqref="AA998">
    <cfRule type="expression" dxfId="6099" priority="4924">
      <formula>$CI$1=4</formula>
    </cfRule>
  </conditionalFormatting>
  <conditionalFormatting sqref="AA1005">
    <cfRule type="expression" dxfId="6098" priority="4839">
      <formula>$CI$1=1</formula>
    </cfRule>
  </conditionalFormatting>
  <conditionalFormatting sqref="AA1006">
    <cfRule type="expression" dxfId="6097" priority="4838">
      <formula>$CI$1=2</formula>
    </cfRule>
  </conditionalFormatting>
  <conditionalFormatting sqref="AA1007">
    <cfRule type="expression" dxfId="6096" priority="4837">
      <formula>$CI$1=3</formula>
    </cfRule>
  </conditionalFormatting>
  <conditionalFormatting sqref="AA1008">
    <cfRule type="expression" dxfId="6095" priority="4836">
      <formula>$CI$1=4</formula>
    </cfRule>
  </conditionalFormatting>
  <conditionalFormatting sqref="AA1015">
    <cfRule type="expression" dxfId="6094" priority="4751">
      <formula>$CI$1=1</formula>
    </cfRule>
  </conditionalFormatting>
  <conditionalFormatting sqref="AA1016">
    <cfRule type="expression" dxfId="6093" priority="4750">
      <formula>$CI$1=2</formula>
    </cfRule>
  </conditionalFormatting>
  <conditionalFormatting sqref="AA1017">
    <cfRule type="expression" dxfId="6092" priority="4749">
      <formula>$CI$1=3</formula>
    </cfRule>
  </conditionalFormatting>
  <conditionalFormatting sqref="AA1018">
    <cfRule type="expression" dxfId="6091" priority="4748">
      <formula>$CI$1=4</formula>
    </cfRule>
  </conditionalFormatting>
  <conditionalFormatting sqref="AA1025">
    <cfRule type="expression" dxfId="6090" priority="4663">
      <formula>$CI$1=1</formula>
    </cfRule>
  </conditionalFormatting>
  <conditionalFormatting sqref="AA1026">
    <cfRule type="expression" dxfId="6089" priority="4662">
      <formula>$CI$1=2</formula>
    </cfRule>
  </conditionalFormatting>
  <conditionalFormatting sqref="AA1027">
    <cfRule type="expression" dxfId="6088" priority="4661">
      <formula>$CI$1=3</formula>
    </cfRule>
  </conditionalFormatting>
  <conditionalFormatting sqref="AA1028">
    <cfRule type="expression" dxfId="6087" priority="4660">
      <formula>$CI$1=4</formula>
    </cfRule>
  </conditionalFormatting>
  <conditionalFormatting sqref="AA1035">
    <cfRule type="expression" dxfId="6086" priority="4575">
      <formula>$CI$1=1</formula>
    </cfRule>
  </conditionalFormatting>
  <conditionalFormatting sqref="AA1036">
    <cfRule type="expression" dxfId="6085" priority="4574">
      <formula>$CI$1=2</formula>
    </cfRule>
  </conditionalFormatting>
  <conditionalFormatting sqref="AA1037">
    <cfRule type="expression" dxfId="6084" priority="4573">
      <formula>$CI$1=3</formula>
    </cfRule>
  </conditionalFormatting>
  <conditionalFormatting sqref="AA1038">
    <cfRule type="expression" dxfId="6083" priority="4572">
      <formula>$CI$1=4</formula>
    </cfRule>
  </conditionalFormatting>
  <conditionalFormatting sqref="AA1045">
    <cfRule type="expression" dxfId="6082" priority="4487">
      <formula>$CI$1=1</formula>
    </cfRule>
  </conditionalFormatting>
  <conditionalFormatting sqref="AA1046">
    <cfRule type="expression" dxfId="6081" priority="4486">
      <formula>$CI$1=2</formula>
    </cfRule>
  </conditionalFormatting>
  <conditionalFormatting sqref="AA1047">
    <cfRule type="expression" dxfId="6080" priority="4485">
      <formula>$CI$1=3</formula>
    </cfRule>
  </conditionalFormatting>
  <conditionalFormatting sqref="AA1048">
    <cfRule type="expression" dxfId="6079" priority="4484">
      <formula>$CI$1=4</formula>
    </cfRule>
  </conditionalFormatting>
  <conditionalFormatting sqref="AA1055">
    <cfRule type="expression" dxfId="6078" priority="4399">
      <formula>$CI$1=1</formula>
    </cfRule>
  </conditionalFormatting>
  <conditionalFormatting sqref="AA1056">
    <cfRule type="expression" dxfId="6077" priority="4398">
      <formula>$CI$1=2</formula>
    </cfRule>
  </conditionalFormatting>
  <conditionalFormatting sqref="AA1057">
    <cfRule type="expression" dxfId="6076" priority="4397">
      <formula>$CI$1=3</formula>
    </cfRule>
  </conditionalFormatting>
  <conditionalFormatting sqref="AA1058">
    <cfRule type="expression" dxfId="6075" priority="4396">
      <formula>$CI$1=4</formula>
    </cfRule>
  </conditionalFormatting>
  <conditionalFormatting sqref="AA1065">
    <cfRule type="expression" dxfId="6074" priority="4311">
      <formula>$CI$1=1</formula>
    </cfRule>
  </conditionalFormatting>
  <conditionalFormatting sqref="AA1066">
    <cfRule type="expression" dxfId="6073" priority="4310">
      <formula>$CI$1=2</formula>
    </cfRule>
  </conditionalFormatting>
  <conditionalFormatting sqref="AA1067">
    <cfRule type="expression" dxfId="6072" priority="4309">
      <formula>$CI$1=3</formula>
    </cfRule>
  </conditionalFormatting>
  <conditionalFormatting sqref="AA1068">
    <cfRule type="expression" dxfId="6071" priority="4308">
      <formula>$CI$1=4</formula>
    </cfRule>
  </conditionalFormatting>
  <conditionalFormatting sqref="AA1075">
    <cfRule type="expression" dxfId="6070" priority="4223">
      <formula>$CI$1=1</formula>
    </cfRule>
  </conditionalFormatting>
  <conditionalFormatting sqref="AA1076">
    <cfRule type="expression" dxfId="6069" priority="4222">
      <formula>$CI$1=2</formula>
    </cfRule>
  </conditionalFormatting>
  <conditionalFormatting sqref="AA1077">
    <cfRule type="expression" dxfId="6068" priority="4221">
      <formula>$CI$1=3</formula>
    </cfRule>
  </conditionalFormatting>
  <conditionalFormatting sqref="AA1078">
    <cfRule type="expression" dxfId="6067" priority="4220">
      <formula>$CI$1=4</formula>
    </cfRule>
  </conditionalFormatting>
  <conditionalFormatting sqref="AA1085">
    <cfRule type="expression" dxfId="6066" priority="4135">
      <formula>$CI$1=1</formula>
    </cfRule>
  </conditionalFormatting>
  <conditionalFormatting sqref="AA1086">
    <cfRule type="expression" dxfId="6065" priority="4134">
      <formula>$CI$1=2</formula>
    </cfRule>
  </conditionalFormatting>
  <conditionalFormatting sqref="AA1087">
    <cfRule type="expression" dxfId="6064" priority="4133">
      <formula>$CI$1=3</formula>
    </cfRule>
  </conditionalFormatting>
  <conditionalFormatting sqref="AA1088">
    <cfRule type="expression" dxfId="6063" priority="4132">
      <formula>$CI$1=4</formula>
    </cfRule>
  </conditionalFormatting>
  <conditionalFormatting sqref="AA1095">
    <cfRule type="expression" dxfId="6062" priority="4047">
      <formula>$CI$1=1</formula>
    </cfRule>
  </conditionalFormatting>
  <conditionalFormatting sqref="AA1096">
    <cfRule type="expression" dxfId="6061" priority="4046">
      <formula>$CI$1=2</formula>
    </cfRule>
  </conditionalFormatting>
  <conditionalFormatting sqref="AA1097">
    <cfRule type="expression" dxfId="6060" priority="4045">
      <formula>$CI$1=3</formula>
    </cfRule>
  </conditionalFormatting>
  <conditionalFormatting sqref="AA1098">
    <cfRule type="expression" dxfId="6059" priority="4044">
      <formula>$CI$1=4</formula>
    </cfRule>
  </conditionalFormatting>
  <conditionalFormatting sqref="AA1105">
    <cfRule type="expression" dxfId="6058" priority="3959">
      <formula>$CI$1=1</formula>
    </cfRule>
  </conditionalFormatting>
  <conditionalFormatting sqref="AA1106">
    <cfRule type="expression" dxfId="6057" priority="3958">
      <formula>$CI$1=2</formula>
    </cfRule>
  </conditionalFormatting>
  <conditionalFormatting sqref="AA1107">
    <cfRule type="expression" dxfId="6056" priority="3957">
      <formula>$CI$1=3</formula>
    </cfRule>
  </conditionalFormatting>
  <conditionalFormatting sqref="AA1108">
    <cfRule type="expression" dxfId="6055" priority="3956">
      <formula>$CI$1=4</formula>
    </cfRule>
  </conditionalFormatting>
  <conditionalFormatting sqref="AA1115">
    <cfRule type="expression" dxfId="6054" priority="3871">
      <formula>$CI$1=1</formula>
    </cfRule>
  </conditionalFormatting>
  <conditionalFormatting sqref="AA1116">
    <cfRule type="expression" dxfId="6053" priority="3870">
      <formula>$CI$1=2</formula>
    </cfRule>
  </conditionalFormatting>
  <conditionalFormatting sqref="AA1117">
    <cfRule type="expression" dxfId="6052" priority="3869">
      <formula>$CI$1=3</formula>
    </cfRule>
  </conditionalFormatting>
  <conditionalFormatting sqref="AA1118">
    <cfRule type="expression" dxfId="6051" priority="3868">
      <formula>$CI$1=4</formula>
    </cfRule>
  </conditionalFormatting>
  <conditionalFormatting sqref="AA1125">
    <cfRule type="expression" dxfId="6050" priority="3783">
      <formula>$CI$1=1</formula>
    </cfRule>
  </conditionalFormatting>
  <conditionalFormatting sqref="AA1126">
    <cfRule type="expression" dxfId="6049" priority="3782">
      <formula>$CI$1=2</formula>
    </cfRule>
  </conditionalFormatting>
  <conditionalFormatting sqref="AA1127">
    <cfRule type="expression" dxfId="6048" priority="3781">
      <formula>$CI$1=3</formula>
    </cfRule>
  </conditionalFormatting>
  <conditionalFormatting sqref="AA1128">
    <cfRule type="expression" dxfId="6047" priority="3780">
      <formula>$CI$1=4</formula>
    </cfRule>
  </conditionalFormatting>
  <conditionalFormatting sqref="AA1135">
    <cfRule type="expression" dxfId="6046" priority="3695">
      <formula>$CI$1=1</formula>
    </cfRule>
  </conditionalFormatting>
  <conditionalFormatting sqref="AA1136">
    <cfRule type="expression" dxfId="6045" priority="3694">
      <formula>$CI$1=2</formula>
    </cfRule>
  </conditionalFormatting>
  <conditionalFormatting sqref="AA1137">
    <cfRule type="expression" dxfId="6044" priority="3693">
      <formula>$CI$1=3</formula>
    </cfRule>
  </conditionalFormatting>
  <conditionalFormatting sqref="AA1138">
    <cfRule type="expression" dxfId="6043" priority="3692">
      <formula>$CI$1=4</formula>
    </cfRule>
  </conditionalFormatting>
  <conditionalFormatting sqref="AA1145">
    <cfRule type="expression" dxfId="6042" priority="3607">
      <formula>$CI$1=1</formula>
    </cfRule>
  </conditionalFormatting>
  <conditionalFormatting sqref="AA1146">
    <cfRule type="expression" dxfId="6041" priority="3606">
      <formula>$CI$1=2</formula>
    </cfRule>
  </conditionalFormatting>
  <conditionalFormatting sqref="AA1147">
    <cfRule type="expression" dxfId="6040" priority="3605">
      <formula>$CI$1=3</formula>
    </cfRule>
  </conditionalFormatting>
  <conditionalFormatting sqref="AA1148">
    <cfRule type="expression" dxfId="6039" priority="3604">
      <formula>$CI$1=4</formula>
    </cfRule>
  </conditionalFormatting>
  <conditionalFormatting sqref="AA1155">
    <cfRule type="expression" dxfId="6038" priority="3519">
      <formula>$CI$1=1</formula>
    </cfRule>
  </conditionalFormatting>
  <conditionalFormatting sqref="AA1156">
    <cfRule type="expression" dxfId="6037" priority="3518">
      <formula>$CI$1=2</formula>
    </cfRule>
  </conditionalFormatting>
  <conditionalFormatting sqref="AA1157">
    <cfRule type="expression" dxfId="6036" priority="3517">
      <formula>$CI$1=3</formula>
    </cfRule>
  </conditionalFormatting>
  <conditionalFormatting sqref="AA1158">
    <cfRule type="expression" dxfId="6035" priority="3516">
      <formula>$CI$1=4</formula>
    </cfRule>
  </conditionalFormatting>
  <conditionalFormatting sqref="AA1165">
    <cfRule type="expression" dxfId="6034" priority="3431">
      <formula>$CI$1=1</formula>
    </cfRule>
  </conditionalFormatting>
  <conditionalFormatting sqref="AA1166">
    <cfRule type="expression" dxfId="6033" priority="3430">
      <formula>$CI$1=2</formula>
    </cfRule>
  </conditionalFormatting>
  <conditionalFormatting sqref="AA1167">
    <cfRule type="expression" dxfId="6032" priority="3429">
      <formula>$CI$1=3</formula>
    </cfRule>
  </conditionalFormatting>
  <conditionalFormatting sqref="AA1168">
    <cfRule type="expression" dxfId="6031" priority="3428">
      <formula>$CI$1=4</formula>
    </cfRule>
  </conditionalFormatting>
  <conditionalFormatting sqref="AA1175">
    <cfRule type="expression" dxfId="6030" priority="3343">
      <formula>$CI$1=1</formula>
    </cfRule>
  </conditionalFormatting>
  <conditionalFormatting sqref="AA1176">
    <cfRule type="expression" dxfId="6029" priority="3342">
      <formula>$CI$1=2</formula>
    </cfRule>
  </conditionalFormatting>
  <conditionalFormatting sqref="AA1177">
    <cfRule type="expression" dxfId="6028" priority="3341">
      <formula>$CI$1=3</formula>
    </cfRule>
  </conditionalFormatting>
  <conditionalFormatting sqref="AA1178">
    <cfRule type="expression" dxfId="6027" priority="3340">
      <formula>$CI$1=4</formula>
    </cfRule>
  </conditionalFormatting>
  <conditionalFormatting sqref="AA1185">
    <cfRule type="expression" dxfId="6026" priority="3255">
      <formula>$CI$1=1</formula>
    </cfRule>
  </conditionalFormatting>
  <conditionalFormatting sqref="AA1186">
    <cfRule type="expression" dxfId="6025" priority="3254">
      <formula>$CI$1=2</formula>
    </cfRule>
  </conditionalFormatting>
  <conditionalFormatting sqref="AA1187">
    <cfRule type="expression" dxfId="6024" priority="3253">
      <formula>$CI$1=3</formula>
    </cfRule>
  </conditionalFormatting>
  <conditionalFormatting sqref="AA1188">
    <cfRule type="expression" dxfId="6023" priority="3252">
      <formula>$CI$1=4</formula>
    </cfRule>
  </conditionalFormatting>
  <conditionalFormatting sqref="AA1195">
    <cfRule type="expression" dxfId="6022" priority="3167">
      <formula>$CI$1=1</formula>
    </cfRule>
  </conditionalFormatting>
  <conditionalFormatting sqref="AA1196">
    <cfRule type="expression" dxfId="6021" priority="3166">
      <formula>$CI$1=2</formula>
    </cfRule>
  </conditionalFormatting>
  <conditionalFormatting sqref="AA1197">
    <cfRule type="expression" dxfId="6020" priority="3165">
      <formula>$CI$1=3</formula>
    </cfRule>
  </conditionalFormatting>
  <conditionalFormatting sqref="AA1198">
    <cfRule type="expression" dxfId="6019" priority="3164">
      <formula>$CI$1=4</formula>
    </cfRule>
  </conditionalFormatting>
  <conditionalFormatting sqref="AA1205">
    <cfRule type="expression" dxfId="6018" priority="3079">
      <formula>$CI$1=1</formula>
    </cfRule>
  </conditionalFormatting>
  <conditionalFormatting sqref="AA1206">
    <cfRule type="expression" dxfId="6017" priority="3078">
      <formula>$CI$1=2</formula>
    </cfRule>
  </conditionalFormatting>
  <conditionalFormatting sqref="AA1207">
    <cfRule type="expression" dxfId="6016" priority="3077">
      <formula>$CI$1=3</formula>
    </cfRule>
  </conditionalFormatting>
  <conditionalFormatting sqref="AA1208">
    <cfRule type="expression" dxfId="6015" priority="3076">
      <formula>$CI$1=4</formula>
    </cfRule>
  </conditionalFormatting>
  <conditionalFormatting sqref="AA1215">
    <cfRule type="expression" dxfId="6014" priority="2991">
      <formula>$CI$1=1</formula>
    </cfRule>
  </conditionalFormatting>
  <conditionalFormatting sqref="AA1216">
    <cfRule type="expression" dxfId="6013" priority="2990">
      <formula>$CI$1=2</formula>
    </cfRule>
  </conditionalFormatting>
  <conditionalFormatting sqref="AA1217">
    <cfRule type="expression" dxfId="6012" priority="2989">
      <formula>$CI$1=3</formula>
    </cfRule>
  </conditionalFormatting>
  <conditionalFormatting sqref="AA1218">
    <cfRule type="expression" dxfId="6011" priority="2988">
      <formula>$CI$1=4</formula>
    </cfRule>
  </conditionalFormatting>
  <conditionalFormatting sqref="AA1225">
    <cfRule type="expression" dxfId="6010" priority="2903">
      <formula>$CI$1=1</formula>
    </cfRule>
  </conditionalFormatting>
  <conditionalFormatting sqref="AA1226">
    <cfRule type="expression" dxfId="6009" priority="2902">
      <formula>$CI$1=2</formula>
    </cfRule>
  </conditionalFormatting>
  <conditionalFormatting sqref="AA1227">
    <cfRule type="expression" dxfId="6008" priority="2901">
      <formula>$CI$1=3</formula>
    </cfRule>
  </conditionalFormatting>
  <conditionalFormatting sqref="AA1228">
    <cfRule type="expression" dxfId="6007" priority="2900">
      <formula>$CI$1=4</formula>
    </cfRule>
  </conditionalFormatting>
  <conditionalFormatting sqref="AA1235">
    <cfRule type="expression" dxfId="6006" priority="2815">
      <formula>$CI$1=1</formula>
    </cfRule>
  </conditionalFormatting>
  <conditionalFormatting sqref="AA1236">
    <cfRule type="expression" dxfId="6005" priority="2814">
      <formula>$CI$1=2</formula>
    </cfRule>
  </conditionalFormatting>
  <conditionalFormatting sqref="AA1237">
    <cfRule type="expression" dxfId="6004" priority="2813">
      <formula>$CI$1=3</formula>
    </cfRule>
  </conditionalFormatting>
  <conditionalFormatting sqref="AA1238">
    <cfRule type="expression" dxfId="6003" priority="2812">
      <formula>$CI$1=4</formula>
    </cfRule>
  </conditionalFormatting>
  <conditionalFormatting sqref="AA1245">
    <cfRule type="expression" dxfId="6002" priority="2727">
      <formula>$CI$1=1</formula>
    </cfRule>
  </conditionalFormatting>
  <conditionalFormatting sqref="AA1246">
    <cfRule type="expression" dxfId="6001" priority="2726">
      <formula>$CI$1=2</formula>
    </cfRule>
  </conditionalFormatting>
  <conditionalFormatting sqref="AA1247">
    <cfRule type="expression" dxfId="6000" priority="2725">
      <formula>$CI$1=3</formula>
    </cfRule>
  </conditionalFormatting>
  <conditionalFormatting sqref="AA1248">
    <cfRule type="expression" dxfId="5999" priority="2724">
      <formula>$CI$1=4</formula>
    </cfRule>
  </conditionalFormatting>
  <conditionalFormatting sqref="AA1255">
    <cfRule type="expression" dxfId="5998" priority="2639">
      <formula>$CI$1=1</formula>
    </cfRule>
  </conditionalFormatting>
  <conditionalFormatting sqref="AA1256">
    <cfRule type="expression" dxfId="5997" priority="2638">
      <formula>$CI$1=2</formula>
    </cfRule>
  </conditionalFormatting>
  <conditionalFormatting sqref="AA1257">
    <cfRule type="expression" dxfId="5996" priority="2637">
      <formula>$CI$1=3</formula>
    </cfRule>
  </conditionalFormatting>
  <conditionalFormatting sqref="AA1258">
    <cfRule type="expression" dxfId="5995" priority="2636">
      <formula>$CI$1=4</formula>
    </cfRule>
  </conditionalFormatting>
  <conditionalFormatting sqref="AA1265">
    <cfRule type="expression" dxfId="5994" priority="2551">
      <formula>$CI$1=1</formula>
    </cfRule>
  </conditionalFormatting>
  <conditionalFormatting sqref="AA1266">
    <cfRule type="expression" dxfId="5993" priority="2550">
      <formula>$CI$1=2</formula>
    </cfRule>
  </conditionalFormatting>
  <conditionalFormatting sqref="AA1267">
    <cfRule type="expression" dxfId="5992" priority="2549">
      <formula>$CI$1=3</formula>
    </cfRule>
  </conditionalFormatting>
  <conditionalFormatting sqref="AA1268">
    <cfRule type="expression" dxfId="5991" priority="2548">
      <formula>$CI$1=4</formula>
    </cfRule>
  </conditionalFormatting>
  <conditionalFormatting sqref="AA1275">
    <cfRule type="expression" dxfId="5990" priority="2463">
      <formula>$CI$1=1</formula>
    </cfRule>
  </conditionalFormatting>
  <conditionalFormatting sqref="AA1276">
    <cfRule type="expression" dxfId="5989" priority="2462">
      <formula>$CI$1=2</formula>
    </cfRule>
  </conditionalFormatting>
  <conditionalFormatting sqref="AA1277">
    <cfRule type="expression" dxfId="5988" priority="2461">
      <formula>$CI$1=3</formula>
    </cfRule>
  </conditionalFormatting>
  <conditionalFormatting sqref="AA1278">
    <cfRule type="expression" dxfId="5987" priority="2460">
      <formula>$CI$1=4</formula>
    </cfRule>
  </conditionalFormatting>
  <conditionalFormatting sqref="AA1285">
    <cfRule type="expression" dxfId="5986" priority="2375">
      <formula>$CI$1=1</formula>
    </cfRule>
  </conditionalFormatting>
  <conditionalFormatting sqref="AA1286">
    <cfRule type="expression" dxfId="5985" priority="2374">
      <formula>$CI$1=2</formula>
    </cfRule>
  </conditionalFormatting>
  <conditionalFormatting sqref="AA1287">
    <cfRule type="expression" dxfId="5984" priority="2373">
      <formula>$CI$1=3</formula>
    </cfRule>
  </conditionalFormatting>
  <conditionalFormatting sqref="AA1288">
    <cfRule type="expression" dxfId="5983" priority="2372">
      <formula>$CI$1=4</formula>
    </cfRule>
  </conditionalFormatting>
  <conditionalFormatting sqref="AA1295">
    <cfRule type="expression" dxfId="5982" priority="2287">
      <formula>$CI$1=1</formula>
    </cfRule>
  </conditionalFormatting>
  <conditionalFormatting sqref="AA1296">
    <cfRule type="expression" dxfId="5981" priority="2286">
      <formula>$CI$1=2</formula>
    </cfRule>
  </conditionalFormatting>
  <conditionalFormatting sqref="AA1297">
    <cfRule type="expression" dxfId="5980" priority="2285">
      <formula>$CI$1=3</formula>
    </cfRule>
  </conditionalFormatting>
  <conditionalFormatting sqref="AA1298">
    <cfRule type="expression" dxfId="5979" priority="2284">
      <formula>$CI$1=4</formula>
    </cfRule>
  </conditionalFormatting>
  <conditionalFormatting sqref="AA1305">
    <cfRule type="expression" dxfId="5978" priority="2199">
      <formula>$CI$1=1</formula>
    </cfRule>
  </conditionalFormatting>
  <conditionalFormatting sqref="AA1306">
    <cfRule type="expression" dxfId="5977" priority="2198">
      <formula>$CI$1=2</formula>
    </cfRule>
  </conditionalFormatting>
  <conditionalFormatting sqref="AA1307">
    <cfRule type="expression" dxfId="5976" priority="2197">
      <formula>$CI$1=3</formula>
    </cfRule>
  </conditionalFormatting>
  <conditionalFormatting sqref="AA1308">
    <cfRule type="expression" dxfId="5975" priority="2196">
      <formula>$CI$1=4</formula>
    </cfRule>
  </conditionalFormatting>
  <conditionalFormatting sqref="AA1315">
    <cfRule type="expression" dxfId="5974" priority="2111">
      <formula>$CI$1=1</formula>
    </cfRule>
  </conditionalFormatting>
  <conditionalFormatting sqref="AA1316">
    <cfRule type="expression" dxfId="5973" priority="2110">
      <formula>$CI$1=2</formula>
    </cfRule>
  </conditionalFormatting>
  <conditionalFormatting sqref="AA1317">
    <cfRule type="expression" dxfId="5972" priority="2109">
      <formula>$CI$1=3</formula>
    </cfRule>
  </conditionalFormatting>
  <conditionalFormatting sqref="AA1318">
    <cfRule type="expression" dxfId="5971" priority="2108">
      <formula>$CI$1=4</formula>
    </cfRule>
  </conditionalFormatting>
  <conditionalFormatting sqref="AA1325">
    <cfRule type="expression" dxfId="5970" priority="2023">
      <formula>$CI$1=1</formula>
    </cfRule>
  </conditionalFormatting>
  <conditionalFormatting sqref="AA1326">
    <cfRule type="expression" dxfId="5969" priority="2022">
      <formula>$CI$1=2</formula>
    </cfRule>
  </conditionalFormatting>
  <conditionalFormatting sqref="AA1327">
    <cfRule type="expression" dxfId="5968" priority="2021">
      <formula>$CI$1=3</formula>
    </cfRule>
  </conditionalFormatting>
  <conditionalFormatting sqref="AA1328">
    <cfRule type="expression" dxfId="5967" priority="2020">
      <formula>$CI$1=4</formula>
    </cfRule>
  </conditionalFormatting>
  <conditionalFormatting sqref="AA1335">
    <cfRule type="expression" dxfId="5966" priority="1935">
      <formula>$CI$1=1</formula>
    </cfRule>
  </conditionalFormatting>
  <conditionalFormatting sqref="AA1336">
    <cfRule type="expression" dxfId="5965" priority="1934">
      <formula>$CI$1=2</formula>
    </cfRule>
  </conditionalFormatting>
  <conditionalFormatting sqref="AA1337">
    <cfRule type="expression" dxfId="5964" priority="1933">
      <formula>$CI$1=3</formula>
    </cfRule>
  </conditionalFormatting>
  <conditionalFormatting sqref="AA1338">
    <cfRule type="expression" dxfId="5963" priority="1932">
      <formula>$CI$1=4</formula>
    </cfRule>
  </conditionalFormatting>
  <conditionalFormatting sqref="AA1345">
    <cfRule type="expression" dxfId="5962" priority="1847">
      <formula>$CI$1=1</formula>
    </cfRule>
  </conditionalFormatting>
  <conditionalFormatting sqref="AA1346">
    <cfRule type="expression" dxfId="5961" priority="1846">
      <formula>$CI$1=2</formula>
    </cfRule>
  </conditionalFormatting>
  <conditionalFormatting sqref="AA1347">
    <cfRule type="expression" dxfId="5960" priority="1845">
      <formula>$CI$1=3</formula>
    </cfRule>
  </conditionalFormatting>
  <conditionalFormatting sqref="AA1348">
    <cfRule type="expression" dxfId="5959" priority="1844">
      <formula>$CI$1=4</formula>
    </cfRule>
  </conditionalFormatting>
  <conditionalFormatting sqref="AA1355">
    <cfRule type="expression" dxfId="5958" priority="1759">
      <formula>$CI$1=1</formula>
    </cfRule>
  </conditionalFormatting>
  <conditionalFormatting sqref="AA1356">
    <cfRule type="expression" dxfId="5957" priority="1758">
      <formula>$CI$1=2</formula>
    </cfRule>
  </conditionalFormatting>
  <conditionalFormatting sqref="AA1357">
    <cfRule type="expression" dxfId="5956" priority="1757">
      <formula>$CI$1=3</formula>
    </cfRule>
  </conditionalFormatting>
  <conditionalFormatting sqref="AA1358">
    <cfRule type="expression" dxfId="5955" priority="1756">
      <formula>$CI$1=4</formula>
    </cfRule>
  </conditionalFormatting>
  <conditionalFormatting sqref="AA1365">
    <cfRule type="expression" dxfId="5954" priority="1671">
      <formula>$CI$1=1</formula>
    </cfRule>
  </conditionalFormatting>
  <conditionalFormatting sqref="AA1366">
    <cfRule type="expression" dxfId="5953" priority="1670">
      <formula>$CI$1=2</formula>
    </cfRule>
  </conditionalFormatting>
  <conditionalFormatting sqref="AA1367">
    <cfRule type="expression" dxfId="5952" priority="1669">
      <formula>$CI$1=3</formula>
    </cfRule>
  </conditionalFormatting>
  <conditionalFormatting sqref="AA1368">
    <cfRule type="expression" dxfId="5951" priority="1668">
      <formula>$CI$1=4</formula>
    </cfRule>
  </conditionalFormatting>
  <conditionalFormatting sqref="AA1375">
    <cfRule type="expression" dxfId="5950" priority="1583">
      <formula>$CI$1=1</formula>
    </cfRule>
  </conditionalFormatting>
  <conditionalFormatting sqref="AA1376">
    <cfRule type="expression" dxfId="5949" priority="1582">
      <formula>$CI$1=2</formula>
    </cfRule>
  </conditionalFormatting>
  <conditionalFormatting sqref="AA1377">
    <cfRule type="expression" dxfId="5948" priority="1581">
      <formula>$CI$1=3</formula>
    </cfRule>
  </conditionalFormatting>
  <conditionalFormatting sqref="AA1378">
    <cfRule type="expression" dxfId="5947" priority="1580">
      <formula>$CI$1=4</formula>
    </cfRule>
  </conditionalFormatting>
  <conditionalFormatting sqref="AA1385">
    <cfRule type="expression" dxfId="5946" priority="1495">
      <formula>$CI$1=1</formula>
    </cfRule>
  </conditionalFormatting>
  <conditionalFormatting sqref="AA1386">
    <cfRule type="expression" dxfId="5945" priority="1494">
      <formula>$CI$1=2</formula>
    </cfRule>
  </conditionalFormatting>
  <conditionalFormatting sqref="AA1387">
    <cfRule type="expression" dxfId="5944" priority="1493">
      <formula>$CI$1=3</formula>
    </cfRule>
  </conditionalFormatting>
  <conditionalFormatting sqref="AA1388">
    <cfRule type="expression" dxfId="5943" priority="1492">
      <formula>$CI$1=4</formula>
    </cfRule>
  </conditionalFormatting>
  <conditionalFormatting sqref="AA1395">
    <cfRule type="expression" dxfId="5942" priority="1407">
      <formula>$CI$1=1</formula>
    </cfRule>
  </conditionalFormatting>
  <conditionalFormatting sqref="AA1396">
    <cfRule type="expression" dxfId="5941" priority="1406">
      <formula>$CI$1=2</formula>
    </cfRule>
  </conditionalFormatting>
  <conditionalFormatting sqref="AA1397">
    <cfRule type="expression" dxfId="5940" priority="1405">
      <formula>$CI$1=3</formula>
    </cfRule>
  </conditionalFormatting>
  <conditionalFormatting sqref="AA1398">
    <cfRule type="expression" dxfId="5939" priority="1404">
      <formula>$CI$1=4</formula>
    </cfRule>
  </conditionalFormatting>
  <conditionalFormatting sqref="AA1405">
    <cfRule type="expression" dxfId="5938" priority="1319">
      <formula>$CI$1=1</formula>
    </cfRule>
  </conditionalFormatting>
  <conditionalFormatting sqref="AA1406">
    <cfRule type="expression" dxfId="5937" priority="1318">
      <formula>$CI$1=2</formula>
    </cfRule>
  </conditionalFormatting>
  <conditionalFormatting sqref="AA1407">
    <cfRule type="expression" dxfId="5936" priority="1317">
      <formula>$CI$1=3</formula>
    </cfRule>
  </conditionalFormatting>
  <conditionalFormatting sqref="AA1408">
    <cfRule type="expression" dxfId="5935" priority="1316">
      <formula>$CI$1=4</formula>
    </cfRule>
  </conditionalFormatting>
  <conditionalFormatting sqref="AA1415">
    <cfRule type="expression" dxfId="5934" priority="1231">
      <formula>$CI$1=1</formula>
    </cfRule>
  </conditionalFormatting>
  <conditionalFormatting sqref="AA1416">
    <cfRule type="expression" dxfId="5933" priority="1230">
      <formula>$CI$1=2</formula>
    </cfRule>
  </conditionalFormatting>
  <conditionalFormatting sqref="AA1417">
    <cfRule type="expression" dxfId="5932" priority="1229">
      <formula>$CI$1=3</formula>
    </cfRule>
  </conditionalFormatting>
  <conditionalFormatting sqref="AA1418">
    <cfRule type="expression" dxfId="5931" priority="1228">
      <formula>$CI$1=4</formula>
    </cfRule>
  </conditionalFormatting>
  <conditionalFormatting sqref="AA1425">
    <cfRule type="expression" dxfId="5930" priority="1143">
      <formula>$CI$1=1</formula>
    </cfRule>
  </conditionalFormatting>
  <conditionalFormatting sqref="AA1426">
    <cfRule type="expression" dxfId="5929" priority="1142">
      <formula>$CI$1=2</formula>
    </cfRule>
  </conditionalFormatting>
  <conditionalFormatting sqref="AA1427">
    <cfRule type="expression" dxfId="5928" priority="1141">
      <formula>$CI$1=3</formula>
    </cfRule>
  </conditionalFormatting>
  <conditionalFormatting sqref="AA1428">
    <cfRule type="expression" dxfId="5927" priority="1140">
      <formula>$CI$1=4</formula>
    </cfRule>
  </conditionalFormatting>
  <conditionalFormatting sqref="AA1435">
    <cfRule type="expression" dxfId="5926" priority="1055">
      <formula>$CI$1=1</formula>
    </cfRule>
  </conditionalFormatting>
  <conditionalFormatting sqref="AA1436">
    <cfRule type="expression" dxfId="5925" priority="1054">
      <formula>$CI$1=2</formula>
    </cfRule>
  </conditionalFormatting>
  <conditionalFormatting sqref="AA1437">
    <cfRule type="expression" dxfId="5924" priority="1053">
      <formula>$CI$1=3</formula>
    </cfRule>
  </conditionalFormatting>
  <conditionalFormatting sqref="AA1438">
    <cfRule type="expression" dxfId="5923" priority="1052">
      <formula>$CI$1=4</formula>
    </cfRule>
  </conditionalFormatting>
  <conditionalFormatting sqref="AA1445">
    <cfRule type="expression" dxfId="5922" priority="967">
      <formula>$CI$1=1</formula>
    </cfRule>
  </conditionalFormatting>
  <conditionalFormatting sqref="AA1446">
    <cfRule type="expression" dxfId="5921" priority="966">
      <formula>$CI$1=2</formula>
    </cfRule>
  </conditionalFormatting>
  <conditionalFormatting sqref="AA1447">
    <cfRule type="expression" dxfId="5920" priority="965">
      <formula>$CI$1=3</formula>
    </cfRule>
  </conditionalFormatting>
  <conditionalFormatting sqref="AA1448">
    <cfRule type="expression" dxfId="5919" priority="964">
      <formula>$CI$1=4</formula>
    </cfRule>
  </conditionalFormatting>
  <conditionalFormatting sqref="AA1455">
    <cfRule type="expression" dxfId="5918" priority="879">
      <formula>$CI$1=1</formula>
    </cfRule>
  </conditionalFormatting>
  <conditionalFormatting sqref="AA1456">
    <cfRule type="expression" dxfId="5917" priority="878">
      <formula>$CI$1=2</formula>
    </cfRule>
  </conditionalFormatting>
  <conditionalFormatting sqref="AA1457">
    <cfRule type="expression" dxfId="5916" priority="877">
      <formula>$CI$1=3</formula>
    </cfRule>
  </conditionalFormatting>
  <conditionalFormatting sqref="AA1458">
    <cfRule type="expression" dxfId="5915" priority="876">
      <formula>$CI$1=4</formula>
    </cfRule>
  </conditionalFormatting>
  <conditionalFormatting sqref="AA1465">
    <cfRule type="expression" dxfId="5914" priority="791">
      <formula>$CI$1=1</formula>
    </cfRule>
  </conditionalFormatting>
  <conditionalFormatting sqref="AA1466">
    <cfRule type="expression" dxfId="5913" priority="790">
      <formula>$CI$1=2</formula>
    </cfRule>
  </conditionalFormatting>
  <conditionalFormatting sqref="AA1467">
    <cfRule type="expression" dxfId="5912" priority="789">
      <formula>$CI$1=3</formula>
    </cfRule>
  </conditionalFormatting>
  <conditionalFormatting sqref="AA1468">
    <cfRule type="expression" dxfId="5911" priority="788">
      <formula>$CI$1=4</formula>
    </cfRule>
  </conditionalFormatting>
  <conditionalFormatting sqref="AA1475">
    <cfRule type="expression" dxfId="5910" priority="703">
      <formula>$CI$1=1</formula>
    </cfRule>
  </conditionalFormatting>
  <conditionalFormatting sqref="AA1476">
    <cfRule type="expression" dxfId="5909" priority="702">
      <formula>$CI$1=2</formula>
    </cfRule>
  </conditionalFormatting>
  <conditionalFormatting sqref="AA1477">
    <cfRule type="expression" dxfId="5908" priority="701">
      <formula>$CI$1=3</formula>
    </cfRule>
  </conditionalFormatting>
  <conditionalFormatting sqref="AA1478">
    <cfRule type="expression" dxfId="5907" priority="700">
      <formula>$CI$1=4</formula>
    </cfRule>
  </conditionalFormatting>
  <conditionalFormatting sqref="AA1485">
    <cfRule type="expression" dxfId="5906" priority="615">
      <formula>$CI$1=1</formula>
    </cfRule>
  </conditionalFormatting>
  <conditionalFormatting sqref="AA1486">
    <cfRule type="expression" dxfId="5905" priority="614">
      <formula>$CI$1=2</formula>
    </cfRule>
  </conditionalFormatting>
  <conditionalFormatting sqref="AA1487">
    <cfRule type="expression" dxfId="5904" priority="613">
      <formula>$CI$1=3</formula>
    </cfRule>
  </conditionalFormatting>
  <conditionalFormatting sqref="AA1488">
    <cfRule type="expression" dxfId="5903" priority="612">
      <formula>$CI$1=4</formula>
    </cfRule>
  </conditionalFormatting>
  <conditionalFormatting sqref="AA1495">
    <cfRule type="expression" dxfId="5902" priority="527">
      <formula>$CI$1=1</formula>
    </cfRule>
  </conditionalFormatting>
  <conditionalFormatting sqref="AA1496">
    <cfRule type="expression" dxfId="5901" priority="526">
      <formula>$CI$1=2</formula>
    </cfRule>
  </conditionalFormatting>
  <conditionalFormatting sqref="AA1497">
    <cfRule type="expression" dxfId="5900" priority="525">
      <formula>$CI$1=3</formula>
    </cfRule>
  </conditionalFormatting>
  <conditionalFormatting sqref="AA1498">
    <cfRule type="expression" dxfId="5899" priority="524">
      <formula>$CI$1=4</formula>
    </cfRule>
  </conditionalFormatting>
  <conditionalFormatting sqref="AC5">
    <cfRule type="expression" dxfId="5898" priority="23423">
      <formula>$CI$1=1</formula>
    </cfRule>
  </conditionalFormatting>
  <conditionalFormatting sqref="AC6">
    <cfRule type="expression" dxfId="5897" priority="23422">
      <formula>$CI$1=2</formula>
    </cfRule>
  </conditionalFormatting>
  <conditionalFormatting sqref="AC7">
    <cfRule type="expression" dxfId="5896" priority="23421">
      <formula>$CI$1=3</formula>
    </cfRule>
  </conditionalFormatting>
  <conditionalFormatting sqref="AC8">
    <cfRule type="expression" dxfId="5895" priority="23420">
      <formula>$CI$1=4</formula>
    </cfRule>
  </conditionalFormatting>
  <conditionalFormatting sqref="AC15">
    <cfRule type="expression" dxfId="5894" priority="13547">
      <formula>$CI$1=1</formula>
    </cfRule>
  </conditionalFormatting>
  <conditionalFormatting sqref="AC16">
    <cfRule type="expression" dxfId="5893" priority="13546">
      <formula>$CI$1=2</formula>
    </cfRule>
  </conditionalFormatting>
  <conditionalFormatting sqref="AC17">
    <cfRule type="expression" dxfId="5892" priority="13545">
      <formula>$CI$1=3</formula>
    </cfRule>
  </conditionalFormatting>
  <conditionalFormatting sqref="AC18">
    <cfRule type="expression" dxfId="5891" priority="13544">
      <formula>$CI$1=4</formula>
    </cfRule>
  </conditionalFormatting>
  <conditionalFormatting sqref="AC25">
    <cfRule type="expression" dxfId="5890" priority="13459">
      <formula>$CI$1=1</formula>
    </cfRule>
  </conditionalFormatting>
  <conditionalFormatting sqref="AC26">
    <cfRule type="expression" dxfId="5889" priority="13458">
      <formula>$CI$1=2</formula>
    </cfRule>
  </conditionalFormatting>
  <conditionalFormatting sqref="AC27">
    <cfRule type="expression" dxfId="5888" priority="13457">
      <formula>$CI$1=3</formula>
    </cfRule>
  </conditionalFormatting>
  <conditionalFormatting sqref="AC28">
    <cfRule type="expression" dxfId="5887" priority="13456">
      <formula>$CI$1=4</formula>
    </cfRule>
  </conditionalFormatting>
  <conditionalFormatting sqref="AC35">
    <cfRule type="expression" dxfId="5886" priority="13371">
      <formula>$CI$1=1</formula>
    </cfRule>
  </conditionalFormatting>
  <conditionalFormatting sqref="AC36">
    <cfRule type="expression" dxfId="5885" priority="13370">
      <formula>$CI$1=2</formula>
    </cfRule>
  </conditionalFormatting>
  <conditionalFormatting sqref="AC37">
    <cfRule type="expression" dxfId="5884" priority="13369">
      <formula>$CI$1=3</formula>
    </cfRule>
  </conditionalFormatting>
  <conditionalFormatting sqref="AC38">
    <cfRule type="expression" dxfId="5883" priority="13368">
      <formula>$CI$1=4</formula>
    </cfRule>
  </conditionalFormatting>
  <conditionalFormatting sqref="AC45">
    <cfRule type="expression" dxfId="5882" priority="13283">
      <formula>$CI$1=1</formula>
    </cfRule>
  </conditionalFormatting>
  <conditionalFormatting sqref="AC46">
    <cfRule type="expression" dxfId="5881" priority="13282">
      <formula>$CI$1=2</formula>
    </cfRule>
  </conditionalFormatting>
  <conditionalFormatting sqref="AC47">
    <cfRule type="expression" dxfId="5880" priority="13281">
      <formula>$CI$1=3</formula>
    </cfRule>
  </conditionalFormatting>
  <conditionalFormatting sqref="AC48">
    <cfRule type="expression" dxfId="5879" priority="13280">
      <formula>$CI$1=4</formula>
    </cfRule>
  </conditionalFormatting>
  <conditionalFormatting sqref="AC55">
    <cfRule type="expression" dxfId="5878" priority="13195">
      <formula>$CI$1=1</formula>
    </cfRule>
  </conditionalFormatting>
  <conditionalFormatting sqref="AC56">
    <cfRule type="expression" dxfId="5877" priority="13194">
      <formula>$CI$1=2</formula>
    </cfRule>
  </conditionalFormatting>
  <conditionalFormatting sqref="AC57">
    <cfRule type="expression" dxfId="5876" priority="13193">
      <formula>$CI$1=3</formula>
    </cfRule>
  </conditionalFormatting>
  <conditionalFormatting sqref="AC58">
    <cfRule type="expression" dxfId="5875" priority="13192">
      <formula>$CI$1=4</formula>
    </cfRule>
  </conditionalFormatting>
  <conditionalFormatting sqref="AC65">
    <cfRule type="expression" dxfId="5874" priority="13107">
      <formula>$CI$1=1</formula>
    </cfRule>
  </conditionalFormatting>
  <conditionalFormatting sqref="AC66">
    <cfRule type="expression" dxfId="5873" priority="13106">
      <formula>$CI$1=2</formula>
    </cfRule>
  </conditionalFormatting>
  <conditionalFormatting sqref="AC67">
    <cfRule type="expression" dxfId="5872" priority="13105">
      <formula>$CI$1=3</formula>
    </cfRule>
  </conditionalFormatting>
  <conditionalFormatting sqref="AC68">
    <cfRule type="expression" dxfId="5871" priority="13104">
      <formula>$CI$1=4</formula>
    </cfRule>
  </conditionalFormatting>
  <conditionalFormatting sqref="AC75">
    <cfRule type="expression" dxfId="5870" priority="13019">
      <formula>$CI$1=1</formula>
    </cfRule>
  </conditionalFormatting>
  <conditionalFormatting sqref="AC76">
    <cfRule type="expression" dxfId="5869" priority="13018">
      <formula>$CI$1=2</formula>
    </cfRule>
  </conditionalFormatting>
  <conditionalFormatting sqref="AC77">
    <cfRule type="expression" dxfId="5868" priority="13017">
      <formula>$CI$1=3</formula>
    </cfRule>
  </conditionalFormatting>
  <conditionalFormatting sqref="AC78">
    <cfRule type="expression" dxfId="5867" priority="13016">
      <formula>$CI$1=4</formula>
    </cfRule>
  </conditionalFormatting>
  <conditionalFormatting sqref="AC85">
    <cfRule type="expression" dxfId="5866" priority="12931">
      <formula>$CI$1=1</formula>
    </cfRule>
  </conditionalFormatting>
  <conditionalFormatting sqref="AC86">
    <cfRule type="expression" dxfId="5865" priority="12930">
      <formula>$CI$1=2</formula>
    </cfRule>
  </conditionalFormatting>
  <conditionalFormatting sqref="AC87">
    <cfRule type="expression" dxfId="5864" priority="12929">
      <formula>$CI$1=3</formula>
    </cfRule>
  </conditionalFormatting>
  <conditionalFormatting sqref="AC88">
    <cfRule type="expression" dxfId="5863" priority="12928">
      <formula>$CI$1=4</formula>
    </cfRule>
  </conditionalFormatting>
  <conditionalFormatting sqref="AC95">
    <cfRule type="expression" dxfId="5862" priority="12843">
      <formula>$CI$1=1</formula>
    </cfRule>
  </conditionalFormatting>
  <conditionalFormatting sqref="AC96">
    <cfRule type="expression" dxfId="5861" priority="12842">
      <formula>$CI$1=2</formula>
    </cfRule>
  </conditionalFormatting>
  <conditionalFormatting sqref="AC97">
    <cfRule type="expression" dxfId="5860" priority="12841">
      <formula>$CI$1=3</formula>
    </cfRule>
  </conditionalFormatting>
  <conditionalFormatting sqref="AC98">
    <cfRule type="expression" dxfId="5859" priority="12840">
      <formula>$CI$1=4</formula>
    </cfRule>
  </conditionalFormatting>
  <conditionalFormatting sqref="AC105">
    <cfRule type="expression" dxfId="5858" priority="12755">
      <formula>$CI$1=1</formula>
    </cfRule>
  </conditionalFormatting>
  <conditionalFormatting sqref="AC106">
    <cfRule type="expression" dxfId="5857" priority="12754">
      <formula>$CI$1=2</formula>
    </cfRule>
  </conditionalFormatting>
  <conditionalFormatting sqref="AC107">
    <cfRule type="expression" dxfId="5856" priority="12753">
      <formula>$CI$1=3</formula>
    </cfRule>
  </conditionalFormatting>
  <conditionalFormatting sqref="AC108">
    <cfRule type="expression" dxfId="5855" priority="12752">
      <formula>$CI$1=4</formula>
    </cfRule>
  </conditionalFormatting>
  <conditionalFormatting sqref="AC115">
    <cfRule type="expression" dxfId="5854" priority="12667">
      <formula>$CI$1=1</formula>
    </cfRule>
  </conditionalFormatting>
  <conditionalFormatting sqref="AC116">
    <cfRule type="expression" dxfId="5853" priority="12666">
      <formula>$CI$1=2</formula>
    </cfRule>
  </conditionalFormatting>
  <conditionalFormatting sqref="AC117">
    <cfRule type="expression" dxfId="5852" priority="12665">
      <formula>$CI$1=3</formula>
    </cfRule>
  </conditionalFormatting>
  <conditionalFormatting sqref="AC118">
    <cfRule type="expression" dxfId="5851" priority="12664">
      <formula>$CI$1=4</formula>
    </cfRule>
  </conditionalFormatting>
  <conditionalFormatting sqref="AC125 AC135">
    <cfRule type="expression" dxfId="5850" priority="12491">
      <formula>$CI$1=1</formula>
    </cfRule>
  </conditionalFormatting>
  <conditionalFormatting sqref="AC126 AC136">
    <cfRule type="expression" dxfId="5849" priority="12490">
      <formula>$CI$1=2</formula>
    </cfRule>
  </conditionalFormatting>
  <conditionalFormatting sqref="AC127 AC137">
    <cfRule type="expression" dxfId="5848" priority="12489">
      <formula>$CI$1=3</formula>
    </cfRule>
  </conditionalFormatting>
  <conditionalFormatting sqref="AC128 AC138">
    <cfRule type="expression" dxfId="5847" priority="12488">
      <formula>$CI$1=4</formula>
    </cfRule>
  </conditionalFormatting>
  <conditionalFormatting sqref="AC145 AC155">
    <cfRule type="expression" dxfId="5846" priority="12315">
      <formula>$CI$1=1</formula>
    </cfRule>
  </conditionalFormatting>
  <conditionalFormatting sqref="AC146 AC156">
    <cfRule type="expression" dxfId="5845" priority="12314">
      <formula>$CI$1=2</formula>
    </cfRule>
  </conditionalFormatting>
  <conditionalFormatting sqref="AC147 AC157">
    <cfRule type="expression" dxfId="5844" priority="12313">
      <formula>$CI$1=3</formula>
    </cfRule>
  </conditionalFormatting>
  <conditionalFormatting sqref="AC148 AC158">
    <cfRule type="expression" dxfId="5843" priority="12312">
      <formula>$CI$1=4</formula>
    </cfRule>
  </conditionalFormatting>
  <conditionalFormatting sqref="AC165">
    <cfRule type="expression" dxfId="5842" priority="12227">
      <formula>$CI$1=1</formula>
    </cfRule>
  </conditionalFormatting>
  <conditionalFormatting sqref="AC166">
    <cfRule type="expression" dxfId="5841" priority="12226">
      <formula>$CI$1=2</formula>
    </cfRule>
  </conditionalFormatting>
  <conditionalFormatting sqref="AC167">
    <cfRule type="expression" dxfId="5840" priority="12225">
      <formula>$CI$1=3</formula>
    </cfRule>
  </conditionalFormatting>
  <conditionalFormatting sqref="AC168">
    <cfRule type="expression" dxfId="5839" priority="12224">
      <formula>$CI$1=4</formula>
    </cfRule>
  </conditionalFormatting>
  <conditionalFormatting sqref="AC175">
    <cfRule type="expression" dxfId="5838" priority="12139">
      <formula>$CI$1=1</formula>
    </cfRule>
  </conditionalFormatting>
  <conditionalFormatting sqref="AC176">
    <cfRule type="expression" dxfId="5837" priority="12138">
      <formula>$CI$1=2</formula>
    </cfRule>
  </conditionalFormatting>
  <conditionalFormatting sqref="AC177">
    <cfRule type="expression" dxfId="5836" priority="12137">
      <formula>$CI$1=3</formula>
    </cfRule>
  </conditionalFormatting>
  <conditionalFormatting sqref="AC178">
    <cfRule type="expression" dxfId="5835" priority="12136">
      <formula>$CI$1=4</formula>
    </cfRule>
  </conditionalFormatting>
  <conditionalFormatting sqref="AC185 AC195">
    <cfRule type="expression" dxfId="5834" priority="11963">
      <formula>$CI$1=1</formula>
    </cfRule>
  </conditionalFormatting>
  <conditionalFormatting sqref="AC186 AC196">
    <cfRule type="expression" dxfId="5833" priority="11962">
      <formula>$CI$1=2</formula>
    </cfRule>
  </conditionalFormatting>
  <conditionalFormatting sqref="AC187 AC197">
    <cfRule type="expression" dxfId="5832" priority="11961">
      <formula>$CI$1=3</formula>
    </cfRule>
  </conditionalFormatting>
  <conditionalFormatting sqref="AC188 AC198">
    <cfRule type="expression" dxfId="5831" priority="11960">
      <formula>$CI$1=4</formula>
    </cfRule>
  </conditionalFormatting>
  <conditionalFormatting sqref="AC205">
    <cfRule type="expression" dxfId="5830" priority="11875">
      <formula>$CI$1=1</formula>
    </cfRule>
  </conditionalFormatting>
  <conditionalFormatting sqref="AC206">
    <cfRule type="expression" dxfId="5829" priority="11874">
      <formula>$CI$1=2</formula>
    </cfRule>
  </conditionalFormatting>
  <conditionalFormatting sqref="AC207">
    <cfRule type="expression" dxfId="5828" priority="11873">
      <formula>$CI$1=3</formula>
    </cfRule>
  </conditionalFormatting>
  <conditionalFormatting sqref="AC208">
    <cfRule type="expression" dxfId="5827" priority="11872">
      <formula>$CI$1=4</formula>
    </cfRule>
  </conditionalFormatting>
  <conditionalFormatting sqref="AC215">
    <cfRule type="expression" dxfId="5826" priority="11787">
      <formula>$CI$1=1</formula>
    </cfRule>
  </conditionalFormatting>
  <conditionalFormatting sqref="AC216">
    <cfRule type="expression" dxfId="5825" priority="11786">
      <formula>$CI$1=2</formula>
    </cfRule>
  </conditionalFormatting>
  <conditionalFormatting sqref="AC217">
    <cfRule type="expression" dxfId="5824" priority="11785">
      <formula>$CI$1=3</formula>
    </cfRule>
  </conditionalFormatting>
  <conditionalFormatting sqref="AC218">
    <cfRule type="expression" dxfId="5823" priority="11784">
      <formula>$CI$1=4</formula>
    </cfRule>
  </conditionalFormatting>
  <conditionalFormatting sqref="AC225">
    <cfRule type="expression" dxfId="5822" priority="11699">
      <formula>$CI$1=1</formula>
    </cfRule>
  </conditionalFormatting>
  <conditionalFormatting sqref="AC226">
    <cfRule type="expression" dxfId="5821" priority="11698">
      <formula>$CI$1=2</formula>
    </cfRule>
  </conditionalFormatting>
  <conditionalFormatting sqref="AC227">
    <cfRule type="expression" dxfId="5820" priority="11697">
      <formula>$CI$1=3</formula>
    </cfRule>
  </conditionalFormatting>
  <conditionalFormatting sqref="AC228">
    <cfRule type="expression" dxfId="5819" priority="11696">
      <formula>$CI$1=4</formula>
    </cfRule>
  </conditionalFormatting>
  <conditionalFormatting sqref="AC235">
    <cfRule type="expression" dxfId="5818" priority="11611">
      <formula>$CI$1=1</formula>
    </cfRule>
  </conditionalFormatting>
  <conditionalFormatting sqref="AC236">
    <cfRule type="expression" dxfId="5817" priority="11610">
      <formula>$CI$1=2</formula>
    </cfRule>
  </conditionalFormatting>
  <conditionalFormatting sqref="AC237">
    <cfRule type="expression" dxfId="5816" priority="11609">
      <formula>$CI$1=3</formula>
    </cfRule>
  </conditionalFormatting>
  <conditionalFormatting sqref="AC238">
    <cfRule type="expression" dxfId="5815" priority="11608">
      <formula>$CI$1=4</formula>
    </cfRule>
  </conditionalFormatting>
  <conditionalFormatting sqref="AC245">
    <cfRule type="expression" dxfId="5814" priority="11523">
      <formula>$CI$1=1</formula>
    </cfRule>
  </conditionalFormatting>
  <conditionalFormatting sqref="AC246">
    <cfRule type="expression" dxfId="5813" priority="11522">
      <formula>$CI$1=2</formula>
    </cfRule>
  </conditionalFormatting>
  <conditionalFormatting sqref="AC247">
    <cfRule type="expression" dxfId="5812" priority="11521">
      <formula>$CI$1=3</formula>
    </cfRule>
  </conditionalFormatting>
  <conditionalFormatting sqref="AC248">
    <cfRule type="expression" dxfId="5811" priority="11520">
      <formula>$CI$1=4</formula>
    </cfRule>
  </conditionalFormatting>
  <conditionalFormatting sqref="AC255">
    <cfRule type="expression" dxfId="5810" priority="11435">
      <formula>$CI$1=1</formula>
    </cfRule>
  </conditionalFormatting>
  <conditionalFormatting sqref="AC256">
    <cfRule type="expression" dxfId="5809" priority="11434">
      <formula>$CI$1=2</formula>
    </cfRule>
  </conditionalFormatting>
  <conditionalFormatting sqref="AC257">
    <cfRule type="expression" dxfId="5808" priority="11433">
      <formula>$CI$1=3</formula>
    </cfRule>
  </conditionalFormatting>
  <conditionalFormatting sqref="AC258">
    <cfRule type="expression" dxfId="5807" priority="11432">
      <formula>$CI$1=4</formula>
    </cfRule>
  </conditionalFormatting>
  <conditionalFormatting sqref="AC265">
    <cfRule type="expression" dxfId="5806" priority="11347">
      <formula>$CI$1=1</formula>
    </cfRule>
  </conditionalFormatting>
  <conditionalFormatting sqref="AC266">
    <cfRule type="expression" dxfId="5805" priority="11346">
      <formula>$CI$1=2</formula>
    </cfRule>
  </conditionalFormatting>
  <conditionalFormatting sqref="AC267">
    <cfRule type="expression" dxfId="5804" priority="11345">
      <formula>$CI$1=3</formula>
    </cfRule>
  </conditionalFormatting>
  <conditionalFormatting sqref="AC268">
    <cfRule type="expression" dxfId="5803" priority="11344">
      <formula>$CI$1=4</formula>
    </cfRule>
  </conditionalFormatting>
  <conditionalFormatting sqref="AC275">
    <cfRule type="expression" dxfId="5802" priority="11259">
      <formula>$CI$1=1</formula>
    </cfRule>
  </conditionalFormatting>
  <conditionalFormatting sqref="AC276">
    <cfRule type="expression" dxfId="5801" priority="11258">
      <formula>$CI$1=2</formula>
    </cfRule>
  </conditionalFormatting>
  <conditionalFormatting sqref="AC277">
    <cfRule type="expression" dxfId="5800" priority="11257">
      <formula>$CI$1=3</formula>
    </cfRule>
  </conditionalFormatting>
  <conditionalFormatting sqref="AC278">
    <cfRule type="expression" dxfId="5799" priority="11256">
      <formula>$CI$1=4</formula>
    </cfRule>
  </conditionalFormatting>
  <conditionalFormatting sqref="AC285">
    <cfRule type="expression" dxfId="5798" priority="11171">
      <formula>$CI$1=1</formula>
    </cfRule>
  </conditionalFormatting>
  <conditionalFormatting sqref="AC286">
    <cfRule type="expression" dxfId="5797" priority="11170">
      <formula>$CI$1=2</formula>
    </cfRule>
  </conditionalFormatting>
  <conditionalFormatting sqref="AC287">
    <cfRule type="expression" dxfId="5796" priority="11169">
      <formula>$CI$1=3</formula>
    </cfRule>
  </conditionalFormatting>
  <conditionalFormatting sqref="AC288">
    <cfRule type="expression" dxfId="5795" priority="11168">
      <formula>$CI$1=4</formula>
    </cfRule>
  </conditionalFormatting>
  <conditionalFormatting sqref="AC295">
    <cfRule type="expression" dxfId="5794" priority="11083">
      <formula>$CI$1=1</formula>
    </cfRule>
  </conditionalFormatting>
  <conditionalFormatting sqref="AC296">
    <cfRule type="expression" dxfId="5793" priority="11082">
      <formula>$CI$1=2</formula>
    </cfRule>
  </conditionalFormatting>
  <conditionalFormatting sqref="AC297">
    <cfRule type="expression" dxfId="5792" priority="11081">
      <formula>$CI$1=3</formula>
    </cfRule>
  </conditionalFormatting>
  <conditionalFormatting sqref="AC298">
    <cfRule type="expression" dxfId="5791" priority="11080">
      <formula>$CI$1=4</formula>
    </cfRule>
  </conditionalFormatting>
  <conditionalFormatting sqref="AC305">
    <cfRule type="expression" dxfId="5790" priority="10995">
      <formula>$CI$1=1</formula>
    </cfRule>
  </conditionalFormatting>
  <conditionalFormatting sqref="AC306">
    <cfRule type="expression" dxfId="5789" priority="10994">
      <formula>$CI$1=2</formula>
    </cfRule>
  </conditionalFormatting>
  <conditionalFormatting sqref="AC307">
    <cfRule type="expression" dxfId="5788" priority="10993">
      <formula>$CI$1=3</formula>
    </cfRule>
  </conditionalFormatting>
  <conditionalFormatting sqref="AC308">
    <cfRule type="expression" dxfId="5787" priority="10992">
      <formula>$CI$1=4</formula>
    </cfRule>
  </conditionalFormatting>
  <conditionalFormatting sqref="AC315">
    <cfRule type="expression" dxfId="5786" priority="10907">
      <formula>$CI$1=1</formula>
    </cfRule>
  </conditionalFormatting>
  <conditionalFormatting sqref="AC316">
    <cfRule type="expression" dxfId="5785" priority="10906">
      <formula>$CI$1=2</formula>
    </cfRule>
  </conditionalFormatting>
  <conditionalFormatting sqref="AC317">
    <cfRule type="expression" dxfId="5784" priority="10905">
      <formula>$CI$1=3</formula>
    </cfRule>
  </conditionalFormatting>
  <conditionalFormatting sqref="AC318">
    <cfRule type="expression" dxfId="5783" priority="10904">
      <formula>$CI$1=4</formula>
    </cfRule>
  </conditionalFormatting>
  <conditionalFormatting sqref="AC325">
    <cfRule type="expression" dxfId="5782" priority="10819">
      <formula>$CI$1=1</formula>
    </cfRule>
  </conditionalFormatting>
  <conditionalFormatting sqref="AC326">
    <cfRule type="expression" dxfId="5781" priority="10818">
      <formula>$CI$1=2</formula>
    </cfRule>
  </conditionalFormatting>
  <conditionalFormatting sqref="AC327">
    <cfRule type="expression" dxfId="5780" priority="10817">
      <formula>$CI$1=3</formula>
    </cfRule>
  </conditionalFormatting>
  <conditionalFormatting sqref="AC328">
    <cfRule type="expression" dxfId="5779" priority="10816">
      <formula>$CI$1=4</formula>
    </cfRule>
  </conditionalFormatting>
  <conditionalFormatting sqref="AC335">
    <cfRule type="expression" dxfId="5778" priority="10731">
      <formula>$CI$1=1</formula>
    </cfRule>
  </conditionalFormatting>
  <conditionalFormatting sqref="AC336">
    <cfRule type="expression" dxfId="5777" priority="10730">
      <formula>$CI$1=2</formula>
    </cfRule>
  </conditionalFormatting>
  <conditionalFormatting sqref="AC337">
    <cfRule type="expression" dxfId="5776" priority="10729">
      <formula>$CI$1=3</formula>
    </cfRule>
  </conditionalFormatting>
  <conditionalFormatting sqref="AC338">
    <cfRule type="expression" dxfId="5775" priority="10728">
      <formula>$CI$1=4</formula>
    </cfRule>
  </conditionalFormatting>
  <conditionalFormatting sqref="AC345">
    <cfRule type="expression" dxfId="5774" priority="10643">
      <formula>$CI$1=1</formula>
    </cfRule>
  </conditionalFormatting>
  <conditionalFormatting sqref="AC346">
    <cfRule type="expression" dxfId="5773" priority="10642">
      <formula>$CI$1=2</formula>
    </cfRule>
  </conditionalFormatting>
  <conditionalFormatting sqref="AC347">
    <cfRule type="expression" dxfId="5772" priority="10641">
      <formula>$CI$1=3</formula>
    </cfRule>
  </conditionalFormatting>
  <conditionalFormatting sqref="AC348">
    <cfRule type="expression" dxfId="5771" priority="10640">
      <formula>$CI$1=4</formula>
    </cfRule>
  </conditionalFormatting>
  <conditionalFormatting sqref="AC355">
    <cfRule type="expression" dxfId="5770" priority="10555">
      <formula>$CI$1=1</formula>
    </cfRule>
  </conditionalFormatting>
  <conditionalFormatting sqref="AC356">
    <cfRule type="expression" dxfId="5769" priority="10554">
      <formula>$CI$1=2</formula>
    </cfRule>
  </conditionalFormatting>
  <conditionalFormatting sqref="AC357">
    <cfRule type="expression" dxfId="5768" priority="10553">
      <formula>$CI$1=3</formula>
    </cfRule>
  </conditionalFormatting>
  <conditionalFormatting sqref="AC358">
    <cfRule type="expression" dxfId="5767" priority="10552">
      <formula>$CI$1=4</formula>
    </cfRule>
  </conditionalFormatting>
  <conditionalFormatting sqref="AC365">
    <cfRule type="expression" dxfId="5766" priority="10467">
      <formula>$CI$1=1</formula>
    </cfRule>
  </conditionalFormatting>
  <conditionalFormatting sqref="AC366">
    <cfRule type="expression" dxfId="5765" priority="10466">
      <formula>$CI$1=2</formula>
    </cfRule>
  </conditionalFormatting>
  <conditionalFormatting sqref="AC367">
    <cfRule type="expression" dxfId="5764" priority="10465">
      <formula>$CI$1=3</formula>
    </cfRule>
  </conditionalFormatting>
  <conditionalFormatting sqref="AC368">
    <cfRule type="expression" dxfId="5763" priority="10464">
      <formula>$CI$1=4</formula>
    </cfRule>
  </conditionalFormatting>
  <conditionalFormatting sqref="AC375">
    <cfRule type="expression" dxfId="5762" priority="10379">
      <formula>$CI$1=1</formula>
    </cfRule>
  </conditionalFormatting>
  <conditionalFormatting sqref="AC376">
    <cfRule type="expression" dxfId="5761" priority="10378">
      <formula>$CI$1=2</formula>
    </cfRule>
  </conditionalFormatting>
  <conditionalFormatting sqref="AC377">
    <cfRule type="expression" dxfId="5760" priority="10377">
      <formula>$CI$1=3</formula>
    </cfRule>
  </conditionalFormatting>
  <conditionalFormatting sqref="AC378">
    <cfRule type="expression" dxfId="5759" priority="10376">
      <formula>$CI$1=4</formula>
    </cfRule>
  </conditionalFormatting>
  <conditionalFormatting sqref="AC385">
    <cfRule type="expression" dxfId="5758" priority="10291">
      <formula>$CI$1=1</formula>
    </cfRule>
  </conditionalFormatting>
  <conditionalFormatting sqref="AC386">
    <cfRule type="expression" dxfId="5757" priority="10290">
      <formula>$CI$1=2</formula>
    </cfRule>
  </conditionalFormatting>
  <conditionalFormatting sqref="AC387">
    <cfRule type="expression" dxfId="5756" priority="10289">
      <formula>$CI$1=3</formula>
    </cfRule>
  </conditionalFormatting>
  <conditionalFormatting sqref="AC388">
    <cfRule type="expression" dxfId="5755" priority="10288">
      <formula>$CI$1=4</formula>
    </cfRule>
  </conditionalFormatting>
  <conditionalFormatting sqref="AC395">
    <cfRule type="expression" dxfId="5754" priority="10203">
      <formula>$CI$1=1</formula>
    </cfRule>
  </conditionalFormatting>
  <conditionalFormatting sqref="AC396">
    <cfRule type="expression" dxfId="5753" priority="10202">
      <formula>$CI$1=2</formula>
    </cfRule>
  </conditionalFormatting>
  <conditionalFormatting sqref="AC397">
    <cfRule type="expression" dxfId="5752" priority="10201">
      <formula>$CI$1=3</formula>
    </cfRule>
  </conditionalFormatting>
  <conditionalFormatting sqref="AC398">
    <cfRule type="expression" dxfId="5751" priority="10200">
      <formula>$CI$1=4</formula>
    </cfRule>
  </conditionalFormatting>
  <conditionalFormatting sqref="AC405">
    <cfRule type="expression" dxfId="5750" priority="10115">
      <formula>$CI$1=1</formula>
    </cfRule>
  </conditionalFormatting>
  <conditionalFormatting sqref="AC406">
    <cfRule type="expression" dxfId="5749" priority="10114">
      <formula>$CI$1=2</formula>
    </cfRule>
  </conditionalFormatting>
  <conditionalFormatting sqref="AC407">
    <cfRule type="expression" dxfId="5748" priority="10113">
      <formula>$CI$1=3</formula>
    </cfRule>
  </conditionalFormatting>
  <conditionalFormatting sqref="AC408">
    <cfRule type="expression" dxfId="5747" priority="10112">
      <formula>$CI$1=4</formula>
    </cfRule>
  </conditionalFormatting>
  <conditionalFormatting sqref="AC415">
    <cfRule type="expression" dxfId="5746" priority="10027">
      <formula>$CI$1=1</formula>
    </cfRule>
  </conditionalFormatting>
  <conditionalFormatting sqref="AC416">
    <cfRule type="expression" dxfId="5745" priority="10026">
      <formula>$CI$1=2</formula>
    </cfRule>
  </conditionalFormatting>
  <conditionalFormatting sqref="AC417">
    <cfRule type="expression" dxfId="5744" priority="10025">
      <formula>$CI$1=3</formula>
    </cfRule>
  </conditionalFormatting>
  <conditionalFormatting sqref="AC418">
    <cfRule type="expression" dxfId="5743" priority="10024">
      <formula>$CI$1=4</formula>
    </cfRule>
  </conditionalFormatting>
  <conditionalFormatting sqref="AC425">
    <cfRule type="expression" dxfId="5742" priority="9939">
      <formula>$CI$1=1</formula>
    </cfRule>
  </conditionalFormatting>
  <conditionalFormatting sqref="AC426">
    <cfRule type="expression" dxfId="5741" priority="9938">
      <formula>$CI$1=2</formula>
    </cfRule>
  </conditionalFormatting>
  <conditionalFormatting sqref="AC427">
    <cfRule type="expression" dxfId="5740" priority="9937">
      <formula>$CI$1=3</formula>
    </cfRule>
  </conditionalFormatting>
  <conditionalFormatting sqref="AC428">
    <cfRule type="expression" dxfId="5739" priority="9936">
      <formula>$CI$1=4</formula>
    </cfRule>
  </conditionalFormatting>
  <conditionalFormatting sqref="AC435">
    <cfRule type="expression" dxfId="5738" priority="9851">
      <formula>$CI$1=1</formula>
    </cfRule>
  </conditionalFormatting>
  <conditionalFormatting sqref="AC436">
    <cfRule type="expression" dxfId="5737" priority="9850">
      <formula>$CI$1=2</formula>
    </cfRule>
  </conditionalFormatting>
  <conditionalFormatting sqref="AC437">
    <cfRule type="expression" dxfId="5736" priority="9849">
      <formula>$CI$1=3</formula>
    </cfRule>
  </conditionalFormatting>
  <conditionalFormatting sqref="AC438">
    <cfRule type="expression" dxfId="5735" priority="9848">
      <formula>$CI$1=4</formula>
    </cfRule>
  </conditionalFormatting>
  <conditionalFormatting sqref="AC445">
    <cfRule type="expression" dxfId="5734" priority="9763">
      <formula>$CI$1=1</formula>
    </cfRule>
  </conditionalFormatting>
  <conditionalFormatting sqref="AC446">
    <cfRule type="expression" dxfId="5733" priority="9762">
      <formula>$CI$1=2</formula>
    </cfRule>
  </conditionalFormatting>
  <conditionalFormatting sqref="AC447">
    <cfRule type="expression" dxfId="5732" priority="9761">
      <formula>$CI$1=3</formula>
    </cfRule>
  </conditionalFormatting>
  <conditionalFormatting sqref="AC448">
    <cfRule type="expression" dxfId="5731" priority="9760">
      <formula>$CI$1=4</formula>
    </cfRule>
  </conditionalFormatting>
  <conditionalFormatting sqref="AC455">
    <cfRule type="expression" dxfId="5730" priority="9675">
      <formula>$CI$1=1</formula>
    </cfRule>
  </conditionalFormatting>
  <conditionalFormatting sqref="AC456">
    <cfRule type="expression" dxfId="5729" priority="9674">
      <formula>$CI$1=2</formula>
    </cfRule>
  </conditionalFormatting>
  <conditionalFormatting sqref="AC457">
    <cfRule type="expression" dxfId="5728" priority="9673">
      <formula>$CI$1=3</formula>
    </cfRule>
  </conditionalFormatting>
  <conditionalFormatting sqref="AC458">
    <cfRule type="expression" dxfId="5727" priority="9672">
      <formula>$CI$1=4</formula>
    </cfRule>
  </conditionalFormatting>
  <conditionalFormatting sqref="AC465">
    <cfRule type="expression" dxfId="5726" priority="9587">
      <formula>$CI$1=1</formula>
    </cfRule>
  </conditionalFormatting>
  <conditionalFormatting sqref="AC466">
    <cfRule type="expression" dxfId="5725" priority="9586">
      <formula>$CI$1=2</formula>
    </cfRule>
  </conditionalFormatting>
  <conditionalFormatting sqref="AC467">
    <cfRule type="expression" dxfId="5724" priority="9585">
      <formula>$CI$1=3</formula>
    </cfRule>
  </conditionalFormatting>
  <conditionalFormatting sqref="AC468">
    <cfRule type="expression" dxfId="5723" priority="9584">
      <formula>$CI$1=4</formula>
    </cfRule>
  </conditionalFormatting>
  <conditionalFormatting sqref="AC475">
    <cfRule type="expression" dxfId="5722" priority="9499">
      <formula>$CI$1=1</formula>
    </cfRule>
  </conditionalFormatting>
  <conditionalFormatting sqref="AC476">
    <cfRule type="expression" dxfId="5721" priority="9498">
      <formula>$CI$1=2</formula>
    </cfRule>
  </conditionalFormatting>
  <conditionalFormatting sqref="AC477">
    <cfRule type="expression" dxfId="5720" priority="9497">
      <formula>$CI$1=3</formula>
    </cfRule>
  </conditionalFormatting>
  <conditionalFormatting sqref="AC478">
    <cfRule type="expression" dxfId="5719" priority="9496">
      <formula>$CI$1=4</formula>
    </cfRule>
  </conditionalFormatting>
  <conditionalFormatting sqref="AC485">
    <cfRule type="expression" dxfId="5718" priority="9411">
      <formula>$CI$1=1</formula>
    </cfRule>
  </conditionalFormatting>
  <conditionalFormatting sqref="AC486">
    <cfRule type="expression" dxfId="5717" priority="9410">
      <formula>$CI$1=2</formula>
    </cfRule>
  </conditionalFormatting>
  <conditionalFormatting sqref="AC487">
    <cfRule type="expression" dxfId="5716" priority="9409">
      <formula>$CI$1=3</formula>
    </cfRule>
  </conditionalFormatting>
  <conditionalFormatting sqref="AC488">
    <cfRule type="expression" dxfId="5715" priority="9408">
      <formula>$CI$1=4</formula>
    </cfRule>
  </conditionalFormatting>
  <conditionalFormatting sqref="AC495">
    <cfRule type="expression" dxfId="5714" priority="9323">
      <formula>$CI$1=1</formula>
    </cfRule>
  </conditionalFormatting>
  <conditionalFormatting sqref="AC496">
    <cfRule type="expression" dxfId="5713" priority="9322">
      <formula>$CI$1=2</formula>
    </cfRule>
  </conditionalFormatting>
  <conditionalFormatting sqref="AC497">
    <cfRule type="expression" dxfId="5712" priority="9321">
      <formula>$CI$1=3</formula>
    </cfRule>
  </conditionalFormatting>
  <conditionalFormatting sqref="AC498">
    <cfRule type="expression" dxfId="5711" priority="9320">
      <formula>$CI$1=4</formula>
    </cfRule>
  </conditionalFormatting>
  <conditionalFormatting sqref="AC505">
    <cfRule type="expression" dxfId="5710" priority="9235">
      <formula>$CI$1=1</formula>
    </cfRule>
  </conditionalFormatting>
  <conditionalFormatting sqref="AC506">
    <cfRule type="expression" dxfId="5709" priority="9234">
      <formula>$CI$1=2</formula>
    </cfRule>
  </conditionalFormatting>
  <conditionalFormatting sqref="AC507">
    <cfRule type="expression" dxfId="5708" priority="9233">
      <formula>$CI$1=3</formula>
    </cfRule>
  </conditionalFormatting>
  <conditionalFormatting sqref="AC508">
    <cfRule type="expression" dxfId="5707" priority="9232">
      <formula>$CI$1=4</formula>
    </cfRule>
  </conditionalFormatting>
  <conditionalFormatting sqref="AC515">
    <cfRule type="expression" dxfId="5706" priority="9147">
      <formula>$CI$1=1</formula>
    </cfRule>
  </conditionalFormatting>
  <conditionalFormatting sqref="AC516">
    <cfRule type="expression" dxfId="5705" priority="9146">
      <formula>$CI$1=2</formula>
    </cfRule>
  </conditionalFormatting>
  <conditionalFormatting sqref="AC517">
    <cfRule type="expression" dxfId="5704" priority="9145">
      <formula>$CI$1=3</formula>
    </cfRule>
  </conditionalFormatting>
  <conditionalFormatting sqref="AC518">
    <cfRule type="expression" dxfId="5703" priority="9144">
      <formula>$CI$1=4</formula>
    </cfRule>
  </conditionalFormatting>
  <conditionalFormatting sqref="AC525">
    <cfRule type="expression" dxfId="5702" priority="9059">
      <formula>$CI$1=1</formula>
    </cfRule>
  </conditionalFormatting>
  <conditionalFormatting sqref="AC526">
    <cfRule type="expression" dxfId="5701" priority="9058">
      <formula>$CI$1=2</formula>
    </cfRule>
  </conditionalFormatting>
  <conditionalFormatting sqref="AC527">
    <cfRule type="expression" dxfId="5700" priority="9057">
      <formula>$CI$1=3</formula>
    </cfRule>
  </conditionalFormatting>
  <conditionalFormatting sqref="AC528">
    <cfRule type="expression" dxfId="5699" priority="9056">
      <formula>$CI$1=4</formula>
    </cfRule>
  </conditionalFormatting>
  <conditionalFormatting sqref="AC535">
    <cfRule type="expression" dxfId="5698" priority="8971">
      <formula>$CI$1=1</formula>
    </cfRule>
  </conditionalFormatting>
  <conditionalFormatting sqref="AC536">
    <cfRule type="expression" dxfId="5697" priority="8970">
      <formula>$CI$1=2</formula>
    </cfRule>
  </conditionalFormatting>
  <conditionalFormatting sqref="AC537">
    <cfRule type="expression" dxfId="5696" priority="8969">
      <formula>$CI$1=3</formula>
    </cfRule>
  </conditionalFormatting>
  <conditionalFormatting sqref="AC538">
    <cfRule type="expression" dxfId="5695" priority="8968">
      <formula>$CI$1=4</formula>
    </cfRule>
  </conditionalFormatting>
  <conditionalFormatting sqref="AC545">
    <cfRule type="expression" dxfId="5694" priority="8883">
      <formula>$CI$1=1</formula>
    </cfRule>
  </conditionalFormatting>
  <conditionalFormatting sqref="AC546">
    <cfRule type="expression" dxfId="5693" priority="8882">
      <formula>$CI$1=2</formula>
    </cfRule>
  </conditionalFormatting>
  <conditionalFormatting sqref="AC547">
    <cfRule type="expression" dxfId="5692" priority="8881">
      <formula>$CI$1=3</formula>
    </cfRule>
  </conditionalFormatting>
  <conditionalFormatting sqref="AC548">
    <cfRule type="expression" dxfId="5691" priority="8880">
      <formula>$CI$1=4</formula>
    </cfRule>
  </conditionalFormatting>
  <conditionalFormatting sqref="AC555">
    <cfRule type="expression" dxfId="5690" priority="8795">
      <formula>$CI$1=1</formula>
    </cfRule>
  </conditionalFormatting>
  <conditionalFormatting sqref="AC556">
    <cfRule type="expression" dxfId="5689" priority="8794">
      <formula>$CI$1=2</formula>
    </cfRule>
  </conditionalFormatting>
  <conditionalFormatting sqref="AC557">
    <cfRule type="expression" dxfId="5688" priority="8793">
      <formula>$CI$1=3</formula>
    </cfRule>
  </conditionalFormatting>
  <conditionalFormatting sqref="AC558">
    <cfRule type="expression" dxfId="5687" priority="8792">
      <formula>$CI$1=4</formula>
    </cfRule>
  </conditionalFormatting>
  <conditionalFormatting sqref="AC565">
    <cfRule type="expression" dxfId="5686" priority="8707">
      <formula>$CI$1=1</formula>
    </cfRule>
  </conditionalFormatting>
  <conditionalFormatting sqref="AC566">
    <cfRule type="expression" dxfId="5685" priority="8706">
      <formula>$CI$1=2</formula>
    </cfRule>
  </conditionalFormatting>
  <conditionalFormatting sqref="AC567">
    <cfRule type="expression" dxfId="5684" priority="8705">
      <formula>$CI$1=3</formula>
    </cfRule>
  </conditionalFormatting>
  <conditionalFormatting sqref="AC568">
    <cfRule type="expression" dxfId="5683" priority="8704">
      <formula>$CI$1=4</formula>
    </cfRule>
  </conditionalFormatting>
  <conditionalFormatting sqref="AC575">
    <cfRule type="expression" dxfId="5682" priority="8619">
      <formula>$CI$1=1</formula>
    </cfRule>
  </conditionalFormatting>
  <conditionalFormatting sqref="AC576">
    <cfRule type="expression" dxfId="5681" priority="8618">
      <formula>$CI$1=2</formula>
    </cfRule>
  </conditionalFormatting>
  <conditionalFormatting sqref="AC577">
    <cfRule type="expression" dxfId="5680" priority="8617">
      <formula>$CI$1=3</formula>
    </cfRule>
  </conditionalFormatting>
  <conditionalFormatting sqref="AC578">
    <cfRule type="expression" dxfId="5679" priority="8616">
      <formula>$CI$1=4</formula>
    </cfRule>
  </conditionalFormatting>
  <conditionalFormatting sqref="AC585">
    <cfRule type="expression" dxfId="5678" priority="8531">
      <formula>$CI$1=1</formula>
    </cfRule>
  </conditionalFormatting>
  <conditionalFormatting sqref="AC586">
    <cfRule type="expression" dxfId="5677" priority="8530">
      <formula>$CI$1=2</formula>
    </cfRule>
  </conditionalFormatting>
  <conditionalFormatting sqref="AC587">
    <cfRule type="expression" dxfId="5676" priority="8529">
      <formula>$CI$1=3</formula>
    </cfRule>
  </conditionalFormatting>
  <conditionalFormatting sqref="AC588">
    <cfRule type="expression" dxfId="5675" priority="8528">
      <formula>$CI$1=4</formula>
    </cfRule>
  </conditionalFormatting>
  <conditionalFormatting sqref="AC595">
    <cfRule type="expression" dxfId="5674" priority="8443">
      <formula>$CI$1=1</formula>
    </cfRule>
  </conditionalFormatting>
  <conditionalFormatting sqref="AC596">
    <cfRule type="expression" dxfId="5673" priority="8442">
      <formula>$CI$1=2</formula>
    </cfRule>
  </conditionalFormatting>
  <conditionalFormatting sqref="AC597">
    <cfRule type="expression" dxfId="5672" priority="8441">
      <formula>$CI$1=3</formula>
    </cfRule>
  </conditionalFormatting>
  <conditionalFormatting sqref="AC598">
    <cfRule type="expression" dxfId="5671" priority="8440">
      <formula>$CI$1=4</formula>
    </cfRule>
  </conditionalFormatting>
  <conditionalFormatting sqref="AC605">
    <cfRule type="expression" dxfId="5670" priority="8355">
      <formula>$CI$1=1</formula>
    </cfRule>
  </conditionalFormatting>
  <conditionalFormatting sqref="AC606">
    <cfRule type="expression" dxfId="5669" priority="8354">
      <formula>$CI$1=2</formula>
    </cfRule>
  </conditionalFormatting>
  <conditionalFormatting sqref="AC607">
    <cfRule type="expression" dxfId="5668" priority="8353">
      <formula>$CI$1=3</formula>
    </cfRule>
  </conditionalFormatting>
  <conditionalFormatting sqref="AC608">
    <cfRule type="expression" dxfId="5667" priority="8352">
      <formula>$CI$1=4</formula>
    </cfRule>
  </conditionalFormatting>
  <conditionalFormatting sqref="AC615">
    <cfRule type="expression" dxfId="5666" priority="8267">
      <formula>$CI$1=1</formula>
    </cfRule>
  </conditionalFormatting>
  <conditionalFormatting sqref="AC616">
    <cfRule type="expression" dxfId="5665" priority="8266">
      <formula>$CI$1=2</formula>
    </cfRule>
  </conditionalFormatting>
  <conditionalFormatting sqref="AC617">
    <cfRule type="expression" dxfId="5664" priority="8265">
      <formula>$CI$1=3</formula>
    </cfRule>
  </conditionalFormatting>
  <conditionalFormatting sqref="AC618">
    <cfRule type="expression" dxfId="5663" priority="8264">
      <formula>$CI$1=4</formula>
    </cfRule>
  </conditionalFormatting>
  <conditionalFormatting sqref="AC625">
    <cfRule type="expression" dxfId="5662" priority="8179">
      <formula>$CI$1=1</formula>
    </cfRule>
  </conditionalFormatting>
  <conditionalFormatting sqref="AC626">
    <cfRule type="expression" dxfId="5661" priority="8178">
      <formula>$CI$1=2</formula>
    </cfRule>
  </conditionalFormatting>
  <conditionalFormatting sqref="AC627">
    <cfRule type="expression" dxfId="5660" priority="8177">
      <formula>$CI$1=3</formula>
    </cfRule>
  </conditionalFormatting>
  <conditionalFormatting sqref="AC628">
    <cfRule type="expression" dxfId="5659" priority="8176">
      <formula>$CI$1=4</formula>
    </cfRule>
  </conditionalFormatting>
  <conditionalFormatting sqref="AC635">
    <cfRule type="expression" dxfId="5658" priority="8091">
      <formula>$CI$1=1</formula>
    </cfRule>
  </conditionalFormatting>
  <conditionalFormatting sqref="AC636">
    <cfRule type="expression" dxfId="5657" priority="8090">
      <formula>$CI$1=2</formula>
    </cfRule>
  </conditionalFormatting>
  <conditionalFormatting sqref="AC637">
    <cfRule type="expression" dxfId="5656" priority="8089">
      <formula>$CI$1=3</formula>
    </cfRule>
  </conditionalFormatting>
  <conditionalFormatting sqref="AC638">
    <cfRule type="expression" dxfId="5655" priority="8088">
      <formula>$CI$1=4</formula>
    </cfRule>
  </conditionalFormatting>
  <conditionalFormatting sqref="AC645">
    <cfRule type="expression" dxfId="5654" priority="8003">
      <formula>$CI$1=1</formula>
    </cfRule>
  </conditionalFormatting>
  <conditionalFormatting sqref="AC646">
    <cfRule type="expression" dxfId="5653" priority="8002">
      <formula>$CI$1=2</formula>
    </cfRule>
  </conditionalFormatting>
  <conditionalFormatting sqref="AC647">
    <cfRule type="expression" dxfId="5652" priority="8001">
      <formula>$CI$1=3</formula>
    </cfRule>
  </conditionalFormatting>
  <conditionalFormatting sqref="AC648">
    <cfRule type="expression" dxfId="5651" priority="8000">
      <formula>$CI$1=4</formula>
    </cfRule>
  </conditionalFormatting>
  <conditionalFormatting sqref="AC655">
    <cfRule type="expression" dxfId="5650" priority="7915">
      <formula>$CI$1=1</formula>
    </cfRule>
  </conditionalFormatting>
  <conditionalFormatting sqref="AC656">
    <cfRule type="expression" dxfId="5649" priority="7914">
      <formula>$CI$1=2</formula>
    </cfRule>
  </conditionalFormatting>
  <conditionalFormatting sqref="AC657">
    <cfRule type="expression" dxfId="5648" priority="7913">
      <formula>$CI$1=3</formula>
    </cfRule>
  </conditionalFormatting>
  <conditionalFormatting sqref="AC658">
    <cfRule type="expression" dxfId="5647" priority="7912">
      <formula>$CI$1=4</formula>
    </cfRule>
  </conditionalFormatting>
  <conditionalFormatting sqref="AC665">
    <cfRule type="expression" dxfId="5646" priority="7827">
      <formula>$CI$1=1</formula>
    </cfRule>
  </conditionalFormatting>
  <conditionalFormatting sqref="AC666">
    <cfRule type="expression" dxfId="5645" priority="7826">
      <formula>$CI$1=2</formula>
    </cfRule>
  </conditionalFormatting>
  <conditionalFormatting sqref="AC667">
    <cfRule type="expression" dxfId="5644" priority="7825">
      <formula>$CI$1=3</formula>
    </cfRule>
  </conditionalFormatting>
  <conditionalFormatting sqref="AC668">
    <cfRule type="expression" dxfId="5643" priority="7824">
      <formula>$CI$1=4</formula>
    </cfRule>
  </conditionalFormatting>
  <conditionalFormatting sqref="AC675">
    <cfRule type="expression" dxfId="5642" priority="7739">
      <formula>$CI$1=1</formula>
    </cfRule>
  </conditionalFormatting>
  <conditionalFormatting sqref="AC676">
    <cfRule type="expression" dxfId="5641" priority="7738">
      <formula>$CI$1=2</formula>
    </cfRule>
  </conditionalFormatting>
  <conditionalFormatting sqref="AC677">
    <cfRule type="expression" dxfId="5640" priority="7737">
      <formula>$CI$1=3</formula>
    </cfRule>
  </conditionalFormatting>
  <conditionalFormatting sqref="AC678">
    <cfRule type="expression" dxfId="5639" priority="7736">
      <formula>$CI$1=4</formula>
    </cfRule>
  </conditionalFormatting>
  <conditionalFormatting sqref="AC685">
    <cfRule type="expression" dxfId="5638" priority="7651">
      <formula>$CI$1=1</formula>
    </cfRule>
  </conditionalFormatting>
  <conditionalFormatting sqref="AC686">
    <cfRule type="expression" dxfId="5637" priority="7650">
      <formula>$CI$1=2</formula>
    </cfRule>
  </conditionalFormatting>
  <conditionalFormatting sqref="AC687">
    <cfRule type="expression" dxfId="5636" priority="7649">
      <formula>$CI$1=3</formula>
    </cfRule>
  </conditionalFormatting>
  <conditionalFormatting sqref="AC688">
    <cfRule type="expression" dxfId="5635" priority="7648">
      <formula>$CI$1=4</formula>
    </cfRule>
  </conditionalFormatting>
  <conditionalFormatting sqref="AC695">
    <cfRule type="expression" dxfId="5634" priority="7563">
      <formula>$CI$1=1</formula>
    </cfRule>
  </conditionalFormatting>
  <conditionalFormatting sqref="AC696">
    <cfRule type="expression" dxfId="5633" priority="7562">
      <formula>$CI$1=2</formula>
    </cfRule>
  </conditionalFormatting>
  <conditionalFormatting sqref="AC697">
    <cfRule type="expression" dxfId="5632" priority="7561">
      <formula>$CI$1=3</formula>
    </cfRule>
  </conditionalFormatting>
  <conditionalFormatting sqref="AC698">
    <cfRule type="expression" dxfId="5631" priority="7560">
      <formula>$CI$1=4</formula>
    </cfRule>
  </conditionalFormatting>
  <conditionalFormatting sqref="AC705">
    <cfRule type="expression" dxfId="5630" priority="7475">
      <formula>$CI$1=1</formula>
    </cfRule>
  </conditionalFormatting>
  <conditionalFormatting sqref="AC706">
    <cfRule type="expression" dxfId="5629" priority="7474">
      <formula>$CI$1=2</formula>
    </cfRule>
  </conditionalFormatting>
  <conditionalFormatting sqref="AC707">
    <cfRule type="expression" dxfId="5628" priority="7473">
      <formula>$CI$1=3</formula>
    </cfRule>
  </conditionalFormatting>
  <conditionalFormatting sqref="AC708">
    <cfRule type="expression" dxfId="5627" priority="7472">
      <formula>$CI$1=4</formula>
    </cfRule>
  </conditionalFormatting>
  <conditionalFormatting sqref="AC715">
    <cfRule type="expression" dxfId="5626" priority="7387">
      <formula>$CI$1=1</formula>
    </cfRule>
  </conditionalFormatting>
  <conditionalFormatting sqref="AC716">
    <cfRule type="expression" dxfId="5625" priority="7386">
      <formula>$CI$1=2</formula>
    </cfRule>
  </conditionalFormatting>
  <conditionalFormatting sqref="AC717">
    <cfRule type="expression" dxfId="5624" priority="7385">
      <formula>$CI$1=3</formula>
    </cfRule>
  </conditionalFormatting>
  <conditionalFormatting sqref="AC718">
    <cfRule type="expression" dxfId="5623" priority="7384">
      <formula>$CI$1=4</formula>
    </cfRule>
  </conditionalFormatting>
  <conditionalFormatting sqref="AC725">
    <cfRule type="expression" dxfId="5622" priority="7299">
      <formula>$CI$1=1</formula>
    </cfRule>
  </conditionalFormatting>
  <conditionalFormatting sqref="AC726">
    <cfRule type="expression" dxfId="5621" priority="7298">
      <formula>$CI$1=2</formula>
    </cfRule>
  </conditionalFormatting>
  <conditionalFormatting sqref="AC727">
    <cfRule type="expression" dxfId="5620" priority="7297">
      <formula>$CI$1=3</formula>
    </cfRule>
  </conditionalFormatting>
  <conditionalFormatting sqref="AC728">
    <cfRule type="expression" dxfId="5619" priority="7296">
      <formula>$CI$1=4</formula>
    </cfRule>
  </conditionalFormatting>
  <conditionalFormatting sqref="AC735">
    <cfRule type="expression" dxfId="5618" priority="7211">
      <formula>$CI$1=1</formula>
    </cfRule>
  </conditionalFormatting>
  <conditionalFormatting sqref="AC736">
    <cfRule type="expression" dxfId="5617" priority="7210">
      <formula>$CI$1=2</formula>
    </cfRule>
  </conditionalFormatting>
  <conditionalFormatting sqref="AC737">
    <cfRule type="expression" dxfId="5616" priority="7209">
      <formula>$CI$1=3</formula>
    </cfRule>
  </conditionalFormatting>
  <conditionalFormatting sqref="AC738">
    <cfRule type="expression" dxfId="5615" priority="7208">
      <formula>$CI$1=4</formula>
    </cfRule>
  </conditionalFormatting>
  <conditionalFormatting sqref="AC745">
    <cfRule type="expression" dxfId="5614" priority="7123">
      <formula>$CI$1=1</formula>
    </cfRule>
  </conditionalFormatting>
  <conditionalFormatting sqref="AC746">
    <cfRule type="expression" dxfId="5613" priority="7122">
      <formula>$CI$1=2</formula>
    </cfRule>
  </conditionalFormatting>
  <conditionalFormatting sqref="AC747">
    <cfRule type="expression" dxfId="5612" priority="7121">
      <formula>$CI$1=3</formula>
    </cfRule>
  </conditionalFormatting>
  <conditionalFormatting sqref="AC748">
    <cfRule type="expression" dxfId="5611" priority="7120">
      <formula>$CI$1=4</formula>
    </cfRule>
  </conditionalFormatting>
  <conditionalFormatting sqref="AC755">
    <cfRule type="expression" dxfId="5610" priority="7035">
      <formula>$CI$1=1</formula>
    </cfRule>
  </conditionalFormatting>
  <conditionalFormatting sqref="AC756">
    <cfRule type="expression" dxfId="5609" priority="7034">
      <formula>$CI$1=2</formula>
    </cfRule>
  </conditionalFormatting>
  <conditionalFormatting sqref="AC757">
    <cfRule type="expression" dxfId="5608" priority="7033">
      <formula>$CI$1=3</formula>
    </cfRule>
  </conditionalFormatting>
  <conditionalFormatting sqref="AC758">
    <cfRule type="expression" dxfId="5607" priority="7032">
      <formula>$CI$1=4</formula>
    </cfRule>
  </conditionalFormatting>
  <conditionalFormatting sqref="AC765">
    <cfRule type="expression" dxfId="5606" priority="6947">
      <formula>$CI$1=1</formula>
    </cfRule>
  </conditionalFormatting>
  <conditionalFormatting sqref="AC766">
    <cfRule type="expression" dxfId="5605" priority="6946">
      <formula>$CI$1=2</formula>
    </cfRule>
  </conditionalFormatting>
  <conditionalFormatting sqref="AC767">
    <cfRule type="expression" dxfId="5604" priority="6945">
      <formula>$CI$1=3</formula>
    </cfRule>
  </conditionalFormatting>
  <conditionalFormatting sqref="AC768">
    <cfRule type="expression" dxfId="5603" priority="6944">
      <formula>$CI$1=4</formula>
    </cfRule>
  </conditionalFormatting>
  <conditionalFormatting sqref="AC775">
    <cfRule type="expression" dxfId="5602" priority="6859">
      <formula>$CI$1=1</formula>
    </cfRule>
  </conditionalFormatting>
  <conditionalFormatting sqref="AC776">
    <cfRule type="expression" dxfId="5601" priority="6858">
      <formula>$CI$1=2</formula>
    </cfRule>
  </conditionalFormatting>
  <conditionalFormatting sqref="AC777">
    <cfRule type="expression" dxfId="5600" priority="6857">
      <formula>$CI$1=3</formula>
    </cfRule>
  </conditionalFormatting>
  <conditionalFormatting sqref="AC778">
    <cfRule type="expression" dxfId="5599" priority="6856">
      <formula>$CI$1=4</formula>
    </cfRule>
  </conditionalFormatting>
  <conditionalFormatting sqref="AC785">
    <cfRule type="expression" dxfId="5598" priority="6771">
      <formula>$CI$1=1</formula>
    </cfRule>
  </conditionalFormatting>
  <conditionalFormatting sqref="AC786">
    <cfRule type="expression" dxfId="5597" priority="6770">
      <formula>$CI$1=2</formula>
    </cfRule>
  </conditionalFormatting>
  <conditionalFormatting sqref="AC787">
    <cfRule type="expression" dxfId="5596" priority="6769">
      <formula>$CI$1=3</formula>
    </cfRule>
  </conditionalFormatting>
  <conditionalFormatting sqref="AC788">
    <cfRule type="expression" dxfId="5595" priority="6768">
      <formula>$CI$1=4</formula>
    </cfRule>
  </conditionalFormatting>
  <conditionalFormatting sqref="AC795">
    <cfRule type="expression" dxfId="5594" priority="6683">
      <formula>$CI$1=1</formula>
    </cfRule>
  </conditionalFormatting>
  <conditionalFormatting sqref="AC796">
    <cfRule type="expression" dxfId="5593" priority="6682">
      <formula>$CI$1=2</formula>
    </cfRule>
  </conditionalFormatting>
  <conditionalFormatting sqref="AC797">
    <cfRule type="expression" dxfId="5592" priority="6681">
      <formula>$CI$1=3</formula>
    </cfRule>
  </conditionalFormatting>
  <conditionalFormatting sqref="AC798">
    <cfRule type="expression" dxfId="5591" priority="6680">
      <formula>$CI$1=4</formula>
    </cfRule>
  </conditionalFormatting>
  <conditionalFormatting sqref="AC805">
    <cfRule type="expression" dxfId="5590" priority="6595">
      <formula>$CI$1=1</formula>
    </cfRule>
  </conditionalFormatting>
  <conditionalFormatting sqref="AC806">
    <cfRule type="expression" dxfId="5589" priority="6594">
      <formula>$CI$1=2</formula>
    </cfRule>
  </conditionalFormatting>
  <conditionalFormatting sqref="AC807">
    <cfRule type="expression" dxfId="5588" priority="6593">
      <formula>$CI$1=3</formula>
    </cfRule>
  </conditionalFormatting>
  <conditionalFormatting sqref="AC808">
    <cfRule type="expression" dxfId="5587" priority="6592">
      <formula>$CI$1=4</formula>
    </cfRule>
  </conditionalFormatting>
  <conditionalFormatting sqref="AC815">
    <cfRule type="expression" dxfId="5586" priority="6507">
      <formula>$CI$1=1</formula>
    </cfRule>
  </conditionalFormatting>
  <conditionalFormatting sqref="AC816">
    <cfRule type="expression" dxfId="5585" priority="6506">
      <formula>$CI$1=2</formula>
    </cfRule>
  </conditionalFormatting>
  <conditionalFormatting sqref="AC817">
    <cfRule type="expression" dxfId="5584" priority="6505">
      <formula>$CI$1=3</formula>
    </cfRule>
  </conditionalFormatting>
  <conditionalFormatting sqref="AC818">
    <cfRule type="expression" dxfId="5583" priority="6504">
      <formula>$CI$1=4</formula>
    </cfRule>
  </conditionalFormatting>
  <conditionalFormatting sqref="AC825">
    <cfRule type="expression" dxfId="5582" priority="6419">
      <formula>$CI$1=1</formula>
    </cfRule>
  </conditionalFormatting>
  <conditionalFormatting sqref="AC826">
    <cfRule type="expression" dxfId="5581" priority="6418">
      <formula>$CI$1=2</formula>
    </cfRule>
  </conditionalFormatting>
  <conditionalFormatting sqref="AC827">
    <cfRule type="expression" dxfId="5580" priority="6417">
      <formula>$CI$1=3</formula>
    </cfRule>
  </conditionalFormatting>
  <conditionalFormatting sqref="AC828">
    <cfRule type="expression" dxfId="5579" priority="6416">
      <formula>$CI$1=4</formula>
    </cfRule>
  </conditionalFormatting>
  <conditionalFormatting sqref="AC835">
    <cfRule type="expression" dxfId="5578" priority="6331">
      <formula>$CI$1=1</formula>
    </cfRule>
  </conditionalFormatting>
  <conditionalFormatting sqref="AC836">
    <cfRule type="expression" dxfId="5577" priority="6330">
      <formula>$CI$1=2</formula>
    </cfRule>
  </conditionalFormatting>
  <conditionalFormatting sqref="AC837">
    <cfRule type="expression" dxfId="5576" priority="6329">
      <formula>$CI$1=3</formula>
    </cfRule>
  </conditionalFormatting>
  <conditionalFormatting sqref="AC838">
    <cfRule type="expression" dxfId="5575" priority="6328">
      <formula>$CI$1=4</formula>
    </cfRule>
  </conditionalFormatting>
  <conditionalFormatting sqref="AC845">
    <cfRule type="expression" dxfId="5574" priority="6243">
      <formula>$CI$1=1</formula>
    </cfRule>
  </conditionalFormatting>
  <conditionalFormatting sqref="AC846">
    <cfRule type="expression" dxfId="5573" priority="6242">
      <formula>$CI$1=2</formula>
    </cfRule>
  </conditionalFormatting>
  <conditionalFormatting sqref="AC847">
    <cfRule type="expression" dxfId="5572" priority="6241">
      <formula>$CI$1=3</formula>
    </cfRule>
  </conditionalFormatting>
  <conditionalFormatting sqref="AC848">
    <cfRule type="expression" dxfId="5571" priority="6240">
      <formula>$CI$1=4</formula>
    </cfRule>
  </conditionalFormatting>
  <conditionalFormatting sqref="AC855">
    <cfRule type="expression" dxfId="5570" priority="6155">
      <formula>$CI$1=1</formula>
    </cfRule>
  </conditionalFormatting>
  <conditionalFormatting sqref="AC856">
    <cfRule type="expression" dxfId="5569" priority="6154">
      <formula>$CI$1=2</formula>
    </cfRule>
  </conditionalFormatting>
  <conditionalFormatting sqref="AC857">
    <cfRule type="expression" dxfId="5568" priority="6153">
      <formula>$CI$1=3</formula>
    </cfRule>
  </conditionalFormatting>
  <conditionalFormatting sqref="AC858">
    <cfRule type="expression" dxfId="5567" priority="6152">
      <formula>$CI$1=4</formula>
    </cfRule>
  </conditionalFormatting>
  <conditionalFormatting sqref="AC865">
    <cfRule type="expression" dxfId="5566" priority="6067">
      <formula>$CI$1=1</formula>
    </cfRule>
  </conditionalFormatting>
  <conditionalFormatting sqref="AC866">
    <cfRule type="expression" dxfId="5565" priority="6066">
      <formula>$CI$1=2</formula>
    </cfRule>
  </conditionalFormatting>
  <conditionalFormatting sqref="AC867">
    <cfRule type="expression" dxfId="5564" priority="6065">
      <formula>$CI$1=3</formula>
    </cfRule>
  </conditionalFormatting>
  <conditionalFormatting sqref="AC868">
    <cfRule type="expression" dxfId="5563" priority="6064">
      <formula>$CI$1=4</formula>
    </cfRule>
  </conditionalFormatting>
  <conditionalFormatting sqref="AC875">
    <cfRule type="expression" dxfId="5562" priority="5979">
      <formula>$CI$1=1</formula>
    </cfRule>
  </conditionalFormatting>
  <conditionalFormatting sqref="AC876">
    <cfRule type="expression" dxfId="5561" priority="5978">
      <formula>$CI$1=2</formula>
    </cfRule>
  </conditionalFormatting>
  <conditionalFormatting sqref="AC877">
    <cfRule type="expression" dxfId="5560" priority="5977">
      <formula>$CI$1=3</formula>
    </cfRule>
  </conditionalFormatting>
  <conditionalFormatting sqref="AC878">
    <cfRule type="expression" dxfId="5559" priority="5976">
      <formula>$CI$1=4</formula>
    </cfRule>
  </conditionalFormatting>
  <conditionalFormatting sqref="AC885">
    <cfRule type="expression" dxfId="5558" priority="5891">
      <formula>$CI$1=1</formula>
    </cfRule>
  </conditionalFormatting>
  <conditionalFormatting sqref="AC886">
    <cfRule type="expression" dxfId="5557" priority="5890">
      <formula>$CI$1=2</formula>
    </cfRule>
  </conditionalFormatting>
  <conditionalFormatting sqref="AC887">
    <cfRule type="expression" dxfId="5556" priority="5889">
      <formula>$CI$1=3</formula>
    </cfRule>
  </conditionalFormatting>
  <conditionalFormatting sqref="AC888">
    <cfRule type="expression" dxfId="5555" priority="5888">
      <formula>$CI$1=4</formula>
    </cfRule>
  </conditionalFormatting>
  <conditionalFormatting sqref="AC895">
    <cfRule type="expression" dxfId="5554" priority="5803">
      <formula>$CI$1=1</formula>
    </cfRule>
  </conditionalFormatting>
  <conditionalFormatting sqref="AC896">
    <cfRule type="expression" dxfId="5553" priority="5802">
      <formula>$CI$1=2</formula>
    </cfRule>
  </conditionalFormatting>
  <conditionalFormatting sqref="AC897">
    <cfRule type="expression" dxfId="5552" priority="5801">
      <formula>$CI$1=3</formula>
    </cfRule>
  </conditionalFormatting>
  <conditionalFormatting sqref="AC898">
    <cfRule type="expression" dxfId="5551" priority="5800">
      <formula>$CI$1=4</formula>
    </cfRule>
  </conditionalFormatting>
  <conditionalFormatting sqref="AC905">
    <cfRule type="expression" dxfId="5550" priority="5715">
      <formula>$CI$1=1</formula>
    </cfRule>
  </conditionalFormatting>
  <conditionalFormatting sqref="AC906">
    <cfRule type="expression" dxfId="5549" priority="5714">
      <formula>$CI$1=2</formula>
    </cfRule>
  </conditionalFormatting>
  <conditionalFormatting sqref="AC907">
    <cfRule type="expression" dxfId="5548" priority="5713">
      <formula>$CI$1=3</formula>
    </cfRule>
  </conditionalFormatting>
  <conditionalFormatting sqref="AC908">
    <cfRule type="expression" dxfId="5547" priority="5712">
      <formula>$CI$1=4</formula>
    </cfRule>
  </conditionalFormatting>
  <conditionalFormatting sqref="AC915">
    <cfRule type="expression" dxfId="5546" priority="5627">
      <formula>$CI$1=1</formula>
    </cfRule>
  </conditionalFormatting>
  <conditionalFormatting sqref="AC916">
    <cfRule type="expression" dxfId="5545" priority="5626">
      <formula>$CI$1=2</formula>
    </cfRule>
  </conditionalFormatting>
  <conditionalFormatting sqref="AC917">
    <cfRule type="expression" dxfId="5544" priority="5625">
      <formula>$CI$1=3</formula>
    </cfRule>
  </conditionalFormatting>
  <conditionalFormatting sqref="AC918">
    <cfRule type="expression" dxfId="5543" priority="5624">
      <formula>$CI$1=4</formula>
    </cfRule>
  </conditionalFormatting>
  <conditionalFormatting sqref="AC925">
    <cfRule type="expression" dxfId="5542" priority="5539">
      <formula>$CI$1=1</formula>
    </cfRule>
  </conditionalFormatting>
  <conditionalFormatting sqref="AC926">
    <cfRule type="expression" dxfId="5541" priority="5538">
      <formula>$CI$1=2</formula>
    </cfRule>
  </conditionalFormatting>
  <conditionalFormatting sqref="AC927">
    <cfRule type="expression" dxfId="5540" priority="5537">
      <formula>$CI$1=3</formula>
    </cfRule>
  </conditionalFormatting>
  <conditionalFormatting sqref="AC928">
    <cfRule type="expression" dxfId="5539" priority="5536">
      <formula>$CI$1=4</formula>
    </cfRule>
  </conditionalFormatting>
  <conditionalFormatting sqref="AC935">
    <cfRule type="expression" dxfId="5538" priority="5451">
      <formula>$CI$1=1</formula>
    </cfRule>
  </conditionalFormatting>
  <conditionalFormatting sqref="AC936">
    <cfRule type="expression" dxfId="5537" priority="5450">
      <formula>$CI$1=2</formula>
    </cfRule>
  </conditionalFormatting>
  <conditionalFormatting sqref="AC937">
    <cfRule type="expression" dxfId="5536" priority="5449">
      <formula>$CI$1=3</formula>
    </cfRule>
  </conditionalFormatting>
  <conditionalFormatting sqref="AC938">
    <cfRule type="expression" dxfId="5535" priority="5448">
      <formula>$CI$1=4</formula>
    </cfRule>
  </conditionalFormatting>
  <conditionalFormatting sqref="AC945">
    <cfRule type="expression" dxfId="5534" priority="5363">
      <formula>$CI$1=1</formula>
    </cfRule>
  </conditionalFormatting>
  <conditionalFormatting sqref="AC946">
    <cfRule type="expression" dxfId="5533" priority="5362">
      <formula>$CI$1=2</formula>
    </cfRule>
  </conditionalFormatting>
  <conditionalFormatting sqref="AC947">
    <cfRule type="expression" dxfId="5532" priority="5361">
      <formula>$CI$1=3</formula>
    </cfRule>
  </conditionalFormatting>
  <conditionalFormatting sqref="AC948">
    <cfRule type="expression" dxfId="5531" priority="5360">
      <formula>$CI$1=4</formula>
    </cfRule>
  </conditionalFormatting>
  <conditionalFormatting sqref="AC955">
    <cfRule type="expression" dxfId="5530" priority="5275">
      <formula>$CI$1=1</formula>
    </cfRule>
  </conditionalFormatting>
  <conditionalFormatting sqref="AC956">
    <cfRule type="expression" dxfId="5529" priority="5274">
      <formula>$CI$1=2</formula>
    </cfRule>
  </conditionalFormatting>
  <conditionalFormatting sqref="AC957">
    <cfRule type="expression" dxfId="5528" priority="5273">
      <formula>$CI$1=3</formula>
    </cfRule>
  </conditionalFormatting>
  <conditionalFormatting sqref="AC958">
    <cfRule type="expression" dxfId="5527" priority="5272">
      <formula>$CI$1=4</formula>
    </cfRule>
  </conditionalFormatting>
  <conditionalFormatting sqref="AC965">
    <cfRule type="expression" dxfId="5526" priority="5187">
      <formula>$CI$1=1</formula>
    </cfRule>
  </conditionalFormatting>
  <conditionalFormatting sqref="AC966">
    <cfRule type="expression" dxfId="5525" priority="5186">
      <formula>$CI$1=2</formula>
    </cfRule>
  </conditionalFormatting>
  <conditionalFormatting sqref="AC967">
    <cfRule type="expression" dxfId="5524" priority="5185">
      <formula>$CI$1=3</formula>
    </cfRule>
  </conditionalFormatting>
  <conditionalFormatting sqref="AC968">
    <cfRule type="expression" dxfId="5523" priority="5184">
      <formula>$CI$1=4</formula>
    </cfRule>
  </conditionalFormatting>
  <conditionalFormatting sqref="AC975">
    <cfRule type="expression" dxfId="5522" priority="5099">
      <formula>$CI$1=1</formula>
    </cfRule>
  </conditionalFormatting>
  <conditionalFormatting sqref="AC976">
    <cfRule type="expression" dxfId="5521" priority="5098">
      <formula>$CI$1=2</formula>
    </cfRule>
  </conditionalFormatting>
  <conditionalFormatting sqref="AC977">
    <cfRule type="expression" dxfId="5520" priority="5097">
      <formula>$CI$1=3</formula>
    </cfRule>
  </conditionalFormatting>
  <conditionalFormatting sqref="AC978">
    <cfRule type="expression" dxfId="5519" priority="5096">
      <formula>$CI$1=4</formula>
    </cfRule>
  </conditionalFormatting>
  <conditionalFormatting sqref="AC985">
    <cfRule type="expression" dxfId="5518" priority="5011">
      <formula>$CI$1=1</formula>
    </cfRule>
  </conditionalFormatting>
  <conditionalFormatting sqref="AC986">
    <cfRule type="expression" dxfId="5517" priority="5010">
      <formula>$CI$1=2</formula>
    </cfRule>
  </conditionalFormatting>
  <conditionalFormatting sqref="AC987">
    <cfRule type="expression" dxfId="5516" priority="5009">
      <formula>$CI$1=3</formula>
    </cfRule>
  </conditionalFormatting>
  <conditionalFormatting sqref="AC988">
    <cfRule type="expression" dxfId="5515" priority="5008">
      <formula>$CI$1=4</formula>
    </cfRule>
  </conditionalFormatting>
  <conditionalFormatting sqref="AC995">
    <cfRule type="expression" dxfId="5514" priority="4923">
      <formula>$CI$1=1</formula>
    </cfRule>
  </conditionalFormatting>
  <conditionalFormatting sqref="AC996">
    <cfRule type="expression" dxfId="5513" priority="4922">
      <formula>$CI$1=2</formula>
    </cfRule>
  </conditionalFormatting>
  <conditionalFormatting sqref="AC997">
    <cfRule type="expression" dxfId="5512" priority="4921">
      <formula>$CI$1=3</formula>
    </cfRule>
  </conditionalFormatting>
  <conditionalFormatting sqref="AC998">
    <cfRule type="expression" dxfId="5511" priority="4920">
      <formula>$CI$1=4</formula>
    </cfRule>
  </conditionalFormatting>
  <conditionalFormatting sqref="AC1005">
    <cfRule type="expression" dxfId="5510" priority="4835">
      <formula>$CI$1=1</formula>
    </cfRule>
  </conditionalFormatting>
  <conditionalFormatting sqref="AC1006">
    <cfRule type="expression" dxfId="5509" priority="4834">
      <formula>$CI$1=2</formula>
    </cfRule>
  </conditionalFormatting>
  <conditionalFormatting sqref="AC1007">
    <cfRule type="expression" dxfId="5508" priority="4833">
      <formula>$CI$1=3</formula>
    </cfRule>
  </conditionalFormatting>
  <conditionalFormatting sqref="AC1008">
    <cfRule type="expression" dxfId="5507" priority="4832">
      <formula>$CI$1=4</formula>
    </cfRule>
  </conditionalFormatting>
  <conditionalFormatting sqref="AC1015">
    <cfRule type="expression" dxfId="5506" priority="4747">
      <formula>$CI$1=1</formula>
    </cfRule>
  </conditionalFormatting>
  <conditionalFormatting sqref="AC1016">
    <cfRule type="expression" dxfId="5505" priority="4746">
      <formula>$CI$1=2</formula>
    </cfRule>
  </conditionalFormatting>
  <conditionalFormatting sqref="AC1017">
    <cfRule type="expression" dxfId="5504" priority="4745">
      <formula>$CI$1=3</formula>
    </cfRule>
  </conditionalFormatting>
  <conditionalFormatting sqref="AC1018">
    <cfRule type="expression" dxfId="5503" priority="4744">
      <formula>$CI$1=4</formula>
    </cfRule>
  </conditionalFormatting>
  <conditionalFormatting sqref="AC1025">
    <cfRule type="expression" dxfId="5502" priority="4659">
      <formula>$CI$1=1</formula>
    </cfRule>
  </conditionalFormatting>
  <conditionalFormatting sqref="AC1026">
    <cfRule type="expression" dxfId="5501" priority="4658">
      <formula>$CI$1=2</formula>
    </cfRule>
  </conditionalFormatting>
  <conditionalFormatting sqref="AC1027">
    <cfRule type="expression" dxfId="5500" priority="4657">
      <formula>$CI$1=3</formula>
    </cfRule>
  </conditionalFormatting>
  <conditionalFormatting sqref="AC1028">
    <cfRule type="expression" dxfId="5499" priority="4656">
      <formula>$CI$1=4</formula>
    </cfRule>
  </conditionalFormatting>
  <conditionalFormatting sqref="AC1035">
    <cfRule type="expression" dxfId="5498" priority="4571">
      <formula>$CI$1=1</formula>
    </cfRule>
  </conditionalFormatting>
  <conditionalFormatting sqref="AC1036">
    <cfRule type="expression" dxfId="5497" priority="4570">
      <formula>$CI$1=2</formula>
    </cfRule>
  </conditionalFormatting>
  <conditionalFormatting sqref="AC1037">
    <cfRule type="expression" dxfId="5496" priority="4569">
      <formula>$CI$1=3</formula>
    </cfRule>
  </conditionalFormatting>
  <conditionalFormatting sqref="AC1038">
    <cfRule type="expression" dxfId="5495" priority="4568">
      <formula>$CI$1=4</formula>
    </cfRule>
  </conditionalFormatting>
  <conditionalFormatting sqref="AC1045">
    <cfRule type="expression" dxfId="5494" priority="4483">
      <formula>$CI$1=1</formula>
    </cfRule>
  </conditionalFormatting>
  <conditionalFormatting sqref="AC1046">
    <cfRule type="expression" dxfId="5493" priority="4482">
      <formula>$CI$1=2</formula>
    </cfRule>
  </conditionalFormatting>
  <conditionalFormatting sqref="AC1047">
    <cfRule type="expression" dxfId="5492" priority="4481">
      <formula>$CI$1=3</formula>
    </cfRule>
  </conditionalFormatting>
  <conditionalFormatting sqref="AC1048">
    <cfRule type="expression" dxfId="5491" priority="4480">
      <formula>$CI$1=4</formula>
    </cfRule>
  </conditionalFormatting>
  <conditionalFormatting sqref="AC1055">
    <cfRule type="expression" dxfId="5490" priority="4395">
      <formula>$CI$1=1</formula>
    </cfRule>
  </conditionalFormatting>
  <conditionalFormatting sqref="AC1056">
    <cfRule type="expression" dxfId="5489" priority="4394">
      <formula>$CI$1=2</formula>
    </cfRule>
  </conditionalFormatting>
  <conditionalFormatting sqref="AC1057">
    <cfRule type="expression" dxfId="5488" priority="4393">
      <formula>$CI$1=3</formula>
    </cfRule>
  </conditionalFormatting>
  <conditionalFormatting sqref="AC1058">
    <cfRule type="expression" dxfId="5487" priority="4392">
      <formula>$CI$1=4</formula>
    </cfRule>
  </conditionalFormatting>
  <conditionalFormatting sqref="AC1065">
    <cfRule type="expression" dxfId="5486" priority="4307">
      <formula>$CI$1=1</formula>
    </cfRule>
  </conditionalFormatting>
  <conditionalFormatting sqref="AC1066">
    <cfRule type="expression" dxfId="5485" priority="4306">
      <formula>$CI$1=2</formula>
    </cfRule>
  </conditionalFormatting>
  <conditionalFormatting sqref="AC1067">
    <cfRule type="expression" dxfId="5484" priority="4305">
      <formula>$CI$1=3</formula>
    </cfRule>
  </conditionalFormatting>
  <conditionalFormatting sqref="AC1068">
    <cfRule type="expression" dxfId="5483" priority="4304">
      <formula>$CI$1=4</formula>
    </cfRule>
  </conditionalFormatting>
  <conditionalFormatting sqref="AC1075">
    <cfRule type="expression" dxfId="5482" priority="4219">
      <formula>$CI$1=1</formula>
    </cfRule>
  </conditionalFormatting>
  <conditionalFormatting sqref="AC1076">
    <cfRule type="expression" dxfId="5481" priority="4218">
      <formula>$CI$1=2</formula>
    </cfRule>
  </conditionalFormatting>
  <conditionalFormatting sqref="AC1077">
    <cfRule type="expression" dxfId="5480" priority="4217">
      <formula>$CI$1=3</formula>
    </cfRule>
  </conditionalFormatting>
  <conditionalFormatting sqref="AC1078">
    <cfRule type="expression" dxfId="5479" priority="4216">
      <formula>$CI$1=4</formula>
    </cfRule>
  </conditionalFormatting>
  <conditionalFormatting sqref="AC1085">
    <cfRule type="expression" dxfId="5478" priority="4131">
      <formula>$CI$1=1</formula>
    </cfRule>
  </conditionalFormatting>
  <conditionalFormatting sqref="AC1086">
    <cfRule type="expression" dxfId="5477" priority="4130">
      <formula>$CI$1=2</formula>
    </cfRule>
  </conditionalFormatting>
  <conditionalFormatting sqref="AC1087">
    <cfRule type="expression" dxfId="5476" priority="4129">
      <formula>$CI$1=3</formula>
    </cfRule>
  </conditionalFormatting>
  <conditionalFormatting sqref="AC1088">
    <cfRule type="expression" dxfId="5475" priority="4128">
      <formula>$CI$1=4</formula>
    </cfRule>
  </conditionalFormatting>
  <conditionalFormatting sqref="AC1095">
    <cfRule type="expression" dxfId="5474" priority="4043">
      <formula>$CI$1=1</formula>
    </cfRule>
  </conditionalFormatting>
  <conditionalFormatting sqref="AC1096">
    <cfRule type="expression" dxfId="5473" priority="4042">
      <formula>$CI$1=2</formula>
    </cfRule>
  </conditionalFormatting>
  <conditionalFormatting sqref="AC1097">
    <cfRule type="expression" dxfId="5472" priority="4041">
      <formula>$CI$1=3</formula>
    </cfRule>
  </conditionalFormatting>
  <conditionalFormatting sqref="AC1098">
    <cfRule type="expression" dxfId="5471" priority="4040">
      <formula>$CI$1=4</formula>
    </cfRule>
  </conditionalFormatting>
  <conditionalFormatting sqref="AC1105">
    <cfRule type="expression" dxfId="5470" priority="3955">
      <formula>$CI$1=1</formula>
    </cfRule>
  </conditionalFormatting>
  <conditionalFormatting sqref="AC1106">
    <cfRule type="expression" dxfId="5469" priority="3954">
      <formula>$CI$1=2</formula>
    </cfRule>
  </conditionalFormatting>
  <conditionalFormatting sqref="AC1107">
    <cfRule type="expression" dxfId="5468" priority="3953">
      <formula>$CI$1=3</formula>
    </cfRule>
  </conditionalFormatting>
  <conditionalFormatting sqref="AC1108">
    <cfRule type="expression" dxfId="5467" priority="3952">
      <formula>$CI$1=4</formula>
    </cfRule>
  </conditionalFormatting>
  <conditionalFormatting sqref="AC1115">
    <cfRule type="expression" dxfId="5466" priority="3867">
      <formula>$CI$1=1</formula>
    </cfRule>
  </conditionalFormatting>
  <conditionalFormatting sqref="AC1116">
    <cfRule type="expression" dxfId="5465" priority="3866">
      <formula>$CI$1=2</formula>
    </cfRule>
  </conditionalFormatting>
  <conditionalFormatting sqref="AC1117">
    <cfRule type="expression" dxfId="5464" priority="3865">
      <formula>$CI$1=3</formula>
    </cfRule>
  </conditionalFormatting>
  <conditionalFormatting sqref="AC1118">
    <cfRule type="expression" dxfId="5463" priority="3864">
      <formula>$CI$1=4</formula>
    </cfRule>
  </conditionalFormatting>
  <conditionalFormatting sqref="AC1125">
    <cfRule type="expression" dxfId="5462" priority="3779">
      <formula>$CI$1=1</formula>
    </cfRule>
  </conditionalFormatting>
  <conditionalFormatting sqref="AC1126">
    <cfRule type="expression" dxfId="5461" priority="3778">
      <formula>$CI$1=2</formula>
    </cfRule>
  </conditionalFormatting>
  <conditionalFormatting sqref="AC1127">
    <cfRule type="expression" dxfId="5460" priority="3777">
      <formula>$CI$1=3</formula>
    </cfRule>
  </conditionalFormatting>
  <conditionalFormatting sqref="AC1128">
    <cfRule type="expression" dxfId="5459" priority="3776">
      <formula>$CI$1=4</formula>
    </cfRule>
  </conditionalFormatting>
  <conditionalFormatting sqref="AC1135">
    <cfRule type="expression" dxfId="5458" priority="3691">
      <formula>$CI$1=1</formula>
    </cfRule>
  </conditionalFormatting>
  <conditionalFormatting sqref="AC1136">
    <cfRule type="expression" dxfId="5457" priority="3690">
      <formula>$CI$1=2</formula>
    </cfRule>
  </conditionalFormatting>
  <conditionalFormatting sqref="AC1137">
    <cfRule type="expression" dxfId="5456" priority="3689">
      <formula>$CI$1=3</formula>
    </cfRule>
  </conditionalFormatting>
  <conditionalFormatting sqref="AC1138">
    <cfRule type="expression" dxfId="5455" priority="3688">
      <formula>$CI$1=4</formula>
    </cfRule>
  </conditionalFormatting>
  <conditionalFormatting sqref="AC1145">
    <cfRule type="expression" dxfId="5454" priority="3603">
      <formula>$CI$1=1</formula>
    </cfRule>
  </conditionalFormatting>
  <conditionalFormatting sqref="AC1146">
    <cfRule type="expression" dxfId="5453" priority="3602">
      <formula>$CI$1=2</formula>
    </cfRule>
  </conditionalFormatting>
  <conditionalFormatting sqref="AC1147">
    <cfRule type="expression" dxfId="5452" priority="3601">
      <formula>$CI$1=3</formula>
    </cfRule>
  </conditionalFormatting>
  <conditionalFormatting sqref="AC1148">
    <cfRule type="expression" dxfId="5451" priority="3600">
      <formula>$CI$1=4</formula>
    </cfRule>
  </conditionalFormatting>
  <conditionalFormatting sqref="AC1155">
    <cfRule type="expression" dxfId="5450" priority="3515">
      <formula>$CI$1=1</formula>
    </cfRule>
  </conditionalFormatting>
  <conditionalFormatting sqref="AC1156">
    <cfRule type="expression" dxfId="5449" priority="3514">
      <formula>$CI$1=2</formula>
    </cfRule>
  </conditionalFormatting>
  <conditionalFormatting sqref="AC1157">
    <cfRule type="expression" dxfId="5448" priority="3513">
      <formula>$CI$1=3</formula>
    </cfRule>
  </conditionalFormatting>
  <conditionalFormatting sqref="AC1158">
    <cfRule type="expression" dxfId="5447" priority="3512">
      <formula>$CI$1=4</formula>
    </cfRule>
  </conditionalFormatting>
  <conditionalFormatting sqref="AC1165">
    <cfRule type="expression" dxfId="5446" priority="3427">
      <formula>$CI$1=1</formula>
    </cfRule>
  </conditionalFormatting>
  <conditionalFormatting sqref="AC1166">
    <cfRule type="expression" dxfId="5445" priority="3426">
      <formula>$CI$1=2</formula>
    </cfRule>
  </conditionalFormatting>
  <conditionalFormatting sqref="AC1167">
    <cfRule type="expression" dxfId="5444" priority="3425">
      <formula>$CI$1=3</formula>
    </cfRule>
  </conditionalFormatting>
  <conditionalFormatting sqref="AC1168">
    <cfRule type="expression" dxfId="5443" priority="3424">
      <formula>$CI$1=4</formula>
    </cfRule>
  </conditionalFormatting>
  <conditionalFormatting sqref="AC1175">
    <cfRule type="expression" dxfId="5442" priority="3339">
      <formula>$CI$1=1</formula>
    </cfRule>
  </conditionalFormatting>
  <conditionalFormatting sqref="AC1176">
    <cfRule type="expression" dxfId="5441" priority="3338">
      <formula>$CI$1=2</formula>
    </cfRule>
  </conditionalFormatting>
  <conditionalFormatting sqref="AC1177">
    <cfRule type="expression" dxfId="5440" priority="3337">
      <formula>$CI$1=3</formula>
    </cfRule>
  </conditionalFormatting>
  <conditionalFormatting sqref="AC1178">
    <cfRule type="expression" dxfId="5439" priority="3336">
      <formula>$CI$1=4</formula>
    </cfRule>
  </conditionalFormatting>
  <conditionalFormatting sqref="AC1185">
    <cfRule type="expression" dxfId="5438" priority="3251">
      <formula>$CI$1=1</formula>
    </cfRule>
  </conditionalFormatting>
  <conditionalFormatting sqref="AC1186">
    <cfRule type="expression" dxfId="5437" priority="3250">
      <formula>$CI$1=2</formula>
    </cfRule>
  </conditionalFormatting>
  <conditionalFormatting sqref="AC1187">
    <cfRule type="expression" dxfId="5436" priority="3249">
      <formula>$CI$1=3</formula>
    </cfRule>
  </conditionalFormatting>
  <conditionalFormatting sqref="AC1188">
    <cfRule type="expression" dxfId="5435" priority="3248">
      <formula>$CI$1=4</formula>
    </cfRule>
  </conditionalFormatting>
  <conditionalFormatting sqref="AC1195">
    <cfRule type="expression" dxfId="5434" priority="3163">
      <formula>$CI$1=1</formula>
    </cfRule>
  </conditionalFormatting>
  <conditionalFormatting sqref="AC1196">
    <cfRule type="expression" dxfId="5433" priority="3162">
      <formula>$CI$1=2</formula>
    </cfRule>
  </conditionalFormatting>
  <conditionalFormatting sqref="AC1197">
    <cfRule type="expression" dxfId="5432" priority="3161">
      <formula>$CI$1=3</formula>
    </cfRule>
  </conditionalFormatting>
  <conditionalFormatting sqref="AC1198">
    <cfRule type="expression" dxfId="5431" priority="3160">
      <formula>$CI$1=4</formula>
    </cfRule>
  </conditionalFormatting>
  <conditionalFormatting sqref="AC1205">
    <cfRule type="expression" dxfId="5430" priority="3075">
      <formula>$CI$1=1</formula>
    </cfRule>
  </conditionalFormatting>
  <conditionalFormatting sqref="AC1206">
    <cfRule type="expression" dxfId="5429" priority="3074">
      <formula>$CI$1=2</formula>
    </cfRule>
  </conditionalFormatting>
  <conditionalFormatting sqref="AC1207">
    <cfRule type="expression" dxfId="5428" priority="3073">
      <formula>$CI$1=3</formula>
    </cfRule>
  </conditionalFormatting>
  <conditionalFormatting sqref="AC1208">
    <cfRule type="expression" dxfId="5427" priority="3072">
      <formula>$CI$1=4</formula>
    </cfRule>
  </conditionalFormatting>
  <conditionalFormatting sqref="AC1215">
    <cfRule type="expression" dxfId="5426" priority="2987">
      <formula>$CI$1=1</formula>
    </cfRule>
  </conditionalFormatting>
  <conditionalFormatting sqref="AC1216">
    <cfRule type="expression" dxfId="5425" priority="2986">
      <formula>$CI$1=2</formula>
    </cfRule>
  </conditionalFormatting>
  <conditionalFormatting sqref="AC1217">
    <cfRule type="expression" dxfId="5424" priority="2985">
      <formula>$CI$1=3</formula>
    </cfRule>
  </conditionalFormatting>
  <conditionalFormatting sqref="AC1218">
    <cfRule type="expression" dxfId="5423" priority="2984">
      <formula>$CI$1=4</formula>
    </cfRule>
  </conditionalFormatting>
  <conditionalFormatting sqref="AC1225">
    <cfRule type="expression" dxfId="5422" priority="2899">
      <formula>$CI$1=1</formula>
    </cfRule>
  </conditionalFormatting>
  <conditionalFormatting sqref="AC1226">
    <cfRule type="expression" dxfId="5421" priority="2898">
      <formula>$CI$1=2</formula>
    </cfRule>
  </conditionalFormatting>
  <conditionalFormatting sqref="AC1227">
    <cfRule type="expression" dxfId="5420" priority="2897">
      <formula>$CI$1=3</formula>
    </cfRule>
  </conditionalFormatting>
  <conditionalFormatting sqref="AC1228">
    <cfRule type="expression" dxfId="5419" priority="2896">
      <formula>$CI$1=4</formula>
    </cfRule>
  </conditionalFormatting>
  <conditionalFormatting sqref="AC1235">
    <cfRule type="expression" dxfId="5418" priority="2811">
      <formula>$CI$1=1</formula>
    </cfRule>
  </conditionalFormatting>
  <conditionalFormatting sqref="AC1236">
    <cfRule type="expression" dxfId="5417" priority="2810">
      <formula>$CI$1=2</formula>
    </cfRule>
  </conditionalFormatting>
  <conditionalFormatting sqref="AC1237">
    <cfRule type="expression" dxfId="5416" priority="2809">
      <formula>$CI$1=3</formula>
    </cfRule>
  </conditionalFormatting>
  <conditionalFormatting sqref="AC1238">
    <cfRule type="expression" dxfId="5415" priority="2808">
      <formula>$CI$1=4</formula>
    </cfRule>
  </conditionalFormatting>
  <conditionalFormatting sqref="AC1245">
    <cfRule type="expression" dxfId="5414" priority="2723">
      <formula>$CI$1=1</formula>
    </cfRule>
  </conditionalFormatting>
  <conditionalFormatting sqref="AC1246">
    <cfRule type="expression" dxfId="5413" priority="2722">
      <formula>$CI$1=2</formula>
    </cfRule>
  </conditionalFormatting>
  <conditionalFormatting sqref="AC1247">
    <cfRule type="expression" dxfId="5412" priority="2721">
      <formula>$CI$1=3</formula>
    </cfRule>
  </conditionalFormatting>
  <conditionalFormatting sqref="AC1248">
    <cfRule type="expression" dxfId="5411" priority="2720">
      <formula>$CI$1=4</formula>
    </cfRule>
  </conditionalFormatting>
  <conditionalFormatting sqref="AC1255">
    <cfRule type="expression" dxfId="5410" priority="2635">
      <formula>$CI$1=1</formula>
    </cfRule>
  </conditionalFormatting>
  <conditionalFormatting sqref="AC1256">
    <cfRule type="expression" dxfId="5409" priority="2634">
      <formula>$CI$1=2</formula>
    </cfRule>
  </conditionalFormatting>
  <conditionalFormatting sqref="AC1257">
    <cfRule type="expression" dxfId="5408" priority="2633">
      <formula>$CI$1=3</formula>
    </cfRule>
  </conditionalFormatting>
  <conditionalFormatting sqref="AC1258">
    <cfRule type="expression" dxfId="5407" priority="2632">
      <formula>$CI$1=4</formula>
    </cfRule>
  </conditionalFormatting>
  <conditionalFormatting sqref="AC1265">
    <cfRule type="expression" dxfId="5406" priority="2547">
      <formula>$CI$1=1</formula>
    </cfRule>
  </conditionalFormatting>
  <conditionalFormatting sqref="AC1266">
    <cfRule type="expression" dxfId="5405" priority="2546">
      <formula>$CI$1=2</formula>
    </cfRule>
  </conditionalFormatting>
  <conditionalFormatting sqref="AC1267">
    <cfRule type="expression" dxfId="5404" priority="2545">
      <formula>$CI$1=3</formula>
    </cfRule>
  </conditionalFormatting>
  <conditionalFormatting sqref="AC1268">
    <cfRule type="expression" dxfId="5403" priority="2544">
      <formula>$CI$1=4</formula>
    </cfRule>
  </conditionalFormatting>
  <conditionalFormatting sqref="AC1275">
    <cfRule type="expression" dxfId="5402" priority="2459">
      <formula>$CI$1=1</formula>
    </cfRule>
  </conditionalFormatting>
  <conditionalFormatting sqref="AC1276">
    <cfRule type="expression" dxfId="5401" priority="2458">
      <formula>$CI$1=2</formula>
    </cfRule>
  </conditionalFormatting>
  <conditionalFormatting sqref="AC1277">
    <cfRule type="expression" dxfId="5400" priority="2457">
      <formula>$CI$1=3</formula>
    </cfRule>
  </conditionalFormatting>
  <conditionalFormatting sqref="AC1278">
    <cfRule type="expression" dxfId="5399" priority="2456">
      <formula>$CI$1=4</formula>
    </cfRule>
  </conditionalFormatting>
  <conditionalFormatting sqref="AC1285">
    <cfRule type="expression" dxfId="5398" priority="2371">
      <formula>$CI$1=1</formula>
    </cfRule>
  </conditionalFormatting>
  <conditionalFormatting sqref="AC1286">
    <cfRule type="expression" dxfId="5397" priority="2370">
      <formula>$CI$1=2</formula>
    </cfRule>
  </conditionalFormatting>
  <conditionalFormatting sqref="AC1287">
    <cfRule type="expression" dxfId="5396" priority="2369">
      <formula>$CI$1=3</formula>
    </cfRule>
  </conditionalFormatting>
  <conditionalFormatting sqref="AC1288">
    <cfRule type="expression" dxfId="5395" priority="2368">
      <formula>$CI$1=4</formula>
    </cfRule>
  </conditionalFormatting>
  <conditionalFormatting sqref="AC1295">
    <cfRule type="expression" dxfId="5394" priority="2283">
      <formula>$CI$1=1</formula>
    </cfRule>
  </conditionalFormatting>
  <conditionalFormatting sqref="AC1296">
    <cfRule type="expression" dxfId="5393" priority="2282">
      <formula>$CI$1=2</formula>
    </cfRule>
  </conditionalFormatting>
  <conditionalFormatting sqref="AC1297">
    <cfRule type="expression" dxfId="5392" priority="2281">
      <formula>$CI$1=3</formula>
    </cfRule>
  </conditionalFormatting>
  <conditionalFormatting sqref="AC1298">
    <cfRule type="expression" dxfId="5391" priority="2280">
      <formula>$CI$1=4</formula>
    </cfRule>
  </conditionalFormatting>
  <conditionalFormatting sqref="AC1305">
    <cfRule type="expression" dxfId="5390" priority="2195">
      <formula>$CI$1=1</formula>
    </cfRule>
  </conditionalFormatting>
  <conditionalFormatting sqref="AC1306">
    <cfRule type="expression" dxfId="5389" priority="2194">
      <formula>$CI$1=2</formula>
    </cfRule>
  </conditionalFormatting>
  <conditionalFormatting sqref="AC1307">
    <cfRule type="expression" dxfId="5388" priority="2193">
      <formula>$CI$1=3</formula>
    </cfRule>
  </conditionalFormatting>
  <conditionalFormatting sqref="AC1308">
    <cfRule type="expression" dxfId="5387" priority="2192">
      <formula>$CI$1=4</formula>
    </cfRule>
  </conditionalFormatting>
  <conditionalFormatting sqref="AC1315">
    <cfRule type="expression" dxfId="5386" priority="2107">
      <formula>$CI$1=1</formula>
    </cfRule>
  </conditionalFormatting>
  <conditionalFormatting sqref="AC1316">
    <cfRule type="expression" dxfId="5385" priority="2106">
      <formula>$CI$1=2</formula>
    </cfRule>
  </conditionalFormatting>
  <conditionalFormatting sqref="AC1317">
    <cfRule type="expression" dxfId="5384" priority="2105">
      <formula>$CI$1=3</formula>
    </cfRule>
  </conditionalFormatting>
  <conditionalFormatting sqref="AC1318">
    <cfRule type="expression" dxfId="5383" priority="2104">
      <formula>$CI$1=4</formula>
    </cfRule>
  </conditionalFormatting>
  <conditionalFormatting sqref="AC1325">
    <cfRule type="expression" dxfId="5382" priority="2019">
      <formula>$CI$1=1</formula>
    </cfRule>
  </conditionalFormatting>
  <conditionalFormatting sqref="AC1326">
    <cfRule type="expression" dxfId="5381" priority="2018">
      <formula>$CI$1=2</formula>
    </cfRule>
  </conditionalFormatting>
  <conditionalFormatting sqref="AC1327">
    <cfRule type="expression" dxfId="5380" priority="2017">
      <formula>$CI$1=3</formula>
    </cfRule>
  </conditionalFormatting>
  <conditionalFormatting sqref="AC1328">
    <cfRule type="expression" dxfId="5379" priority="2016">
      <formula>$CI$1=4</formula>
    </cfRule>
  </conditionalFormatting>
  <conditionalFormatting sqref="AC1335">
    <cfRule type="expression" dxfId="5378" priority="1931">
      <formula>$CI$1=1</formula>
    </cfRule>
  </conditionalFormatting>
  <conditionalFormatting sqref="AC1336">
    <cfRule type="expression" dxfId="5377" priority="1930">
      <formula>$CI$1=2</formula>
    </cfRule>
  </conditionalFormatting>
  <conditionalFormatting sqref="AC1337">
    <cfRule type="expression" dxfId="5376" priority="1929">
      <formula>$CI$1=3</formula>
    </cfRule>
  </conditionalFormatting>
  <conditionalFormatting sqref="AC1338">
    <cfRule type="expression" dxfId="5375" priority="1928">
      <formula>$CI$1=4</formula>
    </cfRule>
  </conditionalFormatting>
  <conditionalFormatting sqref="AC1345">
    <cfRule type="expression" dxfId="5374" priority="1843">
      <formula>$CI$1=1</formula>
    </cfRule>
  </conditionalFormatting>
  <conditionalFormatting sqref="AC1346">
    <cfRule type="expression" dxfId="5373" priority="1842">
      <formula>$CI$1=2</formula>
    </cfRule>
  </conditionalFormatting>
  <conditionalFormatting sqref="AC1347">
    <cfRule type="expression" dxfId="5372" priority="1841">
      <formula>$CI$1=3</formula>
    </cfRule>
  </conditionalFormatting>
  <conditionalFormatting sqref="AC1348">
    <cfRule type="expression" dxfId="5371" priority="1840">
      <formula>$CI$1=4</formula>
    </cfRule>
  </conditionalFormatting>
  <conditionalFormatting sqref="AC1355">
    <cfRule type="expression" dxfId="5370" priority="1755">
      <formula>$CI$1=1</formula>
    </cfRule>
  </conditionalFormatting>
  <conditionalFormatting sqref="AC1356">
    <cfRule type="expression" dxfId="5369" priority="1754">
      <formula>$CI$1=2</formula>
    </cfRule>
  </conditionalFormatting>
  <conditionalFormatting sqref="AC1357">
    <cfRule type="expression" dxfId="5368" priority="1753">
      <formula>$CI$1=3</formula>
    </cfRule>
  </conditionalFormatting>
  <conditionalFormatting sqref="AC1358">
    <cfRule type="expression" dxfId="5367" priority="1752">
      <formula>$CI$1=4</formula>
    </cfRule>
  </conditionalFormatting>
  <conditionalFormatting sqref="AC1365">
    <cfRule type="expression" dxfId="5366" priority="1667">
      <formula>$CI$1=1</formula>
    </cfRule>
  </conditionalFormatting>
  <conditionalFormatting sqref="AC1366">
    <cfRule type="expression" dxfId="5365" priority="1666">
      <formula>$CI$1=2</formula>
    </cfRule>
  </conditionalFormatting>
  <conditionalFormatting sqref="AC1367">
    <cfRule type="expression" dxfId="5364" priority="1665">
      <formula>$CI$1=3</formula>
    </cfRule>
  </conditionalFormatting>
  <conditionalFormatting sqref="AC1368">
    <cfRule type="expression" dxfId="5363" priority="1664">
      <formula>$CI$1=4</formula>
    </cfRule>
  </conditionalFormatting>
  <conditionalFormatting sqref="AC1375">
    <cfRule type="expression" dxfId="5362" priority="1579">
      <formula>$CI$1=1</formula>
    </cfRule>
  </conditionalFormatting>
  <conditionalFormatting sqref="AC1376">
    <cfRule type="expression" dxfId="5361" priority="1578">
      <formula>$CI$1=2</formula>
    </cfRule>
  </conditionalFormatting>
  <conditionalFormatting sqref="AC1377">
    <cfRule type="expression" dxfId="5360" priority="1577">
      <formula>$CI$1=3</formula>
    </cfRule>
  </conditionalFormatting>
  <conditionalFormatting sqref="AC1378">
    <cfRule type="expression" dxfId="5359" priority="1576">
      <formula>$CI$1=4</formula>
    </cfRule>
  </conditionalFormatting>
  <conditionalFormatting sqref="AC1385">
    <cfRule type="expression" dxfId="5358" priority="1491">
      <formula>$CI$1=1</formula>
    </cfRule>
  </conditionalFormatting>
  <conditionalFormatting sqref="AC1386">
    <cfRule type="expression" dxfId="5357" priority="1490">
      <formula>$CI$1=2</formula>
    </cfRule>
  </conditionalFormatting>
  <conditionalFormatting sqref="AC1387">
    <cfRule type="expression" dxfId="5356" priority="1489">
      <formula>$CI$1=3</formula>
    </cfRule>
  </conditionalFormatting>
  <conditionalFormatting sqref="AC1388">
    <cfRule type="expression" dxfId="5355" priority="1488">
      <formula>$CI$1=4</formula>
    </cfRule>
  </conditionalFormatting>
  <conditionalFormatting sqref="AC1395">
    <cfRule type="expression" dxfId="5354" priority="1403">
      <formula>$CI$1=1</formula>
    </cfRule>
  </conditionalFormatting>
  <conditionalFormatting sqref="AC1396">
    <cfRule type="expression" dxfId="5353" priority="1402">
      <formula>$CI$1=2</formula>
    </cfRule>
  </conditionalFormatting>
  <conditionalFormatting sqref="AC1397">
    <cfRule type="expression" dxfId="5352" priority="1401">
      <formula>$CI$1=3</formula>
    </cfRule>
  </conditionalFormatting>
  <conditionalFormatting sqref="AC1398">
    <cfRule type="expression" dxfId="5351" priority="1400">
      <formula>$CI$1=4</formula>
    </cfRule>
  </conditionalFormatting>
  <conditionalFormatting sqref="AC1405">
    <cfRule type="expression" dxfId="5350" priority="1315">
      <formula>$CI$1=1</formula>
    </cfRule>
  </conditionalFormatting>
  <conditionalFormatting sqref="AC1406">
    <cfRule type="expression" dxfId="5349" priority="1314">
      <formula>$CI$1=2</formula>
    </cfRule>
  </conditionalFormatting>
  <conditionalFormatting sqref="AC1407">
    <cfRule type="expression" dxfId="5348" priority="1313">
      <formula>$CI$1=3</formula>
    </cfRule>
  </conditionalFormatting>
  <conditionalFormatting sqref="AC1408">
    <cfRule type="expression" dxfId="5347" priority="1312">
      <formula>$CI$1=4</formula>
    </cfRule>
  </conditionalFormatting>
  <conditionalFormatting sqref="AC1415">
    <cfRule type="expression" dxfId="5346" priority="1227">
      <formula>$CI$1=1</formula>
    </cfRule>
  </conditionalFormatting>
  <conditionalFormatting sqref="AC1416">
    <cfRule type="expression" dxfId="5345" priority="1226">
      <formula>$CI$1=2</formula>
    </cfRule>
  </conditionalFormatting>
  <conditionalFormatting sqref="AC1417">
    <cfRule type="expression" dxfId="5344" priority="1225">
      <formula>$CI$1=3</formula>
    </cfRule>
  </conditionalFormatting>
  <conditionalFormatting sqref="AC1418">
    <cfRule type="expression" dxfId="5343" priority="1224">
      <formula>$CI$1=4</formula>
    </cfRule>
  </conditionalFormatting>
  <conditionalFormatting sqref="AC1425">
    <cfRule type="expression" dxfId="5342" priority="1139">
      <formula>$CI$1=1</formula>
    </cfRule>
  </conditionalFormatting>
  <conditionalFormatting sqref="AC1426">
    <cfRule type="expression" dxfId="5341" priority="1138">
      <formula>$CI$1=2</formula>
    </cfRule>
  </conditionalFormatting>
  <conditionalFormatting sqref="AC1427">
    <cfRule type="expression" dxfId="5340" priority="1137">
      <formula>$CI$1=3</formula>
    </cfRule>
  </conditionalFormatting>
  <conditionalFormatting sqref="AC1428">
    <cfRule type="expression" dxfId="5339" priority="1136">
      <formula>$CI$1=4</formula>
    </cfRule>
  </conditionalFormatting>
  <conditionalFormatting sqref="AC1435">
    <cfRule type="expression" dxfId="5338" priority="1051">
      <formula>$CI$1=1</formula>
    </cfRule>
  </conditionalFormatting>
  <conditionalFormatting sqref="AC1436">
    <cfRule type="expression" dxfId="5337" priority="1050">
      <formula>$CI$1=2</formula>
    </cfRule>
  </conditionalFormatting>
  <conditionalFormatting sqref="AC1437">
    <cfRule type="expression" dxfId="5336" priority="1049">
      <formula>$CI$1=3</formula>
    </cfRule>
  </conditionalFormatting>
  <conditionalFormatting sqref="AC1438">
    <cfRule type="expression" dxfId="5335" priority="1048">
      <formula>$CI$1=4</formula>
    </cfRule>
  </conditionalFormatting>
  <conditionalFormatting sqref="AC1445">
    <cfRule type="expression" dxfId="5334" priority="963">
      <formula>$CI$1=1</formula>
    </cfRule>
  </conditionalFormatting>
  <conditionalFormatting sqref="AC1446">
    <cfRule type="expression" dxfId="5333" priority="962">
      <formula>$CI$1=2</formula>
    </cfRule>
  </conditionalFormatting>
  <conditionalFormatting sqref="AC1447">
    <cfRule type="expression" dxfId="5332" priority="961">
      <formula>$CI$1=3</formula>
    </cfRule>
  </conditionalFormatting>
  <conditionalFormatting sqref="AC1448">
    <cfRule type="expression" dxfId="5331" priority="960">
      <formula>$CI$1=4</formula>
    </cfRule>
  </conditionalFormatting>
  <conditionalFormatting sqref="AC1455">
    <cfRule type="expression" dxfId="5330" priority="875">
      <formula>$CI$1=1</formula>
    </cfRule>
  </conditionalFormatting>
  <conditionalFormatting sqref="AC1456">
    <cfRule type="expression" dxfId="5329" priority="874">
      <formula>$CI$1=2</formula>
    </cfRule>
  </conditionalFormatting>
  <conditionalFormatting sqref="AC1457">
    <cfRule type="expression" dxfId="5328" priority="873">
      <formula>$CI$1=3</formula>
    </cfRule>
  </conditionalFormatting>
  <conditionalFormatting sqref="AC1458">
    <cfRule type="expression" dxfId="5327" priority="872">
      <formula>$CI$1=4</formula>
    </cfRule>
  </conditionalFormatting>
  <conditionalFormatting sqref="AC1465">
    <cfRule type="expression" dxfId="5326" priority="787">
      <formula>$CI$1=1</formula>
    </cfRule>
  </conditionalFormatting>
  <conditionalFormatting sqref="AC1466">
    <cfRule type="expression" dxfId="5325" priority="786">
      <formula>$CI$1=2</formula>
    </cfRule>
  </conditionalFormatting>
  <conditionalFormatting sqref="AC1467">
    <cfRule type="expression" dxfId="5324" priority="785">
      <formula>$CI$1=3</formula>
    </cfRule>
  </conditionalFormatting>
  <conditionalFormatting sqref="AC1468">
    <cfRule type="expression" dxfId="5323" priority="784">
      <formula>$CI$1=4</formula>
    </cfRule>
  </conditionalFormatting>
  <conditionalFormatting sqref="AC1475">
    <cfRule type="expression" dxfId="5322" priority="699">
      <formula>$CI$1=1</formula>
    </cfRule>
  </conditionalFormatting>
  <conditionalFormatting sqref="AC1476">
    <cfRule type="expression" dxfId="5321" priority="698">
      <formula>$CI$1=2</formula>
    </cfRule>
  </conditionalFormatting>
  <conditionalFormatting sqref="AC1477">
    <cfRule type="expression" dxfId="5320" priority="697">
      <formula>$CI$1=3</formula>
    </cfRule>
  </conditionalFormatting>
  <conditionalFormatting sqref="AC1478">
    <cfRule type="expression" dxfId="5319" priority="696">
      <formula>$CI$1=4</formula>
    </cfRule>
  </conditionalFormatting>
  <conditionalFormatting sqref="AC1485">
    <cfRule type="expression" dxfId="5318" priority="611">
      <formula>$CI$1=1</formula>
    </cfRule>
  </conditionalFormatting>
  <conditionalFormatting sqref="AC1486">
    <cfRule type="expression" dxfId="5317" priority="610">
      <formula>$CI$1=2</formula>
    </cfRule>
  </conditionalFormatting>
  <conditionalFormatting sqref="AC1487">
    <cfRule type="expression" dxfId="5316" priority="609">
      <formula>$CI$1=3</formula>
    </cfRule>
  </conditionalFormatting>
  <conditionalFormatting sqref="AC1488">
    <cfRule type="expression" dxfId="5315" priority="608">
      <formula>$CI$1=4</formula>
    </cfRule>
  </conditionalFormatting>
  <conditionalFormatting sqref="AC1495">
    <cfRule type="expression" dxfId="5314" priority="523">
      <formula>$CI$1=1</formula>
    </cfRule>
  </conditionalFormatting>
  <conditionalFormatting sqref="AC1496">
    <cfRule type="expression" dxfId="5313" priority="522">
      <formula>$CI$1=2</formula>
    </cfRule>
  </conditionalFormatting>
  <conditionalFormatting sqref="AC1497">
    <cfRule type="expression" dxfId="5312" priority="521">
      <formula>$CI$1=3</formula>
    </cfRule>
  </conditionalFormatting>
  <conditionalFormatting sqref="AC1498">
    <cfRule type="expression" dxfId="5311" priority="520">
      <formula>$CI$1=4</formula>
    </cfRule>
  </conditionalFormatting>
  <conditionalFormatting sqref="AE5">
    <cfRule type="expression" dxfId="5310" priority="23419">
      <formula>$CI$1=1</formula>
    </cfRule>
  </conditionalFormatting>
  <conditionalFormatting sqref="AE6">
    <cfRule type="expression" dxfId="5309" priority="23418">
      <formula>$CI$1=2</formula>
    </cfRule>
  </conditionalFormatting>
  <conditionalFormatting sqref="AE7">
    <cfRule type="expression" dxfId="5308" priority="23417">
      <formula>$CI$1=3</formula>
    </cfRule>
  </conditionalFormatting>
  <conditionalFormatting sqref="AE8">
    <cfRule type="expression" dxfId="5307" priority="23416">
      <formula>$CI$1=4</formula>
    </cfRule>
  </conditionalFormatting>
  <conditionalFormatting sqref="AE15">
    <cfRule type="expression" dxfId="5306" priority="13543">
      <formula>$CI$1=1</formula>
    </cfRule>
  </conditionalFormatting>
  <conditionalFormatting sqref="AE16">
    <cfRule type="expression" dxfId="5305" priority="13542">
      <formula>$CI$1=2</formula>
    </cfRule>
  </conditionalFormatting>
  <conditionalFormatting sqref="AE17">
    <cfRule type="expression" dxfId="5304" priority="13541">
      <formula>$CI$1=3</formula>
    </cfRule>
  </conditionalFormatting>
  <conditionalFormatting sqref="AE18">
    <cfRule type="expression" dxfId="5303" priority="13540">
      <formula>$CI$1=4</formula>
    </cfRule>
  </conditionalFormatting>
  <conditionalFormatting sqref="AE25">
    <cfRule type="expression" dxfId="5302" priority="13455">
      <formula>$CI$1=1</formula>
    </cfRule>
  </conditionalFormatting>
  <conditionalFormatting sqref="AE26">
    <cfRule type="expression" dxfId="5301" priority="13454">
      <formula>$CI$1=2</formula>
    </cfRule>
  </conditionalFormatting>
  <conditionalFormatting sqref="AE27">
    <cfRule type="expression" dxfId="5300" priority="13453">
      <formula>$CI$1=3</formula>
    </cfRule>
  </conditionalFormatting>
  <conditionalFormatting sqref="AE28">
    <cfRule type="expression" dxfId="5299" priority="13452">
      <formula>$CI$1=4</formula>
    </cfRule>
  </conditionalFormatting>
  <conditionalFormatting sqref="AE35">
    <cfRule type="expression" dxfId="5298" priority="13367">
      <formula>$CI$1=1</formula>
    </cfRule>
  </conditionalFormatting>
  <conditionalFormatting sqref="AE36">
    <cfRule type="expression" dxfId="5297" priority="13366">
      <formula>$CI$1=2</formula>
    </cfRule>
  </conditionalFormatting>
  <conditionalFormatting sqref="AE37">
    <cfRule type="expression" dxfId="5296" priority="13365">
      <formula>$CI$1=3</formula>
    </cfRule>
  </conditionalFormatting>
  <conditionalFormatting sqref="AE38">
    <cfRule type="expression" dxfId="5295" priority="13364">
      <formula>$CI$1=4</formula>
    </cfRule>
  </conditionalFormatting>
  <conditionalFormatting sqref="AE45">
    <cfRule type="expression" dxfId="5294" priority="13279">
      <formula>$CI$1=1</formula>
    </cfRule>
  </conditionalFormatting>
  <conditionalFormatting sqref="AE46">
    <cfRule type="expression" dxfId="5293" priority="13278">
      <formula>$CI$1=2</formula>
    </cfRule>
  </conditionalFormatting>
  <conditionalFormatting sqref="AE47">
    <cfRule type="expression" dxfId="5292" priority="13277">
      <formula>$CI$1=3</formula>
    </cfRule>
  </conditionalFormatting>
  <conditionalFormatting sqref="AE48">
    <cfRule type="expression" dxfId="5291" priority="13276">
      <formula>$CI$1=4</formula>
    </cfRule>
  </conditionalFormatting>
  <conditionalFormatting sqref="AE55">
    <cfRule type="expression" dxfId="5290" priority="13191">
      <formula>$CI$1=1</formula>
    </cfRule>
  </conditionalFormatting>
  <conditionalFormatting sqref="AE56">
    <cfRule type="expression" dxfId="5289" priority="13190">
      <formula>$CI$1=2</formula>
    </cfRule>
  </conditionalFormatting>
  <conditionalFormatting sqref="AE57">
    <cfRule type="expression" dxfId="5288" priority="13189">
      <formula>$CI$1=3</formula>
    </cfRule>
  </conditionalFormatting>
  <conditionalFormatting sqref="AE58">
    <cfRule type="expression" dxfId="5287" priority="13188">
      <formula>$CI$1=4</formula>
    </cfRule>
  </conditionalFormatting>
  <conditionalFormatting sqref="AE65">
    <cfRule type="expression" dxfId="5286" priority="13103">
      <formula>$CI$1=1</formula>
    </cfRule>
  </conditionalFormatting>
  <conditionalFormatting sqref="AE66">
    <cfRule type="expression" dxfId="5285" priority="13102">
      <formula>$CI$1=2</formula>
    </cfRule>
  </conditionalFormatting>
  <conditionalFormatting sqref="AE67">
    <cfRule type="expression" dxfId="5284" priority="13101">
      <formula>$CI$1=3</formula>
    </cfRule>
  </conditionalFormatting>
  <conditionalFormatting sqref="AE68">
    <cfRule type="expression" dxfId="5283" priority="13100">
      <formula>$CI$1=4</formula>
    </cfRule>
  </conditionalFormatting>
  <conditionalFormatting sqref="AE75">
    <cfRule type="expression" dxfId="5282" priority="13015">
      <formula>$CI$1=1</formula>
    </cfRule>
  </conditionalFormatting>
  <conditionalFormatting sqref="AE76">
    <cfRule type="expression" dxfId="5281" priority="13014">
      <formula>$CI$1=2</formula>
    </cfRule>
  </conditionalFormatting>
  <conditionalFormatting sqref="AE77">
    <cfRule type="expression" dxfId="5280" priority="13013">
      <formula>$CI$1=3</formula>
    </cfRule>
  </conditionalFormatting>
  <conditionalFormatting sqref="AE78">
    <cfRule type="expression" dxfId="5279" priority="13012">
      <formula>$CI$1=4</formula>
    </cfRule>
  </conditionalFormatting>
  <conditionalFormatting sqref="AE85">
    <cfRule type="expression" dxfId="5278" priority="12927">
      <formula>$CI$1=1</formula>
    </cfRule>
  </conditionalFormatting>
  <conditionalFormatting sqref="AE86">
    <cfRule type="expression" dxfId="5277" priority="12926">
      <formula>$CI$1=2</formula>
    </cfRule>
  </conditionalFormatting>
  <conditionalFormatting sqref="AE87">
    <cfRule type="expression" dxfId="5276" priority="12925">
      <formula>$CI$1=3</formula>
    </cfRule>
  </conditionalFormatting>
  <conditionalFormatting sqref="AE88">
    <cfRule type="expression" dxfId="5275" priority="12924">
      <formula>$CI$1=4</formula>
    </cfRule>
  </conditionalFormatting>
  <conditionalFormatting sqref="AE95">
    <cfRule type="expression" dxfId="5274" priority="12839">
      <formula>$CI$1=1</formula>
    </cfRule>
  </conditionalFormatting>
  <conditionalFormatting sqref="AE96">
    <cfRule type="expression" dxfId="5273" priority="12838">
      <formula>$CI$1=2</formula>
    </cfRule>
  </conditionalFormatting>
  <conditionalFormatting sqref="AE97">
    <cfRule type="expression" dxfId="5272" priority="12837">
      <formula>$CI$1=3</formula>
    </cfRule>
  </conditionalFormatting>
  <conditionalFormatting sqref="AE98">
    <cfRule type="expression" dxfId="5271" priority="12836">
      <formula>$CI$1=4</formula>
    </cfRule>
  </conditionalFormatting>
  <conditionalFormatting sqref="AE105">
    <cfRule type="expression" dxfId="5270" priority="12751">
      <formula>$CI$1=1</formula>
    </cfRule>
  </conditionalFormatting>
  <conditionalFormatting sqref="AE106">
    <cfRule type="expression" dxfId="5269" priority="12750">
      <formula>$CI$1=2</formula>
    </cfRule>
  </conditionalFormatting>
  <conditionalFormatting sqref="AE107">
    <cfRule type="expression" dxfId="5268" priority="12749">
      <formula>$CI$1=3</formula>
    </cfRule>
  </conditionalFormatting>
  <conditionalFormatting sqref="AE108">
    <cfRule type="expression" dxfId="5267" priority="12748">
      <formula>$CI$1=4</formula>
    </cfRule>
  </conditionalFormatting>
  <conditionalFormatting sqref="AE115">
    <cfRule type="expression" dxfId="5266" priority="12663">
      <formula>$CI$1=1</formula>
    </cfRule>
  </conditionalFormatting>
  <conditionalFormatting sqref="AE116">
    <cfRule type="expression" dxfId="5265" priority="12662">
      <formula>$CI$1=2</formula>
    </cfRule>
  </conditionalFormatting>
  <conditionalFormatting sqref="AE117">
    <cfRule type="expression" dxfId="5264" priority="12661">
      <formula>$CI$1=3</formula>
    </cfRule>
  </conditionalFormatting>
  <conditionalFormatting sqref="AE118">
    <cfRule type="expression" dxfId="5263" priority="12660">
      <formula>$CI$1=4</formula>
    </cfRule>
  </conditionalFormatting>
  <conditionalFormatting sqref="AE125 AE135">
    <cfRule type="expression" dxfId="5262" priority="12487">
      <formula>$CI$1=1</formula>
    </cfRule>
  </conditionalFormatting>
  <conditionalFormatting sqref="AE126 AE136">
    <cfRule type="expression" dxfId="5261" priority="12486">
      <formula>$CI$1=2</formula>
    </cfRule>
  </conditionalFormatting>
  <conditionalFormatting sqref="AE127 AE137">
    <cfRule type="expression" dxfId="5260" priority="12485">
      <formula>$CI$1=3</formula>
    </cfRule>
  </conditionalFormatting>
  <conditionalFormatting sqref="AE128 AE138">
    <cfRule type="expression" dxfId="5259" priority="12484">
      <formula>$CI$1=4</formula>
    </cfRule>
  </conditionalFormatting>
  <conditionalFormatting sqref="AE145 AE155">
    <cfRule type="expression" dxfId="5258" priority="12311">
      <formula>$CI$1=1</formula>
    </cfRule>
  </conditionalFormatting>
  <conditionalFormatting sqref="AE146 AE156">
    <cfRule type="expression" dxfId="5257" priority="12310">
      <formula>$CI$1=2</formula>
    </cfRule>
  </conditionalFormatting>
  <conditionalFormatting sqref="AE147 AE157">
    <cfRule type="expression" dxfId="5256" priority="12309">
      <formula>$CI$1=3</formula>
    </cfRule>
  </conditionalFormatting>
  <conditionalFormatting sqref="AE148 AE158">
    <cfRule type="expression" dxfId="5255" priority="12308">
      <formula>$CI$1=4</formula>
    </cfRule>
  </conditionalFormatting>
  <conditionalFormatting sqref="AE165">
    <cfRule type="expression" dxfId="5254" priority="12223">
      <formula>$CI$1=1</formula>
    </cfRule>
  </conditionalFormatting>
  <conditionalFormatting sqref="AE166">
    <cfRule type="expression" dxfId="5253" priority="12222">
      <formula>$CI$1=2</formula>
    </cfRule>
  </conditionalFormatting>
  <conditionalFormatting sqref="AE167">
    <cfRule type="expression" dxfId="5252" priority="12221">
      <formula>$CI$1=3</formula>
    </cfRule>
  </conditionalFormatting>
  <conditionalFormatting sqref="AE168">
    <cfRule type="expression" dxfId="5251" priority="12220">
      <formula>$CI$1=4</formula>
    </cfRule>
  </conditionalFormatting>
  <conditionalFormatting sqref="AE175">
    <cfRule type="expression" dxfId="5250" priority="12135">
      <formula>$CI$1=1</formula>
    </cfRule>
  </conditionalFormatting>
  <conditionalFormatting sqref="AE176">
    <cfRule type="expression" dxfId="5249" priority="12134">
      <formula>$CI$1=2</formula>
    </cfRule>
  </conditionalFormatting>
  <conditionalFormatting sqref="AE177">
    <cfRule type="expression" dxfId="5248" priority="12133">
      <formula>$CI$1=3</formula>
    </cfRule>
  </conditionalFormatting>
  <conditionalFormatting sqref="AE178">
    <cfRule type="expression" dxfId="5247" priority="12132">
      <formula>$CI$1=4</formula>
    </cfRule>
  </conditionalFormatting>
  <conditionalFormatting sqref="AE185 AE195">
    <cfRule type="expression" dxfId="5246" priority="11959">
      <formula>$CI$1=1</formula>
    </cfRule>
  </conditionalFormatting>
  <conditionalFormatting sqref="AE186 AE196">
    <cfRule type="expression" dxfId="5245" priority="11958">
      <formula>$CI$1=2</formula>
    </cfRule>
  </conditionalFormatting>
  <conditionalFormatting sqref="AE187 AE197">
    <cfRule type="expression" dxfId="5244" priority="11957">
      <formula>$CI$1=3</formula>
    </cfRule>
  </conditionalFormatting>
  <conditionalFormatting sqref="AE188 AE198">
    <cfRule type="expression" dxfId="5243" priority="11956">
      <formula>$CI$1=4</formula>
    </cfRule>
  </conditionalFormatting>
  <conditionalFormatting sqref="AE205">
    <cfRule type="expression" dxfId="5242" priority="11871">
      <formula>$CI$1=1</formula>
    </cfRule>
  </conditionalFormatting>
  <conditionalFormatting sqref="AE206">
    <cfRule type="expression" dxfId="5241" priority="11870">
      <formula>$CI$1=2</formula>
    </cfRule>
  </conditionalFormatting>
  <conditionalFormatting sqref="AE207">
    <cfRule type="expression" dxfId="5240" priority="11869">
      <formula>$CI$1=3</formula>
    </cfRule>
  </conditionalFormatting>
  <conditionalFormatting sqref="AE208">
    <cfRule type="expression" dxfId="5239" priority="11868">
      <formula>$CI$1=4</formula>
    </cfRule>
  </conditionalFormatting>
  <conditionalFormatting sqref="AE215">
    <cfRule type="expression" dxfId="5238" priority="11783">
      <formula>$CI$1=1</formula>
    </cfRule>
  </conditionalFormatting>
  <conditionalFormatting sqref="AE216">
    <cfRule type="expression" dxfId="5237" priority="11782">
      <formula>$CI$1=2</formula>
    </cfRule>
  </conditionalFormatting>
  <conditionalFormatting sqref="AE217">
    <cfRule type="expression" dxfId="5236" priority="11781">
      <formula>$CI$1=3</formula>
    </cfRule>
  </conditionalFormatting>
  <conditionalFormatting sqref="AE218">
    <cfRule type="expression" dxfId="5235" priority="11780">
      <formula>$CI$1=4</formula>
    </cfRule>
  </conditionalFormatting>
  <conditionalFormatting sqref="AE225">
    <cfRule type="expression" dxfId="5234" priority="11695">
      <formula>$CI$1=1</formula>
    </cfRule>
  </conditionalFormatting>
  <conditionalFormatting sqref="AE226">
    <cfRule type="expression" dxfId="5233" priority="11694">
      <formula>$CI$1=2</formula>
    </cfRule>
  </conditionalFormatting>
  <conditionalFormatting sqref="AE227">
    <cfRule type="expression" dxfId="5232" priority="11693">
      <formula>$CI$1=3</formula>
    </cfRule>
  </conditionalFormatting>
  <conditionalFormatting sqref="AE228">
    <cfRule type="expression" dxfId="5231" priority="11692">
      <formula>$CI$1=4</formula>
    </cfRule>
  </conditionalFormatting>
  <conditionalFormatting sqref="AE235">
    <cfRule type="expression" dxfId="5230" priority="11607">
      <formula>$CI$1=1</formula>
    </cfRule>
  </conditionalFormatting>
  <conditionalFormatting sqref="AE236">
    <cfRule type="expression" dxfId="5229" priority="11606">
      <formula>$CI$1=2</formula>
    </cfRule>
  </conditionalFormatting>
  <conditionalFormatting sqref="AE237">
    <cfRule type="expression" dxfId="5228" priority="11605">
      <formula>$CI$1=3</formula>
    </cfRule>
  </conditionalFormatting>
  <conditionalFormatting sqref="AE238">
    <cfRule type="expression" dxfId="5227" priority="11604">
      <formula>$CI$1=4</formula>
    </cfRule>
  </conditionalFormatting>
  <conditionalFormatting sqref="AE245">
    <cfRule type="expression" dxfId="5226" priority="11519">
      <formula>$CI$1=1</formula>
    </cfRule>
  </conditionalFormatting>
  <conditionalFormatting sqref="AE246">
    <cfRule type="expression" dxfId="5225" priority="11518">
      <formula>$CI$1=2</formula>
    </cfRule>
  </conditionalFormatting>
  <conditionalFormatting sqref="AE247">
    <cfRule type="expression" dxfId="5224" priority="11517">
      <formula>$CI$1=3</formula>
    </cfRule>
  </conditionalFormatting>
  <conditionalFormatting sqref="AE248">
    <cfRule type="expression" dxfId="5223" priority="11516">
      <formula>$CI$1=4</formula>
    </cfRule>
  </conditionalFormatting>
  <conditionalFormatting sqref="AE255">
    <cfRule type="expression" dxfId="5222" priority="11431">
      <formula>$CI$1=1</formula>
    </cfRule>
  </conditionalFormatting>
  <conditionalFormatting sqref="AE256">
    <cfRule type="expression" dxfId="5221" priority="11430">
      <formula>$CI$1=2</formula>
    </cfRule>
  </conditionalFormatting>
  <conditionalFormatting sqref="AE257">
    <cfRule type="expression" dxfId="5220" priority="11429">
      <formula>$CI$1=3</formula>
    </cfRule>
  </conditionalFormatting>
  <conditionalFormatting sqref="AE258">
    <cfRule type="expression" dxfId="5219" priority="11428">
      <formula>$CI$1=4</formula>
    </cfRule>
  </conditionalFormatting>
  <conditionalFormatting sqref="AE265">
    <cfRule type="expression" dxfId="5218" priority="11343">
      <formula>$CI$1=1</formula>
    </cfRule>
  </conditionalFormatting>
  <conditionalFormatting sqref="AE266">
    <cfRule type="expression" dxfId="5217" priority="11342">
      <formula>$CI$1=2</formula>
    </cfRule>
  </conditionalFormatting>
  <conditionalFormatting sqref="AE267">
    <cfRule type="expression" dxfId="5216" priority="11341">
      <formula>$CI$1=3</formula>
    </cfRule>
  </conditionalFormatting>
  <conditionalFormatting sqref="AE268">
    <cfRule type="expression" dxfId="5215" priority="11340">
      <formula>$CI$1=4</formula>
    </cfRule>
  </conditionalFormatting>
  <conditionalFormatting sqref="AE275">
    <cfRule type="expression" dxfId="5214" priority="11255">
      <formula>$CI$1=1</formula>
    </cfRule>
  </conditionalFormatting>
  <conditionalFormatting sqref="AE276">
    <cfRule type="expression" dxfId="5213" priority="11254">
      <formula>$CI$1=2</formula>
    </cfRule>
  </conditionalFormatting>
  <conditionalFormatting sqref="AE277">
    <cfRule type="expression" dxfId="5212" priority="11253">
      <formula>$CI$1=3</formula>
    </cfRule>
  </conditionalFormatting>
  <conditionalFormatting sqref="AE278">
    <cfRule type="expression" dxfId="5211" priority="11252">
      <formula>$CI$1=4</formula>
    </cfRule>
  </conditionalFormatting>
  <conditionalFormatting sqref="AE285">
    <cfRule type="expression" dxfId="5210" priority="11167">
      <formula>$CI$1=1</formula>
    </cfRule>
  </conditionalFormatting>
  <conditionalFormatting sqref="AE286">
    <cfRule type="expression" dxfId="5209" priority="11166">
      <formula>$CI$1=2</formula>
    </cfRule>
  </conditionalFormatting>
  <conditionalFormatting sqref="AE287">
    <cfRule type="expression" dxfId="5208" priority="11165">
      <formula>$CI$1=3</formula>
    </cfRule>
  </conditionalFormatting>
  <conditionalFormatting sqref="AE288">
    <cfRule type="expression" dxfId="5207" priority="11164">
      <formula>$CI$1=4</formula>
    </cfRule>
  </conditionalFormatting>
  <conditionalFormatting sqref="AE295">
    <cfRule type="expression" dxfId="5206" priority="11079">
      <formula>$CI$1=1</formula>
    </cfRule>
  </conditionalFormatting>
  <conditionalFormatting sqref="AE296">
    <cfRule type="expression" dxfId="5205" priority="11078">
      <formula>$CI$1=2</formula>
    </cfRule>
  </conditionalFormatting>
  <conditionalFormatting sqref="AE297">
    <cfRule type="expression" dxfId="5204" priority="11077">
      <formula>$CI$1=3</formula>
    </cfRule>
  </conditionalFormatting>
  <conditionalFormatting sqref="AE298">
    <cfRule type="expression" dxfId="5203" priority="11076">
      <formula>$CI$1=4</formula>
    </cfRule>
  </conditionalFormatting>
  <conditionalFormatting sqref="AE305">
    <cfRule type="expression" dxfId="5202" priority="10991">
      <formula>$CI$1=1</formula>
    </cfRule>
  </conditionalFormatting>
  <conditionalFormatting sqref="AE306">
    <cfRule type="expression" dxfId="5201" priority="10990">
      <formula>$CI$1=2</formula>
    </cfRule>
  </conditionalFormatting>
  <conditionalFormatting sqref="AE307">
    <cfRule type="expression" dxfId="5200" priority="10989">
      <formula>$CI$1=3</formula>
    </cfRule>
  </conditionalFormatting>
  <conditionalFormatting sqref="AE308">
    <cfRule type="expression" dxfId="5199" priority="10988">
      <formula>$CI$1=4</formula>
    </cfRule>
  </conditionalFormatting>
  <conditionalFormatting sqref="AE315">
    <cfRule type="expression" dxfId="5198" priority="10903">
      <formula>$CI$1=1</formula>
    </cfRule>
  </conditionalFormatting>
  <conditionalFormatting sqref="AE316">
    <cfRule type="expression" dxfId="5197" priority="10902">
      <formula>$CI$1=2</formula>
    </cfRule>
  </conditionalFormatting>
  <conditionalFormatting sqref="AE317">
    <cfRule type="expression" dxfId="5196" priority="10901">
      <formula>$CI$1=3</formula>
    </cfRule>
  </conditionalFormatting>
  <conditionalFormatting sqref="AE318">
    <cfRule type="expression" dxfId="5195" priority="10900">
      <formula>$CI$1=4</formula>
    </cfRule>
  </conditionalFormatting>
  <conditionalFormatting sqref="AE325">
    <cfRule type="expression" dxfId="5194" priority="10815">
      <formula>$CI$1=1</formula>
    </cfRule>
  </conditionalFormatting>
  <conditionalFormatting sqref="AE326">
    <cfRule type="expression" dxfId="5193" priority="10814">
      <formula>$CI$1=2</formula>
    </cfRule>
  </conditionalFormatting>
  <conditionalFormatting sqref="AE327">
    <cfRule type="expression" dxfId="5192" priority="10813">
      <formula>$CI$1=3</formula>
    </cfRule>
  </conditionalFormatting>
  <conditionalFormatting sqref="AE328">
    <cfRule type="expression" dxfId="5191" priority="10812">
      <formula>$CI$1=4</formula>
    </cfRule>
  </conditionalFormatting>
  <conditionalFormatting sqref="AE335">
    <cfRule type="expression" dxfId="5190" priority="10727">
      <formula>$CI$1=1</formula>
    </cfRule>
  </conditionalFormatting>
  <conditionalFormatting sqref="AE336">
    <cfRule type="expression" dxfId="5189" priority="10726">
      <formula>$CI$1=2</formula>
    </cfRule>
  </conditionalFormatting>
  <conditionalFormatting sqref="AE337">
    <cfRule type="expression" dxfId="5188" priority="10725">
      <formula>$CI$1=3</formula>
    </cfRule>
  </conditionalFormatting>
  <conditionalFormatting sqref="AE338">
    <cfRule type="expression" dxfId="5187" priority="10724">
      <formula>$CI$1=4</formula>
    </cfRule>
  </conditionalFormatting>
  <conditionalFormatting sqref="AE345">
    <cfRule type="expression" dxfId="5186" priority="10639">
      <formula>$CI$1=1</formula>
    </cfRule>
  </conditionalFormatting>
  <conditionalFormatting sqref="AE346">
    <cfRule type="expression" dxfId="5185" priority="10638">
      <formula>$CI$1=2</formula>
    </cfRule>
  </conditionalFormatting>
  <conditionalFormatting sqref="AE347">
    <cfRule type="expression" dxfId="5184" priority="10637">
      <formula>$CI$1=3</formula>
    </cfRule>
  </conditionalFormatting>
  <conditionalFormatting sqref="AE348">
    <cfRule type="expression" dxfId="5183" priority="10636">
      <formula>$CI$1=4</formula>
    </cfRule>
  </conditionalFormatting>
  <conditionalFormatting sqref="AE355">
    <cfRule type="expression" dxfId="5182" priority="10551">
      <formula>$CI$1=1</formula>
    </cfRule>
  </conditionalFormatting>
  <conditionalFormatting sqref="AE356">
    <cfRule type="expression" dxfId="5181" priority="10550">
      <formula>$CI$1=2</formula>
    </cfRule>
  </conditionalFormatting>
  <conditionalFormatting sqref="AE357">
    <cfRule type="expression" dxfId="5180" priority="10549">
      <formula>$CI$1=3</formula>
    </cfRule>
  </conditionalFormatting>
  <conditionalFormatting sqref="AE358">
    <cfRule type="expression" dxfId="5179" priority="10548">
      <formula>$CI$1=4</formula>
    </cfRule>
  </conditionalFormatting>
  <conditionalFormatting sqref="AE365">
    <cfRule type="expression" dxfId="5178" priority="10463">
      <formula>$CI$1=1</formula>
    </cfRule>
  </conditionalFormatting>
  <conditionalFormatting sqref="AE366">
    <cfRule type="expression" dxfId="5177" priority="10462">
      <formula>$CI$1=2</formula>
    </cfRule>
  </conditionalFormatting>
  <conditionalFormatting sqref="AE367">
    <cfRule type="expression" dxfId="5176" priority="10461">
      <formula>$CI$1=3</formula>
    </cfRule>
  </conditionalFormatting>
  <conditionalFormatting sqref="AE368">
    <cfRule type="expression" dxfId="5175" priority="10460">
      <formula>$CI$1=4</formula>
    </cfRule>
  </conditionalFormatting>
  <conditionalFormatting sqref="AE375">
    <cfRule type="expression" dxfId="5174" priority="10375">
      <formula>$CI$1=1</formula>
    </cfRule>
  </conditionalFormatting>
  <conditionalFormatting sqref="AE376">
    <cfRule type="expression" dxfId="5173" priority="10374">
      <formula>$CI$1=2</formula>
    </cfRule>
  </conditionalFormatting>
  <conditionalFormatting sqref="AE377">
    <cfRule type="expression" dxfId="5172" priority="10373">
      <formula>$CI$1=3</formula>
    </cfRule>
  </conditionalFormatting>
  <conditionalFormatting sqref="AE378">
    <cfRule type="expression" dxfId="5171" priority="10372">
      <formula>$CI$1=4</formula>
    </cfRule>
  </conditionalFormatting>
  <conditionalFormatting sqref="AE385">
    <cfRule type="expression" dxfId="5170" priority="10287">
      <formula>$CI$1=1</formula>
    </cfRule>
  </conditionalFormatting>
  <conditionalFormatting sqref="AE386">
    <cfRule type="expression" dxfId="5169" priority="10286">
      <formula>$CI$1=2</formula>
    </cfRule>
  </conditionalFormatting>
  <conditionalFormatting sqref="AE387">
    <cfRule type="expression" dxfId="5168" priority="10285">
      <formula>$CI$1=3</formula>
    </cfRule>
  </conditionalFormatting>
  <conditionalFormatting sqref="AE388">
    <cfRule type="expression" dxfId="5167" priority="10284">
      <formula>$CI$1=4</formula>
    </cfRule>
  </conditionalFormatting>
  <conditionalFormatting sqref="AE395">
    <cfRule type="expression" dxfId="5166" priority="10199">
      <formula>$CI$1=1</formula>
    </cfRule>
  </conditionalFormatting>
  <conditionalFormatting sqref="AE396">
    <cfRule type="expression" dxfId="5165" priority="10198">
      <formula>$CI$1=2</formula>
    </cfRule>
  </conditionalFormatting>
  <conditionalFormatting sqref="AE397">
    <cfRule type="expression" dxfId="5164" priority="10197">
      <formula>$CI$1=3</formula>
    </cfRule>
  </conditionalFormatting>
  <conditionalFormatting sqref="AE398">
    <cfRule type="expression" dxfId="5163" priority="10196">
      <formula>$CI$1=4</formula>
    </cfRule>
  </conditionalFormatting>
  <conditionalFormatting sqref="AE405">
    <cfRule type="expression" dxfId="5162" priority="10111">
      <formula>$CI$1=1</formula>
    </cfRule>
  </conditionalFormatting>
  <conditionalFormatting sqref="AE406">
    <cfRule type="expression" dxfId="5161" priority="10110">
      <formula>$CI$1=2</formula>
    </cfRule>
  </conditionalFormatting>
  <conditionalFormatting sqref="AE407">
    <cfRule type="expression" dxfId="5160" priority="10109">
      <formula>$CI$1=3</formula>
    </cfRule>
  </conditionalFormatting>
  <conditionalFormatting sqref="AE408">
    <cfRule type="expression" dxfId="5159" priority="10108">
      <formula>$CI$1=4</formula>
    </cfRule>
  </conditionalFormatting>
  <conditionalFormatting sqref="AE415">
    <cfRule type="expression" dxfId="5158" priority="10023">
      <formula>$CI$1=1</formula>
    </cfRule>
  </conditionalFormatting>
  <conditionalFormatting sqref="AE416">
    <cfRule type="expression" dxfId="5157" priority="10022">
      <formula>$CI$1=2</formula>
    </cfRule>
  </conditionalFormatting>
  <conditionalFormatting sqref="AE417">
    <cfRule type="expression" dxfId="5156" priority="10021">
      <formula>$CI$1=3</formula>
    </cfRule>
  </conditionalFormatting>
  <conditionalFormatting sqref="AE418">
    <cfRule type="expression" dxfId="5155" priority="10020">
      <formula>$CI$1=4</formula>
    </cfRule>
  </conditionalFormatting>
  <conditionalFormatting sqref="AE425">
    <cfRule type="expression" dxfId="5154" priority="9935">
      <formula>$CI$1=1</formula>
    </cfRule>
  </conditionalFormatting>
  <conditionalFormatting sqref="AE426">
    <cfRule type="expression" dxfId="5153" priority="9934">
      <formula>$CI$1=2</formula>
    </cfRule>
  </conditionalFormatting>
  <conditionalFormatting sqref="AE427">
    <cfRule type="expression" dxfId="5152" priority="9933">
      <formula>$CI$1=3</formula>
    </cfRule>
  </conditionalFormatting>
  <conditionalFormatting sqref="AE428">
    <cfRule type="expression" dxfId="5151" priority="9932">
      <formula>$CI$1=4</formula>
    </cfRule>
  </conditionalFormatting>
  <conditionalFormatting sqref="AE435">
    <cfRule type="expression" dxfId="5150" priority="9847">
      <formula>$CI$1=1</formula>
    </cfRule>
  </conditionalFormatting>
  <conditionalFormatting sqref="AE436">
    <cfRule type="expression" dxfId="5149" priority="9846">
      <formula>$CI$1=2</formula>
    </cfRule>
  </conditionalFormatting>
  <conditionalFormatting sqref="AE437">
    <cfRule type="expression" dxfId="5148" priority="9845">
      <formula>$CI$1=3</formula>
    </cfRule>
  </conditionalFormatting>
  <conditionalFormatting sqref="AE438">
    <cfRule type="expression" dxfId="5147" priority="9844">
      <formula>$CI$1=4</formula>
    </cfRule>
  </conditionalFormatting>
  <conditionalFormatting sqref="AE445">
    <cfRule type="expression" dxfId="5146" priority="9759">
      <formula>$CI$1=1</formula>
    </cfRule>
  </conditionalFormatting>
  <conditionalFormatting sqref="AE446">
    <cfRule type="expression" dxfId="5145" priority="9758">
      <formula>$CI$1=2</formula>
    </cfRule>
  </conditionalFormatting>
  <conditionalFormatting sqref="AE447">
    <cfRule type="expression" dxfId="5144" priority="9757">
      <formula>$CI$1=3</formula>
    </cfRule>
  </conditionalFormatting>
  <conditionalFormatting sqref="AE448">
    <cfRule type="expression" dxfId="5143" priority="9756">
      <formula>$CI$1=4</formula>
    </cfRule>
  </conditionalFormatting>
  <conditionalFormatting sqref="AE455">
    <cfRule type="expression" dxfId="5142" priority="9671">
      <formula>$CI$1=1</formula>
    </cfRule>
  </conditionalFormatting>
  <conditionalFormatting sqref="AE456">
    <cfRule type="expression" dxfId="5141" priority="9670">
      <formula>$CI$1=2</formula>
    </cfRule>
  </conditionalFormatting>
  <conditionalFormatting sqref="AE457">
    <cfRule type="expression" dxfId="5140" priority="9669">
      <formula>$CI$1=3</formula>
    </cfRule>
  </conditionalFormatting>
  <conditionalFormatting sqref="AE458">
    <cfRule type="expression" dxfId="5139" priority="9668">
      <formula>$CI$1=4</formula>
    </cfRule>
  </conditionalFormatting>
  <conditionalFormatting sqref="AE465">
    <cfRule type="expression" dxfId="5138" priority="9583">
      <formula>$CI$1=1</formula>
    </cfRule>
  </conditionalFormatting>
  <conditionalFormatting sqref="AE466">
    <cfRule type="expression" dxfId="5137" priority="9582">
      <formula>$CI$1=2</formula>
    </cfRule>
  </conditionalFormatting>
  <conditionalFormatting sqref="AE467">
    <cfRule type="expression" dxfId="5136" priority="9581">
      <formula>$CI$1=3</formula>
    </cfRule>
  </conditionalFormatting>
  <conditionalFormatting sqref="AE468">
    <cfRule type="expression" dxfId="5135" priority="9580">
      <formula>$CI$1=4</formula>
    </cfRule>
  </conditionalFormatting>
  <conditionalFormatting sqref="AE475">
    <cfRule type="expression" dxfId="5134" priority="9495">
      <formula>$CI$1=1</formula>
    </cfRule>
  </conditionalFormatting>
  <conditionalFormatting sqref="AE476">
    <cfRule type="expression" dxfId="5133" priority="9494">
      <formula>$CI$1=2</formula>
    </cfRule>
  </conditionalFormatting>
  <conditionalFormatting sqref="AE477">
    <cfRule type="expression" dxfId="5132" priority="9493">
      <formula>$CI$1=3</formula>
    </cfRule>
  </conditionalFormatting>
  <conditionalFormatting sqref="AE478">
    <cfRule type="expression" dxfId="5131" priority="9492">
      <formula>$CI$1=4</formula>
    </cfRule>
  </conditionalFormatting>
  <conditionalFormatting sqref="AE485">
    <cfRule type="expression" dxfId="5130" priority="9407">
      <formula>$CI$1=1</formula>
    </cfRule>
  </conditionalFormatting>
  <conditionalFormatting sqref="AE486">
    <cfRule type="expression" dxfId="5129" priority="9406">
      <formula>$CI$1=2</formula>
    </cfRule>
  </conditionalFormatting>
  <conditionalFormatting sqref="AE487">
    <cfRule type="expression" dxfId="5128" priority="9405">
      <formula>$CI$1=3</formula>
    </cfRule>
  </conditionalFormatting>
  <conditionalFormatting sqref="AE488">
    <cfRule type="expression" dxfId="5127" priority="9404">
      <formula>$CI$1=4</formula>
    </cfRule>
  </conditionalFormatting>
  <conditionalFormatting sqref="AE495">
    <cfRule type="expression" dxfId="5126" priority="9319">
      <formula>$CI$1=1</formula>
    </cfRule>
  </conditionalFormatting>
  <conditionalFormatting sqref="AE496">
    <cfRule type="expression" dxfId="5125" priority="9318">
      <formula>$CI$1=2</formula>
    </cfRule>
  </conditionalFormatting>
  <conditionalFormatting sqref="AE497">
    <cfRule type="expression" dxfId="5124" priority="9317">
      <formula>$CI$1=3</formula>
    </cfRule>
  </conditionalFormatting>
  <conditionalFormatting sqref="AE498">
    <cfRule type="expression" dxfId="5123" priority="9316">
      <formula>$CI$1=4</formula>
    </cfRule>
  </conditionalFormatting>
  <conditionalFormatting sqref="AE505">
    <cfRule type="expression" dxfId="5122" priority="9231">
      <formula>$CI$1=1</formula>
    </cfRule>
  </conditionalFormatting>
  <conditionalFormatting sqref="AE506">
    <cfRule type="expression" dxfId="5121" priority="9230">
      <formula>$CI$1=2</formula>
    </cfRule>
  </conditionalFormatting>
  <conditionalFormatting sqref="AE507">
    <cfRule type="expression" dxfId="5120" priority="9229">
      <formula>$CI$1=3</formula>
    </cfRule>
  </conditionalFormatting>
  <conditionalFormatting sqref="AE508">
    <cfRule type="expression" dxfId="5119" priority="9228">
      <formula>$CI$1=4</formula>
    </cfRule>
  </conditionalFormatting>
  <conditionalFormatting sqref="AE515">
    <cfRule type="expression" dxfId="5118" priority="9143">
      <formula>$CI$1=1</formula>
    </cfRule>
  </conditionalFormatting>
  <conditionalFormatting sqref="AE516">
    <cfRule type="expression" dxfId="5117" priority="9142">
      <formula>$CI$1=2</formula>
    </cfRule>
  </conditionalFormatting>
  <conditionalFormatting sqref="AE517">
    <cfRule type="expression" dxfId="5116" priority="9141">
      <formula>$CI$1=3</formula>
    </cfRule>
  </conditionalFormatting>
  <conditionalFormatting sqref="AE518">
    <cfRule type="expression" dxfId="5115" priority="9140">
      <formula>$CI$1=4</formula>
    </cfRule>
  </conditionalFormatting>
  <conditionalFormatting sqref="AE525">
    <cfRule type="expression" dxfId="5114" priority="9055">
      <formula>$CI$1=1</formula>
    </cfRule>
  </conditionalFormatting>
  <conditionalFormatting sqref="AE526">
    <cfRule type="expression" dxfId="5113" priority="9054">
      <formula>$CI$1=2</formula>
    </cfRule>
  </conditionalFormatting>
  <conditionalFormatting sqref="AE527">
    <cfRule type="expression" dxfId="5112" priority="9053">
      <formula>$CI$1=3</formula>
    </cfRule>
  </conditionalFormatting>
  <conditionalFormatting sqref="AE528">
    <cfRule type="expression" dxfId="5111" priority="9052">
      <formula>$CI$1=4</formula>
    </cfRule>
  </conditionalFormatting>
  <conditionalFormatting sqref="AE535">
    <cfRule type="expression" dxfId="5110" priority="8967">
      <formula>$CI$1=1</formula>
    </cfRule>
  </conditionalFormatting>
  <conditionalFormatting sqref="AE536">
    <cfRule type="expression" dxfId="5109" priority="8966">
      <formula>$CI$1=2</formula>
    </cfRule>
  </conditionalFormatting>
  <conditionalFormatting sqref="AE537">
    <cfRule type="expression" dxfId="5108" priority="8965">
      <formula>$CI$1=3</formula>
    </cfRule>
  </conditionalFormatting>
  <conditionalFormatting sqref="AE538">
    <cfRule type="expression" dxfId="5107" priority="8964">
      <formula>$CI$1=4</formula>
    </cfRule>
  </conditionalFormatting>
  <conditionalFormatting sqref="AE545">
    <cfRule type="expression" dxfId="5106" priority="8879">
      <formula>$CI$1=1</formula>
    </cfRule>
  </conditionalFormatting>
  <conditionalFormatting sqref="AE546">
    <cfRule type="expression" dxfId="5105" priority="8878">
      <formula>$CI$1=2</formula>
    </cfRule>
  </conditionalFormatting>
  <conditionalFormatting sqref="AE547">
    <cfRule type="expression" dxfId="5104" priority="8877">
      <formula>$CI$1=3</formula>
    </cfRule>
  </conditionalFormatting>
  <conditionalFormatting sqref="AE548">
    <cfRule type="expression" dxfId="5103" priority="8876">
      <formula>$CI$1=4</formula>
    </cfRule>
  </conditionalFormatting>
  <conditionalFormatting sqref="AE555">
    <cfRule type="expression" dxfId="5102" priority="8791">
      <formula>$CI$1=1</formula>
    </cfRule>
  </conditionalFormatting>
  <conditionalFormatting sqref="AE556">
    <cfRule type="expression" dxfId="5101" priority="8790">
      <formula>$CI$1=2</formula>
    </cfRule>
  </conditionalFormatting>
  <conditionalFormatting sqref="AE557">
    <cfRule type="expression" dxfId="5100" priority="8789">
      <formula>$CI$1=3</formula>
    </cfRule>
  </conditionalFormatting>
  <conditionalFormatting sqref="AE558">
    <cfRule type="expression" dxfId="5099" priority="8788">
      <formula>$CI$1=4</formula>
    </cfRule>
  </conditionalFormatting>
  <conditionalFormatting sqref="AE565">
    <cfRule type="expression" dxfId="5098" priority="8703">
      <formula>$CI$1=1</formula>
    </cfRule>
  </conditionalFormatting>
  <conditionalFormatting sqref="AE566">
    <cfRule type="expression" dxfId="5097" priority="8702">
      <formula>$CI$1=2</formula>
    </cfRule>
  </conditionalFormatting>
  <conditionalFormatting sqref="AE567">
    <cfRule type="expression" dxfId="5096" priority="8701">
      <formula>$CI$1=3</formula>
    </cfRule>
  </conditionalFormatting>
  <conditionalFormatting sqref="AE568">
    <cfRule type="expression" dxfId="5095" priority="8700">
      <formula>$CI$1=4</formula>
    </cfRule>
  </conditionalFormatting>
  <conditionalFormatting sqref="AE575">
    <cfRule type="expression" dxfId="5094" priority="8615">
      <formula>$CI$1=1</formula>
    </cfRule>
  </conditionalFormatting>
  <conditionalFormatting sqref="AE576">
    <cfRule type="expression" dxfId="5093" priority="8614">
      <formula>$CI$1=2</formula>
    </cfRule>
  </conditionalFormatting>
  <conditionalFormatting sqref="AE577">
    <cfRule type="expression" dxfId="5092" priority="8613">
      <formula>$CI$1=3</formula>
    </cfRule>
  </conditionalFormatting>
  <conditionalFormatting sqref="AE578">
    <cfRule type="expression" dxfId="5091" priority="8612">
      <formula>$CI$1=4</formula>
    </cfRule>
  </conditionalFormatting>
  <conditionalFormatting sqref="AE585">
    <cfRule type="expression" dxfId="5090" priority="8527">
      <formula>$CI$1=1</formula>
    </cfRule>
  </conditionalFormatting>
  <conditionalFormatting sqref="AE586">
    <cfRule type="expression" dxfId="5089" priority="8526">
      <formula>$CI$1=2</formula>
    </cfRule>
  </conditionalFormatting>
  <conditionalFormatting sqref="AE587">
    <cfRule type="expression" dxfId="5088" priority="8525">
      <formula>$CI$1=3</formula>
    </cfRule>
  </conditionalFormatting>
  <conditionalFormatting sqref="AE588">
    <cfRule type="expression" dxfId="5087" priority="8524">
      <formula>$CI$1=4</formula>
    </cfRule>
  </conditionalFormatting>
  <conditionalFormatting sqref="AE595">
    <cfRule type="expression" dxfId="5086" priority="8439">
      <formula>$CI$1=1</formula>
    </cfRule>
  </conditionalFormatting>
  <conditionalFormatting sqref="AE596">
    <cfRule type="expression" dxfId="5085" priority="8438">
      <formula>$CI$1=2</formula>
    </cfRule>
  </conditionalFormatting>
  <conditionalFormatting sqref="AE597">
    <cfRule type="expression" dxfId="5084" priority="8437">
      <formula>$CI$1=3</formula>
    </cfRule>
  </conditionalFormatting>
  <conditionalFormatting sqref="AE598">
    <cfRule type="expression" dxfId="5083" priority="8436">
      <formula>$CI$1=4</formula>
    </cfRule>
  </conditionalFormatting>
  <conditionalFormatting sqref="AE605">
    <cfRule type="expression" dxfId="5082" priority="8351">
      <formula>$CI$1=1</formula>
    </cfRule>
  </conditionalFormatting>
  <conditionalFormatting sqref="AE606">
    <cfRule type="expression" dxfId="5081" priority="8350">
      <formula>$CI$1=2</formula>
    </cfRule>
  </conditionalFormatting>
  <conditionalFormatting sqref="AE607">
    <cfRule type="expression" dxfId="5080" priority="8349">
      <formula>$CI$1=3</formula>
    </cfRule>
  </conditionalFormatting>
  <conditionalFormatting sqref="AE608">
    <cfRule type="expression" dxfId="5079" priority="8348">
      <formula>$CI$1=4</formula>
    </cfRule>
  </conditionalFormatting>
  <conditionalFormatting sqref="AE615">
    <cfRule type="expression" dxfId="5078" priority="8263">
      <formula>$CI$1=1</formula>
    </cfRule>
  </conditionalFormatting>
  <conditionalFormatting sqref="AE616">
    <cfRule type="expression" dxfId="5077" priority="8262">
      <formula>$CI$1=2</formula>
    </cfRule>
  </conditionalFormatting>
  <conditionalFormatting sqref="AE617">
    <cfRule type="expression" dxfId="5076" priority="8261">
      <formula>$CI$1=3</formula>
    </cfRule>
  </conditionalFormatting>
  <conditionalFormatting sqref="AE618">
    <cfRule type="expression" dxfId="5075" priority="8260">
      <formula>$CI$1=4</formula>
    </cfRule>
  </conditionalFormatting>
  <conditionalFormatting sqref="AE625">
    <cfRule type="expression" dxfId="5074" priority="8175">
      <formula>$CI$1=1</formula>
    </cfRule>
  </conditionalFormatting>
  <conditionalFormatting sqref="AE626">
    <cfRule type="expression" dxfId="5073" priority="8174">
      <formula>$CI$1=2</formula>
    </cfRule>
  </conditionalFormatting>
  <conditionalFormatting sqref="AE627">
    <cfRule type="expression" dxfId="5072" priority="8173">
      <formula>$CI$1=3</formula>
    </cfRule>
  </conditionalFormatting>
  <conditionalFormatting sqref="AE628">
    <cfRule type="expression" dxfId="5071" priority="8172">
      <formula>$CI$1=4</formula>
    </cfRule>
  </conditionalFormatting>
  <conditionalFormatting sqref="AE635">
    <cfRule type="expression" dxfId="5070" priority="8087">
      <formula>$CI$1=1</formula>
    </cfRule>
  </conditionalFormatting>
  <conditionalFormatting sqref="AE636">
    <cfRule type="expression" dxfId="5069" priority="8086">
      <formula>$CI$1=2</formula>
    </cfRule>
  </conditionalFormatting>
  <conditionalFormatting sqref="AE637">
    <cfRule type="expression" dxfId="5068" priority="8085">
      <formula>$CI$1=3</formula>
    </cfRule>
  </conditionalFormatting>
  <conditionalFormatting sqref="AE638">
    <cfRule type="expression" dxfId="5067" priority="8084">
      <formula>$CI$1=4</formula>
    </cfRule>
  </conditionalFormatting>
  <conditionalFormatting sqref="AE645">
    <cfRule type="expression" dxfId="5066" priority="7999">
      <formula>$CI$1=1</formula>
    </cfRule>
  </conditionalFormatting>
  <conditionalFormatting sqref="AE646">
    <cfRule type="expression" dxfId="5065" priority="7998">
      <formula>$CI$1=2</formula>
    </cfRule>
  </conditionalFormatting>
  <conditionalFormatting sqref="AE647">
    <cfRule type="expression" dxfId="5064" priority="7997">
      <formula>$CI$1=3</formula>
    </cfRule>
  </conditionalFormatting>
  <conditionalFormatting sqref="AE648">
    <cfRule type="expression" dxfId="5063" priority="7996">
      <formula>$CI$1=4</formula>
    </cfRule>
  </conditionalFormatting>
  <conditionalFormatting sqref="AE655">
    <cfRule type="expression" dxfId="5062" priority="7911">
      <formula>$CI$1=1</formula>
    </cfRule>
  </conditionalFormatting>
  <conditionalFormatting sqref="AE656">
    <cfRule type="expression" dxfId="5061" priority="7910">
      <formula>$CI$1=2</formula>
    </cfRule>
  </conditionalFormatting>
  <conditionalFormatting sqref="AE657">
    <cfRule type="expression" dxfId="5060" priority="7909">
      <formula>$CI$1=3</formula>
    </cfRule>
  </conditionalFormatting>
  <conditionalFormatting sqref="AE658">
    <cfRule type="expression" dxfId="5059" priority="7908">
      <formula>$CI$1=4</formula>
    </cfRule>
  </conditionalFormatting>
  <conditionalFormatting sqref="AE665">
    <cfRule type="expression" dxfId="5058" priority="7823">
      <formula>$CI$1=1</formula>
    </cfRule>
  </conditionalFormatting>
  <conditionalFormatting sqref="AE666">
    <cfRule type="expression" dxfId="5057" priority="7822">
      <formula>$CI$1=2</formula>
    </cfRule>
  </conditionalFormatting>
  <conditionalFormatting sqref="AE667">
    <cfRule type="expression" dxfId="5056" priority="7821">
      <formula>$CI$1=3</formula>
    </cfRule>
  </conditionalFormatting>
  <conditionalFormatting sqref="AE668">
    <cfRule type="expression" dxfId="5055" priority="7820">
      <formula>$CI$1=4</formula>
    </cfRule>
  </conditionalFormatting>
  <conditionalFormatting sqref="AE675">
    <cfRule type="expression" dxfId="5054" priority="7735">
      <formula>$CI$1=1</formula>
    </cfRule>
  </conditionalFormatting>
  <conditionalFormatting sqref="AE676">
    <cfRule type="expression" dxfId="5053" priority="7734">
      <formula>$CI$1=2</formula>
    </cfRule>
  </conditionalFormatting>
  <conditionalFormatting sqref="AE677">
    <cfRule type="expression" dxfId="5052" priority="7733">
      <formula>$CI$1=3</formula>
    </cfRule>
  </conditionalFormatting>
  <conditionalFormatting sqref="AE678">
    <cfRule type="expression" dxfId="5051" priority="7732">
      <formula>$CI$1=4</formula>
    </cfRule>
  </conditionalFormatting>
  <conditionalFormatting sqref="AE685">
    <cfRule type="expression" dxfId="5050" priority="7647">
      <formula>$CI$1=1</formula>
    </cfRule>
  </conditionalFormatting>
  <conditionalFormatting sqref="AE686">
    <cfRule type="expression" dxfId="5049" priority="7646">
      <formula>$CI$1=2</formula>
    </cfRule>
  </conditionalFormatting>
  <conditionalFormatting sqref="AE687">
    <cfRule type="expression" dxfId="5048" priority="7645">
      <formula>$CI$1=3</formula>
    </cfRule>
  </conditionalFormatting>
  <conditionalFormatting sqref="AE688">
    <cfRule type="expression" dxfId="5047" priority="7644">
      <formula>$CI$1=4</formula>
    </cfRule>
  </conditionalFormatting>
  <conditionalFormatting sqref="AE695">
    <cfRule type="expression" dxfId="5046" priority="7559">
      <formula>$CI$1=1</formula>
    </cfRule>
  </conditionalFormatting>
  <conditionalFormatting sqref="AE696">
    <cfRule type="expression" dxfId="5045" priority="7558">
      <formula>$CI$1=2</formula>
    </cfRule>
  </conditionalFormatting>
  <conditionalFormatting sqref="AE697">
    <cfRule type="expression" dxfId="5044" priority="7557">
      <formula>$CI$1=3</formula>
    </cfRule>
  </conditionalFormatting>
  <conditionalFormatting sqref="AE698">
    <cfRule type="expression" dxfId="5043" priority="7556">
      <formula>$CI$1=4</formula>
    </cfRule>
  </conditionalFormatting>
  <conditionalFormatting sqref="AE705">
    <cfRule type="expression" dxfId="5042" priority="7471">
      <formula>$CI$1=1</formula>
    </cfRule>
  </conditionalFormatting>
  <conditionalFormatting sqref="AE706">
    <cfRule type="expression" dxfId="5041" priority="7470">
      <formula>$CI$1=2</formula>
    </cfRule>
  </conditionalFormatting>
  <conditionalFormatting sqref="AE707">
    <cfRule type="expression" dxfId="5040" priority="7469">
      <formula>$CI$1=3</formula>
    </cfRule>
  </conditionalFormatting>
  <conditionalFormatting sqref="AE708">
    <cfRule type="expression" dxfId="5039" priority="7468">
      <formula>$CI$1=4</formula>
    </cfRule>
  </conditionalFormatting>
  <conditionalFormatting sqref="AE715">
    <cfRule type="expression" dxfId="5038" priority="7383">
      <formula>$CI$1=1</formula>
    </cfRule>
  </conditionalFormatting>
  <conditionalFormatting sqref="AE716">
    <cfRule type="expression" dxfId="5037" priority="7382">
      <formula>$CI$1=2</formula>
    </cfRule>
  </conditionalFormatting>
  <conditionalFormatting sqref="AE717">
    <cfRule type="expression" dxfId="5036" priority="7381">
      <formula>$CI$1=3</formula>
    </cfRule>
  </conditionalFormatting>
  <conditionalFormatting sqref="AE718">
    <cfRule type="expression" dxfId="5035" priority="7380">
      <formula>$CI$1=4</formula>
    </cfRule>
  </conditionalFormatting>
  <conditionalFormatting sqref="AE725">
    <cfRule type="expression" dxfId="5034" priority="7295">
      <formula>$CI$1=1</formula>
    </cfRule>
  </conditionalFormatting>
  <conditionalFormatting sqref="AE726">
    <cfRule type="expression" dxfId="5033" priority="7294">
      <formula>$CI$1=2</formula>
    </cfRule>
  </conditionalFormatting>
  <conditionalFormatting sqref="AE727">
    <cfRule type="expression" dxfId="5032" priority="7293">
      <formula>$CI$1=3</formula>
    </cfRule>
  </conditionalFormatting>
  <conditionalFormatting sqref="AE728">
    <cfRule type="expression" dxfId="5031" priority="7292">
      <formula>$CI$1=4</formula>
    </cfRule>
  </conditionalFormatting>
  <conditionalFormatting sqref="AE735">
    <cfRule type="expression" dxfId="5030" priority="7207">
      <formula>$CI$1=1</formula>
    </cfRule>
  </conditionalFormatting>
  <conditionalFormatting sqref="AE736">
    <cfRule type="expression" dxfId="5029" priority="7206">
      <formula>$CI$1=2</formula>
    </cfRule>
  </conditionalFormatting>
  <conditionalFormatting sqref="AE737">
    <cfRule type="expression" dxfId="5028" priority="7205">
      <formula>$CI$1=3</formula>
    </cfRule>
  </conditionalFormatting>
  <conditionalFormatting sqref="AE738">
    <cfRule type="expression" dxfId="5027" priority="7204">
      <formula>$CI$1=4</formula>
    </cfRule>
  </conditionalFormatting>
  <conditionalFormatting sqref="AE745">
    <cfRule type="expression" dxfId="5026" priority="7119">
      <formula>$CI$1=1</formula>
    </cfRule>
  </conditionalFormatting>
  <conditionalFormatting sqref="AE746">
    <cfRule type="expression" dxfId="5025" priority="7118">
      <formula>$CI$1=2</formula>
    </cfRule>
  </conditionalFormatting>
  <conditionalFormatting sqref="AE747">
    <cfRule type="expression" dxfId="5024" priority="7117">
      <formula>$CI$1=3</formula>
    </cfRule>
  </conditionalFormatting>
  <conditionalFormatting sqref="AE748">
    <cfRule type="expression" dxfId="5023" priority="7116">
      <formula>$CI$1=4</formula>
    </cfRule>
  </conditionalFormatting>
  <conditionalFormatting sqref="AE755">
    <cfRule type="expression" dxfId="5022" priority="7031">
      <formula>$CI$1=1</formula>
    </cfRule>
  </conditionalFormatting>
  <conditionalFormatting sqref="AE756">
    <cfRule type="expression" dxfId="5021" priority="7030">
      <formula>$CI$1=2</formula>
    </cfRule>
  </conditionalFormatting>
  <conditionalFormatting sqref="AE757">
    <cfRule type="expression" dxfId="5020" priority="7029">
      <formula>$CI$1=3</formula>
    </cfRule>
  </conditionalFormatting>
  <conditionalFormatting sqref="AE758">
    <cfRule type="expression" dxfId="5019" priority="7028">
      <formula>$CI$1=4</formula>
    </cfRule>
  </conditionalFormatting>
  <conditionalFormatting sqref="AE765">
    <cfRule type="expression" dxfId="5018" priority="6943">
      <formula>$CI$1=1</formula>
    </cfRule>
  </conditionalFormatting>
  <conditionalFormatting sqref="AE766">
    <cfRule type="expression" dxfId="5017" priority="6942">
      <formula>$CI$1=2</formula>
    </cfRule>
  </conditionalFormatting>
  <conditionalFormatting sqref="AE767">
    <cfRule type="expression" dxfId="5016" priority="6941">
      <formula>$CI$1=3</formula>
    </cfRule>
  </conditionalFormatting>
  <conditionalFormatting sqref="AE768">
    <cfRule type="expression" dxfId="5015" priority="6940">
      <formula>$CI$1=4</formula>
    </cfRule>
  </conditionalFormatting>
  <conditionalFormatting sqref="AE775">
    <cfRule type="expression" dxfId="5014" priority="6855">
      <formula>$CI$1=1</formula>
    </cfRule>
  </conditionalFormatting>
  <conditionalFormatting sqref="AE776">
    <cfRule type="expression" dxfId="5013" priority="6854">
      <formula>$CI$1=2</formula>
    </cfRule>
  </conditionalFormatting>
  <conditionalFormatting sqref="AE777">
    <cfRule type="expression" dxfId="5012" priority="6853">
      <formula>$CI$1=3</formula>
    </cfRule>
  </conditionalFormatting>
  <conditionalFormatting sqref="AE778">
    <cfRule type="expression" dxfId="5011" priority="6852">
      <formula>$CI$1=4</formula>
    </cfRule>
  </conditionalFormatting>
  <conditionalFormatting sqref="AE785">
    <cfRule type="expression" dxfId="5010" priority="6767">
      <formula>$CI$1=1</formula>
    </cfRule>
  </conditionalFormatting>
  <conditionalFormatting sqref="AE786">
    <cfRule type="expression" dxfId="5009" priority="6766">
      <formula>$CI$1=2</formula>
    </cfRule>
  </conditionalFormatting>
  <conditionalFormatting sqref="AE787">
    <cfRule type="expression" dxfId="5008" priority="6765">
      <formula>$CI$1=3</formula>
    </cfRule>
  </conditionalFormatting>
  <conditionalFormatting sqref="AE788">
    <cfRule type="expression" dxfId="5007" priority="6764">
      <formula>$CI$1=4</formula>
    </cfRule>
  </conditionalFormatting>
  <conditionalFormatting sqref="AE795">
    <cfRule type="expression" dxfId="5006" priority="6679">
      <formula>$CI$1=1</formula>
    </cfRule>
  </conditionalFormatting>
  <conditionalFormatting sqref="AE796">
    <cfRule type="expression" dxfId="5005" priority="6678">
      <formula>$CI$1=2</formula>
    </cfRule>
  </conditionalFormatting>
  <conditionalFormatting sqref="AE797">
    <cfRule type="expression" dxfId="5004" priority="6677">
      <formula>$CI$1=3</formula>
    </cfRule>
  </conditionalFormatting>
  <conditionalFormatting sqref="AE798">
    <cfRule type="expression" dxfId="5003" priority="6676">
      <formula>$CI$1=4</formula>
    </cfRule>
  </conditionalFormatting>
  <conditionalFormatting sqref="AE805">
    <cfRule type="expression" dxfId="5002" priority="6591">
      <formula>$CI$1=1</formula>
    </cfRule>
  </conditionalFormatting>
  <conditionalFormatting sqref="AE806">
    <cfRule type="expression" dxfId="5001" priority="6590">
      <formula>$CI$1=2</formula>
    </cfRule>
  </conditionalFormatting>
  <conditionalFormatting sqref="AE807">
    <cfRule type="expression" dxfId="5000" priority="6589">
      <formula>$CI$1=3</formula>
    </cfRule>
  </conditionalFormatting>
  <conditionalFormatting sqref="AE808">
    <cfRule type="expression" dxfId="4999" priority="6588">
      <formula>$CI$1=4</formula>
    </cfRule>
  </conditionalFormatting>
  <conditionalFormatting sqref="AE815">
    <cfRule type="expression" dxfId="4998" priority="6503">
      <formula>$CI$1=1</formula>
    </cfRule>
  </conditionalFormatting>
  <conditionalFormatting sqref="AE816">
    <cfRule type="expression" dxfId="4997" priority="6502">
      <formula>$CI$1=2</formula>
    </cfRule>
  </conditionalFormatting>
  <conditionalFormatting sqref="AE817">
    <cfRule type="expression" dxfId="4996" priority="6501">
      <formula>$CI$1=3</formula>
    </cfRule>
  </conditionalFormatting>
  <conditionalFormatting sqref="AE818">
    <cfRule type="expression" dxfId="4995" priority="6500">
      <formula>$CI$1=4</formula>
    </cfRule>
  </conditionalFormatting>
  <conditionalFormatting sqref="AE825">
    <cfRule type="expression" dxfId="4994" priority="6415">
      <formula>$CI$1=1</formula>
    </cfRule>
  </conditionalFormatting>
  <conditionalFormatting sqref="AE826">
    <cfRule type="expression" dxfId="4993" priority="6414">
      <formula>$CI$1=2</formula>
    </cfRule>
  </conditionalFormatting>
  <conditionalFormatting sqref="AE827">
    <cfRule type="expression" dxfId="4992" priority="6413">
      <formula>$CI$1=3</formula>
    </cfRule>
  </conditionalFormatting>
  <conditionalFormatting sqref="AE828">
    <cfRule type="expression" dxfId="4991" priority="6412">
      <formula>$CI$1=4</formula>
    </cfRule>
  </conditionalFormatting>
  <conditionalFormatting sqref="AE835">
    <cfRule type="expression" dxfId="4990" priority="6327">
      <formula>$CI$1=1</formula>
    </cfRule>
  </conditionalFormatting>
  <conditionalFormatting sqref="AE836">
    <cfRule type="expression" dxfId="4989" priority="6326">
      <formula>$CI$1=2</formula>
    </cfRule>
  </conditionalFormatting>
  <conditionalFormatting sqref="AE837">
    <cfRule type="expression" dxfId="4988" priority="6325">
      <formula>$CI$1=3</formula>
    </cfRule>
  </conditionalFormatting>
  <conditionalFormatting sqref="AE838">
    <cfRule type="expression" dxfId="4987" priority="6324">
      <formula>$CI$1=4</formula>
    </cfRule>
  </conditionalFormatting>
  <conditionalFormatting sqref="AE845">
    <cfRule type="expression" dxfId="4986" priority="6239">
      <formula>$CI$1=1</formula>
    </cfRule>
  </conditionalFormatting>
  <conditionalFormatting sqref="AE846">
    <cfRule type="expression" dxfId="4985" priority="6238">
      <formula>$CI$1=2</formula>
    </cfRule>
  </conditionalFormatting>
  <conditionalFormatting sqref="AE847">
    <cfRule type="expression" dxfId="4984" priority="6237">
      <formula>$CI$1=3</formula>
    </cfRule>
  </conditionalFormatting>
  <conditionalFormatting sqref="AE848">
    <cfRule type="expression" dxfId="4983" priority="6236">
      <formula>$CI$1=4</formula>
    </cfRule>
  </conditionalFormatting>
  <conditionalFormatting sqref="AE855">
    <cfRule type="expression" dxfId="4982" priority="6151">
      <formula>$CI$1=1</formula>
    </cfRule>
  </conditionalFormatting>
  <conditionalFormatting sqref="AE856">
    <cfRule type="expression" dxfId="4981" priority="6150">
      <formula>$CI$1=2</formula>
    </cfRule>
  </conditionalFormatting>
  <conditionalFormatting sqref="AE857">
    <cfRule type="expression" dxfId="4980" priority="6149">
      <formula>$CI$1=3</formula>
    </cfRule>
  </conditionalFormatting>
  <conditionalFormatting sqref="AE858">
    <cfRule type="expression" dxfId="4979" priority="6148">
      <formula>$CI$1=4</formula>
    </cfRule>
  </conditionalFormatting>
  <conditionalFormatting sqref="AE865">
    <cfRule type="expression" dxfId="4978" priority="6063">
      <formula>$CI$1=1</formula>
    </cfRule>
  </conditionalFormatting>
  <conditionalFormatting sqref="AE866">
    <cfRule type="expression" dxfId="4977" priority="6062">
      <formula>$CI$1=2</formula>
    </cfRule>
  </conditionalFormatting>
  <conditionalFormatting sqref="AE867">
    <cfRule type="expression" dxfId="4976" priority="6061">
      <formula>$CI$1=3</formula>
    </cfRule>
  </conditionalFormatting>
  <conditionalFormatting sqref="AE868">
    <cfRule type="expression" dxfId="4975" priority="6060">
      <formula>$CI$1=4</formula>
    </cfRule>
  </conditionalFormatting>
  <conditionalFormatting sqref="AE875">
    <cfRule type="expression" dxfId="4974" priority="5975">
      <formula>$CI$1=1</formula>
    </cfRule>
  </conditionalFormatting>
  <conditionalFormatting sqref="AE876">
    <cfRule type="expression" dxfId="4973" priority="5974">
      <formula>$CI$1=2</formula>
    </cfRule>
  </conditionalFormatting>
  <conditionalFormatting sqref="AE877">
    <cfRule type="expression" dxfId="4972" priority="5973">
      <formula>$CI$1=3</formula>
    </cfRule>
  </conditionalFormatting>
  <conditionalFormatting sqref="AE878">
    <cfRule type="expression" dxfId="4971" priority="5972">
      <formula>$CI$1=4</formula>
    </cfRule>
  </conditionalFormatting>
  <conditionalFormatting sqref="AE885">
    <cfRule type="expression" dxfId="4970" priority="5887">
      <formula>$CI$1=1</formula>
    </cfRule>
  </conditionalFormatting>
  <conditionalFormatting sqref="AE886">
    <cfRule type="expression" dxfId="4969" priority="5886">
      <formula>$CI$1=2</formula>
    </cfRule>
  </conditionalFormatting>
  <conditionalFormatting sqref="AE887">
    <cfRule type="expression" dxfId="4968" priority="5885">
      <formula>$CI$1=3</formula>
    </cfRule>
  </conditionalFormatting>
  <conditionalFormatting sqref="AE888">
    <cfRule type="expression" dxfId="4967" priority="5884">
      <formula>$CI$1=4</formula>
    </cfRule>
  </conditionalFormatting>
  <conditionalFormatting sqref="AE895">
    <cfRule type="expression" dxfId="4966" priority="5799">
      <formula>$CI$1=1</formula>
    </cfRule>
  </conditionalFormatting>
  <conditionalFormatting sqref="AE896">
    <cfRule type="expression" dxfId="4965" priority="5798">
      <formula>$CI$1=2</formula>
    </cfRule>
  </conditionalFormatting>
  <conditionalFormatting sqref="AE897">
    <cfRule type="expression" dxfId="4964" priority="5797">
      <formula>$CI$1=3</formula>
    </cfRule>
  </conditionalFormatting>
  <conditionalFormatting sqref="AE898">
    <cfRule type="expression" dxfId="4963" priority="5796">
      <formula>$CI$1=4</formula>
    </cfRule>
  </conditionalFormatting>
  <conditionalFormatting sqref="AE905">
    <cfRule type="expression" dxfId="4962" priority="5711">
      <formula>$CI$1=1</formula>
    </cfRule>
  </conditionalFormatting>
  <conditionalFormatting sqref="AE906">
    <cfRule type="expression" dxfId="4961" priority="5710">
      <formula>$CI$1=2</formula>
    </cfRule>
  </conditionalFormatting>
  <conditionalFormatting sqref="AE907">
    <cfRule type="expression" dxfId="4960" priority="5709">
      <formula>$CI$1=3</formula>
    </cfRule>
  </conditionalFormatting>
  <conditionalFormatting sqref="AE908">
    <cfRule type="expression" dxfId="4959" priority="5708">
      <formula>$CI$1=4</formula>
    </cfRule>
  </conditionalFormatting>
  <conditionalFormatting sqref="AE915">
    <cfRule type="expression" dxfId="4958" priority="5623">
      <formula>$CI$1=1</formula>
    </cfRule>
  </conditionalFormatting>
  <conditionalFormatting sqref="AE916">
    <cfRule type="expression" dxfId="4957" priority="5622">
      <formula>$CI$1=2</formula>
    </cfRule>
  </conditionalFormatting>
  <conditionalFormatting sqref="AE917">
    <cfRule type="expression" dxfId="4956" priority="5621">
      <formula>$CI$1=3</formula>
    </cfRule>
  </conditionalFormatting>
  <conditionalFormatting sqref="AE918">
    <cfRule type="expression" dxfId="4955" priority="5620">
      <formula>$CI$1=4</formula>
    </cfRule>
  </conditionalFormatting>
  <conditionalFormatting sqref="AE925">
    <cfRule type="expression" dxfId="4954" priority="5535">
      <formula>$CI$1=1</formula>
    </cfRule>
  </conditionalFormatting>
  <conditionalFormatting sqref="AE926">
    <cfRule type="expression" dxfId="4953" priority="5534">
      <formula>$CI$1=2</formula>
    </cfRule>
  </conditionalFormatting>
  <conditionalFormatting sqref="AE927">
    <cfRule type="expression" dxfId="4952" priority="5533">
      <formula>$CI$1=3</formula>
    </cfRule>
  </conditionalFormatting>
  <conditionalFormatting sqref="AE928">
    <cfRule type="expression" dxfId="4951" priority="5532">
      <formula>$CI$1=4</formula>
    </cfRule>
  </conditionalFormatting>
  <conditionalFormatting sqref="AE935">
    <cfRule type="expression" dxfId="4950" priority="5447">
      <formula>$CI$1=1</formula>
    </cfRule>
  </conditionalFormatting>
  <conditionalFormatting sqref="AE936">
    <cfRule type="expression" dxfId="4949" priority="5446">
      <formula>$CI$1=2</formula>
    </cfRule>
  </conditionalFormatting>
  <conditionalFormatting sqref="AE937">
    <cfRule type="expression" dxfId="4948" priority="5445">
      <formula>$CI$1=3</formula>
    </cfRule>
  </conditionalFormatting>
  <conditionalFormatting sqref="AE938">
    <cfRule type="expression" dxfId="4947" priority="5444">
      <formula>$CI$1=4</formula>
    </cfRule>
  </conditionalFormatting>
  <conditionalFormatting sqref="AE945">
    <cfRule type="expression" dxfId="4946" priority="5359">
      <formula>$CI$1=1</formula>
    </cfRule>
  </conditionalFormatting>
  <conditionalFormatting sqref="AE946">
    <cfRule type="expression" dxfId="4945" priority="5358">
      <formula>$CI$1=2</formula>
    </cfRule>
  </conditionalFormatting>
  <conditionalFormatting sqref="AE947">
    <cfRule type="expression" dxfId="4944" priority="5357">
      <formula>$CI$1=3</formula>
    </cfRule>
  </conditionalFormatting>
  <conditionalFormatting sqref="AE948">
    <cfRule type="expression" dxfId="4943" priority="5356">
      <formula>$CI$1=4</formula>
    </cfRule>
  </conditionalFormatting>
  <conditionalFormatting sqref="AE955">
    <cfRule type="expression" dxfId="4942" priority="5271">
      <formula>$CI$1=1</formula>
    </cfRule>
  </conditionalFormatting>
  <conditionalFormatting sqref="AE956">
    <cfRule type="expression" dxfId="4941" priority="5270">
      <formula>$CI$1=2</formula>
    </cfRule>
  </conditionalFormatting>
  <conditionalFormatting sqref="AE957">
    <cfRule type="expression" dxfId="4940" priority="5269">
      <formula>$CI$1=3</formula>
    </cfRule>
  </conditionalFormatting>
  <conditionalFormatting sqref="AE958">
    <cfRule type="expression" dxfId="4939" priority="5268">
      <formula>$CI$1=4</formula>
    </cfRule>
  </conditionalFormatting>
  <conditionalFormatting sqref="AE965">
    <cfRule type="expression" dxfId="4938" priority="5183">
      <formula>$CI$1=1</formula>
    </cfRule>
  </conditionalFormatting>
  <conditionalFormatting sqref="AE966">
    <cfRule type="expression" dxfId="4937" priority="5182">
      <formula>$CI$1=2</formula>
    </cfRule>
  </conditionalFormatting>
  <conditionalFormatting sqref="AE967">
    <cfRule type="expression" dxfId="4936" priority="5181">
      <formula>$CI$1=3</formula>
    </cfRule>
  </conditionalFormatting>
  <conditionalFormatting sqref="AE968">
    <cfRule type="expression" dxfId="4935" priority="5180">
      <formula>$CI$1=4</formula>
    </cfRule>
  </conditionalFormatting>
  <conditionalFormatting sqref="AE975">
    <cfRule type="expression" dxfId="4934" priority="5095">
      <formula>$CI$1=1</formula>
    </cfRule>
  </conditionalFormatting>
  <conditionalFormatting sqref="AE976">
    <cfRule type="expression" dxfId="4933" priority="5094">
      <formula>$CI$1=2</formula>
    </cfRule>
  </conditionalFormatting>
  <conditionalFormatting sqref="AE977">
    <cfRule type="expression" dxfId="4932" priority="5093">
      <formula>$CI$1=3</formula>
    </cfRule>
  </conditionalFormatting>
  <conditionalFormatting sqref="AE978">
    <cfRule type="expression" dxfId="4931" priority="5092">
      <formula>$CI$1=4</formula>
    </cfRule>
  </conditionalFormatting>
  <conditionalFormatting sqref="AE985">
    <cfRule type="expression" dxfId="4930" priority="5007">
      <formula>$CI$1=1</formula>
    </cfRule>
  </conditionalFormatting>
  <conditionalFormatting sqref="AE986">
    <cfRule type="expression" dxfId="4929" priority="5006">
      <formula>$CI$1=2</formula>
    </cfRule>
  </conditionalFormatting>
  <conditionalFormatting sqref="AE987">
    <cfRule type="expression" dxfId="4928" priority="5005">
      <formula>$CI$1=3</formula>
    </cfRule>
  </conditionalFormatting>
  <conditionalFormatting sqref="AE988">
    <cfRule type="expression" dxfId="4927" priority="5004">
      <formula>$CI$1=4</formula>
    </cfRule>
  </conditionalFormatting>
  <conditionalFormatting sqref="AE995">
    <cfRule type="expression" dxfId="4926" priority="4919">
      <formula>$CI$1=1</formula>
    </cfRule>
  </conditionalFormatting>
  <conditionalFormatting sqref="AE996">
    <cfRule type="expression" dxfId="4925" priority="4918">
      <formula>$CI$1=2</formula>
    </cfRule>
  </conditionalFormatting>
  <conditionalFormatting sqref="AE997">
    <cfRule type="expression" dxfId="4924" priority="4917">
      <formula>$CI$1=3</formula>
    </cfRule>
  </conditionalFormatting>
  <conditionalFormatting sqref="AE998">
    <cfRule type="expression" dxfId="4923" priority="4916">
      <formula>$CI$1=4</formula>
    </cfRule>
  </conditionalFormatting>
  <conditionalFormatting sqref="AE1005">
    <cfRule type="expression" dxfId="4922" priority="4831">
      <formula>$CI$1=1</formula>
    </cfRule>
  </conditionalFormatting>
  <conditionalFormatting sqref="AE1006">
    <cfRule type="expression" dxfId="4921" priority="4830">
      <formula>$CI$1=2</formula>
    </cfRule>
  </conditionalFormatting>
  <conditionalFormatting sqref="AE1007">
    <cfRule type="expression" dxfId="4920" priority="4829">
      <formula>$CI$1=3</formula>
    </cfRule>
  </conditionalFormatting>
  <conditionalFormatting sqref="AE1008">
    <cfRule type="expression" dxfId="4919" priority="4828">
      <formula>$CI$1=4</formula>
    </cfRule>
  </conditionalFormatting>
  <conditionalFormatting sqref="AE1015">
    <cfRule type="expression" dxfId="4918" priority="4743">
      <formula>$CI$1=1</formula>
    </cfRule>
  </conditionalFormatting>
  <conditionalFormatting sqref="AE1016">
    <cfRule type="expression" dxfId="4917" priority="4742">
      <formula>$CI$1=2</formula>
    </cfRule>
  </conditionalFormatting>
  <conditionalFormatting sqref="AE1017">
    <cfRule type="expression" dxfId="4916" priority="4741">
      <formula>$CI$1=3</formula>
    </cfRule>
  </conditionalFormatting>
  <conditionalFormatting sqref="AE1018">
    <cfRule type="expression" dxfId="4915" priority="4740">
      <formula>$CI$1=4</formula>
    </cfRule>
  </conditionalFormatting>
  <conditionalFormatting sqref="AE1025">
    <cfRule type="expression" dxfId="4914" priority="4655">
      <formula>$CI$1=1</formula>
    </cfRule>
  </conditionalFormatting>
  <conditionalFormatting sqref="AE1026">
    <cfRule type="expression" dxfId="4913" priority="4654">
      <formula>$CI$1=2</formula>
    </cfRule>
  </conditionalFormatting>
  <conditionalFormatting sqref="AE1027">
    <cfRule type="expression" dxfId="4912" priority="4653">
      <formula>$CI$1=3</formula>
    </cfRule>
  </conditionalFormatting>
  <conditionalFormatting sqref="AE1028">
    <cfRule type="expression" dxfId="4911" priority="4652">
      <formula>$CI$1=4</formula>
    </cfRule>
  </conditionalFormatting>
  <conditionalFormatting sqref="AE1035">
    <cfRule type="expression" dxfId="4910" priority="4567">
      <formula>$CI$1=1</formula>
    </cfRule>
  </conditionalFormatting>
  <conditionalFormatting sqref="AE1036">
    <cfRule type="expression" dxfId="4909" priority="4566">
      <formula>$CI$1=2</formula>
    </cfRule>
  </conditionalFormatting>
  <conditionalFormatting sqref="AE1037">
    <cfRule type="expression" dxfId="4908" priority="4565">
      <formula>$CI$1=3</formula>
    </cfRule>
  </conditionalFormatting>
  <conditionalFormatting sqref="AE1038">
    <cfRule type="expression" dxfId="4907" priority="4564">
      <formula>$CI$1=4</formula>
    </cfRule>
  </conditionalFormatting>
  <conditionalFormatting sqref="AE1045">
    <cfRule type="expression" dxfId="4906" priority="4479">
      <formula>$CI$1=1</formula>
    </cfRule>
  </conditionalFormatting>
  <conditionalFormatting sqref="AE1046">
    <cfRule type="expression" dxfId="4905" priority="4478">
      <formula>$CI$1=2</formula>
    </cfRule>
  </conditionalFormatting>
  <conditionalFormatting sqref="AE1047">
    <cfRule type="expression" dxfId="4904" priority="4477">
      <formula>$CI$1=3</formula>
    </cfRule>
  </conditionalFormatting>
  <conditionalFormatting sqref="AE1048">
    <cfRule type="expression" dxfId="4903" priority="4476">
      <formula>$CI$1=4</formula>
    </cfRule>
  </conditionalFormatting>
  <conditionalFormatting sqref="AE1055">
    <cfRule type="expression" dxfId="4902" priority="4391">
      <formula>$CI$1=1</formula>
    </cfRule>
  </conditionalFormatting>
  <conditionalFormatting sqref="AE1056">
    <cfRule type="expression" dxfId="4901" priority="4390">
      <formula>$CI$1=2</formula>
    </cfRule>
  </conditionalFormatting>
  <conditionalFormatting sqref="AE1057">
    <cfRule type="expression" dxfId="4900" priority="4389">
      <formula>$CI$1=3</formula>
    </cfRule>
  </conditionalFormatting>
  <conditionalFormatting sqref="AE1058">
    <cfRule type="expression" dxfId="4899" priority="4388">
      <formula>$CI$1=4</formula>
    </cfRule>
  </conditionalFormatting>
  <conditionalFormatting sqref="AE1065">
    <cfRule type="expression" dxfId="4898" priority="4303">
      <formula>$CI$1=1</formula>
    </cfRule>
  </conditionalFormatting>
  <conditionalFormatting sqref="AE1066">
    <cfRule type="expression" dxfId="4897" priority="4302">
      <formula>$CI$1=2</formula>
    </cfRule>
  </conditionalFormatting>
  <conditionalFormatting sqref="AE1067">
    <cfRule type="expression" dxfId="4896" priority="4301">
      <formula>$CI$1=3</formula>
    </cfRule>
  </conditionalFormatting>
  <conditionalFormatting sqref="AE1068">
    <cfRule type="expression" dxfId="4895" priority="4300">
      <formula>$CI$1=4</formula>
    </cfRule>
  </conditionalFormatting>
  <conditionalFormatting sqref="AE1075">
    <cfRule type="expression" dxfId="4894" priority="4215">
      <formula>$CI$1=1</formula>
    </cfRule>
  </conditionalFormatting>
  <conditionalFormatting sqref="AE1076">
    <cfRule type="expression" dxfId="4893" priority="4214">
      <formula>$CI$1=2</formula>
    </cfRule>
  </conditionalFormatting>
  <conditionalFormatting sqref="AE1077">
    <cfRule type="expression" dxfId="4892" priority="4213">
      <formula>$CI$1=3</formula>
    </cfRule>
  </conditionalFormatting>
  <conditionalFormatting sqref="AE1078">
    <cfRule type="expression" dxfId="4891" priority="4212">
      <formula>$CI$1=4</formula>
    </cfRule>
  </conditionalFormatting>
  <conditionalFormatting sqref="AE1085">
    <cfRule type="expression" dxfId="4890" priority="4127">
      <formula>$CI$1=1</formula>
    </cfRule>
  </conditionalFormatting>
  <conditionalFormatting sqref="AE1086">
    <cfRule type="expression" dxfId="4889" priority="4126">
      <formula>$CI$1=2</formula>
    </cfRule>
  </conditionalFormatting>
  <conditionalFormatting sqref="AE1087">
    <cfRule type="expression" dxfId="4888" priority="4125">
      <formula>$CI$1=3</formula>
    </cfRule>
  </conditionalFormatting>
  <conditionalFormatting sqref="AE1088">
    <cfRule type="expression" dxfId="4887" priority="4124">
      <formula>$CI$1=4</formula>
    </cfRule>
  </conditionalFormatting>
  <conditionalFormatting sqref="AE1095">
    <cfRule type="expression" dxfId="4886" priority="4039">
      <formula>$CI$1=1</formula>
    </cfRule>
  </conditionalFormatting>
  <conditionalFormatting sqref="AE1096">
    <cfRule type="expression" dxfId="4885" priority="4038">
      <formula>$CI$1=2</formula>
    </cfRule>
  </conditionalFormatting>
  <conditionalFormatting sqref="AE1097">
    <cfRule type="expression" dxfId="4884" priority="4037">
      <formula>$CI$1=3</formula>
    </cfRule>
  </conditionalFormatting>
  <conditionalFormatting sqref="AE1098">
    <cfRule type="expression" dxfId="4883" priority="4036">
      <formula>$CI$1=4</formula>
    </cfRule>
  </conditionalFormatting>
  <conditionalFormatting sqref="AE1105">
    <cfRule type="expression" dxfId="4882" priority="3951">
      <formula>$CI$1=1</formula>
    </cfRule>
  </conditionalFormatting>
  <conditionalFormatting sqref="AE1106">
    <cfRule type="expression" dxfId="4881" priority="3950">
      <formula>$CI$1=2</formula>
    </cfRule>
  </conditionalFormatting>
  <conditionalFormatting sqref="AE1107">
    <cfRule type="expression" dxfId="4880" priority="3949">
      <formula>$CI$1=3</formula>
    </cfRule>
  </conditionalFormatting>
  <conditionalFormatting sqref="AE1108">
    <cfRule type="expression" dxfId="4879" priority="3948">
      <formula>$CI$1=4</formula>
    </cfRule>
  </conditionalFormatting>
  <conditionalFormatting sqref="AE1115">
    <cfRule type="expression" dxfId="4878" priority="3863">
      <formula>$CI$1=1</formula>
    </cfRule>
  </conditionalFormatting>
  <conditionalFormatting sqref="AE1116">
    <cfRule type="expression" dxfId="4877" priority="3862">
      <formula>$CI$1=2</formula>
    </cfRule>
  </conditionalFormatting>
  <conditionalFormatting sqref="AE1117">
    <cfRule type="expression" dxfId="4876" priority="3861">
      <formula>$CI$1=3</formula>
    </cfRule>
  </conditionalFormatting>
  <conditionalFormatting sqref="AE1118">
    <cfRule type="expression" dxfId="4875" priority="3860">
      <formula>$CI$1=4</formula>
    </cfRule>
  </conditionalFormatting>
  <conditionalFormatting sqref="AE1125">
    <cfRule type="expression" dxfId="4874" priority="3775">
      <formula>$CI$1=1</formula>
    </cfRule>
  </conditionalFormatting>
  <conditionalFormatting sqref="AE1126">
    <cfRule type="expression" dxfId="4873" priority="3774">
      <formula>$CI$1=2</formula>
    </cfRule>
  </conditionalFormatting>
  <conditionalFormatting sqref="AE1127">
    <cfRule type="expression" dxfId="4872" priority="3773">
      <formula>$CI$1=3</formula>
    </cfRule>
  </conditionalFormatting>
  <conditionalFormatting sqref="AE1128">
    <cfRule type="expression" dxfId="4871" priority="3772">
      <formula>$CI$1=4</formula>
    </cfRule>
  </conditionalFormatting>
  <conditionalFormatting sqref="AE1135">
    <cfRule type="expression" dxfId="4870" priority="3687">
      <formula>$CI$1=1</formula>
    </cfRule>
  </conditionalFormatting>
  <conditionalFormatting sqref="AE1136">
    <cfRule type="expression" dxfId="4869" priority="3686">
      <formula>$CI$1=2</formula>
    </cfRule>
  </conditionalFormatting>
  <conditionalFormatting sqref="AE1137">
    <cfRule type="expression" dxfId="4868" priority="3685">
      <formula>$CI$1=3</formula>
    </cfRule>
  </conditionalFormatting>
  <conditionalFormatting sqref="AE1138">
    <cfRule type="expression" dxfId="4867" priority="3684">
      <formula>$CI$1=4</formula>
    </cfRule>
  </conditionalFormatting>
  <conditionalFormatting sqref="AE1145">
    <cfRule type="expression" dxfId="4866" priority="3599">
      <formula>$CI$1=1</formula>
    </cfRule>
  </conditionalFormatting>
  <conditionalFormatting sqref="AE1146">
    <cfRule type="expression" dxfId="4865" priority="3598">
      <formula>$CI$1=2</formula>
    </cfRule>
  </conditionalFormatting>
  <conditionalFormatting sqref="AE1147">
    <cfRule type="expression" dxfId="4864" priority="3597">
      <formula>$CI$1=3</formula>
    </cfRule>
  </conditionalFormatting>
  <conditionalFormatting sqref="AE1148">
    <cfRule type="expression" dxfId="4863" priority="3596">
      <formula>$CI$1=4</formula>
    </cfRule>
  </conditionalFormatting>
  <conditionalFormatting sqref="AE1155">
    <cfRule type="expression" dxfId="4862" priority="3511">
      <formula>$CI$1=1</formula>
    </cfRule>
  </conditionalFormatting>
  <conditionalFormatting sqref="AE1156">
    <cfRule type="expression" dxfId="4861" priority="3510">
      <formula>$CI$1=2</formula>
    </cfRule>
  </conditionalFormatting>
  <conditionalFormatting sqref="AE1157">
    <cfRule type="expression" dxfId="4860" priority="3509">
      <formula>$CI$1=3</formula>
    </cfRule>
  </conditionalFormatting>
  <conditionalFormatting sqref="AE1158">
    <cfRule type="expression" dxfId="4859" priority="3508">
      <formula>$CI$1=4</formula>
    </cfRule>
  </conditionalFormatting>
  <conditionalFormatting sqref="AE1165">
    <cfRule type="expression" dxfId="4858" priority="3423">
      <formula>$CI$1=1</formula>
    </cfRule>
  </conditionalFormatting>
  <conditionalFormatting sqref="AE1166">
    <cfRule type="expression" dxfId="4857" priority="3422">
      <formula>$CI$1=2</formula>
    </cfRule>
  </conditionalFormatting>
  <conditionalFormatting sqref="AE1167">
    <cfRule type="expression" dxfId="4856" priority="3421">
      <formula>$CI$1=3</formula>
    </cfRule>
  </conditionalFormatting>
  <conditionalFormatting sqref="AE1168">
    <cfRule type="expression" dxfId="4855" priority="3420">
      <formula>$CI$1=4</formula>
    </cfRule>
  </conditionalFormatting>
  <conditionalFormatting sqref="AE1175">
    <cfRule type="expression" dxfId="4854" priority="3335">
      <formula>$CI$1=1</formula>
    </cfRule>
  </conditionalFormatting>
  <conditionalFormatting sqref="AE1176">
    <cfRule type="expression" dxfId="4853" priority="3334">
      <formula>$CI$1=2</formula>
    </cfRule>
  </conditionalFormatting>
  <conditionalFormatting sqref="AE1177">
    <cfRule type="expression" dxfId="4852" priority="3333">
      <formula>$CI$1=3</formula>
    </cfRule>
  </conditionalFormatting>
  <conditionalFormatting sqref="AE1178">
    <cfRule type="expression" dxfId="4851" priority="3332">
      <formula>$CI$1=4</formula>
    </cfRule>
  </conditionalFormatting>
  <conditionalFormatting sqref="AE1185">
    <cfRule type="expression" dxfId="4850" priority="3247">
      <formula>$CI$1=1</formula>
    </cfRule>
  </conditionalFormatting>
  <conditionalFormatting sqref="AE1186">
    <cfRule type="expression" dxfId="4849" priority="3246">
      <formula>$CI$1=2</formula>
    </cfRule>
  </conditionalFormatting>
  <conditionalFormatting sqref="AE1187">
    <cfRule type="expression" dxfId="4848" priority="3245">
      <formula>$CI$1=3</formula>
    </cfRule>
  </conditionalFormatting>
  <conditionalFormatting sqref="AE1188">
    <cfRule type="expression" dxfId="4847" priority="3244">
      <formula>$CI$1=4</formula>
    </cfRule>
  </conditionalFormatting>
  <conditionalFormatting sqref="AE1195">
    <cfRule type="expression" dxfId="4846" priority="3159">
      <formula>$CI$1=1</formula>
    </cfRule>
  </conditionalFormatting>
  <conditionalFormatting sqref="AE1196">
    <cfRule type="expression" dxfId="4845" priority="3158">
      <formula>$CI$1=2</formula>
    </cfRule>
  </conditionalFormatting>
  <conditionalFormatting sqref="AE1197">
    <cfRule type="expression" dxfId="4844" priority="3157">
      <formula>$CI$1=3</formula>
    </cfRule>
  </conditionalFormatting>
  <conditionalFormatting sqref="AE1198">
    <cfRule type="expression" dxfId="4843" priority="3156">
      <formula>$CI$1=4</formula>
    </cfRule>
  </conditionalFormatting>
  <conditionalFormatting sqref="AE1205">
    <cfRule type="expression" dxfId="4842" priority="3071">
      <formula>$CI$1=1</formula>
    </cfRule>
  </conditionalFormatting>
  <conditionalFormatting sqref="AE1206">
    <cfRule type="expression" dxfId="4841" priority="3070">
      <formula>$CI$1=2</formula>
    </cfRule>
  </conditionalFormatting>
  <conditionalFormatting sqref="AE1207">
    <cfRule type="expression" dxfId="4840" priority="3069">
      <formula>$CI$1=3</formula>
    </cfRule>
  </conditionalFormatting>
  <conditionalFormatting sqref="AE1208">
    <cfRule type="expression" dxfId="4839" priority="3068">
      <formula>$CI$1=4</formula>
    </cfRule>
  </conditionalFormatting>
  <conditionalFormatting sqref="AE1215">
    <cfRule type="expression" dxfId="4838" priority="2983">
      <formula>$CI$1=1</formula>
    </cfRule>
  </conditionalFormatting>
  <conditionalFormatting sqref="AE1216">
    <cfRule type="expression" dxfId="4837" priority="2982">
      <formula>$CI$1=2</formula>
    </cfRule>
  </conditionalFormatting>
  <conditionalFormatting sqref="AE1217">
    <cfRule type="expression" dxfId="4836" priority="2981">
      <formula>$CI$1=3</formula>
    </cfRule>
  </conditionalFormatting>
  <conditionalFormatting sqref="AE1218">
    <cfRule type="expression" dxfId="4835" priority="2980">
      <formula>$CI$1=4</formula>
    </cfRule>
  </conditionalFormatting>
  <conditionalFormatting sqref="AE1225">
    <cfRule type="expression" dxfId="4834" priority="2895">
      <formula>$CI$1=1</formula>
    </cfRule>
  </conditionalFormatting>
  <conditionalFormatting sqref="AE1226">
    <cfRule type="expression" dxfId="4833" priority="2894">
      <formula>$CI$1=2</formula>
    </cfRule>
  </conditionalFormatting>
  <conditionalFormatting sqref="AE1227">
    <cfRule type="expression" dxfId="4832" priority="2893">
      <formula>$CI$1=3</formula>
    </cfRule>
  </conditionalFormatting>
  <conditionalFormatting sqref="AE1228">
    <cfRule type="expression" dxfId="4831" priority="2892">
      <formula>$CI$1=4</formula>
    </cfRule>
  </conditionalFormatting>
  <conditionalFormatting sqref="AE1235">
    <cfRule type="expression" dxfId="4830" priority="2807">
      <formula>$CI$1=1</formula>
    </cfRule>
  </conditionalFormatting>
  <conditionalFormatting sqref="AE1236">
    <cfRule type="expression" dxfId="4829" priority="2806">
      <formula>$CI$1=2</formula>
    </cfRule>
  </conditionalFormatting>
  <conditionalFormatting sqref="AE1237">
    <cfRule type="expression" dxfId="4828" priority="2805">
      <formula>$CI$1=3</formula>
    </cfRule>
  </conditionalFormatting>
  <conditionalFormatting sqref="AE1238">
    <cfRule type="expression" dxfId="4827" priority="2804">
      <formula>$CI$1=4</formula>
    </cfRule>
  </conditionalFormatting>
  <conditionalFormatting sqref="AE1245">
    <cfRule type="expression" dxfId="4826" priority="2719">
      <formula>$CI$1=1</formula>
    </cfRule>
  </conditionalFormatting>
  <conditionalFormatting sqref="AE1246">
    <cfRule type="expression" dxfId="4825" priority="2718">
      <formula>$CI$1=2</formula>
    </cfRule>
  </conditionalFormatting>
  <conditionalFormatting sqref="AE1247">
    <cfRule type="expression" dxfId="4824" priority="2717">
      <formula>$CI$1=3</formula>
    </cfRule>
  </conditionalFormatting>
  <conditionalFormatting sqref="AE1248">
    <cfRule type="expression" dxfId="4823" priority="2716">
      <formula>$CI$1=4</formula>
    </cfRule>
  </conditionalFormatting>
  <conditionalFormatting sqref="AE1255">
    <cfRule type="expression" dxfId="4822" priority="2631">
      <formula>$CI$1=1</formula>
    </cfRule>
  </conditionalFormatting>
  <conditionalFormatting sqref="AE1256">
    <cfRule type="expression" dxfId="4821" priority="2630">
      <formula>$CI$1=2</formula>
    </cfRule>
  </conditionalFormatting>
  <conditionalFormatting sqref="AE1257">
    <cfRule type="expression" dxfId="4820" priority="2629">
      <formula>$CI$1=3</formula>
    </cfRule>
  </conditionalFormatting>
  <conditionalFormatting sqref="AE1258">
    <cfRule type="expression" dxfId="4819" priority="2628">
      <formula>$CI$1=4</formula>
    </cfRule>
  </conditionalFormatting>
  <conditionalFormatting sqref="AE1265">
    <cfRule type="expression" dxfId="4818" priority="2543">
      <formula>$CI$1=1</formula>
    </cfRule>
  </conditionalFormatting>
  <conditionalFormatting sqref="AE1266">
    <cfRule type="expression" dxfId="4817" priority="2542">
      <formula>$CI$1=2</formula>
    </cfRule>
  </conditionalFormatting>
  <conditionalFormatting sqref="AE1267">
    <cfRule type="expression" dxfId="4816" priority="2541">
      <formula>$CI$1=3</formula>
    </cfRule>
  </conditionalFormatting>
  <conditionalFormatting sqref="AE1268">
    <cfRule type="expression" dxfId="4815" priority="2540">
      <formula>$CI$1=4</formula>
    </cfRule>
  </conditionalFormatting>
  <conditionalFormatting sqref="AE1275">
    <cfRule type="expression" dxfId="4814" priority="2455">
      <formula>$CI$1=1</formula>
    </cfRule>
  </conditionalFormatting>
  <conditionalFormatting sqref="AE1276">
    <cfRule type="expression" dxfId="4813" priority="2454">
      <formula>$CI$1=2</formula>
    </cfRule>
  </conditionalFormatting>
  <conditionalFormatting sqref="AE1277">
    <cfRule type="expression" dxfId="4812" priority="2453">
      <formula>$CI$1=3</formula>
    </cfRule>
  </conditionalFormatting>
  <conditionalFormatting sqref="AE1278">
    <cfRule type="expression" dxfId="4811" priority="2452">
      <formula>$CI$1=4</formula>
    </cfRule>
  </conditionalFormatting>
  <conditionalFormatting sqref="AE1285">
    <cfRule type="expression" dxfId="4810" priority="2367">
      <formula>$CI$1=1</formula>
    </cfRule>
  </conditionalFormatting>
  <conditionalFormatting sqref="AE1286">
    <cfRule type="expression" dxfId="4809" priority="2366">
      <formula>$CI$1=2</formula>
    </cfRule>
  </conditionalFormatting>
  <conditionalFormatting sqref="AE1287">
    <cfRule type="expression" dxfId="4808" priority="2365">
      <formula>$CI$1=3</formula>
    </cfRule>
  </conditionalFormatting>
  <conditionalFormatting sqref="AE1288">
    <cfRule type="expression" dxfId="4807" priority="2364">
      <formula>$CI$1=4</formula>
    </cfRule>
  </conditionalFormatting>
  <conditionalFormatting sqref="AE1295">
    <cfRule type="expression" dxfId="4806" priority="2279">
      <formula>$CI$1=1</formula>
    </cfRule>
  </conditionalFormatting>
  <conditionalFormatting sqref="AE1296">
    <cfRule type="expression" dxfId="4805" priority="2278">
      <formula>$CI$1=2</formula>
    </cfRule>
  </conditionalFormatting>
  <conditionalFormatting sqref="AE1297">
    <cfRule type="expression" dxfId="4804" priority="2277">
      <formula>$CI$1=3</formula>
    </cfRule>
  </conditionalFormatting>
  <conditionalFormatting sqref="AE1298">
    <cfRule type="expression" dxfId="4803" priority="2276">
      <formula>$CI$1=4</formula>
    </cfRule>
  </conditionalFormatting>
  <conditionalFormatting sqref="AE1305">
    <cfRule type="expression" dxfId="4802" priority="2191">
      <formula>$CI$1=1</formula>
    </cfRule>
  </conditionalFormatting>
  <conditionalFormatting sqref="AE1306">
    <cfRule type="expression" dxfId="4801" priority="2190">
      <formula>$CI$1=2</formula>
    </cfRule>
  </conditionalFormatting>
  <conditionalFormatting sqref="AE1307">
    <cfRule type="expression" dxfId="4800" priority="2189">
      <formula>$CI$1=3</formula>
    </cfRule>
  </conditionalFormatting>
  <conditionalFormatting sqref="AE1308">
    <cfRule type="expression" dxfId="4799" priority="2188">
      <formula>$CI$1=4</formula>
    </cfRule>
  </conditionalFormatting>
  <conditionalFormatting sqref="AE1315">
    <cfRule type="expression" dxfId="4798" priority="2103">
      <formula>$CI$1=1</formula>
    </cfRule>
  </conditionalFormatting>
  <conditionalFormatting sqref="AE1316">
    <cfRule type="expression" dxfId="4797" priority="2102">
      <formula>$CI$1=2</formula>
    </cfRule>
  </conditionalFormatting>
  <conditionalFormatting sqref="AE1317">
    <cfRule type="expression" dxfId="4796" priority="2101">
      <formula>$CI$1=3</formula>
    </cfRule>
  </conditionalFormatting>
  <conditionalFormatting sqref="AE1318">
    <cfRule type="expression" dxfId="4795" priority="2100">
      <formula>$CI$1=4</formula>
    </cfRule>
  </conditionalFormatting>
  <conditionalFormatting sqref="AE1325">
    <cfRule type="expression" dxfId="4794" priority="2015">
      <formula>$CI$1=1</formula>
    </cfRule>
  </conditionalFormatting>
  <conditionalFormatting sqref="AE1326">
    <cfRule type="expression" dxfId="4793" priority="2014">
      <formula>$CI$1=2</formula>
    </cfRule>
  </conditionalFormatting>
  <conditionalFormatting sqref="AE1327">
    <cfRule type="expression" dxfId="4792" priority="2013">
      <formula>$CI$1=3</formula>
    </cfRule>
  </conditionalFormatting>
  <conditionalFormatting sqref="AE1328">
    <cfRule type="expression" dxfId="4791" priority="2012">
      <formula>$CI$1=4</formula>
    </cfRule>
  </conditionalFormatting>
  <conditionalFormatting sqref="AE1335">
    <cfRule type="expression" dxfId="4790" priority="1927">
      <formula>$CI$1=1</formula>
    </cfRule>
  </conditionalFormatting>
  <conditionalFormatting sqref="AE1336">
    <cfRule type="expression" dxfId="4789" priority="1926">
      <formula>$CI$1=2</formula>
    </cfRule>
  </conditionalFormatting>
  <conditionalFormatting sqref="AE1337">
    <cfRule type="expression" dxfId="4788" priority="1925">
      <formula>$CI$1=3</formula>
    </cfRule>
  </conditionalFormatting>
  <conditionalFormatting sqref="AE1338">
    <cfRule type="expression" dxfId="4787" priority="1924">
      <formula>$CI$1=4</formula>
    </cfRule>
  </conditionalFormatting>
  <conditionalFormatting sqref="AE1345">
    <cfRule type="expression" dxfId="4786" priority="1839">
      <formula>$CI$1=1</formula>
    </cfRule>
  </conditionalFormatting>
  <conditionalFormatting sqref="AE1346">
    <cfRule type="expression" dxfId="4785" priority="1838">
      <formula>$CI$1=2</formula>
    </cfRule>
  </conditionalFormatting>
  <conditionalFormatting sqref="AE1347">
    <cfRule type="expression" dxfId="4784" priority="1837">
      <formula>$CI$1=3</formula>
    </cfRule>
  </conditionalFormatting>
  <conditionalFormatting sqref="AE1348">
    <cfRule type="expression" dxfId="4783" priority="1836">
      <formula>$CI$1=4</formula>
    </cfRule>
  </conditionalFormatting>
  <conditionalFormatting sqref="AE1355">
    <cfRule type="expression" dxfId="4782" priority="1751">
      <formula>$CI$1=1</formula>
    </cfRule>
  </conditionalFormatting>
  <conditionalFormatting sqref="AE1356">
    <cfRule type="expression" dxfId="4781" priority="1750">
      <formula>$CI$1=2</formula>
    </cfRule>
  </conditionalFormatting>
  <conditionalFormatting sqref="AE1357">
    <cfRule type="expression" dxfId="4780" priority="1749">
      <formula>$CI$1=3</formula>
    </cfRule>
  </conditionalFormatting>
  <conditionalFormatting sqref="AE1358">
    <cfRule type="expression" dxfId="4779" priority="1748">
      <formula>$CI$1=4</formula>
    </cfRule>
  </conditionalFormatting>
  <conditionalFormatting sqref="AE1365">
    <cfRule type="expression" dxfId="4778" priority="1663">
      <formula>$CI$1=1</formula>
    </cfRule>
  </conditionalFormatting>
  <conditionalFormatting sqref="AE1366">
    <cfRule type="expression" dxfId="4777" priority="1662">
      <formula>$CI$1=2</formula>
    </cfRule>
  </conditionalFormatting>
  <conditionalFormatting sqref="AE1367">
    <cfRule type="expression" dxfId="4776" priority="1661">
      <formula>$CI$1=3</formula>
    </cfRule>
  </conditionalFormatting>
  <conditionalFormatting sqref="AE1368">
    <cfRule type="expression" dxfId="4775" priority="1660">
      <formula>$CI$1=4</formula>
    </cfRule>
  </conditionalFormatting>
  <conditionalFormatting sqref="AE1375">
    <cfRule type="expression" dxfId="4774" priority="1575">
      <formula>$CI$1=1</formula>
    </cfRule>
  </conditionalFormatting>
  <conditionalFormatting sqref="AE1376">
    <cfRule type="expression" dxfId="4773" priority="1574">
      <formula>$CI$1=2</formula>
    </cfRule>
  </conditionalFormatting>
  <conditionalFormatting sqref="AE1377">
    <cfRule type="expression" dxfId="4772" priority="1573">
      <formula>$CI$1=3</formula>
    </cfRule>
  </conditionalFormatting>
  <conditionalFormatting sqref="AE1378">
    <cfRule type="expression" dxfId="4771" priority="1572">
      <formula>$CI$1=4</formula>
    </cfRule>
  </conditionalFormatting>
  <conditionalFormatting sqref="AE1385">
    <cfRule type="expression" dxfId="4770" priority="1487">
      <formula>$CI$1=1</formula>
    </cfRule>
  </conditionalFormatting>
  <conditionalFormatting sqref="AE1386">
    <cfRule type="expression" dxfId="4769" priority="1486">
      <formula>$CI$1=2</formula>
    </cfRule>
  </conditionalFormatting>
  <conditionalFormatting sqref="AE1387">
    <cfRule type="expression" dxfId="4768" priority="1485">
      <formula>$CI$1=3</formula>
    </cfRule>
  </conditionalFormatting>
  <conditionalFormatting sqref="AE1388">
    <cfRule type="expression" dxfId="4767" priority="1484">
      <formula>$CI$1=4</formula>
    </cfRule>
  </conditionalFormatting>
  <conditionalFormatting sqref="AE1395">
    <cfRule type="expression" dxfId="4766" priority="1399">
      <formula>$CI$1=1</formula>
    </cfRule>
  </conditionalFormatting>
  <conditionalFormatting sqref="AE1396">
    <cfRule type="expression" dxfId="4765" priority="1398">
      <formula>$CI$1=2</formula>
    </cfRule>
  </conditionalFormatting>
  <conditionalFormatting sqref="AE1397">
    <cfRule type="expression" dxfId="4764" priority="1397">
      <formula>$CI$1=3</formula>
    </cfRule>
  </conditionalFormatting>
  <conditionalFormatting sqref="AE1398">
    <cfRule type="expression" dxfId="4763" priority="1396">
      <formula>$CI$1=4</formula>
    </cfRule>
  </conditionalFormatting>
  <conditionalFormatting sqref="AE1405">
    <cfRule type="expression" dxfId="4762" priority="1311">
      <formula>$CI$1=1</formula>
    </cfRule>
  </conditionalFormatting>
  <conditionalFormatting sqref="AE1406">
    <cfRule type="expression" dxfId="4761" priority="1310">
      <formula>$CI$1=2</formula>
    </cfRule>
  </conditionalFormatting>
  <conditionalFormatting sqref="AE1407">
    <cfRule type="expression" dxfId="4760" priority="1309">
      <formula>$CI$1=3</formula>
    </cfRule>
  </conditionalFormatting>
  <conditionalFormatting sqref="AE1408">
    <cfRule type="expression" dxfId="4759" priority="1308">
      <formula>$CI$1=4</formula>
    </cfRule>
  </conditionalFormatting>
  <conditionalFormatting sqref="AE1415">
    <cfRule type="expression" dxfId="4758" priority="1223">
      <formula>$CI$1=1</formula>
    </cfRule>
  </conditionalFormatting>
  <conditionalFormatting sqref="AE1416">
    <cfRule type="expression" dxfId="4757" priority="1222">
      <formula>$CI$1=2</formula>
    </cfRule>
  </conditionalFormatting>
  <conditionalFormatting sqref="AE1417">
    <cfRule type="expression" dxfId="4756" priority="1221">
      <formula>$CI$1=3</formula>
    </cfRule>
  </conditionalFormatting>
  <conditionalFormatting sqref="AE1418">
    <cfRule type="expression" dxfId="4755" priority="1220">
      <formula>$CI$1=4</formula>
    </cfRule>
  </conditionalFormatting>
  <conditionalFormatting sqref="AE1425">
    <cfRule type="expression" dxfId="4754" priority="1135">
      <formula>$CI$1=1</formula>
    </cfRule>
  </conditionalFormatting>
  <conditionalFormatting sqref="AE1426">
    <cfRule type="expression" dxfId="4753" priority="1134">
      <formula>$CI$1=2</formula>
    </cfRule>
  </conditionalFormatting>
  <conditionalFormatting sqref="AE1427">
    <cfRule type="expression" dxfId="4752" priority="1133">
      <formula>$CI$1=3</formula>
    </cfRule>
  </conditionalFormatting>
  <conditionalFormatting sqref="AE1428">
    <cfRule type="expression" dxfId="4751" priority="1132">
      <formula>$CI$1=4</formula>
    </cfRule>
  </conditionalFormatting>
  <conditionalFormatting sqref="AE1435">
    <cfRule type="expression" dxfId="4750" priority="1047">
      <formula>$CI$1=1</formula>
    </cfRule>
  </conditionalFormatting>
  <conditionalFormatting sqref="AE1436">
    <cfRule type="expression" dxfId="4749" priority="1046">
      <formula>$CI$1=2</formula>
    </cfRule>
  </conditionalFormatting>
  <conditionalFormatting sqref="AE1437">
    <cfRule type="expression" dxfId="4748" priority="1045">
      <formula>$CI$1=3</formula>
    </cfRule>
  </conditionalFormatting>
  <conditionalFormatting sqref="AE1438">
    <cfRule type="expression" dxfId="4747" priority="1044">
      <formula>$CI$1=4</formula>
    </cfRule>
  </conditionalFormatting>
  <conditionalFormatting sqref="AE1445">
    <cfRule type="expression" dxfId="4746" priority="959">
      <formula>$CI$1=1</formula>
    </cfRule>
  </conditionalFormatting>
  <conditionalFormatting sqref="AE1446">
    <cfRule type="expression" dxfId="4745" priority="958">
      <formula>$CI$1=2</formula>
    </cfRule>
  </conditionalFormatting>
  <conditionalFormatting sqref="AE1447">
    <cfRule type="expression" dxfId="4744" priority="957">
      <formula>$CI$1=3</formula>
    </cfRule>
  </conditionalFormatting>
  <conditionalFormatting sqref="AE1448">
    <cfRule type="expression" dxfId="4743" priority="956">
      <formula>$CI$1=4</formula>
    </cfRule>
  </conditionalFormatting>
  <conditionalFormatting sqref="AE1455">
    <cfRule type="expression" dxfId="4742" priority="871">
      <formula>$CI$1=1</formula>
    </cfRule>
  </conditionalFormatting>
  <conditionalFormatting sqref="AE1456">
    <cfRule type="expression" dxfId="4741" priority="870">
      <formula>$CI$1=2</formula>
    </cfRule>
  </conditionalFormatting>
  <conditionalFormatting sqref="AE1457">
    <cfRule type="expression" dxfId="4740" priority="869">
      <formula>$CI$1=3</formula>
    </cfRule>
  </conditionalFormatting>
  <conditionalFormatting sqref="AE1458">
    <cfRule type="expression" dxfId="4739" priority="868">
      <formula>$CI$1=4</formula>
    </cfRule>
  </conditionalFormatting>
  <conditionalFormatting sqref="AE1465">
    <cfRule type="expression" dxfId="4738" priority="783">
      <formula>$CI$1=1</formula>
    </cfRule>
  </conditionalFormatting>
  <conditionalFormatting sqref="AE1466">
    <cfRule type="expression" dxfId="4737" priority="782">
      <formula>$CI$1=2</formula>
    </cfRule>
  </conditionalFormatting>
  <conditionalFormatting sqref="AE1467">
    <cfRule type="expression" dxfId="4736" priority="781">
      <formula>$CI$1=3</formula>
    </cfRule>
  </conditionalFormatting>
  <conditionalFormatting sqref="AE1468">
    <cfRule type="expression" dxfId="4735" priority="780">
      <formula>$CI$1=4</formula>
    </cfRule>
  </conditionalFormatting>
  <conditionalFormatting sqref="AE1475">
    <cfRule type="expression" dxfId="4734" priority="695">
      <formula>$CI$1=1</formula>
    </cfRule>
  </conditionalFormatting>
  <conditionalFormatting sqref="AE1476">
    <cfRule type="expression" dxfId="4733" priority="694">
      <formula>$CI$1=2</formula>
    </cfRule>
  </conditionalFormatting>
  <conditionalFormatting sqref="AE1477">
    <cfRule type="expression" dxfId="4732" priority="693">
      <formula>$CI$1=3</formula>
    </cfRule>
  </conditionalFormatting>
  <conditionalFormatting sqref="AE1478">
    <cfRule type="expression" dxfId="4731" priority="692">
      <formula>$CI$1=4</formula>
    </cfRule>
  </conditionalFormatting>
  <conditionalFormatting sqref="AE1485">
    <cfRule type="expression" dxfId="4730" priority="607">
      <formula>$CI$1=1</formula>
    </cfRule>
  </conditionalFormatting>
  <conditionalFormatting sqref="AE1486">
    <cfRule type="expression" dxfId="4729" priority="606">
      <formula>$CI$1=2</formula>
    </cfRule>
  </conditionalFormatting>
  <conditionalFormatting sqref="AE1487">
    <cfRule type="expression" dxfId="4728" priority="605">
      <formula>$CI$1=3</formula>
    </cfRule>
  </conditionalFormatting>
  <conditionalFormatting sqref="AE1488">
    <cfRule type="expression" dxfId="4727" priority="604">
      <formula>$CI$1=4</formula>
    </cfRule>
  </conditionalFormatting>
  <conditionalFormatting sqref="AE1495">
    <cfRule type="expression" dxfId="4726" priority="519">
      <formula>$CI$1=1</formula>
    </cfRule>
  </conditionalFormatting>
  <conditionalFormatting sqref="AE1496">
    <cfRule type="expression" dxfId="4725" priority="518">
      <formula>$CI$1=2</formula>
    </cfRule>
  </conditionalFormatting>
  <conditionalFormatting sqref="AE1497">
    <cfRule type="expression" dxfId="4724" priority="517">
      <formula>$CI$1=3</formula>
    </cfRule>
  </conditionalFormatting>
  <conditionalFormatting sqref="AE1498">
    <cfRule type="expression" dxfId="4723" priority="516">
      <formula>$CI$1=4</formula>
    </cfRule>
  </conditionalFormatting>
  <conditionalFormatting sqref="AG5">
    <cfRule type="expression" dxfId="4722" priority="23415">
      <formula>$CI$1=1</formula>
    </cfRule>
  </conditionalFormatting>
  <conditionalFormatting sqref="AG6">
    <cfRule type="expression" dxfId="4721" priority="23414">
      <formula>$CI$1=2</formula>
    </cfRule>
  </conditionalFormatting>
  <conditionalFormatting sqref="AG7">
    <cfRule type="expression" dxfId="4720" priority="23413">
      <formula>$CI$1=3</formula>
    </cfRule>
  </conditionalFormatting>
  <conditionalFormatting sqref="AG8">
    <cfRule type="expression" dxfId="4719" priority="23412">
      <formula>$CI$1=4</formula>
    </cfRule>
  </conditionalFormatting>
  <conditionalFormatting sqref="AG15">
    <cfRule type="expression" dxfId="4718" priority="13539">
      <formula>$CI$1=1</formula>
    </cfRule>
  </conditionalFormatting>
  <conditionalFormatting sqref="AG16">
    <cfRule type="expression" dxfId="4717" priority="13538">
      <formula>$CI$1=2</formula>
    </cfRule>
  </conditionalFormatting>
  <conditionalFormatting sqref="AG17">
    <cfRule type="expression" dxfId="4716" priority="13537">
      <formula>$CI$1=3</formula>
    </cfRule>
  </conditionalFormatting>
  <conditionalFormatting sqref="AG18">
    <cfRule type="expression" dxfId="4715" priority="13536">
      <formula>$CI$1=4</formula>
    </cfRule>
  </conditionalFormatting>
  <conditionalFormatting sqref="AG25">
    <cfRule type="expression" dxfId="4714" priority="13451">
      <formula>$CI$1=1</formula>
    </cfRule>
  </conditionalFormatting>
  <conditionalFormatting sqref="AG26">
    <cfRule type="expression" dxfId="4713" priority="13450">
      <formula>$CI$1=2</formula>
    </cfRule>
  </conditionalFormatting>
  <conditionalFormatting sqref="AG27">
    <cfRule type="expression" dxfId="4712" priority="13449">
      <formula>$CI$1=3</formula>
    </cfRule>
  </conditionalFormatting>
  <conditionalFormatting sqref="AG28">
    <cfRule type="expression" dxfId="4711" priority="13448">
      <formula>$CI$1=4</formula>
    </cfRule>
  </conditionalFormatting>
  <conditionalFormatting sqref="AG35">
    <cfRule type="expression" dxfId="4710" priority="13363">
      <formula>$CI$1=1</formula>
    </cfRule>
  </conditionalFormatting>
  <conditionalFormatting sqref="AG36">
    <cfRule type="expression" dxfId="4709" priority="13362">
      <formula>$CI$1=2</formula>
    </cfRule>
  </conditionalFormatting>
  <conditionalFormatting sqref="AG37">
    <cfRule type="expression" dxfId="4708" priority="13361">
      <formula>$CI$1=3</formula>
    </cfRule>
  </conditionalFormatting>
  <conditionalFormatting sqref="AG38">
    <cfRule type="expression" dxfId="4707" priority="13360">
      <formula>$CI$1=4</formula>
    </cfRule>
  </conditionalFormatting>
  <conditionalFormatting sqref="AG45">
    <cfRule type="expression" dxfId="4706" priority="13275">
      <formula>$CI$1=1</formula>
    </cfRule>
  </conditionalFormatting>
  <conditionalFormatting sqref="AG46">
    <cfRule type="expression" dxfId="4705" priority="13274">
      <formula>$CI$1=2</formula>
    </cfRule>
  </conditionalFormatting>
  <conditionalFormatting sqref="AG47">
    <cfRule type="expression" dxfId="4704" priority="13273">
      <formula>$CI$1=3</formula>
    </cfRule>
  </conditionalFormatting>
  <conditionalFormatting sqref="AG48">
    <cfRule type="expression" dxfId="4703" priority="13272">
      <formula>$CI$1=4</formula>
    </cfRule>
  </conditionalFormatting>
  <conditionalFormatting sqref="AG55">
    <cfRule type="expression" dxfId="4702" priority="13187">
      <formula>$CI$1=1</formula>
    </cfRule>
  </conditionalFormatting>
  <conditionalFormatting sqref="AG56">
    <cfRule type="expression" dxfId="4701" priority="13186">
      <formula>$CI$1=2</formula>
    </cfRule>
  </conditionalFormatting>
  <conditionalFormatting sqref="AG57">
    <cfRule type="expression" dxfId="4700" priority="13185">
      <formula>$CI$1=3</formula>
    </cfRule>
  </conditionalFormatting>
  <conditionalFormatting sqref="AG58">
    <cfRule type="expression" dxfId="4699" priority="13184">
      <formula>$CI$1=4</formula>
    </cfRule>
  </conditionalFormatting>
  <conditionalFormatting sqref="AG65">
    <cfRule type="expression" dxfId="4698" priority="13099">
      <formula>$CI$1=1</formula>
    </cfRule>
  </conditionalFormatting>
  <conditionalFormatting sqref="AG66">
    <cfRule type="expression" dxfId="4697" priority="13098">
      <formula>$CI$1=2</formula>
    </cfRule>
  </conditionalFormatting>
  <conditionalFormatting sqref="AG67">
    <cfRule type="expression" dxfId="4696" priority="13097">
      <formula>$CI$1=3</formula>
    </cfRule>
  </conditionalFormatting>
  <conditionalFormatting sqref="AG68">
    <cfRule type="expression" dxfId="4695" priority="13096">
      <formula>$CI$1=4</formula>
    </cfRule>
  </conditionalFormatting>
  <conditionalFormatting sqref="AG75">
    <cfRule type="expression" dxfId="4694" priority="13011">
      <formula>$CI$1=1</formula>
    </cfRule>
  </conditionalFormatting>
  <conditionalFormatting sqref="AG76">
    <cfRule type="expression" dxfId="4693" priority="13010">
      <formula>$CI$1=2</formula>
    </cfRule>
  </conditionalFormatting>
  <conditionalFormatting sqref="AG77">
    <cfRule type="expression" dxfId="4692" priority="13009">
      <formula>$CI$1=3</formula>
    </cfRule>
  </conditionalFormatting>
  <conditionalFormatting sqref="AG78">
    <cfRule type="expression" dxfId="4691" priority="13008">
      <formula>$CI$1=4</formula>
    </cfRule>
  </conditionalFormatting>
  <conditionalFormatting sqref="AG85">
    <cfRule type="expression" dxfId="4690" priority="12923">
      <formula>$CI$1=1</formula>
    </cfRule>
  </conditionalFormatting>
  <conditionalFormatting sqref="AG86">
    <cfRule type="expression" dxfId="4689" priority="12922">
      <formula>$CI$1=2</formula>
    </cfRule>
  </conditionalFormatting>
  <conditionalFormatting sqref="AG87">
    <cfRule type="expression" dxfId="4688" priority="12921">
      <formula>$CI$1=3</formula>
    </cfRule>
  </conditionalFormatting>
  <conditionalFormatting sqref="AG88">
    <cfRule type="expression" dxfId="4687" priority="12920">
      <formula>$CI$1=4</formula>
    </cfRule>
  </conditionalFormatting>
  <conditionalFormatting sqref="AG95">
    <cfRule type="expression" dxfId="4686" priority="12835">
      <formula>$CI$1=1</formula>
    </cfRule>
  </conditionalFormatting>
  <conditionalFormatting sqref="AG96">
    <cfRule type="expression" dxfId="4685" priority="12834">
      <formula>$CI$1=2</formula>
    </cfRule>
  </conditionalFormatting>
  <conditionalFormatting sqref="AG97">
    <cfRule type="expression" dxfId="4684" priority="12833">
      <formula>$CI$1=3</formula>
    </cfRule>
  </conditionalFormatting>
  <conditionalFormatting sqref="AG98">
    <cfRule type="expression" dxfId="4683" priority="12832">
      <formula>$CI$1=4</formula>
    </cfRule>
  </conditionalFormatting>
  <conditionalFormatting sqref="AG105">
    <cfRule type="expression" dxfId="4682" priority="12747">
      <formula>$CI$1=1</formula>
    </cfRule>
  </conditionalFormatting>
  <conditionalFormatting sqref="AG106">
    <cfRule type="expression" dxfId="4681" priority="12746">
      <formula>$CI$1=2</formula>
    </cfRule>
  </conditionalFormatting>
  <conditionalFormatting sqref="AG107">
    <cfRule type="expression" dxfId="4680" priority="12745">
      <formula>$CI$1=3</formula>
    </cfRule>
  </conditionalFormatting>
  <conditionalFormatting sqref="AG108">
    <cfRule type="expression" dxfId="4679" priority="12744">
      <formula>$CI$1=4</formula>
    </cfRule>
  </conditionalFormatting>
  <conditionalFormatting sqref="AG115">
    <cfRule type="expression" dxfId="4678" priority="12659">
      <formula>$CI$1=1</formula>
    </cfRule>
  </conditionalFormatting>
  <conditionalFormatting sqref="AG116">
    <cfRule type="expression" dxfId="4677" priority="12658">
      <formula>$CI$1=2</formula>
    </cfRule>
  </conditionalFormatting>
  <conditionalFormatting sqref="AG117">
    <cfRule type="expression" dxfId="4676" priority="12657">
      <formula>$CI$1=3</formula>
    </cfRule>
  </conditionalFormatting>
  <conditionalFormatting sqref="AG118">
    <cfRule type="expression" dxfId="4675" priority="12656">
      <formula>$CI$1=4</formula>
    </cfRule>
  </conditionalFormatting>
  <conditionalFormatting sqref="AG125 AG135">
    <cfRule type="expression" dxfId="4674" priority="12483">
      <formula>$CI$1=1</formula>
    </cfRule>
  </conditionalFormatting>
  <conditionalFormatting sqref="AG126 AG136">
    <cfRule type="expression" dxfId="4673" priority="12482">
      <formula>$CI$1=2</formula>
    </cfRule>
  </conditionalFormatting>
  <conditionalFormatting sqref="AG127 AG137">
    <cfRule type="expression" dxfId="4672" priority="12481">
      <formula>$CI$1=3</formula>
    </cfRule>
  </conditionalFormatting>
  <conditionalFormatting sqref="AG128 AG138">
    <cfRule type="expression" dxfId="4671" priority="12480">
      <formula>$CI$1=4</formula>
    </cfRule>
  </conditionalFormatting>
  <conditionalFormatting sqref="AG145 AG155">
    <cfRule type="expression" dxfId="4670" priority="12307">
      <formula>$CI$1=1</formula>
    </cfRule>
  </conditionalFormatting>
  <conditionalFormatting sqref="AG146 AG156">
    <cfRule type="expression" dxfId="4669" priority="12306">
      <formula>$CI$1=2</formula>
    </cfRule>
  </conditionalFormatting>
  <conditionalFormatting sqref="AG147 AG157">
    <cfRule type="expression" dxfId="4668" priority="12305">
      <formula>$CI$1=3</formula>
    </cfRule>
  </conditionalFormatting>
  <conditionalFormatting sqref="AG148 AG158">
    <cfRule type="expression" dxfId="4667" priority="12304">
      <formula>$CI$1=4</formula>
    </cfRule>
  </conditionalFormatting>
  <conditionalFormatting sqref="AG165">
    <cfRule type="expression" dxfId="4666" priority="12219">
      <formula>$CI$1=1</formula>
    </cfRule>
  </conditionalFormatting>
  <conditionalFormatting sqref="AG166">
    <cfRule type="expression" dxfId="4665" priority="12218">
      <formula>$CI$1=2</formula>
    </cfRule>
  </conditionalFormatting>
  <conditionalFormatting sqref="AG167">
    <cfRule type="expression" dxfId="4664" priority="12217">
      <formula>$CI$1=3</formula>
    </cfRule>
  </conditionalFormatting>
  <conditionalFormatting sqref="AG168">
    <cfRule type="expression" dxfId="4663" priority="12216">
      <formula>$CI$1=4</formula>
    </cfRule>
  </conditionalFormatting>
  <conditionalFormatting sqref="AG175">
    <cfRule type="expression" dxfId="4662" priority="12131">
      <formula>$CI$1=1</formula>
    </cfRule>
  </conditionalFormatting>
  <conditionalFormatting sqref="AG176">
    <cfRule type="expression" dxfId="4661" priority="12130">
      <formula>$CI$1=2</formula>
    </cfRule>
  </conditionalFormatting>
  <conditionalFormatting sqref="AG177">
    <cfRule type="expression" dxfId="4660" priority="12129">
      <formula>$CI$1=3</formula>
    </cfRule>
  </conditionalFormatting>
  <conditionalFormatting sqref="AG178">
    <cfRule type="expression" dxfId="4659" priority="12128">
      <formula>$CI$1=4</formula>
    </cfRule>
  </conditionalFormatting>
  <conditionalFormatting sqref="AG185 AG195">
    <cfRule type="expression" dxfId="4658" priority="11955">
      <formula>$CI$1=1</formula>
    </cfRule>
  </conditionalFormatting>
  <conditionalFormatting sqref="AG186 AG196">
    <cfRule type="expression" dxfId="4657" priority="11954">
      <formula>$CI$1=2</formula>
    </cfRule>
  </conditionalFormatting>
  <conditionalFormatting sqref="AG187 AG197">
    <cfRule type="expression" dxfId="4656" priority="11953">
      <formula>$CI$1=3</formula>
    </cfRule>
  </conditionalFormatting>
  <conditionalFormatting sqref="AG188 AG198">
    <cfRule type="expression" dxfId="4655" priority="11952">
      <formula>$CI$1=4</formula>
    </cfRule>
  </conditionalFormatting>
  <conditionalFormatting sqref="AG205">
    <cfRule type="expression" dxfId="4654" priority="11867">
      <formula>$CI$1=1</formula>
    </cfRule>
  </conditionalFormatting>
  <conditionalFormatting sqref="AG206">
    <cfRule type="expression" dxfId="4653" priority="11866">
      <formula>$CI$1=2</formula>
    </cfRule>
  </conditionalFormatting>
  <conditionalFormatting sqref="AG207">
    <cfRule type="expression" dxfId="4652" priority="11865">
      <formula>$CI$1=3</formula>
    </cfRule>
  </conditionalFormatting>
  <conditionalFormatting sqref="AG208">
    <cfRule type="expression" dxfId="4651" priority="11864">
      <formula>$CI$1=4</formula>
    </cfRule>
  </conditionalFormatting>
  <conditionalFormatting sqref="AG215">
    <cfRule type="expression" dxfId="4650" priority="11779">
      <formula>$CI$1=1</formula>
    </cfRule>
  </conditionalFormatting>
  <conditionalFormatting sqref="AG216">
    <cfRule type="expression" dxfId="4649" priority="11778">
      <formula>$CI$1=2</formula>
    </cfRule>
  </conditionalFormatting>
  <conditionalFormatting sqref="AG217">
    <cfRule type="expression" dxfId="4648" priority="11777">
      <formula>$CI$1=3</formula>
    </cfRule>
  </conditionalFormatting>
  <conditionalFormatting sqref="AG218">
    <cfRule type="expression" dxfId="4647" priority="11776">
      <formula>$CI$1=4</formula>
    </cfRule>
  </conditionalFormatting>
  <conditionalFormatting sqref="AG225">
    <cfRule type="expression" dxfId="4646" priority="11691">
      <formula>$CI$1=1</formula>
    </cfRule>
  </conditionalFormatting>
  <conditionalFormatting sqref="AG226">
    <cfRule type="expression" dxfId="4645" priority="11690">
      <formula>$CI$1=2</formula>
    </cfRule>
  </conditionalFormatting>
  <conditionalFormatting sqref="AG227">
    <cfRule type="expression" dxfId="4644" priority="11689">
      <formula>$CI$1=3</formula>
    </cfRule>
  </conditionalFormatting>
  <conditionalFormatting sqref="AG228">
    <cfRule type="expression" dxfId="4643" priority="11688">
      <formula>$CI$1=4</formula>
    </cfRule>
  </conditionalFormatting>
  <conditionalFormatting sqref="AG235">
    <cfRule type="expression" dxfId="4642" priority="11603">
      <formula>$CI$1=1</formula>
    </cfRule>
  </conditionalFormatting>
  <conditionalFormatting sqref="AG236">
    <cfRule type="expression" dxfId="4641" priority="11602">
      <formula>$CI$1=2</formula>
    </cfRule>
  </conditionalFormatting>
  <conditionalFormatting sqref="AG237">
    <cfRule type="expression" dxfId="4640" priority="11601">
      <formula>$CI$1=3</formula>
    </cfRule>
  </conditionalFormatting>
  <conditionalFormatting sqref="AG238">
    <cfRule type="expression" dxfId="4639" priority="11600">
      <formula>$CI$1=4</formula>
    </cfRule>
  </conditionalFormatting>
  <conditionalFormatting sqref="AG245">
    <cfRule type="expression" dxfId="4638" priority="11515">
      <formula>$CI$1=1</formula>
    </cfRule>
  </conditionalFormatting>
  <conditionalFormatting sqref="AG246">
    <cfRule type="expression" dxfId="4637" priority="11514">
      <formula>$CI$1=2</formula>
    </cfRule>
  </conditionalFormatting>
  <conditionalFormatting sqref="AG247">
    <cfRule type="expression" dxfId="4636" priority="11513">
      <formula>$CI$1=3</formula>
    </cfRule>
  </conditionalFormatting>
  <conditionalFormatting sqref="AG248">
    <cfRule type="expression" dxfId="4635" priority="11512">
      <formula>$CI$1=4</formula>
    </cfRule>
  </conditionalFormatting>
  <conditionalFormatting sqref="AG255">
    <cfRule type="expression" dxfId="4634" priority="11427">
      <formula>$CI$1=1</formula>
    </cfRule>
  </conditionalFormatting>
  <conditionalFormatting sqref="AG256">
    <cfRule type="expression" dxfId="4633" priority="11426">
      <formula>$CI$1=2</formula>
    </cfRule>
  </conditionalFormatting>
  <conditionalFormatting sqref="AG257">
    <cfRule type="expression" dxfId="4632" priority="11425">
      <formula>$CI$1=3</formula>
    </cfRule>
  </conditionalFormatting>
  <conditionalFormatting sqref="AG258">
    <cfRule type="expression" dxfId="4631" priority="11424">
      <formula>$CI$1=4</formula>
    </cfRule>
  </conditionalFormatting>
  <conditionalFormatting sqref="AG265">
    <cfRule type="expression" dxfId="4630" priority="11339">
      <formula>$CI$1=1</formula>
    </cfRule>
  </conditionalFormatting>
  <conditionalFormatting sqref="AG266">
    <cfRule type="expression" dxfId="4629" priority="11338">
      <formula>$CI$1=2</formula>
    </cfRule>
  </conditionalFormatting>
  <conditionalFormatting sqref="AG267">
    <cfRule type="expression" dxfId="4628" priority="11337">
      <formula>$CI$1=3</formula>
    </cfRule>
  </conditionalFormatting>
  <conditionalFormatting sqref="AG268">
    <cfRule type="expression" dxfId="4627" priority="11336">
      <formula>$CI$1=4</formula>
    </cfRule>
  </conditionalFormatting>
  <conditionalFormatting sqref="AG275">
    <cfRule type="expression" dxfId="4626" priority="11251">
      <formula>$CI$1=1</formula>
    </cfRule>
  </conditionalFormatting>
  <conditionalFormatting sqref="AG276">
    <cfRule type="expression" dxfId="4625" priority="11250">
      <formula>$CI$1=2</formula>
    </cfRule>
  </conditionalFormatting>
  <conditionalFormatting sqref="AG277">
    <cfRule type="expression" dxfId="4624" priority="11249">
      <formula>$CI$1=3</formula>
    </cfRule>
  </conditionalFormatting>
  <conditionalFormatting sqref="AG278">
    <cfRule type="expression" dxfId="4623" priority="11248">
      <formula>$CI$1=4</formula>
    </cfRule>
  </conditionalFormatting>
  <conditionalFormatting sqref="AG285">
    <cfRule type="expression" dxfId="4622" priority="11163">
      <formula>$CI$1=1</formula>
    </cfRule>
  </conditionalFormatting>
  <conditionalFormatting sqref="AG286">
    <cfRule type="expression" dxfId="4621" priority="11162">
      <formula>$CI$1=2</formula>
    </cfRule>
  </conditionalFormatting>
  <conditionalFormatting sqref="AG287">
    <cfRule type="expression" dxfId="4620" priority="11161">
      <formula>$CI$1=3</formula>
    </cfRule>
  </conditionalFormatting>
  <conditionalFormatting sqref="AG288">
    <cfRule type="expression" dxfId="4619" priority="11160">
      <formula>$CI$1=4</formula>
    </cfRule>
  </conditionalFormatting>
  <conditionalFormatting sqref="AG295">
    <cfRule type="expression" dxfId="4618" priority="11075">
      <formula>$CI$1=1</formula>
    </cfRule>
  </conditionalFormatting>
  <conditionalFormatting sqref="AG296">
    <cfRule type="expression" dxfId="4617" priority="11074">
      <formula>$CI$1=2</formula>
    </cfRule>
  </conditionalFormatting>
  <conditionalFormatting sqref="AG297">
    <cfRule type="expression" dxfId="4616" priority="11073">
      <formula>$CI$1=3</formula>
    </cfRule>
  </conditionalFormatting>
  <conditionalFormatting sqref="AG298">
    <cfRule type="expression" dxfId="4615" priority="11072">
      <formula>$CI$1=4</formula>
    </cfRule>
  </conditionalFormatting>
  <conditionalFormatting sqref="AG305">
    <cfRule type="expression" dxfId="4614" priority="10987">
      <formula>$CI$1=1</formula>
    </cfRule>
  </conditionalFormatting>
  <conditionalFormatting sqref="AG306">
    <cfRule type="expression" dxfId="4613" priority="10986">
      <formula>$CI$1=2</formula>
    </cfRule>
  </conditionalFormatting>
  <conditionalFormatting sqref="AG307">
    <cfRule type="expression" dxfId="4612" priority="10985">
      <formula>$CI$1=3</formula>
    </cfRule>
  </conditionalFormatting>
  <conditionalFormatting sqref="AG308">
    <cfRule type="expression" dxfId="4611" priority="10984">
      <formula>$CI$1=4</formula>
    </cfRule>
  </conditionalFormatting>
  <conditionalFormatting sqref="AG315">
    <cfRule type="expression" dxfId="4610" priority="10899">
      <formula>$CI$1=1</formula>
    </cfRule>
  </conditionalFormatting>
  <conditionalFormatting sqref="AG316">
    <cfRule type="expression" dxfId="4609" priority="10898">
      <formula>$CI$1=2</formula>
    </cfRule>
  </conditionalFormatting>
  <conditionalFormatting sqref="AG317">
    <cfRule type="expression" dxfId="4608" priority="10897">
      <formula>$CI$1=3</formula>
    </cfRule>
  </conditionalFormatting>
  <conditionalFormatting sqref="AG318">
    <cfRule type="expression" dxfId="4607" priority="10896">
      <formula>$CI$1=4</formula>
    </cfRule>
  </conditionalFormatting>
  <conditionalFormatting sqref="AG325">
    <cfRule type="expression" dxfId="4606" priority="10811">
      <formula>$CI$1=1</formula>
    </cfRule>
  </conditionalFormatting>
  <conditionalFormatting sqref="AG326">
    <cfRule type="expression" dxfId="4605" priority="10810">
      <formula>$CI$1=2</formula>
    </cfRule>
  </conditionalFormatting>
  <conditionalFormatting sqref="AG327">
    <cfRule type="expression" dxfId="4604" priority="10809">
      <formula>$CI$1=3</formula>
    </cfRule>
  </conditionalFormatting>
  <conditionalFormatting sqref="AG328">
    <cfRule type="expression" dxfId="4603" priority="10808">
      <formula>$CI$1=4</formula>
    </cfRule>
  </conditionalFormatting>
  <conditionalFormatting sqref="AG335">
    <cfRule type="expression" dxfId="4602" priority="10723">
      <formula>$CI$1=1</formula>
    </cfRule>
  </conditionalFormatting>
  <conditionalFormatting sqref="AG336">
    <cfRule type="expression" dxfId="4601" priority="10722">
      <formula>$CI$1=2</formula>
    </cfRule>
  </conditionalFormatting>
  <conditionalFormatting sqref="AG337">
    <cfRule type="expression" dxfId="4600" priority="10721">
      <formula>$CI$1=3</formula>
    </cfRule>
  </conditionalFormatting>
  <conditionalFormatting sqref="AG338">
    <cfRule type="expression" dxfId="4599" priority="10720">
      <formula>$CI$1=4</formula>
    </cfRule>
  </conditionalFormatting>
  <conditionalFormatting sqref="AG345">
    <cfRule type="expression" dxfId="4598" priority="10635">
      <formula>$CI$1=1</formula>
    </cfRule>
  </conditionalFormatting>
  <conditionalFormatting sqref="AG346">
    <cfRule type="expression" dxfId="4597" priority="10634">
      <formula>$CI$1=2</formula>
    </cfRule>
  </conditionalFormatting>
  <conditionalFormatting sqref="AG347">
    <cfRule type="expression" dxfId="4596" priority="10633">
      <formula>$CI$1=3</formula>
    </cfRule>
  </conditionalFormatting>
  <conditionalFormatting sqref="AG348">
    <cfRule type="expression" dxfId="4595" priority="10632">
      <formula>$CI$1=4</formula>
    </cfRule>
  </conditionalFormatting>
  <conditionalFormatting sqref="AG355">
    <cfRule type="expression" dxfId="4594" priority="10547">
      <formula>$CI$1=1</formula>
    </cfRule>
  </conditionalFormatting>
  <conditionalFormatting sqref="AG356">
    <cfRule type="expression" dxfId="4593" priority="10546">
      <formula>$CI$1=2</formula>
    </cfRule>
  </conditionalFormatting>
  <conditionalFormatting sqref="AG357">
    <cfRule type="expression" dxfId="4592" priority="10545">
      <formula>$CI$1=3</formula>
    </cfRule>
  </conditionalFormatting>
  <conditionalFormatting sqref="AG358">
    <cfRule type="expression" dxfId="4591" priority="10544">
      <formula>$CI$1=4</formula>
    </cfRule>
  </conditionalFormatting>
  <conditionalFormatting sqref="AG365">
    <cfRule type="expression" dxfId="4590" priority="10459">
      <formula>$CI$1=1</formula>
    </cfRule>
  </conditionalFormatting>
  <conditionalFormatting sqref="AG366">
    <cfRule type="expression" dxfId="4589" priority="10458">
      <formula>$CI$1=2</formula>
    </cfRule>
  </conditionalFormatting>
  <conditionalFormatting sqref="AG367">
    <cfRule type="expression" dxfId="4588" priority="10457">
      <formula>$CI$1=3</formula>
    </cfRule>
  </conditionalFormatting>
  <conditionalFormatting sqref="AG368">
    <cfRule type="expression" dxfId="4587" priority="10456">
      <formula>$CI$1=4</formula>
    </cfRule>
  </conditionalFormatting>
  <conditionalFormatting sqref="AG375">
    <cfRule type="expression" dxfId="4586" priority="10371">
      <formula>$CI$1=1</formula>
    </cfRule>
  </conditionalFormatting>
  <conditionalFormatting sqref="AG376">
    <cfRule type="expression" dxfId="4585" priority="10370">
      <formula>$CI$1=2</formula>
    </cfRule>
  </conditionalFormatting>
  <conditionalFormatting sqref="AG377">
    <cfRule type="expression" dxfId="4584" priority="10369">
      <formula>$CI$1=3</formula>
    </cfRule>
  </conditionalFormatting>
  <conditionalFormatting sqref="AG378">
    <cfRule type="expression" dxfId="4583" priority="10368">
      <formula>$CI$1=4</formula>
    </cfRule>
  </conditionalFormatting>
  <conditionalFormatting sqref="AG385">
    <cfRule type="expression" dxfId="4582" priority="10283">
      <formula>$CI$1=1</formula>
    </cfRule>
  </conditionalFormatting>
  <conditionalFormatting sqref="AG386">
    <cfRule type="expression" dxfId="4581" priority="10282">
      <formula>$CI$1=2</formula>
    </cfRule>
  </conditionalFormatting>
  <conditionalFormatting sqref="AG387">
    <cfRule type="expression" dxfId="4580" priority="10281">
      <formula>$CI$1=3</formula>
    </cfRule>
  </conditionalFormatting>
  <conditionalFormatting sqref="AG388">
    <cfRule type="expression" dxfId="4579" priority="10280">
      <formula>$CI$1=4</formula>
    </cfRule>
  </conditionalFormatting>
  <conditionalFormatting sqref="AG395">
    <cfRule type="expression" dxfId="4578" priority="10195">
      <formula>$CI$1=1</formula>
    </cfRule>
  </conditionalFormatting>
  <conditionalFormatting sqref="AG396">
    <cfRule type="expression" dxfId="4577" priority="10194">
      <formula>$CI$1=2</formula>
    </cfRule>
  </conditionalFormatting>
  <conditionalFormatting sqref="AG397">
    <cfRule type="expression" dxfId="4576" priority="10193">
      <formula>$CI$1=3</formula>
    </cfRule>
  </conditionalFormatting>
  <conditionalFormatting sqref="AG398">
    <cfRule type="expression" dxfId="4575" priority="10192">
      <formula>$CI$1=4</formula>
    </cfRule>
  </conditionalFormatting>
  <conditionalFormatting sqref="AG405">
    <cfRule type="expression" dxfId="4574" priority="10107">
      <formula>$CI$1=1</formula>
    </cfRule>
  </conditionalFormatting>
  <conditionalFormatting sqref="AG406">
    <cfRule type="expression" dxfId="4573" priority="10106">
      <formula>$CI$1=2</formula>
    </cfRule>
  </conditionalFormatting>
  <conditionalFormatting sqref="AG407">
    <cfRule type="expression" dxfId="4572" priority="10105">
      <formula>$CI$1=3</formula>
    </cfRule>
  </conditionalFormatting>
  <conditionalFormatting sqref="AG408">
    <cfRule type="expression" dxfId="4571" priority="10104">
      <formula>$CI$1=4</formula>
    </cfRule>
  </conditionalFormatting>
  <conditionalFormatting sqref="AG415">
    <cfRule type="expression" dxfId="4570" priority="10019">
      <formula>$CI$1=1</formula>
    </cfRule>
  </conditionalFormatting>
  <conditionalFormatting sqref="AG416">
    <cfRule type="expression" dxfId="4569" priority="10018">
      <formula>$CI$1=2</formula>
    </cfRule>
  </conditionalFormatting>
  <conditionalFormatting sqref="AG417">
    <cfRule type="expression" dxfId="4568" priority="10017">
      <formula>$CI$1=3</formula>
    </cfRule>
  </conditionalFormatting>
  <conditionalFormatting sqref="AG418">
    <cfRule type="expression" dxfId="4567" priority="10016">
      <formula>$CI$1=4</formula>
    </cfRule>
  </conditionalFormatting>
  <conditionalFormatting sqref="AG425">
    <cfRule type="expression" dxfId="4566" priority="9931">
      <formula>$CI$1=1</formula>
    </cfRule>
  </conditionalFormatting>
  <conditionalFormatting sqref="AG426">
    <cfRule type="expression" dxfId="4565" priority="9930">
      <formula>$CI$1=2</formula>
    </cfRule>
  </conditionalFormatting>
  <conditionalFormatting sqref="AG427">
    <cfRule type="expression" dxfId="4564" priority="9929">
      <formula>$CI$1=3</formula>
    </cfRule>
  </conditionalFormatting>
  <conditionalFormatting sqref="AG428">
    <cfRule type="expression" dxfId="4563" priority="9928">
      <formula>$CI$1=4</formula>
    </cfRule>
  </conditionalFormatting>
  <conditionalFormatting sqref="AG435">
    <cfRule type="expression" dxfId="4562" priority="9843">
      <formula>$CI$1=1</formula>
    </cfRule>
  </conditionalFormatting>
  <conditionalFormatting sqref="AG436">
    <cfRule type="expression" dxfId="4561" priority="9842">
      <formula>$CI$1=2</formula>
    </cfRule>
  </conditionalFormatting>
  <conditionalFormatting sqref="AG437">
    <cfRule type="expression" dxfId="4560" priority="9841">
      <formula>$CI$1=3</formula>
    </cfRule>
  </conditionalFormatting>
  <conditionalFormatting sqref="AG438">
    <cfRule type="expression" dxfId="4559" priority="9840">
      <formula>$CI$1=4</formula>
    </cfRule>
  </conditionalFormatting>
  <conditionalFormatting sqref="AG445">
    <cfRule type="expression" dxfId="4558" priority="9755">
      <formula>$CI$1=1</formula>
    </cfRule>
  </conditionalFormatting>
  <conditionalFormatting sqref="AG446">
    <cfRule type="expression" dxfId="4557" priority="9754">
      <formula>$CI$1=2</formula>
    </cfRule>
  </conditionalFormatting>
  <conditionalFormatting sqref="AG447">
    <cfRule type="expression" dxfId="4556" priority="9753">
      <formula>$CI$1=3</formula>
    </cfRule>
  </conditionalFormatting>
  <conditionalFormatting sqref="AG448">
    <cfRule type="expression" dxfId="4555" priority="9752">
      <formula>$CI$1=4</formula>
    </cfRule>
  </conditionalFormatting>
  <conditionalFormatting sqref="AG455">
    <cfRule type="expression" dxfId="4554" priority="9667">
      <formula>$CI$1=1</formula>
    </cfRule>
  </conditionalFormatting>
  <conditionalFormatting sqref="AG456">
    <cfRule type="expression" dxfId="4553" priority="9666">
      <formula>$CI$1=2</formula>
    </cfRule>
  </conditionalFormatting>
  <conditionalFormatting sqref="AG457">
    <cfRule type="expression" dxfId="4552" priority="9665">
      <formula>$CI$1=3</formula>
    </cfRule>
  </conditionalFormatting>
  <conditionalFormatting sqref="AG458">
    <cfRule type="expression" dxfId="4551" priority="9664">
      <formula>$CI$1=4</formula>
    </cfRule>
  </conditionalFormatting>
  <conditionalFormatting sqref="AG465">
    <cfRule type="expression" dxfId="4550" priority="9579">
      <formula>$CI$1=1</formula>
    </cfRule>
  </conditionalFormatting>
  <conditionalFormatting sqref="AG466">
    <cfRule type="expression" dxfId="4549" priority="9578">
      <formula>$CI$1=2</formula>
    </cfRule>
  </conditionalFormatting>
  <conditionalFormatting sqref="AG467">
    <cfRule type="expression" dxfId="4548" priority="9577">
      <formula>$CI$1=3</formula>
    </cfRule>
  </conditionalFormatting>
  <conditionalFormatting sqref="AG468">
    <cfRule type="expression" dxfId="4547" priority="9576">
      <formula>$CI$1=4</formula>
    </cfRule>
  </conditionalFormatting>
  <conditionalFormatting sqref="AG475">
    <cfRule type="expression" dxfId="4546" priority="9491">
      <formula>$CI$1=1</formula>
    </cfRule>
  </conditionalFormatting>
  <conditionalFormatting sqref="AG476">
    <cfRule type="expression" dxfId="4545" priority="9490">
      <formula>$CI$1=2</formula>
    </cfRule>
  </conditionalFormatting>
  <conditionalFormatting sqref="AG477">
    <cfRule type="expression" dxfId="4544" priority="9489">
      <formula>$CI$1=3</formula>
    </cfRule>
  </conditionalFormatting>
  <conditionalFormatting sqref="AG478">
    <cfRule type="expression" dxfId="4543" priority="9488">
      <formula>$CI$1=4</formula>
    </cfRule>
  </conditionalFormatting>
  <conditionalFormatting sqref="AG485">
    <cfRule type="expression" dxfId="4542" priority="9403">
      <formula>$CI$1=1</formula>
    </cfRule>
  </conditionalFormatting>
  <conditionalFormatting sqref="AG486">
    <cfRule type="expression" dxfId="4541" priority="9402">
      <formula>$CI$1=2</formula>
    </cfRule>
  </conditionalFormatting>
  <conditionalFormatting sqref="AG487">
    <cfRule type="expression" dxfId="4540" priority="9401">
      <formula>$CI$1=3</formula>
    </cfRule>
  </conditionalFormatting>
  <conditionalFormatting sqref="AG488">
    <cfRule type="expression" dxfId="4539" priority="9400">
      <formula>$CI$1=4</formula>
    </cfRule>
  </conditionalFormatting>
  <conditionalFormatting sqref="AG495">
    <cfRule type="expression" dxfId="4538" priority="9315">
      <formula>$CI$1=1</formula>
    </cfRule>
  </conditionalFormatting>
  <conditionalFormatting sqref="AG496">
    <cfRule type="expression" dxfId="4537" priority="9314">
      <formula>$CI$1=2</formula>
    </cfRule>
  </conditionalFormatting>
  <conditionalFormatting sqref="AG497">
    <cfRule type="expression" dxfId="4536" priority="9313">
      <formula>$CI$1=3</formula>
    </cfRule>
  </conditionalFormatting>
  <conditionalFormatting sqref="AG498">
    <cfRule type="expression" dxfId="4535" priority="9312">
      <formula>$CI$1=4</formula>
    </cfRule>
  </conditionalFormatting>
  <conditionalFormatting sqref="AG505">
    <cfRule type="expression" dxfId="4534" priority="9227">
      <formula>$CI$1=1</formula>
    </cfRule>
  </conditionalFormatting>
  <conditionalFormatting sqref="AG506">
    <cfRule type="expression" dxfId="4533" priority="9226">
      <formula>$CI$1=2</formula>
    </cfRule>
  </conditionalFormatting>
  <conditionalFormatting sqref="AG507">
    <cfRule type="expression" dxfId="4532" priority="9225">
      <formula>$CI$1=3</formula>
    </cfRule>
  </conditionalFormatting>
  <conditionalFormatting sqref="AG508">
    <cfRule type="expression" dxfId="4531" priority="9224">
      <formula>$CI$1=4</formula>
    </cfRule>
  </conditionalFormatting>
  <conditionalFormatting sqref="AG515">
    <cfRule type="expression" dxfId="4530" priority="9139">
      <formula>$CI$1=1</formula>
    </cfRule>
  </conditionalFormatting>
  <conditionalFormatting sqref="AG516">
    <cfRule type="expression" dxfId="4529" priority="9138">
      <formula>$CI$1=2</formula>
    </cfRule>
  </conditionalFormatting>
  <conditionalFormatting sqref="AG517">
    <cfRule type="expression" dxfId="4528" priority="9137">
      <formula>$CI$1=3</formula>
    </cfRule>
  </conditionalFormatting>
  <conditionalFormatting sqref="AG518">
    <cfRule type="expression" dxfId="4527" priority="9136">
      <formula>$CI$1=4</formula>
    </cfRule>
  </conditionalFormatting>
  <conditionalFormatting sqref="AG525">
    <cfRule type="expression" dxfId="4526" priority="9051">
      <formula>$CI$1=1</formula>
    </cfRule>
  </conditionalFormatting>
  <conditionalFormatting sqref="AG526">
    <cfRule type="expression" dxfId="4525" priority="9050">
      <formula>$CI$1=2</formula>
    </cfRule>
  </conditionalFormatting>
  <conditionalFormatting sqref="AG527">
    <cfRule type="expression" dxfId="4524" priority="9049">
      <formula>$CI$1=3</formula>
    </cfRule>
  </conditionalFormatting>
  <conditionalFormatting sqref="AG528">
    <cfRule type="expression" dxfId="4523" priority="9048">
      <formula>$CI$1=4</formula>
    </cfRule>
  </conditionalFormatting>
  <conditionalFormatting sqref="AG535">
    <cfRule type="expression" dxfId="4522" priority="8963">
      <formula>$CI$1=1</formula>
    </cfRule>
  </conditionalFormatting>
  <conditionalFormatting sqref="AG536">
    <cfRule type="expression" dxfId="4521" priority="8962">
      <formula>$CI$1=2</formula>
    </cfRule>
  </conditionalFormatting>
  <conditionalFormatting sqref="AG537">
    <cfRule type="expression" dxfId="4520" priority="8961">
      <formula>$CI$1=3</formula>
    </cfRule>
  </conditionalFormatting>
  <conditionalFormatting sqref="AG538">
    <cfRule type="expression" dxfId="4519" priority="8960">
      <formula>$CI$1=4</formula>
    </cfRule>
  </conditionalFormatting>
  <conditionalFormatting sqref="AG545">
    <cfRule type="expression" dxfId="4518" priority="8875">
      <formula>$CI$1=1</formula>
    </cfRule>
  </conditionalFormatting>
  <conditionalFormatting sqref="AG546">
    <cfRule type="expression" dxfId="4517" priority="8874">
      <formula>$CI$1=2</formula>
    </cfRule>
  </conditionalFormatting>
  <conditionalFormatting sqref="AG547">
    <cfRule type="expression" dxfId="4516" priority="8873">
      <formula>$CI$1=3</formula>
    </cfRule>
  </conditionalFormatting>
  <conditionalFormatting sqref="AG548">
    <cfRule type="expression" dxfId="4515" priority="8872">
      <formula>$CI$1=4</formula>
    </cfRule>
  </conditionalFormatting>
  <conditionalFormatting sqref="AG555">
    <cfRule type="expression" dxfId="4514" priority="8787">
      <formula>$CI$1=1</formula>
    </cfRule>
  </conditionalFormatting>
  <conditionalFormatting sqref="AG556">
    <cfRule type="expression" dxfId="4513" priority="8786">
      <formula>$CI$1=2</formula>
    </cfRule>
  </conditionalFormatting>
  <conditionalFormatting sqref="AG557">
    <cfRule type="expression" dxfId="4512" priority="8785">
      <formula>$CI$1=3</formula>
    </cfRule>
  </conditionalFormatting>
  <conditionalFormatting sqref="AG558">
    <cfRule type="expression" dxfId="4511" priority="8784">
      <formula>$CI$1=4</formula>
    </cfRule>
  </conditionalFormatting>
  <conditionalFormatting sqref="AG565">
    <cfRule type="expression" dxfId="4510" priority="8699">
      <formula>$CI$1=1</formula>
    </cfRule>
  </conditionalFormatting>
  <conditionalFormatting sqref="AG566">
    <cfRule type="expression" dxfId="4509" priority="8698">
      <formula>$CI$1=2</formula>
    </cfRule>
  </conditionalFormatting>
  <conditionalFormatting sqref="AG567">
    <cfRule type="expression" dxfId="4508" priority="8697">
      <formula>$CI$1=3</formula>
    </cfRule>
  </conditionalFormatting>
  <conditionalFormatting sqref="AG568">
    <cfRule type="expression" dxfId="4507" priority="8696">
      <formula>$CI$1=4</formula>
    </cfRule>
  </conditionalFormatting>
  <conditionalFormatting sqref="AG575">
    <cfRule type="expression" dxfId="4506" priority="8611">
      <formula>$CI$1=1</formula>
    </cfRule>
  </conditionalFormatting>
  <conditionalFormatting sqref="AG576">
    <cfRule type="expression" dxfId="4505" priority="8610">
      <formula>$CI$1=2</formula>
    </cfRule>
  </conditionalFormatting>
  <conditionalFormatting sqref="AG577">
    <cfRule type="expression" dxfId="4504" priority="8609">
      <formula>$CI$1=3</formula>
    </cfRule>
  </conditionalFormatting>
  <conditionalFormatting sqref="AG578">
    <cfRule type="expression" dxfId="4503" priority="8608">
      <formula>$CI$1=4</formula>
    </cfRule>
  </conditionalFormatting>
  <conditionalFormatting sqref="AG585">
    <cfRule type="expression" dxfId="4502" priority="8523">
      <formula>$CI$1=1</formula>
    </cfRule>
  </conditionalFormatting>
  <conditionalFormatting sqref="AG586">
    <cfRule type="expression" dxfId="4501" priority="8522">
      <formula>$CI$1=2</formula>
    </cfRule>
  </conditionalFormatting>
  <conditionalFormatting sqref="AG587">
    <cfRule type="expression" dxfId="4500" priority="8521">
      <formula>$CI$1=3</formula>
    </cfRule>
  </conditionalFormatting>
  <conditionalFormatting sqref="AG588">
    <cfRule type="expression" dxfId="4499" priority="8520">
      <formula>$CI$1=4</formula>
    </cfRule>
  </conditionalFormatting>
  <conditionalFormatting sqref="AG595">
    <cfRule type="expression" dxfId="4498" priority="8435">
      <formula>$CI$1=1</formula>
    </cfRule>
  </conditionalFormatting>
  <conditionalFormatting sqref="AG596">
    <cfRule type="expression" dxfId="4497" priority="8434">
      <formula>$CI$1=2</formula>
    </cfRule>
  </conditionalFormatting>
  <conditionalFormatting sqref="AG597">
    <cfRule type="expression" dxfId="4496" priority="8433">
      <formula>$CI$1=3</formula>
    </cfRule>
  </conditionalFormatting>
  <conditionalFormatting sqref="AG598">
    <cfRule type="expression" dxfId="4495" priority="8432">
      <formula>$CI$1=4</formula>
    </cfRule>
  </conditionalFormatting>
  <conditionalFormatting sqref="AG605">
    <cfRule type="expression" dxfId="4494" priority="8347">
      <formula>$CI$1=1</formula>
    </cfRule>
  </conditionalFormatting>
  <conditionalFormatting sqref="AG606">
    <cfRule type="expression" dxfId="4493" priority="8346">
      <formula>$CI$1=2</formula>
    </cfRule>
  </conditionalFormatting>
  <conditionalFormatting sqref="AG607">
    <cfRule type="expression" dxfId="4492" priority="8345">
      <formula>$CI$1=3</formula>
    </cfRule>
  </conditionalFormatting>
  <conditionalFormatting sqref="AG608">
    <cfRule type="expression" dxfId="4491" priority="8344">
      <formula>$CI$1=4</formula>
    </cfRule>
  </conditionalFormatting>
  <conditionalFormatting sqref="AG615">
    <cfRule type="expression" dxfId="4490" priority="8259">
      <formula>$CI$1=1</formula>
    </cfRule>
  </conditionalFormatting>
  <conditionalFormatting sqref="AG616">
    <cfRule type="expression" dxfId="4489" priority="8258">
      <formula>$CI$1=2</formula>
    </cfRule>
  </conditionalFormatting>
  <conditionalFormatting sqref="AG617">
    <cfRule type="expression" dxfId="4488" priority="8257">
      <formula>$CI$1=3</formula>
    </cfRule>
  </conditionalFormatting>
  <conditionalFormatting sqref="AG618">
    <cfRule type="expression" dxfId="4487" priority="8256">
      <formula>$CI$1=4</formula>
    </cfRule>
  </conditionalFormatting>
  <conditionalFormatting sqref="AG625">
    <cfRule type="expression" dxfId="4486" priority="8171">
      <formula>$CI$1=1</formula>
    </cfRule>
  </conditionalFormatting>
  <conditionalFormatting sqref="AG626">
    <cfRule type="expression" dxfId="4485" priority="8170">
      <formula>$CI$1=2</formula>
    </cfRule>
  </conditionalFormatting>
  <conditionalFormatting sqref="AG627">
    <cfRule type="expression" dxfId="4484" priority="8169">
      <formula>$CI$1=3</formula>
    </cfRule>
  </conditionalFormatting>
  <conditionalFormatting sqref="AG628">
    <cfRule type="expression" dxfId="4483" priority="8168">
      <formula>$CI$1=4</formula>
    </cfRule>
  </conditionalFormatting>
  <conditionalFormatting sqref="AG635">
    <cfRule type="expression" dxfId="4482" priority="8083">
      <formula>$CI$1=1</formula>
    </cfRule>
  </conditionalFormatting>
  <conditionalFormatting sqref="AG636">
    <cfRule type="expression" dxfId="4481" priority="8082">
      <formula>$CI$1=2</formula>
    </cfRule>
  </conditionalFormatting>
  <conditionalFormatting sqref="AG637">
    <cfRule type="expression" dxfId="4480" priority="8081">
      <formula>$CI$1=3</formula>
    </cfRule>
  </conditionalFormatting>
  <conditionalFormatting sqref="AG638">
    <cfRule type="expression" dxfId="4479" priority="8080">
      <formula>$CI$1=4</formula>
    </cfRule>
  </conditionalFormatting>
  <conditionalFormatting sqref="AG645">
    <cfRule type="expression" dxfId="4478" priority="7995">
      <formula>$CI$1=1</formula>
    </cfRule>
  </conditionalFormatting>
  <conditionalFormatting sqref="AG646">
    <cfRule type="expression" dxfId="4477" priority="7994">
      <formula>$CI$1=2</formula>
    </cfRule>
  </conditionalFormatting>
  <conditionalFormatting sqref="AG647">
    <cfRule type="expression" dxfId="4476" priority="7993">
      <formula>$CI$1=3</formula>
    </cfRule>
  </conditionalFormatting>
  <conditionalFormatting sqref="AG648">
    <cfRule type="expression" dxfId="4475" priority="7992">
      <formula>$CI$1=4</formula>
    </cfRule>
  </conditionalFormatting>
  <conditionalFormatting sqref="AG655">
    <cfRule type="expression" dxfId="4474" priority="7907">
      <formula>$CI$1=1</formula>
    </cfRule>
  </conditionalFormatting>
  <conditionalFormatting sqref="AG656">
    <cfRule type="expression" dxfId="4473" priority="7906">
      <formula>$CI$1=2</formula>
    </cfRule>
  </conditionalFormatting>
  <conditionalFormatting sqref="AG657">
    <cfRule type="expression" dxfId="4472" priority="7905">
      <formula>$CI$1=3</formula>
    </cfRule>
  </conditionalFormatting>
  <conditionalFormatting sqref="AG658">
    <cfRule type="expression" dxfId="4471" priority="7904">
      <formula>$CI$1=4</formula>
    </cfRule>
  </conditionalFormatting>
  <conditionalFormatting sqref="AG665">
    <cfRule type="expression" dxfId="4470" priority="7819">
      <formula>$CI$1=1</formula>
    </cfRule>
  </conditionalFormatting>
  <conditionalFormatting sqref="AG666">
    <cfRule type="expression" dxfId="4469" priority="7818">
      <formula>$CI$1=2</formula>
    </cfRule>
  </conditionalFormatting>
  <conditionalFormatting sqref="AG667">
    <cfRule type="expression" dxfId="4468" priority="7817">
      <formula>$CI$1=3</formula>
    </cfRule>
  </conditionalFormatting>
  <conditionalFormatting sqref="AG668">
    <cfRule type="expression" dxfId="4467" priority="7816">
      <formula>$CI$1=4</formula>
    </cfRule>
  </conditionalFormatting>
  <conditionalFormatting sqref="AG675">
    <cfRule type="expression" dxfId="4466" priority="7731">
      <formula>$CI$1=1</formula>
    </cfRule>
  </conditionalFormatting>
  <conditionalFormatting sqref="AG676">
    <cfRule type="expression" dxfId="4465" priority="7730">
      <formula>$CI$1=2</formula>
    </cfRule>
  </conditionalFormatting>
  <conditionalFormatting sqref="AG677">
    <cfRule type="expression" dxfId="4464" priority="7729">
      <formula>$CI$1=3</formula>
    </cfRule>
  </conditionalFormatting>
  <conditionalFormatting sqref="AG678">
    <cfRule type="expression" dxfId="4463" priority="7728">
      <formula>$CI$1=4</formula>
    </cfRule>
  </conditionalFormatting>
  <conditionalFormatting sqref="AG685">
    <cfRule type="expression" dxfId="4462" priority="7643">
      <formula>$CI$1=1</formula>
    </cfRule>
  </conditionalFormatting>
  <conditionalFormatting sqref="AG686">
    <cfRule type="expression" dxfId="4461" priority="7642">
      <formula>$CI$1=2</formula>
    </cfRule>
  </conditionalFormatting>
  <conditionalFormatting sqref="AG687">
    <cfRule type="expression" dxfId="4460" priority="7641">
      <formula>$CI$1=3</formula>
    </cfRule>
  </conditionalFormatting>
  <conditionalFormatting sqref="AG688">
    <cfRule type="expression" dxfId="4459" priority="7640">
      <formula>$CI$1=4</formula>
    </cfRule>
  </conditionalFormatting>
  <conditionalFormatting sqref="AG695">
    <cfRule type="expression" dxfId="4458" priority="7555">
      <formula>$CI$1=1</formula>
    </cfRule>
  </conditionalFormatting>
  <conditionalFormatting sqref="AG696">
    <cfRule type="expression" dxfId="4457" priority="7554">
      <formula>$CI$1=2</formula>
    </cfRule>
  </conditionalFormatting>
  <conditionalFormatting sqref="AG697">
    <cfRule type="expression" dxfId="4456" priority="7553">
      <formula>$CI$1=3</formula>
    </cfRule>
  </conditionalFormatting>
  <conditionalFormatting sqref="AG698">
    <cfRule type="expression" dxfId="4455" priority="7552">
      <formula>$CI$1=4</formula>
    </cfRule>
  </conditionalFormatting>
  <conditionalFormatting sqref="AG705">
    <cfRule type="expression" dxfId="4454" priority="7467">
      <formula>$CI$1=1</formula>
    </cfRule>
  </conditionalFormatting>
  <conditionalFormatting sqref="AG706">
    <cfRule type="expression" dxfId="4453" priority="7466">
      <formula>$CI$1=2</formula>
    </cfRule>
  </conditionalFormatting>
  <conditionalFormatting sqref="AG707">
    <cfRule type="expression" dxfId="4452" priority="7465">
      <formula>$CI$1=3</formula>
    </cfRule>
  </conditionalFormatting>
  <conditionalFormatting sqref="AG708">
    <cfRule type="expression" dxfId="4451" priority="7464">
      <formula>$CI$1=4</formula>
    </cfRule>
  </conditionalFormatting>
  <conditionalFormatting sqref="AG715">
    <cfRule type="expression" dxfId="4450" priority="7379">
      <formula>$CI$1=1</formula>
    </cfRule>
  </conditionalFormatting>
  <conditionalFormatting sqref="AG716">
    <cfRule type="expression" dxfId="4449" priority="7378">
      <formula>$CI$1=2</formula>
    </cfRule>
  </conditionalFormatting>
  <conditionalFormatting sqref="AG717">
    <cfRule type="expression" dxfId="4448" priority="7377">
      <formula>$CI$1=3</formula>
    </cfRule>
  </conditionalFormatting>
  <conditionalFormatting sqref="AG718">
    <cfRule type="expression" dxfId="4447" priority="7376">
      <formula>$CI$1=4</formula>
    </cfRule>
  </conditionalFormatting>
  <conditionalFormatting sqref="AG725">
    <cfRule type="expression" dxfId="4446" priority="7291">
      <formula>$CI$1=1</formula>
    </cfRule>
  </conditionalFormatting>
  <conditionalFormatting sqref="AG726">
    <cfRule type="expression" dxfId="4445" priority="7290">
      <formula>$CI$1=2</formula>
    </cfRule>
  </conditionalFormatting>
  <conditionalFormatting sqref="AG727">
    <cfRule type="expression" dxfId="4444" priority="7289">
      <formula>$CI$1=3</formula>
    </cfRule>
  </conditionalFormatting>
  <conditionalFormatting sqref="AG728">
    <cfRule type="expression" dxfId="4443" priority="7288">
      <formula>$CI$1=4</formula>
    </cfRule>
  </conditionalFormatting>
  <conditionalFormatting sqref="AG735">
    <cfRule type="expression" dxfId="4442" priority="7203">
      <formula>$CI$1=1</formula>
    </cfRule>
  </conditionalFormatting>
  <conditionalFormatting sqref="AG736">
    <cfRule type="expression" dxfId="4441" priority="7202">
      <formula>$CI$1=2</formula>
    </cfRule>
  </conditionalFormatting>
  <conditionalFormatting sqref="AG737">
    <cfRule type="expression" dxfId="4440" priority="7201">
      <formula>$CI$1=3</formula>
    </cfRule>
  </conditionalFormatting>
  <conditionalFormatting sqref="AG738">
    <cfRule type="expression" dxfId="4439" priority="7200">
      <formula>$CI$1=4</formula>
    </cfRule>
  </conditionalFormatting>
  <conditionalFormatting sqref="AG745">
    <cfRule type="expression" dxfId="4438" priority="7115">
      <formula>$CI$1=1</formula>
    </cfRule>
  </conditionalFormatting>
  <conditionalFormatting sqref="AG746">
    <cfRule type="expression" dxfId="4437" priority="7114">
      <formula>$CI$1=2</formula>
    </cfRule>
  </conditionalFormatting>
  <conditionalFormatting sqref="AG747">
    <cfRule type="expression" dxfId="4436" priority="7113">
      <formula>$CI$1=3</formula>
    </cfRule>
  </conditionalFormatting>
  <conditionalFormatting sqref="AG748">
    <cfRule type="expression" dxfId="4435" priority="7112">
      <formula>$CI$1=4</formula>
    </cfRule>
  </conditionalFormatting>
  <conditionalFormatting sqref="AG755">
    <cfRule type="expression" dxfId="4434" priority="7027">
      <formula>$CI$1=1</formula>
    </cfRule>
  </conditionalFormatting>
  <conditionalFormatting sqref="AG756">
    <cfRule type="expression" dxfId="4433" priority="7026">
      <formula>$CI$1=2</formula>
    </cfRule>
  </conditionalFormatting>
  <conditionalFormatting sqref="AG757">
    <cfRule type="expression" dxfId="4432" priority="7025">
      <formula>$CI$1=3</formula>
    </cfRule>
  </conditionalFormatting>
  <conditionalFormatting sqref="AG758">
    <cfRule type="expression" dxfId="4431" priority="7024">
      <formula>$CI$1=4</formula>
    </cfRule>
  </conditionalFormatting>
  <conditionalFormatting sqref="AG765">
    <cfRule type="expression" dxfId="4430" priority="6939">
      <formula>$CI$1=1</formula>
    </cfRule>
  </conditionalFormatting>
  <conditionalFormatting sqref="AG766">
    <cfRule type="expression" dxfId="4429" priority="6938">
      <formula>$CI$1=2</formula>
    </cfRule>
  </conditionalFormatting>
  <conditionalFormatting sqref="AG767">
    <cfRule type="expression" dxfId="4428" priority="6937">
      <formula>$CI$1=3</formula>
    </cfRule>
  </conditionalFormatting>
  <conditionalFormatting sqref="AG768">
    <cfRule type="expression" dxfId="4427" priority="6936">
      <formula>$CI$1=4</formula>
    </cfRule>
  </conditionalFormatting>
  <conditionalFormatting sqref="AG775">
    <cfRule type="expression" dxfId="4426" priority="6851">
      <formula>$CI$1=1</formula>
    </cfRule>
  </conditionalFormatting>
  <conditionalFormatting sqref="AG776">
    <cfRule type="expression" dxfId="4425" priority="6850">
      <formula>$CI$1=2</formula>
    </cfRule>
  </conditionalFormatting>
  <conditionalFormatting sqref="AG777">
    <cfRule type="expression" dxfId="4424" priority="6849">
      <formula>$CI$1=3</formula>
    </cfRule>
  </conditionalFormatting>
  <conditionalFormatting sqref="AG778">
    <cfRule type="expression" dxfId="4423" priority="6848">
      <formula>$CI$1=4</formula>
    </cfRule>
  </conditionalFormatting>
  <conditionalFormatting sqref="AG785">
    <cfRule type="expression" dxfId="4422" priority="6763">
      <formula>$CI$1=1</formula>
    </cfRule>
  </conditionalFormatting>
  <conditionalFormatting sqref="AG786">
    <cfRule type="expression" dxfId="4421" priority="6762">
      <formula>$CI$1=2</formula>
    </cfRule>
  </conditionalFormatting>
  <conditionalFormatting sqref="AG787">
    <cfRule type="expression" dxfId="4420" priority="6761">
      <formula>$CI$1=3</formula>
    </cfRule>
  </conditionalFormatting>
  <conditionalFormatting sqref="AG788">
    <cfRule type="expression" dxfId="4419" priority="6760">
      <formula>$CI$1=4</formula>
    </cfRule>
  </conditionalFormatting>
  <conditionalFormatting sqref="AG795">
    <cfRule type="expression" dxfId="4418" priority="6675">
      <formula>$CI$1=1</formula>
    </cfRule>
  </conditionalFormatting>
  <conditionalFormatting sqref="AG796">
    <cfRule type="expression" dxfId="4417" priority="6674">
      <formula>$CI$1=2</formula>
    </cfRule>
  </conditionalFormatting>
  <conditionalFormatting sqref="AG797">
    <cfRule type="expression" dxfId="4416" priority="6673">
      <formula>$CI$1=3</formula>
    </cfRule>
  </conditionalFormatting>
  <conditionalFormatting sqref="AG798">
    <cfRule type="expression" dxfId="4415" priority="6672">
      <formula>$CI$1=4</formula>
    </cfRule>
  </conditionalFormatting>
  <conditionalFormatting sqref="AG805">
    <cfRule type="expression" dxfId="4414" priority="6587">
      <formula>$CI$1=1</formula>
    </cfRule>
  </conditionalFormatting>
  <conditionalFormatting sqref="AG806">
    <cfRule type="expression" dxfId="4413" priority="6586">
      <formula>$CI$1=2</formula>
    </cfRule>
  </conditionalFormatting>
  <conditionalFormatting sqref="AG807">
    <cfRule type="expression" dxfId="4412" priority="6585">
      <formula>$CI$1=3</formula>
    </cfRule>
  </conditionalFormatting>
  <conditionalFormatting sqref="AG808">
    <cfRule type="expression" dxfId="4411" priority="6584">
      <formula>$CI$1=4</formula>
    </cfRule>
  </conditionalFormatting>
  <conditionalFormatting sqref="AG815">
    <cfRule type="expression" dxfId="4410" priority="6499">
      <formula>$CI$1=1</formula>
    </cfRule>
  </conditionalFormatting>
  <conditionalFormatting sqref="AG816">
    <cfRule type="expression" dxfId="4409" priority="6498">
      <formula>$CI$1=2</formula>
    </cfRule>
  </conditionalFormatting>
  <conditionalFormatting sqref="AG817">
    <cfRule type="expression" dxfId="4408" priority="6497">
      <formula>$CI$1=3</formula>
    </cfRule>
  </conditionalFormatting>
  <conditionalFormatting sqref="AG818">
    <cfRule type="expression" dxfId="4407" priority="6496">
      <formula>$CI$1=4</formula>
    </cfRule>
  </conditionalFormatting>
  <conditionalFormatting sqref="AG825">
    <cfRule type="expression" dxfId="4406" priority="6411">
      <formula>$CI$1=1</formula>
    </cfRule>
  </conditionalFormatting>
  <conditionalFormatting sqref="AG826">
    <cfRule type="expression" dxfId="4405" priority="6410">
      <formula>$CI$1=2</formula>
    </cfRule>
  </conditionalFormatting>
  <conditionalFormatting sqref="AG827">
    <cfRule type="expression" dxfId="4404" priority="6409">
      <formula>$CI$1=3</formula>
    </cfRule>
  </conditionalFormatting>
  <conditionalFormatting sqref="AG828">
    <cfRule type="expression" dxfId="4403" priority="6408">
      <formula>$CI$1=4</formula>
    </cfRule>
  </conditionalFormatting>
  <conditionalFormatting sqref="AG835">
    <cfRule type="expression" dxfId="4402" priority="6323">
      <formula>$CI$1=1</formula>
    </cfRule>
  </conditionalFormatting>
  <conditionalFormatting sqref="AG836">
    <cfRule type="expression" dxfId="4401" priority="6322">
      <formula>$CI$1=2</formula>
    </cfRule>
  </conditionalFormatting>
  <conditionalFormatting sqref="AG837">
    <cfRule type="expression" dxfId="4400" priority="6321">
      <formula>$CI$1=3</formula>
    </cfRule>
  </conditionalFormatting>
  <conditionalFormatting sqref="AG838">
    <cfRule type="expression" dxfId="4399" priority="6320">
      <formula>$CI$1=4</formula>
    </cfRule>
  </conditionalFormatting>
  <conditionalFormatting sqref="AG845">
    <cfRule type="expression" dxfId="4398" priority="6235">
      <formula>$CI$1=1</formula>
    </cfRule>
  </conditionalFormatting>
  <conditionalFormatting sqref="AG846">
    <cfRule type="expression" dxfId="4397" priority="6234">
      <formula>$CI$1=2</formula>
    </cfRule>
  </conditionalFormatting>
  <conditionalFormatting sqref="AG847">
    <cfRule type="expression" dxfId="4396" priority="6233">
      <formula>$CI$1=3</formula>
    </cfRule>
  </conditionalFormatting>
  <conditionalFormatting sqref="AG848">
    <cfRule type="expression" dxfId="4395" priority="6232">
      <formula>$CI$1=4</formula>
    </cfRule>
  </conditionalFormatting>
  <conditionalFormatting sqref="AG855">
    <cfRule type="expression" dxfId="4394" priority="6147">
      <formula>$CI$1=1</formula>
    </cfRule>
  </conditionalFormatting>
  <conditionalFormatting sqref="AG856">
    <cfRule type="expression" dxfId="4393" priority="6146">
      <formula>$CI$1=2</formula>
    </cfRule>
  </conditionalFormatting>
  <conditionalFormatting sqref="AG857">
    <cfRule type="expression" dxfId="4392" priority="6145">
      <formula>$CI$1=3</formula>
    </cfRule>
  </conditionalFormatting>
  <conditionalFormatting sqref="AG858">
    <cfRule type="expression" dxfId="4391" priority="6144">
      <formula>$CI$1=4</formula>
    </cfRule>
  </conditionalFormatting>
  <conditionalFormatting sqref="AG865">
    <cfRule type="expression" dxfId="4390" priority="6059">
      <formula>$CI$1=1</formula>
    </cfRule>
  </conditionalFormatting>
  <conditionalFormatting sqref="AG866">
    <cfRule type="expression" dxfId="4389" priority="6058">
      <formula>$CI$1=2</formula>
    </cfRule>
  </conditionalFormatting>
  <conditionalFormatting sqref="AG867">
    <cfRule type="expression" dxfId="4388" priority="6057">
      <formula>$CI$1=3</formula>
    </cfRule>
  </conditionalFormatting>
  <conditionalFormatting sqref="AG868">
    <cfRule type="expression" dxfId="4387" priority="6056">
      <formula>$CI$1=4</formula>
    </cfRule>
  </conditionalFormatting>
  <conditionalFormatting sqref="AG875">
    <cfRule type="expression" dxfId="4386" priority="5971">
      <formula>$CI$1=1</formula>
    </cfRule>
  </conditionalFormatting>
  <conditionalFormatting sqref="AG876">
    <cfRule type="expression" dxfId="4385" priority="5970">
      <formula>$CI$1=2</formula>
    </cfRule>
  </conditionalFormatting>
  <conditionalFormatting sqref="AG877">
    <cfRule type="expression" dxfId="4384" priority="5969">
      <formula>$CI$1=3</formula>
    </cfRule>
  </conditionalFormatting>
  <conditionalFormatting sqref="AG878">
    <cfRule type="expression" dxfId="4383" priority="5968">
      <formula>$CI$1=4</formula>
    </cfRule>
  </conditionalFormatting>
  <conditionalFormatting sqref="AG885">
    <cfRule type="expression" dxfId="4382" priority="5883">
      <formula>$CI$1=1</formula>
    </cfRule>
  </conditionalFormatting>
  <conditionalFormatting sqref="AG886">
    <cfRule type="expression" dxfId="4381" priority="5882">
      <formula>$CI$1=2</formula>
    </cfRule>
  </conditionalFormatting>
  <conditionalFormatting sqref="AG887">
    <cfRule type="expression" dxfId="4380" priority="5881">
      <formula>$CI$1=3</formula>
    </cfRule>
  </conditionalFormatting>
  <conditionalFormatting sqref="AG888">
    <cfRule type="expression" dxfId="4379" priority="5880">
      <formula>$CI$1=4</formula>
    </cfRule>
  </conditionalFormatting>
  <conditionalFormatting sqref="AG895">
    <cfRule type="expression" dxfId="4378" priority="5795">
      <formula>$CI$1=1</formula>
    </cfRule>
  </conditionalFormatting>
  <conditionalFormatting sqref="AG896">
    <cfRule type="expression" dxfId="4377" priority="5794">
      <formula>$CI$1=2</formula>
    </cfRule>
  </conditionalFormatting>
  <conditionalFormatting sqref="AG897">
    <cfRule type="expression" dxfId="4376" priority="5793">
      <formula>$CI$1=3</formula>
    </cfRule>
  </conditionalFormatting>
  <conditionalFormatting sqref="AG898">
    <cfRule type="expression" dxfId="4375" priority="5792">
      <formula>$CI$1=4</formula>
    </cfRule>
  </conditionalFormatting>
  <conditionalFormatting sqref="AG905">
    <cfRule type="expression" dxfId="4374" priority="5707">
      <formula>$CI$1=1</formula>
    </cfRule>
  </conditionalFormatting>
  <conditionalFormatting sqref="AG906">
    <cfRule type="expression" dxfId="4373" priority="5706">
      <formula>$CI$1=2</formula>
    </cfRule>
  </conditionalFormatting>
  <conditionalFormatting sqref="AG907">
    <cfRule type="expression" dxfId="4372" priority="5705">
      <formula>$CI$1=3</formula>
    </cfRule>
  </conditionalFormatting>
  <conditionalFormatting sqref="AG908">
    <cfRule type="expression" dxfId="4371" priority="5704">
      <formula>$CI$1=4</formula>
    </cfRule>
  </conditionalFormatting>
  <conditionalFormatting sqref="AG915">
    <cfRule type="expression" dxfId="4370" priority="5619">
      <formula>$CI$1=1</formula>
    </cfRule>
  </conditionalFormatting>
  <conditionalFormatting sqref="AG916">
    <cfRule type="expression" dxfId="4369" priority="5618">
      <formula>$CI$1=2</formula>
    </cfRule>
  </conditionalFormatting>
  <conditionalFormatting sqref="AG917">
    <cfRule type="expression" dxfId="4368" priority="5617">
      <formula>$CI$1=3</formula>
    </cfRule>
  </conditionalFormatting>
  <conditionalFormatting sqref="AG918">
    <cfRule type="expression" dxfId="4367" priority="5616">
      <formula>$CI$1=4</formula>
    </cfRule>
  </conditionalFormatting>
  <conditionalFormatting sqref="AG925">
    <cfRule type="expression" dxfId="4366" priority="5531">
      <formula>$CI$1=1</formula>
    </cfRule>
  </conditionalFormatting>
  <conditionalFormatting sqref="AG926">
    <cfRule type="expression" dxfId="4365" priority="5530">
      <formula>$CI$1=2</formula>
    </cfRule>
  </conditionalFormatting>
  <conditionalFormatting sqref="AG927">
    <cfRule type="expression" dxfId="4364" priority="5529">
      <formula>$CI$1=3</formula>
    </cfRule>
  </conditionalFormatting>
  <conditionalFormatting sqref="AG928">
    <cfRule type="expression" dxfId="4363" priority="5528">
      <formula>$CI$1=4</formula>
    </cfRule>
  </conditionalFormatting>
  <conditionalFormatting sqref="AG935">
    <cfRule type="expression" dxfId="4362" priority="5443">
      <formula>$CI$1=1</formula>
    </cfRule>
  </conditionalFormatting>
  <conditionalFormatting sqref="AG936">
    <cfRule type="expression" dxfId="4361" priority="5442">
      <formula>$CI$1=2</formula>
    </cfRule>
  </conditionalFormatting>
  <conditionalFormatting sqref="AG937">
    <cfRule type="expression" dxfId="4360" priority="5441">
      <formula>$CI$1=3</formula>
    </cfRule>
  </conditionalFormatting>
  <conditionalFormatting sqref="AG938">
    <cfRule type="expression" dxfId="4359" priority="5440">
      <formula>$CI$1=4</formula>
    </cfRule>
  </conditionalFormatting>
  <conditionalFormatting sqref="AG945">
    <cfRule type="expression" dxfId="4358" priority="5355">
      <formula>$CI$1=1</formula>
    </cfRule>
  </conditionalFormatting>
  <conditionalFormatting sqref="AG946">
    <cfRule type="expression" dxfId="4357" priority="5354">
      <formula>$CI$1=2</formula>
    </cfRule>
  </conditionalFormatting>
  <conditionalFormatting sqref="AG947">
    <cfRule type="expression" dxfId="4356" priority="5353">
      <formula>$CI$1=3</formula>
    </cfRule>
  </conditionalFormatting>
  <conditionalFormatting sqref="AG948">
    <cfRule type="expression" dxfId="4355" priority="5352">
      <formula>$CI$1=4</formula>
    </cfRule>
  </conditionalFormatting>
  <conditionalFormatting sqref="AG955">
    <cfRule type="expression" dxfId="4354" priority="5267">
      <formula>$CI$1=1</formula>
    </cfRule>
  </conditionalFormatting>
  <conditionalFormatting sqref="AG956">
    <cfRule type="expression" dxfId="4353" priority="5266">
      <formula>$CI$1=2</formula>
    </cfRule>
  </conditionalFormatting>
  <conditionalFormatting sqref="AG957">
    <cfRule type="expression" dxfId="4352" priority="5265">
      <formula>$CI$1=3</formula>
    </cfRule>
  </conditionalFormatting>
  <conditionalFormatting sqref="AG958">
    <cfRule type="expression" dxfId="4351" priority="5264">
      <formula>$CI$1=4</formula>
    </cfRule>
  </conditionalFormatting>
  <conditionalFormatting sqref="AG965">
    <cfRule type="expression" dxfId="4350" priority="5179">
      <formula>$CI$1=1</formula>
    </cfRule>
  </conditionalFormatting>
  <conditionalFormatting sqref="AG966">
    <cfRule type="expression" dxfId="4349" priority="5178">
      <formula>$CI$1=2</formula>
    </cfRule>
  </conditionalFormatting>
  <conditionalFormatting sqref="AG967">
    <cfRule type="expression" dxfId="4348" priority="5177">
      <formula>$CI$1=3</formula>
    </cfRule>
  </conditionalFormatting>
  <conditionalFormatting sqref="AG968">
    <cfRule type="expression" dxfId="4347" priority="5176">
      <formula>$CI$1=4</formula>
    </cfRule>
  </conditionalFormatting>
  <conditionalFormatting sqref="AG975">
    <cfRule type="expression" dxfId="4346" priority="5091">
      <formula>$CI$1=1</formula>
    </cfRule>
  </conditionalFormatting>
  <conditionalFormatting sqref="AG976">
    <cfRule type="expression" dxfId="4345" priority="5090">
      <formula>$CI$1=2</formula>
    </cfRule>
  </conditionalFormatting>
  <conditionalFormatting sqref="AG977">
    <cfRule type="expression" dxfId="4344" priority="5089">
      <formula>$CI$1=3</formula>
    </cfRule>
  </conditionalFormatting>
  <conditionalFormatting sqref="AG978">
    <cfRule type="expression" dxfId="4343" priority="5088">
      <formula>$CI$1=4</formula>
    </cfRule>
  </conditionalFormatting>
  <conditionalFormatting sqref="AG985">
    <cfRule type="expression" dxfId="4342" priority="5003">
      <formula>$CI$1=1</formula>
    </cfRule>
  </conditionalFormatting>
  <conditionalFormatting sqref="AG986">
    <cfRule type="expression" dxfId="4341" priority="5002">
      <formula>$CI$1=2</formula>
    </cfRule>
  </conditionalFormatting>
  <conditionalFormatting sqref="AG987">
    <cfRule type="expression" dxfId="4340" priority="5001">
      <formula>$CI$1=3</formula>
    </cfRule>
  </conditionalFormatting>
  <conditionalFormatting sqref="AG988">
    <cfRule type="expression" dxfId="4339" priority="5000">
      <formula>$CI$1=4</formula>
    </cfRule>
  </conditionalFormatting>
  <conditionalFormatting sqref="AG995">
    <cfRule type="expression" dxfId="4338" priority="4915">
      <formula>$CI$1=1</formula>
    </cfRule>
  </conditionalFormatting>
  <conditionalFormatting sqref="AG996">
    <cfRule type="expression" dxfId="4337" priority="4914">
      <formula>$CI$1=2</formula>
    </cfRule>
  </conditionalFormatting>
  <conditionalFormatting sqref="AG997">
    <cfRule type="expression" dxfId="4336" priority="4913">
      <formula>$CI$1=3</formula>
    </cfRule>
  </conditionalFormatting>
  <conditionalFormatting sqref="AG998">
    <cfRule type="expression" dxfId="4335" priority="4912">
      <formula>$CI$1=4</formula>
    </cfRule>
  </conditionalFormatting>
  <conditionalFormatting sqref="AG1005">
    <cfRule type="expression" dxfId="4334" priority="4827">
      <formula>$CI$1=1</formula>
    </cfRule>
  </conditionalFormatting>
  <conditionalFormatting sqref="AG1006">
    <cfRule type="expression" dxfId="4333" priority="4826">
      <formula>$CI$1=2</formula>
    </cfRule>
  </conditionalFormatting>
  <conditionalFormatting sqref="AG1007">
    <cfRule type="expression" dxfId="4332" priority="4825">
      <formula>$CI$1=3</formula>
    </cfRule>
  </conditionalFormatting>
  <conditionalFormatting sqref="AG1008">
    <cfRule type="expression" dxfId="4331" priority="4824">
      <formula>$CI$1=4</formula>
    </cfRule>
  </conditionalFormatting>
  <conditionalFormatting sqref="AG1015">
    <cfRule type="expression" dxfId="4330" priority="4739">
      <formula>$CI$1=1</formula>
    </cfRule>
  </conditionalFormatting>
  <conditionalFormatting sqref="AG1016">
    <cfRule type="expression" dxfId="4329" priority="4738">
      <formula>$CI$1=2</formula>
    </cfRule>
  </conditionalFormatting>
  <conditionalFormatting sqref="AG1017">
    <cfRule type="expression" dxfId="4328" priority="4737">
      <formula>$CI$1=3</formula>
    </cfRule>
  </conditionalFormatting>
  <conditionalFormatting sqref="AG1018">
    <cfRule type="expression" dxfId="4327" priority="4736">
      <formula>$CI$1=4</formula>
    </cfRule>
  </conditionalFormatting>
  <conditionalFormatting sqref="AG1025">
    <cfRule type="expression" dxfId="4326" priority="4651">
      <formula>$CI$1=1</formula>
    </cfRule>
  </conditionalFormatting>
  <conditionalFormatting sqref="AG1026">
    <cfRule type="expression" dxfId="4325" priority="4650">
      <formula>$CI$1=2</formula>
    </cfRule>
  </conditionalFormatting>
  <conditionalFormatting sqref="AG1027">
    <cfRule type="expression" dxfId="4324" priority="4649">
      <formula>$CI$1=3</formula>
    </cfRule>
  </conditionalFormatting>
  <conditionalFormatting sqref="AG1028">
    <cfRule type="expression" dxfId="4323" priority="4648">
      <formula>$CI$1=4</formula>
    </cfRule>
  </conditionalFormatting>
  <conditionalFormatting sqref="AG1035">
    <cfRule type="expression" dxfId="4322" priority="4563">
      <formula>$CI$1=1</formula>
    </cfRule>
  </conditionalFormatting>
  <conditionalFormatting sqref="AG1036">
    <cfRule type="expression" dxfId="4321" priority="4562">
      <formula>$CI$1=2</formula>
    </cfRule>
  </conditionalFormatting>
  <conditionalFormatting sqref="AG1037">
    <cfRule type="expression" dxfId="4320" priority="4561">
      <formula>$CI$1=3</formula>
    </cfRule>
  </conditionalFormatting>
  <conditionalFormatting sqref="AG1038">
    <cfRule type="expression" dxfId="4319" priority="4560">
      <formula>$CI$1=4</formula>
    </cfRule>
  </conditionalFormatting>
  <conditionalFormatting sqref="AG1045">
    <cfRule type="expression" dxfId="4318" priority="4475">
      <formula>$CI$1=1</formula>
    </cfRule>
  </conditionalFormatting>
  <conditionalFormatting sqref="AG1046">
    <cfRule type="expression" dxfId="4317" priority="4474">
      <formula>$CI$1=2</formula>
    </cfRule>
  </conditionalFormatting>
  <conditionalFormatting sqref="AG1047">
    <cfRule type="expression" dxfId="4316" priority="4473">
      <formula>$CI$1=3</formula>
    </cfRule>
  </conditionalFormatting>
  <conditionalFormatting sqref="AG1048">
    <cfRule type="expression" dxfId="4315" priority="4472">
      <formula>$CI$1=4</formula>
    </cfRule>
  </conditionalFormatting>
  <conditionalFormatting sqref="AG1055">
    <cfRule type="expression" dxfId="4314" priority="4387">
      <formula>$CI$1=1</formula>
    </cfRule>
  </conditionalFormatting>
  <conditionalFormatting sqref="AG1056">
    <cfRule type="expression" dxfId="4313" priority="4386">
      <formula>$CI$1=2</formula>
    </cfRule>
  </conditionalFormatting>
  <conditionalFormatting sqref="AG1057">
    <cfRule type="expression" dxfId="4312" priority="4385">
      <formula>$CI$1=3</formula>
    </cfRule>
  </conditionalFormatting>
  <conditionalFormatting sqref="AG1058">
    <cfRule type="expression" dxfId="4311" priority="4384">
      <formula>$CI$1=4</formula>
    </cfRule>
  </conditionalFormatting>
  <conditionalFormatting sqref="AG1065">
    <cfRule type="expression" dxfId="4310" priority="4299">
      <formula>$CI$1=1</formula>
    </cfRule>
  </conditionalFormatting>
  <conditionalFormatting sqref="AG1066">
    <cfRule type="expression" dxfId="4309" priority="4298">
      <formula>$CI$1=2</formula>
    </cfRule>
  </conditionalFormatting>
  <conditionalFormatting sqref="AG1067">
    <cfRule type="expression" dxfId="4308" priority="4297">
      <formula>$CI$1=3</formula>
    </cfRule>
  </conditionalFormatting>
  <conditionalFormatting sqref="AG1068">
    <cfRule type="expression" dxfId="4307" priority="4296">
      <formula>$CI$1=4</formula>
    </cfRule>
  </conditionalFormatting>
  <conditionalFormatting sqref="AG1075">
    <cfRule type="expression" dxfId="4306" priority="4211">
      <formula>$CI$1=1</formula>
    </cfRule>
  </conditionalFormatting>
  <conditionalFormatting sqref="AG1076">
    <cfRule type="expression" dxfId="4305" priority="4210">
      <formula>$CI$1=2</formula>
    </cfRule>
  </conditionalFormatting>
  <conditionalFormatting sqref="AG1077">
    <cfRule type="expression" dxfId="4304" priority="4209">
      <formula>$CI$1=3</formula>
    </cfRule>
  </conditionalFormatting>
  <conditionalFormatting sqref="AG1078">
    <cfRule type="expression" dxfId="4303" priority="4208">
      <formula>$CI$1=4</formula>
    </cfRule>
  </conditionalFormatting>
  <conditionalFormatting sqref="AG1085">
    <cfRule type="expression" dxfId="4302" priority="4123">
      <formula>$CI$1=1</formula>
    </cfRule>
  </conditionalFormatting>
  <conditionalFormatting sqref="AG1086">
    <cfRule type="expression" dxfId="4301" priority="4122">
      <formula>$CI$1=2</formula>
    </cfRule>
  </conditionalFormatting>
  <conditionalFormatting sqref="AG1087">
    <cfRule type="expression" dxfId="4300" priority="4121">
      <formula>$CI$1=3</formula>
    </cfRule>
  </conditionalFormatting>
  <conditionalFormatting sqref="AG1088">
    <cfRule type="expression" dxfId="4299" priority="4120">
      <formula>$CI$1=4</formula>
    </cfRule>
  </conditionalFormatting>
  <conditionalFormatting sqref="AG1095">
    <cfRule type="expression" dxfId="4298" priority="4035">
      <formula>$CI$1=1</formula>
    </cfRule>
  </conditionalFormatting>
  <conditionalFormatting sqref="AG1096">
    <cfRule type="expression" dxfId="4297" priority="4034">
      <formula>$CI$1=2</formula>
    </cfRule>
  </conditionalFormatting>
  <conditionalFormatting sqref="AG1097">
    <cfRule type="expression" dxfId="4296" priority="4033">
      <formula>$CI$1=3</formula>
    </cfRule>
  </conditionalFormatting>
  <conditionalFormatting sqref="AG1098">
    <cfRule type="expression" dxfId="4295" priority="4032">
      <formula>$CI$1=4</formula>
    </cfRule>
  </conditionalFormatting>
  <conditionalFormatting sqref="AG1105">
    <cfRule type="expression" dxfId="4294" priority="3947">
      <formula>$CI$1=1</formula>
    </cfRule>
  </conditionalFormatting>
  <conditionalFormatting sqref="AG1106">
    <cfRule type="expression" dxfId="4293" priority="3946">
      <formula>$CI$1=2</formula>
    </cfRule>
  </conditionalFormatting>
  <conditionalFormatting sqref="AG1107">
    <cfRule type="expression" dxfId="4292" priority="3945">
      <formula>$CI$1=3</formula>
    </cfRule>
  </conditionalFormatting>
  <conditionalFormatting sqref="AG1108">
    <cfRule type="expression" dxfId="4291" priority="3944">
      <formula>$CI$1=4</formula>
    </cfRule>
  </conditionalFormatting>
  <conditionalFormatting sqref="AG1115">
    <cfRule type="expression" dxfId="4290" priority="3859">
      <formula>$CI$1=1</formula>
    </cfRule>
  </conditionalFormatting>
  <conditionalFormatting sqref="AG1116">
    <cfRule type="expression" dxfId="4289" priority="3858">
      <formula>$CI$1=2</formula>
    </cfRule>
  </conditionalFormatting>
  <conditionalFormatting sqref="AG1117">
    <cfRule type="expression" dxfId="4288" priority="3857">
      <formula>$CI$1=3</formula>
    </cfRule>
  </conditionalFormatting>
  <conditionalFormatting sqref="AG1118">
    <cfRule type="expression" dxfId="4287" priority="3856">
      <formula>$CI$1=4</formula>
    </cfRule>
  </conditionalFormatting>
  <conditionalFormatting sqref="AG1125">
    <cfRule type="expression" dxfId="4286" priority="3771">
      <formula>$CI$1=1</formula>
    </cfRule>
  </conditionalFormatting>
  <conditionalFormatting sqref="AG1126">
    <cfRule type="expression" dxfId="4285" priority="3770">
      <formula>$CI$1=2</formula>
    </cfRule>
  </conditionalFormatting>
  <conditionalFormatting sqref="AG1127">
    <cfRule type="expression" dxfId="4284" priority="3769">
      <formula>$CI$1=3</formula>
    </cfRule>
  </conditionalFormatting>
  <conditionalFormatting sqref="AG1128">
    <cfRule type="expression" dxfId="4283" priority="3768">
      <formula>$CI$1=4</formula>
    </cfRule>
  </conditionalFormatting>
  <conditionalFormatting sqref="AG1135">
    <cfRule type="expression" dxfId="4282" priority="3683">
      <formula>$CI$1=1</formula>
    </cfRule>
  </conditionalFormatting>
  <conditionalFormatting sqref="AG1136">
    <cfRule type="expression" dxfId="4281" priority="3682">
      <formula>$CI$1=2</formula>
    </cfRule>
  </conditionalFormatting>
  <conditionalFormatting sqref="AG1137">
    <cfRule type="expression" dxfId="4280" priority="3681">
      <formula>$CI$1=3</formula>
    </cfRule>
  </conditionalFormatting>
  <conditionalFormatting sqref="AG1138">
    <cfRule type="expression" dxfId="4279" priority="3680">
      <formula>$CI$1=4</formula>
    </cfRule>
  </conditionalFormatting>
  <conditionalFormatting sqref="AG1145">
    <cfRule type="expression" dxfId="4278" priority="3595">
      <formula>$CI$1=1</formula>
    </cfRule>
  </conditionalFormatting>
  <conditionalFormatting sqref="AG1146">
    <cfRule type="expression" dxfId="4277" priority="3594">
      <formula>$CI$1=2</formula>
    </cfRule>
  </conditionalFormatting>
  <conditionalFormatting sqref="AG1147">
    <cfRule type="expression" dxfId="4276" priority="3593">
      <formula>$CI$1=3</formula>
    </cfRule>
  </conditionalFormatting>
  <conditionalFormatting sqref="AG1148">
    <cfRule type="expression" dxfId="4275" priority="3592">
      <formula>$CI$1=4</formula>
    </cfRule>
  </conditionalFormatting>
  <conditionalFormatting sqref="AG1155">
    <cfRule type="expression" dxfId="4274" priority="3507">
      <formula>$CI$1=1</formula>
    </cfRule>
  </conditionalFormatting>
  <conditionalFormatting sqref="AG1156">
    <cfRule type="expression" dxfId="4273" priority="3506">
      <formula>$CI$1=2</formula>
    </cfRule>
  </conditionalFormatting>
  <conditionalFormatting sqref="AG1157">
    <cfRule type="expression" dxfId="4272" priority="3505">
      <formula>$CI$1=3</formula>
    </cfRule>
  </conditionalFormatting>
  <conditionalFormatting sqref="AG1158">
    <cfRule type="expression" dxfId="4271" priority="3504">
      <formula>$CI$1=4</formula>
    </cfRule>
  </conditionalFormatting>
  <conditionalFormatting sqref="AG1165">
    <cfRule type="expression" dxfId="4270" priority="3419">
      <formula>$CI$1=1</formula>
    </cfRule>
  </conditionalFormatting>
  <conditionalFormatting sqref="AG1166">
    <cfRule type="expression" dxfId="4269" priority="3418">
      <formula>$CI$1=2</formula>
    </cfRule>
  </conditionalFormatting>
  <conditionalFormatting sqref="AG1167">
    <cfRule type="expression" dxfId="4268" priority="3417">
      <formula>$CI$1=3</formula>
    </cfRule>
  </conditionalFormatting>
  <conditionalFormatting sqref="AG1168">
    <cfRule type="expression" dxfId="4267" priority="3416">
      <formula>$CI$1=4</formula>
    </cfRule>
  </conditionalFormatting>
  <conditionalFormatting sqref="AG1175">
    <cfRule type="expression" dxfId="4266" priority="3331">
      <formula>$CI$1=1</formula>
    </cfRule>
  </conditionalFormatting>
  <conditionalFormatting sqref="AG1176">
    <cfRule type="expression" dxfId="4265" priority="3330">
      <formula>$CI$1=2</formula>
    </cfRule>
  </conditionalFormatting>
  <conditionalFormatting sqref="AG1177">
    <cfRule type="expression" dxfId="4264" priority="3329">
      <formula>$CI$1=3</formula>
    </cfRule>
  </conditionalFormatting>
  <conditionalFormatting sqref="AG1178">
    <cfRule type="expression" dxfId="4263" priority="3328">
      <formula>$CI$1=4</formula>
    </cfRule>
  </conditionalFormatting>
  <conditionalFormatting sqref="AG1185">
    <cfRule type="expression" dxfId="4262" priority="3243">
      <formula>$CI$1=1</formula>
    </cfRule>
  </conditionalFormatting>
  <conditionalFormatting sqref="AG1186">
    <cfRule type="expression" dxfId="4261" priority="3242">
      <formula>$CI$1=2</formula>
    </cfRule>
  </conditionalFormatting>
  <conditionalFormatting sqref="AG1187">
    <cfRule type="expression" dxfId="4260" priority="3241">
      <formula>$CI$1=3</formula>
    </cfRule>
  </conditionalFormatting>
  <conditionalFormatting sqref="AG1188">
    <cfRule type="expression" dxfId="4259" priority="3240">
      <formula>$CI$1=4</formula>
    </cfRule>
  </conditionalFormatting>
  <conditionalFormatting sqref="AG1195">
    <cfRule type="expression" dxfId="4258" priority="3155">
      <formula>$CI$1=1</formula>
    </cfRule>
  </conditionalFormatting>
  <conditionalFormatting sqref="AG1196">
    <cfRule type="expression" dxfId="4257" priority="3154">
      <formula>$CI$1=2</formula>
    </cfRule>
  </conditionalFormatting>
  <conditionalFormatting sqref="AG1197">
    <cfRule type="expression" dxfId="4256" priority="3153">
      <formula>$CI$1=3</formula>
    </cfRule>
  </conditionalFormatting>
  <conditionalFormatting sqref="AG1198">
    <cfRule type="expression" dxfId="4255" priority="3152">
      <formula>$CI$1=4</formula>
    </cfRule>
  </conditionalFormatting>
  <conditionalFormatting sqref="AG1205">
    <cfRule type="expression" dxfId="4254" priority="3067">
      <formula>$CI$1=1</formula>
    </cfRule>
  </conditionalFormatting>
  <conditionalFormatting sqref="AG1206">
    <cfRule type="expression" dxfId="4253" priority="3066">
      <formula>$CI$1=2</formula>
    </cfRule>
  </conditionalFormatting>
  <conditionalFormatting sqref="AG1207">
    <cfRule type="expression" dxfId="4252" priority="3065">
      <formula>$CI$1=3</formula>
    </cfRule>
  </conditionalFormatting>
  <conditionalFormatting sqref="AG1208">
    <cfRule type="expression" dxfId="4251" priority="3064">
      <formula>$CI$1=4</formula>
    </cfRule>
  </conditionalFormatting>
  <conditionalFormatting sqref="AG1215">
    <cfRule type="expression" dxfId="4250" priority="2979">
      <formula>$CI$1=1</formula>
    </cfRule>
  </conditionalFormatting>
  <conditionalFormatting sqref="AG1216">
    <cfRule type="expression" dxfId="4249" priority="2978">
      <formula>$CI$1=2</formula>
    </cfRule>
  </conditionalFormatting>
  <conditionalFormatting sqref="AG1217">
    <cfRule type="expression" dxfId="4248" priority="2977">
      <formula>$CI$1=3</formula>
    </cfRule>
  </conditionalFormatting>
  <conditionalFormatting sqref="AG1218">
    <cfRule type="expression" dxfId="4247" priority="2976">
      <formula>$CI$1=4</formula>
    </cfRule>
  </conditionalFormatting>
  <conditionalFormatting sqref="AG1225">
    <cfRule type="expression" dxfId="4246" priority="2891">
      <formula>$CI$1=1</formula>
    </cfRule>
  </conditionalFormatting>
  <conditionalFormatting sqref="AG1226">
    <cfRule type="expression" dxfId="4245" priority="2890">
      <formula>$CI$1=2</formula>
    </cfRule>
  </conditionalFormatting>
  <conditionalFormatting sqref="AG1227">
    <cfRule type="expression" dxfId="4244" priority="2889">
      <formula>$CI$1=3</formula>
    </cfRule>
  </conditionalFormatting>
  <conditionalFormatting sqref="AG1228">
    <cfRule type="expression" dxfId="4243" priority="2888">
      <formula>$CI$1=4</formula>
    </cfRule>
  </conditionalFormatting>
  <conditionalFormatting sqref="AG1235">
    <cfRule type="expression" dxfId="4242" priority="2803">
      <formula>$CI$1=1</formula>
    </cfRule>
  </conditionalFormatting>
  <conditionalFormatting sqref="AG1236">
    <cfRule type="expression" dxfId="4241" priority="2802">
      <formula>$CI$1=2</formula>
    </cfRule>
  </conditionalFormatting>
  <conditionalFormatting sqref="AG1237">
    <cfRule type="expression" dxfId="4240" priority="2801">
      <formula>$CI$1=3</formula>
    </cfRule>
  </conditionalFormatting>
  <conditionalFormatting sqref="AG1238">
    <cfRule type="expression" dxfId="4239" priority="2800">
      <formula>$CI$1=4</formula>
    </cfRule>
  </conditionalFormatting>
  <conditionalFormatting sqref="AG1245">
    <cfRule type="expression" dxfId="4238" priority="2715">
      <formula>$CI$1=1</formula>
    </cfRule>
  </conditionalFormatting>
  <conditionalFormatting sqref="AG1246">
    <cfRule type="expression" dxfId="4237" priority="2714">
      <formula>$CI$1=2</formula>
    </cfRule>
  </conditionalFormatting>
  <conditionalFormatting sqref="AG1247">
    <cfRule type="expression" dxfId="4236" priority="2713">
      <formula>$CI$1=3</formula>
    </cfRule>
  </conditionalFormatting>
  <conditionalFormatting sqref="AG1248">
    <cfRule type="expression" dxfId="4235" priority="2712">
      <formula>$CI$1=4</formula>
    </cfRule>
  </conditionalFormatting>
  <conditionalFormatting sqref="AG1255">
    <cfRule type="expression" dxfId="4234" priority="2627">
      <formula>$CI$1=1</formula>
    </cfRule>
  </conditionalFormatting>
  <conditionalFormatting sqref="AG1256">
    <cfRule type="expression" dxfId="4233" priority="2626">
      <formula>$CI$1=2</formula>
    </cfRule>
  </conditionalFormatting>
  <conditionalFormatting sqref="AG1257">
    <cfRule type="expression" dxfId="4232" priority="2625">
      <formula>$CI$1=3</formula>
    </cfRule>
  </conditionalFormatting>
  <conditionalFormatting sqref="AG1258">
    <cfRule type="expression" dxfId="4231" priority="2624">
      <formula>$CI$1=4</formula>
    </cfRule>
  </conditionalFormatting>
  <conditionalFormatting sqref="AG1265">
    <cfRule type="expression" dxfId="4230" priority="2539">
      <formula>$CI$1=1</formula>
    </cfRule>
  </conditionalFormatting>
  <conditionalFormatting sqref="AG1266">
    <cfRule type="expression" dxfId="4229" priority="2538">
      <formula>$CI$1=2</formula>
    </cfRule>
  </conditionalFormatting>
  <conditionalFormatting sqref="AG1267">
    <cfRule type="expression" dxfId="4228" priority="2537">
      <formula>$CI$1=3</formula>
    </cfRule>
  </conditionalFormatting>
  <conditionalFormatting sqref="AG1268">
    <cfRule type="expression" dxfId="4227" priority="2536">
      <formula>$CI$1=4</formula>
    </cfRule>
  </conditionalFormatting>
  <conditionalFormatting sqref="AG1275">
    <cfRule type="expression" dxfId="4226" priority="2451">
      <formula>$CI$1=1</formula>
    </cfRule>
  </conditionalFormatting>
  <conditionalFormatting sqref="AG1276">
    <cfRule type="expression" dxfId="4225" priority="2450">
      <formula>$CI$1=2</formula>
    </cfRule>
  </conditionalFormatting>
  <conditionalFormatting sqref="AG1277">
    <cfRule type="expression" dxfId="4224" priority="2449">
      <formula>$CI$1=3</formula>
    </cfRule>
  </conditionalFormatting>
  <conditionalFormatting sqref="AG1278">
    <cfRule type="expression" dxfId="4223" priority="2448">
      <formula>$CI$1=4</formula>
    </cfRule>
  </conditionalFormatting>
  <conditionalFormatting sqref="AG1285">
    <cfRule type="expression" dxfId="4222" priority="2363">
      <formula>$CI$1=1</formula>
    </cfRule>
  </conditionalFormatting>
  <conditionalFormatting sqref="AG1286">
    <cfRule type="expression" dxfId="4221" priority="2362">
      <formula>$CI$1=2</formula>
    </cfRule>
  </conditionalFormatting>
  <conditionalFormatting sqref="AG1287">
    <cfRule type="expression" dxfId="4220" priority="2361">
      <formula>$CI$1=3</formula>
    </cfRule>
  </conditionalFormatting>
  <conditionalFormatting sqref="AG1288">
    <cfRule type="expression" dxfId="4219" priority="2360">
      <formula>$CI$1=4</formula>
    </cfRule>
  </conditionalFormatting>
  <conditionalFormatting sqref="AG1295">
    <cfRule type="expression" dxfId="4218" priority="2275">
      <formula>$CI$1=1</formula>
    </cfRule>
  </conditionalFormatting>
  <conditionalFormatting sqref="AG1296">
    <cfRule type="expression" dxfId="4217" priority="2274">
      <formula>$CI$1=2</formula>
    </cfRule>
  </conditionalFormatting>
  <conditionalFormatting sqref="AG1297">
    <cfRule type="expression" dxfId="4216" priority="2273">
      <formula>$CI$1=3</formula>
    </cfRule>
  </conditionalFormatting>
  <conditionalFormatting sqref="AG1298">
    <cfRule type="expression" dxfId="4215" priority="2272">
      <formula>$CI$1=4</formula>
    </cfRule>
  </conditionalFormatting>
  <conditionalFormatting sqref="AG1305">
    <cfRule type="expression" dxfId="4214" priority="2187">
      <formula>$CI$1=1</formula>
    </cfRule>
  </conditionalFormatting>
  <conditionalFormatting sqref="AG1306">
    <cfRule type="expression" dxfId="4213" priority="2186">
      <formula>$CI$1=2</formula>
    </cfRule>
  </conditionalFormatting>
  <conditionalFormatting sqref="AG1307">
    <cfRule type="expression" dxfId="4212" priority="2185">
      <formula>$CI$1=3</formula>
    </cfRule>
  </conditionalFormatting>
  <conditionalFormatting sqref="AG1308">
    <cfRule type="expression" dxfId="4211" priority="2184">
      <formula>$CI$1=4</formula>
    </cfRule>
  </conditionalFormatting>
  <conditionalFormatting sqref="AG1315">
    <cfRule type="expression" dxfId="4210" priority="2099">
      <formula>$CI$1=1</formula>
    </cfRule>
  </conditionalFormatting>
  <conditionalFormatting sqref="AG1316">
    <cfRule type="expression" dxfId="4209" priority="2098">
      <formula>$CI$1=2</formula>
    </cfRule>
  </conditionalFormatting>
  <conditionalFormatting sqref="AG1317">
    <cfRule type="expression" dxfId="4208" priority="2097">
      <formula>$CI$1=3</formula>
    </cfRule>
  </conditionalFormatting>
  <conditionalFormatting sqref="AG1318">
    <cfRule type="expression" dxfId="4207" priority="2096">
      <formula>$CI$1=4</formula>
    </cfRule>
  </conditionalFormatting>
  <conditionalFormatting sqref="AG1325">
    <cfRule type="expression" dxfId="4206" priority="2011">
      <formula>$CI$1=1</formula>
    </cfRule>
  </conditionalFormatting>
  <conditionalFormatting sqref="AG1326">
    <cfRule type="expression" dxfId="4205" priority="2010">
      <formula>$CI$1=2</formula>
    </cfRule>
  </conditionalFormatting>
  <conditionalFormatting sqref="AG1327">
    <cfRule type="expression" dxfId="4204" priority="2009">
      <formula>$CI$1=3</formula>
    </cfRule>
  </conditionalFormatting>
  <conditionalFormatting sqref="AG1328">
    <cfRule type="expression" dxfId="4203" priority="2008">
      <formula>$CI$1=4</formula>
    </cfRule>
  </conditionalFormatting>
  <conditionalFormatting sqref="AG1335">
    <cfRule type="expression" dxfId="4202" priority="1923">
      <formula>$CI$1=1</formula>
    </cfRule>
  </conditionalFormatting>
  <conditionalFormatting sqref="AG1336">
    <cfRule type="expression" dxfId="4201" priority="1922">
      <formula>$CI$1=2</formula>
    </cfRule>
  </conditionalFormatting>
  <conditionalFormatting sqref="AG1337">
    <cfRule type="expression" dxfId="4200" priority="1921">
      <formula>$CI$1=3</formula>
    </cfRule>
  </conditionalFormatting>
  <conditionalFormatting sqref="AG1338">
    <cfRule type="expression" dxfId="4199" priority="1920">
      <formula>$CI$1=4</formula>
    </cfRule>
  </conditionalFormatting>
  <conditionalFormatting sqref="AG1345">
    <cfRule type="expression" dxfId="4198" priority="1835">
      <formula>$CI$1=1</formula>
    </cfRule>
  </conditionalFormatting>
  <conditionalFormatting sqref="AG1346">
    <cfRule type="expression" dxfId="4197" priority="1834">
      <formula>$CI$1=2</formula>
    </cfRule>
  </conditionalFormatting>
  <conditionalFormatting sqref="AG1347">
    <cfRule type="expression" dxfId="4196" priority="1833">
      <formula>$CI$1=3</formula>
    </cfRule>
  </conditionalFormatting>
  <conditionalFormatting sqref="AG1348">
    <cfRule type="expression" dxfId="4195" priority="1832">
      <formula>$CI$1=4</formula>
    </cfRule>
  </conditionalFormatting>
  <conditionalFormatting sqref="AG1355">
    <cfRule type="expression" dxfId="4194" priority="1747">
      <formula>$CI$1=1</formula>
    </cfRule>
  </conditionalFormatting>
  <conditionalFormatting sqref="AG1356">
    <cfRule type="expression" dxfId="4193" priority="1746">
      <formula>$CI$1=2</formula>
    </cfRule>
  </conditionalFormatting>
  <conditionalFormatting sqref="AG1357">
    <cfRule type="expression" dxfId="4192" priority="1745">
      <formula>$CI$1=3</formula>
    </cfRule>
  </conditionalFormatting>
  <conditionalFormatting sqref="AG1358">
    <cfRule type="expression" dxfId="4191" priority="1744">
      <formula>$CI$1=4</formula>
    </cfRule>
  </conditionalFormatting>
  <conditionalFormatting sqref="AG1365">
    <cfRule type="expression" dxfId="4190" priority="1659">
      <formula>$CI$1=1</formula>
    </cfRule>
  </conditionalFormatting>
  <conditionalFormatting sqref="AG1366">
    <cfRule type="expression" dxfId="4189" priority="1658">
      <formula>$CI$1=2</formula>
    </cfRule>
  </conditionalFormatting>
  <conditionalFormatting sqref="AG1367">
    <cfRule type="expression" dxfId="4188" priority="1657">
      <formula>$CI$1=3</formula>
    </cfRule>
  </conditionalFormatting>
  <conditionalFormatting sqref="AG1368">
    <cfRule type="expression" dxfId="4187" priority="1656">
      <formula>$CI$1=4</formula>
    </cfRule>
  </conditionalFormatting>
  <conditionalFormatting sqref="AG1375">
    <cfRule type="expression" dxfId="4186" priority="1571">
      <formula>$CI$1=1</formula>
    </cfRule>
  </conditionalFormatting>
  <conditionalFormatting sqref="AG1376">
    <cfRule type="expression" dxfId="4185" priority="1570">
      <formula>$CI$1=2</formula>
    </cfRule>
  </conditionalFormatting>
  <conditionalFormatting sqref="AG1377">
    <cfRule type="expression" dxfId="4184" priority="1569">
      <formula>$CI$1=3</formula>
    </cfRule>
  </conditionalFormatting>
  <conditionalFormatting sqref="AG1378">
    <cfRule type="expression" dxfId="4183" priority="1568">
      <formula>$CI$1=4</formula>
    </cfRule>
  </conditionalFormatting>
  <conditionalFormatting sqref="AG1385">
    <cfRule type="expression" dxfId="4182" priority="1483">
      <formula>$CI$1=1</formula>
    </cfRule>
  </conditionalFormatting>
  <conditionalFormatting sqref="AG1386">
    <cfRule type="expression" dxfId="4181" priority="1482">
      <formula>$CI$1=2</formula>
    </cfRule>
  </conditionalFormatting>
  <conditionalFormatting sqref="AG1387">
    <cfRule type="expression" dxfId="4180" priority="1481">
      <formula>$CI$1=3</formula>
    </cfRule>
  </conditionalFormatting>
  <conditionalFormatting sqref="AG1388">
    <cfRule type="expression" dxfId="4179" priority="1480">
      <formula>$CI$1=4</formula>
    </cfRule>
  </conditionalFormatting>
  <conditionalFormatting sqref="AG1395">
    <cfRule type="expression" dxfId="4178" priority="1395">
      <formula>$CI$1=1</formula>
    </cfRule>
  </conditionalFormatting>
  <conditionalFormatting sqref="AG1396">
    <cfRule type="expression" dxfId="4177" priority="1394">
      <formula>$CI$1=2</formula>
    </cfRule>
  </conditionalFormatting>
  <conditionalFormatting sqref="AG1397">
    <cfRule type="expression" dxfId="4176" priority="1393">
      <formula>$CI$1=3</formula>
    </cfRule>
  </conditionalFormatting>
  <conditionalFormatting sqref="AG1398">
    <cfRule type="expression" dxfId="4175" priority="1392">
      <formula>$CI$1=4</formula>
    </cfRule>
  </conditionalFormatting>
  <conditionalFormatting sqref="AG1405">
    <cfRule type="expression" dxfId="4174" priority="1307">
      <formula>$CI$1=1</formula>
    </cfRule>
  </conditionalFormatting>
  <conditionalFormatting sqref="AG1406">
    <cfRule type="expression" dxfId="4173" priority="1306">
      <formula>$CI$1=2</formula>
    </cfRule>
  </conditionalFormatting>
  <conditionalFormatting sqref="AG1407">
    <cfRule type="expression" dxfId="4172" priority="1305">
      <formula>$CI$1=3</formula>
    </cfRule>
  </conditionalFormatting>
  <conditionalFormatting sqref="AG1408">
    <cfRule type="expression" dxfId="4171" priority="1304">
      <formula>$CI$1=4</formula>
    </cfRule>
  </conditionalFormatting>
  <conditionalFormatting sqref="AG1415">
    <cfRule type="expression" dxfId="4170" priority="1219">
      <formula>$CI$1=1</formula>
    </cfRule>
  </conditionalFormatting>
  <conditionalFormatting sqref="AG1416">
    <cfRule type="expression" dxfId="4169" priority="1218">
      <formula>$CI$1=2</formula>
    </cfRule>
  </conditionalFormatting>
  <conditionalFormatting sqref="AG1417">
    <cfRule type="expression" dxfId="4168" priority="1217">
      <formula>$CI$1=3</formula>
    </cfRule>
  </conditionalFormatting>
  <conditionalFormatting sqref="AG1418">
    <cfRule type="expression" dxfId="4167" priority="1216">
      <formula>$CI$1=4</formula>
    </cfRule>
  </conditionalFormatting>
  <conditionalFormatting sqref="AG1425">
    <cfRule type="expression" dxfId="4166" priority="1131">
      <formula>$CI$1=1</formula>
    </cfRule>
  </conditionalFormatting>
  <conditionalFormatting sqref="AG1426">
    <cfRule type="expression" dxfId="4165" priority="1130">
      <formula>$CI$1=2</formula>
    </cfRule>
  </conditionalFormatting>
  <conditionalFormatting sqref="AG1427">
    <cfRule type="expression" dxfId="4164" priority="1129">
      <formula>$CI$1=3</formula>
    </cfRule>
  </conditionalFormatting>
  <conditionalFormatting sqref="AG1428">
    <cfRule type="expression" dxfId="4163" priority="1128">
      <formula>$CI$1=4</formula>
    </cfRule>
  </conditionalFormatting>
  <conditionalFormatting sqref="AG1435">
    <cfRule type="expression" dxfId="4162" priority="1043">
      <formula>$CI$1=1</formula>
    </cfRule>
  </conditionalFormatting>
  <conditionalFormatting sqref="AG1436">
    <cfRule type="expression" dxfId="4161" priority="1042">
      <formula>$CI$1=2</formula>
    </cfRule>
  </conditionalFormatting>
  <conditionalFormatting sqref="AG1437">
    <cfRule type="expression" dxfId="4160" priority="1041">
      <formula>$CI$1=3</formula>
    </cfRule>
  </conditionalFormatting>
  <conditionalFormatting sqref="AG1438">
    <cfRule type="expression" dxfId="4159" priority="1040">
      <formula>$CI$1=4</formula>
    </cfRule>
  </conditionalFormatting>
  <conditionalFormatting sqref="AG1445">
    <cfRule type="expression" dxfId="4158" priority="955">
      <formula>$CI$1=1</formula>
    </cfRule>
  </conditionalFormatting>
  <conditionalFormatting sqref="AG1446">
    <cfRule type="expression" dxfId="4157" priority="954">
      <formula>$CI$1=2</formula>
    </cfRule>
  </conditionalFormatting>
  <conditionalFormatting sqref="AG1447">
    <cfRule type="expression" dxfId="4156" priority="953">
      <formula>$CI$1=3</formula>
    </cfRule>
  </conditionalFormatting>
  <conditionalFormatting sqref="AG1448">
    <cfRule type="expression" dxfId="4155" priority="952">
      <formula>$CI$1=4</formula>
    </cfRule>
  </conditionalFormatting>
  <conditionalFormatting sqref="AG1455">
    <cfRule type="expression" dxfId="4154" priority="867">
      <formula>$CI$1=1</formula>
    </cfRule>
  </conditionalFormatting>
  <conditionalFormatting sqref="AG1456">
    <cfRule type="expression" dxfId="4153" priority="866">
      <formula>$CI$1=2</formula>
    </cfRule>
  </conditionalFormatting>
  <conditionalFormatting sqref="AG1457">
    <cfRule type="expression" dxfId="4152" priority="865">
      <formula>$CI$1=3</formula>
    </cfRule>
  </conditionalFormatting>
  <conditionalFormatting sqref="AG1458">
    <cfRule type="expression" dxfId="4151" priority="864">
      <formula>$CI$1=4</formula>
    </cfRule>
  </conditionalFormatting>
  <conditionalFormatting sqref="AG1465">
    <cfRule type="expression" dxfId="4150" priority="779">
      <formula>$CI$1=1</formula>
    </cfRule>
  </conditionalFormatting>
  <conditionalFormatting sqref="AG1466">
    <cfRule type="expression" dxfId="4149" priority="778">
      <formula>$CI$1=2</formula>
    </cfRule>
  </conditionalFormatting>
  <conditionalFormatting sqref="AG1467">
    <cfRule type="expression" dxfId="4148" priority="777">
      <formula>$CI$1=3</formula>
    </cfRule>
  </conditionalFormatting>
  <conditionalFormatting sqref="AG1468">
    <cfRule type="expression" dxfId="4147" priority="776">
      <formula>$CI$1=4</formula>
    </cfRule>
  </conditionalFormatting>
  <conditionalFormatting sqref="AG1475">
    <cfRule type="expression" dxfId="4146" priority="691">
      <formula>$CI$1=1</formula>
    </cfRule>
  </conditionalFormatting>
  <conditionalFormatting sqref="AG1476">
    <cfRule type="expression" dxfId="4145" priority="690">
      <formula>$CI$1=2</formula>
    </cfRule>
  </conditionalFormatting>
  <conditionalFormatting sqref="AG1477">
    <cfRule type="expression" dxfId="4144" priority="689">
      <formula>$CI$1=3</formula>
    </cfRule>
  </conditionalFormatting>
  <conditionalFormatting sqref="AG1478">
    <cfRule type="expression" dxfId="4143" priority="688">
      <formula>$CI$1=4</formula>
    </cfRule>
  </conditionalFormatting>
  <conditionalFormatting sqref="AG1485">
    <cfRule type="expression" dxfId="4142" priority="603">
      <formula>$CI$1=1</formula>
    </cfRule>
  </conditionalFormatting>
  <conditionalFormatting sqref="AG1486">
    <cfRule type="expression" dxfId="4141" priority="602">
      <formula>$CI$1=2</formula>
    </cfRule>
  </conditionalFormatting>
  <conditionalFormatting sqref="AG1487">
    <cfRule type="expression" dxfId="4140" priority="601">
      <formula>$CI$1=3</formula>
    </cfRule>
  </conditionalFormatting>
  <conditionalFormatting sqref="AG1488">
    <cfRule type="expression" dxfId="4139" priority="600">
      <formula>$CI$1=4</formula>
    </cfRule>
  </conditionalFormatting>
  <conditionalFormatting sqref="AG1495">
    <cfRule type="expression" dxfId="4138" priority="515">
      <formula>$CI$1=1</formula>
    </cfRule>
  </conditionalFormatting>
  <conditionalFormatting sqref="AG1496">
    <cfRule type="expression" dxfId="4137" priority="514">
      <formula>$CI$1=2</formula>
    </cfRule>
  </conditionalFormatting>
  <conditionalFormatting sqref="AG1497">
    <cfRule type="expression" dxfId="4136" priority="513">
      <formula>$CI$1=3</formula>
    </cfRule>
  </conditionalFormatting>
  <conditionalFormatting sqref="AG1498">
    <cfRule type="expression" dxfId="4135" priority="512">
      <formula>$CI$1=4</formula>
    </cfRule>
  </conditionalFormatting>
  <conditionalFormatting sqref="AI5">
    <cfRule type="expression" dxfId="4134" priority="23411">
      <formula>$CI$1=1</formula>
    </cfRule>
  </conditionalFormatting>
  <conditionalFormatting sqref="AI6">
    <cfRule type="expression" dxfId="4133" priority="23410">
      <formula>$CI$1=2</formula>
    </cfRule>
  </conditionalFormatting>
  <conditionalFormatting sqref="AI7">
    <cfRule type="expression" dxfId="4132" priority="23409">
      <formula>$CI$1=3</formula>
    </cfRule>
  </conditionalFormatting>
  <conditionalFormatting sqref="AI8">
    <cfRule type="expression" dxfId="4131" priority="23408">
      <formula>$CI$1=4</formula>
    </cfRule>
  </conditionalFormatting>
  <conditionalFormatting sqref="AI15">
    <cfRule type="expression" dxfId="4130" priority="13535">
      <formula>$CI$1=1</formula>
    </cfRule>
  </conditionalFormatting>
  <conditionalFormatting sqref="AI16">
    <cfRule type="expression" dxfId="4129" priority="13534">
      <formula>$CI$1=2</formula>
    </cfRule>
  </conditionalFormatting>
  <conditionalFormatting sqref="AI17">
    <cfRule type="expression" dxfId="4128" priority="13533">
      <formula>$CI$1=3</formula>
    </cfRule>
  </conditionalFormatting>
  <conditionalFormatting sqref="AI18">
    <cfRule type="expression" dxfId="4127" priority="13532">
      <formula>$CI$1=4</formula>
    </cfRule>
  </conditionalFormatting>
  <conditionalFormatting sqref="AI25">
    <cfRule type="expression" dxfId="4126" priority="13447">
      <formula>$CI$1=1</formula>
    </cfRule>
  </conditionalFormatting>
  <conditionalFormatting sqref="AI26">
    <cfRule type="expression" dxfId="4125" priority="13446">
      <formula>$CI$1=2</formula>
    </cfRule>
  </conditionalFormatting>
  <conditionalFormatting sqref="AI27">
    <cfRule type="expression" dxfId="4124" priority="13445">
      <formula>$CI$1=3</formula>
    </cfRule>
  </conditionalFormatting>
  <conditionalFormatting sqref="AI28">
    <cfRule type="expression" dxfId="4123" priority="13444">
      <formula>$CI$1=4</formula>
    </cfRule>
  </conditionalFormatting>
  <conditionalFormatting sqref="AI35">
    <cfRule type="expression" dxfId="4122" priority="13359">
      <formula>$CI$1=1</formula>
    </cfRule>
  </conditionalFormatting>
  <conditionalFormatting sqref="AI36">
    <cfRule type="expression" dxfId="4121" priority="13358">
      <formula>$CI$1=2</formula>
    </cfRule>
  </conditionalFormatting>
  <conditionalFormatting sqref="AI37">
    <cfRule type="expression" dxfId="4120" priority="13357">
      <formula>$CI$1=3</formula>
    </cfRule>
  </conditionalFormatting>
  <conditionalFormatting sqref="AI38">
    <cfRule type="expression" dxfId="4119" priority="13356">
      <formula>$CI$1=4</formula>
    </cfRule>
  </conditionalFormatting>
  <conditionalFormatting sqref="AI45">
    <cfRule type="expression" dxfId="4118" priority="13271">
      <formula>$CI$1=1</formula>
    </cfRule>
  </conditionalFormatting>
  <conditionalFormatting sqref="AI46">
    <cfRule type="expression" dxfId="4117" priority="13270">
      <formula>$CI$1=2</formula>
    </cfRule>
  </conditionalFormatting>
  <conditionalFormatting sqref="AI47">
    <cfRule type="expression" dxfId="4116" priority="13269">
      <formula>$CI$1=3</formula>
    </cfRule>
  </conditionalFormatting>
  <conditionalFormatting sqref="AI48">
    <cfRule type="expression" dxfId="4115" priority="13268">
      <formula>$CI$1=4</formula>
    </cfRule>
  </conditionalFormatting>
  <conditionalFormatting sqref="AI55">
    <cfRule type="expression" dxfId="4114" priority="13183">
      <formula>$CI$1=1</formula>
    </cfRule>
  </conditionalFormatting>
  <conditionalFormatting sqref="AI56">
    <cfRule type="expression" dxfId="4113" priority="13182">
      <formula>$CI$1=2</formula>
    </cfRule>
  </conditionalFormatting>
  <conditionalFormatting sqref="AI57">
    <cfRule type="expression" dxfId="4112" priority="13181">
      <formula>$CI$1=3</formula>
    </cfRule>
  </conditionalFormatting>
  <conditionalFormatting sqref="AI58">
    <cfRule type="expression" dxfId="4111" priority="13180">
      <formula>$CI$1=4</formula>
    </cfRule>
  </conditionalFormatting>
  <conditionalFormatting sqref="AI65">
    <cfRule type="expression" dxfId="4110" priority="13095">
      <formula>$CI$1=1</formula>
    </cfRule>
  </conditionalFormatting>
  <conditionalFormatting sqref="AI66">
    <cfRule type="expression" dxfId="4109" priority="13094">
      <formula>$CI$1=2</formula>
    </cfRule>
  </conditionalFormatting>
  <conditionalFormatting sqref="AI67">
    <cfRule type="expression" dxfId="4108" priority="13093">
      <formula>$CI$1=3</formula>
    </cfRule>
  </conditionalFormatting>
  <conditionalFormatting sqref="AI68">
    <cfRule type="expression" dxfId="4107" priority="13092">
      <formula>$CI$1=4</formula>
    </cfRule>
  </conditionalFormatting>
  <conditionalFormatting sqref="AI75">
    <cfRule type="expression" dxfId="4106" priority="13007">
      <formula>$CI$1=1</formula>
    </cfRule>
  </conditionalFormatting>
  <conditionalFormatting sqref="AI76">
    <cfRule type="expression" dxfId="4105" priority="13006">
      <formula>$CI$1=2</formula>
    </cfRule>
  </conditionalFormatting>
  <conditionalFormatting sqref="AI77">
    <cfRule type="expression" dxfId="4104" priority="13005">
      <formula>$CI$1=3</formula>
    </cfRule>
  </conditionalFormatting>
  <conditionalFormatting sqref="AI78">
    <cfRule type="expression" dxfId="4103" priority="13004">
      <formula>$CI$1=4</formula>
    </cfRule>
  </conditionalFormatting>
  <conditionalFormatting sqref="AI85">
    <cfRule type="expression" dxfId="4102" priority="12919">
      <formula>$CI$1=1</formula>
    </cfRule>
  </conditionalFormatting>
  <conditionalFormatting sqref="AI86">
    <cfRule type="expression" dxfId="4101" priority="12918">
      <formula>$CI$1=2</formula>
    </cfRule>
  </conditionalFormatting>
  <conditionalFormatting sqref="AI87">
    <cfRule type="expression" dxfId="4100" priority="12917">
      <formula>$CI$1=3</formula>
    </cfRule>
  </conditionalFormatting>
  <conditionalFormatting sqref="AI88">
    <cfRule type="expression" dxfId="4099" priority="12916">
      <formula>$CI$1=4</formula>
    </cfRule>
  </conditionalFormatting>
  <conditionalFormatting sqref="AI95">
    <cfRule type="expression" dxfId="4098" priority="12831">
      <formula>$CI$1=1</formula>
    </cfRule>
  </conditionalFormatting>
  <conditionalFormatting sqref="AI96">
    <cfRule type="expression" dxfId="4097" priority="12830">
      <formula>$CI$1=2</formula>
    </cfRule>
  </conditionalFormatting>
  <conditionalFormatting sqref="AI97">
    <cfRule type="expression" dxfId="4096" priority="12829">
      <formula>$CI$1=3</formula>
    </cfRule>
  </conditionalFormatting>
  <conditionalFormatting sqref="AI98">
    <cfRule type="expression" dxfId="4095" priority="12828">
      <formula>$CI$1=4</formula>
    </cfRule>
  </conditionalFormatting>
  <conditionalFormatting sqref="AI105">
    <cfRule type="expression" dxfId="4094" priority="12743">
      <formula>$CI$1=1</formula>
    </cfRule>
  </conditionalFormatting>
  <conditionalFormatting sqref="AI106">
    <cfRule type="expression" dxfId="4093" priority="12742">
      <formula>$CI$1=2</formula>
    </cfRule>
  </conditionalFormatting>
  <conditionalFormatting sqref="AI107">
    <cfRule type="expression" dxfId="4092" priority="12741">
      <formula>$CI$1=3</formula>
    </cfRule>
  </conditionalFormatting>
  <conditionalFormatting sqref="AI108">
    <cfRule type="expression" dxfId="4091" priority="12740">
      <formula>$CI$1=4</formula>
    </cfRule>
  </conditionalFormatting>
  <conditionalFormatting sqref="AI115">
    <cfRule type="expression" dxfId="4090" priority="12655">
      <formula>$CI$1=1</formula>
    </cfRule>
  </conditionalFormatting>
  <conditionalFormatting sqref="AI116">
    <cfRule type="expression" dxfId="4089" priority="12654">
      <formula>$CI$1=2</formula>
    </cfRule>
  </conditionalFormatting>
  <conditionalFormatting sqref="AI117">
    <cfRule type="expression" dxfId="4088" priority="12653">
      <formula>$CI$1=3</formula>
    </cfRule>
  </conditionalFormatting>
  <conditionalFormatting sqref="AI118">
    <cfRule type="expression" dxfId="4087" priority="12652">
      <formula>$CI$1=4</formula>
    </cfRule>
  </conditionalFormatting>
  <conditionalFormatting sqref="AI125 AI135">
    <cfRule type="expression" dxfId="4086" priority="12479">
      <formula>$CI$1=1</formula>
    </cfRule>
  </conditionalFormatting>
  <conditionalFormatting sqref="AI126 AI136">
    <cfRule type="expression" dxfId="4085" priority="12478">
      <formula>$CI$1=2</formula>
    </cfRule>
  </conditionalFormatting>
  <conditionalFormatting sqref="AI127 AI137">
    <cfRule type="expression" dxfId="4084" priority="12477">
      <formula>$CI$1=3</formula>
    </cfRule>
  </conditionalFormatting>
  <conditionalFormatting sqref="AI128 AI138">
    <cfRule type="expression" dxfId="4083" priority="12476">
      <formula>$CI$1=4</formula>
    </cfRule>
  </conditionalFormatting>
  <conditionalFormatting sqref="AI145 AI155">
    <cfRule type="expression" dxfId="4082" priority="12303">
      <formula>$CI$1=1</formula>
    </cfRule>
  </conditionalFormatting>
  <conditionalFormatting sqref="AI146 AI156">
    <cfRule type="expression" dxfId="4081" priority="12302">
      <formula>$CI$1=2</formula>
    </cfRule>
  </conditionalFormatting>
  <conditionalFormatting sqref="AI147 AI157">
    <cfRule type="expression" dxfId="4080" priority="12301">
      <formula>$CI$1=3</formula>
    </cfRule>
  </conditionalFormatting>
  <conditionalFormatting sqref="AI148 AI158">
    <cfRule type="expression" dxfId="4079" priority="12300">
      <formula>$CI$1=4</formula>
    </cfRule>
  </conditionalFormatting>
  <conditionalFormatting sqref="AI165">
    <cfRule type="expression" dxfId="4078" priority="12215">
      <formula>$CI$1=1</formula>
    </cfRule>
  </conditionalFormatting>
  <conditionalFormatting sqref="AI166">
    <cfRule type="expression" dxfId="4077" priority="12214">
      <formula>$CI$1=2</formula>
    </cfRule>
  </conditionalFormatting>
  <conditionalFormatting sqref="AI167">
    <cfRule type="expression" dxfId="4076" priority="12213">
      <formula>$CI$1=3</formula>
    </cfRule>
  </conditionalFormatting>
  <conditionalFormatting sqref="AI168">
    <cfRule type="expression" dxfId="4075" priority="12212">
      <formula>$CI$1=4</formula>
    </cfRule>
  </conditionalFormatting>
  <conditionalFormatting sqref="AI175">
    <cfRule type="expression" dxfId="4074" priority="12127">
      <formula>$CI$1=1</formula>
    </cfRule>
  </conditionalFormatting>
  <conditionalFormatting sqref="AI176">
    <cfRule type="expression" dxfId="4073" priority="12126">
      <formula>$CI$1=2</formula>
    </cfRule>
  </conditionalFormatting>
  <conditionalFormatting sqref="AI177">
    <cfRule type="expression" dxfId="4072" priority="12125">
      <formula>$CI$1=3</formula>
    </cfRule>
  </conditionalFormatting>
  <conditionalFormatting sqref="AI178">
    <cfRule type="expression" dxfId="4071" priority="12124">
      <formula>$CI$1=4</formula>
    </cfRule>
  </conditionalFormatting>
  <conditionalFormatting sqref="AI185 AI195">
    <cfRule type="expression" dxfId="4070" priority="11951">
      <formula>$CI$1=1</formula>
    </cfRule>
  </conditionalFormatting>
  <conditionalFormatting sqref="AI186 AI196">
    <cfRule type="expression" dxfId="4069" priority="11950">
      <formula>$CI$1=2</formula>
    </cfRule>
  </conditionalFormatting>
  <conditionalFormatting sqref="AI187 AI197">
    <cfRule type="expression" dxfId="4068" priority="11949">
      <formula>$CI$1=3</formula>
    </cfRule>
  </conditionalFormatting>
  <conditionalFormatting sqref="AI188 AI198">
    <cfRule type="expression" dxfId="4067" priority="11948">
      <formula>$CI$1=4</formula>
    </cfRule>
  </conditionalFormatting>
  <conditionalFormatting sqref="AI205">
    <cfRule type="expression" dxfId="4066" priority="11863">
      <formula>$CI$1=1</formula>
    </cfRule>
  </conditionalFormatting>
  <conditionalFormatting sqref="AI206">
    <cfRule type="expression" dxfId="4065" priority="11862">
      <formula>$CI$1=2</formula>
    </cfRule>
  </conditionalFormatting>
  <conditionalFormatting sqref="AI207">
    <cfRule type="expression" dxfId="4064" priority="11861">
      <formula>$CI$1=3</formula>
    </cfRule>
  </conditionalFormatting>
  <conditionalFormatting sqref="AI208">
    <cfRule type="expression" dxfId="4063" priority="11860">
      <formula>$CI$1=4</formula>
    </cfRule>
  </conditionalFormatting>
  <conditionalFormatting sqref="AI215">
    <cfRule type="expression" dxfId="4062" priority="11775">
      <formula>$CI$1=1</formula>
    </cfRule>
  </conditionalFormatting>
  <conditionalFormatting sqref="AI216">
    <cfRule type="expression" dxfId="4061" priority="11774">
      <formula>$CI$1=2</formula>
    </cfRule>
  </conditionalFormatting>
  <conditionalFormatting sqref="AI217">
    <cfRule type="expression" dxfId="4060" priority="11773">
      <formula>$CI$1=3</formula>
    </cfRule>
  </conditionalFormatting>
  <conditionalFormatting sqref="AI218">
    <cfRule type="expression" dxfId="4059" priority="11772">
      <formula>$CI$1=4</formula>
    </cfRule>
  </conditionalFormatting>
  <conditionalFormatting sqref="AI225">
    <cfRule type="expression" dxfId="4058" priority="11687">
      <formula>$CI$1=1</formula>
    </cfRule>
  </conditionalFormatting>
  <conditionalFormatting sqref="AI226">
    <cfRule type="expression" dxfId="4057" priority="11686">
      <formula>$CI$1=2</formula>
    </cfRule>
  </conditionalFormatting>
  <conditionalFormatting sqref="AI227">
    <cfRule type="expression" dxfId="4056" priority="11685">
      <formula>$CI$1=3</formula>
    </cfRule>
  </conditionalFormatting>
  <conditionalFormatting sqref="AI228">
    <cfRule type="expression" dxfId="4055" priority="11684">
      <formula>$CI$1=4</formula>
    </cfRule>
  </conditionalFormatting>
  <conditionalFormatting sqref="AI235">
    <cfRule type="expression" dxfId="4054" priority="11599">
      <formula>$CI$1=1</formula>
    </cfRule>
  </conditionalFormatting>
  <conditionalFormatting sqref="AI236">
    <cfRule type="expression" dxfId="4053" priority="11598">
      <formula>$CI$1=2</formula>
    </cfRule>
  </conditionalFormatting>
  <conditionalFormatting sqref="AI237">
    <cfRule type="expression" dxfId="4052" priority="11597">
      <formula>$CI$1=3</formula>
    </cfRule>
  </conditionalFormatting>
  <conditionalFormatting sqref="AI238">
    <cfRule type="expression" dxfId="4051" priority="11596">
      <formula>$CI$1=4</formula>
    </cfRule>
  </conditionalFormatting>
  <conditionalFormatting sqref="AI245">
    <cfRule type="expression" dxfId="4050" priority="11511">
      <formula>$CI$1=1</formula>
    </cfRule>
  </conditionalFormatting>
  <conditionalFormatting sqref="AI246">
    <cfRule type="expression" dxfId="4049" priority="11510">
      <formula>$CI$1=2</formula>
    </cfRule>
  </conditionalFormatting>
  <conditionalFormatting sqref="AI247">
    <cfRule type="expression" dxfId="4048" priority="11509">
      <formula>$CI$1=3</formula>
    </cfRule>
  </conditionalFormatting>
  <conditionalFormatting sqref="AI248">
    <cfRule type="expression" dxfId="4047" priority="11508">
      <formula>$CI$1=4</formula>
    </cfRule>
  </conditionalFormatting>
  <conditionalFormatting sqref="AI255">
    <cfRule type="expression" dxfId="4046" priority="11423">
      <formula>$CI$1=1</formula>
    </cfRule>
  </conditionalFormatting>
  <conditionalFormatting sqref="AI256">
    <cfRule type="expression" dxfId="4045" priority="11422">
      <formula>$CI$1=2</formula>
    </cfRule>
  </conditionalFormatting>
  <conditionalFormatting sqref="AI257">
    <cfRule type="expression" dxfId="4044" priority="11421">
      <formula>$CI$1=3</formula>
    </cfRule>
  </conditionalFormatting>
  <conditionalFormatting sqref="AI258">
    <cfRule type="expression" dxfId="4043" priority="11420">
      <formula>$CI$1=4</formula>
    </cfRule>
  </conditionalFormatting>
  <conditionalFormatting sqref="AI265">
    <cfRule type="expression" dxfId="4042" priority="11335">
      <formula>$CI$1=1</formula>
    </cfRule>
  </conditionalFormatting>
  <conditionalFormatting sqref="AI266">
    <cfRule type="expression" dxfId="4041" priority="11334">
      <formula>$CI$1=2</formula>
    </cfRule>
  </conditionalFormatting>
  <conditionalFormatting sqref="AI267">
    <cfRule type="expression" dxfId="4040" priority="11333">
      <formula>$CI$1=3</formula>
    </cfRule>
  </conditionalFormatting>
  <conditionalFormatting sqref="AI268">
    <cfRule type="expression" dxfId="4039" priority="11332">
      <formula>$CI$1=4</formula>
    </cfRule>
  </conditionalFormatting>
  <conditionalFormatting sqref="AI275">
    <cfRule type="expression" dxfId="4038" priority="11247">
      <formula>$CI$1=1</formula>
    </cfRule>
  </conditionalFormatting>
  <conditionalFormatting sqref="AI276">
    <cfRule type="expression" dxfId="4037" priority="11246">
      <formula>$CI$1=2</formula>
    </cfRule>
  </conditionalFormatting>
  <conditionalFormatting sqref="AI277">
    <cfRule type="expression" dxfId="4036" priority="11245">
      <formula>$CI$1=3</formula>
    </cfRule>
  </conditionalFormatting>
  <conditionalFormatting sqref="AI278">
    <cfRule type="expression" dxfId="4035" priority="11244">
      <formula>$CI$1=4</formula>
    </cfRule>
  </conditionalFormatting>
  <conditionalFormatting sqref="AI285">
    <cfRule type="expression" dxfId="4034" priority="11159">
      <formula>$CI$1=1</formula>
    </cfRule>
  </conditionalFormatting>
  <conditionalFormatting sqref="AI286">
    <cfRule type="expression" dxfId="4033" priority="11158">
      <formula>$CI$1=2</formula>
    </cfRule>
  </conditionalFormatting>
  <conditionalFormatting sqref="AI287">
    <cfRule type="expression" dxfId="4032" priority="11157">
      <formula>$CI$1=3</formula>
    </cfRule>
  </conditionalFormatting>
  <conditionalFormatting sqref="AI288">
    <cfRule type="expression" dxfId="4031" priority="11156">
      <formula>$CI$1=4</formula>
    </cfRule>
  </conditionalFormatting>
  <conditionalFormatting sqref="AI295">
    <cfRule type="expression" dxfId="4030" priority="11071">
      <formula>$CI$1=1</formula>
    </cfRule>
  </conditionalFormatting>
  <conditionalFormatting sqref="AI296">
    <cfRule type="expression" dxfId="4029" priority="11070">
      <formula>$CI$1=2</formula>
    </cfRule>
  </conditionalFormatting>
  <conditionalFormatting sqref="AI297">
    <cfRule type="expression" dxfId="4028" priority="11069">
      <formula>$CI$1=3</formula>
    </cfRule>
  </conditionalFormatting>
  <conditionalFormatting sqref="AI298">
    <cfRule type="expression" dxfId="4027" priority="11068">
      <formula>$CI$1=4</formula>
    </cfRule>
  </conditionalFormatting>
  <conditionalFormatting sqref="AI305">
    <cfRule type="expression" dxfId="4026" priority="10983">
      <formula>$CI$1=1</formula>
    </cfRule>
  </conditionalFormatting>
  <conditionalFormatting sqref="AI306">
    <cfRule type="expression" dxfId="4025" priority="10982">
      <formula>$CI$1=2</formula>
    </cfRule>
  </conditionalFormatting>
  <conditionalFormatting sqref="AI307">
    <cfRule type="expression" dxfId="4024" priority="10981">
      <formula>$CI$1=3</formula>
    </cfRule>
  </conditionalFormatting>
  <conditionalFormatting sqref="AI308">
    <cfRule type="expression" dxfId="4023" priority="10980">
      <formula>$CI$1=4</formula>
    </cfRule>
  </conditionalFormatting>
  <conditionalFormatting sqref="AI315">
    <cfRule type="expression" dxfId="4022" priority="10895">
      <formula>$CI$1=1</formula>
    </cfRule>
  </conditionalFormatting>
  <conditionalFormatting sqref="AI316">
    <cfRule type="expression" dxfId="4021" priority="10894">
      <formula>$CI$1=2</formula>
    </cfRule>
  </conditionalFormatting>
  <conditionalFormatting sqref="AI317">
    <cfRule type="expression" dxfId="4020" priority="10893">
      <formula>$CI$1=3</formula>
    </cfRule>
  </conditionalFormatting>
  <conditionalFormatting sqref="AI318">
    <cfRule type="expression" dxfId="4019" priority="10892">
      <formula>$CI$1=4</formula>
    </cfRule>
  </conditionalFormatting>
  <conditionalFormatting sqref="AI325">
    <cfRule type="expression" dxfId="4018" priority="10807">
      <formula>$CI$1=1</formula>
    </cfRule>
  </conditionalFormatting>
  <conditionalFormatting sqref="AI326">
    <cfRule type="expression" dxfId="4017" priority="10806">
      <formula>$CI$1=2</formula>
    </cfRule>
  </conditionalFormatting>
  <conditionalFormatting sqref="AI327">
    <cfRule type="expression" dxfId="4016" priority="10805">
      <formula>$CI$1=3</formula>
    </cfRule>
  </conditionalFormatting>
  <conditionalFormatting sqref="AI328">
    <cfRule type="expression" dxfId="4015" priority="10804">
      <formula>$CI$1=4</formula>
    </cfRule>
  </conditionalFormatting>
  <conditionalFormatting sqref="AI335">
    <cfRule type="expression" dxfId="4014" priority="10719">
      <formula>$CI$1=1</formula>
    </cfRule>
  </conditionalFormatting>
  <conditionalFormatting sqref="AI336">
    <cfRule type="expression" dxfId="4013" priority="10718">
      <formula>$CI$1=2</formula>
    </cfRule>
  </conditionalFormatting>
  <conditionalFormatting sqref="AI337">
    <cfRule type="expression" dxfId="4012" priority="10717">
      <formula>$CI$1=3</formula>
    </cfRule>
  </conditionalFormatting>
  <conditionalFormatting sqref="AI338">
    <cfRule type="expression" dxfId="4011" priority="10716">
      <formula>$CI$1=4</formula>
    </cfRule>
  </conditionalFormatting>
  <conditionalFormatting sqref="AI345">
    <cfRule type="expression" dxfId="4010" priority="10631">
      <formula>$CI$1=1</formula>
    </cfRule>
  </conditionalFormatting>
  <conditionalFormatting sqref="AI346">
    <cfRule type="expression" dxfId="4009" priority="10630">
      <formula>$CI$1=2</formula>
    </cfRule>
  </conditionalFormatting>
  <conditionalFormatting sqref="AI347">
    <cfRule type="expression" dxfId="4008" priority="10629">
      <formula>$CI$1=3</formula>
    </cfRule>
  </conditionalFormatting>
  <conditionalFormatting sqref="AI348">
    <cfRule type="expression" dxfId="4007" priority="10628">
      <formula>$CI$1=4</formula>
    </cfRule>
  </conditionalFormatting>
  <conditionalFormatting sqref="AI355">
    <cfRule type="expression" dxfId="4006" priority="10543">
      <formula>$CI$1=1</formula>
    </cfRule>
  </conditionalFormatting>
  <conditionalFormatting sqref="AI356">
    <cfRule type="expression" dxfId="4005" priority="10542">
      <formula>$CI$1=2</formula>
    </cfRule>
  </conditionalFormatting>
  <conditionalFormatting sqref="AI357">
    <cfRule type="expression" dxfId="4004" priority="10541">
      <formula>$CI$1=3</formula>
    </cfRule>
  </conditionalFormatting>
  <conditionalFormatting sqref="AI358">
    <cfRule type="expression" dxfId="4003" priority="10540">
      <formula>$CI$1=4</formula>
    </cfRule>
  </conditionalFormatting>
  <conditionalFormatting sqref="AI365">
    <cfRule type="expression" dxfId="4002" priority="10455">
      <formula>$CI$1=1</formula>
    </cfRule>
  </conditionalFormatting>
  <conditionalFormatting sqref="AI366">
    <cfRule type="expression" dxfId="4001" priority="10454">
      <formula>$CI$1=2</formula>
    </cfRule>
  </conditionalFormatting>
  <conditionalFormatting sqref="AI367">
    <cfRule type="expression" dxfId="4000" priority="10453">
      <formula>$CI$1=3</formula>
    </cfRule>
  </conditionalFormatting>
  <conditionalFormatting sqref="AI368">
    <cfRule type="expression" dxfId="3999" priority="10452">
      <formula>$CI$1=4</formula>
    </cfRule>
  </conditionalFormatting>
  <conditionalFormatting sqref="AI375">
    <cfRule type="expression" dxfId="3998" priority="10367">
      <formula>$CI$1=1</formula>
    </cfRule>
  </conditionalFormatting>
  <conditionalFormatting sqref="AI376">
    <cfRule type="expression" dxfId="3997" priority="10366">
      <formula>$CI$1=2</formula>
    </cfRule>
  </conditionalFormatting>
  <conditionalFormatting sqref="AI377">
    <cfRule type="expression" dxfId="3996" priority="10365">
      <formula>$CI$1=3</formula>
    </cfRule>
  </conditionalFormatting>
  <conditionalFormatting sqref="AI378">
    <cfRule type="expression" dxfId="3995" priority="10364">
      <formula>$CI$1=4</formula>
    </cfRule>
  </conditionalFormatting>
  <conditionalFormatting sqref="AI385">
    <cfRule type="expression" dxfId="3994" priority="10279">
      <formula>$CI$1=1</formula>
    </cfRule>
  </conditionalFormatting>
  <conditionalFormatting sqref="AI386">
    <cfRule type="expression" dxfId="3993" priority="10278">
      <formula>$CI$1=2</formula>
    </cfRule>
  </conditionalFormatting>
  <conditionalFormatting sqref="AI387">
    <cfRule type="expression" dxfId="3992" priority="10277">
      <formula>$CI$1=3</formula>
    </cfRule>
  </conditionalFormatting>
  <conditionalFormatting sqref="AI388">
    <cfRule type="expression" dxfId="3991" priority="10276">
      <formula>$CI$1=4</formula>
    </cfRule>
  </conditionalFormatting>
  <conditionalFormatting sqref="AI395">
    <cfRule type="expression" dxfId="3990" priority="10191">
      <formula>$CI$1=1</formula>
    </cfRule>
  </conditionalFormatting>
  <conditionalFormatting sqref="AI396">
    <cfRule type="expression" dxfId="3989" priority="10190">
      <formula>$CI$1=2</formula>
    </cfRule>
  </conditionalFormatting>
  <conditionalFormatting sqref="AI397">
    <cfRule type="expression" dxfId="3988" priority="10189">
      <formula>$CI$1=3</formula>
    </cfRule>
  </conditionalFormatting>
  <conditionalFormatting sqref="AI398">
    <cfRule type="expression" dxfId="3987" priority="10188">
      <formula>$CI$1=4</formula>
    </cfRule>
  </conditionalFormatting>
  <conditionalFormatting sqref="AI405">
    <cfRule type="expression" dxfId="3986" priority="10103">
      <formula>$CI$1=1</formula>
    </cfRule>
  </conditionalFormatting>
  <conditionalFormatting sqref="AI406">
    <cfRule type="expression" dxfId="3985" priority="10102">
      <formula>$CI$1=2</formula>
    </cfRule>
  </conditionalFormatting>
  <conditionalFormatting sqref="AI407">
    <cfRule type="expression" dxfId="3984" priority="10101">
      <formula>$CI$1=3</formula>
    </cfRule>
  </conditionalFormatting>
  <conditionalFormatting sqref="AI408">
    <cfRule type="expression" dxfId="3983" priority="10100">
      <formula>$CI$1=4</formula>
    </cfRule>
  </conditionalFormatting>
  <conditionalFormatting sqref="AI415">
    <cfRule type="expression" dxfId="3982" priority="10015">
      <formula>$CI$1=1</formula>
    </cfRule>
  </conditionalFormatting>
  <conditionalFormatting sqref="AI416">
    <cfRule type="expression" dxfId="3981" priority="10014">
      <formula>$CI$1=2</formula>
    </cfRule>
  </conditionalFormatting>
  <conditionalFormatting sqref="AI417">
    <cfRule type="expression" dxfId="3980" priority="10013">
      <formula>$CI$1=3</formula>
    </cfRule>
  </conditionalFormatting>
  <conditionalFormatting sqref="AI418">
    <cfRule type="expression" dxfId="3979" priority="10012">
      <formula>$CI$1=4</formula>
    </cfRule>
  </conditionalFormatting>
  <conditionalFormatting sqref="AI425">
    <cfRule type="expression" dxfId="3978" priority="9927">
      <formula>$CI$1=1</formula>
    </cfRule>
  </conditionalFormatting>
  <conditionalFormatting sqref="AI426">
    <cfRule type="expression" dxfId="3977" priority="9926">
      <formula>$CI$1=2</formula>
    </cfRule>
  </conditionalFormatting>
  <conditionalFormatting sqref="AI427">
    <cfRule type="expression" dxfId="3976" priority="9925">
      <formula>$CI$1=3</formula>
    </cfRule>
  </conditionalFormatting>
  <conditionalFormatting sqref="AI428">
    <cfRule type="expression" dxfId="3975" priority="9924">
      <formula>$CI$1=4</formula>
    </cfRule>
  </conditionalFormatting>
  <conditionalFormatting sqref="AI435">
    <cfRule type="expression" dxfId="3974" priority="9839">
      <formula>$CI$1=1</formula>
    </cfRule>
  </conditionalFormatting>
  <conditionalFormatting sqref="AI436">
    <cfRule type="expression" dxfId="3973" priority="9838">
      <formula>$CI$1=2</formula>
    </cfRule>
  </conditionalFormatting>
  <conditionalFormatting sqref="AI437">
    <cfRule type="expression" dxfId="3972" priority="9837">
      <formula>$CI$1=3</formula>
    </cfRule>
  </conditionalFormatting>
  <conditionalFormatting sqref="AI438">
    <cfRule type="expression" dxfId="3971" priority="9836">
      <formula>$CI$1=4</formula>
    </cfRule>
  </conditionalFormatting>
  <conditionalFormatting sqref="AI445">
    <cfRule type="expression" dxfId="3970" priority="9751">
      <formula>$CI$1=1</formula>
    </cfRule>
  </conditionalFormatting>
  <conditionalFormatting sqref="AI446">
    <cfRule type="expression" dxfId="3969" priority="9750">
      <formula>$CI$1=2</formula>
    </cfRule>
  </conditionalFormatting>
  <conditionalFormatting sqref="AI447">
    <cfRule type="expression" dxfId="3968" priority="9749">
      <formula>$CI$1=3</formula>
    </cfRule>
  </conditionalFormatting>
  <conditionalFormatting sqref="AI448">
    <cfRule type="expression" dxfId="3967" priority="9748">
      <formula>$CI$1=4</formula>
    </cfRule>
  </conditionalFormatting>
  <conditionalFormatting sqref="AI455">
    <cfRule type="expression" dxfId="3966" priority="9663">
      <formula>$CI$1=1</formula>
    </cfRule>
  </conditionalFormatting>
  <conditionalFormatting sqref="AI456">
    <cfRule type="expression" dxfId="3965" priority="9662">
      <formula>$CI$1=2</formula>
    </cfRule>
  </conditionalFormatting>
  <conditionalFormatting sqref="AI457">
    <cfRule type="expression" dxfId="3964" priority="9661">
      <formula>$CI$1=3</formula>
    </cfRule>
  </conditionalFormatting>
  <conditionalFormatting sqref="AI458">
    <cfRule type="expression" dxfId="3963" priority="9660">
      <formula>$CI$1=4</formula>
    </cfRule>
  </conditionalFormatting>
  <conditionalFormatting sqref="AI465">
    <cfRule type="expression" dxfId="3962" priority="9575">
      <formula>$CI$1=1</formula>
    </cfRule>
  </conditionalFormatting>
  <conditionalFormatting sqref="AI466">
    <cfRule type="expression" dxfId="3961" priority="9574">
      <formula>$CI$1=2</formula>
    </cfRule>
  </conditionalFormatting>
  <conditionalFormatting sqref="AI467">
    <cfRule type="expression" dxfId="3960" priority="9573">
      <formula>$CI$1=3</formula>
    </cfRule>
  </conditionalFormatting>
  <conditionalFormatting sqref="AI468">
    <cfRule type="expression" dxfId="3959" priority="9572">
      <formula>$CI$1=4</formula>
    </cfRule>
  </conditionalFormatting>
  <conditionalFormatting sqref="AI475">
    <cfRule type="expression" dxfId="3958" priority="9487">
      <formula>$CI$1=1</formula>
    </cfRule>
  </conditionalFormatting>
  <conditionalFormatting sqref="AI476">
    <cfRule type="expression" dxfId="3957" priority="9486">
      <formula>$CI$1=2</formula>
    </cfRule>
  </conditionalFormatting>
  <conditionalFormatting sqref="AI477">
    <cfRule type="expression" dxfId="3956" priority="9485">
      <formula>$CI$1=3</formula>
    </cfRule>
  </conditionalFormatting>
  <conditionalFormatting sqref="AI478">
    <cfRule type="expression" dxfId="3955" priority="9484">
      <formula>$CI$1=4</formula>
    </cfRule>
  </conditionalFormatting>
  <conditionalFormatting sqref="AI485">
    <cfRule type="expression" dxfId="3954" priority="9399">
      <formula>$CI$1=1</formula>
    </cfRule>
  </conditionalFormatting>
  <conditionalFormatting sqref="AI486">
    <cfRule type="expression" dxfId="3953" priority="9398">
      <formula>$CI$1=2</formula>
    </cfRule>
  </conditionalFormatting>
  <conditionalFormatting sqref="AI487">
    <cfRule type="expression" dxfId="3952" priority="9397">
      <formula>$CI$1=3</formula>
    </cfRule>
  </conditionalFormatting>
  <conditionalFormatting sqref="AI488">
    <cfRule type="expression" dxfId="3951" priority="9396">
      <formula>$CI$1=4</formula>
    </cfRule>
  </conditionalFormatting>
  <conditionalFormatting sqref="AI495">
    <cfRule type="expression" dxfId="3950" priority="9311">
      <formula>$CI$1=1</formula>
    </cfRule>
  </conditionalFormatting>
  <conditionalFormatting sqref="AI496">
    <cfRule type="expression" dxfId="3949" priority="9310">
      <formula>$CI$1=2</formula>
    </cfRule>
  </conditionalFormatting>
  <conditionalFormatting sqref="AI497">
    <cfRule type="expression" dxfId="3948" priority="9309">
      <formula>$CI$1=3</formula>
    </cfRule>
  </conditionalFormatting>
  <conditionalFormatting sqref="AI498">
    <cfRule type="expression" dxfId="3947" priority="9308">
      <formula>$CI$1=4</formula>
    </cfRule>
  </conditionalFormatting>
  <conditionalFormatting sqref="AI505">
    <cfRule type="expression" dxfId="3946" priority="9223">
      <formula>$CI$1=1</formula>
    </cfRule>
  </conditionalFormatting>
  <conditionalFormatting sqref="AI506">
    <cfRule type="expression" dxfId="3945" priority="9222">
      <formula>$CI$1=2</formula>
    </cfRule>
  </conditionalFormatting>
  <conditionalFormatting sqref="AI507">
    <cfRule type="expression" dxfId="3944" priority="9221">
      <formula>$CI$1=3</formula>
    </cfRule>
  </conditionalFormatting>
  <conditionalFormatting sqref="AI508">
    <cfRule type="expression" dxfId="3943" priority="9220">
      <formula>$CI$1=4</formula>
    </cfRule>
  </conditionalFormatting>
  <conditionalFormatting sqref="AI515">
    <cfRule type="expression" dxfId="3942" priority="9135">
      <formula>$CI$1=1</formula>
    </cfRule>
  </conditionalFormatting>
  <conditionalFormatting sqref="AI516">
    <cfRule type="expression" dxfId="3941" priority="9134">
      <formula>$CI$1=2</formula>
    </cfRule>
  </conditionalFormatting>
  <conditionalFormatting sqref="AI517">
    <cfRule type="expression" dxfId="3940" priority="9133">
      <formula>$CI$1=3</formula>
    </cfRule>
  </conditionalFormatting>
  <conditionalFormatting sqref="AI518">
    <cfRule type="expression" dxfId="3939" priority="9132">
      <formula>$CI$1=4</formula>
    </cfRule>
  </conditionalFormatting>
  <conditionalFormatting sqref="AI525">
    <cfRule type="expression" dxfId="3938" priority="9047">
      <formula>$CI$1=1</formula>
    </cfRule>
  </conditionalFormatting>
  <conditionalFormatting sqref="AI526">
    <cfRule type="expression" dxfId="3937" priority="9046">
      <formula>$CI$1=2</formula>
    </cfRule>
  </conditionalFormatting>
  <conditionalFormatting sqref="AI527">
    <cfRule type="expression" dxfId="3936" priority="9045">
      <formula>$CI$1=3</formula>
    </cfRule>
  </conditionalFormatting>
  <conditionalFormatting sqref="AI528">
    <cfRule type="expression" dxfId="3935" priority="9044">
      <formula>$CI$1=4</formula>
    </cfRule>
  </conditionalFormatting>
  <conditionalFormatting sqref="AI535">
    <cfRule type="expression" dxfId="3934" priority="8959">
      <formula>$CI$1=1</formula>
    </cfRule>
  </conditionalFormatting>
  <conditionalFormatting sqref="AI536">
    <cfRule type="expression" dxfId="3933" priority="8958">
      <formula>$CI$1=2</formula>
    </cfRule>
  </conditionalFormatting>
  <conditionalFormatting sqref="AI537">
    <cfRule type="expression" dxfId="3932" priority="8957">
      <formula>$CI$1=3</formula>
    </cfRule>
  </conditionalFormatting>
  <conditionalFormatting sqref="AI538">
    <cfRule type="expression" dxfId="3931" priority="8956">
      <formula>$CI$1=4</formula>
    </cfRule>
  </conditionalFormatting>
  <conditionalFormatting sqref="AI545">
    <cfRule type="expression" dxfId="3930" priority="8871">
      <formula>$CI$1=1</formula>
    </cfRule>
  </conditionalFormatting>
  <conditionalFormatting sqref="AI546">
    <cfRule type="expression" dxfId="3929" priority="8870">
      <formula>$CI$1=2</formula>
    </cfRule>
  </conditionalFormatting>
  <conditionalFormatting sqref="AI547">
    <cfRule type="expression" dxfId="3928" priority="8869">
      <formula>$CI$1=3</formula>
    </cfRule>
  </conditionalFormatting>
  <conditionalFormatting sqref="AI548">
    <cfRule type="expression" dxfId="3927" priority="8868">
      <formula>$CI$1=4</formula>
    </cfRule>
  </conditionalFormatting>
  <conditionalFormatting sqref="AI555">
    <cfRule type="expression" dxfId="3926" priority="8783">
      <formula>$CI$1=1</formula>
    </cfRule>
  </conditionalFormatting>
  <conditionalFormatting sqref="AI556">
    <cfRule type="expression" dxfId="3925" priority="8782">
      <formula>$CI$1=2</formula>
    </cfRule>
  </conditionalFormatting>
  <conditionalFormatting sqref="AI557">
    <cfRule type="expression" dxfId="3924" priority="8781">
      <formula>$CI$1=3</formula>
    </cfRule>
  </conditionalFormatting>
  <conditionalFormatting sqref="AI558">
    <cfRule type="expression" dxfId="3923" priority="8780">
      <formula>$CI$1=4</formula>
    </cfRule>
  </conditionalFormatting>
  <conditionalFormatting sqref="AI565">
    <cfRule type="expression" dxfId="3922" priority="8695">
      <formula>$CI$1=1</formula>
    </cfRule>
  </conditionalFormatting>
  <conditionalFormatting sqref="AI566">
    <cfRule type="expression" dxfId="3921" priority="8694">
      <formula>$CI$1=2</formula>
    </cfRule>
  </conditionalFormatting>
  <conditionalFormatting sqref="AI567">
    <cfRule type="expression" dxfId="3920" priority="8693">
      <formula>$CI$1=3</formula>
    </cfRule>
  </conditionalFormatting>
  <conditionalFormatting sqref="AI568">
    <cfRule type="expression" dxfId="3919" priority="8692">
      <formula>$CI$1=4</formula>
    </cfRule>
  </conditionalFormatting>
  <conditionalFormatting sqref="AI575">
    <cfRule type="expression" dxfId="3918" priority="8607">
      <formula>$CI$1=1</formula>
    </cfRule>
  </conditionalFormatting>
  <conditionalFormatting sqref="AI576">
    <cfRule type="expression" dxfId="3917" priority="8606">
      <formula>$CI$1=2</formula>
    </cfRule>
  </conditionalFormatting>
  <conditionalFormatting sqref="AI577">
    <cfRule type="expression" dxfId="3916" priority="8605">
      <formula>$CI$1=3</formula>
    </cfRule>
  </conditionalFormatting>
  <conditionalFormatting sqref="AI578">
    <cfRule type="expression" dxfId="3915" priority="8604">
      <formula>$CI$1=4</formula>
    </cfRule>
  </conditionalFormatting>
  <conditionalFormatting sqref="AI585">
    <cfRule type="expression" dxfId="3914" priority="8519">
      <formula>$CI$1=1</formula>
    </cfRule>
  </conditionalFormatting>
  <conditionalFormatting sqref="AI586">
    <cfRule type="expression" dxfId="3913" priority="8518">
      <formula>$CI$1=2</formula>
    </cfRule>
  </conditionalFormatting>
  <conditionalFormatting sqref="AI587">
    <cfRule type="expression" dxfId="3912" priority="8517">
      <formula>$CI$1=3</formula>
    </cfRule>
  </conditionalFormatting>
  <conditionalFormatting sqref="AI588">
    <cfRule type="expression" dxfId="3911" priority="8516">
      <formula>$CI$1=4</formula>
    </cfRule>
  </conditionalFormatting>
  <conditionalFormatting sqref="AI595">
    <cfRule type="expression" dxfId="3910" priority="8431">
      <formula>$CI$1=1</formula>
    </cfRule>
  </conditionalFormatting>
  <conditionalFormatting sqref="AI596">
    <cfRule type="expression" dxfId="3909" priority="8430">
      <formula>$CI$1=2</formula>
    </cfRule>
  </conditionalFormatting>
  <conditionalFormatting sqref="AI597">
    <cfRule type="expression" dxfId="3908" priority="8429">
      <formula>$CI$1=3</formula>
    </cfRule>
  </conditionalFormatting>
  <conditionalFormatting sqref="AI598">
    <cfRule type="expression" dxfId="3907" priority="8428">
      <formula>$CI$1=4</formula>
    </cfRule>
  </conditionalFormatting>
  <conditionalFormatting sqref="AI605">
    <cfRule type="expression" dxfId="3906" priority="8343">
      <formula>$CI$1=1</formula>
    </cfRule>
  </conditionalFormatting>
  <conditionalFormatting sqref="AI606">
    <cfRule type="expression" dxfId="3905" priority="8342">
      <formula>$CI$1=2</formula>
    </cfRule>
  </conditionalFormatting>
  <conditionalFormatting sqref="AI607">
    <cfRule type="expression" dxfId="3904" priority="8341">
      <formula>$CI$1=3</formula>
    </cfRule>
  </conditionalFormatting>
  <conditionalFormatting sqref="AI608">
    <cfRule type="expression" dxfId="3903" priority="8340">
      <formula>$CI$1=4</formula>
    </cfRule>
  </conditionalFormatting>
  <conditionalFormatting sqref="AI615">
    <cfRule type="expression" dxfId="3902" priority="8255">
      <formula>$CI$1=1</formula>
    </cfRule>
  </conditionalFormatting>
  <conditionalFormatting sqref="AI616">
    <cfRule type="expression" dxfId="3901" priority="8254">
      <formula>$CI$1=2</formula>
    </cfRule>
  </conditionalFormatting>
  <conditionalFormatting sqref="AI617">
    <cfRule type="expression" dxfId="3900" priority="8253">
      <formula>$CI$1=3</formula>
    </cfRule>
  </conditionalFormatting>
  <conditionalFormatting sqref="AI618">
    <cfRule type="expression" dxfId="3899" priority="8252">
      <formula>$CI$1=4</formula>
    </cfRule>
  </conditionalFormatting>
  <conditionalFormatting sqref="AI625">
    <cfRule type="expression" dxfId="3898" priority="8167">
      <formula>$CI$1=1</formula>
    </cfRule>
  </conditionalFormatting>
  <conditionalFormatting sqref="AI626">
    <cfRule type="expression" dxfId="3897" priority="8166">
      <formula>$CI$1=2</formula>
    </cfRule>
  </conditionalFormatting>
  <conditionalFormatting sqref="AI627">
    <cfRule type="expression" dxfId="3896" priority="8165">
      <formula>$CI$1=3</formula>
    </cfRule>
  </conditionalFormatting>
  <conditionalFormatting sqref="AI628">
    <cfRule type="expression" dxfId="3895" priority="8164">
      <formula>$CI$1=4</formula>
    </cfRule>
  </conditionalFormatting>
  <conditionalFormatting sqref="AI635">
    <cfRule type="expression" dxfId="3894" priority="8079">
      <formula>$CI$1=1</formula>
    </cfRule>
  </conditionalFormatting>
  <conditionalFormatting sqref="AI636">
    <cfRule type="expression" dxfId="3893" priority="8078">
      <formula>$CI$1=2</formula>
    </cfRule>
  </conditionalFormatting>
  <conditionalFormatting sqref="AI637">
    <cfRule type="expression" dxfId="3892" priority="8077">
      <formula>$CI$1=3</formula>
    </cfRule>
  </conditionalFormatting>
  <conditionalFormatting sqref="AI638">
    <cfRule type="expression" dxfId="3891" priority="8076">
      <formula>$CI$1=4</formula>
    </cfRule>
  </conditionalFormatting>
  <conditionalFormatting sqref="AI645">
    <cfRule type="expression" dxfId="3890" priority="7991">
      <formula>$CI$1=1</formula>
    </cfRule>
  </conditionalFormatting>
  <conditionalFormatting sqref="AI646">
    <cfRule type="expression" dxfId="3889" priority="7990">
      <formula>$CI$1=2</formula>
    </cfRule>
  </conditionalFormatting>
  <conditionalFormatting sqref="AI647">
    <cfRule type="expression" dxfId="3888" priority="7989">
      <formula>$CI$1=3</formula>
    </cfRule>
  </conditionalFormatting>
  <conditionalFormatting sqref="AI648">
    <cfRule type="expression" dxfId="3887" priority="7988">
      <formula>$CI$1=4</formula>
    </cfRule>
  </conditionalFormatting>
  <conditionalFormatting sqref="AI655">
    <cfRule type="expression" dxfId="3886" priority="7903">
      <formula>$CI$1=1</formula>
    </cfRule>
  </conditionalFormatting>
  <conditionalFormatting sqref="AI656">
    <cfRule type="expression" dxfId="3885" priority="7902">
      <formula>$CI$1=2</formula>
    </cfRule>
  </conditionalFormatting>
  <conditionalFormatting sqref="AI657">
    <cfRule type="expression" dxfId="3884" priority="7901">
      <formula>$CI$1=3</formula>
    </cfRule>
  </conditionalFormatting>
  <conditionalFormatting sqref="AI658">
    <cfRule type="expression" dxfId="3883" priority="7900">
      <formula>$CI$1=4</formula>
    </cfRule>
  </conditionalFormatting>
  <conditionalFormatting sqref="AI665">
    <cfRule type="expression" dxfId="3882" priority="7815">
      <formula>$CI$1=1</formula>
    </cfRule>
  </conditionalFormatting>
  <conditionalFormatting sqref="AI666">
    <cfRule type="expression" dxfId="3881" priority="7814">
      <formula>$CI$1=2</formula>
    </cfRule>
  </conditionalFormatting>
  <conditionalFormatting sqref="AI667">
    <cfRule type="expression" dxfId="3880" priority="7813">
      <formula>$CI$1=3</formula>
    </cfRule>
  </conditionalFormatting>
  <conditionalFormatting sqref="AI668">
    <cfRule type="expression" dxfId="3879" priority="7812">
      <formula>$CI$1=4</formula>
    </cfRule>
  </conditionalFormatting>
  <conditionalFormatting sqref="AI675">
    <cfRule type="expression" dxfId="3878" priority="7727">
      <formula>$CI$1=1</formula>
    </cfRule>
  </conditionalFormatting>
  <conditionalFormatting sqref="AI676">
    <cfRule type="expression" dxfId="3877" priority="7726">
      <formula>$CI$1=2</formula>
    </cfRule>
  </conditionalFormatting>
  <conditionalFormatting sqref="AI677">
    <cfRule type="expression" dxfId="3876" priority="7725">
      <formula>$CI$1=3</formula>
    </cfRule>
  </conditionalFormatting>
  <conditionalFormatting sqref="AI678">
    <cfRule type="expression" dxfId="3875" priority="7724">
      <formula>$CI$1=4</formula>
    </cfRule>
  </conditionalFormatting>
  <conditionalFormatting sqref="AI685">
    <cfRule type="expression" dxfId="3874" priority="7639">
      <formula>$CI$1=1</formula>
    </cfRule>
  </conditionalFormatting>
  <conditionalFormatting sqref="AI686">
    <cfRule type="expression" dxfId="3873" priority="7638">
      <formula>$CI$1=2</formula>
    </cfRule>
  </conditionalFormatting>
  <conditionalFormatting sqref="AI687">
    <cfRule type="expression" dxfId="3872" priority="7637">
      <formula>$CI$1=3</formula>
    </cfRule>
  </conditionalFormatting>
  <conditionalFormatting sqref="AI688">
    <cfRule type="expression" dxfId="3871" priority="7636">
      <formula>$CI$1=4</formula>
    </cfRule>
  </conditionalFormatting>
  <conditionalFormatting sqref="AI695">
    <cfRule type="expression" dxfId="3870" priority="7551">
      <formula>$CI$1=1</formula>
    </cfRule>
  </conditionalFormatting>
  <conditionalFormatting sqref="AI696">
    <cfRule type="expression" dxfId="3869" priority="7550">
      <formula>$CI$1=2</formula>
    </cfRule>
  </conditionalFormatting>
  <conditionalFormatting sqref="AI697">
    <cfRule type="expression" dxfId="3868" priority="7549">
      <formula>$CI$1=3</formula>
    </cfRule>
  </conditionalFormatting>
  <conditionalFormatting sqref="AI698">
    <cfRule type="expression" dxfId="3867" priority="7548">
      <formula>$CI$1=4</formula>
    </cfRule>
  </conditionalFormatting>
  <conditionalFormatting sqref="AI705">
    <cfRule type="expression" dxfId="3866" priority="7463">
      <formula>$CI$1=1</formula>
    </cfRule>
  </conditionalFormatting>
  <conditionalFormatting sqref="AI706">
    <cfRule type="expression" dxfId="3865" priority="7462">
      <formula>$CI$1=2</formula>
    </cfRule>
  </conditionalFormatting>
  <conditionalFormatting sqref="AI707">
    <cfRule type="expression" dxfId="3864" priority="7461">
      <formula>$CI$1=3</formula>
    </cfRule>
  </conditionalFormatting>
  <conditionalFormatting sqref="AI708">
    <cfRule type="expression" dxfId="3863" priority="7460">
      <formula>$CI$1=4</formula>
    </cfRule>
  </conditionalFormatting>
  <conditionalFormatting sqref="AI715">
    <cfRule type="expression" dxfId="3862" priority="7375">
      <formula>$CI$1=1</formula>
    </cfRule>
  </conditionalFormatting>
  <conditionalFormatting sqref="AI716">
    <cfRule type="expression" dxfId="3861" priority="7374">
      <formula>$CI$1=2</formula>
    </cfRule>
  </conditionalFormatting>
  <conditionalFormatting sqref="AI717">
    <cfRule type="expression" dxfId="3860" priority="7373">
      <formula>$CI$1=3</formula>
    </cfRule>
  </conditionalFormatting>
  <conditionalFormatting sqref="AI718">
    <cfRule type="expression" dxfId="3859" priority="7372">
      <formula>$CI$1=4</formula>
    </cfRule>
  </conditionalFormatting>
  <conditionalFormatting sqref="AI725">
    <cfRule type="expression" dxfId="3858" priority="7287">
      <formula>$CI$1=1</formula>
    </cfRule>
  </conditionalFormatting>
  <conditionalFormatting sqref="AI726">
    <cfRule type="expression" dxfId="3857" priority="7286">
      <formula>$CI$1=2</formula>
    </cfRule>
  </conditionalFormatting>
  <conditionalFormatting sqref="AI727">
    <cfRule type="expression" dxfId="3856" priority="7285">
      <formula>$CI$1=3</formula>
    </cfRule>
  </conditionalFormatting>
  <conditionalFormatting sqref="AI728">
    <cfRule type="expression" dxfId="3855" priority="7284">
      <formula>$CI$1=4</formula>
    </cfRule>
  </conditionalFormatting>
  <conditionalFormatting sqref="AI735">
    <cfRule type="expression" dxfId="3854" priority="7199">
      <formula>$CI$1=1</formula>
    </cfRule>
  </conditionalFormatting>
  <conditionalFormatting sqref="AI736">
    <cfRule type="expression" dxfId="3853" priority="7198">
      <formula>$CI$1=2</formula>
    </cfRule>
  </conditionalFormatting>
  <conditionalFormatting sqref="AI737">
    <cfRule type="expression" dxfId="3852" priority="7197">
      <formula>$CI$1=3</formula>
    </cfRule>
  </conditionalFormatting>
  <conditionalFormatting sqref="AI738">
    <cfRule type="expression" dxfId="3851" priority="7196">
      <formula>$CI$1=4</formula>
    </cfRule>
  </conditionalFormatting>
  <conditionalFormatting sqref="AI745">
    <cfRule type="expression" dxfId="3850" priority="7111">
      <formula>$CI$1=1</formula>
    </cfRule>
  </conditionalFormatting>
  <conditionalFormatting sqref="AI746">
    <cfRule type="expression" dxfId="3849" priority="7110">
      <formula>$CI$1=2</formula>
    </cfRule>
  </conditionalFormatting>
  <conditionalFormatting sqref="AI747">
    <cfRule type="expression" dxfId="3848" priority="7109">
      <formula>$CI$1=3</formula>
    </cfRule>
  </conditionalFormatting>
  <conditionalFormatting sqref="AI748">
    <cfRule type="expression" dxfId="3847" priority="7108">
      <formula>$CI$1=4</formula>
    </cfRule>
  </conditionalFormatting>
  <conditionalFormatting sqref="AI755">
    <cfRule type="expression" dxfId="3846" priority="7023">
      <formula>$CI$1=1</formula>
    </cfRule>
  </conditionalFormatting>
  <conditionalFormatting sqref="AI756">
    <cfRule type="expression" dxfId="3845" priority="7022">
      <formula>$CI$1=2</formula>
    </cfRule>
  </conditionalFormatting>
  <conditionalFormatting sqref="AI757">
    <cfRule type="expression" dxfId="3844" priority="7021">
      <formula>$CI$1=3</formula>
    </cfRule>
  </conditionalFormatting>
  <conditionalFormatting sqref="AI758">
    <cfRule type="expression" dxfId="3843" priority="7020">
      <formula>$CI$1=4</formula>
    </cfRule>
  </conditionalFormatting>
  <conditionalFormatting sqref="AI765">
    <cfRule type="expression" dxfId="3842" priority="6935">
      <formula>$CI$1=1</formula>
    </cfRule>
  </conditionalFormatting>
  <conditionalFormatting sqref="AI766">
    <cfRule type="expression" dxfId="3841" priority="6934">
      <formula>$CI$1=2</formula>
    </cfRule>
  </conditionalFormatting>
  <conditionalFormatting sqref="AI767">
    <cfRule type="expression" dxfId="3840" priority="6933">
      <formula>$CI$1=3</formula>
    </cfRule>
  </conditionalFormatting>
  <conditionalFormatting sqref="AI768">
    <cfRule type="expression" dxfId="3839" priority="6932">
      <formula>$CI$1=4</formula>
    </cfRule>
  </conditionalFormatting>
  <conditionalFormatting sqref="AI775">
    <cfRule type="expression" dxfId="3838" priority="6847">
      <formula>$CI$1=1</formula>
    </cfRule>
  </conditionalFormatting>
  <conditionalFormatting sqref="AI776">
    <cfRule type="expression" dxfId="3837" priority="6846">
      <formula>$CI$1=2</formula>
    </cfRule>
  </conditionalFormatting>
  <conditionalFormatting sqref="AI777">
    <cfRule type="expression" dxfId="3836" priority="6845">
      <formula>$CI$1=3</formula>
    </cfRule>
  </conditionalFormatting>
  <conditionalFormatting sqref="AI778">
    <cfRule type="expression" dxfId="3835" priority="6844">
      <formula>$CI$1=4</formula>
    </cfRule>
  </conditionalFormatting>
  <conditionalFormatting sqref="AI785">
    <cfRule type="expression" dxfId="3834" priority="6759">
      <formula>$CI$1=1</formula>
    </cfRule>
  </conditionalFormatting>
  <conditionalFormatting sqref="AI786">
    <cfRule type="expression" dxfId="3833" priority="6758">
      <formula>$CI$1=2</formula>
    </cfRule>
  </conditionalFormatting>
  <conditionalFormatting sqref="AI787">
    <cfRule type="expression" dxfId="3832" priority="6757">
      <formula>$CI$1=3</formula>
    </cfRule>
  </conditionalFormatting>
  <conditionalFormatting sqref="AI788">
    <cfRule type="expression" dxfId="3831" priority="6756">
      <formula>$CI$1=4</formula>
    </cfRule>
  </conditionalFormatting>
  <conditionalFormatting sqref="AI795">
    <cfRule type="expression" dxfId="3830" priority="6671">
      <formula>$CI$1=1</formula>
    </cfRule>
  </conditionalFormatting>
  <conditionalFormatting sqref="AI796">
    <cfRule type="expression" dxfId="3829" priority="6670">
      <formula>$CI$1=2</formula>
    </cfRule>
  </conditionalFormatting>
  <conditionalFormatting sqref="AI797">
    <cfRule type="expression" dxfId="3828" priority="6669">
      <formula>$CI$1=3</formula>
    </cfRule>
  </conditionalFormatting>
  <conditionalFormatting sqref="AI798">
    <cfRule type="expression" dxfId="3827" priority="6668">
      <formula>$CI$1=4</formula>
    </cfRule>
  </conditionalFormatting>
  <conditionalFormatting sqref="AI805">
    <cfRule type="expression" dxfId="3826" priority="6583">
      <formula>$CI$1=1</formula>
    </cfRule>
  </conditionalFormatting>
  <conditionalFormatting sqref="AI806">
    <cfRule type="expression" dxfId="3825" priority="6582">
      <formula>$CI$1=2</formula>
    </cfRule>
  </conditionalFormatting>
  <conditionalFormatting sqref="AI807">
    <cfRule type="expression" dxfId="3824" priority="6581">
      <formula>$CI$1=3</formula>
    </cfRule>
  </conditionalFormatting>
  <conditionalFormatting sqref="AI808">
    <cfRule type="expression" dxfId="3823" priority="6580">
      <formula>$CI$1=4</formula>
    </cfRule>
  </conditionalFormatting>
  <conditionalFormatting sqref="AI815">
    <cfRule type="expression" dxfId="3822" priority="6495">
      <formula>$CI$1=1</formula>
    </cfRule>
  </conditionalFormatting>
  <conditionalFormatting sqref="AI816">
    <cfRule type="expression" dxfId="3821" priority="6494">
      <formula>$CI$1=2</formula>
    </cfRule>
  </conditionalFormatting>
  <conditionalFormatting sqref="AI817">
    <cfRule type="expression" dxfId="3820" priority="6493">
      <formula>$CI$1=3</formula>
    </cfRule>
  </conditionalFormatting>
  <conditionalFormatting sqref="AI818">
    <cfRule type="expression" dxfId="3819" priority="6492">
      <formula>$CI$1=4</formula>
    </cfRule>
  </conditionalFormatting>
  <conditionalFormatting sqref="AI825">
    <cfRule type="expression" dxfId="3818" priority="6407">
      <formula>$CI$1=1</formula>
    </cfRule>
  </conditionalFormatting>
  <conditionalFormatting sqref="AI826">
    <cfRule type="expression" dxfId="3817" priority="6406">
      <formula>$CI$1=2</formula>
    </cfRule>
  </conditionalFormatting>
  <conditionalFormatting sqref="AI827">
    <cfRule type="expression" dxfId="3816" priority="6405">
      <formula>$CI$1=3</formula>
    </cfRule>
  </conditionalFormatting>
  <conditionalFormatting sqref="AI828">
    <cfRule type="expression" dxfId="3815" priority="6404">
      <formula>$CI$1=4</formula>
    </cfRule>
  </conditionalFormatting>
  <conditionalFormatting sqref="AI835">
    <cfRule type="expression" dxfId="3814" priority="6319">
      <formula>$CI$1=1</formula>
    </cfRule>
  </conditionalFormatting>
  <conditionalFormatting sqref="AI836">
    <cfRule type="expression" dxfId="3813" priority="6318">
      <formula>$CI$1=2</formula>
    </cfRule>
  </conditionalFormatting>
  <conditionalFormatting sqref="AI837">
    <cfRule type="expression" dxfId="3812" priority="6317">
      <formula>$CI$1=3</formula>
    </cfRule>
  </conditionalFormatting>
  <conditionalFormatting sqref="AI838">
    <cfRule type="expression" dxfId="3811" priority="6316">
      <formula>$CI$1=4</formula>
    </cfRule>
  </conditionalFormatting>
  <conditionalFormatting sqref="AI845">
    <cfRule type="expression" dxfId="3810" priority="6231">
      <formula>$CI$1=1</formula>
    </cfRule>
  </conditionalFormatting>
  <conditionalFormatting sqref="AI846">
    <cfRule type="expression" dxfId="3809" priority="6230">
      <formula>$CI$1=2</formula>
    </cfRule>
  </conditionalFormatting>
  <conditionalFormatting sqref="AI847">
    <cfRule type="expression" dxfId="3808" priority="6229">
      <formula>$CI$1=3</formula>
    </cfRule>
  </conditionalFormatting>
  <conditionalFormatting sqref="AI848">
    <cfRule type="expression" dxfId="3807" priority="6228">
      <formula>$CI$1=4</formula>
    </cfRule>
  </conditionalFormatting>
  <conditionalFormatting sqref="AI855">
    <cfRule type="expression" dxfId="3806" priority="6143">
      <formula>$CI$1=1</formula>
    </cfRule>
  </conditionalFormatting>
  <conditionalFormatting sqref="AI856">
    <cfRule type="expression" dxfId="3805" priority="6142">
      <formula>$CI$1=2</formula>
    </cfRule>
  </conditionalFormatting>
  <conditionalFormatting sqref="AI857">
    <cfRule type="expression" dxfId="3804" priority="6141">
      <formula>$CI$1=3</formula>
    </cfRule>
  </conditionalFormatting>
  <conditionalFormatting sqref="AI858">
    <cfRule type="expression" dxfId="3803" priority="6140">
      <formula>$CI$1=4</formula>
    </cfRule>
  </conditionalFormatting>
  <conditionalFormatting sqref="AI865">
    <cfRule type="expression" dxfId="3802" priority="6055">
      <formula>$CI$1=1</formula>
    </cfRule>
  </conditionalFormatting>
  <conditionalFormatting sqref="AI866">
    <cfRule type="expression" dxfId="3801" priority="6054">
      <formula>$CI$1=2</formula>
    </cfRule>
  </conditionalFormatting>
  <conditionalFormatting sqref="AI867">
    <cfRule type="expression" dxfId="3800" priority="6053">
      <formula>$CI$1=3</formula>
    </cfRule>
  </conditionalFormatting>
  <conditionalFormatting sqref="AI868">
    <cfRule type="expression" dxfId="3799" priority="6052">
      <formula>$CI$1=4</formula>
    </cfRule>
  </conditionalFormatting>
  <conditionalFormatting sqref="AI875">
    <cfRule type="expression" dxfId="3798" priority="5967">
      <formula>$CI$1=1</formula>
    </cfRule>
  </conditionalFormatting>
  <conditionalFormatting sqref="AI876">
    <cfRule type="expression" dxfId="3797" priority="5966">
      <formula>$CI$1=2</formula>
    </cfRule>
  </conditionalFormatting>
  <conditionalFormatting sqref="AI877">
    <cfRule type="expression" dxfId="3796" priority="5965">
      <formula>$CI$1=3</formula>
    </cfRule>
  </conditionalFormatting>
  <conditionalFormatting sqref="AI878">
    <cfRule type="expression" dxfId="3795" priority="5964">
      <formula>$CI$1=4</formula>
    </cfRule>
  </conditionalFormatting>
  <conditionalFormatting sqref="AI885">
    <cfRule type="expression" dxfId="3794" priority="5879">
      <formula>$CI$1=1</formula>
    </cfRule>
  </conditionalFormatting>
  <conditionalFormatting sqref="AI886">
    <cfRule type="expression" dxfId="3793" priority="5878">
      <formula>$CI$1=2</formula>
    </cfRule>
  </conditionalFormatting>
  <conditionalFormatting sqref="AI887">
    <cfRule type="expression" dxfId="3792" priority="5877">
      <formula>$CI$1=3</formula>
    </cfRule>
  </conditionalFormatting>
  <conditionalFormatting sqref="AI888">
    <cfRule type="expression" dxfId="3791" priority="5876">
      <formula>$CI$1=4</formula>
    </cfRule>
  </conditionalFormatting>
  <conditionalFormatting sqref="AI895">
    <cfRule type="expression" dxfId="3790" priority="5791">
      <formula>$CI$1=1</formula>
    </cfRule>
  </conditionalFormatting>
  <conditionalFormatting sqref="AI896">
    <cfRule type="expression" dxfId="3789" priority="5790">
      <formula>$CI$1=2</formula>
    </cfRule>
  </conditionalFormatting>
  <conditionalFormatting sqref="AI897">
    <cfRule type="expression" dxfId="3788" priority="5789">
      <formula>$CI$1=3</formula>
    </cfRule>
  </conditionalFormatting>
  <conditionalFormatting sqref="AI898">
    <cfRule type="expression" dxfId="3787" priority="5788">
      <formula>$CI$1=4</formula>
    </cfRule>
  </conditionalFormatting>
  <conditionalFormatting sqref="AI905">
    <cfRule type="expression" dxfId="3786" priority="5703">
      <formula>$CI$1=1</formula>
    </cfRule>
  </conditionalFormatting>
  <conditionalFormatting sqref="AI906">
    <cfRule type="expression" dxfId="3785" priority="5702">
      <formula>$CI$1=2</formula>
    </cfRule>
  </conditionalFormatting>
  <conditionalFormatting sqref="AI907">
    <cfRule type="expression" dxfId="3784" priority="5701">
      <formula>$CI$1=3</formula>
    </cfRule>
  </conditionalFormatting>
  <conditionalFormatting sqref="AI908">
    <cfRule type="expression" dxfId="3783" priority="5700">
      <formula>$CI$1=4</formula>
    </cfRule>
  </conditionalFormatting>
  <conditionalFormatting sqref="AI915">
    <cfRule type="expression" dxfId="3782" priority="5615">
      <formula>$CI$1=1</formula>
    </cfRule>
  </conditionalFormatting>
  <conditionalFormatting sqref="AI916">
    <cfRule type="expression" dxfId="3781" priority="5614">
      <formula>$CI$1=2</formula>
    </cfRule>
  </conditionalFormatting>
  <conditionalFormatting sqref="AI917">
    <cfRule type="expression" dxfId="3780" priority="5613">
      <formula>$CI$1=3</formula>
    </cfRule>
  </conditionalFormatting>
  <conditionalFormatting sqref="AI918">
    <cfRule type="expression" dxfId="3779" priority="5612">
      <formula>$CI$1=4</formula>
    </cfRule>
  </conditionalFormatting>
  <conditionalFormatting sqref="AI925">
    <cfRule type="expression" dxfId="3778" priority="5527">
      <formula>$CI$1=1</formula>
    </cfRule>
  </conditionalFormatting>
  <conditionalFormatting sqref="AI926">
    <cfRule type="expression" dxfId="3777" priority="5526">
      <formula>$CI$1=2</formula>
    </cfRule>
  </conditionalFormatting>
  <conditionalFormatting sqref="AI927">
    <cfRule type="expression" dxfId="3776" priority="5525">
      <formula>$CI$1=3</formula>
    </cfRule>
  </conditionalFormatting>
  <conditionalFormatting sqref="AI928">
    <cfRule type="expression" dxfId="3775" priority="5524">
      <formula>$CI$1=4</formula>
    </cfRule>
  </conditionalFormatting>
  <conditionalFormatting sqref="AI935">
    <cfRule type="expression" dxfId="3774" priority="5439">
      <formula>$CI$1=1</formula>
    </cfRule>
  </conditionalFormatting>
  <conditionalFormatting sqref="AI936">
    <cfRule type="expression" dxfId="3773" priority="5438">
      <formula>$CI$1=2</formula>
    </cfRule>
  </conditionalFormatting>
  <conditionalFormatting sqref="AI937">
    <cfRule type="expression" dxfId="3772" priority="5437">
      <formula>$CI$1=3</formula>
    </cfRule>
  </conditionalFormatting>
  <conditionalFormatting sqref="AI938">
    <cfRule type="expression" dxfId="3771" priority="5436">
      <formula>$CI$1=4</formula>
    </cfRule>
  </conditionalFormatting>
  <conditionalFormatting sqref="AI945">
    <cfRule type="expression" dxfId="3770" priority="5351">
      <formula>$CI$1=1</formula>
    </cfRule>
  </conditionalFormatting>
  <conditionalFormatting sqref="AI946">
    <cfRule type="expression" dxfId="3769" priority="5350">
      <formula>$CI$1=2</formula>
    </cfRule>
  </conditionalFormatting>
  <conditionalFormatting sqref="AI947">
    <cfRule type="expression" dxfId="3768" priority="5349">
      <formula>$CI$1=3</formula>
    </cfRule>
  </conditionalFormatting>
  <conditionalFormatting sqref="AI948">
    <cfRule type="expression" dxfId="3767" priority="5348">
      <formula>$CI$1=4</formula>
    </cfRule>
  </conditionalFormatting>
  <conditionalFormatting sqref="AI955">
    <cfRule type="expression" dxfId="3766" priority="5263">
      <formula>$CI$1=1</formula>
    </cfRule>
  </conditionalFormatting>
  <conditionalFormatting sqref="AI956">
    <cfRule type="expression" dxfId="3765" priority="5262">
      <formula>$CI$1=2</formula>
    </cfRule>
  </conditionalFormatting>
  <conditionalFormatting sqref="AI957">
    <cfRule type="expression" dxfId="3764" priority="5261">
      <formula>$CI$1=3</formula>
    </cfRule>
  </conditionalFormatting>
  <conditionalFormatting sqref="AI958">
    <cfRule type="expression" dxfId="3763" priority="5260">
      <formula>$CI$1=4</formula>
    </cfRule>
  </conditionalFormatting>
  <conditionalFormatting sqref="AI965">
    <cfRule type="expression" dxfId="3762" priority="5175">
      <formula>$CI$1=1</formula>
    </cfRule>
  </conditionalFormatting>
  <conditionalFormatting sqref="AI966">
    <cfRule type="expression" dxfId="3761" priority="5174">
      <formula>$CI$1=2</formula>
    </cfRule>
  </conditionalFormatting>
  <conditionalFormatting sqref="AI967">
    <cfRule type="expression" dxfId="3760" priority="5173">
      <formula>$CI$1=3</formula>
    </cfRule>
  </conditionalFormatting>
  <conditionalFormatting sqref="AI968">
    <cfRule type="expression" dxfId="3759" priority="5172">
      <formula>$CI$1=4</formula>
    </cfRule>
  </conditionalFormatting>
  <conditionalFormatting sqref="AI975">
    <cfRule type="expression" dxfId="3758" priority="5087">
      <formula>$CI$1=1</formula>
    </cfRule>
  </conditionalFormatting>
  <conditionalFormatting sqref="AI976">
    <cfRule type="expression" dxfId="3757" priority="5086">
      <formula>$CI$1=2</formula>
    </cfRule>
  </conditionalFormatting>
  <conditionalFormatting sqref="AI977">
    <cfRule type="expression" dxfId="3756" priority="5085">
      <formula>$CI$1=3</formula>
    </cfRule>
  </conditionalFormatting>
  <conditionalFormatting sqref="AI978">
    <cfRule type="expression" dxfId="3755" priority="5084">
      <formula>$CI$1=4</formula>
    </cfRule>
  </conditionalFormatting>
  <conditionalFormatting sqref="AI985">
    <cfRule type="expression" dxfId="3754" priority="4999">
      <formula>$CI$1=1</formula>
    </cfRule>
  </conditionalFormatting>
  <conditionalFormatting sqref="AI986">
    <cfRule type="expression" dxfId="3753" priority="4998">
      <formula>$CI$1=2</formula>
    </cfRule>
  </conditionalFormatting>
  <conditionalFormatting sqref="AI987">
    <cfRule type="expression" dxfId="3752" priority="4997">
      <formula>$CI$1=3</formula>
    </cfRule>
  </conditionalFormatting>
  <conditionalFormatting sqref="AI988">
    <cfRule type="expression" dxfId="3751" priority="4996">
      <formula>$CI$1=4</formula>
    </cfRule>
  </conditionalFormatting>
  <conditionalFormatting sqref="AI995">
    <cfRule type="expression" dxfId="3750" priority="4911">
      <formula>$CI$1=1</formula>
    </cfRule>
  </conditionalFormatting>
  <conditionalFormatting sqref="AI996">
    <cfRule type="expression" dxfId="3749" priority="4910">
      <formula>$CI$1=2</formula>
    </cfRule>
  </conditionalFormatting>
  <conditionalFormatting sqref="AI997">
    <cfRule type="expression" dxfId="3748" priority="4909">
      <formula>$CI$1=3</formula>
    </cfRule>
  </conditionalFormatting>
  <conditionalFormatting sqref="AI998">
    <cfRule type="expression" dxfId="3747" priority="4908">
      <formula>$CI$1=4</formula>
    </cfRule>
  </conditionalFormatting>
  <conditionalFormatting sqref="AI1005">
    <cfRule type="expression" dxfId="3746" priority="4823">
      <formula>$CI$1=1</formula>
    </cfRule>
  </conditionalFormatting>
  <conditionalFormatting sqref="AI1006">
    <cfRule type="expression" dxfId="3745" priority="4822">
      <formula>$CI$1=2</formula>
    </cfRule>
  </conditionalFormatting>
  <conditionalFormatting sqref="AI1007">
    <cfRule type="expression" dxfId="3744" priority="4821">
      <formula>$CI$1=3</formula>
    </cfRule>
  </conditionalFormatting>
  <conditionalFormatting sqref="AI1008">
    <cfRule type="expression" dxfId="3743" priority="4820">
      <formula>$CI$1=4</formula>
    </cfRule>
  </conditionalFormatting>
  <conditionalFormatting sqref="AI1015">
    <cfRule type="expression" dxfId="3742" priority="4735">
      <formula>$CI$1=1</formula>
    </cfRule>
  </conditionalFormatting>
  <conditionalFormatting sqref="AI1016">
    <cfRule type="expression" dxfId="3741" priority="4734">
      <formula>$CI$1=2</formula>
    </cfRule>
  </conditionalFormatting>
  <conditionalFormatting sqref="AI1017">
    <cfRule type="expression" dxfId="3740" priority="4733">
      <formula>$CI$1=3</formula>
    </cfRule>
  </conditionalFormatting>
  <conditionalFormatting sqref="AI1018">
    <cfRule type="expression" dxfId="3739" priority="4732">
      <formula>$CI$1=4</formula>
    </cfRule>
  </conditionalFormatting>
  <conditionalFormatting sqref="AI1025">
    <cfRule type="expression" dxfId="3738" priority="4647">
      <formula>$CI$1=1</formula>
    </cfRule>
  </conditionalFormatting>
  <conditionalFormatting sqref="AI1026">
    <cfRule type="expression" dxfId="3737" priority="4646">
      <formula>$CI$1=2</formula>
    </cfRule>
  </conditionalFormatting>
  <conditionalFormatting sqref="AI1027">
    <cfRule type="expression" dxfId="3736" priority="4645">
      <formula>$CI$1=3</formula>
    </cfRule>
  </conditionalFormatting>
  <conditionalFormatting sqref="AI1028">
    <cfRule type="expression" dxfId="3735" priority="4644">
      <formula>$CI$1=4</formula>
    </cfRule>
  </conditionalFormatting>
  <conditionalFormatting sqref="AI1035">
    <cfRule type="expression" dxfId="3734" priority="4559">
      <formula>$CI$1=1</formula>
    </cfRule>
  </conditionalFormatting>
  <conditionalFormatting sqref="AI1036">
    <cfRule type="expression" dxfId="3733" priority="4558">
      <formula>$CI$1=2</formula>
    </cfRule>
  </conditionalFormatting>
  <conditionalFormatting sqref="AI1037">
    <cfRule type="expression" dxfId="3732" priority="4557">
      <formula>$CI$1=3</formula>
    </cfRule>
  </conditionalFormatting>
  <conditionalFormatting sqref="AI1038">
    <cfRule type="expression" dxfId="3731" priority="4556">
      <formula>$CI$1=4</formula>
    </cfRule>
  </conditionalFormatting>
  <conditionalFormatting sqref="AI1045">
    <cfRule type="expression" dxfId="3730" priority="4471">
      <formula>$CI$1=1</formula>
    </cfRule>
  </conditionalFormatting>
  <conditionalFormatting sqref="AI1046">
    <cfRule type="expression" dxfId="3729" priority="4470">
      <formula>$CI$1=2</formula>
    </cfRule>
  </conditionalFormatting>
  <conditionalFormatting sqref="AI1047">
    <cfRule type="expression" dxfId="3728" priority="4469">
      <formula>$CI$1=3</formula>
    </cfRule>
  </conditionalFormatting>
  <conditionalFormatting sqref="AI1048">
    <cfRule type="expression" dxfId="3727" priority="4468">
      <formula>$CI$1=4</formula>
    </cfRule>
  </conditionalFormatting>
  <conditionalFormatting sqref="AI1055">
    <cfRule type="expression" dxfId="3726" priority="4383">
      <formula>$CI$1=1</formula>
    </cfRule>
  </conditionalFormatting>
  <conditionalFormatting sqref="AI1056">
    <cfRule type="expression" dxfId="3725" priority="4382">
      <formula>$CI$1=2</formula>
    </cfRule>
  </conditionalFormatting>
  <conditionalFormatting sqref="AI1057">
    <cfRule type="expression" dxfId="3724" priority="4381">
      <formula>$CI$1=3</formula>
    </cfRule>
  </conditionalFormatting>
  <conditionalFormatting sqref="AI1058">
    <cfRule type="expression" dxfId="3723" priority="4380">
      <formula>$CI$1=4</formula>
    </cfRule>
  </conditionalFormatting>
  <conditionalFormatting sqref="AI1065">
    <cfRule type="expression" dxfId="3722" priority="4295">
      <formula>$CI$1=1</formula>
    </cfRule>
  </conditionalFormatting>
  <conditionalFormatting sqref="AI1066">
    <cfRule type="expression" dxfId="3721" priority="4294">
      <formula>$CI$1=2</formula>
    </cfRule>
  </conditionalFormatting>
  <conditionalFormatting sqref="AI1067">
    <cfRule type="expression" dxfId="3720" priority="4293">
      <formula>$CI$1=3</formula>
    </cfRule>
  </conditionalFormatting>
  <conditionalFormatting sqref="AI1068">
    <cfRule type="expression" dxfId="3719" priority="4292">
      <formula>$CI$1=4</formula>
    </cfRule>
  </conditionalFormatting>
  <conditionalFormatting sqref="AI1075">
    <cfRule type="expression" dxfId="3718" priority="4207">
      <formula>$CI$1=1</formula>
    </cfRule>
  </conditionalFormatting>
  <conditionalFormatting sqref="AI1076">
    <cfRule type="expression" dxfId="3717" priority="4206">
      <formula>$CI$1=2</formula>
    </cfRule>
  </conditionalFormatting>
  <conditionalFormatting sqref="AI1077">
    <cfRule type="expression" dxfId="3716" priority="4205">
      <formula>$CI$1=3</formula>
    </cfRule>
  </conditionalFormatting>
  <conditionalFormatting sqref="AI1078">
    <cfRule type="expression" dxfId="3715" priority="4204">
      <formula>$CI$1=4</formula>
    </cfRule>
  </conditionalFormatting>
  <conditionalFormatting sqref="AI1085">
    <cfRule type="expression" dxfId="3714" priority="4119">
      <formula>$CI$1=1</formula>
    </cfRule>
  </conditionalFormatting>
  <conditionalFormatting sqref="AI1086">
    <cfRule type="expression" dxfId="3713" priority="4118">
      <formula>$CI$1=2</formula>
    </cfRule>
  </conditionalFormatting>
  <conditionalFormatting sqref="AI1087">
    <cfRule type="expression" dxfId="3712" priority="4117">
      <formula>$CI$1=3</formula>
    </cfRule>
  </conditionalFormatting>
  <conditionalFormatting sqref="AI1088">
    <cfRule type="expression" dxfId="3711" priority="4116">
      <formula>$CI$1=4</formula>
    </cfRule>
  </conditionalFormatting>
  <conditionalFormatting sqref="AI1095">
    <cfRule type="expression" dxfId="3710" priority="4031">
      <formula>$CI$1=1</formula>
    </cfRule>
  </conditionalFormatting>
  <conditionalFormatting sqref="AI1096">
    <cfRule type="expression" dxfId="3709" priority="4030">
      <formula>$CI$1=2</formula>
    </cfRule>
  </conditionalFormatting>
  <conditionalFormatting sqref="AI1097">
    <cfRule type="expression" dxfId="3708" priority="4029">
      <formula>$CI$1=3</formula>
    </cfRule>
  </conditionalFormatting>
  <conditionalFormatting sqref="AI1098">
    <cfRule type="expression" dxfId="3707" priority="4028">
      <formula>$CI$1=4</formula>
    </cfRule>
  </conditionalFormatting>
  <conditionalFormatting sqref="AI1105">
    <cfRule type="expression" dxfId="3706" priority="3943">
      <formula>$CI$1=1</formula>
    </cfRule>
  </conditionalFormatting>
  <conditionalFormatting sqref="AI1106">
    <cfRule type="expression" dxfId="3705" priority="3942">
      <formula>$CI$1=2</formula>
    </cfRule>
  </conditionalFormatting>
  <conditionalFormatting sqref="AI1107">
    <cfRule type="expression" dxfId="3704" priority="3941">
      <formula>$CI$1=3</formula>
    </cfRule>
  </conditionalFormatting>
  <conditionalFormatting sqref="AI1108">
    <cfRule type="expression" dxfId="3703" priority="3940">
      <formula>$CI$1=4</formula>
    </cfRule>
  </conditionalFormatting>
  <conditionalFormatting sqref="AI1115">
    <cfRule type="expression" dxfId="3702" priority="3855">
      <formula>$CI$1=1</formula>
    </cfRule>
  </conditionalFormatting>
  <conditionalFormatting sqref="AI1116">
    <cfRule type="expression" dxfId="3701" priority="3854">
      <formula>$CI$1=2</formula>
    </cfRule>
  </conditionalFormatting>
  <conditionalFormatting sqref="AI1117">
    <cfRule type="expression" dxfId="3700" priority="3853">
      <formula>$CI$1=3</formula>
    </cfRule>
  </conditionalFormatting>
  <conditionalFormatting sqref="AI1118">
    <cfRule type="expression" dxfId="3699" priority="3852">
      <formula>$CI$1=4</formula>
    </cfRule>
  </conditionalFormatting>
  <conditionalFormatting sqref="AI1125">
    <cfRule type="expression" dxfId="3698" priority="3767">
      <formula>$CI$1=1</formula>
    </cfRule>
  </conditionalFormatting>
  <conditionalFormatting sqref="AI1126">
    <cfRule type="expression" dxfId="3697" priority="3766">
      <formula>$CI$1=2</formula>
    </cfRule>
  </conditionalFormatting>
  <conditionalFormatting sqref="AI1127">
    <cfRule type="expression" dxfId="3696" priority="3765">
      <formula>$CI$1=3</formula>
    </cfRule>
  </conditionalFormatting>
  <conditionalFormatting sqref="AI1128">
    <cfRule type="expression" dxfId="3695" priority="3764">
      <formula>$CI$1=4</formula>
    </cfRule>
  </conditionalFormatting>
  <conditionalFormatting sqref="AI1135">
    <cfRule type="expression" dxfId="3694" priority="3679">
      <formula>$CI$1=1</formula>
    </cfRule>
  </conditionalFormatting>
  <conditionalFormatting sqref="AI1136">
    <cfRule type="expression" dxfId="3693" priority="3678">
      <formula>$CI$1=2</formula>
    </cfRule>
  </conditionalFormatting>
  <conditionalFormatting sqref="AI1137">
    <cfRule type="expression" dxfId="3692" priority="3677">
      <formula>$CI$1=3</formula>
    </cfRule>
  </conditionalFormatting>
  <conditionalFormatting sqref="AI1138">
    <cfRule type="expression" dxfId="3691" priority="3676">
      <formula>$CI$1=4</formula>
    </cfRule>
  </conditionalFormatting>
  <conditionalFormatting sqref="AI1145">
    <cfRule type="expression" dxfId="3690" priority="3591">
      <formula>$CI$1=1</formula>
    </cfRule>
  </conditionalFormatting>
  <conditionalFormatting sqref="AI1146">
    <cfRule type="expression" dxfId="3689" priority="3590">
      <formula>$CI$1=2</formula>
    </cfRule>
  </conditionalFormatting>
  <conditionalFormatting sqref="AI1147">
    <cfRule type="expression" dxfId="3688" priority="3589">
      <formula>$CI$1=3</formula>
    </cfRule>
  </conditionalFormatting>
  <conditionalFormatting sqref="AI1148">
    <cfRule type="expression" dxfId="3687" priority="3588">
      <formula>$CI$1=4</formula>
    </cfRule>
  </conditionalFormatting>
  <conditionalFormatting sqref="AI1155">
    <cfRule type="expression" dxfId="3686" priority="3503">
      <formula>$CI$1=1</formula>
    </cfRule>
  </conditionalFormatting>
  <conditionalFormatting sqref="AI1156">
    <cfRule type="expression" dxfId="3685" priority="3502">
      <formula>$CI$1=2</formula>
    </cfRule>
  </conditionalFormatting>
  <conditionalFormatting sqref="AI1157">
    <cfRule type="expression" dxfId="3684" priority="3501">
      <formula>$CI$1=3</formula>
    </cfRule>
  </conditionalFormatting>
  <conditionalFormatting sqref="AI1158">
    <cfRule type="expression" dxfId="3683" priority="3500">
      <formula>$CI$1=4</formula>
    </cfRule>
  </conditionalFormatting>
  <conditionalFormatting sqref="AI1165">
    <cfRule type="expression" dxfId="3682" priority="3415">
      <formula>$CI$1=1</formula>
    </cfRule>
  </conditionalFormatting>
  <conditionalFormatting sqref="AI1166">
    <cfRule type="expression" dxfId="3681" priority="3414">
      <formula>$CI$1=2</formula>
    </cfRule>
  </conditionalFormatting>
  <conditionalFormatting sqref="AI1167">
    <cfRule type="expression" dxfId="3680" priority="3413">
      <formula>$CI$1=3</formula>
    </cfRule>
  </conditionalFormatting>
  <conditionalFormatting sqref="AI1168">
    <cfRule type="expression" dxfId="3679" priority="3412">
      <formula>$CI$1=4</formula>
    </cfRule>
  </conditionalFormatting>
  <conditionalFormatting sqref="AI1175">
    <cfRule type="expression" dxfId="3678" priority="3327">
      <formula>$CI$1=1</formula>
    </cfRule>
  </conditionalFormatting>
  <conditionalFormatting sqref="AI1176">
    <cfRule type="expression" dxfId="3677" priority="3326">
      <formula>$CI$1=2</formula>
    </cfRule>
  </conditionalFormatting>
  <conditionalFormatting sqref="AI1177">
    <cfRule type="expression" dxfId="3676" priority="3325">
      <formula>$CI$1=3</formula>
    </cfRule>
  </conditionalFormatting>
  <conditionalFormatting sqref="AI1178">
    <cfRule type="expression" dxfId="3675" priority="3324">
      <formula>$CI$1=4</formula>
    </cfRule>
  </conditionalFormatting>
  <conditionalFormatting sqref="AI1185">
    <cfRule type="expression" dxfId="3674" priority="3239">
      <formula>$CI$1=1</formula>
    </cfRule>
  </conditionalFormatting>
  <conditionalFormatting sqref="AI1186">
    <cfRule type="expression" dxfId="3673" priority="3238">
      <formula>$CI$1=2</formula>
    </cfRule>
  </conditionalFormatting>
  <conditionalFormatting sqref="AI1187">
    <cfRule type="expression" dxfId="3672" priority="3237">
      <formula>$CI$1=3</formula>
    </cfRule>
  </conditionalFormatting>
  <conditionalFormatting sqref="AI1188">
    <cfRule type="expression" dxfId="3671" priority="3236">
      <formula>$CI$1=4</formula>
    </cfRule>
  </conditionalFormatting>
  <conditionalFormatting sqref="AI1195">
    <cfRule type="expression" dxfId="3670" priority="3151">
      <formula>$CI$1=1</formula>
    </cfRule>
  </conditionalFormatting>
  <conditionalFormatting sqref="AI1196">
    <cfRule type="expression" dxfId="3669" priority="3150">
      <formula>$CI$1=2</formula>
    </cfRule>
  </conditionalFormatting>
  <conditionalFormatting sqref="AI1197">
    <cfRule type="expression" dxfId="3668" priority="3149">
      <formula>$CI$1=3</formula>
    </cfRule>
  </conditionalFormatting>
  <conditionalFormatting sqref="AI1198">
    <cfRule type="expression" dxfId="3667" priority="3148">
      <formula>$CI$1=4</formula>
    </cfRule>
  </conditionalFormatting>
  <conditionalFormatting sqref="AI1205">
    <cfRule type="expression" dxfId="3666" priority="3063">
      <formula>$CI$1=1</formula>
    </cfRule>
  </conditionalFormatting>
  <conditionalFormatting sqref="AI1206">
    <cfRule type="expression" dxfId="3665" priority="3062">
      <formula>$CI$1=2</formula>
    </cfRule>
  </conditionalFormatting>
  <conditionalFormatting sqref="AI1207">
    <cfRule type="expression" dxfId="3664" priority="3061">
      <formula>$CI$1=3</formula>
    </cfRule>
  </conditionalFormatting>
  <conditionalFormatting sqref="AI1208">
    <cfRule type="expression" dxfId="3663" priority="3060">
      <formula>$CI$1=4</formula>
    </cfRule>
  </conditionalFormatting>
  <conditionalFormatting sqref="AI1215">
    <cfRule type="expression" dxfId="3662" priority="2975">
      <formula>$CI$1=1</formula>
    </cfRule>
  </conditionalFormatting>
  <conditionalFormatting sqref="AI1216">
    <cfRule type="expression" dxfId="3661" priority="2974">
      <formula>$CI$1=2</formula>
    </cfRule>
  </conditionalFormatting>
  <conditionalFormatting sqref="AI1217">
    <cfRule type="expression" dxfId="3660" priority="2973">
      <formula>$CI$1=3</formula>
    </cfRule>
  </conditionalFormatting>
  <conditionalFormatting sqref="AI1218">
    <cfRule type="expression" dxfId="3659" priority="2972">
      <formula>$CI$1=4</formula>
    </cfRule>
  </conditionalFormatting>
  <conditionalFormatting sqref="AI1225">
    <cfRule type="expression" dxfId="3658" priority="2887">
      <formula>$CI$1=1</formula>
    </cfRule>
  </conditionalFormatting>
  <conditionalFormatting sqref="AI1226">
    <cfRule type="expression" dxfId="3657" priority="2886">
      <formula>$CI$1=2</formula>
    </cfRule>
  </conditionalFormatting>
  <conditionalFormatting sqref="AI1227">
    <cfRule type="expression" dxfId="3656" priority="2885">
      <formula>$CI$1=3</formula>
    </cfRule>
  </conditionalFormatting>
  <conditionalFormatting sqref="AI1228">
    <cfRule type="expression" dxfId="3655" priority="2884">
      <formula>$CI$1=4</formula>
    </cfRule>
  </conditionalFormatting>
  <conditionalFormatting sqref="AI1235">
    <cfRule type="expression" dxfId="3654" priority="2799">
      <formula>$CI$1=1</formula>
    </cfRule>
  </conditionalFormatting>
  <conditionalFormatting sqref="AI1236">
    <cfRule type="expression" dxfId="3653" priority="2798">
      <formula>$CI$1=2</formula>
    </cfRule>
  </conditionalFormatting>
  <conditionalFormatting sqref="AI1237">
    <cfRule type="expression" dxfId="3652" priority="2797">
      <formula>$CI$1=3</formula>
    </cfRule>
  </conditionalFormatting>
  <conditionalFormatting sqref="AI1238">
    <cfRule type="expression" dxfId="3651" priority="2796">
      <formula>$CI$1=4</formula>
    </cfRule>
  </conditionalFormatting>
  <conditionalFormatting sqref="AI1245">
    <cfRule type="expression" dxfId="3650" priority="2711">
      <formula>$CI$1=1</formula>
    </cfRule>
  </conditionalFormatting>
  <conditionalFormatting sqref="AI1246">
    <cfRule type="expression" dxfId="3649" priority="2710">
      <formula>$CI$1=2</formula>
    </cfRule>
  </conditionalFormatting>
  <conditionalFormatting sqref="AI1247">
    <cfRule type="expression" dxfId="3648" priority="2709">
      <formula>$CI$1=3</formula>
    </cfRule>
  </conditionalFormatting>
  <conditionalFormatting sqref="AI1248">
    <cfRule type="expression" dxfId="3647" priority="2708">
      <formula>$CI$1=4</formula>
    </cfRule>
  </conditionalFormatting>
  <conditionalFormatting sqref="AI1255">
    <cfRule type="expression" dxfId="3646" priority="2623">
      <formula>$CI$1=1</formula>
    </cfRule>
  </conditionalFormatting>
  <conditionalFormatting sqref="AI1256">
    <cfRule type="expression" dxfId="3645" priority="2622">
      <formula>$CI$1=2</formula>
    </cfRule>
  </conditionalFormatting>
  <conditionalFormatting sqref="AI1257">
    <cfRule type="expression" dxfId="3644" priority="2621">
      <formula>$CI$1=3</formula>
    </cfRule>
  </conditionalFormatting>
  <conditionalFormatting sqref="AI1258">
    <cfRule type="expression" dxfId="3643" priority="2620">
      <formula>$CI$1=4</formula>
    </cfRule>
  </conditionalFormatting>
  <conditionalFormatting sqref="AI1265">
    <cfRule type="expression" dxfId="3642" priority="2535">
      <formula>$CI$1=1</formula>
    </cfRule>
  </conditionalFormatting>
  <conditionalFormatting sqref="AI1266">
    <cfRule type="expression" dxfId="3641" priority="2534">
      <formula>$CI$1=2</formula>
    </cfRule>
  </conditionalFormatting>
  <conditionalFormatting sqref="AI1267">
    <cfRule type="expression" dxfId="3640" priority="2533">
      <formula>$CI$1=3</formula>
    </cfRule>
  </conditionalFormatting>
  <conditionalFormatting sqref="AI1268">
    <cfRule type="expression" dxfId="3639" priority="2532">
      <formula>$CI$1=4</formula>
    </cfRule>
  </conditionalFormatting>
  <conditionalFormatting sqref="AI1275">
    <cfRule type="expression" dxfId="3638" priority="2447">
      <formula>$CI$1=1</formula>
    </cfRule>
  </conditionalFormatting>
  <conditionalFormatting sqref="AI1276">
    <cfRule type="expression" dxfId="3637" priority="2446">
      <formula>$CI$1=2</formula>
    </cfRule>
  </conditionalFormatting>
  <conditionalFormatting sqref="AI1277">
    <cfRule type="expression" dxfId="3636" priority="2445">
      <formula>$CI$1=3</formula>
    </cfRule>
  </conditionalFormatting>
  <conditionalFormatting sqref="AI1278">
    <cfRule type="expression" dxfId="3635" priority="2444">
      <formula>$CI$1=4</formula>
    </cfRule>
  </conditionalFormatting>
  <conditionalFormatting sqref="AI1285">
    <cfRule type="expression" dxfId="3634" priority="2359">
      <formula>$CI$1=1</formula>
    </cfRule>
  </conditionalFormatting>
  <conditionalFormatting sqref="AI1286">
    <cfRule type="expression" dxfId="3633" priority="2358">
      <formula>$CI$1=2</formula>
    </cfRule>
  </conditionalFormatting>
  <conditionalFormatting sqref="AI1287">
    <cfRule type="expression" dxfId="3632" priority="2357">
      <formula>$CI$1=3</formula>
    </cfRule>
  </conditionalFormatting>
  <conditionalFormatting sqref="AI1288">
    <cfRule type="expression" dxfId="3631" priority="2356">
      <formula>$CI$1=4</formula>
    </cfRule>
  </conditionalFormatting>
  <conditionalFormatting sqref="AI1295">
    <cfRule type="expression" dxfId="3630" priority="2271">
      <formula>$CI$1=1</formula>
    </cfRule>
  </conditionalFormatting>
  <conditionalFormatting sqref="AI1296">
    <cfRule type="expression" dxfId="3629" priority="2270">
      <formula>$CI$1=2</formula>
    </cfRule>
  </conditionalFormatting>
  <conditionalFormatting sqref="AI1297">
    <cfRule type="expression" dxfId="3628" priority="2269">
      <formula>$CI$1=3</formula>
    </cfRule>
  </conditionalFormatting>
  <conditionalFormatting sqref="AI1298">
    <cfRule type="expression" dxfId="3627" priority="2268">
      <formula>$CI$1=4</formula>
    </cfRule>
  </conditionalFormatting>
  <conditionalFormatting sqref="AI1305">
    <cfRule type="expression" dxfId="3626" priority="2183">
      <formula>$CI$1=1</formula>
    </cfRule>
  </conditionalFormatting>
  <conditionalFormatting sqref="AI1306">
    <cfRule type="expression" dxfId="3625" priority="2182">
      <formula>$CI$1=2</formula>
    </cfRule>
  </conditionalFormatting>
  <conditionalFormatting sqref="AI1307">
    <cfRule type="expression" dxfId="3624" priority="2181">
      <formula>$CI$1=3</formula>
    </cfRule>
  </conditionalFormatting>
  <conditionalFormatting sqref="AI1308">
    <cfRule type="expression" dxfId="3623" priority="2180">
      <formula>$CI$1=4</formula>
    </cfRule>
  </conditionalFormatting>
  <conditionalFormatting sqref="AI1315">
    <cfRule type="expression" dxfId="3622" priority="2095">
      <formula>$CI$1=1</formula>
    </cfRule>
  </conditionalFormatting>
  <conditionalFormatting sqref="AI1316">
    <cfRule type="expression" dxfId="3621" priority="2094">
      <formula>$CI$1=2</formula>
    </cfRule>
  </conditionalFormatting>
  <conditionalFormatting sqref="AI1317">
    <cfRule type="expression" dxfId="3620" priority="2093">
      <formula>$CI$1=3</formula>
    </cfRule>
  </conditionalFormatting>
  <conditionalFormatting sqref="AI1318">
    <cfRule type="expression" dxfId="3619" priority="2092">
      <formula>$CI$1=4</formula>
    </cfRule>
  </conditionalFormatting>
  <conditionalFormatting sqref="AI1325">
    <cfRule type="expression" dxfId="3618" priority="2007">
      <formula>$CI$1=1</formula>
    </cfRule>
  </conditionalFormatting>
  <conditionalFormatting sqref="AI1326">
    <cfRule type="expression" dxfId="3617" priority="2006">
      <formula>$CI$1=2</formula>
    </cfRule>
  </conditionalFormatting>
  <conditionalFormatting sqref="AI1327">
    <cfRule type="expression" dxfId="3616" priority="2005">
      <formula>$CI$1=3</formula>
    </cfRule>
  </conditionalFormatting>
  <conditionalFormatting sqref="AI1328">
    <cfRule type="expression" dxfId="3615" priority="2004">
      <formula>$CI$1=4</formula>
    </cfRule>
  </conditionalFormatting>
  <conditionalFormatting sqref="AI1335">
    <cfRule type="expression" dxfId="3614" priority="1919">
      <formula>$CI$1=1</formula>
    </cfRule>
  </conditionalFormatting>
  <conditionalFormatting sqref="AI1336">
    <cfRule type="expression" dxfId="3613" priority="1918">
      <formula>$CI$1=2</formula>
    </cfRule>
  </conditionalFormatting>
  <conditionalFormatting sqref="AI1337">
    <cfRule type="expression" dxfId="3612" priority="1917">
      <formula>$CI$1=3</formula>
    </cfRule>
  </conditionalFormatting>
  <conditionalFormatting sqref="AI1338">
    <cfRule type="expression" dxfId="3611" priority="1916">
      <formula>$CI$1=4</formula>
    </cfRule>
  </conditionalFormatting>
  <conditionalFormatting sqref="AI1345">
    <cfRule type="expression" dxfId="3610" priority="1831">
      <formula>$CI$1=1</formula>
    </cfRule>
  </conditionalFormatting>
  <conditionalFormatting sqref="AI1346">
    <cfRule type="expression" dxfId="3609" priority="1830">
      <formula>$CI$1=2</formula>
    </cfRule>
  </conditionalFormatting>
  <conditionalFormatting sqref="AI1347">
    <cfRule type="expression" dxfId="3608" priority="1829">
      <formula>$CI$1=3</formula>
    </cfRule>
  </conditionalFormatting>
  <conditionalFormatting sqref="AI1348">
    <cfRule type="expression" dxfId="3607" priority="1828">
      <formula>$CI$1=4</formula>
    </cfRule>
  </conditionalFormatting>
  <conditionalFormatting sqref="AI1355">
    <cfRule type="expression" dxfId="3606" priority="1743">
      <formula>$CI$1=1</formula>
    </cfRule>
  </conditionalFormatting>
  <conditionalFormatting sqref="AI1356">
    <cfRule type="expression" dxfId="3605" priority="1742">
      <formula>$CI$1=2</formula>
    </cfRule>
  </conditionalFormatting>
  <conditionalFormatting sqref="AI1357">
    <cfRule type="expression" dxfId="3604" priority="1741">
      <formula>$CI$1=3</formula>
    </cfRule>
  </conditionalFormatting>
  <conditionalFormatting sqref="AI1358">
    <cfRule type="expression" dxfId="3603" priority="1740">
      <formula>$CI$1=4</formula>
    </cfRule>
  </conditionalFormatting>
  <conditionalFormatting sqref="AI1365">
    <cfRule type="expression" dxfId="3602" priority="1655">
      <formula>$CI$1=1</formula>
    </cfRule>
  </conditionalFormatting>
  <conditionalFormatting sqref="AI1366">
    <cfRule type="expression" dxfId="3601" priority="1654">
      <formula>$CI$1=2</formula>
    </cfRule>
  </conditionalFormatting>
  <conditionalFormatting sqref="AI1367">
    <cfRule type="expression" dxfId="3600" priority="1653">
      <formula>$CI$1=3</formula>
    </cfRule>
  </conditionalFormatting>
  <conditionalFormatting sqref="AI1368">
    <cfRule type="expression" dxfId="3599" priority="1652">
      <formula>$CI$1=4</formula>
    </cfRule>
  </conditionalFormatting>
  <conditionalFormatting sqref="AI1375">
    <cfRule type="expression" dxfId="3598" priority="1567">
      <formula>$CI$1=1</formula>
    </cfRule>
  </conditionalFormatting>
  <conditionalFormatting sqref="AI1376">
    <cfRule type="expression" dxfId="3597" priority="1566">
      <formula>$CI$1=2</formula>
    </cfRule>
  </conditionalFormatting>
  <conditionalFormatting sqref="AI1377">
    <cfRule type="expression" dxfId="3596" priority="1565">
      <formula>$CI$1=3</formula>
    </cfRule>
  </conditionalFormatting>
  <conditionalFormatting sqref="AI1378">
    <cfRule type="expression" dxfId="3595" priority="1564">
      <formula>$CI$1=4</formula>
    </cfRule>
  </conditionalFormatting>
  <conditionalFormatting sqref="AI1385">
    <cfRule type="expression" dxfId="3594" priority="1479">
      <formula>$CI$1=1</formula>
    </cfRule>
  </conditionalFormatting>
  <conditionalFormatting sqref="AI1386">
    <cfRule type="expression" dxfId="3593" priority="1478">
      <formula>$CI$1=2</formula>
    </cfRule>
  </conditionalFormatting>
  <conditionalFormatting sqref="AI1387">
    <cfRule type="expression" dxfId="3592" priority="1477">
      <formula>$CI$1=3</formula>
    </cfRule>
  </conditionalFormatting>
  <conditionalFormatting sqref="AI1388">
    <cfRule type="expression" dxfId="3591" priority="1476">
      <formula>$CI$1=4</formula>
    </cfRule>
  </conditionalFormatting>
  <conditionalFormatting sqref="AI1395">
    <cfRule type="expression" dxfId="3590" priority="1391">
      <formula>$CI$1=1</formula>
    </cfRule>
  </conditionalFormatting>
  <conditionalFormatting sqref="AI1396">
    <cfRule type="expression" dxfId="3589" priority="1390">
      <formula>$CI$1=2</formula>
    </cfRule>
  </conditionalFormatting>
  <conditionalFormatting sqref="AI1397">
    <cfRule type="expression" dxfId="3588" priority="1389">
      <formula>$CI$1=3</formula>
    </cfRule>
  </conditionalFormatting>
  <conditionalFormatting sqref="AI1398">
    <cfRule type="expression" dxfId="3587" priority="1388">
      <formula>$CI$1=4</formula>
    </cfRule>
  </conditionalFormatting>
  <conditionalFormatting sqref="AI1405">
    <cfRule type="expression" dxfId="3586" priority="1303">
      <formula>$CI$1=1</formula>
    </cfRule>
  </conditionalFormatting>
  <conditionalFormatting sqref="AI1406">
    <cfRule type="expression" dxfId="3585" priority="1302">
      <formula>$CI$1=2</formula>
    </cfRule>
  </conditionalFormatting>
  <conditionalFormatting sqref="AI1407">
    <cfRule type="expression" dxfId="3584" priority="1301">
      <formula>$CI$1=3</formula>
    </cfRule>
  </conditionalFormatting>
  <conditionalFormatting sqref="AI1408">
    <cfRule type="expression" dxfId="3583" priority="1300">
      <formula>$CI$1=4</formula>
    </cfRule>
  </conditionalFormatting>
  <conditionalFormatting sqref="AI1415">
    <cfRule type="expression" dxfId="3582" priority="1215">
      <formula>$CI$1=1</formula>
    </cfRule>
  </conditionalFormatting>
  <conditionalFormatting sqref="AI1416">
    <cfRule type="expression" dxfId="3581" priority="1214">
      <formula>$CI$1=2</formula>
    </cfRule>
  </conditionalFormatting>
  <conditionalFormatting sqref="AI1417">
    <cfRule type="expression" dxfId="3580" priority="1213">
      <formula>$CI$1=3</formula>
    </cfRule>
  </conditionalFormatting>
  <conditionalFormatting sqref="AI1418">
    <cfRule type="expression" dxfId="3579" priority="1212">
      <formula>$CI$1=4</formula>
    </cfRule>
  </conditionalFormatting>
  <conditionalFormatting sqref="AI1425">
    <cfRule type="expression" dxfId="3578" priority="1127">
      <formula>$CI$1=1</formula>
    </cfRule>
  </conditionalFormatting>
  <conditionalFormatting sqref="AI1426">
    <cfRule type="expression" dxfId="3577" priority="1126">
      <formula>$CI$1=2</formula>
    </cfRule>
  </conditionalFormatting>
  <conditionalFormatting sqref="AI1427">
    <cfRule type="expression" dxfId="3576" priority="1125">
      <formula>$CI$1=3</formula>
    </cfRule>
  </conditionalFormatting>
  <conditionalFormatting sqref="AI1428">
    <cfRule type="expression" dxfId="3575" priority="1124">
      <formula>$CI$1=4</formula>
    </cfRule>
  </conditionalFormatting>
  <conditionalFormatting sqref="AI1435">
    <cfRule type="expression" dxfId="3574" priority="1039">
      <formula>$CI$1=1</formula>
    </cfRule>
  </conditionalFormatting>
  <conditionalFormatting sqref="AI1436">
    <cfRule type="expression" dxfId="3573" priority="1038">
      <formula>$CI$1=2</formula>
    </cfRule>
  </conditionalFormatting>
  <conditionalFormatting sqref="AI1437">
    <cfRule type="expression" dxfId="3572" priority="1037">
      <formula>$CI$1=3</formula>
    </cfRule>
  </conditionalFormatting>
  <conditionalFormatting sqref="AI1438">
    <cfRule type="expression" dxfId="3571" priority="1036">
      <formula>$CI$1=4</formula>
    </cfRule>
  </conditionalFormatting>
  <conditionalFormatting sqref="AI1445">
    <cfRule type="expression" dxfId="3570" priority="951">
      <formula>$CI$1=1</formula>
    </cfRule>
  </conditionalFormatting>
  <conditionalFormatting sqref="AI1446">
    <cfRule type="expression" dxfId="3569" priority="950">
      <formula>$CI$1=2</formula>
    </cfRule>
  </conditionalFormatting>
  <conditionalFormatting sqref="AI1447">
    <cfRule type="expression" dxfId="3568" priority="949">
      <formula>$CI$1=3</formula>
    </cfRule>
  </conditionalFormatting>
  <conditionalFormatting sqref="AI1448">
    <cfRule type="expression" dxfId="3567" priority="948">
      <formula>$CI$1=4</formula>
    </cfRule>
  </conditionalFormatting>
  <conditionalFormatting sqref="AI1455">
    <cfRule type="expression" dxfId="3566" priority="863">
      <formula>$CI$1=1</formula>
    </cfRule>
  </conditionalFormatting>
  <conditionalFormatting sqref="AI1456">
    <cfRule type="expression" dxfId="3565" priority="862">
      <formula>$CI$1=2</formula>
    </cfRule>
  </conditionalFormatting>
  <conditionalFormatting sqref="AI1457">
    <cfRule type="expression" dxfId="3564" priority="861">
      <formula>$CI$1=3</formula>
    </cfRule>
  </conditionalFormatting>
  <conditionalFormatting sqref="AI1458">
    <cfRule type="expression" dxfId="3563" priority="860">
      <formula>$CI$1=4</formula>
    </cfRule>
  </conditionalFormatting>
  <conditionalFormatting sqref="AI1465">
    <cfRule type="expression" dxfId="3562" priority="775">
      <formula>$CI$1=1</formula>
    </cfRule>
  </conditionalFormatting>
  <conditionalFormatting sqref="AI1466">
    <cfRule type="expression" dxfId="3561" priority="774">
      <formula>$CI$1=2</formula>
    </cfRule>
  </conditionalFormatting>
  <conditionalFormatting sqref="AI1467">
    <cfRule type="expression" dxfId="3560" priority="773">
      <formula>$CI$1=3</formula>
    </cfRule>
  </conditionalFormatting>
  <conditionalFormatting sqref="AI1468">
    <cfRule type="expression" dxfId="3559" priority="772">
      <formula>$CI$1=4</formula>
    </cfRule>
  </conditionalFormatting>
  <conditionalFormatting sqref="AI1475">
    <cfRule type="expression" dxfId="3558" priority="687">
      <formula>$CI$1=1</formula>
    </cfRule>
  </conditionalFormatting>
  <conditionalFormatting sqref="AI1476">
    <cfRule type="expression" dxfId="3557" priority="686">
      <formula>$CI$1=2</formula>
    </cfRule>
  </conditionalFormatting>
  <conditionalFormatting sqref="AI1477">
    <cfRule type="expression" dxfId="3556" priority="685">
      <formula>$CI$1=3</formula>
    </cfRule>
  </conditionalFormatting>
  <conditionalFormatting sqref="AI1478">
    <cfRule type="expression" dxfId="3555" priority="684">
      <formula>$CI$1=4</formula>
    </cfRule>
  </conditionalFormatting>
  <conditionalFormatting sqref="AI1485">
    <cfRule type="expression" dxfId="3554" priority="599">
      <formula>$CI$1=1</formula>
    </cfRule>
  </conditionalFormatting>
  <conditionalFormatting sqref="AI1486">
    <cfRule type="expression" dxfId="3553" priority="598">
      <formula>$CI$1=2</formula>
    </cfRule>
  </conditionalFormatting>
  <conditionalFormatting sqref="AI1487">
    <cfRule type="expression" dxfId="3552" priority="597">
      <formula>$CI$1=3</formula>
    </cfRule>
  </conditionalFormatting>
  <conditionalFormatting sqref="AI1488">
    <cfRule type="expression" dxfId="3551" priority="596">
      <formula>$CI$1=4</formula>
    </cfRule>
  </conditionalFormatting>
  <conditionalFormatting sqref="AI1495">
    <cfRule type="expression" dxfId="3550" priority="511">
      <formula>$CI$1=1</formula>
    </cfRule>
  </conditionalFormatting>
  <conditionalFormatting sqref="AI1496">
    <cfRule type="expression" dxfId="3549" priority="510">
      <formula>$CI$1=2</formula>
    </cfRule>
  </conditionalFormatting>
  <conditionalFormatting sqref="AI1497">
    <cfRule type="expression" dxfId="3548" priority="509">
      <formula>$CI$1=3</formula>
    </cfRule>
  </conditionalFormatting>
  <conditionalFormatting sqref="AI1498">
    <cfRule type="expression" dxfId="3547" priority="508">
      <formula>$CI$1=4</formula>
    </cfRule>
  </conditionalFormatting>
  <conditionalFormatting sqref="AK5">
    <cfRule type="expression" dxfId="3546" priority="18297">
      <formula>$CI$1=1</formula>
    </cfRule>
  </conditionalFormatting>
  <conditionalFormatting sqref="AK6">
    <cfRule type="expression" dxfId="3545" priority="18296">
      <formula>$CI$1=2</formula>
    </cfRule>
  </conditionalFormatting>
  <conditionalFormatting sqref="AK7">
    <cfRule type="expression" dxfId="3544" priority="18295">
      <formula>$CI$1=3</formula>
    </cfRule>
  </conditionalFormatting>
  <conditionalFormatting sqref="AK8">
    <cfRule type="expression" dxfId="3543" priority="18294">
      <formula>$CI$1=4</formula>
    </cfRule>
  </conditionalFormatting>
  <conditionalFormatting sqref="AK15">
    <cfRule type="expression" dxfId="3542" priority="13519">
      <formula>$CI$1=1</formula>
    </cfRule>
  </conditionalFormatting>
  <conditionalFormatting sqref="AK16">
    <cfRule type="expression" dxfId="3541" priority="13518">
      <formula>$CI$1=2</formula>
    </cfRule>
  </conditionalFormatting>
  <conditionalFormatting sqref="AK17">
    <cfRule type="expression" dxfId="3540" priority="13517">
      <formula>$CI$1=3</formula>
    </cfRule>
  </conditionalFormatting>
  <conditionalFormatting sqref="AK18">
    <cfRule type="expression" dxfId="3539" priority="13516">
      <formula>$CI$1=4</formula>
    </cfRule>
  </conditionalFormatting>
  <conditionalFormatting sqref="AK25">
    <cfRule type="expression" dxfId="3538" priority="13431">
      <formula>$CI$1=1</formula>
    </cfRule>
  </conditionalFormatting>
  <conditionalFormatting sqref="AK26">
    <cfRule type="expression" dxfId="3537" priority="13430">
      <formula>$CI$1=2</formula>
    </cfRule>
  </conditionalFormatting>
  <conditionalFormatting sqref="AK27">
    <cfRule type="expression" dxfId="3536" priority="13429">
      <formula>$CI$1=3</formula>
    </cfRule>
  </conditionalFormatting>
  <conditionalFormatting sqref="AK28">
    <cfRule type="expression" dxfId="3535" priority="13428">
      <formula>$CI$1=4</formula>
    </cfRule>
  </conditionalFormatting>
  <conditionalFormatting sqref="AK35">
    <cfRule type="expression" dxfId="3534" priority="13343">
      <formula>$CI$1=1</formula>
    </cfRule>
  </conditionalFormatting>
  <conditionalFormatting sqref="AK36">
    <cfRule type="expression" dxfId="3533" priority="13342">
      <formula>$CI$1=2</formula>
    </cfRule>
  </conditionalFormatting>
  <conditionalFormatting sqref="AK37">
    <cfRule type="expression" dxfId="3532" priority="13341">
      <formula>$CI$1=3</formula>
    </cfRule>
  </conditionalFormatting>
  <conditionalFormatting sqref="AK38">
    <cfRule type="expression" dxfId="3531" priority="13340">
      <formula>$CI$1=4</formula>
    </cfRule>
  </conditionalFormatting>
  <conditionalFormatting sqref="AK45">
    <cfRule type="expression" dxfId="3530" priority="13255">
      <formula>$CI$1=1</formula>
    </cfRule>
  </conditionalFormatting>
  <conditionalFormatting sqref="AK46">
    <cfRule type="expression" dxfId="3529" priority="13254">
      <formula>$CI$1=2</formula>
    </cfRule>
  </conditionalFormatting>
  <conditionalFormatting sqref="AK47">
    <cfRule type="expression" dxfId="3528" priority="13253">
      <formula>$CI$1=3</formula>
    </cfRule>
  </conditionalFormatting>
  <conditionalFormatting sqref="AK48">
    <cfRule type="expression" dxfId="3527" priority="13252">
      <formula>$CI$1=4</formula>
    </cfRule>
  </conditionalFormatting>
  <conditionalFormatting sqref="AK55">
    <cfRule type="expression" dxfId="3526" priority="13167">
      <formula>$CI$1=1</formula>
    </cfRule>
  </conditionalFormatting>
  <conditionalFormatting sqref="AK56">
    <cfRule type="expression" dxfId="3525" priority="13166">
      <formula>$CI$1=2</formula>
    </cfRule>
  </conditionalFormatting>
  <conditionalFormatting sqref="AK57">
    <cfRule type="expression" dxfId="3524" priority="13165">
      <formula>$CI$1=3</formula>
    </cfRule>
  </conditionalFormatting>
  <conditionalFormatting sqref="AK58">
    <cfRule type="expression" dxfId="3523" priority="13164">
      <formula>$CI$1=4</formula>
    </cfRule>
  </conditionalFormatting>
  <conditionalFormatting sqref="AK65">
    <cfRule type="expression" dxfId="3522" priority="13079">
      <formula>$CI$1=1</formula>
    </cfRule>
  </conditionalFormatting>
  <conditionalFormatting sqref="AK66">
    <cfRule type="expression" dxfId="3521" priority="13078">
      <formula>$CI$1=2</formula>
    </cfRule>
  </conditionalFormatting>
  <conditionalFormatting sqref="AK67">
    <cfRule type="expression" dxfId="3520" priority="13077">
      <formula>$CI$1=3</formula>
    </cfRule>
  </conditionalFormatting>
  <conditionalFormatting sqref="AK68">
    <cfRule type="expression" dxfId="3519" priority="13076">
      <formula>$CI$1=4</formula>
    </cfRule>
  </conditionalFormatting>
  <conditionalFormatting sqref="AK75">
    <cfRule type="expression" dxfId="3518" priority="12991">
      <formula>$CI$1=1</formula>
    </cfRule>
  </conditionalFormatting>
  <conditionalFormatting sqref="AK76">
    <cfRule type="expression" dxfId="3517" priority="12990">
      <formula>$CI$1=2</formula>
    </cfRule>
  </conditionalFormatting>
  <conditionalFormatting sqref="AK77">
    <cfRule type="expression" dxfId="3516" priority="12989">
      <formula>$CI$1=3</formula>
    </cfRule>
  </conditionalFormatting>
  <conditionalFormatting sqref="AK78">
    <cfRule type="expression" dxfId="3515" priority="12988">
      <formula>$CI$1=4</formula>
    </cfRule>
  </conditionalFormatting>
  <conditionalFormatting sqref="AK85">
    <cfRule type="expression" dxfId="3514" priority="12903">
      <formula>$CI$1=1</formula>
    </cfRule>
  </conditionalFormatting>
  <conditionalFormatting sqref="AK86">
    <cfRule type="expression" dxfId="3513" priority="12902">
      <formula>$CI$1=2</formula>
    </cfRule>
  </conditionalFormatting>
  <conditionalFormatting sqref="AK87">
    <cfRule type="expression" dxfId="3512" priority="12901">
      <formula>$CI$1=3</formula>
    </cfRule>
  </conditionalFormatting>
  <conditionalFormatting sqref="AK88">
    <cfRule type="expression" dxfId="3511" priority="12900">
      <formula>$CI$1=4</formula>
    </cfRule>
  </conditionalFormatting>
  <conditionalFormatting sqref="AK95">
    <cfRule type="expression" dxfId="3510" priority="12815">
      <formula>$CI$1=1</formula>
    </cfRule>
  </conditionalFormatting>
  <conditionalFormatting sqref="AK96">
    <cfRule type="expression" dxfId="3509" priority="12814">
      <formula>$CI$1=2</formula>
    </cfRule>
  </conditionalFormatting>
  <conditionalFormatting sqref="AK97">
    <cfRule type="expression" dxfId="3508" priority="12813">
      <formula>$CI$1=3</formula>
    </cfRule>
  </conditionalFormatting>
  <conditionalFormatting sqref="AK98">
    <cfRule type="expression" dxfId="3507" priority="12812">
      <formula>$CI$1=4</formula>
    </cfRule>
  </conditionalFormatting>
  <conditionalFormatting sqref="AK105">
    <cfRule type="expression" dxfId="3506" priority="12727">
      <formula>$CI$1=1</formula>
    </cfRule>
  </conditionalFormatting>
  <conditionalFormatting sqref="AK106">
    <cfRule type="expression" dxfId="3505" priority="12726">
      <formula>$CI$1=2</formula>
    </cfRule>
  </conditionalFormatting>
  <conditionalFormatting sqref="AK107">
    <cfRule type="expression" dxfId="3504" priority="12725">
      <formula>$CI$1=3</formula>
    </cfRule>
  </conditionalFormatting>
  <conditionalFormatting sqref="AK108">
    <cfRule type="expression" dxfId="3503" priority="12724">
      <formula>$CI$1=4</formula>
    </cfRule>
  </conditionalFormatting>
  <conditionalFormatting sqref="AK115">
    <cfRule type="expression" dxfId="3502" priority="12639">
      <formula>$CI$1=1</formula>
    </cfRule>
  </conditionalFormatting>
  <conditionalFormatting sqref="AK116">
    <cfRule type="expression" dxfId="3501" priority="12638">
      <formula>$CI$1=2</formula>
    </cfRule>
  </conditionalFormatting>
  <conditionalFormatting sqref="AK117">
    <cfRule type="expression" dxfId="3500" priority="12637">
      <formula>$CI$1=3</formula>
    </cfRule>
  </conditionalFormatting>
  <conditionalFormatting sqref="AK118">
    <cfRule type="expression" dxfId="3499" priority="12636">
      <formula>$CI$1=4</formula>
    </cfRule>
  </conditionalFormatting>
  <conditionalFormatting sqref="AK125 AK135">
    <cfRule type="expression" dxfId="3498" priority="12463">
      <formula>$CI$1=1</formula>
    </cfRule>
  </conditionalFormatting>
  <conditionalFormatting sqref="AK126 AK136">
    <cfRule type="expression" dxfId="3497" priority="12462">
      <formula>$CI$1=2</formula>
    </cfRule>
  </conditionalFormatting>
  <conditionalFormatting sqref="AK127 AK137">
    <cfRule type="expression" dxfId="3496" priority="12461">
      <formula>$CI$1=3</formula>
    </cfRule>
  </conditionalFormatting>
  <conditionalFormatting sqref="AK128 AK138">
    <cfRule type="expression" dxfId="3495" priority="12460">
      <formula>$CI$1=4</formula>
    </cfRule>
  </conditionalFormatting>
  <conditionalFormatting sqref="AK145 AK155">
    <cfRule type="expression" dxfId="3494" priority="12287">
      <formula>$CI$1=1</formula>
    </cfRule>
  </conditionalFormatting>
  <conditionalFormatting sqref="AK146 AK156">
    <cfRule type="expression" dxfId="3493" priority="12286">
      <formula>$CI$1=2</formula>
    </cfRule>
  </conditionalFormatting>
  <conditionalFormatting sqref="AK147 AK157">
    <cfRule type="expression" dxfId="3492" priority="12285">
      <formula>$CI$1=3</formula>
    </cfRule>
  </conditionalFormatting>
  <conditionalFormatting sqref="AK148 AK158">
    <cfRule type="expression" dxfId="3491" priority="12284">
      <formula>$CI$1=4</formula>
    </cfRule>
  </conditionalFormatting>
  <conditionalFormatting sqref="AK165">
    <cfRule type="expression" dxfId="3490" priority="12199">
      <formula>$CI$1=1</formula>
    </cfRule>
  </conditionalFormatting>
  <conditionalFormatting sqref="AK166">
    <cfRule type="expression" dxfId="3489" priority="12198">
      <formula>$CI$1=2</formula>
    </cfRule>
  </conditionalFormatting>
  <conditionalFormatting sqref="AK167">
    <cfRule type="expression" dxfId="3488" priority="12197">
      <formula>$CI$1=3</formula>
    </cfRule>
  </conditionalFormatting>
  <conditionalFormatting sqref="AK168">
    <cfRule type="expression" dxfId="3487" priority="12196">
      <formula>$CI$1=4</formula>
    </cfRule>
  </conditionalFormatting>
  <conditionalFormatting sqref="AK175">
    <cfRule type="expression" dxfId="3486" priority="12111">
      <formula>$CI$1=1</formula>
    </cfRule>
  </conditionalFormatting>
  <conditionalFormatting sqref="AK176">
    <cfRule type="expression" dxfId="3485" priority="12110">
      <formula>$CI$1=2</formula>
    </cfRule>
  </conditionalFormatting>
  <conditionalFormatting sqref="AK177">
    <cfRule type="expression" dxfId="3484" priority="12109">
      <formula>$CI$1=3</formula>
    </cfRule>
  </conditionalFormatting>
  <conditionalFormatting sqref="AK178">
    <cfRule type="expression" dxfId="3483" priority="12108">
      <formula>$CI$1=4</formula>
    </cfRule>
  </conditionalFormatting>
  <conditionalFormatting sqref="AK185 AK195">
    <cfRule type="expression" dxfId="3482" priority="11935">
      <formula>$CI$1=1</formula>
    </cfRule>
  </conditionalFormatting>
  <conditionalFormatting sqref="AK186 AK196">
    <cfRule type="expression" dxfId="3481" priority="11934">
      <formula>$CI$1=2</formula>
    </cfRule>
  </conditionalFormatting>
  <conditionalFormatting sqref="AK187 AK197">
    <cfRule type="expression" dxfId="3480" priority="11933">
      <formula>$CI$1=3</formula>
    </cfRule>
  </conditionalFormatting>
  <conditionalFormatting sqref="AK188 AK198">
    <cfRule type="expression" dxfId="3479" priority="11932">
      <formula>$CI$1=4</formula>
    </cfRule>
  </conditionalFormatting>
  <conditionalFormatting sqref="AK205">
    <cfRule type="expression" dxfId="3478" priority="11847">
      <formula>$CI$1=1</formula>
    </cfRule>
  </conditionalFormatting>
  <conditionalFormatting sqref="AK206">
    <cfRule type="expression" dxfId="3477" priority="11846">
      <formula>$CI$1=2</formula>
    </cfRule>
  </conditionalFormatting>
  <conditionalFormatting sqref="AK207">
    <cfRule type="expression" dxfId="3476" priority="11845">
      <formula>$CI$1=3</formula>
    </cfRule>
  </conditionalFormatting>
  <conditionalFormatting sqref="AK208">
    <cfRule type="expression" dxfId="3475" priority="11844">
      <formula>$CI$1=4</formula>
    </cfRule>
  </conditionalFormatting>
  <conditionalFormatting sqref="AK215">
    <cfRule type="expression" dxfId="3474" priority="11759">
      <formula>$CI$1=1</formula>
    </cfRule>
  </conditionalFormatting>
  <conditionalFormatting sqref="AK216">
    <cfRule type="expression" dxfId="3473" priority="11758">
      <formula>$CI$1=2</formula>
    </cfRule>
  </conditionalFormatting>
  <conditionalFormatting sqref="AK217">
    <cfRule type="expression" dxfId="3472" priority="11757">
      <formula>$CI$1=3</formula>
    </cfRule>
  </conditionalFormatting>
  <conditionalFormatting sqref="AK218">
    <cfRule type="expression" dxfId="3471" priority="11756">
      <formula>$CI$1=4</formula>
    </cfRule>
  </conditionalFormatting>
  <conditionalFormatting sqref="AK225">
    <cfRule type="expression" dxfId="3470" priority="11671">
      <formula>$CI$1=1</formula>
    </cfRule>
  </conditionalFormatting>
  <conditionalFormatting sqref="AK226">
    <cfRule type="expression" dxfId="3469" priority="11670">
      <formula>$CI$1=2</formula>
    </cfRule>
  </conditionalFormatting>
  <conditionalFormatting sqref="AK227">
    <cfRule type="expression" dxfId="3468" priority="11669">
      <formula>$CI$1=3</formula>
    </cfRule>
  </conditionalFormatting>
  <conditionalFormatting sqref="AK228">
    <cfRule type="expression" dxfId="3467" priority="11668">
      <formula>$CI$1=4</formula>
    </cfRule>
  </conditionalFormatting>
  <conditionalFormatting sqref="AK235">
    <cfRule type="expression" dxfId="3466" priority="11583">
      <formula>$CI$1=1</formula>
    </cfRule>
  </conditionalFormatting>
  <conditionalFormatting sqref="AK236">
    <cfRule type="expression" dxfId="3465" priority="11582">
      <formula>$CI$1=2</formula>
    </cfRule>
  </conditionalFormatting>
  <conditionalFormatting sqref="AK237">
    <cfRule type="expression" dxfId="3464" priority="11581">
      <formula>$CI$1=3</formula>
    </cfRule>
  </conditionalFormatting>
  <conditionalFormatting sqref="AK238">
    <cfRule type="expression" dxfId="3463" priority="11580">
      <formula>$CI$1=4</formula>
    </cfRule>
  </conditionalFormatting>
  <conditionalFormatting sqref="AK245">
    <cfRule type="expression" dxfId="3462" priority="11495">
      <formula>$CI$1=1</formula>
    </cfRule>
  </conditionalFormatting>
  <conditionalFormatting sqref="AK246">
    <cfRule type="expression" dxfId="3461" priority="11494">
      <formula>$CI$1=2</formula>
    </cfRule>
  </conditionalFormatting>
  <conditionalFormatting sqref="AK247">
    <cfRule type="expression" dxfId="3460" priority="11493">
      <formula>$CI$1=3</formula>
    </cfRule>
  </conditionalFormatting>
  <conditionalFormatting sqref="AK248">
    <cfRule type="expression" dxfId="3459" priority="11492">
      <formula>$CI$1=4</formula>
    </cfRule>
  </conditionalFormatting>
  <conditionalFormatting sqref="AK255">
    <cfRule type="expression" dxfId="3458" priority="11407">
      <formula>$CI$1=1</formula>
    </cfRule>
  </conditionalFormatting>
  <conditionalFormatting sqref="AK256">
    <cfRule type="expression" dxfId="3457" priority="11406">
      <formula>$CI$1=2</formula>
    </cfRule>
  </conditionalFormatting>
  <conditionalFormatting sqref="AK257">
    <cfRule type="expression" dxfId="3456" priority="11405">
      <formula>$CI$1=3</formula>
    </cfRule>
  </conditionalFormatting>
  <conditionalFormatting sqref="AK258">
    <cfRule type="expression" dxfId="3455" priority="11404">
      <formula>$CI$1=4</formula>
    </cfRule>
  </conditionalFormatting>
  <conditionalFormatting sqref="AK265">
    <cfRule type="expression" dxfId="3454" priority="11319">
      <formula>$CI$1=1</formula>
    </cfRule>
  </conditionalFormatting>
  <conditionalFormatting sqref="AK266">
    <cfRule type="expression" dxfId="3453" priority="11318">
      <formula>$CI$1=2</formula>
    </cfRule>
  </conditionalFormatting>
  <conditionalFormatting sqref="AK267">
    <cfRule type="expression" dxfId="3452" priority="11317">
      <formula>$CI$1=3</formula>
    </cfRule>
  </conditionalFormatting>
  <conditionalFormatting sqref="AK268">
    <cfRule type="expression" dxfId="3451" priority="11316">
      <formula>$CI$1=4</formula>
    </cfRule>
  </conditionalFormatting>
  <conditionalFormatting sqref="AK275">
    <cfRule type="expression" dxfId="3450" priority="11231">
      <formula>$CI$1=1</formula>
    </cfRule>
  </conditionalFormatting>
  <conditionalFormatting sqref="AK276">
    <cfRule type="expression" dxfId="3449" priority="11230">
      <formula>$CI$1=2</formula>
    </cfRule>
  </conditionalFormatting>
  <conditionalFormatting sqref="AK277">
    <cfRule type="expression" dxfId="3448" priority="11229">
      <formula>$CI$1=3</formula>
    </cfRule>
  </conditionalFormatting>
  <conditionalFormatting sqref="AK278">
    <cfRule type="expression" dxfId="3447" priority="11228">
      <formula>$CI$1=4</formula>
    </cfRule>
  </conditionalFormatting>
  <conditionalFormatting sqref="AK285">
    <cfRule type="expression" dxfId="3446" priority="11143">
      <formula>$CI$1=1</formula>
    </cfRule>
  </conditionalFormatting>
  <conditionalFormatting sqref="AK286">
    <cfRule type="expression" dxfId="3445" priority="11142">
      <formula>$CI$1=2</formula>
    </cfRule>
  </conditionalFormatting>
  <conditionalFormatting sqref="AK287">
    <cfRule type="expression" dxfId="3444" priority="11141">
      <formula>$CI$1=3</formula>
    </cfRule>
  </conditionalFormatting>
  <conditionalFormatting sqref="AK288">
    <cfRule type="expression" dxfId="3443" priority="11140">
      <formula>$CI$1=4</formula>
    </cfRule>
  </conditionalFormatting>
  <conditionalFormatting sqref="AK295">
    <cfRule type="expression" dxfId="3442" priority="11055">
      <formula>$CI$1=1</formula>
    </cfRule>
  </conditionalFormatting>
  <conditionalFormatting sqref="AK296">
    <cfRule type="expression" dxfId="3441" priority="11054">
      <formula>$CI$1=2</formula>
    </cfRule>
  </conditionalFormatting>
  <conditionalFormatting sqref="AK297">
    <cfRule type="expression" dxfId="3440" priority="11053">
      <formula>$CI$1=3</formula>
    </cfRule>
  </conditionalFormatting>
  <conditionalFormatting sqref="AK298">
    <cfRule type="expression" dxfId="3439" priority="11052">
      <formula>$CI$1=4</formula>
    </cfRule>
  </conditionalFormatting>
  <conditionalFormatting sqref="AK305">
    <cfRule type="expression" dxfId="3438" priority="10967">
      <formula>$CI$1=1</formula>
    </cfRule>
  </conditionalFormatting>
  <conditionalFormatting sqref="AK306">
    <cfRule type="expression" dxfId="3437" priority="10966">
      <formula>$CI$1=2</formula>
    </cfRule>
  </conditionalFormatting>
  <conditionalFormatting sqref="AK307">
    <cfRule type="expression" dxfId="3436" priority="10965">
      <formula>$CI$1=3</formula>
    </cfRule>
  </conditionalFormatting>
  <conditionalFormatting sqref="AK308">
    <cfRule type="expression" dxfId="3435" priority="10964">
      <formula>$CI$1=4</formula>
    </cfRule>
  </conditionalFormatting>
  <conditionalFormatting sqref="AK315">
    <cfRule type="expression" dxfId="3434" priority="10879">
      <formula>$CI$1=1</formula>
    </cfRule>
  </conditionalFormatting>
  <conditionalFormatting sqref="AK316">
    <cfRule type="expression" dxfId="3433" priority="10878">
      <formula>$CI$1=2</formula>
    </cfRule>
  </conditionalFormatting>
  <conditionalFormatting sqref="AK317">
    <cfRule type="expression" dxfId="3432" priority="10877">
      <formula>$CI$1=3</formula>
    </cfRule>
  </conditionalFormatting>
  <conditionalFormatting sqref="AK318">
    <cfRule type="expression" dxfId="3431" priority="10876">
      <formula>$CI$1=4</formula>
    </cfRule>
  </conditionalFormatting>
  <conditionalFormatting sqref="AK325">
    <cfRule type="expression" dxfId="3430" priority="10791">
      <formula>$CI$1=1</formula>
    </cfRule>
  </conditionalFormatting>
  <conditionalFormatting sqref="AK326">
    <cfRule type="expression" dxfId="3429" priority="10790">
      <formula>$CI$1=2</formula>
    </cfRule>
  </conditionalFormatting>
  <conditionalFormatting sqref="AK327">
    <cfRule type="expression" dxfId="3428" priority="10789">
      <formula>$CI$1=3</formula>
    </cfRule>
  </conditionalFormatting>
  <conditionalFormatting sqref="AK328">
    <cfRule type="expression" dxfId="3427" priority="10788">
      <formula>$CI$1=4</formula>
    </cfRule>
  </conditionalFormatting>
  <conditionalFormatting sqref="AK335">
    <cfRule type="expression" dxfId="3426" priority="10703">
      <formula>$CI$1=1</formula>
    </cfRule>
  </conditionalFormatting>
  <conditionalFormatting sqref="AK336">
    <cfRule type="expression" dxfId="3425" priority="10702">
      <formula>$CI$1=2</formula>
    </cfRule>
  </conditionalFormatting>
  <conditionalFormatting sqref="AK337">
    <cfRule type="expression" dxfId="3424" priority="10701">
      <formula>$CI$1=3</formula>
    </cfRule>
  </conditionalFormatting>
  <conditionalFormatting sqref="AK338">
    <cfRule type="expression" dxfId="3423" priority="10700">
      <formula>$CI$1=4</formula>
    </cfRule>
  </conditionalFormatting>
  <conditionalFormatting sqref="AK345">
    <cfRule type="expression" dxfId="3422" priority="10615">
      <formula>$CI$1=1</formula>
    </cfRule>
  </conditionalFormatting>
  <conditionalFormatting sqref="AK346">
    <cfRule type="expression" dxfId="3421" priority="10614">
      <formula>$CI$1=2</formula>
    </cfRule>
  </conditionalFormatting>
  <conditionalFormatting sqref="AK347">
    <cfRule type="expression" dxfId="3420" priority="10613">
      <formula>$CI$1=3</formula>
    </cfRule>
  </conditionalFormatting>
  <conditionalFormatting sqref="AK348">
    <cfRule type="expression" dxfId="3419" priority="10612">
      <formula>$CI$1=4</formula>
    </cfRule>
  </conditionalFormatting>
  <conditionalFormatting sqref="AK355">
    <cfRule type="expression" dxfId="3418" priority="10527">
      <formula>$CI$1=1</formula>
    </cfRule>
  </conditionalFormatting>
  <conditionalFormatting sqref="AK356">
    <cfRule type="expression" dxfId="3417" priority="10526">
      <formula>$CI$1=2</formula>
    </cfRule>
  </conditionalFormatting>
  <conditionalFormatting sqref="AK357">
    <cfRule type="expression" dxfId="3416" priority="10525">
      <formula>$CI$1=3</formula>
    </cfRule>
  </conditionalFormatting>
  <conditionalFormatting sqref="AK358">
    <cfRule type="expression" dxfId="3415" priority="10524">
      <formula>$CI$1=4</formula>
    </cfRule>
  </conditionalFormatting>
  <conditionalFormatting sqref="AK365">
    <cfRule type="expression" dxfId="3414" priority="10439">
      <formula>$CI$1=1</formula>
    </cfRule>
  </conditionalFormatting>
  <conditionalFormatting sqref="AK366">
    <cfRule type="expression" dxfId="3413" priority="10438">
      <formula>$CI$1=2</formula>
    </cfRule>
  </conditionalFormatting>
  <conditionalFormatting sqref="AK367">
    <cfRule type="expression" dxfId="3412" priority="10437">
      <formula>$CI$1=3</formula>
    </cfRule>
  </conditionalFormatting>
  <conditionalFormatting sqref="AK368">
    <cfRule type="expression" dxfId="3411" priority="10436">
      <formula>$CI$1=4</formula>
    </cfRule>
  </conditionalFormatting>
  <conditionalFormatting sqref="AK375">
    <cfRule type="expression" dxfId="3410" priority="10351">
      <formula>$CI$1=1</formula>
    </cfRule>
  </conditionalFormatting>
  <conditionalFormatting sqref="AK376">
    <cfRule type="expression" dxfId="3409" priority="10350">
      <formula>$CI$1=2</formula>
    </cfRule>
  </conditionalFormatting>
  <conditionalFormatting sqref="AK377">
    <cfRule type="expression" dxfId="3408" priority="10349">
      <formula>$CI$1=3</formula>
    </cfRule>
  </conditionalFormatting>
  <conditionalFormatting sqref="AK378">
    <cfRule type="expression" dxfId="3407" priority="10348">
      <formula>$CI$1=4</formula>
    </cfRule>
  </conditionalFormatting>
  <conditionalFormatting sqref="AK385">
    <cfRule type="expression" dxfId="3406" priority="10263">
      <formula>$CI$1=1</formula>
    </cfRule>
  </conditionalFormatting>
  <conditionalFormatting sqref="AK386">
    <cfRule type="expression" dxfId="3405" priority="10262">
      <formula>$CI$1=2</formula>
    </cfRule>
  </conditionalFormatting>
  <conditionalFormatting sqref="AK387">
    <cfRule type="expression" dxfId="3404" priority="10261">
      <formula>$CI$1=3</formula>
    </cfRule>
  </conditionalFormatting>
  <conditionalFormatting sqref="AK388">
    <cfRule type="expression" dxfId="3403" priority="10260">
      <formula>$CI$1=4</formula>
    </cfRule>
  </conditionalFormatting>
  <conditionalFormatting sqref="AK395">
    <cfRule type="expression" dxfId="3402" priority="10175">
      <formula>$CI$1=1</formula>
    </cfRule>
  </conditionalFormatting>
  <conditionalFormatting sqref="AK396">
    <cfRule type="expression" dxfId="3401" priority="10174">
      <formula>$CI$1=2</formula>
    </cfRule>
  </conditionalFormatting>
  <conditionalFormatting sqref="AK397">
    <cfRule type="expression" dxfId="3400" priority="10173">
      <formula>$CI$1=3</formula>
    </cfRule>
  </conditionalFormatting>
  <conditionalFormatting sqref="AK398">
    <cfRule type="expression" dxfId="3399" priority="10172">
      <formula>$CI$1=4</formula>
    </cfRule>
  </conditionalFormatting>
  <conditionalFormatting sqref="AK405">
    <cfRule type="expression" dxfId="3398" priority="10087">
      <formula>$CI$1=1</formula>
    </cfRule>
  </conditionalFormatting>
  <conditionalFormatting sqref="AK406">
    <cfRule type="expression" dxfId="3397" priority="10086">
      <formula>$CI$1=2</formula>
    </cfRule>
  </conditionalFormatting>
  <conditionalFormatting sqref="AK407">
    <cfRule type="expression" dxfId="3396" priority="10085">
      <formula>$CI$1=3</formula>
    </cfRule>
  </conditionalFormatting>
  <conditionalFormatting sqref="AK408">
    <cfRule type="expression" dxfId="3395" priority="10084">
      <formula>$CI$1=4</formula>
    </cfRule>
  </conditionalFormatting>
  <conditionalFormatting sqref="AK415">
    <cfRule type="expression" dxfId="3394" priority="9999">
      <formula>$CI$1=1</formula>
    </cfRule>
  </conditionalFormatting>
  <conditionalFormatting sqref="AK416">
    <cfRule type="expression" dxfId="3393" priority="9998">
      <formula>$CI$1=2</formula>
    </cfRule>
  </conditionalFormatting>
  <conditionalFormatting sqref="AK417">
    <cfRule type="expression" dxfId="3392" priority="9997">
      <formula>$CI$1=3</formula>
    </cfRule>
  </conditionalFormatting>
  <conditionalFormatting sqref="AK418">
    <cfRule type="expression" dxfId="3391" priority="9996">
      <formula>$CI$1=4</formula>
    </cfRule>
  </conditionalFormatting>
  <conditionalFormatting sqref="AK425">
    <cfRule type="expression" dxfId="3390" priority="9911">
      <formula>$CI$1=1</formula>
    </cfRule>
  </conditionalFormatting>
  <conditionalFormatting sqref="AK426">
    <cfRule type="expression" dxfId="3389" priority="9910">
      <formula>$CI$1=2</formula>
    </cfRule>
  </conditionalFormatting>
  <conditionalFormatting sqref="AK427">
    <cfRule type="expression" dxfId="3388" priority="9909">
      <formula>$CI$1=3</formula>
    </cfRule>
  </conditionalFormatting>
  <conditionalFormatting sqref="AK428">
    <cfRule type="expression" dxfId="3387" priority="9908">
      <formula>$CI$1=4</formula>
    </cfRule>
  </conditionalFormatting>
  <conditionalFormatting sqref="AK435">
    <cfRule type="expression" dxfId="3386" priority="9823">
      <formula>$CI$1=1</formula>
    </cfRule>
  </conditionalFormatting>
  <conditionalFormatting sqref="AK436">
    <cfRule type="expression" dxfId="3385" priority="9822">
      <formula>$CI$1=2</formula>
    </cfRule>
  </conditionalFormatting>
  <conditionalFormatting sqref="AK437">
    <cfRule type="expression" dxfId="3384" priority="9821">
      <formula>$CI$1=3</formula>
    </cfRule>
  </conditionalFormatting>
  <conditionalFormatting sqref="AK438">
    <cfRule type="expression" dxfId="3383" priority="9820">
      <formula>$CI$1=4</formula>
    </cfRule>
  </conditionalFormatting>
  <conditionalFormatting sqref="AK445">
    <cfRule type="expression" dxfId="3382" priority="9735">
      <formula>$CI$1=1</formula>
    </cfRule>
  </conditionalFormatting>
  <conditionalFormatting sqref="AK446">
    <cfRule type="expression" dxfId="3381" priority="9734">
      <formula>$CI$1=2</formula>
    </cfRule>
  </conditionalFormatting>
  <conditionalFormatting sqref="AK447">
    <cfRule type="expression" dxfId="3380" priority="9733">
      <formula>$CI$1=3</formula>
    </cfRule>
  </conditionalFormatting>
  <conditionalFormatting sqref="AK448">
    <cfRule type="expression" dxfId="3379" priority="9732">
      <formula>$CI$1=4</formula>
    </cfRule>
  </conditionalFormatting>
  <conditionalFormatting sqref="AK455">
    <cfRule type="expression" dxfId="3378" priority="9647">
      <formula>$CI$1=1</formula>
    </cfRule>
  </conditionalFormatting>
  <conditionalFormatting sqref="AK456">
    <cfRule type="expression" dxfId="3377" priority="9646">
      <formula>$CI$1=2</formula>
    </cfRule>
  </conditionalFormatting>
  <conditionalFormatting sqref="AK457">
    <cfRule type="expression" dxfId="3376" priority="9645">
      <formula>$CI$1=3</formula>
    </cfRule>
  </conditionalFormatting>
  <conditionalFormatting sqref="AK458">
    <cfRule type="expression" dxfId="3375" priority="9644">
      <formula>$CI$1=4</formula>
    </cfRule>
  </conditionalFormatting>
  <conditionalFormatting sqref="AK465">
    <cfRule type="expression" dxfId="3374" priority="9559">
      <formula>$CI$1=1</formula>
    </cfRule>
  </conditionalFormatting>
  <conditionalFormatting sqref="AK466">
    <cfRule type="expression" dxfId="3373" priority="9558">
      <formula>$CI$1=2</formula>
    </cfRule>
  </conditionalFormatting>
  <conditionalFormatting sqref="AK467">
    <cfRule type="expression" dxfId="3372" priority="9557">
      <formula>$CI$1=3</formula>
    </cfRule>
  </conditionalFormatting>
  <conditionalFormatting sqref="AK468">
    <cfRule type="expression" dxfId="3371" priority="9556">
      <formula>$CI$1=4</formula>
    </cfRule>
  </conditionalFormatting>
  <conditionalFormatting sqref="AK475">
    <cfRule type="expression" dxfId="3370" priority="9471">
      <formula>$CI$1=1</formula>
    </cfRule>
  </conditionalFormatting>
  <conditionalFormatting sqref="AK476">
    <cfRule type="expression" dxfId="3369" priority="9470">
      <formula>$CI$1=2</formula>
    </cfRule>
  </conditionalFormatting>
  <conditionalFormatting sqref="AK477">
    <cfRule type="expression" dxfId="3368" priority="9469">
      <formula>$CI$1=3</formula>
    </cfRule>
  </conditionalFormatting>
  <conditionalFormatting sqref="AK478">
    <cfRule type="expression" dxfId="3367" priority="9468">
      <formula>$CI$1=4</formula>
    </cfRule>
  </conditionalFormatting>
  <conditionalFormatting sqref="AK485">
    <cfRule type="expression" dxfId="3366" priority="9383">
      <formula>$CI$1=1</formula>
    </cfRule>
  </conditionalFormatting>
  <conditionalFormatting sqref="AK486">
    <cfRule type="expression" dxfId="3365" priority="9382">
      <formula>$CI$1=2</formula>
    </cfRule>
  </conditionalFormatting>
  <conditionalFormatting sqref="AK487">
    <cfRule type="expression" dxfId="3364" priority="9381">
      <formula>$CI$1=3</formula>
    </cfRule>
  </conditionalFormatting>
  <conditionalFormatting sqref="AK488">
    <cfRule type="expression" dxfId="3363" priority="9380">
      <formula>$CI$1=4</formula>
    </cfRule>
  </conditionalFormatting>
  <conditionalFormatting sqref="AK495">
    <cfRule type="expression" dxfId="3362" priority="9295">
      <formula>$CI$1=1</formula>
    </cfRule>
  </conditionalFormatting>
  <conditionalFormatting sqref="AK496">
    <cfRule type="expression" dxfId="3361" priority="9294">
      <formula>$CI$1=2</formula>
    </cfRule>
  </conditionalFormatting>
  <conditionalFormatting sqref="AK497">
    <cfRule type="expression" dxfId="3360" priority="9293">
      <formula>$CI$1=3</formula>
    </cfRule>
  </conditionalFormatting>
  <conditionalFormatting sqref="AK498">
    <cfRule type="expression" dxfId="3359" priority="9292">
      <formula>$CI$1=4</formula>
    </cfRule>
  </conditionalFormatting>
  <conditionalFormatting sqref="AK505">
    <cfRule type="expression" dxfId="3358" priority="9207">
      <formula>$CI$1=1</formula>
    </cfRule>
  </conditionalFormatting>
  <conditionalFormatting sqref="AK506">
    <cfRule type="expression" dxfId="3357" priority="9206">
      <formula>$CI$1=2</formula>
    </cfRule>
  </conditionalFormatting>
  <conditionalFormatting sqref="AK507">
    <cfRule type="expression" dxfId="3356" priority="9205">
      <formula>$CI$1=3</formula>
    </cfRule>
  </conditionalFormatting>
  <conditionalFormatting sqref="AK508">
    <cfRule type="expression" dxfId="3355" priority="9204">
      <formula>$CI$1=4</formula>
    </cfRule>
  </conditionalFormatting>
  <conditionalFormatting sqref="AK515">
    <cfRule type="expression" dxfId="3354" priority="9119">
      <formula>$CI$1=1</formula>
    </cfRule>
  </conditionalFormatting>
  <conditionalFormatting sqref="AK516">
    <cfRule type="expression" dxfId="3353" priority="9118">
      <formula>$CI$1=2</formula>
    </cfRule>
  </conditionalFormatting>
  <conditionalFormatting sqref="AK517">
    <cfRule type="expression" dxfId="3352" priority="9117">
      <formula>$CI$1=3</formula>
    </cfRule>
  </conditionalFormatting>
  <conditionalFormatting sqref="AK518">
    <cfRule type="expression" dxfId="3351" priority="9116">
      <formula>$CI$1=4</formula>
    </cfRule>
  </conditionalFormatting>
  <conditionalFormatting sqref="AK525">
    <cfRule type="expression" dxfId="3350" priority="9031">
      <formula>$CI$1=1</formula>
    </cfRule>
  </conditionalFormatting>
  <conditionalFormatting sqref="AK526">
    <cfRule type="expression" dxfId="3349" priority="9030">
      <formula>$CI$1=2</formula>
    </cfRule>
  </conditionalFormatting>
  <conditionalFormatting sqref="AK527">
    <cfRule type="expression" dxfId="3348" priority="9029">
      <formula>$CI$1=3</formula>
    </cfRule>
  </conditionalFormatting>
  <conditionalFormatting sqref="AK528">
    <cfRule type="expression" dxfId="3347" priority="9028">
      <formula>$CI$1=4</formula>
    </cfRule>
  </conditionalFormatting>
  <conditionalFormatting sqref="AK535">
    <cfRule type="expression" dxfId="3346" priority="8943">
      <formula>$CI$1=1</formula>
    </cfRule>
  </conditionalFormatting>
  <conditionalFormatting sqref="AK536">
    <cfRule type="expression" dxfId="3345" priority="8942">
      <formula>$CI$1=2</formula>
    </cfRule>
  </conditionalFormatting>
  <conditionalFormatting sqref="AK537">
    <cfRule type="expression" dxfId="3344" priority="8941">
      <formula>$CI$1=3</formula>
    </cfRule>
  </conditionalFormatting>
  <conditionalFormatting sqref="AK538">
    <cfRule type="expression" dxfId="3343" priority="8940">
      <formula>$CI$1=4</formula>
    </cfRule>
  </conditionalFormatting>
  <conditionalFormatting sqref="AK545">
    <cfRule type="expression" dxfId="3342" priority="8855">
      <formula>$CI$1=1</formula>
    </cfRule>
  </conditionalFormatting>
  <conditionalFormatting sqref="AK546">
    <cfRule type="expression" dxfId="3341" priority="8854">
      <formula>$CI$1=2</formula>
    </cfRule>
  </conditionalFormatting>
  <conditionalFormatting sqref="AK547">
    <cfRule type="expression" dxfId="3340" priority="8853">
      <formula>$CI$1=3</formula>
    </cfRule>
  </conditionalFormatting>
  <conditionalFormatting sqref="AK548">
    <cfRule type="expression" dxfId="3339" priority="8852">
      <formula>$CI$1=4</formula>
    </cfRule>
  </conditionalFormatting>
  <conditionalFormatting sqref="AK555">
    <cfRule type="expression" dxfId="3338" priority="8767">
      <formula>$CI$1=1</formula>
    </cfRule>
  </conditionalFormatting>
  <conditionalFormatting sqref="AK556">
    <cfRule type="expression" dxfId="3337" priority="8766">
      <formula>$CI$1=2</formula>
    </cfRule>
  </conditionalFormatting>
  <conditionalFormatting sqref="AK557">
    <cfRule type="expression" dxfId="3336" priority="8765">
      <formula>$CI$1=3</formula>
    </cfRule>
  </conditionalFormatting>
  <conditionalFormatting sqref="AK558">
    <cfRule type="expression" dxfId="3335" priority="8764">
      <formula>$CI$1=4</formula>
    </cfRule>
  </conditionalFormatting>
  <conditionalFormatting sqref="AK565">
    <cfRule type="expression" dxfId="3334" priority="8679">
      <formula>$CI$1=1</formula>
    </cfRule>
  </conditionalFormatting>
  <conditionalFormatting sqref="AK566">
    <cfRule type="expression" dxfId="3333" priority="8678">
      <formula>$CI$1=2</formula>
    </cfRule>
  </conditionalFormatting>
  <conditionalFormatting sqref="AK567">
    <cfRule type="expression" dxfId="3332" priority="8677">
      <formula>$CI$1=3</formula>
    </cfRule>
  </conditionalFormatting>
  <conditionalFormatting sqref="AK568">
    <cfRule type="expression" dxfId="3331" priority="8676">
      <formula>$CI$1=4</formula>
    </cfRule>
  </conditionalFormatting>
  <conditionalFormatting sqref="AK575">
    <cfRule type="expression" dxfId="3330" priority="8591">
      <formula>$CI$1=1</formula>
    </cfRule>
  </conditionalFormatting>
  <conditionalFormatting sqref="AK576">
    <cfRule type="expression" dxfId="3329" priority="8590">
      <formula>$CI$1=2</formula>
    </cfRule>
  </conditionalFormatting>
  <conditionalFormatting sqref="AK577">
    <cfRule type="expression" dxfId="3328" priority="8589">
      <formula>$CI$1=3</formula>
    </cfRule>
  </conditionalFormatting>
  <conditionalFormatting sqref="AK578">
    <cfRule type="expression" dxfId="3327" priority="8588">
      <formula>$CI$1=4</formula>
    </cfRule>
  </conditionalFormatting>
  <conditionalFormatting sqref="AK585">
    <cfRule type="expression" dxfId="3326" priority="8503">
      <formula>$CI$1=1</formula>
    </cfRule>
  </conditionalFormatting>
  <conditionalFormatting sqref="AK586">
    <cfRule type="expression" dxfId="3325" priority="8502">
      <formula>$CI$1=2</formula>
    </cfRule>
  </conditionalFormatting>
  <conditionalFormatting sqref="AK587">
    <cfRule type="expression" dxfId="3324" priority="8501">
      <formula>$CI$1=3</formula>
    </cfRule>
  </conditionalFormatting>
  <conditionalFormatting sqref="AK588">
    <cfRule type="expression" dxfId="3323" priority="8500">
      <formula>$CI$1=4</formula>
    </cfRule>
  </conditionalFormatting>
  <conditionalFormatting sqref="AK595">
    <cfRule type="expression" dxfId="3322" priority="8415">
      <formula>$CI$1=1</formula>
    </cfRule>
  </conditionalFormatting>
  <conditionalFormatting sqref="AK596">
    <cfRule type="expression" dxfId="3321" priority="8414">
      <formula>$CI$1=2</formula>
    </cfRule>
  </conditionalFormatting>
  <conditionalFormatting sqref="AK597">
    <cfRule type="expression" dxfId="3320" priority="8413">
      <formula>$CI$1=3</formula>
    </cfRule>
  </conditionalFormatting>
  <conditionalFormatting sqref="AK598">
    <cfRule type="expression" dxfId="3319" priority="8412">
      <formula>$CI$1=4</formula>
    </cfRule>
  </conditionalFormatting>
  <conditionalFormatting sqref="AK605">
    <cfRule type="expression" dxfId="3318" priority="8327">
      <formula>$CI$1=1</formula>
    </cfRule>
  </conditionalFormatting>
  <conditionalFormatting sqref="AK606">
    <cfRule type="expression" dxfId="3317" priority="8326">
      <formula>$CI$1=2</formula>
    </cfRule>
  </conditionalFormatting>
  <conditionalFormatting sqref="AK607">
    <cfRule type="expression" dxfId="3316" priority="8325">
      <formula>$CI$1=3</formula>
    </cfRule>
  </conditionalFormatting>
  <conditionalFormatting sqref="AK608">
    <cfRule type="expression" dxfId="3315" priority="8324">
      <formula>$CI$1=4</formula>
    </cfRule>
  </conditionalFormatting>
  <conditionalFormatting sqref="AK615">
    <cfRule type="expression" dxfId="3314" priority="8239">
      <formula>$CI$1=1</formula>
    </cfRule>
  </conditionalFormatting>
  <conditionalFormatting sqref="AK616">
    <cfRule type="expression" dxfId="3313" priority="8238">
      <formula>$CI$1=2</formula>
    </cfRule>
  </conditionalFormatting>
  <conditionalFormatting sqref="AK617">
    <cfRule type="expression" dxfId="3312" priority="8237">
      <formula>$CI$1=3</formula>
    </cfRule>
  </conditionalFormatting>
  <conditionalFormatting sqref="AK618">
    <cfRule type="expression" dxfId="3311" priority="8236">
      <formula>$CI$1=4</formula>
    </cfRule>
  </conditionalFormatting>
  <conditionalFormatting sqref="AK625">
    <cfRule type="expression" dxfId="3310" priority="8151">
      <formula>$CI$1=1</formula>
    </cfRule>
  </conditionalFormatting>
  <conditionalFormatting sqref="AK626">
    <cfRule type="expression" dxfId="3309" priority="8150">
      <formula>$CI$1=2</formula>
    </cfRule>
  </conditionalFormatting>
  <conditionalFormatting sqref="AK627">
    <cfRule type="expression" dxfId="3308" priority="8149">
      <formula>$CI$1=3</formula>
    </cfRule>
  </conditionalFormatting>
  <conditionalFormatting sqref="AK628">
    <cfRule type="expression" dxfId="3307" priority="8148">
      <formula>$CI$1=4</formula>
    </cfRule>
  </conditionalFormatting>
  <conditionalFormatting sqref="AK635">
    <cfRule type="expression" dxfId="3306" priority="8063">
      <formula>$CI$1=1</formula>
    </cfRule>
  </conditionalFormatting>
  <conditionalFormatting sqref="AK636">
    <cfRule type="expression" dxfId="3305" priority="8062">
      <formula>$CI$1=2</formula>
    </cfRule>
  </conditionalFormatting>
  <conditionalFormatting sqref="AK637">
    <cfRule type="expression" dxfId="3304" priority="8061">
      <formula>$CI$1=3</formula>
    </cfRule>
  </conditionalFormatting>
  <conditionalFormatting sqref="AK638">
    <cfRule type="expression" dxfId="3303" priority="8060">
      <formula>$CI$1=4</formula>
    </cfRule>
  </conditionalFormatting>
  <conditionalFormatting sqref="AK645">
    <cfRule type="expression" dxfId="3302" priority="7975">
      <formula>$CI$1=1</formula>
    </cfRule>
  </conditionalFormatting>
  <conditionalFormatting sqref="AK646">
    <cfRule type="expression" dxfId="3301" priority="7974">
      <formula>$CI$1=2</formula>
    </cfRule>
  </conditionalFormatting>
  <conditionalFormatting sqref="AK647">
    <cfRule type="expression" dxfId="3300" priority="7973">
      <formula>$CI$1=3</formula>
    </cfRule>
  </conditionalFormatting>
  <conditionalFormatting sqref="AK648">
    <cfRule type="expression" dxfId="3299" priority="7972">
      <formula>$CI$1=4</formula>
    </cfRule>
  </conditionalFormatting>
  <conditionalFormatting sqref="AK655">
    <cfRule type="expression" dxfId="3298" priority="7887">
      <formula>$CI$1=1</formula>
    </cfRule>
  </conditionalFormatting>
  <conditionalFormatting sqref="AK656">
    <cfRule type="expression" dxfId="3297" priority="7886">
      <formula>$CI$1=2</formula>
    </cfRule>
  </conditionalFormatting>
  <conditionalFormatting sqref="AK657">
    <cfRule type="expression" dxfId="3296" priority="7885">
      <formula>$CI$1=3</formula>
    </cfRule>
  </conditionalFormatting>
  <conditionalFormatting sqref="AK658">
    <cfRule type="expression" dxfId="3295" priority="7884">
      <formula>$CI$1=4</formula>
    </cfRule>
  </conditionalFormatting>
  <conditionalFormatting sqref="AK665">
    <cfRule type="expression" dxfId="3294" priority="7799">
      <formula>$CI$1=1</formula>
    </cfRule>
  </conditionalFormatting>
  <conditionalFormatting sqref="AK666">
    <cfRule type="expression" dxfId="3293" priority="7798">
      <formula>$CI$1=2</formula>
    </cfRule>
  </conditionalFormatting>
  <conditionalFormatting sqref="AK667">
    <cfRule type="expression" dxfId="3292" priority="7797">
      <formula>$CI$1=3</formula>
    </cfRule>
  </conditionalFormatting>
  <conditionalFormatting sqref="AK668">
    <cfRule type="expression" dxfId="3291" priority="7796">
      <formula>$CI$1=4</formula>
    </cfRule>
  </conditionalFormatting>
  <conditionalFormatting sqref="AK675">
    <cfRule type="expression" dxfId="3290" priority="7711">
      <formula>$CI$1=1</formula>
    </cfRule>
  </conditionalFormatting>
  <conditionalFormatting sqref="AK676">
    <cfRule type="expression" dxfId="3289" priority="7710">
      <formula>$CI$1=2</formula>
    </cfRule>
  </conditionalFormatting>
  <conditionalFormatting sqref="AK677">
    <cfRule type="expression" dxfId="3288" priority="7709">
      <formula>$CI$1=3</formula>
    </cfRule>
  </conditionalFormatting>
  <conditionalFormatting sqref="AK678">
    <cfRule type="expression" dxfId="3287" priority="7708">
      <formula>$CI$1=4</formula>
    </cfRule>
  </conditionalFormatting>
  <conditionalFormatting sqref="AK685">
    <cfRule type="expression" dxfId="3286" priority="7623">
      <formula>$CI$1=1</formula>
    </cfRule>
  </conditionalFormatting>
  <conditionalFormatting sqref="AK686">
    <cfRule type="expression" dxfId="3285" priority="7622">
      <formula>$CI$1=2</formula>
    </cfRule>
  </conditionalFormatting>
  <conditionalFormatting sqref="AK687">
    <cfRule type="expression" dxfId="3284" priority="7621">
      <formula>$CI$1=3</formula>
    </cfRule>
  </conditionalFormatting>
  <conditionalFormatting sqref="AK688">
    <cfRule type="expression" dxfId="3283" priority="7620">
      <formula>$CI$1=4</formula>
    </cfRule>
  </conditionalFormatting>
  <conditionalFormatting sqref="AK695">
    <cfRule type="expression" dxfId="3282" priority="7535">
      <formula>$CI$1=1</formula>
    </cfRule>
  </conditionalFormatting>
  <conditionalFormatting sqref="AK696">
    <cfRule type="expression" dxfId="3281" priority="7534">
      <formula>$CI$1=2</formula>
    </cfRule>
  </conditionalFormatting>
  <conditionalFormatting sqref="AK697">
    <cfRule type="expression" dxfId="3280" priority="7533">
      <formula>$CI$1=3</formula>
    </cfRule>
  </conditionalFormatting>
  <conditionalFormatting sqref="AK698">
    <cfRule type="expression" dxfId="3279" priority="7532">
      <formula>$CI$1=4</formula>
    </cfRule>
  </conditionalFormatting>
  <conditionalFormatting sqref="AK705">
    <cfRule type="expression" dxfId="3278" priority="7447">
      <formula>$CI$1=1</formula>
    </cfRule>
  </conditionalFormatting>
  <conditionalFormatting sqref="AK706">
    <cfRule type="expression" dxfId="3277" priority="7446">
      <formula>$CI$1=2</formula>
    </cfRule>
  </conditionalFormatting>
  <conditionalFormatting sqref="AK707">
    <cfRule type="expression" dxfId="3276" priority="7445">
      <formula>$CI$1=3</formula>
    </cfRule>
  </conditionalFormatting>
  <conditionalFormatting sqref="AK708">
    <cfRule type="expression" dxfId="3275" priority="7444">
      <formula>$CI$1=4</formula>
    </cfRule>
  </conditionalFormatting>
  <conditionalFormatting sqref="AK715">
    <cfRule type="expression" dxfId="3274" priority="7359">
      <formula>$CI$1=1</formula>
    </cfRule>
  </conditionalFormatting>
  <conditionalFormatting sqref="AK716">
    <cfRule type="expression" dxfId="3273" priority="7358">
      <formula>$CI$1=2</formula>
    </cfRule>
  </conditionalFormatting>
  <conditionalFormatting sqref="AK717">
    <cfRule type="expression" dxfId="3272" priority="7357">
      <formula>$CI$1=3</formula>
    </cfRule>
  </conditionalFormatting>
  <conditionalFormatting sqref="AK718">
    <cfRule type="expression" dxfId="3271" priority="7356">
      <formula>$CI$1=4</formula>
    </cfRule>
  </conditionalFormatting>
  <conditionalFormatting sqref="AK725">
    <cfRule type="expression" dxfId="3270" priority="7271">
      <formula>$CI$1=1</formula>
    </cfRule>
  </conditionalFormatting>
  <conditionalFormatting sqref="AK726">
    <cfRule type="expression" dxfId="3269" priority="7270">
      <formula>$CI$1=2</formula>
    </cfRule>
  </conditionalFormatting>
  <conditionalFormatting sqref="AK727">
    <cfRule type="expression" dxfId="3268" priority="7269">
      <formula>$CI$1=3</formula>
    </cfRule>
  </conditionalFormatting>
  <conditionalFormatting sqref="AK728">
    <cfRule type="expression" dxfId="3267" priority="7268">
      <formula>$CI$1=4</formula>
    </cfRule>
  </conditionalFormatting>
  <conditionalFormatting sqref="AK735">
    <cfRule type="expression" dxfId="3266" priority="7183">
      <formula>$CI$1=1</formula>
    </cfRule>
  </conditionalFormatting>
  <conditionalFormatting sqref="AK736">
    <cfRule type="expression" dxfId="3265" priority="7182">
      <formula>$CI$1=2</formula>
    </cfRule>
  </conditionalFormatting>
  <conditionalFormatting sqref="AK737">
    <cfRule type="expression" dxfId="3264" priority="7181">
      <formula>$CI$1=3</formula>
    </cfRule>
  </conditionalFormatting>
  <conditionalFormatting sqref="AK738">
    <cfRule type="expression" dxfId="3263" priority="7180">
      <formula>$CI$1=4</formula>
    </cfRule>
  </conditionalFormatting>
  <conditionalFormatting sqref="AK745">
    <cfRule type="expression" dxfId="3262" priority="7095">
      <formula>$CI$1=1</formula>
    </cfRule>
  </conditionalFormatting>
  <conditionalFormatting sqref="AK746">
    <cfRule type="expression" dxfId="3261" priority="7094">
      <formula>$CI$1=2</formula>
    </cfRule>
  </conditionalFormatting>
  <conditionalFormatting sqref="AK747">
    <cfRule type="expression" dxfId="3260" priority="7093">
      <formula>$CI$1=3</formula>
    </cfRule>
  </conditionalFormatting>
  <conditionalFormatting sqref="AK748">
    <cfRule type="expression" dxfId="3259" priority="7092">
      <formula>$CI$1=4</formula>
    </cfRule>
  </conditionalFormatting>
  <conditionalFormatting sqref="AK755">
    <cfRule type="expression" dxfId="3258" priority="7007">
      <formula>$CI$1=1</formula>
    </cfRule>
  </conditionalFormatting>
  <conditionalFormatting sqref="AK756">
    <cfRule type="expression" dxfId="3257" priority="7006">
      <formula>$CI$1=2</formula>
    </cfRule>
  </conditionalFormatting>
  <conditionalFormatting sqref="AK757">
    <cfRule type="expression" dxfId="3256" priority="7005">
      <formula>$CI$1=3</formula>
    </cfRule>
  </conditionalFormatting>
  <conditionalFormatting sqref="AK758">
    <cfRule type="expression" dxfId="3255" priority="7004">
      <formula>$CI$1=4</formula>
    </cfRule>
  </conditionalFormatting>
  <conditionalFormatting sqref="AK765">
    <cfRule type="expression" dxfId="3254" priority="6919">
      <formula>$CI$1=1</formula>
    </cfRule>
  </conditionalFormatting>
  <conditionalFormatting sqref="AK766">
    <cfRule type="expression" dxfId="3253" priority="6918">
      <formula>$CI$1=2</formula>
    </cfRule>
  </conditionalFormatting>
  <conditionalFormatting sqref="AK767">
    <cfRule type="expression" dxfId="3252" priority="6917">
      <formula>$CI$1=3</formula>
    </cfRule>
  </conditionalFormatting>
  <conditionalFormatting sqref="AK768">
    <cfRule type="expression" dxfId="3251" priority="6916">
      <formula>$CI$1=4</formula>
    </cfRule>
  </conditionalFormatting>
  <conditionalFormatting sqref="AK775">
    <cfRule type="expression" dxfId="3250" priority="6831">
      <formula>$CI$1=1</formula>
    </cfRule>
  </conditionalFormatting>
  <conditionalFormatting sqref="AK776">
    <cfRule type="expression" dxfId="3249" priority="6830">
      <formula>$CI$1=2</formula>
    </cfRule>
  </conditionalFormatting>
  <conditionalFormatting sqref="AK777">
    <cfRule type="expression" dxfId="3248" priority="6829">
      <formula>$CI$1=3</formula>
    </cfRule>
  </conditionalFormatting>
  <conditionalFormatting sqref="AK778">
    <cfRule type="expression" dxfId="3247" priority="6828">
      <formula>$CI$1=4</formula>
    </cfRule>
  </conditionalFormatting>
  <conditionalFormatting sqref="AK785">
    <cfRule type="expression" dxfId="3246" priority="6743">
      <formula>$CI$1=1</formula>
    </cfRule>
  </conditionalFormatting>
  <conditionalFormatting sqref="AK786">
    <cfRule type="expression" dxfId="3245" priority="6742">
      <formula>$CI$1=2</formula>
    </cfRule>
  </conditionalFormatting>
  <conditionalFormatting sqref="AK787">
    <cfRule type="expression" dxfId="3244" priority="6741">
      <formula>$CI$1=3</formula>
    </cfRule>
  </conditionalFormatting>
  <conditionalFormatting sqref="AK788">
    <cfRule type="expression" dxfId="3243" priority="6740">
      <formula>$CI$1=4</formula>
    </cfRule>
  </conditionalFormatting>
  <conditionalFormatting sqref="AK795">
    <cfRule type="expression" dxfId="3242" priority="6655">
      <formula>$CI$1=1</formula>
    </cfRule>
  </conditionalFormatting>
  <conditionalFormatting sqref="AK796">
    <cfRule type="expression" dxfId="3241" priority="6654">
      <formula>$CI$1=2</formula>
    </cfRule>
  </conditionalFormatting>
  <conditionalFormatting sqref="AK797">
    <cfRule type="expression" dxfId="3240" priority="6653">
      <formula>$CI$1=3</formula>
    </cfRule>
  </conditionalFormatting>
  <conditionalFormatting sqref="AK798">
    <cfRule type="expression" dxfId="3239" priority="6652">
      <formula>$CI$1=4</formula>
    </cfRule>
  </conditionalFormatting>
  <conditionalFormatting sqref="AK805">
    <cfRule type="expression" dxfId="3238" priority="6567">
      <formula>$CI$1=1</formula>
    </cfRule>
  </conditionalFormatting>
  <conditionalFormatting sqref="AK806">
    <cfRule type="expression" dxfId="3237" priority="6566">
      <formula>$CI$1=2</formula>
    </cfRule>
  </conditionalFormatting>
  <conditionalFormatting sqref="AK807">
    <cfRule type="expression" dxfId="3236" priority="6565">
      <formula>$CI$1=3</formula>
    </cfRule>
  </conditionalFormatting>
  <conditionalFormatting sqref="AK808">
    <cfRule type="expression" dxfId="3235" priority="6564">
      <formula>$CI$1=4</formula>
    </cfRule>
  </conditionalFormatting>
  <conditionalFormatting sqref="AK815">
    <cfRule type="expression" dxfId="3234" priority="6479">
      <formula>$CI$1=1</formula>
    </cfRule>
  </conditionalFormatting>
  <conditionalFormatting sqref="AK816">
    <cfRule type="expression" dxfId="3233" priority="6478">
      <formula>$CI$1=2</formula>
    </cfRule>
  </conditionalFormatting>
  <conditionalFormatting sqref="AK817">
    <cfRule type="expression" dxfId="3232" priority="6477">
      <formula>$CI$1=3</formula>
    </cfRule>
  </conditionalFormatting>
  <conditionalFormatting sqref="AK818">
    <cfRule type="expression" dxfId="3231" priority="6476">
      <formula>$CI$1=4</formula>
    </cfRule>
  </conditionalFormatting>
  <conditionalFormatting sqref="AK825">
    <cfRule type="expression" dxfId="3230" priority="6391">
      <formula>$CI$1=1</formula>
    </cfRule>
  </conditionalFormatting>
  <conditionalFormatting sqref="AK826">
    <cfRule type="expression" dxfId="3229" priority="6390">
      <formula>$CI$1=2</formula>
    </cfRule>
  </conditionalFormatting>
  <conditionalFormatting sqref="AK827">
    <cfRule type="expression" dxfId="3228" priority="6389">
      <formula>$CI$1=3</formula>
    </cfRule>
  </conditionalFormatting>
  <conditionalFormatting sqref="AK828">
    <cfRule type="expression" dxfId="3227" priority="6388">
      <formula>$CI$1=4</formula>
    </cfRule>
  </conditionalFormatting>
  <conditionalFormatting sqref="AK835">
    <cfRule type="expression" dxfId="3226" priority="6303">
      <formula>$CI$1=1</formula>
    </cfRule>
  </conditionalFormatting>
  <conditionalFormatting sqref="AK836">
    <cfRule type="expression" dxfId="3225" priority="6302">
      <formula>$CI$1=2</formula>
    </cfRule>
  </conditionalFormatting>
  <conditionalFormatting sqref="AK837">
    <cfRule type="expression" dxfId="3224" priority="6301">
      <formula>$CI$1=3</formula>
    </cfRule>
  </conditionalFormatting>
  <conditionalFormatting sqref="AK838">
    <cfRule type="expression" dxfId="3223" priority="6300">
      <formula>$CI$1=4</formula>
    </cfRule>
  </conditionalFormatting>
  <conditionalFormatting sqref="AK845">
    <cfRule type="expression" dxfId="3222" priority="6215">
      <formula>$CI$1=1</formula>
    </cfRule>
  </conditionalFormatting>
  <conditionalFormatting sqref="AK846">
    <cfRule type="expression" dxfId="3221" priority="6214">
      <formula>$CI$1=2</formula>
    </cfRule>
  </conditionalFormatting>
  <conditionalFormatting sqref="AK847">
    <cfRule type="expression" dxfId="3220" priority="6213">
      <formula>$CI$1=3</formula>
    </cfRule>
  </conditionalFormatting>
  <conditionalFormatting sqref="AK848">
    <cfRule type="expression" dxfId="3219" priority="6212">
      <formula>$CI$1=4</formula>
    </cfRule>
  </conditionalFormatting>
  <conditionalFormatting sqref="AK855">
    <cfRule type="expression" dxfId="3218" priority="6127">
      <formula>$CI$1=1</formula>
    </cfRule>
  </conditionalFormatting>
  <conditionalFormatting sqref="AK856">
    <cfRule type="expression" dxfId="3217" priority="6126">
      <formula>$CI$1=2</formula>
    </cfRule>
  </conditionalFormatting>
  <conditionalFormatting sqref="AK857">
    <cfRule type="expression" dxfId="3216" priority="6125">
      <formula>$CI$1=3</formula>
    </cfRule>
  </conditionalFormatting>
  <conditionalFormatting sqref="AK858">
    <cfRule type="expression" dxfId="3215" priority="6124">
      <formula>$CI$1=4</formula>
    </cfRule>
  </conditionalFormatting>
  <conditionalFormatting sqref="AK865">
    <cfRule type="expression" dxfId="3214" priority="6039">
      <formula>$CI$1=1</formula>
    </cfRule>
  </conditionalFormatting>
  <conditionalFormatting sqref="AK866">
    <cfRule type="expression" dxfId="3213" priority="6038">
      <formula>$CI$1=2</formula>
    </cfRule>
  </conditionalFormatting>
  <conditionalFormatting sqref="AK867">
    <cfRule type="expression" dxfId="3212" priority="6037">
      <formula>$CI$1=3</formula>
    </cfRule>
  </conditionalFormatting>
  <conditionalFormatting sqref="AK868">
    <cfRule type="expression" dxfId="3211" priority="6036">
      <formula>$CI$1=4</formula>
    </cfRule>
  </conditionalFormatting>
  <conditionalFormatting sqref="AK875">
    <cfRule type="expression" dxfId="3210" priority="5951">
      <formula>$CI$1=1</formula>
    </cfRule>
  </conditionalFormatting>
  <conditionalFormatting sqref="AK876">
    <cfRule type="expression" dxfId="3209" priority="5950">
      <formula>$CI$1=2</formula>
    </cfRule>
  </conditionalFormatting>
  <conditionalFormatting sqref="AK877">
    <cfRule type="expression" dxfId="3208" priority="5949">
      <formula>$CI$1=3</formula>
    </cfRule>
  </conditionalFormatting>
  <conditionalFormatting sqref="AK878">
    <cfRule type="expression" dxfId="3207" priority="5948">
      <formula>$CI$1=4</formula>
    </cfRule>
  </conditionalFormatting>
  <conditionalFormatting sqref="AK885">
    <cfRule type="expression" dxfId="3206" priority="5863">
      <formula>$CI$1=1</formula>
    </cfRule>
  </conditionalFormatting>
  <conditionalFormatting sqref="AK886">
    <cfRule type="expression" dxfId="3205" priority="5862">
      <formula>$CI$1=2</formula>
    </cfRule>
  </conditionalFormatting>
  <conditionalFormatting sqref="AK887">
    <cfRule type="expression" dxfId="3204" priority="5861">
      <formula>$CI$1=3</formula>
    </cfRule>
  </conditionalFormatting>
  <conditionalFormatting sqref="AK888">
    <cfRule type="expression" dxfId="3203" priority="5860">
      <formula>$CI$1=4</formula>
    </cfRule>
  </conditionalFormatting>
  <conditionalFormatting sqref="AK895">
    <cfRule type="expression" dxfId="3202" priority="5775">
      <formula>$CI$1=1</formula>
    </cfRule>
  </conditionalFormatting>
  <conditionalFormatting sqref="AK896">
    <cfRule type="expression" dxfId="3201" priority="5774">
      <formula>$CI$1=2</formula>
    </cfRule>
  </conditionalFormatting>
  <conditionalFormatting sqref="AK897">
    <cfRule type="expression" dxfId="3200" priority="5773">
      <formula>$CI$1=3</formula>
    </cfRule>
  </conditionalFormatting>
  <conditionalFormatting sqref="AK898">
    <cfRule type="expression" dxfId="3199" priority="5772">
      <formula>$CI$1=4</formula>
    </cfRule>
  </conditionalFormatting>
  <conditionalFormatting sqref="AK905">
    <cfRule type="expression" dxfId="3198" priority="5687">
      <formula>$CI$1=1</formula>
    </cfRule>
  </conditionalFormatting>
  <conditionalFormatting sqref="AK906">
    <cfRule type="expression" dxfId="3197" priority="5686">
      <formula>$CI$1=2</formula>
    </cfRule>
  </conditionalFormatting>
  <conditionalFormatting sqref="AK907">
    <cfRule type="expression" dxfId="3196" priority="5685">
      <formula>$CI$1=3</formula>
    </cfRule>
  </conditionalFormatting>
  <conditionalFormatting sqref="AK908">
    <cfRule type="expression" dxfId="3195" priority="5684">
      <formula>$CI$1=4</formula>
    </cfRule>
  </conditionalFormatting>
  <conditionalFormatting sqref="AK915">
    <cfRule type="expression" dxfId="3194" priority="5599">
      <formula>$CI$1=1</formula>
    </cfRule>
  </conditionalFormatting>
  <conditionalFormatting sqref="AK916">
    <cfRule type="expression" dxfId="3193" priority="5598">
      <formula>$CI$1=2</formula>
    </cfRule>
  </conditionalFormatting>
  <conditionalFormatting sqref="AK917">
    <cfRule type="expression" dxfId="3192" priority="5597">
      <formula>$CI$1=3</formula>
    </cfRule>
  </conditionalFormatting>
  <conditionalFormatting sqref="AK918">
    <cfRule type="expression" dxfId="3191" priority="5596">
      <formula>$CI$1=4</formula>
    </cfRule>
  </conditionalFormatting>
  <conditionalFormatting sqref="AK925">
    <cfRule type="expression" dxfId="3190" priority="5511">
      <formula>$CI$1=1</formula>
    </cfRule>
  </conditionalFormatting>
  <conditionalFormatting sqref="AK926">
    <cfRule type="expression" dxfId="3189" priority="5510">
      <formula>$CI$1=2</formula>
    </cfRule>
  </conditionalFormatting>
  <conditionalFormatting sqref="AK927">
    <cfRule type="expression" dxfId="3188" priority="5509">
      <formula>$CI$1=3</formula>
    </cfRule>
  </conditionalFormatting>
  <conditionalFormatting sqref="AK928">
    <cfRule type="expression" dxfId="3187" priority="5508">
      <formula>$CI$1=4</formula>
    </cfRule>
  </conditionalFormatting>
  <conditionalFormatting sqref="AK935">
    <cfRule type="expression" dxfId="3186" priority="5423">
      <formula>$CI$1=1</formula>
    </cfRule>
  </conditionalFormatting>
  <conditionalFormatting sqref="AK936">
    <cfRule type="expression" dxfId="3185" priority="5422">
      <formula>$CI$1=2</formula>
    </cfRule>
  </conditionalFormatting>
  <conditionalFormatting sqref="AK937">
    <cfRule type="expression" dxfId="3184" priority="5421">
      <formula>$CI$1=3</formula>
    </cfRule>
  </conditionalFormatting>
  <conditionalFormatting sqref="AK938">
    <cfRule type="expression" dxfId="3183" priority="5420">
      <formula>$CI$1=4</formula>
    </cfRule>
  </conditionalFormatting>
  <conditionalFormatting sqref="AK945">
    <cfRule type="expression" dxfId="3182" priority="5335">
      <formula>$CI$1=1</formula>
    </cfRule>
  </conditionalFormatting>
  <conditionalFormatting sqref="AK946">
    <cfRule type="expression" dxfId="3181" priority="5334">
      <formula>$CI$1=2</formula>
    </cfRule>
  </conditionalFormatting>
  <conditionalFormatting sqref="AK947">
    <cfRule type="expression" dxfId="3180" priority="5333">
      <formula>$CI$1=3</formula>
    </cfRule>
  </conditionalFormatting>
  <conditionalFormatting sqref="AK948">
    <cfRule type="expression" dxfId="3179" priority="5332">
      <formula>$CI$1=4</formula>
    </cfRule>
  </conditionalFormatting>
  <conditionalFormatting sqref="AK955">
    <cfRule type="expression" dxfId="3178" priority="5247">
      <formula>$CI$1=1</formula>
    </cfRule>
  </conditionalFormatting>
  <conditionalFormatting sqref="AK956">
    <cfRule type="expression" dxfId="3177" priority="5246">
      <formula>$CI$1=2</formula>
    </cfRule>
  </conditionalFormatting>
  <conditionalFormatting sqref="AK957">
    <cfRule type="expression" dxfId="3176" priority="5245">
      <formula>$CI$1=3</formula>
    </cfRule>
  </conditionalFormatting>
  <conditionalFormatting sqref="AK958">
    <cfRule type="expression" dxfId="3175" priority="5244">
      <formula>$CI$1=4</formula>
    </cfRule>
  </conditionalFormatting>
  <conditionalFormatting sqref="AK965">
    <cfRule type="expression" dxfId="3174" priority="5159">
      <formula>$CI$1=1</formula>
    </cfRule>
  </conditionalFormatting>
  <conditionalFormatting sqref="AK966">
    <cfRule type="expression" dxfId="3173" priority="5158">
      <formula>$CI$1=2</formula>
    </cfRule>
  </conditionalFormatting>
  <conditionalFormatting sqref="AK967">
    <cfRule type="expression" dxfId="3172" priority="5157">
      <formula>$CI$1=3</formula>
    </cfRule>
  </conditionalFormatting>
  <conditionalFormatting sqref="AK968">
    <cfRule type="expression" dxfId="3171" priority="5156">
      <formula>$CI$1=4</formula>
    </cfRule>
  </conditionalFormatting>
  <conditionalFormatting sqref="AK975">
    <cfRule type="expression" dxfId="3170" priority="5071">
      <formula>$CI$1=1</formula>
    </cfRule>
  </conditionalFormatting>
  <conditionalFormatting sqref="AK976">
    <cfRule type="expression" dxfId="3169" priority="5070">
      <formula>$CI$1=2</formula>
    </cfRule>
  </conditionalFormatting>
  <conditionalFormatting sqref="AK977">
    <cfRule type="expression" dxfId="3168" priority="5069">
      <formula>$CI$1=3</formula>
    </cfRule>
  </conditionalFormatting>
  <conditionalFormatting sqref="AK978">
    <cfRule type="expression" dxfId="3167" priority="5068">
      <formula>$CI$1=4</formula>
    </cfRule>
  </conditionalFormatting>
  <conditionalFormatting sqref="AK985">
    <cfRule type="expression" dxfId="3166" priority="4983">
      <formula>$CI$1=1</formula>
    </cfRule>
  </conditionalFormatting>
  <conditionalFormatting sqref="AK986">
    <cfRule type="expression" dxfId="3165" priority="4982">
      <formula>$CI$1=2</formula>
    </cfRule>
  </conditionalFormatting>
  <conditionalFormatting sqref="AK987">
    <cfRule type="expression" dxfId="3164" priority="4981">
      <formula>$CI$1=3</formula>
    </cfRule>
  </conditionalFormatting>
  <conditionalFormatting sqref="AK988">
    <cfRule type="expression" dxfId="3163" priority="4980">
      <formula>$CI$1=4</formula>
    </cfRule>
  </conditionalFormatting>
  <conditionalFormatting sqref="AK995">
    <cfRule type="expression" dxfId="3162" priority="4895">
      <formula>$CI$1=1</formula>
    </cfRule>
  </conditionalFormatting>
  <conditionalFormatting sqref="AK996">
    <cfRule type="expression" dxfId="3161" priority="4894">
      <formula>$CI$1=2</formula>
    </cfRule>
  </conditionalFormatting>
  <conditionalFormatting sqref="AK997">
    <cfRule type="expression" dxfId="3160" priority="4893">
      <formula>$CI$1=3</formula>
    </cfRule>
  </conditionalFormatting>
  <conditionalFormatting sqref="AK998">
    <cfRule type="expression" dxfId="3159" priority="4892">
      <formula>$CI$1=4</formula>
    </cfRule>
  </conditionalFormatting>
  <conditionalFormatting sqref="AK1005">
    <cfRule type="expression" dxfId="3158" priority="4807">
      <formula>$CI$1=1</formula>
    </cfRule>
  </conditionalFormatting>
  <conditionalFormatting sqref="AK1006">
    <cfRule type="expression" dxfId="3157" priority="4806">
      <formula>$CI$1=2</formula>
    </cfRule>
  </conditionalFormatting>
  <conditionalFormatting sqref="AK1007">
    <cfRule type="expression" dxfId="3156" priority="4805">
      <formula>$CI$1=3</formula>
    </cfRule>
  </conditionalFormatting>
  <conditionalFormatting sqref="AK1008">
    <cfRule type="expression" dxfId="3155" priority="4804">
      <formula>$CI$1=4</formula>
    </cfRule>
  </conditionalFormatting>
  <conditionalFormatting sqref="AK1015">
    <cfRule type="expression" dxfId="3154" priority="4719">
      <formula>$CI$1=1</formula>
    </cfRule>
  </conditionalFormatting>
  <conditionalFormatting sqref="AK1016">
    <cfRule type="expression" dxfId="3153" priority="4718">
      <formula>$CI$1=2</formula>
    </cfRule>
  </conditionalFormatting>
  <conditionalFormatting sqref="AK1017">
    <cfRule type="expression" dxfId="3152" priority="4717">
      <formula>$CI$1=3</formula>
    </cfRule>
  </conditionalFormatting>
  <conditionalFormatting sqref="AK1018">
    <cfRule type="expression" dxfId="3151" priority="4716">
      <formula>$CI$1=4</formula>
    </cfRule>
  </conditionalFormatting>
  <conditionalFormatting sqref="AK1025">
    <cfRule type="expression" dxfId="3150" priority="4631">
      <formula>$CI$1=1</formula>
    </cfRule>
  </conditionalFormatting>
  <conditionalFormatting sqref="AK1026">
    <cfRule type="expression" dxfId="3149" priority="4630">
      <formula>$CI$1=2</formula>
    </cfRule>
  </conditionalFormatting>
  <conditionalFormatting sqref="AK1027">
    <cfRule type="expression" dxfId="3148" priority="4629">
      <formula>$CI$1=3</formula>
    </cfRule>
  </conditionalFormatting>
  <conditionalFormatting sqref="AK1028">
    <cfRule type="expression" dxfId="3147" priority="4628">
      <formula>$CI$1=4</formula>
    </cfRule>
  </conditionalFormatting>
  <conditionalFormatting sqref="AK1035">
    <cfRule type="expression" dxfId="3146" priority="4543">
      <formula>$CI$1=1</formula>
    </cfRule>
  </conditionalFormatting>
  <conditionalFormatting sqref="AK1036">
    <cfRule type="expression" dxfId="3145" priority="4542">
      <formula>$CI$1=2</formula>
    </cfRule>
  </conditionalFormatting>
  <conditionalFormatting sqref="AK1037">
    <cfRule type="expression" dxfId="3144" priority="4541">
      <formula>$CI$1=3</formula>
    </cfRule>
  </conditionalFormatting>
  <conditionalFormatting sqref="AK1038">
    <cfRule type="expression" dxfId="3143" priority="4540">
      <formula>$CI$1=4</formula>
    </cfRule>
  </conditionalFormatting>
  <conditionalFormatting sqref="AK1045">
    <cfRule type="expression" dxfId="3142" priority="4455">
      <formula>$CI$1=1</formula>
    </cfRule>
  </conditionalFormatting>
  <conditionalFormatting sqref="AK1046">
    <cfRule type="expression" dxfId="3141" priority="4454">
      <formula>$CI$1=2</formula>
    </cfRule>
  </conditionalFormatting>
  <conditionalFormatting sqref="AK1047">
    <cfRule type="expression" dxfId="3140" priority="4453">
      <formula>$CI$1=3</formula>
    </cfRule>
  </conditionalFormatting>
  <conditionalFormatting sqref="AK1048">
    <cfRule type="expression" dxfId="3139" priority="4452">
      <formula>$CI$1=4</formula>
    </cfRule>
  </conditionalFormatting>
  <conditionalFormatting sqref="AK1055">
    <cfRule type="expression" dxfId="3138" priority="4367">
      <formula>$CI$1=1</formula>
    </cfRule>
  </conditionalFormatting>
  <conditionalFormatting sqref="AK1056">
    <cfRule type="expression" dxfId="3137" priority="4366">
      <formula>$CI$1=2</formula>
    </cfRule>
  </conditionalFormatting>
  <conditionalFormatting sqref="AK1057">
    <cfRule type="expression" dxfId="3136" priority="4365">
      <formula>$CI$1=3</formula>
    </cfRule>
  </conditionalFormatting>
  <conditionalFormatting sqref="AK1058">
    <cfRule type="expression" dxfId="3135" priority="4364">
      <formula>$CI$1=4</formula>
    </cfRule>
  </conditionalFormatting>
  <conditionalFormatting sqref="AK1065">
    <cfRule type="expression" dxfId="3134" priority="4279">
      <formula>$CI$1=1</formula>
    </cfRule>
  </conditionalFormatting>
  <conditionalFormatting sqref="AK1066">
    <cfRule type="expression" dxfId="3133" priority="4278">
      <formula>$CI$1=2</formula>
    </cfRule>
  </conditionalFormatting>
  <conditionalFormatting sqref="AK1067">
    <cfRule type="expression" dxfId="3132" priority="4277">
      <formula>$CI$1=3</formula>
    </cfRule>
  </conditionalFormatting>
  <conditionalFormatting sqref="AK1068">
    <cfRule type="expression" dxfId="3131" priority="4276">
      <formula>$CI$1=4</formula>
    </cfRule>
  </conditionalFormatting>
  <conditionalFormatting sqref="AK1075">
    <cfRule type="expression" dxfId="3130" priority="4191">
      <formula>$CI$1=1</formula>
    </cfRule>
  </conditionalFormatting>
  <conditionalFormatting sqref="AK1076">
    <cfRule type="expression" dxfId="3129" priority="4190">
      <formula>$CI$1=2</formula>
    </cfRule>
  </conditionalFormatting>
  <conditionalFormatting sqref="AK1077">
    <cfRule type="expression" dxfId="3128" priority="4189">
      <formula>$CI$1=3</formula>
    </cfRule>
  </conditionalFormatting>
  <conditionalFormatting sqref="AK1078">
    <cfRule type="expression" dxfId="3127" priority="4188">
      <formula>$CI$1=4</formula>
    </cfRule>
  </conditionalFormatting>
  <conditionalFormatting sqref="AK1085">
    <cfRule type="expression" dxfId="3126" priority="4103">
      <formula>$CI$1=1</formula>
    </cfRule>
  </conditionalFormatting>
  <conditionalFormatting sqref="AK1086">
    <cfRule type="expression" dxfId="3125" priority="4102">
      <formula>$CI$1=2</formula>
    </cfRule>
  </conditionalFormatting>
  <conditionalFormatting sqref="AK1087">
    <cfRule type="expression" dxfId="3124" priority="4101">
      <formula>$CI$1=3</formula>
    </cfRule>
  </conditionalFormatting>
  <conditionalFormatting sqref="AK1088">
    <cfRule type="expression" dxfId="3123" priority="4100">
      <formula>$CI$1=4</formula>
    </cfRule>
  </conditionalFormatting>
  <conditionalFormatting sqref="AK1095">
    <cfRule type="expression" dxfId="3122" priority="4015">
      <formula>$CI$1=1</formula>
    </cfRule>
  </conditionalFormatting>
  <conditionalFormatting sqref="AK1096">
    <cfRule type="expression" dxfId="3121" priority="4014">
      <formula>$CI$1=2</formula>
    </cfRule>
  </conditionalFormatting>
  <conditionalFormatting sqref="AK1097">
    <cfRule type="expression" dxfId="3120" priority="4013">
      <formula>$CI$1=3</formula>
    </cfRule>
  </conditionalFormatting>
  <conditionalFormatting sqref="AK1098">
    <cfRule type="expression" dxfId="3119" priority="4012">
      <formula>$CI$1=4</formula>
    </cfRule>
  </conditionalFormatting>
  <conditionalFormatting sqref="AK1105">
    <cfRule type="expression" dxfId="3118" priority="3927">
      <formula>$CI$1=1</formula>
    </cfRule>
  </conditionalFormatting>
  <conditionalFormatting sqref="AK1106">
    <cfRule type="expression" dxfId="3117" priority="3926">
      <formula>$CI$1=2</formula>
    </cfRule>
  </conditionalFormatting>
  <conditionalFormatting sqref="AK1107">
    <cfRule type="expression" dxfId="3116" priority="3925">
      <formula>$CI$1=3</formula>
    </cfRule>
  </conditionalFormatting>
  <conditionalFormatting sqref="AK1108">
    <cfRule type="expression" dxfId="3115" priority="3924">
      <formula>$CI$1=4</formula>
    </cfRule>
  </conditionalFormatting>
  <conditionalFormatting sqref="AK1115">
    <cfRule type="expression" dxfId="3114" priority="3839">
      <formula>$CI$1=1</formula>
    </cfRule>
  </conditionalFormatting>
  <conditionalFormatting sqref="AK1116">
    <cfRule type="expression" dxfId="3113" priority="3838">
      <formula>$CI$1=2</formula>
    </cfRule>
  </conditionalFormatting>
  <conditionalFormatting sqref="AK1117">
    <cfRule type="expression" dxfId="3112" priority="3837">
      <formula>$CI$1=3</formula>
    </cfRule>
  </conditionalFormatting>
  <conditionalFormatting sqref="AK1118">
    <cfRule type="expression" dxfId="3111" priority="3836">
      <formula>$CI$1=4</formula>
    </cfRule>
  </conditionalFormatting>
  <conditionalFormatting sqref="AK1125">
    <cfRule type="expression" dxfId="3110" priority="3751">
      <formula>$CI$1=1</formula>
    </cfRule>
  </conditionalFormatting>
  <conditionalFormatting sqref="AK1126">
    <cfRule type="expression" dxfId="3109" priority="3750">
      <formula>$CI$1=2</formula>
    </cfRule>
  </conditionalFormatting>
  <conditionalFormatting sqref="AK1127">
    <cfRule type="expression" dxfId="3108" priority="3749">
      <formula>$CI$1=3</formula>
    </cfRule>
  </conditionalFormatting>
  <conditionalFormatting sqref="AK1128">
    <cfRule type="expression" dxfId="3107" priority="3748">
      <formula>$CI$1=4</formula>
    </cfRule>
  </conditionalFormatting>
  <conditionalFormatting sqref="AK1135">
    <cfRule type="expression" dxfId="3106" priority="3663">
      <formula>$CI$1=1</formula>
    </cfRule>
  </conditionalFormatting>
  <conditionalFormatting sqref="AK1136">
    <cfRule type="expression" dxfId="3105" priority="3662">
      <formula>$CI$1=2</formula>
    </cfRule>
  </conditionalFormatting>
  <conditionalFormatting sqref="AK1137">
    <cfRule type="expression" dxfId="3104" priority="3661">
      <formula>$CI$1=3</formula>
    </cfRule>
  </conditionalFormatting>
  <conditionalFormatting sqref="AK1138">
    <cfRule type="expression" dxfId="3103" priority="3660">
      <formula>$CI$1=4</formula>
    </cfRule>
  </conditionalFormatting>
  <conditionalFormatting sqref="AK1145">
    <cfRule type="expression" dxfId="3102" priority="3575">
      <formula>$CI$1=1</formula>
    </cfRule>
  </conditionalFormatting>
  <conditionalFormatting sqref="AK1146">
    <cfRule type="expression" dxfId="3101" priority="3574">
      <formula>$CI$1=2</formula>
    </cfRule>
  </conditionalFormatting>
  <conditionalFormatting sqref="AK1147">
    <cfRule type="expression" dxfId="3100" priority="3573">
      <formula>$CI$1=3</formula>
    </cfRule>
  </conditionalFormatting>
  <conditionalFormatting sqref="AK1148">
    <cfRule type="expression" dxfId="3099" priority="3572">
      <formula>$CI$1=4</formula>
    </cfRule>
  </conditionalFormatting>
  <conditionalFormatting sqref="AK1155">
    <cfRule type="expression" dxfId="3098" priority="3487">
      <formula>$CI$1=1</formula>
    </cfRule>
  </conditionalFormatting>
  <conditionalFormatting sqref="AK1156">
    <cfRule type="expression" dxfId="3097" priority="3486">
      <formula>$CI$1=2</formula>
    </cfRule>
  </conditionalFormatting>
  <conditionalFormatting sqref="AK1157">
    <cfRule type="expression" dxfId="3096" priority="3485">
      <formula>$CI$1=3</formula>
    </cfRule>
  </conditionalFormatting>
  <conditionalFormatting sqref="AK1158">
    <cfRule type="expression" dxfId="3095" priority="3484">
      <formula>$CI$1=4</formula>
    </cfRule>
  </conditionalFormatting>
  <conditionalFormatting sqref="AK1165">
    <cfRule type="expression" dxfId="3094" priority="3399">
      <formula>$CI$1=1</formula>
    </cfRule>
  </conditionalFormatting>
  <conditionalFormatting sqref="AK1166">
    <cfRule type="expression" dxfId="3093" priority="3398">
      <formula>$CI$1=2</formula>
    </cfRule>
  </conditionalFormatting>
  <conditionalFormatting sqref="AK1167">
    <cfRule type="expression" dxfId="3092" priority="3397">
      <formula>$CI$1=3</formula>
    </cfRule>
  </conditionalFormatting>
  <conditionalFormatting sqref="AK1168">
    <cfRule type="expression" dxfId="3091" priority="3396">
      <formula>$CI$1=4</formula>
    </cfRule>
  </conditionalFormatting>
  <conditionalFormatting sqref="AK1175">
    <cfRule type="expression" dxfId="3090" priority="3311">
      <formula>$CI$1=1</formula>
    </cfRule>
  </conditionalFormatting>
  <conditionalFormatting sqref="AK1176">
    <cfRule type="expression" dxfId="3089" priority="3310">
      <formula>$CI$1=2</formula>
    </cfRule>
  </conditionalFormatting>
  <conditionalFormatting sqref="AK1177">
    <cfRule type="expression" dxfId="3088" priority="3309">
      <formula>$CI$1=3</formula>
    </cfRule>
  </conditionalFormatting>
  <conditionalFormatting sqref="AK1178">
    <cfRule type="expression" dxfId="3087" priority="3308">
      <formula>$CI$1=4</formula>
    </cfRule>
  </conditionalFormatting>
  <conditionalFormatting sqref="AK1185">
    <cfRule type="expression" dxfId="3086" priority="3223">
      <formula>$CI$1=1</formula>
    </cfRule>
  </conditionalFormatting>
  <conditionalFormatting sqref="AK1186">
    <cfRule type="expression" dxfId="3085" priority="3222">
      <formula>$CI$1=2</formula>
    </cfRule>
  </conditionalFormatting>
  <conditionalFormatting sqref="AK1187">
    <cfRule type="expression" dxfId="3084" priority="3221">
      <formula>$CI$1=3</formula>
    </cfRule>
  </conditionalFormatting>
  <conditionalFormatting sqref="AK1188">
    <cfRule type="expression" dxfId="3083" priority="3220">
      <formula>$CI$1=4</formula>
    </cfRule>
  </conditionalFormatting>
  <conditionalFormatting sqref="AK1195">
    <cfRule type="expression" dxfId="3082" priority="3135">
      <formula>$CI$1=1</formula>
    </cfRule>
  </conditionalFormatting>
  <conditionalFormatting sqref="AK1196">
    <cfRule type="expression" dxfId="3081" priority="3134">
      <formula>$CI$1=2</formula>
    </cfRule>
  </conditionalFormatting>
  <conditionalFormatting sqref="AK1197">
    <cfRule type="expression" dxfId="3080" priority="3133">
      <formula>$CI$1=3</formula>
    </cfRule>
  </conditionalFormatting>
  <conditionalFormatting sqref="AK1198">
    <cfRule type="expression" dxfId="3079" priority="3132">
      <formula>$CI$1=4</formula>
    </cfRule>
  </conditionalFormatting>
  <conditionalFormatting sqref="AK1205">
    <cfRule type="expression" dxfId="3078" priority="3047">
      <formula>$CI$1=1</formula>
    </cfRule>
  </conditionalFormatting>
  <conditionalFormatting sqref="AK1206">
    <cfRule type="expression" dxfId="3077" priority="3046">
      <formula>$CI$1=2</formula>
    </cfRule>
  </conditionalFormatting>
  <conditionalFormatting sqref="AK1207">
    <cfRule type="expression" dxfId="3076" priority="3045">
      <formula>$CI$1=3</formula>
    </cfRule>
  </conditionalFormatting>
  <conditionalFormatting sqref="AK1208">
    <cfRule type="expression" dxfId="3075" priority="3044">
      <formula>$CI$1=4</formula>
    </cfRule>
  </conditionalFormatting>
  <conditionalFormatting sqref="AK1215">
    <cfRule type="expression" dxfId="3074" priority="2959">
      <formula>$CI$1=1</formula>
    </cfRule>
  </conditionalFormatting>
  <conditionalFormatting sqref="AK1216">
    <cfRule type="expression" dxfId="3073" priority="2958">
      <formula>$CI$1=2</formula>
    </cfRule>
  </conditionalFormatting>
  <conditionalFormatting sqref="AK1217">
    <cfRule type="expression" dxfId="3072" priority="2957">
      <formula>$CI$1=3</formula>
    </cfRule>
  </conditionalFormatting>
  <conditionalFormatting sqref="AK1218">
    <cfRule type="expression" dxfId="3071" priority="2956">
      <formula>$CI$1=4</formula>
    </cfRule>
  </conditionalFormatting>
  <conditionalFormatting sqref="AK1225">
    <cfRule type="expression" dxfId="3070" priority="2871">
      <formula>$CI$1=1</formula>
    </cfRule>
  </conditionalFormatting>
  <conditionalFormatting sqref="AK1226">
    <cfRule type="expression" dxfId="3069" priority="2870">
      <formula>$CI$1=2</formula>
    </cfRule>
  </conditionalFormatting>
  <conditionalFormatting sqref="AK1227">
    <cfRule type="expression" dxfId="3068" priority="2869">
      <formula>$CI$1=3</formula>
    </cfRule>
  </conditionalFormatting>
  <conditionalFormatting sqref="AK1228">
    <cfRule type="expression" dxfId="3067" priority="2868">
      <formula>$CI$1=4</formula>
    </cfRule>
  </conditionalFormatting>
  <conditionalFormatting sqref="AK1235">
    <cfRule type="expression" dxfId="3066" priority="2783">
      <formula>$CI$1=1</formula>
    </cfRule>
  </conditionalFormatting>
  <conditionalFormatting sqref="AK1236">
    <cfRule type="expression" dxfId="3065" priority="2782">
      <formula>$CI$1=2</formula>
    </cfRule>
  </conditionalFormatting>
  <conditionalFormatting sqref="AK1237">
    <cfRule type="expression" dxfId="3064" priority="2781">
      <formula>$CI$1=3</formula>
    </cfRule>
  </conditionalFormatting>
  <conditionalFormatting sqref="AK1238">
    <cfRule type="expression" dxfId="3063" priority="2780">
      <formula>$CI$1=4</formula>
    </cfRule>
  </conditionalFormatting>
  <conditionalFormatting sqref="AK1245">
    <cfRule type="expression" dxfId="3062" priority="2695">
      <formula>$CI$1=1</formula>
    </cfRule>
  </conditionalFormatting>
  <conditionalFormatting sqref="AK1246">
    <cfRule type="expression" dxfId="3061" priority="2694">
      <formula>$CI$1=2</formula>
    </cfRule>
  </conditionalFormatting>
  <conditionalFormatting sqref="AK1247">
    <cfRule type="expression" dxfId="3060" priority="2693">
      <formula>$CI$1=3</formula>
    </cfRule>
  </conditionalFormatting>
  <conditionalFormatting sqref="AK1248">
    <cfRule type="expression" dxfId="3059" priority="2692">
      <formula>$CI$1=4</formula>
    </cfRule>
  </conditionalFormatting>
  <conditionalFormatting sqref="AK1255">
    <cfRule type="expression" dxfId="3058" priority="2607">
      <formula>$CI$1=1</formula>
    </cfRule>
  </conditionalFormatting>
  <conditionalFormatting sqref="AK1256">
    <cfRule type="expression" dxfId="3057" priority="2606">
      <formula>$CI$1=2</formula>
    </cfRule>
  </conditionalFormatting>
  <conditionalFormatting sqref="AK1257">
    <cfRule type="expression" dxfId="3056" priority="2605">
      <formula>$CI$1=3</formula>
    </cfRule>
  </conditionalFormatting>
  <conditionalFormatting sqref="AK1258">
    <cfRule type="expression" dxfId="3055" priority="2604">
      <formula>$CI$1=4</formula>
    </cfRule>
  </conditionalFormatting>
  <conditionalFormatting sqref="AK1265">
    <cfRule type="expression" dxfId="3054" priority="2519">
      <formula>$CI$1=1</formula>
    </cfRule>
  </conditionalFormatting>
  <conditionalFormatting sqref="AK1266">
    <cfRule type="expression" dxfId="3053" priority="2518">
      <formula>$CI$1=2</formula>
    </cfRule>
  </conditionalFormatting>
  <conditionalFormatting sqref="AK1267">
    <cfRule type="expression" dxfId="3052" priority="2517">
      <formula>$CI$1=3</formula>
    </cfRule>
  </conditionalFormatting>
  <conditionalFormatting sqref="AK1268">
    <cfRule type="expression" dxfId="3051" priority="2516">
      <formula>$CI$1=4</formula>
    </cfRule>
  </conditionalFormatting>
  <conditionalFormatting sqref="AK1275">
    <cfRule type="expression" dxfId="3050" priority="2431">
      <formula>$CI$1=1</formula>
    </cfRule>
  </conditionalFormatting>
  <conditionalFormatting sqref="AK1276">
    <cfRule type="expression" dxfId="3049" priority="2430">
      <formula>$CI$1=2</formula>
    </cfRule>
  </conditionalFormatting>
  <conditionalFormatting sqref="AK1277">
    <cfRule type="expression" dxfId="3048" priority="2429">
      <formula>$CI$1=3</formula>
    </cfRule>
  </conditionalFormatting>
  <conditionalFormatting sqref="AK1278">
    <cfRule type="expression" dxfId="3047" priority="2428">
      <formula>$CI$1=4</formula>
    </cfRule>
  </conditionalFormatting>
  <conditionalFormatting sqref="AK1285">
    <cfRule type="expression" dxfId="3046" priority="2343">
      <formula>$CI$1=1</formula>
    </cfRule>
  </conditionalFormatting>
  <conditionalFormatting sqref="AK1286">
    <cfRule type="expression" dxfId="3045" priority="2342">
      <formula>$CI$1=2</formula>
    </cfRule>
  </conditionalFormatting>
  <conditionalFormatting sqref="AK1287">
    <cfRule type="expression" dxfId="3044" priority="2341">
      <formula>$CI$1=3</formula>
    </cfRule>
  </conditionalFormatting>
  <conditionalFormatting sqref="AK1288">
    <cfRule type="expression" dxfId="3043" priority="2340">
      <formula>$CI$1=4</formula>
    </cfRule>
  </conditionalFormatting>
  <conditionalFormatting sqref="AK1295">
    <cfRule type="expression" dxfId="3042" priority="2255">
      <formula>$CI$1=1</formula>
    </cfRule>
  </conditionalFormatting>
  <conditionalFormatting sqref="AK1296">
    <cfRule type="expression" dxfId="3041" priority="2254">
      <formula>$CI$1=2</formula>
    </cfRule>
  </conditionalFormatting>
  <conditionalFormatting sqref="AK1297">
    <cfRule type="expression" dxfId="3040" priority="2253">
      <formula>$CI$1=3</formula>
    </cfRule>
  </conditionalFormatting>
  <conditionalFormatting sqref="AK1298">
    <cfRule type="expression" dxfId="3039" priority="2252">
      <formula>$CI$1=4</formula>
    </cfRule>
  </conditionalFormatting>
  <conditionalFormatting sqref="AK1305">
    <cfRule type="expression" dxfId="3038" priority="2167">
      <formula>$CI$1=1</formula>
    </cfRule>
  </conditionalFormatting>
  <conditionalFormatting sqref="AK1306">
    <cfRule type="expression" dxfId="3037" priority="2166">
      <formula>$CI$1=2</formula>
    </cfRule>
  </conditionalFormatting>
  <conditionalFormatting sqref="AK1307">
    <cfRule type="expression" dxfId="3036" priority="2165">
      <formula>$CI$1=3</formula>
    </cfRule>
  </conditionalFormatting>
  <conditionalFormatting sqref="AK1308">
    <cfRule type="expression" dxfId="3035" priority="2164">
      <formula>$CI$1=4</formula>
    </cfRule>
  </conditionalFormatting>
  <conditionalFormatting sqref="AK1315">
    <cfRule type="expression" dxfId="3034" priority="2079">
      <formula>$CI$1=1</formula>
    </cfRule>
  </conditionalFormatting>
  <conditionalFormatting sqref="AK1316">
    <cfRule type="expression" dxfId="3033" priority="2078">
      <formula>$CI$1=2</formula>
    </cfRule>
  </conditionalFormatting>
  <conditionalFormatting sqref="AK1317">
    <cfRule type="expression" dxfId="3032" priority="2077">
      <formula>$CI$1=3</formula>
    </cfRule>
  </conditionalFormatting>
  <conditionalFormatting sqref="AK1318">
    <cfRule type="expression" dxfId="3031" priority="2076">
      <formula>$CI$1=4</formula>
    </cfRule>
  </conditionalFormatting>
  <conditionalFormatting sqref="AK1325">
    <cfRule type="expression" dxfId="3030" priority="1991">
      <formula>$CI$1=1</formula>
    </cfRule>
  </conditionalFormatting>
  <conditionalFormatting sqref="AK1326">
    <cfRule type="expression" dxfId="3029" priority="1990">
      <formula>$CI$1=2</formula>
    </cfRule>
  </conditionalFormatting>
  <conditionalFormatting sqref="AK1327">
    <cfRule type="expression" dxfId="3028" priority="1989">
      <formula>$CI$1=3</formula>
    </cfRule>
  </conditionalFormatting>
  <conditionalFormatting sqref="AK1328">
    <cfRule type="expression" dxfId="3027" priority="1988">
      <formula>$CI$1=4</formula>
    </cfRule>
  </conditionalFormatting>
  <conditionalFormatting sqref="AK1335">
    <cfRule type="expression" dxfId="3026" priority="1903">
      <formula>$CI$1=1</formula>
    </cfRule>
  </conditionalFormatting>
  <conditionalFormatting sqref="AK1336">
    <cfRule type="expression" dxfId="3025" priority="1902">
      <formula>$CI$1=2</formula>
    </cfRule>
  </conditionalFormatting>
  <conditionalFormatting sqref="AK1337">
    <cfRule type="expression" dxfId="3024" priority="1901">
      <formula>$CI$1=3</formula>
    </cfRule>
  </conditionalFormatting>
  <conditionalFormatting sqref="AK1338">
    <cfRule type="expression" dxfId="3023" priority="1900">
      <formula>$CI$1=4</formula>
    </cfRule>
  </conditionalFormatting>
  <conditionalFormatting sqref="AK1345">
    <cfRule type="expression" dxfId="3022" priority="1815">
      <formula>$CI$1=1</formula>
    </cfRule>
  </conditionalFormatting>
  <conditionalFormatting sqref="AK1346">
    <cfRule type="expression" dxfId="3021" priority="1814">
      <formula>$CI$1=2</formula>
    </cfRule>
  </conditionalFormatting>
  <conditionalFormatting sqref="AK1347">
    <cfRule type="expression" dxfId="3020" priority="1813">
      <formula>$CI$1=3</formula>
    </cfRule>
  </conditionalFormatting>
  <conditionalFormatting sqref="AK1348">
    <cfRule type="expression" dxfId="3019" priority="1812">
      <formula>$CI$1=4</formula>
    </cfRule>
  </conditionalFormatting>
  <conditionalFormatting sqref="AK1355">
    <cfRule type="expression" dxfId="3018" priority="1727">
      <formula>$CI$1=1</formula>
    </cfRule>
  </conditionalFormatting>
  <conditionalFormatting sqref="AK1356">
    <cfRule type="expression" dxfId="3017" priority="1726">
      <formula>$CI$1=2</formula>
    </cfRule>
  </conditionalFormatting>
  <conditionalFormatting sqref="AK1357">
    <cfRule type="expression" dxfId="3016" priority="1725">
      <formula>$CI$1=3</formula>
    </cfRule>
  </conditionalFormatting>
  <conditionalFormatting sqref="AK1358">
    <cfRule type="expression" dxfId="3015" priority="1724">
      <formula>$CI$1=4</formula>
    </cfRule>
  </conditionalFormatting>
  <conditionalFormatting sqref="AK1365">
    <cfRule type="expression" dxfId="3014" priority="1639">
      <formula>$CI$1=1</formula>
    </cfRule>
  </conditionalFormatting>
  <conditionalFormatting sqref="AK1366">
    <cfRule type="expression" dxfId="3013" priority="1638">
      <formula>$CI$1=2</formula>
    </cfRule>
  </conditionalFormatting>
  <conditionalFormatting sqref="AK1367">
    <cfRule type="expression" dxfId="3012" priority="1637">
      <formula>$CI$1=3</formula>
    </cfRule>
  </conditionalFormatting>
  <conditionalFormatting sqref="AK1368">
    <cfRule type="expression" dxfId="3011" priority="1636">
      <formula>$CI$1=4</formula>
    </cfRule>
  </conditionalFormatting>
  <conditionalFormatting sqref="AK1375">
    <cfRule type="expression" dxfId="3010" priority="1551">
      <formula>$CI$1=1</formula>
    </cfRule>
  </conditionalFormatting>
  <conditionalFormatting sqref="AK1376">
    <cfRule type="expression" dxfId="3009" priority="1550">
      <formula>$CI$1=2</formula>
    </cfRule>
  </conditionalFormatting>
  <conditionalFormatting sqref="AK1377">
    <cfRule type="expression" dxfId="3008" priority="1549">
      <formula>$CI$1=3</formula>
    </cfRule>
  </conditionalFormatting>
  <conditionalFormatting sqref="AK1378">
    <cfRule type="expression" dxfId="3007" priority="1548">
      <formula>$CI$1=4</formula>
    </cfRule>
  </conditionalFormatting>
  <conditionalFormatting sqref="AK1385">
    <cfRule type="expression" dxfId="3006" priority="1463">
      <formula>$CI$1=1</formula>
    </cfRule>
  </conditionalFormatting>
  <conditionalFormatting sqref="AK1386">
    <cfRule type="expression" dxfId="3005" priority="1462">
      <formula>$CI$1=2</formula>
    </cfRule>
  </conditionalFormatting>
  <conditionalFormatting sqref="AK1387">
    <cfRule type="expression" dxfId="3004" priority="1461">
      <formula>$CI$1=3</formula>
    </cfRule>
  </conditionalFormatting>
  <conditionalFormatting sqref="AK1388">
    <cfRule type="expression" dxfId="3003" priority="1460">
      <formula>$CI$1=4</formula>
    </cfRule>
  </conditionalFormatting>
  <conditionalFormatting sqref="AK1395">
    <cfRule type="expression" dxfId="3002" priority="1375">
      <formula>$CI$1=1</formula>
    </cfRule>
  </conditionalFormatting>
  <conditionalFormatting sqref="AK1396">
    <cfRule type="expression" dxfId="3001" priority="1374">
      <formula>$CI$1=2</formula>
    </cfRule>
  </conditionalFormatting>
  <conditionalFormatting sqref="AK1397">
    <cfRule type="expression" dxfId="3000" priority="1373">
      <formula>$CI$1=3</formula>
    </cfRule>
  </conditionalFormatting>
  <conditionalFormatting sqref="AK1398">
    <cfRule type="expression" dxfId="2999" priority="1372">
      <formula>$CI$1=4</formula>
    </cfRule>
  </conditionalFormatting>
  <conditionalFormatting sqref="AK1405">
    <cfRule type="expression" dxfId="2998" priority="1287">
      <formula>$CI$1=1</formula>
    </cfRule>
  </conditionalFormatting>
  <conditionalFormatting sqref="AK1406">
    <cfRule type="expression" dxfId="2997" priority="1286">
      <formula>$CI$1=2</formula>
    </cfRule>
  </conditionalFormatting>
  <conditionalFormatting sqref="AK1407">
    <cfRule type="expression" dxfId="2996" priority="1285">
      <formula>$CI$1=3</formula>
    </cfRule>
  </conditionalFormatting>
  <conditionalFormatting sqref="AK1408">
    <cfRule type="expression" dxfId="2995" priority="1284">
      <formula>$CI$1=4</formula>
    </cfRule>
  </conditionalFormatting>
  <conditionalFormatting sqref="AK1415">
    <cfRule type="expression" dxfId="2994" priority="1199">
      <formula>$CI$1=1</formula>
    </cfRule>
  </conditionalFormatting>
  <conditionalFormatting sqref="AK1416">
    <cfRule type="expression" dxfId="2993" priority="1198">
      <formula>$CI$1=2</formula>
    </cfRule>
  </conditionalFormatting>
  <conditionalFormatting sqref="AK1417">
    <cfRule type="expression" dxfId="2992" priority="1197">
      <formula>$CI$1=3</formula>
    </cfRule>
  </conditionalFormatting>
  <conditionalFormatting sqref="AK1418">
    <cfRule type="expression" dxfId="2991" priority="1196">
      <formula>$CI$1=4</formula>
    </cfRule>
  </conditionalFormatting>
  <conditionalFormatting sqref="AK1425">
    <cfRule type="expression" dxfId="2990" priority="1111">
      <formula>$CI$1=1</formula>
    </cfRule>
  </conditionalFormatting>
  <conditionalFormatting sqref="AK1426">
    <cfRule type="expression" dxfId="2989" priority="1110">
      <formula>$CI$1=2</formula>
    </cfRule>
  </conditionalFormatting>
  <conditionalFormatting sqref="AK1427">
    <cfRule type="expression" dxfId="2988" priority="1109">
      <formula>$CI$1=3</formula>
    </cfRule>
  </conditionalFormatting>
  <conditionalFormatting sqref="AK1428">
    <cfRule type="expression" dxfId="2987" priority="1108">
      <formula>$CI$1=4</formula>
    </cfRule>
  </conditionalFormatting>
  <conditionalFormatting sqref="AK1435">
    <cfRule type="expression" dxfId="2986" priority="1023">
      <formula>$CI$1=1</formula>
    </cfRule>
  </conditionalFormatting>
  <conditionalFormatting sqref="AK1436">
    <cfRule type="expression" dxfId="2985" priority="1022">
      <formula>$CI$1=2</formula>
    </cfRule>
  </conditionalFormatting>
  <conditionalFormatting sqref="AK1437">
    <cfRule type="expression" dxfId="2984" priority="1021">
      <formula>$CI$1=3</formula>
    </cfRule>
  </conditionalFormatting>
  <conditionalFormatting sqref="AK1438">
    <cfRule type="expression" dxfId="2983" priority="1020">
      <formula>$CI$1=4</formula>
    </cfRule>
  </conditionalFormatting>
  <conditionalFormatting sqref="AK1445">
    <cfRule type="expression" dxfId="2982" priority="935">
      <formula>$CI$1=1</formula>
    </cfRule>
  </conditionalFormatting>
  <conditionalFormatting sqref="AK1446">
    <cfRule type="expression" dxfId="2981" priority="934">
      <formula>$CI$1=2</formula>
    </cfRule>
  </conditionalFormatting>
  <conditionalFormatting sqref="AK1447">
    <cfRule type="expression" dxfId="2980" priority="933">
      <formula>$CI$1=3</formula>
    </cfRule>
  </conditionalFormatting>
  <conditionalFormatting sqref="AK1448">
    <cfRule type="expression" dxfId="2979" priority="932">
      <formula>$CI$1=4</formula>
    </cfRule>
  </conditionalFormatting>
  <conditionalFormatting sqref="AK1455">
    <cfRule type="expression" dxfId="2978" priority="847">
      <formula>$CI$1=1</formula>
    </cfRule>
  </conditionalFormatting>
  <conditionalFormatting sqref="AK1456">
    <cfRule type="expression" dxfId="2977" priority="846">
      <formula>$CI$1=2</formula>
    </cfRule>
  </conditionalFormatting>
  <conditionalFormatting sqref="AK1457">
    <cfRule type="expression" dxfId="2976" priority="845">
      <formula>$CI$1=3</formula>
    </cfRule>
  </conditionalFormatting>
  <conditionalFormatting sqref="AK1458">
    <cfRule type="expression" dxfId="2975" priority="844">
      <formula>$CI$1=4</formula>
    </cfRule>
  </conditionalFormatting>
  <conditionalFormatting sqref="AK1465">
    <cfRule type="expression" dxfId="2974" priority="759">
      <formula>$CI$1=1</formula>
    </cfRule>
  </conditionalFormatting>
  <conditionalFormatting sqref="AK1466">
    <cfRule type="expression" dxfId="2973" priority="758">
      <formula>$CI$1=2</formula>
    </cfRule>
  </conditionalFormatting>
  <conditionalFormatting sqref="AK1467">
    <cfRule type="expression" dxfId="2972" priority="757">
      <formula>$CI$1=3</formula>
    </cfRule>
  </conditionalFormatting>
  <conditionalFormatting sqref="AK1468">
    <cfRule type="expression" dxfId="2971" priority="756">
      <formula>$CI$1=4</formula>
    </cfRule>
  </conditionalFormatting>
  <conditionalFormatting sqref="AK1475">
    <cfRule type="expression" dxfId="2970" priority="671">
      <formula>$CI$1=1</formula>
    </cfRule>
  </conditionalFormatting>
  <conditionalFormatting sqref="AK1476">
    <cfRule type="expression" dxfId="2969" priority="670">
      <formula>$CI$1=2</formula>
    </cfRule>
  </conditionalFormatting>
  <conditionalFormatting sqref="AK1477">
    <cfRule type="expression" dxfId="2968" priority="669">
      <formula>$CI$1=3</formula>
    </cfRule>
  </conditionalFormatting>
  <conditionalFormatting sqref="AK1478">
    <cfRule type="expression" dxfId="2967" priority="668">
      <formula>$CI$1=4</formula>
    </cfRule>
  </conditionalFormatting>
  <conditionalFormatting sqref="AK1485">
    <cfRule type="expression" dxfId="2966" priority="583">
      <formula>$CI$1=1</formula>
    </cfRule>
  </conditionalFormatting>
  <conditionalFormatting sqref="AK1486">
    <cfRule type="expression" dxfId="2965" priority="582">
      <formula>$CI$1=2</formula>
    </cfRule>
  </conditionalFormatting>
  <conditionalFormatting sqref="AK1487">
    <cfRule type="expression" dxfId="2964" priority="581">
      <formula>$CI$1=3</formula>
    </cfRule>
  </conditionalFormatting>
  <conditionalFormatting sqref="AK1488">
    <cfRule type="expression" dxfId="2963" priority="580">
      <formula>$CI$1=4</formula>
    </cfRule>
  </conditionalFormatting>
  <conditionalFormatting sqref="AK1495">
    <cfRule type="expression" dxfId="2962" priority="495">
      <formula>$CI$1=1</formula>
    </cfRule>
  </conditionalFormatting>
  <conditionalFormatting sqref="AK1496">
    <cfRule type="expression" dxfId="2961" priority="494">
      <formula>$CI$1=2</formula>
    </cfRule>
  </conditionalFormatting>
  <conditionalFormatting sqref="AK1497">
    <cfRule type="expression" dxfId="2960" priority="493">
      <formula>$CI$1=3</formula>
    </cfRule>
  </conditionalFormatting>
  <conditionalFormatting sqref="AK1498">
    <cfRule type="expression" dxfId="2959" priority="492">
      <formula>$CI$1=4</formula>
    </cfRule>
  </conditionalFormatting>
  <conditionalFormatting sqref="AM5">
    <cfRule type="expression" dxfId="2958" priority="18293">
      <formula>$CI$1=1</formula>
    </cfRule>
  </conditionalFormatting>
  <conditionalFormatting sqref="AM6">
    <cfRule type="expression" dxfId="2957" priority="18292">
      <formula>$CI$1=2</formula>
    </cfRule>
  </conditionalFormatting>
  <conditionalFormatting sqref="AM7">
    <cfRule type="expression" dxfId="2956" priority="18291">
      <formula>$CI$1=3</formula>
    </cfRule>
  </conditionalFormatting>
  <conditionalFormatting sqref="AM8">
    <cfRule type="expression" dxfId="2955" priority="18290">
      <formula>$CI$1=4</formula>
    </cfRule>
  </conditionalFormatting>
  <conditionalFormatting sqref="AM15">
    <cfRule type="expression" dxfId="2954" priority="13515">
      <formula>$CI$1=1</formula>
    </cfRule>
  </conditionalFormatting>
  <conditionalFormatting sqref="AM16">
    <cfRule type="expression" dxfId="2953" priority="13514">
      <formula>$CI$1=2</formula>
    </cfRule>
  </conditionalFormatting>
  <conditionalFormatting sqref="AM17">
    <cfRule type="expression" dxfId="2952" priority="13513">
      <formula>$CI$1=3</formula>
    </cfRule>
  </conditionalFormatting>
  <conditionalFormatting sqref="AM18">
    <cfRule type="expression" dxfId="2951" priority="13512">
      <formula>$CI$1=4</formula>
    </cfRule>
  </conditionalFormatting>
  <conditionalFormatting sqref="AM25">
    <cfRule type="expression" dxfId="2950" priority="13427">
      <formula>$CI$1=1</formula>
    </cfRule>
  </conditionalFormatting>
  <conditionalFormatting sqref="AM26">
    <cfRule type="expression" dxfId="2949" priority="13426">
      <formula>$CI$1=2</formula>
    </cfRule>
  </conditionalFormatting>
  <conditionalFormatting sqref="AM27">
    <cfRule type="expression" dxfId="2948" priority="13425">
      <formula>$CI$1=3</formula>
    </cfRule>
  </conditionalFormatting>
  <conditionalFormatting sqref="AM28">
    <cfRule type="expression" dxfId="2947" priority="13424">
      <formula>$CI$1=4</formula>
    </cfRule>
  </conditionalFormatting>
  <conditionalFormatting sqref="AM35">
    <cfRule type="expression" dxfId="2946" priority="13339">
      <formula>$CI$1=1</formula>
    </cfRule>
  </conditionalFormatting>
  <conditionalFormatting sqref="AM36">
    <cfRule type="expression" dxfId="2945" priority="13338">
      <formula>$CI$1=2</formula>
    </cfRule>
  </conditionalFormatting>
  <conditionalFormatting sqref="AM37">
    <cfRule type="expression" dxfId="2944" priority="13337">
      <formula>$CI$1=3</formula>
    </cfRule>
  </conditionalFormatting>
  <conditionalFormatting sqref="AM38">
    <cfRule type="expression" dxfId="2943" priority="13336">
      <formula>$CI$1=4</formula>
    </cfRule>
  </conditionalFormatting>
  <conditionalFormatting sqref="AM45">
    <cfRule type="expression" dxfId="2942" priority="13251">
      <formula>$CI$1=1</formula>
    </cfRule>
  </conditionalFormatting>
  <conditionalFormatting sqref="AM46">
    <cfRule type="expression" dxfId="2941" priority="13250">
      <formula>$CI$1=2</formula>
    </cfRule>
  </conditionalFormatting>
  <conditionalFormatting sqref="AM47">
    <cfRule type="expression" dxfId="2940" priority="13249">
      <formula>$CI$1=3</formula>
    </cfRule>
  </conditionalFormatting>
  <conditionalFormatting sqref="AM48">
    <cfRule type="expression" dxfId="2939" priority="13248">
      <formula>$CI$1=4</formula>
    </cfRule>
  </conditionalFormatting>
  <conditionalFormatting sqref="AM55">
    <cfRule type="expression" dxfId="2938" priority="13163">
      <formula>$CI$1=1</formula>
    </cfRule>
  </conditionalFormatting>
  <conditionalFormatting sqref="AM56">
    <cfRule type="expression" dxfId="2937" priority="13162">
      <formula>$CI$1=2</formula>
    </cfRule>
  </conditionalFormatting>
  <conditionalFormatting sqref="AM57">
    <cfRule type="expression" dxfId="2936" priority="13161">
      <formula>$CI$1=3</formula>
    </cfRule>
  </conditionalFormatting>
  <conditionalFormatting sqref="AM58">
    <cfRule type="expression" dxfId="2935" priority="13160">
      <formula>$CI$1=4</formula>
    </cfRule>
  </conditionalFormatting>
  <conditionalFormatting sqref="AM65">
    <cfRule type="expression" dxfId="2934" priority="13075">
      <formula>$CI$1=1</formula>
    </cfRule>
  </conditionalFormatting>
  <conditionalFormatting sqref="AM66">
    <cfRule type="expression" dxfId="2933" priority="13074">
      <formula>$CI$1=2</formula>
    </cfRule>
  </conditionalFormatting>
  <conditionalFormatting sqref="AM67">
    <cfRule type="expression" dxfId="2932" priority="13073">
      <formula>$CI$1=3</formula>
    </cfRule>
  </conditionalFormatting>
  <conditionalFormatting sqref="AM68">
    <cfRule type="expression" dxfId="2931" priority="13072">
      <formula>$CI$1=4</formula>
    </cfRule>
  </conditionalFormatting>
  <conditionalFormatting sqref="AM75">
    <cfRule type="expression" dxfId="2930" priority="12987">
      <formula>$CI$1=1</formula>
    </cfRule>
  </conditionalFormatting>
  <conditionalFormatting sqref="AM76">
    <cfRule type="expression" dxfId="2929" priority="12986">
      <formula>$CI$1=2</formula>
    </cfRule>
  </conditionalFormatting>
  <conditionalFormatting sqref="AM77">
    <cfRule type="expression" dxfId="2928" priority="12985">
      <formula>$CI$1=3</formula>
    </cfRule>
  </conditionalFormatting>
  <conditionalFormatting sqref="AM78">
    <cfRule type="expression" dxfId="2927" priority="12984">
      <formula>$CI$1=4</formula>
    </cfRule>
  </conditionalFormatting>
  <conditionalFormatting sqref="AM85">
    <cfRule type="expression" dxfId="2926" priority="12899">
      <formula>$CI$1=1</formula>
    </cfRule>
  </conditionalFormatting>
  <conditionalFormatting sqref="AM86">
    <cfRule type="expression" dxfId="2925" priority="12898">
      <formula>$CI$1=2</formula>
    </cfRule>
  </conditionalFormatting>
  <conditionalFormatting sqref="AM87">
    <cfRule type="expression" dxfId="2924" priority="12897">
      <formula>$CI$1=3</formula>
    </cfRule>
  </conditionalFormatting>
  <conditionalFormatting sqref="AM88">
    <cfRule type="expression" dxfId="2923" priority="12896">
      <formula>$CI$1=4</formula>
    </cfRule>
  </conditionalFormatting>
  <conditionalFormatting sqref="AM95">
    <cfRule type="expression" dxfId="2922" priority="12811">
      <formula>$CI$1=1</formula>
    </cfRule>
  </conditionalFormatting>
  <conditionalFormatting sqref="AM96">
    <cfRule type="expression" dxfId="2921" priority="12810">
      <formula>$CI$1=2</formula>
    </cfRule>
  </conditionalFormatting>
  <conditionalFormatting sqref="AM97">
    <cfRule type="expression" dxfId="2920" priority="12809">
      <formula>$CI$1=3</formula>
    </cfRule>
  </conditionalFormatting>
  <conditionalFormatting sqref="AM98">
    <cfRule type="expression" dxfId="2919" priority="12808">
      <formula>$CI$1=4</formula>
    </cfRule>
  </conditionalFormatting>
  <conditionalFormatting sqref="AM105">
    <cfRule type="expression" dxfId="2918" priority="12723">
      <formula>$CI$1=1</formula>
    </cfRule>
  </conditionalFormatting>
  <conditionalFormatting sqref="AM106">
    <cfRule type="expression" dxfId="2917" priority="12722">
      <formula>$CI$1=2</formula>
    </cfRule>
  </conditionalFormatting>
  <conditionalFormatting sqref="AM107">
    <cfRule type="expression" dxfId="2916" priority="12721">
      <formula>$CI$1=3</formula>
    </cfRule>
  </conditionalFormatting>
  <conditionalFormatting sqref="AM108">
    <cfRule type="expression" dxfId="2915" priority="12720">
      <formula>$CI$1=4</formula>
    </cfRule>
  </conditionalFormatting>
  <conditionalFormatting sqref="AM115">
    <cfRule type="expression" dxfId="2914" priority="12635">
      <formula>$CI$1=1</formula>
    </cfRule>
  </conditionalFormatting>
  <conditionalFormatting sqref="AM116">
    <cfRule type="expression" dxfId="2913" priority="12634">
      <formula>$CI$1=2</formula>
    </cfRule>
  </conditionalFormatting>
  <conditionalFormatting sqref="AM117">
    <cfRule type="expression" dxfId="2912" priority="12633">
      <formula>$CI$1=3</formula>
    </cfRule>
  </conditionalFormatting>
  <conditionalFormatting sqref="AM118">
    <cfRule type="expression" dxfId="2911" priority="12632">
      <formula>$CI$1=4</formula>
    </cfRule>
  </conditionalFormatting>
  <conditionalFormatting sqref="AM125 AM135">
    <cfRule type="expression" dxfId="2910" priority="12459">
      <formula>$CI$1=1</formula>
    </cfRule>
  </conditionalFormatting>
  <conditionalFormatting sqref="AM126 AM136">
    <cfRule type="expression" dxfId="2909" priority="12458">
      <formula>$CI$1=2</formula>
    </cfRule>
  </conditionalFormatting>
  <conditionalFormatting sqref="AM127 AM137">
    <cfRule type="expression" dxfId="2908" priority="12457">
      <formula>$CI$1=3</formula>
    </cfRule>
  </conditionalFormatting>
  <conditionalFormatting sqref="AM128 AM138">
    <cfRule type="expression" dxfId="2907" priority="12456">
      <formula>$CI$1=4</formula>
    </cfRule>
  </conditionalFormatting>
  <conditionalFormatting sqref="AM145 AM155">
    <cfRule type="expression" dxfId="2906" priority="12283">
      <formula>$CI$1=1</formula>
    </cfRule>
  </conditionalFormatting>
  <conditionalFormatting sqref="AM146 AM156">
    <cfRule type="expression" dxfId="2905" priority="12282">
      <formula>$CI$1=2</formula>
    </cfRule>
  </conditionalFormatting>
  <conditionalFormatting sqref="AM147 AM157">
    <cfRule type="expression" dxfId="2904" priority="12281">
      <formula>$CI$1=3</formula>
    </cfRule>
  </conditionalFormatting>
  <conditionalFormatting sqref="AM148 AM158">
    <cfRule type="expression" dxfId="2903" priority="12280">
      <formula>$CI$1=4</formula>
    </cfRule>
  </conditionalFormatting>
  <conditionalFormatting sqref="AM165">
    <cfRule type="expression" dxfId="2902" priority="12195">
      <formula>$CI$1=1</formula>
    </cfRule>
  </conditionalFormatting>
  <conditionalFormatting sqref="AM166">
    <cfRule type="expression" dxfId="2901" priority="12194">
      <formula>$CI$1=2</formula>
    </cfRule>
  </conditionalFormatting>
  <conditionalFormatting sqref="AM167">
    <cfRule type="expression" dxfId="2900" priority="12193">
      <formula>$CI$1=3</formula>
    </cfRule>
  </conditionalFormatting>
  <conditionalFormatting sqref="AM168">
    <cfRule type="expression" dxfId="2899" priority="12192">
      <formula>$CI$1=4</formula>
    </cfRule>
  </conditionalFormatting>
  <conditionalFormatting sqref="AM175">
    <cfRule type="expression" dxfId="2898" priority="12107">
      <formula>$CI$1=1</formula>
    </cfRule>
  </conditionalFormatting>
  <conditionalFormatting sqref="AM176">
    <cfRule type="expression" dxfId="2897" priority="12106">
      <formula>$CI$1=2</formula>
    </cfRule>
  </conditionalFormatting>
  <conditionalFormatting sqref="AM177">
    <cfRule type="expression" dxfId="2896" priority="12105">
      <formula>$CI$1=3</formula>
    </cfRule>
  </conditionalFormatting>
  <conditionalFormatting sqref="AM178">
    <cfRule type="expression" dxfId="2895" priority="12104">
      <formula>$CI$1=4</formula>
    </cfRule>
  </conditionalFormatting>
  <conditionalFormatting sqref="AM185 AM195">
    <cfRule type="expression" dxfId="2894" priority="11931">
      <formula>$CI$1=1</formula>
    </cfRule>
  </conditionalFormatting>
  <conditionalFormatting sqref="AM186 AM196">
    <cfRule type="expression" dxfId="2893" priority="11930">
      <formula>$CI$1=2</formula>
    </cfRule>
  </conditionalFormatting>
  <conditionalFormatting sqref="AM187 AM197">
    <cfRule type="expression" dxfId="2892" priority="11929">
      <formula>$CI$1=3</formula>
    </cfRule>
  </conditionalFormatting>
  <conditionalFormatting sqref="AM188 AM198">
    <cfRule type="expression" dxfId="2891" priority="11928">
      <formula>$CI$1=4</formula>
    </cfRule>
  </conditionalFormatting>
  <conditionalFormatting sqref="AM205">
    <cfRule type="expression" dxfId="2890" priority="11843">
      <formula>$CI$1=1</formula>
    </cfRule>
  </conditionalFormatting>
  <conditionalFormatting sqref="AM206">
    <cfRule type="expression" dxfId="2889" priority="11842">
      <formula>$CI$1=2</formula>
    </cfRule>
  </conditionalFormatting>
  <conditionalFormatting sqref="AM207">
    <cfRule type="expression" dxfId="2888" priority="11841">
      <formula>$CI$1=3</formula>
    </cfRule>
  </conditionalFormatting>
  <conditionalFormatting sqref="AM208">
    <cfRule type="expression" dxfId="2887" priority="11840">
      <formula>$CI$1=4</formula>
    </cfRule>
  </conditionalFormatting>
  <conditionalFormatting sqref="AM215">
    <cfRule type="expression" dxfId="2886" priority="11755">
      <formula>$CI$1=1</formula>
    </cfRule>
  </conditionalFormatting>
  <conditionalFormatting sqref="AM216">
    <cfRule type="expression" dxfId="2885" priority="11754">
      <formula>$CI$1=2</formula>
    </cfRule>
  </conditionalFormatting>
  <conditionalFormatting sqref="AM217">
    <cfRule type="expression" dxfId="2884" priority="11753">
      <formula>$CI$1=3</formula>
    </cfRule>
  </conditionalFormatting>
  <conditionalFormatting sqref="AM218">
    <cfRule type="expression" dxfId="2883" priority="11752">
      <formula>$CI$1=4</formula>
    </cfRule>
  </conditionalFormatting>
  <conditionalFormatting sqref="AM225">
    <cfRule type="expression" dxfId="2882" priority="11667">
      <formula>$CI$1=1</formula>
    </cfRule>
  </conditionalFormatting>
  <conditionalFormatting sqref="AM226">
    <cfRule type="expression" dxfId="2881" priority="11666">
      <formula>$CI$1=2</formula>
    </cfRule>
  </conditionalFormatting>
  <conditionalFormatting sqref="AM227">
    <cfRule type="expression" dxfId="2880" priority="11665">
      <formula>$CI$1=3</formula>
    </cfRule>
  </conditionalFormatting>
  <conditionalFormatting sqref="AM228">
    <cfRule type="expression" dxfId="2879" priority="11664">
      <formula>$CI$1=4</formula>
    </cfRule>
  </conditionalFormatting>
  <conditionalFormatting sqref="AM235">
    <cfRule type="expression" dxfId="2878" priority="11579">
      <formula>$CI$1=1</formula>
    </cfRule>
  </conditionalFormatting>
  <conditionalFormatting sqref="AM236">
    <cfRule type="expression" dxfId="2877" priority="11578">
      <formula>$CI$1=2</formula>
    </cfRule>
  </conditionalFormatting>
  <conditionalFormatting sqref="AM237">
    <cfRule type="expression" dxfId="2876" priority="11577">
      <formula>$CI$1=3</formula>
    </cfRule>
  </conditionalFormatting>
  <conditionalFormatting sqref="AM238">
    <cfRule type="expression" dxfId="2875" priority="11576">
      <formula>$CI$1=4</formula>
    </cfRule>
  </conditionalFormatting>
  <conditionalFormatting sqref="AM245">
    <cfRule type="expression" dxfId="2874" priority="11491">
      <formula>$CI$1=1</formula>
    </cfRule>
  </conditionalFormatting>
  <conditionalFormatting sqref="AM246">
    <cfRule type="expression" dxfId="2873" priority="11490">
      <formula>$CI$1=2</formula>
    </cfRule>
  </conditionalFormatting>
  <conditionalFormatting sqref="AM247">
    <cfRule type="expression" dxfId="2872" priority="11489">
      <formula>$CI$1=3</formula>
    </cfRule>
  </conditionalFormatting>
  <conditionalFormatting sqref="AM248">
    <cfRule type="expression" dxfId="2871" priority="11488">
      <formula>$CI$1=4</formula>
    </cfRule>
  </conditionalFormatting>
  <conditionalFormatting sqref="AM255">
    <cfRule type="expression" dxfId="2870" priority="11403">
      <formula>$CI$1=1</formula>
    </cfRule>
  </conditionalFormatting>
  <conditionalFormatting sqref="AM256">
    <cfRule type="expression" dxfId="2869" priority="11402">
      <formula>$CI$1=2</formula>
    </cfRule>
  </conditionalFormatting>
  <conditionalFormatting sqref="AM257">
    <cfRule type="expression" dxfId="2868" priority="11401">
      <formula>$CI$1=3</formula>
    </cfRule>
  </conditionalFormatting>
  <conditionalFormatting sqref="AM258">
    <cfRule type="expression" dxfId="2867" priority="11400">
      <formula>$CI$1=4</formula>
    </cfRule>
  </conditionalFormatting>
  <conditionalFormatting sqref="AM265">
    <cfRule type="expression" dxfId="2866" priority="11315">
      <formula>$CI$1=1</formula>
    </cfRule>
  </conditionalFormatting>
  <conditionalFormatting sqref="AM266">
    <cfRule type="expression" dxfId="2865" priority="11314">
      <formula>$CI$1=2</formula>
    </cfRule>
  </conditionalFormatting>
  <conditionalFormatting sqref="AM267">
    <cfRule type="expression" dxfId="2864" priority="11313">
      <formula>$CI$1=3</formula>
    </cfRule>
  </conditionalFormatting>
  <conditionalFormatting sqref="AM268">
    <cfRule type="expression" dxfId="2863" priority="11312">
      <formula>$CI$1=4</formula>
    </cfRule>
  </conditionalFormatting>
  <conditionalFormatting sqref="AM275">
    <cfRule type="expression" dxfId="2862" priority="11227">
      <formula>$CI$1=1</formula>
    </cfRule>
  </conditionalFormatting>
  <conditionalFormatting sqref="AM276">
    <cfRule type="expression" dxfId="2861" priority="11226">
      <formula>$CI$1=2</formula>
    </cfRule>
  </conditionalFormatting>
  <conditionalFormatting sqref="AM277">
    <cfRule type="expression" dxfId="2860" priority="11225">
      <formula>$CI$1=3</formula>
    </cfRule>
  </conditionalFormatting>
  <conditionalFormatting sqref="AM278">
    <cfRule type="expression" dxfId="2859" priority="11224">
      <formula>$CI$1=4</formula>
    </cfRule>
  </conditionalFormatting>
  <conditionalFormatting sqref="AM285">
    <cfRule type="expression" dxfId="2858" priority="11139">
      <formula>$CI$1=1</formula>
    </cfRule>
  </conditionalFormatting>
  <conditionalFormatting sqref="AM286">
    <cfRule type="expression" dxfId="2857" priority="11138">
      <formula>$CI$1=2</formula>
    </cfRule>
  </conditionalFormatting>
  <conditionalFormatting sqref="AM287">
    <cfRule type="expression" dxfId="2856" priority="11137">
      <formula>$CI$1=3</formula>
    </cfRule>
  </conditionalFormatting>
  <conditionalFormatting sqref="AM288">
    <cfRule type="expression" dxfId="2855" priority="11136">
      <formula>$CI$1=4</formula>
    </cfRule>
  </conditionalFormatting>
  <conditionalFormatting sqref="AM295">
    <cfRule type="expression" dxfId="2854" priority="11051">
      <formula>$CI$1=1</formula>
    </cfRule>
  </conditionalFormatting>
  <conditionalFormatting sqref="AM296">
    <cfRule type="expression" dxfId="2853" priority="11050">
      <formula>$CI$1=2</formula>
    </cfRule>
  </conditionalFormatting>
  <conditionalFormatting sqref="AM297">
    <cfRule type="expression" dxfId="2852" priority="11049">
      <formula>$CI$1=3</formula>
    </cfRule>
  </conditionalFormatting>
  <conditionalFormatting sqref="AM298">
    <cfRule type="expression" dxfId="2851" priority="11048">
      <formula>$CI$1=4</formula>
    </cfRule>
  </conditionalFormatting>
  <conditionalFormatting sqref="AM305">
    <cfRule type="expression" dxfId="2850" priority="10963">
      <formula>$CI$1=1</formula>
    </cfRule>
  </conditionalFormatting>
  <conditionalFormatting sqref="AM306">
    <cfRule type="expression" dxfId="2849" priority="10962">
      <formula>$CI$1=2</formula>
    </cfRule>
  </conditionalFormatting>
  <conditionalFormatting sqref="AM307">
    <cfRule type="expression" dxfId="2848" priority="10961">
      <formula>$CI$1=3</formula>
    </cfRule>
  </conditionalFormatting>
  <conditionalFormatting sqref="AM308">
    <cfRule type="expression" dxfId="2847" priority="10960">
      <formula>$CI$1=4</formula>
    </cfRule>
  </conditionalFormatting>
  <conditionalFormatting sqref="AM315">
    <cfRule type="expression" dxfId="2846" priority="10875">
      <formula>$CI$1=1</formula>
    </cfRule>
  </conditionalFormatting>
  <conditionalFormatting sqref="AM316">
    <cfRule type="expression" dxfId="2845" priority="10874">
      <formula>$CI$1=2</formula>
    </cfRule>
  </conditionalFormatting>
  <conditionalFormatting sqref="AM317">
    <cfRule type="expression" dxfId="2844" priority="10873">
      <formula>$CI$1=3</formula>
    </cfRule>
  </conditionalFormatting>
  <conditionalFormatting sqref="AM318">
    <cfRule type="expression" dxfId="2843" priority="10872">
      <formula>$CI$1=4</formula>
    </cfRule>
  </conditionalFormatting>
  <conditionalFormatting sqref="AM325">
    <cfRule type="expression" dxfId="2842" priority="10787">
      <formula>$CI$1=1</formula>
    </cfRule>
  </conditionalFormatting>
  <conditionalFormatting sqref="AM326">
    <cfRule type="expression" dxfId="2841" priority="10786">
      <formula>$CI$1=2</formula>
    </cfRule>
  </conditionalFormatting>
  <conditionalFormatting sqref="AM327">
    <cfRule type="expression" dxfId="2840" priority="10785">
      <formula>$CI$1=3</formula>
    </cfRule>
  </conditionalFormatting>
  <conditionalFormatting sqref="AM328">
    <cfRule type="expression" dxfId="2839" priority="10784">
      <formula>$CI$1=4</formula>
    </cfRule>
  </conditionalFormatting>
  <conditionalFormatting sqref="AM335">
    <cfRule type="expression" dxfId="2838" priority="10699">
      <formula>$CI$1=1</formula>
    </cfRule>
  </conditionalFormatting>
  <conditionalFormatting sqref="AM336">
    <cfRule type="expression" dxfId="2837" priority="10698">
      <formula>$CI$1=2</formula>
    </cfRule>
  </conditionalFormatting>
  <conditionalFormatting sqref="AM337">
    <cfRule type="expression" dxfId="2836" priority="10697">
      <formula>$CI$1=3</formula>
    </cfRule>
  </conditionalFormatting>
  <conditionalFormatting sqref="AM338">
    <cfRule type="expression" dxfId="2835" priority="10696">
      <formula>$CI$1=4</formula>
    </cfRule>
  </conditionalFormatting>
  <conditionalFormatting sqref="AM345">
    <cfRule type="expression" dxfId="2834" priority="10611">
      <formula>$CI$1=1</formula>
    </cfRule>
  </conditionalFormatting>
  <conditionalFormatting sqref="AM346">
    <cfRule type="expression" dxfId="2833" priority="10610">
      <formula>$CI$1=2</formula>
    </cfRule>
  </conditionalFormatting>
  <conditionalFormatting sqref="AM347">
    <cfRule type="expression" dxfId="2832" priority="10609">
      <formula>$CI$1=3</formula>
    </cfRule>
  </conditionalFormatting>
  <conditionalFormatting sqref="AM348">
    <cfRule type="expression" dxfId="2831" priority="10608">
      <formula>$CI$1=4</formula>
    </cfRule>
  </conditionalFormatting>
  <conditionalFormatting sqref="AM355">
    <cfRule type="expression" dxfId="2830" priority="10523">
      <formula>$CI$1=1</formula>
    </cfRule>
  </conditionalFormatting>
  <conditionalFormatting sqref="AM356">
    <cfRule type="expression" dxfId="2829" priority="10522">
      <formula>$CI$1=2</formula>
    </cfRule>
  </conditionalFormatting>
  <conditionalFormatting sqref="AM357">
    <cfRule type="expression" dxfId="2828" priority="10521">
      <formula>$CI$1=3</formula>
    </cfRule>
  </conditionalFormatting>
  <conditionalFormatting sqref="AM358">
    <cfRule type="expression" dxfId="2827" priority="10520">
      <formula>$CI$1=4</formula>
    </cfRule>
  </conditionalFormatting>
  <conditionalFormatting sqref="AM365">
    <cfRule type="expression" dxfId="2826" priority="10435">
      <formula>$CI$1=1</formula>
    </cfRule>
  </conditionalFormatting>
  <conditionalFormatting sqref="AM366">
    <cfRule type="expression" dxfId="2825" priority="10434">
      <formula>$CI$1=2</formula>
    </cfRule>
  </conditionalFormatting>
  <conditionalFormatting sqref="AM367">
    <cfRule type="expression" dxfId="2824" priority="10433">
      <formula>$CI$1=3</formula>
    </cfRule>
  </conditionalFormatting>
  <conditionalFormatting sqref="AM368">
    <cfRule type="expression" dxfId="2823" priority="10432">
      <formula>$CI$1=4</formula>
    </cfRule>
  </conditionalFormatting>
  <conditionalFormatting sqref="AM375">
    <cfRule type="expression" dxfId="2822" priority="10347">
      <formula>$CI$1=1</formula>
    </cfRule>
  </conditionalFormatting>
  <conditionalFormatting sqref="AM376">
    <cfRule type="expression" dxfId="2821" priority="10346">
      <formula>$CI$1=2</formula>
    </cfRule>
  </conditionalFormatting>
  <conditionalFormatting sqref="AM377">
    <cfRule type="expression" dxfId="2820" priority="10345">
      <formula>$CI$1=3</formula>
    </cfRule>
  </conditionalFormatting>
  <conditionalFormatting sqref="AM378">
    <cfRule type="expression" dxfId="2819" priority="10344">
      <formula>$CI$1=4</formula>
    </cfRule>
  </conditionalFormatting>
  <conditionalFormatting sqref="AM385">
    <cfRule type="expression" dxfId="2818" priority="10259">
      <formula>$CI$1=1</formula>
    </cfRule>
  </conditionalFormatting>
  <conditionalFormatting sqref="AM386">
    <cfRule type="expression" dxfId="2817" priority="10258">
      <formula>$CI$1=2</formula>
    </cfRule>
  </conditionalFormatting>
  <conditionalFormatting sqref="AM387">
    <cfRule type="expression" dxfId="2816" priority="10257">
      <formula>$CI$1=3</formula>
    </cfRule>
  </conditionalFormatting>
  <conditionalFormatting sqref="AM388">
    <cfRule type="expression" dxfId="2815" priority="10256">
      <formula>$CI$1=4</formula>
    </cfRule>
  </conditionalFormatting>
  <conditionalFormatting sqref="AM395">
    <cfRule type="expression" dxfId="2814" priority="10171">
      <formula>$CI$1=1</formula>
    </cfRule>
  </conditionalFormatting>
  <conditionalFormatting sqref="AM396">
    <cfRule type="expression" dxfId="2813" priority="10170">
      <formula>$CI$1=2</formula>
    </cfRule>
  </conditionalFormatting>
  <conditionalFormatting sqref="AM397">
    <cfRule type="expression" dxfId="2812" priority="10169">
      <formula>$CI$1=3</formula>
    </cfRule>
  </conditionalFormatting>
  <conditionalFormatting sqref="AM398">
    <cfRule type="expression" dxfId="2811" priority="10168">
      <formula>$CI$1=4</formula>
    </cfRule>
  </conditionalFormatting>
  <conditionalFormatting sqref="AM405">
    <cfRule type="expression" dxfId="2810" priority="10083">
      <formula>$CI$1=1</formula>
    </cfRule>
  </conditionalFormatting>
  <conditionalFormatting sqref="AM406">
    <cfRule type="expression" dxfId="2809" priority="10082">
      <formula>$CI$1=2</formula>
    </cfRule>
  </conditionalFormatting>
  <conditionalFormatting sqref="AM407">
    <cfRule type="expression" dxfId="2808" priority="10081">
      <formula>$CI$1=3</formula>
    </cfRule>
  </conditionalFormatting>
  <conditionalFormatting sqref="AM408">
    <cfRule type="expression" dxfId="2807" priority="10080">
      <formula>$CI$1=4</formula>
    </cfRule>
  </conditionalFormatting>
  <conditionalFormatting sqref="AM415">
    <cfRule type="expression" dxfId="2806" priority="9995">
      <formula>$CI$1=1</formula>
    </cfRule>
  </conditionalFormatting>
  <conditionalFormatting sqref="AM416">
    <cfRule type="expression" dxfId="2805" priority="9994">
      <formula>$CI$1=2</formula>
    </cfRule>
  </conditionalFormatting>
  <conditionalFormatting sqref="AM417">
    <cfRule type="expression" dxfId="2804" priority="9993">
      <formula>$CI$1=3</formula>
    </cfRule>
  </conditionalFormatting>
  <conditionalFormatting sqref="AM418">
    <cfRule type="expression" dxfId="2803" priority="9992">
      <formula>$CI$1=4</formula>
    </cfRule>
  </conditionalFormatting>
  <conditionalFormatting sqref="AM425">
    <cfRule type="expression" dxfId="2802" priority="9907">
      <formula>$CI$1=1</formula>
    </cfRule>
  </conditionalFormatting>
  <conditionalFormatting sqref="AM426">
    <cfRule type="expression" dxfId="2801" priority="9906">
      <formula>$CI$1=2</formula>
    </cfRule>
  </conditionalFormatting>
  <conditionalFormatting sqref="AM427">
    <cfRule type="expression" dxfId="2800" priority="9905">
      <formula>$CI$1=3</formula>
    </cfRule>
  </conditionalFormatting>
  <conditionalFormatting sqref="AM428">
    <cfRule type="expression" dxfId="2799" priority="9904">
      <formula>$CI$1=4</formula>
    </cfRule>
  </conditionalFormatting>
  <conditionalFormatting sqref="AM435">
    <cfRule type="expression" dxfId="2798" priority="9819">
      <formula>$CI$1=1</formula>
    </cfRule>
  </conditionalFormatting>
  <conditionalFormatting sqref="AM436">
    <cfRule type="expression" dxfId="2797" priority="9818">
      <formula>$CI$1=2</formula>
    </cfRule>
  </conditionalFormatting>
  <conditionalFormatting sqref="AM437">
    <cfRule type="expression" dxfId="2796" priority="9817">
      <formula>$CI$1=3</formula>
    </cfRule>
  </conditionalFormatting>
  <conditionalFormatting sqref="AM438">
    <cfRule type="expression" dxfId="2795" priority="9816">
      <formula>$CI$1=4</formula>
    </cfRule>
  </conditionalFormatting>
  <conditionalFormatting sqref="AM445">
    <cfRule type="expression" dxfId="2794" priority="9731">
      <formula>$CI$1=1</formula>
    </cfRule>
  </conditionalFormatting>
  <conditionalFormatting sqref="AM446">
    <cfRule type="expression" dxfId="2793" priority="9730">
      <formula>$CI$1=2</formula>
    </cfRule>
  </conditionalFormatting>
  <conditionalFormatting sqref="AM447">
    <cfRule type="expression" dxfId="2792" priority="9729">
      <formula>$CI$1=3</formula>
    </cfRule>
  </conditionalFormatting>
  <conditionalFormatting sqref="AM448">
    <cfRule type="expression" dxfId="2791" priority="9728">
      <formula>$CI$1=4</formula>
    </cfRule>
  </conditionalFormatting>
  <conditionalFormatting sqref="AM455">
    <cfRule type="expression" dxfId="2790" priority="9643">
      <formula>$CI$1=1</formula>
    </cfRule>
  </conditionalFormatting>
  <conditionalFormatting sqref="AM456">
    <cfRule type="expression" dxfId="2789" priority="9642">
      <formula>$CI$1=2</formula>
    </cfRule>
  </conditionalFormatting>
  <conditionalFormatting sqref="AM457">
    <cfRule type="expression" dxfId="2788" priority="9641">
      <formula>$CI$1=3</formula>
    </cfRule>
  </conditionalFormatting>
  <conditionalFormatting sqref="AM458">
    <cfRule type="expression" dxfId="2787" priority="9640">
      <formula>$CI$1=4</formula>
    </cfRule>
  </conditionalFormatting>
  <conditionalFormatting sqref="AM465">
    <cfRule type="expression" dxfId="2786" priority="9555">
      <formula>$CI$1=1</formula>
    </cfRule>
  </conditionalFormatting>
  <conditionalFormatting sqref="AM466">
    <cfRule type="expression" dxfId="2785" priority="9554">
      <formula>$CI$1=2</formula>
    </cfRule>
  </conditionalFormatting>
  <conditionalFormatting sqref="AM467">
    <cfRule type="expression" dxfId="2784" priority="9553">
      <formula>$CI$1=3</formula>
    </cfRule>
  </conditionalFormatting>
  <conditionalFormatting sqref="AM468">
    <cfRule type="expression" dxfId="2783" priority="9552">
      <formula>$CI$1=4</formula>
    </cfRule>
  </conditionalFormatting>
  <conditionalFormatting sqref="AM475">
    <cfRule type="expression" dxfId="2782" priority="9467">
      <formula>$CI$1=1</formula>
    </cfRule>
  </conditionalFormatting>
  <conditionalFormatting sqref="AM476">
    <cfRule type="expression" dxfId="2781" priority="9466">
      <formula>$CI$1=2</formula>
    </cfRule>
  </conditionalFormatting>
  <conditionalFormatting sqref="AM477">
    <cfRule type="expression" dxfId="2780" priority="9465">
      <formula>$CI$1=3</formula>
    </cfRule>
  </conditionalFormatting>
  <conditionalFormatting sqref="AM478">
    <cfRule type="expression" dxfId="2779" priority="9464">
      <formula>$CI$1=4</formula>
    </cfRule>
  </conditionalFormatting>
  <conditionalFormatting sqref="AM485">
    <cfRule type="expression" dxfId="2778" priority="9379">
      <formula>$CI$1=1</formula>
    </cfRule>
  </conditionalFormatting>
  <conditionalFormatting sqref="AM486">
    <cfRule type="expression" dxfId="2777" priority="9378">
      <formula>$CI$1=2</formula>
    </cfRule>
  </conditionalFormatting>
  <conditionalFormatting sqref="AM487">
    <cfRule type="expression" dxfId="2776" priority="9377">
      <formula>$CI$1=3</formula>
    </cfRule>
  </conditionalFormatting>
  <conditionalFormatting sqref="AM488">
    <cfRule type="expression" dxfId="2775" priority="9376">
      <formula>$CI$1=4</formula>
    </cfRule>
  </conditionalFormatting>
  <conditionalFormatting sqref="AM495">
    <cfRule type="expression" dxfId="2774" priority="9291">
      <formula>$CI$1=1</formula>
    </cfRule>
  </conditionalFormatting>
  <conditionalFormatting sqref="AM496">
    <cfRule type="expression" dxfId="2773" priority="9290">
      <formula>$CI$1=2</formula>
    </cfRule>
  </conditionalFormatting>
  <conditionalFormatting sqref="AM497">
    <cfRule type="expression" dxfId="2772" priority="9289">
      <formula>$CI$1=3</formula>
    </cfRule>
  </conditionalFormatting>
  <conditionalFormatting sqref="AM498">
    <cfRule type="expression" dxfId="2771" priority="9288">
      <formula>$CI$1=4</formula>
    </cfRule>
  </conditionalFormatting>
  <conditionalFormatting sqref="AM505">
    <cfRule type="expression" dxfId="2770" priority="9203">
      <formula>$CI$1=1</formula>
    </cfRule>
  </conditionalFormatting>
  <conditionalFormatting sqref="AM506">
    <cfRule type="expression" dxfId="2769" priority="9202">
      <formula>$CI$1=2</formula>
    </cfRule>
  </conditionalFormatting>
  <conditionalFormatting sqref="AM507">
    <cfRule type="expression" dxfId="2768" priority="9201">
      <formula>$CI$1=3</formula>
    </cfRule>
  </conditionalFormatting>
  <conditionalFormatting sqref="AM508">
    <cfRule type="expression" dxfId="2767" priority="9200">
      <formula>$CI$1=4</formula>
    </cfRule>
  </conditionalFormatting>
  <conditionalFormatting sqref="AM515">
    <cfRule type="expression" dxfId="2766" priority="9115">
      <formula>$CI$1=1</formula>
    </cfRule>
  </conditionalFormatting>
  <conditionalFormatting sqref="AM516">
    <cfRule type="expression" dxfId="2765" priority="9114">
      <formula>$CI$1=2</formula>
    </cfRule>
  </conditionalFormatting>
  <conditionalFormatting sqref="AM517">
    <cfRule type="expression" dxfId="2764" priority="9113">
      <formula>$CI$1=3</formula>
    </cfRule>
  </conditionalFormatting>
  <conditionalFormatting sqref="AM518">
    <cfRule type="expression" dxfId="2763" priority="9112">
      <formula>$CI$1=4</formula>
    </cfRule>
  </conditionalFormatting>
  <conditionalFormatting sqref="AM525">
    <cfRule type="expression" dxfId="2762" priority="9027">
      <formula>$CI$1=1</formula>
    </cfRule>
  </conditionalFormatting>
  <conditionalFormatting sqref="AM526">
    <cfRule type="expression" dxfId="2761" priority="9026">
      <formula>$CI$1=2</formula>
    </cfRule>
  </conditionalFormatting>
  <conditionalFormatting sqref="AM527">
    <cfRule type="expression" dxfId="2760" priority="9025">
      <formula>$CI$1=3</formula>
    </cfRule>
  </conditionalFormatting>
  <conditionalFormatting sqref="AM528">
    <cfRule type="expression" dxfId="2759" priority="9024">
      <formula>$CI$1=4</formula>
    </cfRule>
  </conditionalFormatting>
  <conditionalFormatting sqref="AM535">
    <cfRule type="expression" dxfId="2758" priority="8939">
      <formula>$CI$1=1</formula>
    </cfRule>
  </conditionalFormatting>
  <conditionalFormatting sqref="AM536">
    <cfRule type="expression" dxfId="2757" priority="8938">
      <formula>$CI$1=2</formula>
    </cfRule>
  </conditionalFormatting>
  <conditionalFormatting sqref="AM537">
    <cfRule type="expression" dxfId="2756" priority="8937">
      <formula>$CI$1=3</formula>
    </cfRule>
  </conditionalFormatting>
  <conditionalFormatting sqref="AM538">
    <cfRule type="expression" dxfId="2755" priority="8936">
      <formula>$CI$1=4</formula>
    </cfRule>
  </conditionalFormatting>
  <conditionalFormatting sqref="AM545">
    <cfRule type="expression" dxfId="2754" priority="8851">
      <formula>$CI$1=1</formula>
    </cfRule>
  </conditionalFormatting>
  <conditionalFormatting sqref="AM546">
    <cfRule type="expression" dxfId="2753" priority="8850">
      <formula>$CI$1=2</formula>
    </cfRule>
  </conditionalFormatting>
  <conditionalFormatting sqref="AM547">
    <cfRule type="expression" dxfId="2752" priority="8849">
      <formula>$CI$1=3</formula>
    </cfRule>
  </conditionalFormatting>
  <conditionalFormatting sqref="AM548">
    <cfRule type="expression" dxfId="2751" priority="8848">
      <formula>$CI$1=4</formula>
    </cfRule>
  </conditionalFormatting>
  <conditionalFormatting sqref="AM555">
    <cfRule type="expression" dxfId="2750" priority="8763">
      <formula>$CI$1=1</formula>
    </cfRule>
  </conditionalFormatting>
  <conditionalFormatting sqref="AM556">
    <cfRule type="expression" dxfId="2749" priority="8762">
      <formula>$CI$1=2</formula>
    </cfRule>
  </conditionalFormatting>
  <conditionalFormatting sqref="AM557">
    <cfRule type="expression" dxfId="2748" priority="8761">
      <formula>$CI$1=3</formula>
    </cfRule>
  </conditionalFormatting>
  <conditionalFormatting sqref="AM558">
    <cfRule type="expression" dxfId="2747" priority="8760">
      <formula>$CI$1=4</formula>
    </cfRule>
  </conditionalFormatting>
  <conditionalFormatting sqref="AM565">
    <cfRule type="expression" dxfId="2746" priority="8675">
      <formula>$CI$1=1</formula>
    </cfRule>
  </conditionalFormatting>
  <conditionalFormatting sqref="AM566">
    <cfRule type="expression" dxfId="2745" priority="8674">
      <formula>$CI$1=2</formula>
    </cfRule>
  </conditionalFormatting>
  <conditionalFormatting sqref="AM567">
    <cfRule type="expression" dxfId="2744" priority="8673">
      <formula>$CI$1=3</formula>
    </cfRule>
  </conditionalFormatting>
  <conditionalFormatting sqref="AM568">
    <cfRule type="expression" dxfId="2743" priority="8672">
      <formula>$CI$1=4</formula>
    </cfRule>
  </conditionalFormatting>
  <conditionalFormatting sqref="AM575">
    <cfRule type="expression" dxfId="2742" priority="8587">
      <formula>$CI$1=1</formula>
    </cfRule>
  </conditionalFormatting>
  <conditionalFormatting sqref="AM576">
    <cfRule type="expression" dxfId="2741" priority="8586">
      <formula>$CI$1=2</formula>
    </cfRule>
  </conditionalFormatting>
  <conditionalFormatting sqref="AM577">
    <cfRule type="expression" dxfId="2740" priority="8585">
      <formula>$CI$1=3</formula>
    </cfRule>
  </conditionalFormatting>
  <conditionalFormatting sqref="AM578">
    <cfRule type="expression" dxfId="2739" priority="8584">
      <formula>$CI$1=4</formula>
    </cfRule>
  </conditionalFormatting>
  <conditionalFormatting sqref="AM585">
    <cfRule type="expression" dxfId="2738" priority="8499">
      <formula>$CI$1=1</formula>
    </cfRule>
  </conditionalFormatting>
  <conditionalFormatting sqref="AM586">
    <cfRule type="expression" dxfId="2737" priority="8498">
      <formula>$CI$1=2</formula>
    </cfRule>
  </conditionalFormatting>
  <conditionalFormatting sqref="AM587">
    <cfRule type="expression" dxfId="2736" priority="8497">
      <formula>$CI$1=3</formula>
    </cfRule>
  </conditionalFormatting>
  <conditionalFormatting sqref="AM588">
    <cfRule type="expression" dxfId="2735" priority="8496">
      <formula>$CI$1=4</formula>
    </cfRule>
  </conditionalFormatting>
  <conditionalFormatting sqref="AM595">
    <cfRule type="expression" dxfId="2734" priority="8411">
      <formula>$CI$1=1</formula>
    </cfRule>
  </conditionalFormatting>
  <conditionalFormatting sqref="AM596">
    <cfRule type="expression" dxfId="2733" priority="8410">
      <formula>$CI$1=2</formula>
    </cfRule>
  </conditionalFormatting>
  <conditionalFormatting sqref="AM597">
    <cfRule type="expression" dxfId="2732" priority="8409">
      <formula>$CI$1=3</formula>
    </cfRule>
  </conditionalFormatting>
  <conditionalFormatting sqref="AM598">
    <cfRule type="expression" dxfId="2731" priority="8408">
      <formula>$CI$1=4</formula>
    </cfRule>
  </conditionalFormatting>
  <conditionalFormatting sqref="AM605">
    <cfRule type="expression" dxfId="2730" priority="8323">
      <formula>$CI$1=1</formula>
    </cfRule>
  </conditionalFormatting>
  <conditionalFormatting sqref="AM606">
    <cfRule type="expression" dxfId="2729" priority="8322">
      <formula>$CI$1=2</formula>
    </cfRule>
  </conditionalFormatting>
  <conditionalFormatting sqref="AM607">
    <cfRule type="expression" dxfId="2728" priority="8321">
      <formula>$CI$1=3</formula>
    </cfRule>
  </conditionalFormatting>
  <conditionalFormatting sqref="AM608">
    <cfRule type="expression" dxfId="2727" priority="8320">
      <formula>$CI$1=4</formula>
    </cfRule>
  </conditionalFormatting>
  <conditionalFormatting sqref="AM615">
    <cfRule type="expression" dxfId="2726" priority="8235">
      <formula>$CI$1=1</formula>
    </cfRule>
  </conditionalFormatting>
  <conditionalFormatting sqref="AM616">
    <cfRule type="expression" dxfId="2725" priority="8234">
      <formula>$CI$1=2</formula>
    </cfRule>
  </conditionalFormatting>
  <conditionalFormatting sqref="AM617">
    <cfRule type="expression" dxfId="2724" priority="8233">
      <formula>$CI$1=3</formula>
    </cfRule>
  </conditionalFormatting>
  <conditionalFormatting sqref="AM618">
    <cfRule type="expression" dxfId="2723" priority="8232">
      <formula>$CI$1=4</formula>
    </cfRule>
  </conditionalFormatting>
  <conditionalFormatting sqref="AM625">
    <cfRule type="expression" dxfId="2722" priority="8147">
      <formula>$CI$1=1</formula>
    </cfRule>
  </conditionalFormatting>
  <conditionalFormatting sqref="AM626">
    <cfRule type="expression" dxfId="2721" priority="8146">
      <formula>$CI$1=2</formula>
    </cfRule>
  </conditionalFormatting>
  <conditionalFormatting sqref="AM627">
    <cfRule type="expression" dxfId="2720" priority="8145">
      <formula>$CI$1=3</formula>
    </cfRule>
  </conditionalFormatting>
  <conditionalFormatting sqref="AM628">
    <cfRule type="expression" dxfId="2719" priority="8144">
      <formula>$CI$1=4</formula>
    </cfRule>
  </conditionalFormatting>
  <conditionalFormatting sqref="AM635">
    <cfRule type="expression" dxfId="2718" priority="8059">
      <formula>$CI$1=1</formula>
    </cfRule>
  </conditionalFormatting>
  <conditionalFormatting sqref="AM636">
    <cfRule type="expression" dxfId="2717" priority="8058">
      <formula>$CI$1=2</formula>
    </cfRule>
  </conditionalFormatting>
  <conditionalFormatting sqref="AM637">
    <cfRule type="expression" dxfId="2716" priority="8057">
      <formula>$CI$1=3</formula>
    </cfRule>
  </conditionalFormatting>
  <conditionalFormatting sqref="AM638">
    <cfRule type="expression" dxfId="2715" priority="8056">
      <formula>$CI$1=4</formula>
    </cfRule>
  </conditionalFormatting>
  <conditionalFormatting sqref="AM645">
    <cfRule type="expression" dxfId="2714" priority="7971">
      <formula>$CI$1=1</formula>
    </cfRule>
  </conditionalFormatting>
  <conditionalFormatting sqref="AM646">
    <cfRule type="expression" dxfId="2713" priority="7970">
      <formula>$CI$1=2</formula>
    </cfRule>
  </conditionalFormatting>
  <conditionalFormatting sqref="AM647">
    <cfRule type="expression" dxfId="2712" priority="7969">
      <formula>$CI$1=3</formula>
    </cfRule>
  </conditionalFormatting>
  <conditionalFormatting sqref="AM648">
    <cfRule type="expression" dxfId="2711" priority="7968">
      <formula>$CI$1=4</formula>
    </cfRule>
  </conditionalFormatting>
  <conditionalFormatting sqref="AM655">
    <cfRule type="expression" dxfId="2710" priority="7883">
      <formula>$CI$1=1</formula>
    </cfRule>
  </conditionalFormatting>
  <conditionalFormatting sqref="AM656">
    <cfRule type="expression" dxfId="2709" priority="7882">
      <formula>$CI$1=2</formula>
    </cfRule>
  </conditionalFormatting>
  <conditionalFormatting sqref="AM657">
    <cfRule type="expression" dxfId="2708" priority="7881">
      <formula>$CI$1=3</formula>
    </cfRule>
  </conditionalFormatting>
  <conditionalFormatting sqref="AM658">
    <cfRule type="expression" dxfId="2707" priority="7880">
      <formula>$CI$1=4</formula>
    </cfRule>
  </conditionalFormatting>
  <conditionalFormatting sqref="AM665">
    <cfRule type="expression" dxfId="2706" priority="7795">
      <formula>$CI$1=1</formula>
    </cfRule>
  </conditionalFormatting>
  <conditionalFormatting sqref="AM666">
    <cfRule type="expression" dxfId="2705" priority="7794">
      <formula>$CI$1=2</formula>
    </cfRule>
  </conditionalFormatting>
  <conditionalFormatting sqref="AM667">
    <cfRule type="expression" dxfId="2704" priority="7793">
      <formula>$CI$1=3</formula>
    </cfRule>
  </conditionalFormatting>
  <conditionalFormatting sqref="AM668">
    <cfRule type="expression" dxfId="2703" priority="7792">
      <formula>$CI$1=4</formula>
    </cfRule>
  </conditionalFormatting>
  <conditionalFormatting sqref="AM675">
    <cfRule type="expression" dxfId="2702" priority="7707">
      <formula>$CI$1=1</formula>
    </cfRule>
  </conditionalFormatting>
  <conditionalFormatting sqref="AM676">
    <cfRule type="expression" dxfId="2701" priority="7706">
      <formula>$CI$1=2</formula>
    </cfRule>
  </conditionalFormatting>
  <conditionalFormatting sqref="AM677">
    <cfRule type="expression" dxfId="2700" priority="7705">
      <formula>$CI$1=3</formula>
    </cfRule>
  </conditionalFormatting>
  <conditionalFormatting sqref="AM678">
    <cfRule type="expression" dxfId="2699" priority="7704">
      <formula>$CI$1=4</formula>
    </cfRule>
  </conditionalFormatting>
  <conditionalFormatting sqref="AM685">
    <cfRule type="expression" dxfId="2698" priority="7619">
      <formula>$CI$1=1</formula>
    </cfRule>
  </conditionalFormatting>
  <conditionalFormatting sqref="AM686">
    <cfRule type="expression" dxfId="2697" priority="7618">
      <formula>$CI$1=2</formula>
    </cfRule>
  </conditionalFormatting>
  <conditionalFormatting sqref="AM687">
    <cfRule type="expression" dxfId="2696" priority="7617">
      <formula>$CI$1=3</formula>
    </cfRule>
  </conditionalFormatting>
  <conditionalFormatting sqref="AM688">
    <cfRule type="expression" dxfId="2695" priority="7616">
      <formula>$CI$1=4</formula>
    </cfRule>
  </conditionalFormatting>
  <conditionalFormatting sqref="AM695">
    <cfRule type="expression" dxfId="2694" priority="7531">
      <formula>$CI$1=1</formula>
    </cfRule>
  </conditionalFormatting>
  <conditionalFormatting sqref="AM696">
    <cfRule type="expression" dxfId="2693" priority="7530">
      <formula>$CI$1=2</formula>
    </cfRule>
  </conditionalFormatting>
  <conditionalFormatting sqref="AM697">
    <cfRule type="expression" dxfId="2692" priority="7529">
      <formula>$CI$1=3</formula>
    </cfRule>
  </conditionalFormatting>
  <conditionalFormatting sqref="AM698">
    <cfRule type="expression" dxfId="2691" priority="7528">
      <formula>$CI$1=4</formula>
    </cfRule>
  </conditionalFormatting>
  <conditionalFormatting sqref="AM705">
    <cfRule type="expression" dxfId="2690" priority="7443">
      <formula>$CI$1=1</formula>
    </cfRule>
  </conditionalFormatting>
  <conditionalFormatting sqref="AM706">
    <cfRule type="expression" dxfId="2689" priority="7442">
      <formula>$CI$1=2</formula>
    </cfRule>
  </conditionalFormatting>
  <conditionalFormatting sqref="AM707">
    <cfRule type="expression" dxfId="2688" priority="7441">
      <formula>$CI$1=3</formula>
    </cfRule>
  </conditionalFormatting>
  <conditionalFormatting sqref="AM708">
    <cfRule type="expression" dxfId="2687" priority="7440">
      <formula>$CI$1=4</formula>
    </cfRule>
  </conditionalFormatting>
  <conditionalFormatting sqref="AM715">
    <cfRule type="expression" dxfId="2686" priority="7355">
      <formula>$CI$1=1</formula>
    </cfRule>
  </conditionalFormatting>
  <conditionalFormatting sqref="AM716">
    <cfRule type="expression" dxfId="2685" priority="7354">
      <formula>$CI$1=2</formula>
    </cfRule>
  </conditionalFormatting>
  <conditionalFormatting sqref="AM717">
    <cfRule type="expression" dxfId="2684" priority="7353">
      <formula>$CI$1=3</formula>
    </cfRule>
  </conditionalFormatting>
  <conditionalFormatting sqref="AM718">
    <cfRule type="expression" dxfId="2683" priority="7352">
      <formula>$CI$1=4</formula>
    </cfRule>
  </conditionalFormatting>
  <conditionalFormatting sqref="AM725">
    <cfRule type="expression" dxfId="2682" priority="7267">
      <formula>$CI$1=1</formula>
    </cfRule>
  </conditionalFormatting>
  <conditionalFormatting sqref="AM726">
    <cfRule type="expression" dxfId="2681" priority="7266">
      <formula>$CI$1=2</formula>
    </cfRule>
  </conditionalFormatting>
  <conditionalFormatting sqref="AM727">
    <cfRule type="expression" dxfId="2680" priority="7265">
      <formula>$CI$1=3</formula>
    </cfRule>
  </conditionalFormatting>
  <conditionalFormatting sqref="AM728">
    <cfRule type="expression" dxfId="2679" priority="7264">
      <formula>$CI$1=4</formula>
    </cfRule>
  </conditionalFormatting>
  <conditionalFormatting sqref="AM735">
    <cfRule type="expression" dxfId="2678" priority="7179">
      <formula>$CI$1=1</formula>
    </cfRule>
  </conditionalFormatting>
  <conditionalFormatting sqref="AM736">
    <cfRule type="expression" dxfId="2677" priority="7178">
      <formula>$CI$1=2</formula>
    </cfRule>
  </conditionalFormatting>
  <conditionalFormatting sqref="AM737">
    <cfRule type="expression" dxfId="2676" priority="7177">
      <formula>$CI$1=3</formula>
    </cfRule>
  </conditionalFormatting>
  <conditionalFormatting sqref="AM738">
    <cfRule type="expression" dxfId="2675" priority="7176">
      <formula>$CI$1=4</formula>
    </cfRule>
  </conditionalFormatting>
  <conditionalFormatting sqref="AM745">
    <cfRule type="expression" dxfId="2674" priority="7091">
      <formula>$CI$1=1</formula>
    </cfRule>
  </conditionalFormatting>
  <conditionalFormatting sqref="AM746">
    <cfRule type="expression" dxfId="2673" priority="7090">
      <formula>$CI$1=2</formula>
    </cfRule>
  </conditionalFormatting>
  <conditionalFormatting sqref="AM747">
    <cfRule type="expression" dxfId="2672" priority="7089">
      <formula>$CI$1=3</formula>
    </cfRule>
  </conditionalFormatting>
  <conditionalFormatting sqref="AM748">
    <cfRule type="expression" dxfId="2671" priority="7088">
      <formula>$CI$1=4</formula>
    </cfRule>
  </conditionalFormatting>
  <conditionalFormatting sqref="AM755">
    <cfRule type="expression" dxfId="2670" priority="7003">
      <formula>$CI$1=1</formula>
    </cfRule>
  </conditionalFormatting>
  <conditionalFormatting sqref="AM756">
    <cfRule type="expression" dxfId="2669" priority="7002">
      <formula>$CI$1=2</formula>
    </cfRule>
  </conditionalFormatting>
  <conditionalFormatting sqref="AM757">
    <cfRule type="expression" dxfId="2668" priority="7001">
      <formula>$CI$1=3</formula>
    </cfRule>
  </conditionalFormatting>
  <conditionalFormatting sqref="AM758">
    <cfRule type="expression" dxfId="2667" priority="7000">
      <formula>$CI$1=4</formula>
    </cfRule>
  </conditionalFormatting>
  <conditionalFormatting sqref="AM765">
    <cfRule type="expression" dxfId="2666" priority="6915">
      <formula>$CI$1=1</formula>
    </cfRule>
  </conditionalFormatting>
  <conditionalFormatting sqref="AM766">
    <cfRule type="expression" dxfId="2665" priority="6914">
      <formula>$CI$1=2</formula>
    </cfRule>
  </conditionalFormatting>
  <conditionalFormatting sqref="AM767">
    <cfRule type="expression" dxfId="2664" priority="6913">
      <formula>$CI$1=3</formula>
    </cfRule>
  </conditionalFormatting>
  <conditionalFormatting sqref="AM768">
    <cfRule type="expression" dxfId="2663" priority="6912">
      <formula>$CI$1=4</formula>
    </cfRule>
  </conditionalFormatting>
  <conditionalFormatting sqref="AM775">
    <cfRule type="expression" dxfId="2662" priority="6827">
      <formula>$CI$1=1</formula>
    </cfRule>
  </conditionalFormatting>
  <conditionalFormatting sqref="AM776">
    <cfRule type="expression" dxfId="2661" priority="6826">
      <formula>$CI$1=2</formula>
    </cfRule>
  </conditionalFormatting>
  <conditionalFormatting sqref="AM777">
    <cfRule type="expression" dxfId="2660" priority="6825">
      <formula>$CI$1=3</formula>
    </cfRule>
  </conditionalFormatting>
  <conditionalFormatting sqref="AM778">
    <cfRule type="expression" dxfId="2659" priority="6824">
      <formula>$CI$1=4</formula>
    </cfRule>
  </conditionalFormatting>
  <conditionalFormatting sqref="AM785">
    <cfRule type="expression" dxfId="2658" priority="6739">
      <formula>$CI$1=1</formula>
    </cfRule>
  </conditionalFormatting>
  <conditionalFormatting sqref="AM786">
    <cfRule type="expression" dxfId="2657" priority="6738">
      <formula>$CI$1=2</formula>
    </cfRule>
  </conditionalFormatting>
  <conditionalFormatting sqref="AM787">
    <cfRule type="expression" dxfId="2656" priority="6737">
      <formula>$CI$1=3</formula>
    </cfRule>
  </conditionalFormatting>
  <conditionalFormatting sqref="AM788">
    <cfRule type="expression" dxfId="2655" priority="6736">
      <formula>$CI$1=4</formula>
    </cfRule>
  </conditionalFormatting>
  <conditionalFormatting sqref="AM795">
    <cfRule type="expression" dxfId="2654" priority="6651">
      <formula>$CI$1=1</formula>
    </cfRule>
  </conditionalFormatting>
  <conditionalFormatting sqref="AM796">
    <cfRule type="expression" dxfId="2653" priority="6650">
      <formula>$CI$1=2</formula>
    </cfRule>
  </conditionalFormatting>
  <conditionalFormatting sqref="AM797">
    <cfRule type="expression" dxfId="2652" priority="6649">
      <formula>$CI$1=3</formula>
    </cfRule>
  </conditionalFormatting>
  <conditionalFormatting sqref="AM798">
    <cfRule type="expression" dxfId="2651" priority="6648">
      <formula>$CI$1=4</formula>
    </cfRule>
  </conditionalFormatting>
  <conditionalFormatting sqref="AM805">
    <cfRule type="expression" dxfId="2650" priority="6563">
      <formula>$CI$1=1</formula>
    </cfRule>
  </conditionalFormatting>
  <conditionalFormatting sqref="AM806">
    <cfRule type="expression" dxfId="2649" priority="6562">
      <formula>$CI$1=2</formula>
    </cfRule>
  </conditionalFormatting>
  <conditionalFormatting sqref="AM807">
    <cfRule type="expression" dxfId="2648" priority="6561">
      <formula>$CI$1=3</formula>
    </cfRule>
  </conditionalFormatting>
  <conditionalFormatting sqref="AM808">
    <cfRule type="expression" dxfId="2647" priority="6560">
      <formula>$CI$1=4</formula>
    </cfRule>
  </conditionalFormatting>
  <conditionalFormatting sqref="AM815">
    <cfRule type="expression" dxfId="2646" priority="6475">
      <formula>$CI$1=1</formula>
    </cfRule>
  </conditionalFormatting>
  <conditionalFormatting sqref="AM816">
    <cfRule type="expression" dxfId="2645" priority="6474">
      <formula>$CI$1=2</formula>
    </cfRule>
  </conditionalFormatting>
  <conditionalFormatting sqref="AM817">
    <cfRule type="expression" dxfId="2644" priority="6473">
      <formula>$CI$1=3</formula>
    </cfRule>
  </conditionalFormatting>
  <conditionalFormatting sqref="AM818">
    <cfRule type="expression" dxfId="2643" priority="6472">
      <formula>$CI$1=4</formula>
    </cfRule>
  </conditionalFormatting>
  <conditionalFormatting sqref="AM825">
    <cfRule type="expression" dxfId="2642" priority="6387">
      <formula>$CI$1=1</formula>
    </cfRule>
  </conditionalFormatting>
  <conditionalFormatting sqref="AM826">
    <cfRule type="expression" dxfId="2641" priority="6386">
      <formula>$CI$1=2</formula>
    </cfRule>
  </conditionalFormatting>
  <conditionalFormatting sqref="AM827">
    <cfRule type="expression" dxfId="2640" priority="6385">
      <formula>$CI$1=3</formula>
    </cfRule>
  </conditionalFormatting>
  <conditionalFormatting sqref="AM828">
    <cfRule type="expression" dxfId="2639" priority="6384">
      <formula>$CI$1=4</formula>
    </cfRule>
  </conditionalFormatting>
  <conditionalFormatting sqref="AM835">
    <cfRule type="expression" dxfId="2638" priority="6299">
      <formula>$CI$1=1</formula>
    </cfRule>
  </conditionalFormatting>
  <conditionalFormatting sqref="AM836">
    <cfRule type="expression" dxfId="2637" priority="6298">
      <formula>$CI$1=2</formula>
    </cfRule>
  </conditionalFormatting>
  <conditionalFormatting sqref="AM837">
    <cfRule type="expression" dxfId="2636" priority="6297">
      <formula>$CI$1=3</formula>
    </cfRule>
  </conditionalFormatting>
  <conditionalFormatting sqref="AM838">
    <cfRule type="expression" dxfId="2635" priority="6296">
      <formula>$CI$1=4</formula>
    </cfRule>
  </conditionalFormatting>
  <conditionalFormatting sqref="AM845">
    <cfRule type="expression" dxfId="2634" priority="6211">
      <formula>$CI$1=1</formula>
    </cfRule>
  </conditionalFormatting>
  <conditionalFormatting sqref="AM846">
    <cfRule type="expression" dxfId="2633" priority="6210">
      <formula>$CI$1=2</formula>
    </cfRule>
  </conditionalFormatting>
  <conditionalFormatting sqref="AM847">
    <cfRule type="expression" dxfId="2632" priority="6209">
      <formula>$CI$1=3</formula>
    </cfRule>
  </conditionalFormatting>
  <conditionalFormatting sqref="AM848">
    <cfRule type="expression" dxfId="2631" priority="6208">
      <formula>$CI$1=4</formula>
    </cfRule>
  </conditionalFormatting>
  <conditionalFormatting sqref="AM855">
    <cfRule type="expression" dxfId="2630" priority="6123">
      <formula>$CI$1=1</formula>
    </cfRule>
  </conditionalFormatting>
  <conditionalFormatting sqref="AM856">
    <cfRule type="expression" dxfId="2629" priority="6122">
      <formula>$CI$1=2</formula>
    </cfRule>
  </conditionalFormatting>
  <conditionalFormatting sqref="AM857">
    <cfRule type="expression" dxfId="2628" priority="6121">
      <formula>$CI$1=3</formula>
    </cfRule>
  </conditionalFormatting>
  <conditionalFormatting sqref="AM858">
    <cfRule type="expression" dxfId="2627" priority="6120">
      <formula>$CI$1=4</formula>
    </cfRule>
  </conditionalFormatting>
  <conditionalFormatting sqref="AM865">
    <cfRule type="expression" dxfId="2626" priority="6035">
      <formula>$CI$1=1</formula>
    </cfRule>
  </conditionalFormatting>
  <conditionalFormatting sqref="AM866">
    <cfRule type="expression" dxfId="2625" priority="6034">
      <formula>$CI$1=2</formula>
    </cfRule>
  </conditionalFormatting>
  <conditionalFormatting sqref="AM867">
    <cfRule type="expression" dxfId="2624" priority="6033">
      <formula>$CI$1=3</formula>
    </cfRule>
  </conditionalFormatting>
  <conditionalFormatting sqref="AM868">
    <cfRule type="expression" dxfId="2623" priority="6032">
      <formula>$CI$1=4</formula>
    </cfRule>
  </conditionalFormatting>
  <conditionalFormatting sqref="AM875">
    <cfRule type="expression" dxfId="2622" priority="5947">
      <formula>$CI$1=1</formula>
    </cfRule>
  </conditionalFormatting>
  <conditionalFormatting sqref="AM876">
    <cfRule type="expression" dxfId="2621" priority="5946">
      <formula>$CI$1=2</formula>
    </cfRule>
  </conditionalFormatting>
  <conditionalFormatting sqref="AM877">
    <cfRule type="expression" dxfId="2620" priority="5945">
      <formula>$CI$1=3</formula>
    </cfRule>
  </conditionalFormatting>
  <conditionalFormatting sqref="AM878">
    <cfRule type="expression" dxfId="2619" priority="5944">
      <formula>$CI$1=4</formula>
    </cfRule>
  </conditionalFormatting>
  <conditionalFormatting sqref="AM885">
    <cfRule type="expression" dxfId="2618" priority="5859">
      <formula>$CI$1=1</formula>
    </cfRule>
  </conditionalFormatting>
  <conditionalFormatting sqref="AM886">
    <cfRule type="expression" dxfId="2617" priority="5858">
      <formula>$CI$1=2</formula>
    </cfRule>
  </conditionalFormatting>
  <conditionalFormatting sqref="AM887">
    <cfRule type="expression" dxfId="2616" priority="5857">
      <formula>$CI$1=3</formula>
    </cfRule>
  </conditionalFormatting>
  <conditionalFormatting sqref="AM888">
    <cfRule type="expression" dxfId="2615" priority="5856">
      <formula>$CI$1=4</formula>
    </cfRule>
  </conditionalFormatting>
  <conditionalFormatting sqref="AM895">
    <cfRule type="expression" dxfId="2614" priority="5771">
      <formula>$CI$1=1</formula>
    </cfRule>
  </conditionalFormatting>
  <conditionalFormatting sqref="AM896">
    <cfRule type="expression" dxfId="2613" priority="5770">
      <formula>$CI$1=2</formula>
    </cfRule>
  </conditionalFormatting>
  <conditionalFormatting sqref="AM897">
    <cfRule type="expression" dxfId="2612" priority="5769">
      <formula>$CI$1=3</formula>
    </cfRule>
  </conditionalFormatting>
  <conditionalFormatting sqref="AM898">
    <cfRule type="expression" dxfId="2611" priority="5768">
      <formula>$CI$1=4</formula>
    </cfRule>
  </conditionalFormatting>
  <conditionalFormatting sqref="AM905">
    <cfRule type="expression" dxfId="2610" priority="5683">
      <formula>$CI$1=1</formula>
    </cfRule>
  </conditionalFormatting>
  <conditionalFormatting sqref="AM906">
    <cfRule type="expression" dxfId="2609" priority="5682">
      <formula>$CI$1=2</formula>
    </cfRule>
  </conditionalFormatting>
  <conditionalFormatting sqref="AM907">
    <cfRule type="expression" dxfId="2608" priority="5681">
      <formula>$CI$1=3</formula>
    </cfRule>
  </conditionalFormatting>
  <conditionalFormatting sqref="AM908">
    <cfRule type="expression" dxfId="2607" priority="5680">
      <formula>$CI$1=4</formula>
    </cfRule>
  </conditionalFormatting>
  <conditionalFormatting sqref="AM915">
    <cfRule type="expression" dxfId="2606" priority="5595">
      <formula>$CI$1=1</formula>
    </cfRule>
  </conditionalFormatting>
  <conditionalFormatting sqref="AM916">
    <cfRule type="expression" dxfId="2605" priority="5594">
      <formula>$CI$1=2</formula>
    </cfRule>
  </conditionalFormatting>
  <conditionalFormatting sqref="AM917">
    <cfRule type="expression" dxfId="2604" priority="5593">
      <formula>$CI$1=3</formula>
    </cfRule>
  </conditionalFormatting>
  <conditionalFormatting sqref="AM918">
    <cfRule type="expression" dxfId="2603" priority="5592">
      <formula>$CI$1=4</formula>
    </cfRule>
  </conditionalFormatting>
  <conditionalFormatting sqref="AM925">
    <cfRule type="expression" dxfId="2602" priority="5507">
      <formula>$CI$1=1</formula>
    </cfRule>
  </conditionalFormatting>
  <conditionalFormatting sqref="AM926">
    <cfRule type="expression" dxfId="2601" priority="5506">
      <formula>$CI$1=2</formula>
    </cfRule>
  </conditionalFormatting>
  <conditionalFormatting sqref="AM927">
    <cfRule type="expression" dxfId="2600" priority="5505">
      <formula>$CI$1=3</formula>
    </cfRule>
  </conditionalFormatting>
  <conditionalFormatting sqref="AM928">
    <cfRule type="expression" dxfId="2599" priority="5504">
      <formula>$CI$1=4</formula>
    </cfRule>
  </conditionalFormatting>
  <conditionalFormatting sqref="AM935">
    <cfRule type="expression" dxfId="2598" priority="5419">
      <formula>$CI$1=1</formula>
    </cfRule>
  </conditionalFormatting>
  <conditionalFormatting sqref="AM936">
    <cfRule type="expression" dxfId="2597" priority="5418">
      <formula>$CI$1=2</formula>
    </cfRule>
  </conditionalFormatting>
  <conditionalFormatting sqref="AM937">
    <cfRule type="expression" dxfId="2596" priority="5417">
      <formula>$CI$1=3</formula>
    </cfRule>
  </conditionalFormatting>
  <conditionalFormatting sqref="AM938">
    <cfRule type="expression" dxfId="2595" priority="5416">
      <formula>$CI$1=4</formula>
    </cfRule>
  </conditionalFormatting>
  <conditionalFormatting sqref="AM945">
    <cfRule type="expression" dxfId="2594" priority="5331">
      <formula>$CI$1=1</formula>
    </cfRule>
  </conditionalFormatting>
  <conditionalFormatting sqref="AM946">
    <cfRule type="expression" dxfId="2593" priority="5330">
      <formula>$CI$1=2</formula>
    </cfRule>
  </conditionalFormatting>
  <conditionalFormatting sqref="AM947">
    <cfRule type="expression" dxfId="2592" priority="5329">
      <formula>$CI$1=3</formula>
    </cfRule>
  </conditionalFormatting>
  <conditionalFormatting sqref="AM948">
    <cfRule type="expression" dxfId="2591" priority="5328">
      <formula>$CI$1=4</formula>
    </cfRule>
  </conditionalFormatting>
  <conditionalFormatting sqref="AM955">
    <cfRule type="expression" dxfId="2590" priority="5243">
      <formula>$CI$1=1</formula>
    </cfRule>
  </conditionalFormatting>
  <conditionalFormatting sqref="AM956">
    <cfRule type="expression" dxfId="2589" priority="5242">
      <formula>$CI$1=2</formula>
    </cfRule>
  </conditionalFormatting>
  <conditionalFormatting sqref="AM957">
    <cfRule type="expression" dxfId="2588" priority="5241">
      <formula>$CI$1=3</formula>
    </cfRule>
  </conditionalFormatting>
  <conditionalFormatting sqref="AM958">
    <cfRule type="expression" dxfId="2587" priority="5240">
      <formula>$CI$1=4</formula>
    </cfRule>
  </conditionalFormatting>
  <conditionalFormatting sqref="AM965">
    <cfRule type="expression" dxfId="2586" priority="5155">
      <formula>$CI$1=1</formula>
    </cfRule>
  </conditionalFormatting>
  <conditionalFormatting sqref="AM966">
    <cfRule type="expression" dxfId="2585" priority="5154">
      <formula>$CI$1=2</formula>
    </cfRule>
  </conditionalFormatting>
  <conditionalFormatting sqref="AM967">
    <cfRule type="expression" dxfId="2584" priority="5153">
      <formula>$CI$1=3</formula>
    </cfRule>
  </conditionalFormatting>
  <conditionalFormatting sqref="AM968">
    <cfRule type="expression" dxfId="2583" priority="5152">
      <formula>$CI$1=4</formula>
    </cfRule>
  </conditionalFormatting>
  <conditionalFormatting sqref="AM975">
    <cfRule type="expression" dxfId="2582" priority="5067">
      <formula>$CI$1=1</formula>
    </cfRule>
  </conditionalFormatting>
  <conditionalFormatting sqref="AM976">
    <cfRule type="expression" dxfId="2581" priority="5066">
      <formula>$CI$1=2</formula>
    </cfRule>
  </conditionalFormatting>
  <conditionalFormatting sqref="AM977">
    <cfRule type="expression" dxfId="2580" priority="5065">
      <formula>$CI$1=3</formula>
    </cfRule>
  </conditionalFormatting>
  <conditionalFormatting sqref="AM978">
    <cfRule type="expression" dxfId="2579" priority="5064">
      <formula>$CI$1=4</formula>
    </cfRule>
  </conditionalFormatting>
  <conditionalFormatting sqref="AM985">
    <cfRule type="expression" dxfId="2578" priority="4979">
      <formula>$CI$1=1</formula>
    </cfRule>
  </conditionalFormatting>
  <conditionalFormatting sqref="AM986">
    <cfRule type="expression" dxfId="2577" priority="4978">
      <formula>$CI$1=2</formula>
    </cfRule>
  </conditionalFormatting>
  <conditionalFormatting sqref="AM987">
    <cfRule type="expression" dxfId="2576" priority="4977">
      <formula>$CI$1=3</formula>
    </cfRule>
  </conditionalFormatting>
  <conditionalFormatting sqref="AM988">
    <cfRule type="expression" dxfId="2575" priority="4976">
      <formula>$CI$1=4</formula>
    </cfRule>
  </conditionalFormatting>
  <conditionalFormatting sqref="AM995">
    <cfRule type="expression" dxfId="2574" priority="4891">
      <formula>$CI$1=1</formula>
    </cfRule>
  </conditionalFormatting>
  <conditionalFormatting sqref="AM996">
    <cfRule type="expression" dxfId="2573" priority="4890">
      <formula>$CI$1=2</formula>
    </cfRule>
  </conditionalFormatting>
  <conditionalFormatting sqref="AM997">
    <cfRule type="expression" dxfId="2572" priority="4889">
      <formula>$CI$1=3</formula>
    </cfRule>
  </conditionalFormatting>
  <conditionalFormatting sqref="AM998">
    <cfRule type="expression" dxfId="2571" priority="4888">
      <formula>$CI$1=4</formula>
    </cfRule>
  </conditionalFormatting>
  <conditionalFormatting sqref="AM1005">
    <cfRule type="expression" dxfId="2570" priority="4803">
      <formula>$CI$1=1</formula>
    </cfRule>
  </conditionalFormatting>
  <conditionalFormatting sqref="AM1006">
    <cfRule type="expression" dxfId="2569" priority="4802">
      <formula>$CI$1=2</formula>
    </cfRule>
  </conditionalFormatting>
  <conditionalFormatting sqref="AM1007">
    <cfRule type="expression" dxfId="2568" priority="4801">
      <formula>$CI$1=3</formula>
    </cfRule>
  </conditionalFormatting>
  <conditionalFormatting sqref="AM1008">
    <cfRule type="expression" dxfId="2567" priority="4800">
      <formula>$CI$1=4</formula>
    </cfRule>
  </conditionalFormatting>
  <conditionalFormatting sqref="AM1015">
    <cfRule type="expression" dxfId="2566" priority="4715">
      <formula>$CI$1=1</formula>
    </cfRule>
  </conditionalFormatting>
  <conditionalFormatting sqref="AM1016">
    <cfRule type="expression" dxfId="2565" priority="4714">
      <formula>$CI$1=2</formula>
    </cfRule>
  </conditionalFormatting>
  <conditionalFormatting sqref="AM1017">
    <cfRule type="expression" dxfId="2564" priority="4713">
      <formula>$CI$1=3</formula>
    </cfRule>
  </conditionalFormatting>
  <conditionalFormatting sqref="AM1018">
    <cfRule type="expression" dxfId="2563" priority="4712">
      <formula>$CI$1=4</formula>
    </cfRule>
  </conditionalFormatting>
  <conditionalFormatting sqref="AM1025">
    <cfRule type="expression" dxfId="2562" priority="4627">
      <formula>$CI$1=1</formula>
    </cfRule>
  </conditionalFormatting>
  <conditionalFormatting sqref="AM1026">
    <cfRule type="expression" dxfId="2561" priority="4626">
      <formula>$CI$1=2</formula>
    </cfRule>
  </conditionalFormatting>
  <conditionalFormatting sqref="AM1027">
    <cfRule type="expression" dxfId="2560" priority="4625">
      <formula>$CI$1=3</formula>
    </cfRule>
  </conditionalFormatting>
  <conditionalFormatting sqref="AM1028">
    <cfRule type="expression" dxfId="2559" priority="4624">
      <formula>$CI$1=4</formula>
    </cfRule>
  </conditionalFormatting>
  <conditionalFormatting sqref="AM1035">
    <cfRule type="expression" dxfId="2558" priority="4539">
      <formula>$CI$1=1</formula>
    </cfRule>
  </conditionalFormatting>
  <conditionalFormatting sqref="AM1036">
    <cfRule type="expression" dxfId="2557" priority="4538">
      <formula>$CI$1=2</formula>
    </cfRule>
  </conditionalFormatting>
  <conditionalFormatting sqref="AM1037">
    <cfRule type="expression" dxfId="2556" priority="4537">
      <formula>$CI$1=3</formula>
    </cfRule>
  </conditionalFormatting>
  <conditionalFormatting sqref="AM1038">
    <cfRule type="expression" dxfId="2555" priority="4536">
      <formula>$CI$1=4</formula>
    </cfRule>
  </conditionalFormatting>
  <conditionalFormatting sqref="AM1045">
    <cfRule type="expression" dxfId="2554" priority="4451">
      <formula>$CI$1=1</formula>
    </cfRule>
  </conditionalFormatting>
  <conditionalFormatting sqref="AM1046">
    <cfRule type="expression" dxfId="2553" priority="4450">
      <formula>$CI$1=2</formula>
    </cfRule>
  </conditionalFormatting>
  <conditionalFormatting sqref="AM1047">
    <cfRule type="expression" dxfId="2552" priority="4449">
      <formula>$CI$1=3</formula>
    </cfRule>
  </conditionalFormatting>
  <conditionalFormatting sqref="AM1048">
    <cfRule type="expression" dxfId="2551" priority="4448">
      <formula>$CI$1=4</formula>
    </cfRule>
  </conditionalFormatting>
  <conditionalFormatting sqref="AM1055">
    <cfRule type="expression" dxfId="2550" priority="4363">
      <formula>$CI$1=1</formula>
    </cfRule>
  </conditionalFormatting>
  <conditionalFormatting sqref="AM1056">
    <cfRule type="expression" dxfId="2549" priority="4362">
      <formula>$CI$1=2</formula>
    </cfRule>
  </conditionalFormatting>
  <conditionalFormatting sqref="AM1057">
    <cfRule type="expression" dxfId="2548" priority="4361">
      <formula>$CI$1=3</formula>
    </cfRule>
  </conditionalFormatting>
  <conditionalFormatting sqref="AM1058">
    <cfRule type="expression" dxfId="2547" priority="4360">
      <formula>$CI$1=4</formula>
    </cfRule>
  </conditionalFormatting>
  <conditionalFormatting sqref="AM1065">
    <cfRule type="expression" dxfId="2546" priority="4275">
      <formula>$CI$1=1</formula>
    </cfRule>
  </conditionalFormatting>
  <conditionalFormatting sqref="AM1066">
    <cfRule type="expression" dxfId="2545" priority="4274">
      <formula>$CI$1=2</formula>
    </cfRule>
  </conditionalFormatting>
  <conditionalFormatting sqref="AM1067">
    <cfRule type="expression" dxfId="2544" priority="4273">
      <formula>$CI$1=3</formula>
    </cfRule>
  </conditionalFormatting>
  <conditionalFormatting sqref="AM1068">
    <cfRule type="expression" dxfId="2543" priority="4272">
      <formula>$CI$1=4</formula>
    </cfRule>
  </conditionalFormatting>
  <conditionalFormatting sqref="AM1075">
    <cfRule type="expression" dxfId="2542" priority="4187">
      <formula>$CI$1=1</formula>
    </cfRule>
  </conditionalFormatting>
  <conditionalFormatting sqref="AM1076">
    <cfRule type="expression" dxfId="2541" priority="4186">
      <formula>$CI$1=2</formula>
    </cfRule>
  </conditionalFormatting>
  <conditionalFormatting sqref="AM1077">
    <cfRule type="expression" dxfId="2540" priority="4185">
      <formula>$CI$1=3</formula>
    </cfRule>
  </conditionalFormatting>
  <conditionalFormatting sqref="AM1078">
    <cfRule type="expression" dxfId="2539" priority="4184">
      <formula>$CI$1=4</formula>
    </cfRule>
  </conditionalFormatting>
  <conditionalFormatting sqref="AM1085">
    <cfRule type="expression" dxfId="2538" priority="4099">
      <formula>$CI$1=1</formula>
    </cfRule>
  </conditionalFormatting>
  <conditionalFormatting sqref="AM1086">
    <cfRule type="expression" dxfId="2537" priority="4098">
      <formula>$CI$1=2</formula>
    </cfRule>
  </conditionalFormatting>
  <conditionalFormatting sqref="AM1087">
    <cfRule type="expression" dxfId="2536" priority="4097">
      <formula>$CI$1=3</formula>
    </cfRule>
  </conditionalFormatting>
  <conditionalFormatting sqref="AM1088">
    <cfRule type="expression" dxfId="2535" priority="4096">
      <formula>$CI$1=4</formula>
    </cfRule>
  </conditionalFormatting>
  <conditionalFormatting sqref="AM1095">
    <cfRule type="expression" dxfId="2534" priority="4011">
      <formula>$CI$1=1</formula>
    </cfRule>
  </conditionalFormatting>
  <conditionalFormatting sqref="AM1096">
    <cfRule type="expression" dxfId="2533" priority="4010">
      <formula>$CI$1=2</formula>
    </cfRule>
  </conditionalFormatting>
  <conditionalFormatting sqref="AM1097">
    <cfRule type="expression" dxfId="2532" priority="4009">
      <formula>$CI$1=3</formula>
    </cfRule>
  </conditionalFormatting>
  <conditionalFormatting sqref="AM1098">
    <cfRule type="expression" dxfId="2531" priority="4008">
      <formula>$CI$1=4</formula>
    </cfRule>
  </conditionalFormatting>
  <conditionalFormatting sqref="AM1105">
    <cfRule type="expression" dxfId="2530" priority="3923">
      <formula>$CI$1=1</formula>
    </cfRule>
  </conditionalFormatting>
  <conditionalFormatting sqref="AM1106">
    <cfRule type="expression" dxfId="2529" priority="3922">
      <formula>$CI$1=2</formula>
    </cfRule>
  </conditionalFormatting>
  <conditionalFormatting sqref="AM1107">
    <cfRule type="expression" dxfId="2528" priority="3921">
      <formula>$CI$1=3</formula>
    </cfRule>
  </conditionalFormatting>
  <conditionalFormatting sqref="AM1108">
    <cfRule type="expression" dxfId="2527" priority="3920">
      <formula>$CI$1=4</formula>
    </cfRule>
  </conditionalFormatting>
  <conditionalFormatting sqref="AM1115">
    <cfRule type="expression" dxfId="2526" priority="3835">
      <formula>$CI$1=1</formula>
    </cfRule>
  </conditionalFormatting>
  <conditionalFormatting sqref="AM1116">
    <cfRule type="expression" dxfId="2525" priority="3834">
      <formula>$CI$1=2</formula>
    </cfRule>
  </conditionalFormatting>
  <conditionalFormatting sqref="AM1117">
    <cfRule type="expression" dxfId="2524" priority="3833">
      <formula>$CI$1=3</formula>
    </cfRule>
  </conditionalFormatting>
  <conditionalFormatting sqref="AM1118">
    <cfRule type="expression" dxfId="2523" priority="3832">
      <formula>$CI$1=4</formula>
    </cfRule>
  </conditionalFormatting>
  <conditionalFormatting sqref="AM1125">
    <cfRule type="expression" dxfId="2522" priority="3747">
      <formula>$CI$1=1</formula>
    </cfRule>
  </conditionalFormatting>
  <conditionalFormatting sqref="AM1126">
    <cfRule type="expression" dxfId="2521" priority="3746">
      <formula>$CI$1=2</formula>
    </cfRule>
  </conditionalFormatting>
  <conditionalFormatting sqref="AM1127">
    <cfRule type="expression" dxfId="2520" priority="3745">
      <formula>$CI$1=3</formula>
    </cfRule>
  </conditionalFormatting>
  <conditionalFormatting sqref="AM1128">
    <cfRule type="expression" dxfId="2519" priority="3744">
      <formula>$CI$1=4</formula>
    </cfRule>
  </conditionalFormatting>
  <conditionalFormatting sqref="AM1135">
    <cfRule type="expression" dxfId="2518" priority="3659">
      <formula>$CI$1=1</formula>
    </cfRule>
  </conditionalFormatting>
  <conditionalFormatting sqref="AM1136">
    <cfRule type="expression" dxfId="2517" priority="3658">
      <formula>$CI$1=2</formula>
    </cfRule>
  </conditionalFormatting>
  <conditionalFormatting sqref="AM1137">
    <cfRule type="expression" dxfId="2516" priority="3657">
      <formula>$CI$1=3</formula>
    </cfRule>
  </conditionalFormatting>
  <conditionalFormatting sqref="AM1138">
    <cfRule type="expression" dxfId="2515" priority="3656">
      <formula>$CI$1=4</formula>
    </cfRule>
  </conditionalFormatting>
  <conditionalFormatting sqref="AM1145">
    <cfRule type="expression" dxfId="2514" priority="3571">
      <formula>$CI$1=1</formula>
    </cfRule>
  </conditionalFormatting>
  <conditionalFormatting sqref="AM1146">
    <cfRule type="expression" dxfId="2513" priority="3570">
      <formula>$CI$1=2</formula>
    </cfRule>
  </conditionalFormatting>
  <conditionalFormatting sqref="AM1147">
    <cfRule type="expression" dxfId="2512" priority="3569">
      <formula>$CI$1=3</formula>
    </cfRule>
  </conditionalFormatting>
  <conditionalFormatting sqref="AM1148">
    <cfRule type="expression" dxfId="2511" priority="3568">
      <formula>$CI$1=4</formula>
    </cfRule>
  </conditionalFormatting>
  <conditionalFormatting sqref="AM1155">
    <cfRule type="expression" dxfId="2510" priority="3483">
      <formula>$CI$1=1</formula>
    </cfRule>
  </conditionalFormatting>
  <conditionalFormatting sqref="AM1156">
    <cfRule type="expression" dxfId="2509" priority="3482">
      <formula>$CI$1=2</formula>
    </cfRule>
  </conditionalFormatting>
  <conditionalFormatting sqref="AM1157">
    <cfRule type="expression" dxfId="2508" priority="3481">
      <formula>$CI$1=3</formula>
    </cfRule>
  </conditionalFormatting>
  <conditionalFormatting sqref="AM1158">
    <cfRule type="expression" dxfId="2507" priority="3480">
      <formula>$CI$1=4</formula>
    </cfRule>
  </conditionalFormatting>
  <conditionalFormatting sqref="AM1165">
    <cfRule type="expression" dxfId="2506" priority="3395">
      <formula>$CI$1=1</formula>
    </cfRule>
  </conditionalFormatting>
  <conditionalFormatting sqref="AM1166">
    <cfRule type="expression" dxfId="2505" priority="3394">
      <formula>$CI$1=2</formula>
    </cfRule>
  </conditionalFormatting>
  <conditionalFormatting sqref="AM1167">
    <cfRule type="expression" dxfId="2504" priority="3393">
      <formula>$CI$1=3</formula>
    </cfRule>
  </conditionalFormatting>
  <conditionalFormatting sqref="AM1168">
    <cfRule type="expression" dxfId="2503" priority="3392">
      <formula>$CI$1=4</formula>
    </cfRule>
  </conditionalFormatting>
  <conditionalFormatting sqref="AM1175">
    <cfRule type="expression" dxfId="2502" priority="3307">
      <formula>$CI$1=1</formula>
    </cfRule>
  </conditionalFormatting>
  <conditionalFormatting sqref="AM1176">
    <cfRule type="expression" dxfId="2501" priority="3306">
      <formula>$CI$1=2</formula>
    </cfRule>
  </conditionalFormatting>
  <conditionalFormatting sqref="AM1177">
    <cfRule type="expression" dxfId="2500" priority="3305">
      <formula>$CI$1=3</formula>
    </cfRule>
  </conditionalFormatting>
  <conditionalFormatting sqref="AM1178">
    <cfRule type="expression" dxfId="2499" priority="3304">
      <formula>$CI$1=4</formula>
    </cfRule>
  </conditionalFormatting>
  <conditionalFormatting sqref="AM1185">
    <cfRule type="expression" dxfId="2498" priority="3219">
      <formula>$CI$1=1</formula>
    </cfRule>
  </conditionalFormatting>
  <conditionalFormatting sqref="AM1186">
    <cfRule type="expression" dxfId="2497" priority="3218">
      <formula>$CI$1=2</formula>
    </cfRule>
  </conditionalFormatting>
  <conditionalFormatting sqref="AM1187">
    <cfRule type="expression" dxfId="2496" priority="3217">
      <formula>$CI$1=3</formula>
    </cfRule>
  </conditionalFormatting>
  <conditionalFormatting sqref="AM1188">
    <cfRule type="expression" dxfId="2495" priority="3216">
      <formula>$CI$1=4</formula>
    </cfRule>
  </conditionalFormatting>
  <conditionalFormatting sqref="AM1195">
    <cfRule type="expression" dxfId="2494" priority="3131">
      <formula>$CI$1=1</formula>
    </cfRule>
  </conditionalFormatting>
  <conditionalFormatting sqref="AM1196">
    <cfRule type="expression" dxfId="2493" priority="3130">
      <formula>$CI$1=2</formula>
    </cfRule>
  </conditionalFormatting>
  <conditionalFormatting sqref="AM1197">
    <cfRule type="expression" dxfId="2492" priority="3129">
      <formula>$CI$1=3</formula>
    </cfRule>
  </conditionalFormatting>
  <conditionalFormatting sqref="AM1198">
    <cfRule type="expression" dxfId="2491" priority="3128">
      <formula>$CI$1=4</formula>
    </cfRule>
  </conditionalFormatting>
  <conditionalFormatting sqref="AM1205">
    <cfRule type="expression" dxfId="2490" priority="3043">
      <formula>$CI$1=1</formula>
    </cfRule>
  </conditionalFormatting>
  <conditionalFormatting sqref="AM1206">
    <cfRule type="expression" dxfId="2489" priority="3042">
      <formula>$CI$1=2</formula>
    </cfRule>
  </conditionalFormatting>
  <conditionalFormatting sqref="AM1207">
    <cfRule type="expression" dxfId="2488" priority="3041">
      <formula>$CI$1=3</formula>
    </cfRule>
  </conditionalFormatting>
  <conditionalFormatting sqref="AM1208">
    <cfRule type="expression" dxfId="2487" priority="3040">
      <formula>$CI$1=4</formula>
    </cfRule>
  </conditionalFormatting>
  <conditionalFormatting sqref="AM1215">
    <cfRule type="expression" dxfId="2486" priority="2955">
      <formula>$CI$1=1</formula>
    </cfRule>
  </conditionalFormatting>
  <conditionalFormatting sqref="AM1216">
    <cfRule type="expression" dxfId="2485" priority="2954">
      <formula>$CI$1=2</formula>
    </cfRule>
  </conditionalFormatting>
  <conditionalFormatting sqref="AM1217">
    <cfRule type="expression" dxfId="2484" priority="2953">
      <formula>$CI$1=3</formula>
    </cfRule>
  </conditionalFormatting>
  <conditionalFormatting sqref="AM1218">
    <cfRule type="expression" dxfId="2483" priority="2952">
      <formula>$CI$1=4</formula>
    </cfRule>
  </conditionalFormatting>
  <conditionalFormatting sqref="AM1225">
    <cfRule type="expression" dxfId="2482" priority="2867">
      <formula>$CI$1=1</formula>
    </cfRule>
  </conditionalFormatting>
  <conditionalFormatting sqref="AM1226">
    <cfRule type="expression" dxfId="2481" priority="2866">
      <formula>$CI$1=2</formula>
    </cfRule>
  </conditionalFormatting>
  <conditionalFormatting sqref="AM1227">
    <cfRule type="expression" dxfId="2480" priority="2865">
      <formula>$CI$1=3</formula>
    </cfRule>
  </conditionalFormatting>
  <conditionalFormatting sqref="AM1228">
    <cfRule type="expression" dxfId="2479" priority="2864">
      <formula>$CI$1=4</formula>
    </cfRule>
  </conditionalFormatting>
  <conditionalFormatting sqref="AM1235">
    <cfRule type="expression" dxfId="2478" priority="2779">
      <formula>$CI$1=1</formula>
    </cfRule>
  </conditionalFormatting>
  <conditionalFormatting sqref="AM1236">
    <cfRule type="expression" dxfId="2477" priority="2778">
      <formula>$CI$1=2</formula>
    </cfRule>
  </conditionalFormatting>
  <conditionalFormatting sqref="AM1237">
    <cfRule type="expression" dxfId="2476" priority="2777">
      <formula>$CI$1=3</formula>
    </cfRule>
  </conditionalFormatting>
  <conditionalFormatting sqref="AM1238">
    <cfRule type="expression" dxfId="2475" priority="2776">
      <formula>$CI$1=4</formula>
    </cfRule>
  </conditionalFormatting>
  <conditionalFormatting sqref="AM1245">
    <cfRule type="expression" dxfId="2474" priority="2691">
      <formula>$CI$1=1</formula>
    </cfRule>
  </conditionalFormatting>
  <conditionalFormatting sqref="AM1246">
    <cfRule type="expression" dxfId="2473" priority="2690">
      <formula>$CI$1=2</formula>
    </cfRule>
  </conditionalFormatting>
  <conditionalFormatting sqref="AM1247">
    <cfRule type="expression" dxfId="2472" priority="2689">
      <formula>$CI$1=3</formula>
    </cfRule>
  </conditionalFormatting>
  <conditionalFormatting sqref="AM1248">
    <cfRule type="expression" dxfId="2471" priority="2688">
      <formula>$CI$1=4</formula>
    </cfRule>
  </conditionalFormatting>
  <conditionalFormatting sqref="AM1255">
    <cfRule type="expression" dxfId="2470" priority="2603">
      <formula>$CI$1=1</formula>
    </cfRule>
  </conditionalFormatting>
  <conditionalFormatting sqref="AM1256">
    <cfRule type="expression" dxfId="2469" priority="2602">
      <formula>$CI$1=2</formula>
    </cfRule>
  </conditionalFormatting>
  <conditionalFormatting sqref="AM1257">
    <cfRule type="expression" dxfId="2468" priority="2601">
      <formula>$CI$1=3</formula>
    </cfRule>
  </conditionalFormatting>
  <conditionalFormatting sqref="AM1258">
    <cfRule type="expression" dxfId="2467" priority="2600">
      <formula>$CI$1=4</formula>
    </cfRule>
  </conditionalFormatting>
  <conditionalFormatting sqref="AM1265">
    <cfRule type="expression" dxfId="2466" priority="2515">
      <formula>$CI$1=1</formula>
    </cfRule>
  </conditionalFormatting>
  <conditionalFormatting sqref="AM1266">
    <cfRule type="expression" dxfId="2465" priority="2514">
      <formula>$CI$1=2</formula>
    </cfRule>
  </conditionalFormatting>
  <conditionalFormatting sqref="AM1267">
    <cfRule type="expression" dxfId="2464" priority="2513">
      <formula>$CI$1=3</formula>
    </cfRule>
  </conditionalFormatting>
  <conditionalFormatting sqref="AM1268">
    <cfRule type="expression" dxfId="2463" priority="2512">
      <formula>$CI$1=4</formula>
    </cfRule>
  </conditionalFormatting>
  <conditionalFormatting sqref="AM1275">
    <cfRule type="expression" dxfId="2462" priority="2427">
      <formula>$CI$1=1</formula>
    </cfRule>
  </conditionalFormatting>
  <conditionalFormatting sqref="AM1276">
    <cfRule type="expression" dxfId="2461" priority="2426">
      <formula>$CI$1=2</formula>
    </cfRule>
  </conditionalFormatting>
  <conditionalFormatting sqref="AM1277">
    <cfRule type="expression" dxfId="2460" priority="2425">
      <formula>$CI$1=3</formula>
    </cfRule>
  </conditionalFormatting>
  <conditionalFormatting sqref="AM1278">
    <cfRule type="expression" dxfId="2459" priority="2424">
      <formula>$CI$1=4</formula>
    </cfRule>
  </conditionalFormatting>
  <conditionalFormatting sqref="AM1285">
    <cfRule type="expression" dxfId="2458" priority="2339">
      <formula>$CI$1=1</formula>
    </cfRule>
  </conditionalFormatting>
  <conditionalFormatting sqref="AM1286">
    <cfRule type="expression" dxfId="2457" priority="2338">
      <formula>$CI$1=2</formula>
    </cfRule>
  </conditionalFormatting>
  <conditionalFormatting sqref="AM1287">
    <cfRule type="expression" dxfId="2456" priority="2337">
      <formula>$CI$1=3</formula>
    </cfRule>
  </conditionalFormatting>
  <conditionalFormatting sqref="AM1288">
    <cfRule type="expression" dxfId="2455" priority="2336">
      <formula>$CI$1=4</formula>
    </cfRule>
  </conditionalFormatting>
  <conditionalFormatting sqref="AM1295">
    <cfRule type="expression" dxfId="2454" priority="2251">
      <formula>$CI$1=1</formula>
    </cfRule>
  </conditionalFormatting>
  <conditionalFormatting sqref="AM1296">
    <cfRule type="expression" dxfId="2453" priority="2250">
      <formula>$CI$1=2</formula>
    </cfRule>
  </conditionalFormatting>
  <conditionalFormatting sqref="AM1297">
    <cfRule type="expression" dxfId="2452" priority="2249">
      <formula>$CI$1=3</formula>
    </cfRule>
  </conditionalFormatting>
  <conditionalFormatting sqref="AM1298">
    <cfRule type="expression" dxfId="2451" priority="2248">
      <formula>$CI$1=4</formula>
    </cfRule>
  </conditionalFormatting>
  <conditionalFormatting sqref="AM1305">
    <cfRule type="expression" dxfId="2450" priority="2163">
      <formula>$CI$1=1</formula>
    </cfRule>
  </conditionalFormatting>
  <conditionalFormatting sqref="AM1306">
    <cfRule type="expression" dxfId="2449" priority="2162">
      <formula>$CI$1=2</formula>
    </cfRule>
  </conditionalFormatting>
  <conditionalFormatting sqref="AM1307">
    <cfRule type="expression" dxfId="2448" priority="2161">
      <formula>$CI$1=3</formula>
    </cfRule>
  </conditionalFormatting>
  <conditionalFormatting sqref="AM1308">
    <cfRule type="expression" dxfId="2447" priority="2160">
      <formula>$CI$1=4</formula>
    </cfRule>
  </conditionalFormatting>
  <conditionalFormatting sqref="AM1315">
    <cfRule type="expression" dxfId="2446" priority="2075">
      <formula>$CI$1=1</formula>
    </cfRule>
  </conditionalFormatting>
  <conditionalFormatting sqref="AM1316">
    <cfRule type="expression" dxfId="2445" priority="2074">
      <formula>$CI$1=2</formula>
    </cfRule>
  </conditionalFormatting>
  <conditionalFormatting sqref="AM1317">
    <cfRule type="expression" dxfId="2444" priority="2073">
      <formula>$CI$1=3</formula>
    </cfRule>
  </conditionalFormatting>
  <conditionalFormatting sqref="AM1318">
    <cfRule type="expression" dxfId="2443" priority="2072">
      <formula>$CI$1=4</formula>
    </cfRule>
  </conditionalFormatting>
  <conditionalFormatting sqref="AM1325">
    <cfRule type="expression" dxfId="2442" priority="1987">
      <formula>$CI$1=1</formula>
    </cfRule>
  </conditionalFormatting>
  <conditionalFormatting sqref="AM1326">
    <cfRule type="expression" dxfId="2441" priority="1986">
      <formula>$CI$1=2</formula>
    </cfRule>
  </conditionalFormatting>
  <conditionalFormatting sqref="AM1327">
    <cfRule type="expression" dxfId="2440" priority="1985">
      <formula>$CI$1=3</formula>
    </cfRule>
  </conditionalFormatting>
  <conditionalFormatting sqref="AM1328">
    <cfRule type="expression" dxfId="2439" priority="1984">
      <formula>$CI$1=4</formula>
    </cfRule>
  </conditionalFormatting>
  <conditionalFormatting sqref="AM1335">
    <cfRule type="expression" dxfId="2438" priority="1899">
      <formula>$CI$1=1</formula>
    </cfRule>
  </conditionalFormatting>
  <conditionalFormatting sqref="AM1336">
    <cfRule type="expression" dxfId="2437" priority="1898">
      <formula>$CI$1=2</formula>
    </cfRule>
  </conditionalFormatting>
  <conditionalFormatting sqref="AM1337">
    <cfRule type="expression" dxfId="2436" priority="1897">
      <formula>$CI$1=3</formula>
    </cfRule>
  </conditionalFormatting>
  <conditionalFormatting sqref="AM1338">
    <cfRule type="expression" dxfId="2435" priority="1896">
      <formula>$CI$1=4</formula>
    </cfRule>
  </conditionalFormatting>
  <conditionalFormatting sqref="AM1345">
    <cfRule type="expression" dxfId="2434" priority="1811">
      <formula>$CI$1=1</formula>
    </cfRule>
  </conditionalFormatting>
  <conditionalFormatting sqref="AM1346">
    <cfRule type="expression" dxfId="2433" priority="1810">
      <formula>$CI$1=2</formula>
    </cfRule>
  </conditionalFormatting>
  <conditionalFormatting sqref="AM1347">
    <cfRule type="expression" dxfId="2432" priority="1809">
      <formula>$CI$1=3</formula>
    </cfRule>
  </conditionalFormatting>
  <conditionalFormatting sqref="AM1348">
    <cfRule type="expression" dxfId="2431" priority="1808">
      <formula>$CI$1=4</formula>
    </cfRule>
  </conditionalFormatting>
  <conditionalFormatting sqref="AM1355">
    <cfRule type="expression" dxfId="2430" priority="1723">
      <formula>$CI$1=1</formula>
    </cfRule>
  </conditionalFormatting>
  <conditionalFormatting sqref="AM1356">
    <cfRule type="expression" dxfId="2429" priority="1722">
      <formula>$CI$1=2</formula>
    </cfRule>
  </conditionalFormatting>
  <conditionalFormatting sqref="AM1357">
    <cfRule type="expression" dxfId="2428" priority="1721">
      <formula>$CI$1=3</formula>
    </cfRule>
  </conditionalFormatting>
  <conditionalFormatting sqref="AM1358">
    <cfRule type="expression" dxfId="2427" priority="1720">
      <formula>$CI$1=4</formula>
    </cfRule>
  </conditionalFormatting>
  <conditionalFormatting sqref="AM1365">
    <cfRule type="expression" dxfId="2426" priority="1635">
      <formula>$CI$1=1</formula>
    </cfRule>
  </conditionalFormatting>
  <conditionalFormatting sqref="AM1366">
    <cfRule type="expression" dxfId="2425" priority="1634">
      <formula>$CI$1=2</formula>
    </cfRule>
  </conditionalFormatting>
  <conditionalFormatting sqref="AM1367">
    <cfRule type="expression" dxfId="2424" priority="1633">
      <formula>$CI$1=3</formula>
    </cfRule>
  </conditionalFormatting>
  <conditionalFormatting sqref="AM1368">
    <cfRule type="expression" dxfId="2423" priority="1632">
      <formula>$CI$1=4</formula>
    </cfRule>
  </conditionalFormatting>
  <conditionalFormatting sqref="AM1375">
    <cfRule type="expression" dxfId="2422" priority="1547">
      <formula>$CI$1=1</formula>
    </cfRule>
  </conditionalFormatting>
  <conditionalFormatting sqref="AM1376">
    <cfRule type="expression" dxfId="2421" priority="1546">
      <formula>$CI$1=2</formula>
    </cfRule>
  </conditionalFormatting>
  <conditionalFormatting sqref="AM1377">
    <cfRule type="expression" dxfId="2420" priority="1545">
      <formula>$CI$1=3</formula>
    </cfRule>
  </conditionalFormatting>
  <conditionalFormatting sqref="AM1378">
    <cfRule type="expression" dxfId="2419" priority="1544">
      <formula>$CI$1=4</formula>
    </cfRule>
  </conditionalFormatting>
  <conditionalFormatting sqref="AM1385">
    <cfRule type="expression" dxfId="2418" priority="1459">
      <formula>$CI$1=1</formula>
    </cfRule>
  </conditionalFormatting>
  <conditionalFormatting sqref="AM1386">
    <cfRule type="expression" dxfId="2417" priority="1458">
      <formula>$CI$1=2</formula>
    </cfRule>
  </conditionalFormatting>
  <conditionalFormatting sqref="AM1387">
    <cfRule type="expression" dxfId="2416" priority="1457">
      <formula>$CI$1=3</formula>
    </cfRule>
  </conditionalFormatting>
  <conditionalFormatting sqref="AM1388">
    <cfRule type="expression" dxfId="2415" priority="1456">
      <formula>$CI$1=4</formula>
    </cfRule>
  </conditionalFormatting>
  <conditionalFormatting sqref="AM1395">
    <cfRule type="expression" dxfId="2414" priority="1371">
      <formula>$CI$1=1</formula>
    </cfRule>
  </conditionalFormatting>
  <conditionalFormatting sqref="AM1396">
    <cfRule type="expression" dxfId="2413" priority="1370">
      <formula>$CI$1=2</formula>
    </cfRule>
  </conditionalFormatting>
  <conditionalFormatting sqref="AM1397">
    <cfRule type="expression" dxfId="2412" priority="1369">
      <formula>$CI$1=3</formula>
    </cfRule>
  </conditionalFormatting>
  <conditionalFormatting sqref="AM1398">
    <cfRule type="expression" dxfId="2411" priority="1368">
      <formula>$CI$1=4</formula>
    </cfRule>
  </conditionalFormatting>
  <conditionalFormatting sqref="AM1405">
    <cfRule type="expression" dxfId="2410" priority="1283">
      <formula>$CI$1=1</formula>
    </cfRule>
  </conditionalFormatting>
  <conditionalFormatting sqref="AM1406">
    <cfRule type="expression" dxfId="2409" priority="1282">
      <formula>$CI$1=2</formula>
    </cfRule>
  </conditionalFormatting>
  <conditionalFormatting sqref="AM1407">
    <cfRule type="expression" dxfId="2408" priority="1281">
      <formula>$CI$1=3</formula>
    </cfRule>
  </conditionalFormatting>
  <conditionalFormatting sqref="AM1408">
    <cfRule type="expression" dxfId="2407" priority="1280">
      <formula>$CI$1=4</formula>
    </cfRule>
  </conditionalFormatting>
  <conditionalFormatting sqref="AM1415">
    <cfRule type="expression" dxfId="2406" priority="1195">
      <formula>$CI$1=1</formula>
    </cfRule>
  </conditionalFormatting>
  <conditionalFormatting sqref="AM1416">
    <cfRule type="expression" dxfId="2405" priority="1194">
      <formula>$CI$1=2</formula>
    </cfRule>
  </conditionalFormatting>
  <conditionalFormatting sqref="AM1417">
    <cfRule type="expression" dxfId="2404" priority="1193">
      <formula>$CI$1=3</formula>
    </cfRule>
  </conditionalFormatting>
  <conditionalFormatting sqref="AM1418">
    <cfRule type="expression" dxfId="2403" priority="1192">
      <formula>$CI$1=4</formula>
    </cfRule>
  </conditionalFormatting>
  <conditionalFormatting sqref="AM1425">
    <cfRule type="expression" dxfId="2402" priority="1107">
      <formula>$CI$1=1</formula>
    </cfRule>
  </conditionalFormatting>
  <conditionalFormatting sqref="AM1426">
    <cfRule type="expression" dxfId="2401" priority="1106">
      <formula>$CI$1=2</formula>
    </cfRule>
  </conditionalFormatting>
  <conditionalFormatting sqref="AM1427">
    <cfRule type="expression" dxfId="2400" priority="1105">
      <formula>$CI$1=3</formula>
    </cfRule>
  </conditionalFormatting>
  <conditionalFormatting sqref="AM1428">
    <cfRule type="expression" dxfId="2399" priority="1104">
      <formula>$CI$1=4</formula>
    </cfRule>
  </conditionalFormatting>
  <conditionalFormatting sqref="AM1435">
    <cfRule type="expression" dxfId="2398" priority="1019">
      <formula>$CI$1=1</formula>
    </cfRule>
  </conditionalFormatting>
  <conditionalFormatting sqref="AM1436">
    <cfRule type="expression" dxfId="2397" priority="1018">
      <formula>$CI$1=2</formula>
    </cfRule>
  </conditionalFormatting>
  <conditionalFormatting sqref="AM1437">
    <cfRule type="expression" dxfId="2396" priority="1017">
      <formula>$CI$1=3</formula>
    </cfRule>
  </conditionalFormatting>
  <conditionalFormatting sqref="AM1438">
    <cfRule type="expression" dxfId="2395" priority="1016">
      <formula>$CI$1=4</formula>
    </cfRule>
  </conditionalFormatting>
  <conditionalFormatting sqref="AM1445">
    <cfRule type="expression" dxfId="2394" priority="931">
      <formula>$CI$1=1</formula>
    </cfRule>
  </conditionalFormatting>
  <conditionalFormatting sqref="AM1446">
    <cfRule type="expression" dxfId="2393" priority="930">
      <formula>$CI$1=2</formula>
    </cfRule>
  </conditionalFormatting>
  <conditionalFormatting sqref="AM1447">
    <cfRule type="expression" dxfId="2392" priority="929">
      <formula>$CI$1=3</formula>
    </cfRule>
  </conditionalFormatting>
  <conditionalFormatting sqref="AM1448">
    <cfRule type="expression" dxfId="2391" priority="928">
      <formula>$CI$1=4</formula>
    </cfRule>
  </conditionalFormatting>
  <conditionalFormatting sqref="AM1455">
    <cfRule type="expression" dxfId="2390" priority="843">
      <formula>$CI$1=1</formula>
    </cfRule>
  </conditionalFormatting>
  <conditionalFormatting sqref="AM1456">
    <cfRule type="expression" dxfId="2389" priority="842">
      <formula>$CI$1=2</formula>
    </cfRule>
  </conditionalFormatting>
  <conditionalFormatting sqref="AM1457">
    <cfRule type="expression" dxfId="2388" priority="841">
      <formula>$CI$1=3</formula>
    </cfRule>
  </conditionalFormatting>
  <conditionalFormatting sqref="AM1458">
    <cfRule type="expression" dxfId="2387" priority="840">
      <formula>$CI$1=4</formula>
    </cfRule>
  </conditionalFormatting>
  <conditionalFormatting sqref="AM1465">
    <cfRule type="expression" dxfId="2386" priority="755">
      <formula>$CI$1=1</formula>
    </cfRule>
  </conditionalFormatting>
  <conditionalFormatting sqref="AM1466">
    <cfRule type="expression" dxfId="2385" priority="754">
      <formula>$CI$1=2</formula>
    </cfRule>
  </conditionalFormatting>
  <conditionalFormatting sqref="AM1467">
    <cfRule type="expression" dxfId="2384" priority="753">
      <formula>$CI$1=3</formula>
    </cfRule>
  </conditionalFormatting>
  <conditionalFormatting sqref="AM1468">
    <cfRule type="expression" dxfId="2383" priority="752">
      <formula>$CI$1=4</formula>
    </cfRule>
  </conditionalFormatting>
  <conditionalFormatting sqref="AM1475">
    <cfRule type="expression" dxfId="2382" priority="667">
      <formula>$CI$1=1</formula>
    </cfRule>
  </conditionalFormatting>
  <conditionalFormatting sqref="AM1476">
    <cfRule type="expression" dxfId="2381" priority="666">
      <formula>$CI$1=2</formula>
    </cfRule>
  </conditionalFormatting>
  <conditionalFormatting sqref="AM1477">
    <cfRule type="expression" dxfId="2380" priority="665">
      <formula>$CI$1=3</formula>
    </cfRule>
  </conditionalFormatting>
  <conditionalFormatting sqref="AM1478">
    <cfRule type="expression" dxfId="2379" priority="664">
      <formula>$CI$1=4</formula>
    </cfRule>
  </conditionalFormatting>
  <conditionalFormatting sqref="AM1485">
    <cfRule type="expression" dxfId="2378" priority="579">
      <formula>$CI$1=1</formula>
    </cfRule>
  </conditionalFormatting>
  <conditionalFormatting sqref="AM1486">
    <cfRule type="expression" dxfId="2377" priority="578">
      <formula>$CI$1=2</formula>
    </cfRule>
  </conditionalFormatting>
  <conditionalFormatting sqref="AM1487">
    <cfRule type="expression" dxfId="2376" priority="577">
      <formula>$CI$1=3</formula>
    </cfRule>
  </conditionalFormatting>
  <conditionalFormatting sqref="AM1488">
    <cfRule type="expression" dxfId="2375" priority="576">
      <formula>$CI$1=4</formula>
    </cfRule>
  </conditionalFormatting>
  <conditionalFormatting sqref="AM1495">
    <cfRule type="expression" dxfId="2374" priority="491">
      <formula>$CI$1=1</formula>
    </cfRule>
  </conditionalFormatting>
  <conditionalFormatting sqref="AM1496">
    <cfRule type="expression" dxfId="2373" priority="490">
      <formula>$CI$1=2</formula>
    </cfRule>
  </conditionalFormatting>
  <conditionalFormatting sqref="AM1497">
    <cfRule type="expression" dxfId="2372" priority="489">
      <formula>$CI$1=3</formula>
    </cfRule>
  </conditionalFormatting>
  <conditionalFormatting sqref="AM1498">
    <cfRule type="expression" dxfId="2371" priority="488">
      <formula>$CI$1=4</formula>
    </cfRule>
  </conditionalFormatting>
  <conditionalFormatting sqref="AO5">
    <cfRule type="expression" dxfId="2370" priority="23407">
      <formula>$CI$1=1</formula>
    </cfRule>
  </conditionalFormatting>
  <conditionalFormatting sqref="AO6">
    <cfRule type="expression" dxfId="2369" priority="23406">
      <formula>$CI$1=2</formula>
    </cfRule>
  </conditionalFormatting>
  <conditionalFormatting sqref="AO7">
    <cfRule type="expression" dxfId="2368" priority="23405">
      <formula>$CI$1=3</formula>
    </cfRule>
  </conditionalFormatting>
  <conditionalFormatting sqref="AO8">
    <cfRule type="expression" dxfId="2367" priority="23404">
      <formula>$CI$1=4</formula>
    </cfRule>
  </conditionalFormatting>
  <conditionalFormatting sqref="AO15">
    <cfRule type="expression" dxfId="2366" priority="13531">
      <formula>$CI$1=1</formula>
    </cfRule>
  </conditionalFormatting>
  <conditionalFormatting sqref="AO16">
    <cfRule type="expression" dxfId="2365" priority="13530">
      <formula>$CI$1=2</formula>
    </cfRule>
  </conditionalFormatting>
  <conditionalFormatting sqref="AO17">
    <cfRule type="expression" dxfId="2364" priority="13529">
      <formula>$CI$1=3</formula>
    </cfRule>
  </conditionalFormatting>
  <conditionalFormatting sqref="AO18">
    <cfRule type="expression" dxfId="2363" priority="13528">
      <formula>$CI$1=4</formula>
    </cfRule>
  </conditionalFormatting>
  <conditionalFormatting sqref="AO25">
    <cfRule type="expression" dxfId="2362" priority="13443">
      <formula>$CI$1=1</formula>
    </cfRule>
  </conditionalFormatting>
  <conditionalFormatting sqref="AO26">
    <cfRule type="expression" dxfId="2361" priority="13442">
      <formula>$CI$1=2</formula>
    </cfRule>
  </conditionalFormatting>
  <conditionalFormatting sqref="AO27">
    <cfRule type="expression" dxfId="2360" priority="13441">
      <formula>$CI$1=3</formula>
    </cfRule>
  </conditionalFormatting>
  <conditionalFormatting sqref="AO28">
    <cfRule type="expression" dxfId="2359" priority="13440">
      <formula>$CI$1=4</formula>
    </cfRule>
  </conditionalFormatting>
  <conditionalFormatting sqref="AO35">
    <cfRule type="expression" dxfId="2358" priority="13355">
      <formula>$CI$1=1</formula>
    </cfRule>
  </conditionalFormatting>
  <conditionalFormatting sqref="AO36">
    <cfRule type="expression" dxfId="2357" priority="13354">
      <formula>$CI$1=2</formula>
    </cfRule>
  </conditionalFormatting>
  <conditionalFormatting sqref="AO37">
    <cfRule type="expression" dxfId="2356" priority="13353">
      <formula>$CI$1=3</formula>
    </cfRule>
  </conditionalFormatting>
  <conditionalFormatting sqref="AO38">
    <cfRule type="expression" dxfId="2355" priority="13352">
      <formula>$CI$1=4</formula>
    </cfRule>
  </conditionalFormatting>
  <conditionalFormatting sqref="AO45">
    <cfRule type="expression" dxfId="2354" priority="13267">
      <formula>$CI$1=1</formula>
    </cfRule>
  </conditionalFormatting>
  <conditionalFormatting sqref="AO46">
    <cfRule type="expression" dxfId="2353" priority="13266">
      <formula>$CI$1=2</formula>
    </cfRule>
  </conditionalFormatting>
  <conditionalFormatting sqref="AO47">
    <cfRule type="expression" dxfId="2352" priority="13265">
      <formula>$CI$1=3</formula>
    </cfRule>
  </conditionalFormatting>
  <conditionalFormatting sqref="AO48">
    <cfRule type="expression" dxfId="2351" priority="13264">
      <formula>$CI$1=4</formula>
    </cfRule>
  </conditionalFormatting>
  <conditionalFormatting sqref="AO55">
    <cfRule type="expression" dxfId="2350" priority="13179">
      <formula>$CI$1=1</formula>
    </cfRule>
  </conditionalFormatting>
  <conditionalFormatting sqref="AO56">
    <cfRule type="expression" dxfId="2349" priority="13178">
      <formula>$CI$1=2</formula>
    </cfRule>
  </conditionalFormatting>
  <conditionalFormatting sqref="AO57">
    <cfRule type="expression" dxfId="2348" priority="13177">
      <formula>$CI$1=3</formula>
    </cfRule>
  </conditionalFormatting>
  <conditionalFormatting sqref="AO58">
    <cfRule type="expression" dxfId="2347" priority="13176">
      <formula>$CI$1=4</formula>
    </cfRule>
  </conditionalFormatting>
  <conditionalFormatting sqref="AO65">
    <cfRule type="expression" dxfId="2346" priority="13091">
      <formula>$CI$1=1</formula>
    </cfRule>
  </conditionalFormatting>
  <conditionalFormatting sqref="AO66">
    <cfRule type="expression" dxfId="2345" priority="13090">
      <formula>$CI$1=2</formula>
    </cfRule>
  </conditionalFormatting>
  <conditionalFormatting sqref="AO67">
    <cfRule type="expression" dxfId="2344" priority="13089">
      <formula>$CI$1=3</formula>
    </cfRule>
  </conditionalFormatting>
  <conditionalFormatting sqref="AO68">
    <cfRule type="expression" dxfId="2343" priority="13088">
      <formula>$CI$1=4</formula>
    </cfRule>
  </conditionalFormatting>
  <conditionalFormatting sqref="AO75">
    <cfRule type="expression" dxfId="2342" priority="13003">
      <formula>$CI$1=1</formula>
    </cfRule>
  </conditionalFormatting>
  <conditionalFormatting sqref="AO76">
    <cfRule type="expression" dxfId="2341" priority="13002">
      <formula>$CI$1=2</formula>
    </cfRule>
  </conditionalFormatting>
  <conditionalFormatting sqref="AO77">
    <cfRule type="expression" dxfId="2340" priority="13001">
      <formula>$CI$1=3</formula>
    </cfRule>
  </conditionalFormatting>
  <conditionalFormatting sqref="AO78">
    <cfRule type="expression" dxfId="2339" priority="13000">
      <formula>$CI$1=4</formula>
    </cfRule>
  </conditionalFormatting>
  <conditionalFormatting sqref="AO85">
    <cfRule type="expression" dxfId="2338" priority="12915">
      <formula>$CI$1=1</formula>
    </cfRule>
  </conditionalFormatting>
  <conditionalFormatting sqref="AO86">
    <cfRule type="expression" dxfId="2337" priority="12914">
      <formula>$CI$1=2</formula>
    </cfRule>
  </conditionalFormatting>
  <conditionalFormatting sqref="AO87">
    <cfRule type="expression" dxfId="2336" priority="12913">
      <formula>$CI$1=3</formula>
    </cfRule>
  </conditionalFormatting>
  <conditionalFormatting sqref="AO88">
    <cfRule type="expression" dxfId="2335" priority="12912">
      <formula>$CI$1=4</formula>
    </cfRule>
  </conditionalFormatting>
  <conditionalFormatting sqref="AO95">
    <cfRule type="expression" dxfId="2334" priority="12827">
      <formula>$CI$1=1</formula>
    </cfRule>
  </conditionalFormatting>
  <conditionalFormatting sqref="AO96">
    <cfRule type="expression" dxfId="2333" priority="12826">
      <formula>$CI$1=2</formula>
    </cfRule>
  </conditionalFormatting>
  <conditionalFormatting sqref="AO97">
    <cfRule type="expression" dxfId="2332" priority="12825">
      <formula>$CI$1=3</formula>
    </cfRule>
  </conditionalFormatting>
  <conditionalFormatting sqref="AO98">
    <cfRule type="expression" dxfId="2331" priority="12824">
      <formula>$CI$1=4</formula>
    </cfRule>
  </conditionalFormatting>
  <conditionalFormatting sqref="AO105">
    <cfRule type="expression" dxfId="2330" priority="12739">
      <formula>$CI$1=1</formula>
    </cfRule>
  </conditionalFormatting>
  <conditionalFormatting sqref="AO106">
    <cfRule type="expression" dxfId="2329" priority="12738">
      <formula>$CI$1=2</formula>
    </cfRule>
  </conditionalFormatting>
  <conditionalFormatting sqref="AO107">
    <cfRule type="expression" dxfId="2328" priority="12737">
      <formula>$CI$1=3</formula>
    </cfRule>
  </conditionalFormatting>
  <conditionalFormatting sqref="AO108">
    <cfRule type="expression" dxfId="2327" priority="12736">
      <formula>$CI$1=4</formula>
    </cfRule>
  </conditionalFormatting>
  <conditionalFormatting sqref="AO115">
    <cfRule type="expression" dxfId="2326" priority="12651">
      <formula>$CI$1=1</formula>
    </cfRule>
  </conditionalFormatting>
  <conditionalFormatting sqref="AO116">
    <cfRule type="expression" dxfId="2325" priority="12650">
      <formula>$CI$1=2</formula>
    </cfRule>
  </conditionalFormatting>
  <conditionalFormatting sqref="AO117">
    <cfRule type="expression" dxfId="2324" priority="12649">
      <formula>$CI$1=3</formula>
    </cfRule>
  </conditionalFormatting>
  <conditionalFormatting sqref="AO118">
    <cfRule type="expression" dxfId="2323" priority="12648">
      <formula>$CI$1=4</formula>
    </cfRule>
  </conditionalFormatting>
  <conditionalFormatting sqref="AO125 AO135">
    <cfRule type="expression" dxfId="2322" priority="12475">
      <formula>$CI$1=1</formula>
    </cfRule>
  </conditionalFormatting>
  <conditionalFormatting sqref="AO126 AO136">
    <cfRule type="expression" dxfId="2321" priority="12474">
      <formula>$CI$1=2</formula>
    </cfRule>
  </conditionalFormatting>
  <conditionalFormatting sqref="AO127 AO137">
    <cfRule type="expression" dxfId="2320" priority="12473">
      <formula>$CI$1=3</formula>
    </cfRule>
  </conditionalFormatting>
  <conditionalFormatting sqref="AO128 AO138">
    <cfRule type="expression" dxfId="2319" priority="12472">
      <formula>$CI$1=4</formula>
    </cfRule>
  </conditionalFormatting>
  <conditionalFormatting sqref="AO145 AO155">
    <cfRule type="expression" dxfId="2318" priority="12299">
      <formula>$CI$1=1</formula>
    </cfRule>
  </conditionalFormatting>
  <conditionalFormatting sqref="AO146 AO156">
    <cfRule type="expression" dxfId="2317" priority="12298">
      <formula>$CI$1=2</formula>
    </cfRule>
  </conditionalFormatting>
  <conditionalFormatting sqref="AO147 AO157">
    <cfRule type="expression" dxfId="2316" priority="12297">
      <formula>$CI$1=3</formula>
    </cfRule>
  </conditionalFormatting>
  <conditionalFormatting sqref="AO148 AO158">
    <cfRule type="expression" dxfId="2315" priority="12296">
      <formula>$CI$1=4</formula>
    </cfRule>
  </conditionalFormatting>
  <conditionalFormatting sqref="AO165">
    <cfRule type="expression" dxfId="2314" priority="12211">
      <formula>$CI$1=1</formula>
    </cfRule>
  </conditionalFormatting>
  <conditionalFormatting sqref="AO166">
    <cfRule type="expression" dxfId="2313" priority="12210">
      <formula>$CI$1=2</formula>
    </cfRule>
  </conditionalFormatting>
  <conditionalFormatting sqref="AO167">
    <cfRule type="expression" dxfId="2312" priority="12209">
      <formula>$CI$1=3</formula>
    </cfRule>
  </conditionalFormatting>
  <conditionalFormatting sqref="AO168">
    <cfRule type="expression" dxfId="2311" priority="12208">
      <formula>$CI$1=4</formula>
    </cfRule>
  </conditionalFormatting>
  <conditionalFormatting sqref="AO175">
    <cfRule type="expression" dxfId="2310" priority="12123">
      <formula>$CI$1=1</formula>
    </cfRule>
  </conditionalFormatting>
  <conditionalFormatting sqref="AO176">
    <cfRule type="expression" dxfId="2309" priority="12122">
      <formula>$CI$1=2</formula>
    </cfRule>
  </conditionalFormatting>
  <conditionalFormatting sqref="AO177">
    <cfRule type="expression" dxfId="2308" priority="12121">
      <formula>$CI$1=3</formula>
    </cfRule>
  </conditionalFormatting>
  <conditionalFormatting sqref="AO178">
    <cfRule type="expression" dxfId="2307" priority="12120">
      <formula>$CI$1=4</formula>
    </cfRule>
  </conditionalFormatting>
  <conditionalFormatting sqref="AO185 AO195">
    <cfRule type="expression" dxfId="2306" priority="11947">
      <formula>$CI$1=1</formula>
    </cfRule>
  </conditionalFormatting>
  <conditionalFormatting sqref="AO186 AO196">
    <cfRule type="expression" dxfId="2305" priority="11946">
      <formula>$CI$1=2</formula>
    </cfRule>
  </conditionalFormatting>
  <conditionalFormatting sqref="AO187 AO197">
    <cfRule type="expression" dxfId="2304" priority="11945">
      <formula>$CI$1=3</formula>
    </cfRule>
  </conditionalFormatting>
  <conditionalFormatting sqref="AO188 AO198">
    <cfRule type="expression" dxfId="2303" priority="11944">
      <formula>$CI$1=4</formula>
    </cfRule>
  </conditionalFormatting>
  <conditionalFormatting sqref="AO205">
    <cfRule type="expression" dxfId="2302" priority="11859">
      <formula>$CI$1=1</formula>
    </cfRule>
  </conditionalFormatting>
  <conditionalFormatting sqref="AO206">
    <cfRule type="expression" dxfId="2301" priority="11858">
      <formula>$CI$1=2</formula>
    </cfRule>
  </conditionalFormatting>
  <conditionalFormatting sqref="AO207">
    <cfRule type="expression" dxfId="2300" priority="11857">
      <formula>$CI$1=3</formula>
    </cfRule>
  </conditionalFormatting>
  <conditionalFormatting sqref="AO208">
    <cfRule type="expression" dxfId="2299" priority="11856">
      <formula>$CI$1=4</formula>
    </cfRule>
  </conditionalFormatting>
  <conditionalFormatting sqref="AO215">
    <cfRule type="expression" dxfId="2298" priority="11771">
      <formula>$CI$1=1</formula>
    </cfRule>
  </conditionalFormatting>
  <conditionalFormatting sqref="AO216">
    <cfRule type="expression" dxfId="2297" priority="11770">
      <formula>$CI$1=2</formula>
    </cfRule>
  </conditionalFormatting>
  <conditionalFormatting sqref="AO217">
    <cfRule type="expression" dxfId="2296" priority="11769">
      <formula>$CI$1=3</formula>
    </cfRule>
  </conditionalFormatting>
  <conditionalFormatting sqref="AO218">
    <cfRule type="expression" dxfId="2295" priority="11768">
      <formula>$CI$1=4</formula>
    </cfRule>
  </conditionalFormatting>
  <conditionalFormatting sqref="AO225">
    <cfRule type="expression" dxfId="2294" priority="11683">
      <formula>$CI$1=1</formula>
    </cfRule>
  </conditionalFormatting>
  <conditionalFormatting sqref="AO226">
    <cfRule type="expression" dxfId="2293" priority="11682">
      <formula>$CI$1=2</formula>
    </cfRule>
  </conditionalFormatting>
  <conditionalFormatting sqref="AO227">
    <cfRule type="expression" dxfId="2292" priority="11681">
      <formula>$CI$1=3</formula>
    </cfRule>
  </conditionalFormatting>
  <conditionalFormatting sqref="AO228">
    <cfRule type="expression" dxfId="2291" priority="11680">
      <formula>$CI$1=4</formula>
    </cfRule>
  </conditionalFormatting>
  <conditionalFormatting sqref="AO235">
    <cfRule type="expression" dxfId="2290" priority="11595">
      <formula>$CI$1=1</formula>
    </cfRule>
  </conditionalFormatting>
  <conditionalFormatting sqref="AO236">
    <cfRule type="expression" dxfId="2289" priority="11594">
      <formula>$CI$1=2</formula>
    </cfRule>
  </conditionalFormatting>
  <conditionalFormatting sqref="AO237">
    <cfRule type="expression" dxfId="2288" priority="11593">
      <formula>$CI$1=3</formula>
    </cfRule>
  </conditionalFormatting>
  <conditionalFormatting sqref="AO238">
    <cfRule type="expression" dxfId="2287" priority="11592">
      <formula>$CI$1=4</formula>
    </cfRule>
  </conditionalFormatting>
  <conditionalFormatting sqref="AO245">
    <cfRule type="expression" dxfId="2286" priority="11507">
      <formula>$CI$1=1</formula>
    </cfRule>
  </conditionalFormatting>
  <conditionalFormatting sqref="AO246">
    <cfRule type="expression" dxfId="2285" priority="11506">
      <formula>$CI$1=2</formula>
    </cfRule>
  </conditionalFormatting>
  <conditionalFormatting sqref="AO247">
    <cfRule type="expression" dxfId="2284" priority="11505">
      <formula>$CI$1=3</formula>
    </cfRule>
  </conditionalFormatting>
  <conditionalFormatting sqref="AO248">
    <cfRule type="expression" dxfId="2283" priority="11504">
      <formula>$CI$1=4</formula>
    </cfRule>
  </conditionalFormatting>
  <conditionalFormatting sqref="AO255">
    <cfRule type="expression" dxfId="2282" priority="11419">
      <formula>$CI$1=1</formula>
    </cfRule>
  </conditionalFormatting>
  <conditionalFormatting sqref="AO256">
    <cfRule type="expression" dxfId="2281" priority="11418">
      <formula>$CI$1=2</formula>
    </cfRule>
  </conditionalFormatting>
  <conditionalFormatting sqref="AO257">
    <cfRule type="expression" dxfId="2280" priority="11417">
      <formula>$CI$1=3</formula>
    </cfRule>
  </conditionalFormatting>
  <conditionalFormatting sqref="AO258">
    <cfRule type="expression" dxfId="2279" priority="11416">
      <formula>$CI$1=4</formula>
    </cfRule>
  </conditionalFormatting>
  <conditionalFormatting sqref="AO265">
    <cfRule type="expression" dxfId="2278" priority="11331">
      <formula>$CI$1=1</formula>
    </cfRule>
  </conditionalFormatting>
  <conditionalFormatting sqref="AO266">
    <cfRule type="expression" dxfId="2277" priority="11330">
      <formula>$CI$1=2</formula>
    </cfRule>
  </conditionalFormatting>
  <conditionalFormatting sqref="AO267">
    <cfRule type="expression" dxfId="2276" priority="11329">
      <formula>$CI$1=3</formula>
    </cfRule>
  </conditionalFormatting>
  <conditionalFormatting sqref="AO268">
    <cfRule type="expression" dxfId="2275" priority="11328">
      <formula>$CI$1=4</formula>
    </cfRule>
  </conditionalFormatting>
  <conditionalFormatting sqref="AO275">
    <cfRule type="expression" dxfId="2274" priority="11243">
      <formula>$CI$1=1</formula>
    </cfRule>
  </conditionalFormatting>
  <conditionalFormatting sqref="AO276">
    <cfRule type="expression" dxfId="2273" priority="11242">
      <formula>$CI$1=2</formula>
    </cfRule>
  </conditionalFormatting>
  <conditionalFormatting sqref="AO277">
    <cfRule type="expression" dxfId="2272" priority="11241">
      <formula>$CI$1=3</formula>
    </cfRule>
  </conditionalFormatting>
  <conditionalFormatting sqref="AO278">
    <cfRule type="expression" dxfId="2271" priority="11240">
      <formula>$CI$1=4</formula>
    </cfRule>
  </conditionalFormatting>
  <conditionalFormatting sqref="AO285">
    <cfRule type="expression" dxfId="2270" priority="11155">
      <formula>$CI$1=1</formula>
    </cfRule>
  </conditionalFormatting>
  <conditionalFormatting sqref="AO286">
    <cfRule type="expression" dxfId="2269" priority="11154">
      <formula>$CI$1=2</formula>
    </cfRule>
  </conditionalFormatting>
  <conditionalFormatting sqref="AO287">
    <cfRule type="expression" dxfId="2268" priority="11153">
      <formula>$CI$1=3</formula>
    </cfRule>
  </conditionalFormatting>
  <conditionalFormatting sqref="AO288">
    <cfRule type="expression" dxfId="2267" priority="11152">
      <formula>$CI$1=4</formula>
    </cfRule>
  </conditionalFormatting>
  <conditionalFormatting sqref="AO295">
    <cfRule type="expression" dxfId="2266" priority="11067">
      <formula>$CI$1=1</formula>
    </cfRule>
  </conditionalFormatting>
  <conditionalFormatting sqref="AO296">
    <cfRule type="expression" dxfId="2265" priority="11066">
      <formula>$CI$1=2</formula>
    </cfRule>
  </conditionalFormatting>
  <conditionalFormatting sqref="AO297">
    <cfRule type="expression" dxfId="2264" priority="11065">
      <formula>$CI$1=3</formula>
    </cfRule>
  </conditionalFormatting>
  <conditionalFormatting sqref="AO298">
    <cfRule type="expression" dxfId="2263" priority="11064">
      <formula>$CI$1=4</formula>
    </cfRule>
  </conditionalFormatting>
  <conditionalFormatting sqref="AO305">
    <cfRule type="expression" dxfId="2262" priority="10979">
      <formula>$CI$1=1</formula>
    </cfRule>
  </conditionalFormatting>
  <conditionalFormatting sqref="AO306">
    <cfRule type="expression" dxfId="2261" priority="10978">
      <formula>$CI$1=2</formula>
    </cfRule>
  </conditionalFormatting>
  <conditionalFormatting sqref="AO307">
    <cfRule type="expression" dxfId="2260" priority="10977">
      <formula>$CI$1=3</formula>
    </cfRule>
  </conditionalFormatting>
  <conditionalFormatting sqref="AO308">
    <cfRule type="expression" dxfId="2259" priority="10976">
      <formula>$CI$1=4</formula>
    </cfRule>
  </conditionalFormatting>
  <conditionalFormatting sqref="AO315">
    <cfRule type="expression" dxfId="2258" priority="10891">
      <formula>$CI$1=1</formula>
    </cfRule>
  </conditionalFormatting>
  <conditionalFormatting sqref="AO316">
    <cfRule type="expression" dxfId="2257" priority="10890">
      <formula>$CI$1=2</formula>
    </cfRule>
  </conditionalFormatting>
  <conditionalFormatting sqref="AO317">
    <cfRule type="expression" dxfId="2256" priority="10889">
      <formula>$CI$1=3</formula>
    </cfRule>
  </conditionalFormatting>
  <conditionalFormatting sqref="AO318">
    <cfRule type="expression" dxfId="2255" priority="10888">
      <formula>$CI$1=4</formula>
    </cfRule>
  </conditionalFormatting>
  <conditionalFormatting sqref="AO325">
    <cfRule type="expression" dxfId="2254" priority="10803">
      <formula>$CI$1=1</formula>
    </cfRule>
  </conditionalFormatting>
  <conditionalFormatting sqref="AO326">
    <cfRule type="expression" dxfId="2253" priority="10802">
      <formula>$CI$1=2</formula>
    </cfRule>
  </conditionalFormatting>
  <conditionalFormatting sqref="AO327">
    <cfRule type="expression" dxfId="2252" priority="10801">
      <formula>$CI$1=3</formula>
    </cfRule>
  </conditionalFormatting>
  <conditionalFormatting sqref="AO328">
    <cfRule type="expression" dxfId="2251" priority="10800">
      <formula>$CI$1=4</formula>
    </cfRule>
  </conditionalFormatting>
  <conditionalFormatting sqref="AO335">
    <cfRule type="expression" dxfId="2250" priority="10715">
      <formula>$CI$1=1</formula>
    </cfRule>
  </conditionalFormatting>
  <conditionalFormatting sqref="AO336">
    <cfRule type="expression" dxfId="2249" priority="10714">
      <formula>$CI$1=2</formula>
    </cfRule>
  </conditionalFormatting>
  <conditionalFormatting sqref="AO337">
    <cfRule type="expression" dxfId="2248" priority="10713">
      <formula>$CI$1=3</formula>
    </cfRule>
  </conditionalFormatting>
  <conditionalFormatting sqref="AO338">
    <cfRule type="expression" dxfId="2247" priority="10712">
      <formula>$CI$1=4</formula>
    </cfRule>
  </conditionalFormatting>
  <conditionalFormatting sqref="AO345">
    <cfRule type="expression" dxfId="2246" priority="10627">
      <formula>$CI$1=1</formula>
    </cfRule>
  </conditionalFormatting>
  <conditionalFormatting sqref="AO346">
    <cfRule type="expression" dxfId="2245" priority="10626">
      <formula>$CI$1=2</formula>
    </cfRule>
  </conditionalFormatting>
  <conditionalFormatting sqref="AO347">
    <cfRule type="expression" dxfId="2244" priority="10625">
      <formula>$CI$1=3</formula>
    </cfRule>
  </conditionalFormatting>
  <conditionalFormatting sqref="AO348">
    <cfRule type="expression" dxfId="2243" priority="10624">
      <formula>$CI$1=4</formula>
    </cfRule>
  </conditionalFormatting>
  <conditionalFormatting sqref="AO355">
    <cfRule type="expression" dxfId="2242" priority="10539">
      <formula>$CI$1=1</formula>
    </cfRule>
  </conditionalFormatting>
  <conditionalFormatting sqref="AO356">
    <cfRule type="expression" dxfId="2241" priority="10538">
      <formula>$CI$1=2</formula>
    </cfRule>
  </conditionalFormatting>
  <conditionalFormatting sqref="AO357">
    <cfRule type="expression" dxfId="2240" priority="10537">
      <formula>$CI$1=3</formula>
    </cfRule>
  </conditionalFormatting>
  <conditionalFormatting sqref="AO358">
    <cfRule type="expression" dxfId="2239" priority="10536">
      <formula>$CI$1=4</formula>
    </cfRule>
  </conditionalFormatting>
  <conditionalFormatting sqref="AO365">
    <cfRule type="expression" dxfId="2238" priority="10451">
      <formula>$CI$1=1</formula>
    </cfRule>
  </conditionalFormatting>
  <conditionalFormatting sqref="AO366">
    <cfRule type="expression" dxfId="2237" priority="10450">
      <formula>$CI$1=2</formula>
    </cfRule>
  </conditionalFormatting>
  <conditionalFormatting sqref="AO367">
    <cfRule type="expression" dxfId="2236" priority="10449">
      <formula>$CI$1=3</formula>
    </cfRule>
  </conditionalFormatting>
  <conditionalFormatting sqref="AO368">
    <cfRule type="expression" dxfId="2235" priority="10448">
      <formula>$CI$1=4</formula>
    </cfRule>
  </conditionalFormatting>
  <conditionalFormatting sqref="AO375">
    <cfRule type="expression" dxfId="2234" priority="10363">
      <formula>$CI$1=1</formula>
    </cfRule>
  </conditionalFormatting>
  <conditionalFormatting sqref="AO376">
    <cfRule type="expression" dxfId="2233" priority="10362">
      <formula>$CI$1=2</formula>
    </cfRule>
  </conditionalFormatting>
  <conditionalFormatting sqref="AO377">
    <cfRule type="expression" dxfId="2232" priority="10361">
      <formula>$CI$1=3</formula>
    </cfRule>
  </conditionalFormatting>
  <conditionalFormatting sqref="AO378">
    <cfRule type="expression" dxfId="2231" priority="10360">
      <formula>$CI$1=4</formula>
    </cfRule>
  </conditionalFormatting>
  <conditionalFormatting sqref="AO385">
    <cfRule type="expression" dxfId="2230" priority="10275">
      <formula>$CI$1=1</formula>
    </cfRule>
  </conditionalFormatting>
  <conditionalFormatting sqref="AO386">
    <cfRule type="expression" dxfId="2229" priority="10274">
      <formula>$CI$1=2</formula>
    </cfRule>
  </conditionalFormatting>
  <conditionalFormatting sqref="AO387">
    <cfRule type="expression" dxfId="2228" priority="10273">
      <formula>$CI$1=3</formula>
    </cfRule>
  </conditionalFormatting>
  <conditionalFormatting sqref="AO388">
    <cfRule type="expression" dxfId="2227" priority="10272">
      <formula>$CI$1=4</formula>
    </cfRule>
  </conditionalFormatting>
  <conditionalFormatting sqref="AO395">
    <cfRule type="expression" dxfId="2226" priority="10187">
      <formula>$CI$1=1</formula>
    </cfRule>
  </conditionalFormatting>
  <conditionalFormatting sqref="AO396">
    <cfRule type="expression" dxfId="2225" priority="10186">
      <formula>$CI$1=2</formula>
    </cfRule>
  </conditionalFormatting>
  <conditionalFormatting sqref="AO397">
    <cfRule type="expression" dxfId="2224" priority="10185">
      <formula>$CI$1=3</formula>
    </cfRule>
  </conditionalFormatting>
  <conditionalFormatting sqref="AO398">
    <cfRule type="expression" dxfId="2223" priority="10184">
      <formula>$CI$1=4</formula>
    </cfRule>
  </conditionalFormatting>
  <conditionalFormatting sqref="AO405">
    <cfRule type="expression" dxfId="2222" priority="10099">
      <formula>$CI$1=1</formula>
    </cfRule>
  </conditionalFormatting>
  <conditionalFormatting sqref="AO406">
    <cfRule type="expression" dxfId="2221" priority="10098">
      <formula>$CI$1=2</formula>
    </cfRule>
  </conditionalFormatting>
  <conditionalFormatting sqref="AO407">
    <cfRule type="expression" dxfId="2220" priority="10097">
      <formula>$CI$1=3</formula>
    </cfRule>
  </conditionalFormatting>
  <conditionalFormatting sqref="AO408">
    <cfRule type="expression" dxfId="2219" priority="10096">
      <formula>$CI$1=4</formula>
    </cfRule>
  </conditionalFormatting>
  <conditionalFormatting sqref="AO415">
    <cfRule type="expression" dxfId="2218" priority="10011">
      <formula>$CI$1=1</formula>
    </cfRule>
  </conditionalFormatting>
  <conditionalFormatting sqref="AO416">
    <cfRule type="expression" dxfId="2217" priority="10010">
      <formula>$CI$1=2</formula>
    </cfRule>
  </conditionalFormatting>
  <conditionalFormatting sqref="AO417">
    <cfRule type="expression" dxfId="2216" priority="10009">
      <formula>$CI$1=3</formula>
    </cfRule>
  </conditionalFormatting>
  <conditionalFormatting sqref="AO418">
    <cfRule type="expression" dxfId="2215" priority="10008">
      <formula>$CI$1=4</formula>
    </cfRule>
  </conditionalFormatting>
  <conditionalFormatting sqref="AO425">
    <cfRule type="expression" dxfId="2214" priority="9923">
      <formula>$CI$1=1</formula>
    </cfRule>
  </conditionalFormatting>
  <conditionalFormatting sqref="AO426">
    <cfRule type="expression" dxfId="2213" priority="9922">
      <formula>$CI$1=2</formula>
    </cfRule>
  </conditionalFormatting>
  <conditionalFormatting sqref="AO427">
    <cfRule type="expression" dxfId="2212" priority="9921">
      <formula>$CI$1=3</formula>
    </cfRule>
  </conditionalFormatting>
  <conditionalFormatting sqref="AO428">
    <cfRule type="expression" dxfId="2211" priority="9920">
      <formula>$CI$1=4</formula>
    </cfRule>
  </conditionalFormatting>
  <conditionalFormatting sqref="AO435">
    <cfRule type="expression" dxfId="2210" priority="9835">
      <formula>$CI$1=1</formula>
    </cfRule>
  </conditionalFormatting>
  <conditionalFormatting sqref="AO436">
    <cfRule type="expression" dxfId="2209" priority="9834">
      <formula>$CI$1=2</formula>
    </cfRule>
  </conditionalFormatting>
  <conditionalFormatting sqref="AO437">
    <cfRule type="expression" dxfId="2208" priority="9833">
      <formula>$CI$1=3</formula>
    </cfRule>
  </conditionalFormatting>
  <conditionalFormatting sqref="AO438">
    <cfRule type="expression" dxfId="2207" priority="9832">
      <formula>$CI$1=4</formula>
    </cfRule>
  </conditionalFormatting>
  <conditionalFormatting sqref="AO445">
    <cfRule type="expression" dxfId="2206" priority="9747">
      <formula>$CI$1=1</formula>
    </cfRule>
  </conditionalFormatting>
  <conditionalFormatting sqref="AO446">
    <cfRule type="expression" dxfId="2205" priority="9746">
      <formula>$CI$1=2</formula>
    </cfRule>
  </conditionalFormatting>
  <conditionalFormatting sqref="AO447">
    <cfRule type="expression" dxfId="2204" priority="9745">
      <formula>$CI$1=3</formula>
    </cfRule>
  </conditionalFormatting>
  <conditionalFormatting sqref="AO448">
    <cfRule type="expression" dxfId="2203" priority="9744">
      <formula>$CI$1=4</formula>
    </cfRule>
  </conditionalFormatting>
  <conditionalFormatting sqref="AO455">
    <cfRule type="expression" dxfId="2202" priority="9659">
      <formula>$CI$1=1</formula>
    </cfRule>
  </conditionalFormatting>
  <conditionalFormatting sqref="AO456">
    <cfRule type="expression" dxfId="2201" priority="9658">
      <formula>$CI$1=2</formula>
    </cfRule>
  </conditionalFormatting>
  <conditionalFormatting sqref="AO457">
    <cfRule type="expression" dxfId="2200" priority="9657">
      <formula>$CI$1=3</formula>
    </cfRule>
  </conditionalFormatting>
  <conditionalFormatting sqref="AO458">
    <cfRule type="expression" dxfId="2199" priority="9656">
      <formula>$CI$1=4</formula>
    </cfRule>
  </conditionalFormatting>
  <conditionalFormatting sqref="AO465">
    <cfRule type="expression" dxfId="2198" priority="9571">
      <formula>$CI$1=1</formula>
    </cfRule>
  </conditionalFormatting>
  <conditionalFormatting sqref="AO466">
    <cfRule type="expression" dxfId="2197" priority="9570">
      <formula>$CI$1=2</formula>
    </cfRule>
  </conditionalFormatting>
  <conditionalFormatting sqref="AO467">
    <cfRule type="expression" dxfId="2196" priority="9569">
      <formula>$CI$1=3</formula>
    </cfRule>
  </conditionalFormatting>
  <conditionalFormatting sqref="AO468">
    <cfRule type="expression" dxfId="2195" priority="9568">
      <formula>$CI$1=4</formula>
    </cfRule>
  </conditionalFormatting>
  <conditionalFormatting sqref="AO475">
    <cfRule type="expression" dxfId="2194" priority="9483">
      <formula>$CI$1=1</formula>
    </cfRule>
  </conditionalFormatting>
  <conditionalFormatting sqref="AO476">
    <cfRule type="expression" dxfId="2193" priority="9482">
      <formula>$CI$1=2</formula>
    </cfRule>
  </conditionalFormatting>
  <conditionalFormatting sqref="AO477">
    <cfRule type="expression" dxfId="2192" priority="9481">
      <formula>$CI$1=3</formula>
    </cfRule>
  </conditionalFormatting>
  <conditionalFormatting sqref="AO478">
    <cfRule type="expression" dxfId="2191" priority="9480">
      <formula>$CI$1=4</formula>
    </cfRule>
  </conditionalFormatting>
  <conditionalFormatting sqref="AO485">
    <cfRule type="expression" dxfId="2190" priority="9395">
      <formula>$CI$1=1</formula>
    </cfRule>
  </conditionalFormatting>
  <conditionalFormatting sqref="AO486">
    <cfRule type="expression" dxfId="2189" priority="9394">
      <formula>$CI$1=2</formula>
    </cfRule>
  </conditionalFormatting>
  <conditionalFormatting sqref="AO487">
    <cfRule type="expression" dxfId="2188" priority="9393">
      <formula>$CI$1=3</formula>
    </cfRule>
  </conditionalFormatting>
  <conditionalFormatting sqref="AO488">
    <cfRule type="expression" dxfId="2187" priority="9392">
      <formula>$CI$1=4</formula>
    </cfRule>
  </conditionalFormatting>
  <conditionalFormatting sqref="AO495">
    <cfRule type="expression" dxfId="2186" priority="9307">
      <formula>$CI$1=1</formula>
    </cfRule>
  </conditionalFormatting>
  <conditionalFormatting sqref="AO496">
    <cfRule type="expression" dxfId="2185" priority="9306">
      <formula>$CI$1=2</formula>
    </cfRule>
  </conditionalFormatting>
  <conditionalFormatting sqref="AO497">
    <cfRule type="expression" dxfId="2184" priority="9305">
      <formula>$CI$1=3</formula>
    </cfRule>
  </conditionalFormatting>
  <conditionalFormatting sqref="AO498">
    <cfRule type="expression" dxfId="2183" priority="9304">
      <formula>$CI$1=4</formula>
    </cfRule>
  </conditionalFormatting>
  <conditionalFormatting sqref="AO505">
    <cfRule type="expression" dxfId="2182" priority="9219">
      <formula>$CI$1=1</formula>
    </cfRule>
  </conditionalFormatting>
  <conditionalFormatting sqref="AO506">
    <cfRule type="expression" dxfId="2181" priority="9218">
      <formula>$CI$1=2</formula>
    </cfRule>
  </conditionalFormatting>
  <conditionalFormatting sqref="AO507">
    <cfRule type="expression" dxfId="2180" priority="9217">
      <formula>$CI$1=3</formula>
    </cfRule>
  </conditionalFormatting>
  <conditionalFormatting sqref="AO508">
    <cfRule type="expression" dxfId="2179" priority="9216">
      <formula>$CI$1=4</formula>
    </cfRule>
  </conditionalFormatting>
  <conditionalFormatting sqref="AO515">
    <cfRule type="expression" dxfId="2178" priority="9131">
      <formula>$CI$1=1</formula>
    </cfRule>
  </conditionalFormatting>
  <conditionalFormatting sqref="AO516">
    <cfRule type="expression" dxfId="2177" priority="9130">
      <formula>$CI$1=2</formula>
    </cfRule>
  </conditionalFormatting>
  <conditionalFormatting sqref="AO517">
    <cfRule type="expression" dxfId="2176" priority="9129">
      <formula>$CI$1=3</formula>
    </cfRule>
  </conditionalFormatting>
  <conditionalFormatting sqref="AO518">
    <cfRule type="expression" dxfId="2175" priority="9128">
      <formula>$CI$1=4</formula>
    </cfRule>
  </conditionalFormatting>
  <conditionalFormatting sqref="AO525">
    <cfRule type="expression" dxfId="2174" priority="9043">
      <formula>$CI$1=1</formula>
    </cfRule>
  </conditionalFormatting>
  <conditionalFormatting sqref="AO526">
    <cfRule type="expression" dxfId="2173" priority="9042">
      <formula>$CI$1=2</formula>
    </cfRule>
  </conditionalFormatting>
  <conditionalFormatting sqref="AO527">
    <cfRule type="expression" dxfId="2172" priority="9041">
      <formula>$CI$1=3</formula>
    </cfRule>
  </conditionalFormatting>
  <conditionalFormatting sqref="AO528">
    <cfRule type="expression" dxfId="2171" priority="9040">
      <formula>$CI$1=4</formula>
    </cfRule>
  </conditionalFormatting>
  <conditionalFormatting sqref="AO535">
    <cfRule type="expression" dxfId="2170" priority="8955">
      <formula>$CI$1=1</formula>
    </cfRule>
  </conditionalFormatting>
  <conditionalFormatting sqref="AO536">
    <cfRule type="expression" dxfId="2169" priority="8954">
      <formula>$CI$1=2</formula>
    </cfRule>
  </conditionalFormatting>
  <conditionalFormatting sqref="AO537">
    <cfRule type="expression" dxfId="2168" priority="8953">
      <formula>$CI$1=3</formula>
    </cfRule>
  </conditionalFormatting>
  <conditionalFormatting sqref="AO538">
    <cfRule type="expression" dxfId="2167" priority="8952">
      <formula>$CI$1=4</formula>
    </cfRule>
  </conditionalFormatting>
  <conditionalFormatting sqref="AO545">
    <cfRule type="expression" dxfId="2166" priority="8867">
      <formula>$CI$1=1</formula>
    </cfRule>
  </conditionalFormatting>
  <conditionalFormatting sqref="AO546">
    <cfRule type="expression" dxfId="2165" priority="8866">
      <formula>$CI$1=2</formula>
    </cfRule>
  </conditionalFormatting>
  <conditionalFormatting sqref="AO547">
    <cfRule type="expression" dxfId="2164" priority="8865">
      <formula>$CI$1=3</formula>
    </cfRule>
  </conditionalFormatting>
  <conditionalFormatting sqref="AO548">
    <cfRule type="expression" dxfId="2163" priority="8864">
      <formula>$CI$1=4</formula>
    </cfRule>
  </conditionalFormatting>
  <conditionalFormatting sqref="AO555">
    <cfRule type="expression" dxfId="2162" priority="8779">
      <formula>$CI$1=1</formula>
    </cfRule>
  </conditionalFormatting>
  <conditionalFormatting sqref="AO556">
    <cfRule type="expression" dxfId="2161" priority="8778">
      <formula>$CI$1=2</formula>
    </cfRule>
  </conditionalFormatting>
  <conditionalFormatting sqref="AO557">
    <cfRule type="expression" dxfId="2160" priority="8777">
      <formula>$CI$1=3</formula>
    </cfRule>
  </conditionalFormatting>
  <conditionalFormatting sqref="AO558">
    <cfRule type="expression" dxfId="2159" priority="8776">
      <formula>$CI$1=4</formula>
    </cfRule>
  </conditionalFormatting>
  <conditionalFormatting sqref="AO565">
    <cfRule type="expression" dxfId="2158" priority="8691">
      <formula>$CI$1=1</formula>
    </cfRule>
  </conditionalFormatting>
  <conditionalFormatting sqref="AO566">
    <cfRule type="expression" dxfId="2157" priority="8690">
      <formula>$CI$1=2</formula>
    </cfRule>
  </conditionalFormatting>
  <conditionalFormatting sqref="AO567">
    <cfRule type="expression" dxfId="2156" priority="8689">
      <formula>$CI$1=3</formula>
    </cfRule>
  </conditionalFormatting>
  <conditionalFormatting sqref="AO568">
    <cfRule type="expression" dxfId="2155" priority="8688">
      <formula>$CI$1=4</formula>
    </cfRule>
  </conditionalFormatting>
  <conditionalFormatting sqref="AO575">
    <cfRule type="expression" dxfId="2154" priority="8603">
      <formula>$CI$1=1</formula>
    </cfRule>
  </conditionalFormatting>
  <conditionalFormatting sqref="AO576">
    <cfRule type="expression" dxfId="2153" priority="8602">
      <formula>$CI$1=2</formula>
    </cfRule>
  </conditionalFormatting>
  <conditionalFormatting sqref="AO577">
    <cfRule type="expression" dxfId="2152" priority="8601">
      <formula>$CI$1=3</formula>
    </cfRule>
  </conditionalFormatting>
  <conditionalFormatting sqref="AO578">
    <cfRule type="expression" dxfId="2151" priority="8600">
      <formula>$CI$1=4</formula>
    </cfRule>
  </conditionalFormatting>
  <conditionalFormatting sqref="AO585">
    <cfRule type="expression" dxfId="2150" priority="8515">
      <formula>$CI$1=1</formula>
    </cfRule>
  </conditionalFormatting>
  <conditionalFormatting sqref="AO586">
    <cfRule type="expression" dxfId="2149" priority="8514">
      <formula>$CI$1=2</formula>
    </cfRule>
  </conditionalFormatting>
  <conditionalFormatting sqref="AO587">
    <cfRule type="expression" dxfId="2148" priority="8513">
      <formula>$CI$1=3</formula>
    </cfRule>
  </conditionalFormatting>
  <conditionalFormatting sqref="AO588">
    <cfRule type="expression" dxfId="2147" priority="8512">
      <formula>$CI$1=4</formula>
    </cfRule>
  </conditionalFormatting>
  <conditionalFormatting sqref="AO595">
    <cfRule type="expression" dxfId="2146" priority="8427">
      <formula>$CI$1=1</formula>
    </cfRule>
  </conditionalFormatting>
  <conditionalFormatting sqref="AO596">
    <cfRule type="expression" dxfId="2145" priority="8426">
      <formula>$CI$1=2</formula>
    </cfRule>
  </conditionalFormatting>
  <conditionalFormatting sqref="AO597">
    <cfRule type="expression" dxfId="2144" priority="8425">
      <formula>$CI$1=3</formula>
    </cfRule>
  </conditionalFormatting>
  <conditionalFormatting sqref="AO598">
    <cfRule type="expression" dxfId="2143" priority="8424">
      <formula>$CI$1=4</formula>
    </cfRule>
  </conditionalFormatting>
  <conditionalFormatting sqref="AO605">
    <cfRule type="expression" dxfId="2142" priority="8339">
      <formula>$CI$1=1</formula>
    </cfRule>
  </conditionalFormatting>
  <conditionalFormatting sqref="AO606">
    <cfRule type="expression" dxfId="2141" priority="8338">
      <formula>$CI$1=2</formula>
    </cfRule>
  </conditionalFormatting>
  <conditionalFormatting sqref="AO607">
    <cfRule type="expression" dxfId="2140" priority="8337">
      <formula>$CI$1=3</formula>
    </cfRule>
  </conditionalFormatting>
  <conditionalFormatting sqref="AO608">
    <cfRule type="expression" dxfId="2139" priority="8336">
      <formula>$CI$1=4</formula>
    </cfRule>
  </conditionalFormatting>
  <conditionalFormatting sqref="AO615">
    <cfRule type="expression" dxfId="2138" priority="8251">
      <formula>$CI$1=1</formula>
    </cfRule>
  </conditionalFormatting>
  <conditionalFormatting sqref="AO616">
    <cfRule type="expression" dxfId="2137" priority="8250">
      <formula>$CI$1=2</formula>
    </cfRule>
  </conditionalFormatting>
  <conditionalFormatting sqref="AO617">
    <cfRule type="expression" dxfId="2136" priority="8249">
      <formula>$CI$1=3</formula>
    </cfRule>
  </conditionalFormatting>
  <conditionalFormatting sqref="AO618">
    <cfRule type="expression" dxfId="2135" priority="8248">
      <formula>$CI$1=4</formula>
    </cfRule>
  </conditionalFormatting>
  <conditionalFormatting sqref="AO625">
    <cfRule type="expression" dxfId="2134" priority="8163">
      <formula>$CI$1=1</formula>
    </cfRule>
  </conditionalFormatting>
  <conditionalFormatting sqref="AO626">
    <cfRule type="expression" dxfId="2133" priority="8162">
      <formula>$CI$1=2</formula>
    </cfRule>
  </conditionalFormatting>
  <conditionalFormatting sqref="AO627">
    <cfRule type="expression" dxfId="2132" priority="8161">
      <formula>$CI$1=3</formula>
    </cfRule>
  </conditionalFormatting>
  <conditionalFormatting sqref="AO628">
    <cfRule type="expression" dxfId="2131" priority="8160">
      <formula>$CI$1=4</formula>
    </cfRule>
  </conditionalFormatting>
  <conditionalFormatting sqref="AO635">
    <cfRule type="expression" dxfId="2130" priority="8075">
      <formula>$CI$1=1</formula>
    </cfRule>
  </conditionalFormatting>
  <conditionalFormatting sqref="AO636">
    <cfRule type="expression" dxfId="2129" priority="8074">
      <formula>$CI$1=2</formula>
    </cfRule>
  </conditionalFormatting>
  <conditionalFormatting sqref="AO637">
    <cfRule type="expression" dxfId="2128" priority="8073">
      <formula>$CI$1=3</formula>
    </cfRule>
  </conditionalFormatting>
  <conditionalFormatting sqref="AO638">
    <cfRule type="expression" dxfId="2127" priority="8072">
      <formula>$CI$1=4</formula>
    </cfRule>
  </conditionalFormatting>
  <conditionalFormatting sqref="AO645">
    <cfRule type="expression" dxfId="2126" priority="7987">
      <formula>$CI$1=1</formula>
    </cfRule>
  </conditionalFormatting>
  <conditionalFormatting sqref="AO646">
    <cfRule type="expression" dxfId="2125" priority="7986">
      <formula>$CI$1=2</formula>
    </cfRule>
  </conditionalFormatting>
  <conditionalFormatting sqref="AO647">
    <cfRule type="expression" dxfId="2124" priority="7985">
      <formula>$CI$1=3</formula>
    </cfRule>
  </conditionalFormatting>
  <conditionalFormatting sqref="AO648">
    <cfRule type="expression" dxfId="2123" priority="7984">
      <formula>$CI$1=4</formula>
    </cfRule>
  </conditionalFormatting>
  <conditionalFormatting sqref="AO655">
    <cfRule type="expression" dxfId="2122" priority="7899">
      <formula>$CI$1=1</formula>
    </cfRule>
  </conditionalFormatting>
  <conditionalFormatting sqref="AO656">
    <cfRule type="expression" dxfId="2121" priority="7898">
      <formula>$CI$1=2</formula>
    </cfRule>
  </conditionalFormatting>
  <conditionalFormatting sqref="AO657">
    <cfRule type="expression" dxfId="2120" priority="7897">
      <formula>$CI$1=3</formula>
    </cfRule>
  </conditionalFormatting>
  <conditionalFormatting sqref="AO658">
    <cfRule type="expression" dxfId="2119" priority="7896">
      <formula>$CI$1=4</formula>
    </cfRule>
  </conditionalFormatting>
  <conditionalFormatting sqref="AO665">
    <cfRule type="expression" dxfId="2118" priority="7811">
      <formula>$CI$1=1</formula>
    </cfRule>
  </conditionalFormatting>
  <conditionalFormatting sqref="AO666">
    <cfRule type="expression" dxfId="2117" priority="7810">
      <formula>$CI$1=2</formula>
    </cfRule>
  </conditionalFormatting>
  <conditionalFormatting sqref="AO667">
    <cfRule type="expression" dxfId="2116" priority="7809">
      <formula>$CI$1=3</formula>
    </cfRule>
  </conditionalFormatting>
  <conditionalFormatting sqref="AO668">
    <cfRule type="expression" dxfId="2115" priority="7808">
      <formula>$CI$1=4</formula>
    </cfRule>
  </conditionalFormatting>
  <conditionalFormatting sqref="AO675">
    <cfRule type="expression" dxfId="2114" priority="7723">
      <formula>$CI$1=1</formula>
    </cfRule>
  </conditionalFormatting>
  <conditionalFormatting sqref="AO676">
    <cfRule type="expression" dxfId="2113" priority="7722">
      <formula>$CI$1=2</formula>
    </cfRule>
  </conditionalFormatting>
  <conditionalFormatting sqref="AO677">
    <cfRule type="expression" dxfId="2112" priority="7721">
      <formula>$CI$1=3</formula>
    </cfRule>
  </conditionalFormatting>
  <conditionalFormatting sqref="AO678">
    <cfRule type="expression" dxfId="2111" priority="7720">
      <formula>$CI$1=4</formula>
    </cfRule>
  </conditionalFormatting>
  <conditionalFormatting sqref="AO685">
    <cfRule type="expression" dxfId="2110" priority="7635">
      <formula>$CI$1=1</formula>
    </cfRule>
  </conditionalFormatting>
  <conditionalFormatting sqref="AO686">
    <cfRule type="expression" dxfId="2109" priority="7634">
      <formula>$CI$1=2</formula>
    </cfRule>
  </conditionalFormatting>
  <conditionalFormatting sqref="AO687">
    <cfRule type="expression" dxfId="2108" priority="7633">
      <formula>$CI$1=3</formula>
    </cfRule>
  </conditionalFormatting>
  <conditionalFormatting sqref="AO688">
    <cfRule type="expression" dxfId="2107" priority="7632">
      <formula>$CI$1=4</formula>
    </cfRule>
  </conditionalFormatting>
  <conditionalFormatting sqref="AO695">
    <cfRule type="expression" dxfId="2106" priority="7547">
      <formula>$CI$1=1</formula>
    </cfRule>
  </conditionalFormatting>
  <conditionalFormatting sqref="AO696">
    <cfRule type="expression" dxfId="2105" priority="7546">
      <formula>$CI$1=2</formula>
    </cfRule>
  </conditionalFormatting>
  <conditionalFormatting sqref="AO697">
    <cfRule type="expression" dxfId="2104" priority="7545">
      <formula>$CI$1=3</formula>
    </cfRule>
  </conditionalFormatting>
  <conditionalFormatting sqref="AO698">
    <cfRule type="expression" dxfId="2103" priority="7544">
      <formula>$CI$1=4</formula>
    </cfRule>
  </conditionalFormatting>
  <conditionalFormatting sqref="AO705">
    <cfRule type="expression" dxfId="2102" priority="7459">
      <formula>$CI$1=1</formula>
    </cfRule>
  </conditionalFormatting>
  <conditionalFormatting sqref="AO706">
    <cfRule type="expression" dxfId="2101" priority="7458">
      <formula>$CI$1=2</formula>
    </cfRule>
  </conditionalFormatting>
  <conditionalFormatting sqref="AO707">
    <cfRule type="expression" dxfId="2100" priority="7457">
      <formula>$CI$1=3</formula>
    </cfRule>
  </conditionalFormatting>
  <conditionalFormatting sqref="AO708">
    <cfRule type="expression" dxfId="2099" priority="7456">
      <formula>$CI$1=4</formula>
    </cfRule>
  </conditionalFormatting>
  <conditionalFormatting sqref="AO715">
    <cfRule type="expression" dxfId="2098" priority="7371">
      <formula>$CI$1=1</formula>
    </cfRule>
  </conditionalFormatting>
  <conditionalFormatting sqref="AO716">
    <cfRule type="expression" dxfId="2097" priority="7370">
      <formula>$CI$1=2</formula>
    </cfRule>
  </conditionalFormatting>
  <conditionalFormatting sqref="AO717">
    <cfRule type="expression" dxfId="2096" priority="7369">
      <formula>$CI$1=3</formula>
    </cfRule>
  </conditionalFormatting>
  <conditionalFormatting sqref="AO718">
    <cfRule type="expression" dxfId="2095" priority="7368">
      <formula>$CI$1=4</formula>
    </cfRule>
  </conditionalFormatting>
  <conditionalFormatting sqref="AO725">
    <cfRule type="expression" dxfId="2094" priority="7283">
      <formula>$CI$1=1</formula>
    </cfRule>
  </conditionalFormatting>
  <conditionalFormatting sqref="AO726">
    <cfRule type="expression" dxfId="2093" priority="7282">
      <formula>$CI$1=2</formula>
    </cfRule>
  </conditionalFormatting>
  <conditionalFormatting sqref="AO727">
    <cfRule type="expression" dxfId="2092" priority="7281">
      <formula>$CI$1=3</formula>
    </cfRule>
  </conditionalFormatting>
  <conditionalFormatting sqref="AO728">
    <cfRule type="expression" dxfId="2091" priority="7280">
      <formula>$CI$1=4</formula>
    </cfRule>
  </conditionalFormatting>
  <conditionalFormatting sqref="AO735">
    <cfRule type="expression" dxfId="2090" priority="7195">
      <formula>$CI$1=1</formula>
    </cfRule>
  </conditionalFormatting>
  <conditionalFormatting sqref="AO736">
    <cfRule type="expression" dxfId="2089" priority="7194">
      <formula>$CI$1=2</formula>
    </cfRule>
  </conditionalFormatting>
  <conditionalFormatting sqref="AO737">
    <cfRule type="expression" dxfId="2088" priority="7193">
      <formula>$CI$1=3</formula>
    </cfRule>
  </conditionalFormatting>
  <conditionalFormatting sqref="AO738">
    <cfRule type="expression" dxfId="2087" priority="7192">
      <formula>$CI$1=4</formula>
    </cfRule>
  </conditionalFormatting>
  <conditionalFormatting sqref="AO745">
    <cfRule type="expression" dxfId="2086" priority="7107">
      <formula>$CI$1=1</formula>
    </cfRule>
  </conditionalFormatting>
  <conditionalFormatting sqref="AO746">
    <cfRule type="expression" dxfId="2085" priority="7106">
      <formula>$CI$1=2</formula>
    </cfRule>
  </conditionalFormatting>
  <conditionalFormatting sqref="AO747">
    <cfRule type="expression" dxfId="2084" priority="7105">
      <formula>$CI$1=3</formula>
    </cfRule>
  </conditionalFormatting>
  <conditionalFormatting sqref="AO748">
    <cfRule type="expression" dxfId="2083" priority="7104">
      <formula>$CI$1=4</formula>
    </cfRule>
  </conditionalFormatting>
  <conditionalFormatting sqref="AO755">
    <cfRule type="expression" dxfId="2082" priority="7019">
      <formula>$CI$1=1</formula>
    </cfRule>
  </conditionalFormatting>
  <conditionalFormatting sqref="AO756">
    <cfRule type="expression" dxfId="2081" priority="7018">
      <formula>$CI$1=2</formula>
    </cfRule>
  </conditionalFormatting>
  <conditionalFormatting sqref="AO757">
    <cfRule type="expression" dxfId="2080" priority="7017">
      <formula>$CI$1=3</formula>
    </cfRule>
  </conditionalFormatting>
  <conditionalFormatting sqref="AO758">
    <cfRule type="expression" dxfId="2079" priority="7016">
      <formula>$CI$1=4</formula>
    </cfRule>
  </conditionalFormatting>
  <conditionalFormatting sqref="AO765">
    <cfRule type="expression" dxfId="2078" priority="6931">
      <formula>$CI$1=1</formula>
    </cfRule>
  </conditionalFormatting>
  <conditionalFormatting sqref="AO766">
    <cfRule type="expression" dxfId="2077" priority="6930">
      <formula>$CI$1=2</formula>
    </cfRule>
  </conditionalFormatting>
  <conditionalFormatting sqref="AO767">
    <cfRule type="expression" dxfId="2076" priority="6929">
      <formula>$CI$1=3</formula>
    </cfRule>
  </conditionalFormatting>
  <conditionalFormatting sqref="AO768">
    <cfRule type="expression" dxfId="2075" priority="6928">
      <formula>$CI$1=4</formula>
    </cfRule>
  </conditionalFormatting>
  <conditionalFormatting sqref="AO775">
    <cfRule type="expression" dxfId="2074" priority="6843">
      <formula>$CI$1=1</formula>
    </cfRule>
  </conditionalFormatting>
  <conditionalFormatting sqref="AO776">
    <cfRule type="expression" dxfId="2073" priority="6842">
      <formula>$CI$1=2</formula>
    </cfRule>
  </conditionalFormatting>
  <conditionalFormatting sqref="AO777">
    <cfRule type="expression" dxfId="2072" priority="6841">
      <formula>$CI$1=3</formula>
    </cfRule>
  </conditionalFormatting>
  <conditionalFormatting sqref="AO778">
    <cfRule type="expression" dxfId="2071" priority="6840">
      <formula>$CI$1=4</formula>
    </cfRule>
  </conditionalFormatting>
  <conditionalFormatting sqref="AO785">
    <cfRule type="expression" dxfId="2070" priority="6755">
      <formula>$CI$1=1</formula>
    </cfRule>
  </conditionalFormatting>
  <conditionalFormatting sqref="AO786">
    <cfRule type="expression" dxfId="2069" priority="6754">
      <formula>$CI$1=2</formula>
    </cfRule>
  </conditionalFormatting>
  <conditionalFormatting sqref="AO787">
    <cfRule type="expression" dxfId="2068" priority="6753">
      <formula>$CI$1=3</formula>
    </cfRule>
  </conditionalFormatting>
  <conditionalFormatting sqref="AO788">
    <cfRule type="expression" dxfId="2067" priority="6752">
      <formula>$CI$1=4</formula>
    </cfRule>
  </conditionalFormatting>
  <conditionalFormatting sqref="AO795">
    <cfRule type="expression" dxfId="2066" priority="6667">
      <formula>$CI$1=1</formula>
    </cfRule>
  </conditionalFormatting>
  <conditionalFormatting sqref="AO796">
    <cfRule type="expression" dxfId="2065" priority="6666">
      <formula>$CI$1=2</formula>
    </cfRule>
  </conditionalFormatting>
  <conditionalFormatting sqref="AO797">
    <cfRule type="expression" dxfId="2064" priority="6665">
      <formula>$CI$1=3</formula>
    </cfRule>
  </conditionalFormatting>
  <conditionalFormatting sqref="AO798">
    <cfRule type="expression" dxfId="2063" priority="6664">
      <formula>$CI$1=4</formula>
    </cfRule>
  </conditionalFormatting>
  <conditionalFormatting sqref="AO805">
    <cfRule type="expression" dxfId="2062" priority="6579">
      <formula>$CI$1=1</formula>
    </cfRule>
  </conditionalFormatting>
  <conditionalFormatting sqref="AO806">
    <cfRule type="expression" dxfId="2061" priority="6578">
      <formula>$CI$1=2</formula>
    </cfRule>
  </conditionalFormatting>
  <conditionalFormatting sqref="AO807">
    <cfRule type="expression" dxfId="2060" priority="6577">
      <formula>$CI$1=3</formula>
    </cfRule>
  </conditionalFormatting>
  <conditionalFormatting sqref="AO808">
    <cfRule type="expression" dxfId="2059" priority="6576">
      <formula>$CI$1=4</formula>
    </cfRule>
  </conditionalFormatting>
  <conditionalFormatting sqref="AO815">
    <cfRule type="expression" dxfId="2058" priority="6491">
      <formula>$CI$1=1</formula>
    </cfRule>
  </conditionalFormatting>
  <conditionalFormatting sqref="AO816">
    <cfRule type="expression" dxfId="2057" priority="6490">
      <formula>$CI$1=2</formula>
    </cfRule>
  </conditionalFormatting>
  <conditionalFormatting sqref="AO817">
    <cfRule type="expression" dxfId="2056" priority="6489">
      <formula>$CI$1=3</formula>
    </cfRule>
  </conditionalFormatting>
  <conditionalFormatting sqref="AO818">
    <cfRule type="expression" dxfId="2055" priority="6488">
      <formula>$CI$1=4</formula>
    </cfRule>
  </conditionalFormatting>
  <conditionalFormatting sqref="AO825">
    <cfRule type="expression" dxfId="2054" priority="6403">
      <formula>$CI$1=1</formula>
    </cfRule>
  </conditionalFormatting>
  <conditionalFormatting sqref="AO826">
    <cfRule type="expression" dxfId="2053" priority="6402">
      <formula>$CI$1=2</formula>
    </cfRule>
  </conditionalFormatting>
  <conditionalFormatting sqref="AO827">
    <cfRule type="expression" dxfId="2052" priority="6401">
      <formula>$CI$1=3</formula>
    </cfRule>
  </conditionalFormatting>
  <conditionalFormatting sqref="AO828">
    <cfRule type="expression" dxfId="2051" priority="6400">
      <formula>$CI$1=4</formula>
    </cfRule>
  </conditionalFormatting>
  <conditionalFormatting sqref="AO835">
    <cfRule type="expression" dxfId="2050" priority="6315">
      <formula>$CI$1=1</formula>
    </cfRule>
  </conditionalFormatting>
  <conditionalFormatting sqref="AO836">
    <cfRule type="expression" dxfId="2049" priority="6314">
      <formula>$CI$1=2</formula>
    </cfRule>
  </conditionalFormatting>
  <conditionalFormatting sqref="AO837">
    <cfRule type="expression" dxfId="2048" priority="6313">
      <formula>$CI$1=3</formula>
    </cfRule>
  </conditionalFormatting>
  <conditionalFormatting sqref="AO838">
    <cfRule type="expression" dxfId="2047" priority="6312">
      <formula>$CI$1=4</formula>
    </cfRule>
  </conditionalFormatting>
  <conditionalFormatting sqref="AO845">
    <cfRule type="expression" dxfId="2046" priority="6227">
      <formula>$CI$1=1</formula>
    </cfRule>
  </conditionalFormatting>
  <conditionalFormatting sqref="AO846">
    <cfRule type="expression" dxfId="2045" priority="6226">
      <formula>$CI$1=2</formula>
    </cfRule>
  </conditionalFormatting>
  <conditionalFormatting sqref="AO847">
    <cfRule type="expression" dxfId="2044" priority="6225">
      <formula>$CI$1=3</formula>
    </cfRule>
  </conditionalFormatting>
  <conditionalFormatting sqref="AO848">
    <cfRule type="expression" dxfId="2043" priority="6224">
      <formula>$CI$1=4</formula>
    </cfRule>
  </conditionalFormatting>
  <conditionalFormatting sqref="AO855">
    <cfRule type="expression" dxfId="2042" priority="6139">
      <formula>$CI$1=1</formula>
    </cfRule>
  </conditionalFormatting>
  <conditionalFormatting sqref="AO856">
    <cfRule type="expression" dxfId="2041" priority="6138">
      <formula>$CI$1=2</formula>
    </cfRule>
  </conditionalFormatting>
  <conditionalFormatting sqref="AO857">
    <cfRule type="expression" dxfId="2040" priority="6137">
      <formula>$CI$1=3</formula>
    </cfRule>
  </conditionalFormatting>
  <conditionalFormatting sqref="AO858">
    <cfRule type="expression" dxfId="2039" priority="6136">
      <formula>$CI$1=4</formula>
    </cfRule>
  </conditionalFormatting>
  <conditionalFormatting sqref="AO865">
    <cfRule type="expression" dxfId="2038" priority="6051">
      <formula>$CI$1=1</formula>
    </cfRule>
  </conditionalFormatting>
  <conditionalFormatting sqref="AO866">
    <cfRule type="expression" dxfId="2037" priority="6050">
      <formula>$CI$1=2</formula>
    </cfRule>
  </conditionalFormatting>
  <conditionalFormatting sqref="AO867">
    <cfRule type="expression" dxfId="2036" priority="6049">
      <formula>$CI$1=3</formula>
    </cfRule>
  </conditionalFormatting>
  <conditionalFormatting sqref="AO868">
    <cfRule type="expression" dxfId="2035" priority="6048">
      <formula>$CI$1=4</formula>
    </cfRule>
  </conditionalFormatting>
  <conditionalFormatting sqref="AO875">
    <cfRule type="expression" dxfId="2034" priority="5963">
      <formula>$CI$1=1</formula>
    </cfRule>
  </conditionalFormatting>
  <conditionalFormatting sqref="AO876">
    <cfRule type="expression" dxfId="2033" priority="5962">
      <formula>$CI$1=2</formula>
    </cfRule>
  </conditionalFormatting>
  <conditionalFormatting sqref="AO877">
    <cfRule type="expression" dxfId="2032" priority="5961">
      <formula>$CI$1=3</formula>
    </cfRule>
  </conditionalFormatting>
  <conditionalFormatting sqref="AO878">
    <cfRule type="expression" dxfId="2031" priority="5960">
      <formula>$CI$1=4</formula>
    </cfRule>
  </conditionalFormatting>
  <conditionalFormatting sqref="AO885">
    <cfRule type="expression" dxfId="2030" priority="5875">
      <formula>$CI$1=1</formula>
    </cfRule>
  </conditionalFormatting>
  <conditionalFormatting sqref="AO886">
    <cfRule type="expression" dxfId="2029" priority="5874">
      <formula>$CI$1=2</formula>
    </cfRule>
  </conditionalFormatting>
  <conditionalFormatting sqref="AO887">
    <cfRule type="expression" dxfId="2028" priority="5873">
      <formula>$CI$1=3</formula>
    </cfRule>
  </conditionalFormatting>
  <conditionalFormatting sqref="AO888">
    <cfRule type="expression" dxfId="2027" priority="5872">
      <formula>$CI$1=4</formula>
    </cfRule>
  </conditionalFormatting>
  <conditionalFormatting sqref="AO895">
    <cfRule type="expression" dxfId="2026" priority="5787">
      <formula>$CI$1=1</formula>
    </cfRule>
  </conditionalFormatting>
  <conditionalFormatting sqref="AO896">
    <cfRule type="expression" dxfId="2025" priority="5786">
      <formula>$CI$1=2</formula>
    </cfRule>
  </conditionalFormatting>
  <conditionalFormatting sqref="AO897">
    <cfRule type="expression" dxfId="2024" priority="5785">
      <formula>$CI$1=3</formula>
    </cfRule>
  </conditionalFormatting>
  <conditionalFormatting sqref="AO898">
    <cfRule type="expression" dxfId="2023" priority="5784">
      <formula>$CI$1=4</formula>
    </cfRule>
  </conditionalFormatting>
  <conditionalFormatting sqref="AO905">
    <cfRule type="expression" dxfId="2022" priority="5699">
      <formula>$CI$1=1</formula>
    </cfRule>
  </conditionalFormatting>
  <conditionalFormatting sqref="AO906">
    <cfRule type="expression" dxfId="2021" priority="5698">
      <formula>$CI$1=2</formula>
    </cfRule>
  </conditionalFormatting>
  <conditionalFormatting sqref="AO907">
    <cfRule type="expression" dxfId="2020" priority="5697">
      <formula>$CI$1=3</formula>
    </cfRule>
  </conditionalFormatting>
  <conditionalFormatting sqref="AO908">
    <cfRule type="expression" dxfId="2019" priority="5696">
      <formula>$CI$1=4</formula>
    </cfRule>
  </conditionalFormatting>
  <conditionalFormatting sqref="AO915">
    <cfRule type="expression" dxfId="2018" priority="5611">
      <formula>$CI$1=1</formula>
    </cfRule>
  </conditionalFormatting>
  <conditionalFormatting sqref="AO916">
    <cfRule type="expression" dxfId="2017" priority="5610">
      <formula>$CI$1=2</formula>
    </cfRule>
  </conditionalFormatting>
  <conditionalFormatting sqref="AO917">
    <cfRule type="expression" dxfId="2016" priority="5609">
      <formula>$CI$1=3</formula>
    </cfRule>
  </conditionalFormatting>
  <conditionalFormatting sqref="AO918">
    <cfRule type="expression" dxfId="2015" priority="5608">
      <formula>$CI$1=4</formula>
    </cfRule>
  </conditionalFormatting>
  <conditionalFormatting sqref="AO925">
    <cfRule type="expression" dxfId="2014" priority="5523">
      <formula>$CI$1=1</formula>
    </cfRule>
  </conditionalFormatting>
  <conditionalFormatting sqref="AO926">
    <cfRule type="expression" dxfId="2013" priority="5522">
      <formula>$CI$1=2</formula>
    </cfRule>
  </conditionalFormatting>
  <conditionalFormatting sqref="AO927">
    <cfRule type="expression" dxfId="2012" priority="5521">
      <formula>$CI$1=3</formula>
    </cfRule>
  </conditionalFormatting>
  <conditionalFormatting sqref="AO928">
    <cfRule type="expression" dxfId="2011" priority="5520">
      <formula>$CI$1=4</formula>
    </cfRule>
  </conditionalFormatting>
  <conditionalFormatting sqref="AO935">
    <cfRule type="expression" dxfId="2010" priority="5435">
      <formula>$CI$1=1</formula>
    </cfRule>
  </conditionalFormatting>
  <conditionalFormatting sqref="AO936">
    <cfRule type="expression" dxfId="2009" priority="5434">
      <formula>$CI$1=2</formula>
    </cfRule>
  </conditionalFormatting>
  <conditionalFormatting sqref="AO937">
    <cfRule type="expression" dxfId="2008" priority="5433">
      <formula>$CI$1=3</formula>
    </cfRule>
  </conditionalFormatting>
  <conditionalFormatting sqref="AO938">
    <cfRule type="expression" dxfId="2007" priority="5432">
      <formula>$CI$1=4</formula>
    </cfRule>
  </conditionalFormatting>
  <conditionalFormatting sqref="AO945">
    <cfRule type="expression" dxfId="2006" priority="5347">
      <formula>$CI$1=1</formula>
    </cfRule>
  </conditionalFormatting>
  <conditionalFormatting sqref="AO946">
    <cfRule type="expression" dxfId="2005" priority="5346">
      <formula>$CI$1=2</formula>
    </cfRule>
  </conditionalFormatting>
  <conditionalFormatting sqref="AO947">
    <cfRule type="expression" dxfId="2004" priority="5345">
      <formula>$CI$1=3</formula>
    </cfRule>
  </conditionalFormatting>
  <conditionalFormatting sqref="AO948">
    <cfRule type="expression" dxfId="2003" priority="5344">
      <formula>$CI$1=4</formula>
    </cfRule>
  </conditionalFormatting>
  <conditionalFormatting sqref="AO955">
    <cfRule type="expression" dxfId="2002" priority="5259">
      <formula>$CI$1=1</formula>
    </cfRule>
  </conditionalFormatting>
  <conditionalFormatting sqref="AO956">
    <cfRule type="expression" dxfId="2001" priority="5258">
      <formula>$CI$1=2</formula>
    </cfRule>
  </conditionalFormatting>
  <conditionalFormatting sqref="AO957">
    <cfRule type="expression" dxfId="2000" priority="5257">
      <formula>$CI$1=3</formula>
    </cfRule>
  </conditionalFormatting>
  <conditionalFormatting sqref="AO958">
    <cfRule type="expression" dxfId="1999" priority="5256">
      <formula>$CI$1=4</formula>
    </cfRule>
  </conditionalFormatting>
  <conditionalFormatting sqref="AO965">
    <cfRule type="expression" dxfId="1998" priority="5171">
      <formula>$CI$1=1</formula>
    </cfRule>
  </conditionalFormatting>
  <conditionalFormatting sqref="AO966">
    <cfRule type="expression" dxfId="1997" priority="5170">
      <formula>$CI$1=2</formula>
    </cfRule>
  </conditionalFormatting>
  <conditionalFormatting sqref="AO967">
    <cfRule type="expression" dxfId="1996" priority="5169">
      <formula>$CI$1=3</formula>
    </cfRule>
  </conditionalFormatting>
  <conditionalFormatting sqref="AO968">
    <cfRule type="expression" dxfId="1995" priority="5168">
      <formula>$CI$1=4</formula>
    </cfRule>
  </conditionalFormatting>
  <conditionalFormatting sqref="AO975">
    <cfRule type="expression" dxfId="1994" priority="5083">
      <formula>$CI$1=1</formula>
    </cfRule>
  </conditionalFormatting>
  <conditionalFormatting sqref="AO976">
    <cfRule type="expression" dxfId="1993" priority="5082">
      <formula>$CI$1=2</formula>
    </cfRule>
  </conditionalFormatting>
  <conditionalFormatting sqref="AO977">
    <cfRule type="expression" dxfId="1992" priority="5081">
      <formula>$CI$1=3</formula>
    </cfRule>
  </conditionalFormatting>
  <conditionalFormatting sqref="AO978">
    <cfRule type="expression" dxfId="1991" priority="5080">
      <formula>$CI$1=4</formula>
    </cfRule>
  </conditionalFormatting>
  <conditionalFormatting sqref="AO985">
    <cfRule type="expression" dxfId="1990" priority="4995">
      <formula>$CI$1=1</formula>
    </cfRule>
  </conditionalFormatting>
  <conditionalFormatting sqref="AO986">
    <cfRule type="expression" dxfId="1989" priority="4994">
      <formula>$CI$1=2</formula>
    </cfRule>
  </conditionalFormatting>
  <conditionalFormatting sqref="AO987">
    <cfRule type="expression" dxfId="1988" priority="4993">
      <formula>$CI$1=3</formula>
    </cfRule>
  </conditionalFormatting>
  <conditionalFormatting sqref="AO988">
    <cfRule type="expression" dxfId="1987" priority="4992">
      <formula>$CI$1=4</formula>
    </cfRule>
  </conditionalFormatting>
  <conditionalFormatting sqref="AO995">
    <cfRule type="expression" dxfId="1986" priority="4907">
      <formula>$CI$1=1</formula>
    </cfRule>
  </conditionalFormatting>
  <conditionalFormatting sqref="AO996">
    <cfRule type="expression" dxfId="1985" priority="4906">
      <formula>$CI$1=2</formula>
    </cfRule>
  </conditionalFormatting>
  <conditionalFormatting sqref="AO997">
    <cfRule type="expression" dxfId="1984" priority="4905">
      <formula>$CI$1=3</formula>
    </cfRule>
  </conditionalFormatting>
  <conditionalFormatting sqref="AO998">
    <cfRule type="expression" dxfId="1983" priority="4904">
      <formula>$CI$1=4</formula>
    </cfRule>
  </conditionalFormatting>
  <conditionalFormatting sqref="AO1005">
    <cfRule type="expression" dxfId="1982" priority="4819">
      <formula>$CI$1=1</formula>
    </cfRule>
  </conditionalFormatting>
  <conditionalFormatting sqref="AO1006">
    <cfRule type="expression" dxfId="1981" priority="4818">
      <formula>$CI$1=2</formula>
    </cfRule>
  </conditionalFormatting>
  <conditionalFormatting sqref="AO1007">
    <cfRule type="expression" dxfId="1980" priority="4817">
      <formula>$CI$1=3</formula>
    </cfRule>
  </conditionalFormatting>
  <conditionalFormatting sqref="AO1008">
    <cfRule type="expression" dxfId="1979" priority="4816">
      <formula>$CI$1=4</formula>
    </cfRule>
  </conditionalFormatting>
  <conditionalFormatting sqref="AO1015">
    <cfRule type="expression" dxfId="1978" priority="4731">
      <formula>$CI$1=1</formula>
    </cfRule>
  </conditionalFormatting>
  <conditionalFormatting sqref="AO1016">
    <cfRule type="expression" dxfId="1977" priority="4730">
      <formula>$CI$1=2</formula>
    </cfRule>
  </conditionalFormatting>
  <conditionalFormatting sqref="AO1017">
    <cfRule type="expression" dxfId="1976" priority="4729">
      <formula>$CI$1=3</formula>
    </cfRule>
  </conditionalFormatting>
  <conditionalFormatting sqref="AO1018">
    <cfRule type="expression" dxfId="1975" priority="4728">
      <formula>$CI$1=4</formula>
    </cfRule>
  </conditionalFormatting>
  <conditionalFormatting sqref="AO1025">
    <cfRule type="expression" dxfId="1974" priority="4643">
      <formula>$CI$1=1</formula>
    </cfRule>
  </conditionalFormatting>
  <conditionalFormatting sqref="AO1026">
    <cfRule type="expression" dxfId="1973" priority="4642">
      <formula>$CI$1=2</formula>
    </cfRule>
  </conditionalFormatting>
  <conditionalFormatting sqref="AO1027">
    <cfRule type="expression" dxfId="1972" priority="4641">
      <formula>$CI$1=3</formula>
    </cfRule>
  </conditionalFormatting>
  <conditionalFormatting sqref="AO1028">
    <cfRule type="expression" dxfId="1971" priority="4640">
      <formula>$CI$1=4</formula>
    </cfRule>
  </conditionalFormatting>
  <conditionalFormatting sqref="AO1035">
    <cfRule type="expression" dxfId="1970" priority="4555">
      <formula>$CI$1=1</formula>
    </cfRule>
  </conditionalFormatting>
  <conditionalFormatting sqref="AO1036">
    <cfRule type="expression" dxfId="1969" priority="4554">
      <formula>$CI$1=2</formula>
    </cfRule>
  </conditionalFormatting>
  <conditionalFormatting sqref="AO1037">
    <cfRule type="expression" dxfId="1968" priority="4553">
      <formula>$CI$1=3</formula>
    </cfRule>
  </conditionalFormatting>
  <conditionalFormatting sqref="AO1038">
    <cfRule type="expression" dxfId="1967" priority="4552">
      <formula>$CI$1=4</formula>
    </cfRule>
  </conditionalFormatting>
  <conditionalFormatting sqref="AO1045">
    <cfRule type="expression" dxfId="1966" priority="4467">
      <formula>$CI$1=1</formula>
    </cfRule>
  </conditionalFormatting>
  <conditionalFormatting sqref="AO1046">
    <cfRule type="expression" dxfId="1965" priority="4466">
      <formula>$CI$1=2</formula>
    </cfRule>
  </conditionalFormatting>
  <conditionalFormatting sqref="AO1047">
    <cfRule type="expression" dxfId="1964" priority="4465">
      <formula>$CI$1=3</formula>
    </cfRule>
  </conditionalFormatting>
  <conditionalFormatting sqref="AO1048">
    <cfRule type="expression" dxfId="1963" priority="4464">
      <formula>$CI$1=4</formula>
    </cfRule>
  </conditionalFormatting>
  <conditionalFormatting sqref="AO1055">
    <cfRule type="expression" dxfId="1962" priority="4379">
      <formula>$CI$1=1</formula>
    </cfRule>
  </conditionalFormatting>
  <conditionalFormatting sqref="AO1056">
    <cfRule type="expression" dxfId="1961" priority="4378">
      <formula>$CI$1=2</formula>
    </cfRule>
  </conditionalFormatting>
  <conditionalFormatting sqref="AO1057">
    <cfRule type="expression" dxfId="1960" priority="4377">
      <formula>$CI$1=3</formula>
    </cfRule>
  </conditionalFormatting>
  <conditionalFormatting sqref="AO1058">
    <cfRule type="expression" dxfId="1959" priority="4376">
      <formula>$CI$1=4</formula>
    </cfRule>
  </conditionalFormatting>
  <conditionalFormatting sqref="AO1065">
    <cfRule type="expression" dxfId="1958" priority="4291">
      <formula>$CI$1=1</formula>
    </cfRule>
  </conditionalFormatting>
  <conditionalFormatting sqref="AO1066">
    <cfRule type="expression" dxfId="1957" priority="4290">
      <formula>$CI$1=2</formula>
    </cfRule>
  </conditionalFormatting>
  <conditionalFormatting sqref="AO1067">
    <cfRule type="expression" dxfId="1956" priority="4289">
      <formula>$CI$1=3</formula>
    </cfRule>
  </conditionalFormatting>
  <conditionalFormatting sqref="AO1068">
    <cfRule type="expression" dxfId="1955" priority="4288">
      <formula>$CI$1=4</formula>
    </cfRule>
  </conditionalFormatting>
  <conditionalFormatting sqref="AO1075">
    <cfRule type="expression" dxfId="1954" priority="4203">
      <formula>$CI$1=1</formula>
    </cfRule>
  </conditionalFormatting>
  <conditionalFormatting sqref="AO1076">
    <cfRule type="expression" dxfId="1953" priority="4202">
      <formula>$CI$1=2</formula>
    </cfRule>
  </conditionalFormatting>
  <conditionalFormatting sqref="AO1077">
    <cfRule type="expression" dxfId="1952" priority="4201">
      <formula>$CI$1=3</formula>
    </cfRule>
  </conditionalFormatting>
  <conditionalFormatting sqref="AO1078">
    <cfRule type="expression" dxfId="1951" priority="4200">
      <formula>$CI$1=4</formula>
    </cfRule>
  </conditionalFormatting>
  <conditionalFormatting sqref="AO1085">
    <cfRule type="expression" dxfId="1950" priority="4115">
      <formula>$CI$1=1</formula>
    </cfRule>
  </conditionalFormatting>
  <conditionalFormatting sqref="AO1086">
    <cfRule type="expression" dxfId="1949" priority="4114">
      <formula>$CI$1=2</formula>
    </cfRule>
  </conditionalFormatting>
  <conditionalFormatting sqref="AO1087">
    <cfRule type="expression" dxfId="1948" priority="4113">
      <formula>$CI$1=3</formula>
    </cfRule>
  </conditionalFormatting>
  <conditionalFormatting sqref="AO1088">
    <cfRule type="expression" dxfId="1947" priority="4112">
      <formula>$CI$1=4</formula>
    </cfRule>
  </conditionalFormatting>
  <conditionalFormatting sqref="AO1095">
    <cfRule type="expression" dxfId="1946" priority="4027">
      <formula>$CI$1=1</formula>
    </cfRule>
  </conditionalFormatting>
  <conditionalFormatting sqref="AO1096">
    <cfRule type="expression" dxfId="1945" priority="4026">
      <formula>$CI$1=2</formula>
    </cfRule>
  </conditionalFormatting>
  <conditionalFormatting sqref="AO1097">
    <cfRule type="expression" dxfId="1944" priority="4025">
      <formula>$CI$1=3</formula>
    </cfRule>
  </conditionalFormatting>
  <conditionalFormatting sqref="AO1098">
    <cfRule type="expression" dxfId="1943" priority="4024">
      <formula>$CI$1=4</formula>
    </cfRule>
  </conditionalFormatting>
  <conditionalFormatting sqref="AO1105">
    <cfRule type="expression" dxfId="1942" priority="3939">
      <formula>$CI$1=1</formula>
    </cfRule>
  </conditionalFormatting>
  <conditionalFormatting sqref="AO1106">
    <cfRule type="expression" dxfId="1941" priority="3938">
      <formula>$CI$1=2</formula>
    </cfRule>
  </conditionalFormatting>
  <conditionalFormatting sqref="AO1107">
    <cfRule type="expression" dxfId="1940" priority="3937">
      <formula>$CI$1=3</formula>
    </cfRule>
  </conditionalFormatting>
  <conditionalFormatting sqref="AO1108">
    <cfRule type="expression" dxfId="1939" priority="3936">
      <formula>$CI$1=4</formula>
    </cfRule>
  </conditionalFormatting>
  <conditionalFormatting sqref="AO1115">
    <cfRule type="expression" dxfId="1938" priority="3851">
      <formula>$CI$1=1</formula>
    </cfRule>
  </conditionalFormatting>
  <conditionalFormatting sqref="AO1116">
    <cfRule type="expression" dxfId="1937" priority="3850">
      <formula>$CI$1=2</formula>
    </cfRule>
  </conditionalFormatting>
  <conditionalFormatting sqref="AO1117">
    <cfRule type="expression" dxfId="1936" priority="3849">
      <formula>$CI$1=3</formula>
    </cfRule>
  </conditionalFormatting>
  <conditionalFormatting sqref="AO1118">
    <cfRule type="expression" dxfId="1935" priority="3848">
      <formula>$CI$1=4</formula>
    </cfRule>
  </conditionalFormatting>
  <conditionalFormatting sqref="AO1125">
    <cfRule type="expression" dxfId="1934" priority="3763">
      <formula>$CI$1=1</formula>
    </cfRule>
  </conditionalFormatting>
  <conditionalFormatting sqref="AO1126">
    <cfRule type="expression" dxfId="1933" priority="3762">
      <formula>$CI$1=2</formula>
    </cfRule>
  </conditionalFormatting>
  <conditionalFormatting sqref="AO1127">
    <cfRule type="expression" dxfId="1932" priority="3761">
      <formula>$CI$1=3</formula>
    </cfRule>
  </conditionalFormatting>
  <conditionalFormatting sqref="AO1128">
    <cfRule type="expression" dxfId="1931" priority="3760">
      <formula>$CI$1=4</formula>
    </cfRule>
  </conditionalFormatting>
  <conditionalFormatting sqref="AO1135">
    <cfRule type="expression" dxfId="1930" priority="3675">
      <formula>$CI$1=1</formula>
    </cfRule>
  </conditionalFormatting>
  <conditionalFormatting sqref="AO1136">
    <cfRule type="expression" dxfId="1929" priority="3674">
      <formula>$CI$1=2</formula>
    </cfRule>
  </conditionalFormatting>
  <conditionalFormatting sqref="AO1137">
    <cfRule type="expression" dxfId="1928" priority="3673">
      <formula>$CI$1=3</formula>
    </cfRule>
  </conditionalFormatting>
  <conditionalFormatting sqref="AO1138">
    <cfRule type="expression" dxfId="1927" priority="3672">
      <formula>$CI$1=4</formula>
    </cfRule>
  </conditionalFormatting>
  <conditionalFormatting sqref="AO1145">
    <cfRule type="expression" dxfId="1926" priority="3587">
      <formula>$CI$1=1</formula>
    </cfRule>
  </conditionalFormatting>
  <conditionalFormatting sqref="AO1146">
    <cfRule type="expression" dxfId="1925" priority="3586">
      <formula>$CI$1=2</formula>
    </cfRule>
  </conditionalFormatting>
  <conditionalFormatting sqref="AO1147">
    <cfRule type="expression" dxfId="1924" priority="3585">
      <formula>$CI$1=3</formula>
    </cfRule>
  </conditionalFormatting>
  <conditionalFormatting sqref="AO1148">
    <cfRule type="expression" dxfId="1923" priority="3584">
      <formula>$CI$1=4</formula>
    </cfRule>
  </conditionalFormatting>
  <conditionalFormatting sqref="AO1155">
    <cfRule type="expression" dxfId="1922" priority="3499">
      <formula>$CI$1=1</formula>
    </cfRule>
  </conditionalFormatting>
  <conditionalFormatting sqref="AO1156">
    <cfRule type="expression" dxfId="1921" priority="3498">
      <formula>$CI$1=2</formula>
    </cfRule>
  </conditionalFormatting>
  <conditionalFormatting sqref="AO1157">
    <cfRule type="expression" dxfId="1920" priority="3497">
      <formula>$CI$1=3</formula>
    </cfRule>
  </conditionalFormatting>
  <conditionalFormatting sqref="AO1158">
    <cfRule type="expression" dxfId="1919" priority="3496">
      <formula>$CI$1=4</formula>
    </cfRule>
  </conditionalFormatting>
  <conditionalFormatting sqref="AO1165">
    <cfRule type="expression" dxfId="1918" priority="3411">
      <formula>$CI$1=1</formula>
    </cfRule>
  </conditionalFormatting>
  <conditionalFormatting sqref="AO1166">
    <cfRule type="expression" dxfId="1917" priority="3410">
      <formula>$CI$1=2</formula>
    </cfRule>
  </conditionalFormatting>
  <conditionalFormatting sqref="AO1167">
    <cfRule type="expression" dxfId="1916" priority="3409">
      <formula>$CI$1=3</formula>
    </cfRule>
  </conditionalFormatting>
  <conditionalFormatting sqref="AO1168">
    <cfRule type="expression" dxfId="1915" priority="3408">
      <formula>$CI$1=4</formula>
    </cfRule>
  </conditionalFormatting>
  <conditionalFormatting sqref="AO1175">
    <cfRule type="expression" dxfId="1914" priority="3323">
      <formula>$CI$1=1</formula>
    </cfRule>
  </conditionalFormatting>
  <conditionalFormatting sqref="AO1176">
    <cfRule type="expression" dxfId="1913" priority="3322">
      <formula>$CI$1=2</formula>
    </cfRule>
  </conditionalFormatting>
  <conditionalFormatting sqref="AO1177">
    <cfRule type="expression" dxfId="1912" priority="3321">
      <formula>$CI$1=3</formula>
    </cfRule>
  </conditionalFormatting>
  <conditionalFormatting sqref="AO1178">
    <cfRule type="expression" dxfId="1911" priority="3320">
      <formula>$CI$1=4</formula>
    </cfRule>
  </conditionalFormatting>
  <conditionalFormatting sqref="AO1185">
    <cfRule type="expression" dxfId="1910" priority="3235">
      <formula>$CI$1=1</formula>
    </cfRule>
  </conditionalFormatting>
  <conditionalFormatting sqref="AO1186">
    <cfRule type="expression" dxfId="1909" priority="3234">
      <formula>$CI$1=2</formula>
    </cfRule>
  </conditionalFormatting>
  <conditionalFormatting sqref="AO1187">
    <cfRule type="expression" dxfId="1908" priority="3233">
      <formula>$CI$1=3</formula>
    </cfRule>
  </conditionalFormatting>
  <conditionalFormatting sqref="AO1188">
    <cfRule type="expression" dxfId="1907" priority="3232">
      <formula>$CI$1=4</formula>
    </cfRule>
  </conditionalFormatting>
  <conditionalFormatting sqref="AO1195">
    <cfRule type="expression" dxfId="1906" priority="3147">
      <formula>$CI$1=1</formula>
    </cfRule>
  </conditionalFormatting>
  <conditionalFormatting sqref="AO1196">
    <cfRule type="expression" dxfId="1905" priority="3146">
      <formula>$CI$1=2</formula>
    </cfRule>
  </conditionalFormatting>
  <conditionalFormatting sqref="AO1197">
    <cfRule type="expression" dxfId="1904" priority="3145">
      <formula>$CI$1=3</formula>
    </cfRule>
  </conditionalFormatting>
  <conditionalFormatting sqref="AO1198">
    <cfRule type="expression" dxfId="1903" priority="3144">
      <formula>$CI$1=4</formula>
    </cfRule>
  </conditionalFormatting>
  <conditionalFormatting sqref="AO1205">
    <cfRule type="expression" dxfId="1902" priority="3059">
      <formula>$CI$1=1</formula>
    </cfRule>
  </conditionalFormatting>
  <conditionalFormatting sqref="AO1206">
    <cfRule type="expression" dxfId="1901" priority="3058">
      <formula>$CI$1=2</formula>
    </cfRule>
  </conditionalFormatting>
  <conditionalFormatting sqref="AO1207">
    <cfRule type="expression" dxfId="1900" priority="3057">
      <formula>$CI$1=3</formula>
    </cfRule>
  </conditionalFormatting>
  <conditionalFormatting sqref="AO1208">
    <cfRule type="expression" dxfId="1899" priority="3056">
      <formula>$CI$1=4</formula>
    </cfRule>
  </conditionalFormatting>
  <conditionalFormatting sqref="AO1215">
    <cfRule type="expression" dxfId="1898" priority="2971">
      <formula>$CI$1=1</formula>
    </cfRule>
  </conditionalFormatting>
  <conditionalFormatting sqref="AO1216">
    <cfRule type="expression" dxfId="1897" priority="2970">
      <formula>$CI$1=2</formula>
    </cfRule>
  </conditionalFormatting>
  <conditionalFormatting sqref="AO1217">
    <cfRule type="expression" dxfId="1896" priority="2969">
      <formula>$CI$1=3</formula>
    </cfRule>
  </conditionalFormatting>
  <conditionalFormatting sqref="AO1218">
    <cfRule type="expression" dxfId="1895" priority="2968">
      <formula>$CI$1=4</formula>
    </cfRule>
  </conditionalFormatting>
  <conditionalFormatting sqref="AO1225">
    <cfRule type="expression" dxfId="1894" priority="2883">
      <formula>$CI$1=1</formula>
    </cfRule>
  </conditionalFormatting>
  <conditionalFormatting sqref="AO1226">
    <cfRule type="expression" dxfId="1893" priority="2882">
      <formula>$CI$1=2</formula>
    </cfRule>
  </conditionalFormatting>
  <conditionalFormatting sqref="AO1227">
    <cfRule type="expression" dxfId="1892" priority="2881">
      <formula>$CI$1=3</formula>
    </cfRule>
  </conditionalFormatting>
  <conditionalFormatting sqref="AO1228">
    <cfRule type="expression" dxfId="1891" priority="2880">
      <formula>$CI$1=4</formula>
    </cfRule>
  </conditionalFormatting>
  <conditionalFormatting sqref="AO1235">
    <cfRule type="expression" dxfId="1890" priority="2795">
      <formula>$CI$1=1</formula>
    </cfRule>
  </conditionalFormatting>
  <conditionalFormatting sqref="AO1236">
    <cfRule type="expression" dxfId="1889" priority="2794">
      <formula>$CI$1=2</formula>
    </cfRule>
  </conditionalFormatting>
  <conditionalFormatting sqref="AO1237">
    <cfRule type="expression" dxfId="1888" priority="2793">
      <formula>$CI$1=3</formula>
    </cfRule>
  </conditionalFormatting>
  <conditionalFormatting sqref="AO1238">
    <cfRule type="expression" dxfId="1887" priority="2792">
      <formula>$CI$1=4</formula>
    </cfRule>
  </conditionalFormatting>
  <conditionalFormatting sqref="AO1245">
    <cfRule type="expression" dxfId="1886" priority="2707">
      <formula>$CI$1=1</formula>
    </cfRule>
  </conditionalFormatting>
  <conditionalFormatting sqref="AO1246">
    <cfRule type="expression" dxfId="1885" priority="2706">
      <formula>$CI$1=2</formula>
    </cfRule>
  </conditionalFormatting>
  <conditionalFormatting sqref="AO1247">
    <cfRule type="expression" dxfId="1884" priority="2705">
      <formula>$CI$1=3</formula>
    </cfRule>
  </conditionalFormatting>
  <conditionalFormatting sqref="AO1248">
    <cfRule type="expression" dxfId="1883" priority="2704">
      <formula>$CI$1=4</formula>
    </cfRule>
  </conditionalFormatting>
  <conditionalFormatting sqref="AO1255">
    <cfRule type="expression" dxfId="1882" priority="2619">
      <formula>$CI$1=1</formula>
    </cfRule>
  </conditionalFormatting>
  <conditionalFormatting sqref="AO1256">
    <cfRule type="expression" dxfId="1881" priority="2618">
      <formula>$CI$1=2</formula>
    </cfRule>
  </conditionalFormatting>
  <conditionalFormatting sqref="AO1257">
    <cfRule type="expression" dxfId="1880" priority="2617">
      <formula>$CI$1=3</formula>
    </cfRule>
  </conditionalFormatting>
  <conditionalFormatting sqref="AO1258">
    <cfRule type="expression" dxfId="1879" priority="2616">
      <formula>$CI$1=4</formula>
    </cfRule>
  </conditionalFormatting>
  <conditionalFormatting sqref="AO1265">
    <cfRule type="expression" dxfId="1878" priority="2531">
      <formula>$CI$1=1</formula>
    </cfRule>
  </conditionalFormatting>
  <conditionalFormatting sqref="AO1266">
    <cfRule type="expression" dxfId="1877" priority="2530">
      <formula>$CI$1=2</formula>
    </cfRule>
  </conditionalFormatting>
  <conditionalFormatting sqref="AO1267">
    <cfRule type="expression" dxfId="1876" priority="2529">
      <formula>$CI$1=3</formula>
    </cfRule>
  </conditionalFormatting>
  <conditionalFormatting sqref="AO1268">
    <cfRule type="expression" dxfId="1875" priority="2528">
      <formula>$CI$1=4</formula>
    </cfRule>
  </conditionalFormatting>
  <conditionalFormatting sqref="AO1275">
    <cfRule type="expression" dxfId="1874" priority="2443">
      <formula>$CI$1=1</formula>
    </cfRule>
  </conditionalFormatting>
  <conditionalFormatting sqref="AO1276">
    <cfRule type="expression" dxfId="1873" priority="2442">
      <formula>$CI$1=2</formula>
    </cfRule>
  </conditionalFormatting>
  <conditionalFormatting sqref="AO1277">
    <cfRule type="expression" dxfId="1872" priority="2441">
      <formula>$CI$1=3</formula>
    </cfRule>
  </conditionalFormatting>
  <conditionalFormatting sqref="AO1278">
    <cfRule type="expression" dxfId="1871" priority="2440">
      <formula>$CI$1=4</formula>
    </cfRule>
  </conditionalFormatting>
  <conditionalFormatting sqref="AO1285">
    <cfRule type="expression" dxfId="1870" priority="2355">
      <formula>$CI$1=1</formula>
    </cfRule>
  </conditionalFormatting>
  <conditionalFormatting sqref="AO1286">
    <cfRule type="expression" dxfId="1869" priority="2354">
      <formula>$CI$1=2</formula>
    </cfRule>
  </conditionalFormatting>
  <conditionalFormatting sqref="AO1287">
    <cfRule type="expression" dxfId="1868" priority="2353">
      <formula>$CI$1=3</formula>
    </cfRule>
  </conditionalFormatting>
  <conditionalFormatting sqref="AO1288">
    <cfRule type="expression" dxfId="1867" priority="2352">
      <formula>$CI$1=4</formula>
    </cfRule>
  </conditionalFormatting>
  <conditionalFormatting sqref="AO1295">
    <cfRule type="expression" dxfId="1866" priority="2267">
      <formula>$CI$1=1</formula>
    </cfRule>
  </conditionalFormatting>
  <conditionalFormatting sqref="AO1296">
    <cfRule type="expression" dxfId="1865" priority="2266">
      <formula>$CI$1=2</formula>
    </cfRule>
  </conditionalFormatting>
  <conditionalFormatting sqref="AO1297">
    <cfRule type="expression" dxfId="1864" priority="2265">
      <formula>$CI$1=3</formula>
    </cfRule>
  </conditionalFormatting>
  <conditionalFormatting sqref="AO1298">
    <cfRule type="expression" dxfId="1863" priority="2264">
      <formula>$CI$1=4</formula>
    </cfRule>
  </conditionalFormatting>
  <conditionalFormatting sqref="AO1305">
    <cfRule type="expression" dxfId="1862" priority="2179">
      <formula>$CI$1=1</formula>
    </cfRule>
  </conditionalFormatting>
  <conditionalFormatting sqref="AO1306">
    <cfRule type="expression" dxfId="1861" priority="2178">
      <formula>$CI$1=2</formula>
    </cfRule>
  </conditionalFormatting>
  <conditionalFormatting sqref="AO1307">
    <cfRule type="expression" dxfId="1860" priority="2177">
      <formula>$CI$1=3</formula>
    </cfRule>
  </conditionalFormatting>
  <conditionalFormatting sqref="AO1308">
    <cfRule type="expression" dxfId="1859" priority="2176">
      <formula>$CI$1=4</formula>
    </cfRule>
  </conditionalFormatting>
  <conditionalFormatting sqref="AO1315">
    <cfRule type="expression" dxfId="1858" priority="2091">
      <formula>$CI$1=1</formula>
    </cfRule>
  </conditionalFormatting>
  <conditionalFormatting sqref="AO1316">
    <cfRule type="expression" dxfId="1857" priority="2090">
      <formula>$CI$1=2</formula>
    </cfRule>
  </conditionalFormatting>
  <conditionalFormatting sqref="AO1317">
    <cfRule type="expression" dxfId="1856" priority="2089">
      <formula>$CI$1=3</formula>
    </cfRule>
  </conditionalFormatting>
  <conditionalFormatting sqref="AO1318">
    <cfRule type="expression" dxfId="1855" priority="2088">
      <formula>$CI$1=4</formula>
    </cfRule>
  </conditionalFormatting>
  <conditionalFormatting sqref="AO1325">
    <cfRule type="expression" dxfId="1854" priority="2003">
      <formula>$CI$1=1</formula>
    </cfRule>
  </conditionalFormatting>
  <conditionalFormatting sqref="AO1326">
    <cfRule type="expression" dxfId="1853" priority="2002">
      <formula>$CI$1=2</formula>
    </cfRule>
  </conditionalFormatting>
  <conditionalFormatting sqref="AO1327">
    <cfRule type="expression" dxfId="1852" priority="2001">
      <formula>$CI$1=3</formula>
    </cfRule>
  </conditionalFormatting>
  <conditionalFormatting sqref="AO1328">
    <cfRule type="expression" dxfId="1851" priority="2000">
      <formula>$CI$1=4</formula>
    </cfRule>
  </conditionalFormatting>
  <conditionalFormatting sqref="AO1335">
    <cfRule type="expression" dxfId="1850" priority="1915">
      <formula>$CI$1=1</formula>
    </cfRule>
  </conditionalFormatting>
  <conditionalFormatting sqref="AO1336">
    <cfRule type="expression" dxfId="1849" priority="1914">
      <formula>$CI$1=2</formula>
    </cfRule>
  </conditionalFormatting>
  <conditionalFormatting sqref="AO1337">
    <cfRule type="expression" dxfId="1848" priority="1913">
      <formula>$CI$1=3</formula>
    </cfRule>
  </conditionalFormatting>
  <conditionalFormatting sqref="AO1338">
    <cfRule type="expression" dxfId="1847" priority="1912">
      <formula>$CI$1=4</formula>
    </cfRule>
  </conditionalFormatting>
  <conditionalFormatting sqref="AO1345">
    <cfRule type="expression" dxfId="1846" priority="1827">
      <formula>$CI$1=1</formula>
    </cfRule>
  </conditionalFormatting>
  <conditionalFormatting sqref="AO1346">
    <cfRule type="expression" dxfId="1845" priority="1826">
      <formula>$CI$1=2</formula>
    </cfRule>
  </conditionalFormatting>
  <conditionalFormatting sqref="AO1347">
    <cfRule type="expression" dxfId="1844" priority="1825">
      <formula>$CI$1=3</formula>
    </cfRule>
  </conditionalFormatting>
  <conditionalFormatting sqref="AO1348">
    <cfRule type="expression" dxfId="1843" priority="1824">
      <formula>$CI$1=4</formula>
    </cfRule>
  </conditionalFormatting>
  <conditionalFormatting sqref="AO1355">
    <cfRule type="expression" dxfId="1842" priority="1739">
      <formula>$CI$1=1</formula>
    </cfRule>
  </conditionalFormatting>
  <conditionalFormatting sqref="AO1356">
    <cfRule type="expression" dxfId="1841" priority="1738">
      <formula>$CI$1=2</formula>
    </cfRule>
  </conditionalFormatting>
  <conditionalFormatting sqref="AO1357">
    <cfRule type="expression" dxfId="1840" priority="1737">
      <formula>$CI$1=3</formula>
    </cfRule>
  </conditionalFormatting>
  <conditionalFormatting sqref="AO1358">
    <cfRule type="expression" dxfId="1839" priority="1736">
      <formula>$CI$1=4</formula>
    </cfRule>
  </conditionalFormatting>
  <conditionalFormatting sqref="AO1365">
    <cfRule type="expression" dxfId="1838" priority="1651">
      <formula>$CI$1=1</formula>
    </cfRule>
  </conditionalFormatting>
  <conditionalFormatting sqref="AO1366">
    <cfRule type="expression" dxfId="1837" priority="1650">
      <formula>$CI$1=2</formula>
    </cfRule>
  </conditionalFormatting>
  <conditionalFormatting sqref="AO1367">
    <cfRule type="expression" dxfId="1836" priority="1649">
      <formula>$CI$1=3</formula>
    </cfRule>
  </conditionalFormatting>
  <conditionalFormatting sqref="AO1368">
    <cfRule type="expression" dxfId="1835" priority="1648">
      <formula>$CI$1=4</formula>
    </cfRule>
  </conditionalFormatting>
  <conditionalFormatting sqref="AO1375">
    <cfRule type="expression" dxfId="1834" priority="1563">
      <formula>$CI$1=1</formula>
    </cfRule>
  </conditionalFormatting>
  <conditionalFormatting sqref="AO1376">
    <cfRule type="expression" dxfId="1833" priority="1562">
      <formula>$CI$1=2</formula>
    </cfRule>
  </conditionalFormatting>
  <conditionalFormatting sqref="AO1377">
    <cfRule type="expression" dxfId="1832" priority="1561">
      <formula>$CI$1=3</formula>
    </cfRule>
  </conditionalFormatting>
  <conditionalFormatting sqref="AO1378">
    <cfRule type="expression" dxfId="1831" priority="1560">
      <formula>$CI$1=4</formula>
    </cfRule>
  </conditionalFormatting>
  <conditionalFormatting sqref="AO1385">
    <cfRule type="expression" dxfId="1830" priority="1475">
      <formula>$CI$1=1</formula>
    </cfRule>
  </conditionalFormatting>
  <conditionalFormatting sqref="AO1386">
    <cfRule type="expression" dxfId="1829" priority="1474">
      <formula>$CI$1=2</formula>
    </cfRule>
  </conditionalFormatting>
  <conditionalFormatting sqref="AO1387">
    <cfRule type="expression" dxfId="1828" priority="1473">
      <formula>$CI$1=3</formula>
    </cfRule>
  </conditionalFormatting>
  <conditionalFormatting sqref="AO1388">
    <cfRule type="expression" dxfId="1827" priority="1472">
      <formula>$CI$1=4</formula>
    </cfRule>
  </conditionalFormatting>
  <conditionalFormatting sqref="AO1395">
    <cfRule type="expression" dxfId="1826" priority="1387">
      <formula>$CI$1=1</formula>
    </cfRule>
  </conditionalFormatting>
  <conditionalFormatting sqref="AO1396">
    <cfRule type="expression" dxfId="1825" priority="1386">
      <formula>$CI$1=2</formula>
    </cfRule>
  </conditionalFormatting>
  <conditionalFormatting sqref="AO1397">
    <cfRule type="expression" dxfId="1824" priority="1385">
      <formula>$CI$1=3</formula>
    </cfRule>
  </conditionalFormatting>
  <conditionalFormatting sqref="AO1398">
    <cfRule type="expression" dxfId="1823" priority="1384">
      <formula>$CI$1=4</formula>
    </cfRule>
  </conditionalFormatting>
  <conditionalFormatting sqref="AO1405">
    <cfRule type="expression" dxfId="1822" priority="1299">
      <formula>$CI$1=1</formula>
    </cfRule>
  </conditionalFormatting>
  <conditionalFormatting sqref="AO1406">
    <cfRule type="expression" dxfId="1821" priority="1298">
      <formula>$CI$1=2</formula>
    </cfRule>
  </conditionalFormatting>
  <conditionalFormatting sqref="AO1407">
    <cfRule type="expression" dxfId="1820" priority="1297">
      <formula>$CI$1=3</formula>
    </cfRule>
  </conditionalFormatting>
  <conditionalFormatting sqref="AO1408">
    <cfRule type="expression" dxfId="1819" priority="1296">
      <formula>$CI$1=4</formula>
    </cfRule>
  </conditionalFormatting>
  <conditionalFormatting sqref="AO1415">
    <cfRule type="expression" dxfId="1818" priority="1211">
      <formula>$CI$1=1</formula>
    </cfRule>
  </conditionalFormatting>
  <conditionalFormatting sqref="AO1416">
    <cfRule type="expression" dxfId="1817" priority="1210">
      <formula>$CI$1=2</formula>
    </cfRule>
  </conditionalFormatting>
  <conditionalFormatting sqref="AO1417">
    <cfRule type="expression" dxfId="1816" priority="1209">
      <formula>$CI$1=3</formula>
    </cfRule>
  </conditionalFormatting>
  <conditionalFormatting sqref="AO1418">
    <cfRule type="expression" dxfId="1815" priority="1208">
      <formula>$CI$1=4</formula>
    </cfRule>
  </conditionalFormatting>
  <conditionalFormatting sqref="AO1425">
    <cfRule type="expression" dxfId="1814" priority="1123">
      <formula>$CI$1=1</formula>
    </cfRule>
  </conditionalFormatting>
  <conditionalFormatting sqref="AO1426">
    <cfRule type="expression" dxfId="1813" priority="1122">
      <formula>$CI$1=2</formula>
    </cfRule>
  </conditionalFormatting>
  <conditionalFormatting sqref="AO1427">
    <cfRule type="expression" dxfId="1812" priority="1121">
      <formula>$CI$1=3</formula>
    </cfRule>
  </conditionalFormatting>
  <conditionalFormatting sqref="AO1428">
    <cfRule type="expression" dxfId="1811" priority="1120">
      <formula>$CI$1=4</formula>
    </cfRule>
  </conditionalFormatting>
  <conditionalFormatting sqref="AO1435">
    <cfRule type="expression" dxfId="1810" priority="1035">
      <formula>$CI$1=1</formula>
    </cfRule>
  </conditionalFormatting>
  <conditionalFormatting sqref="AO1436">
    <cfRule type="expression" dxfId="1809" priority="1034">
      <formula>$CI$1=2</formula>
    </cfRule>
  </conditionalFormatting>
  <conditionalFormatting sqref="AO1437">
    <cfRule type="expression" dxfId="1808" priority="1033">
      <formula>$CI$1=3</formula>
    </cfRule>
  </conditionalFormatting>
  <conditionalFormatting sqref="AO1438">
    <cfRule type="expression" dxfId="1807" priority="1032">
      <formula>$CI$1=4</formula>
    </cfRule>
  </conditionalFormatting>
  <conditionalFormatting sqref="AO1445">
    <cfRule type="expression" dxfId="1806" priority="947">
      <formula>$CI$1=1</formula>
    </cfRule>
  </conditionalFormatting>
  <conditionalFormatting sqref="AO1446">
    <cfRule type="expression" dxfId="1805" priority="946">
      <formula>$CI$1=2</formula>
    </cfRule>
  </conditionalFormatting>
  <conditionalFormatting sqref="AO1447">
    <cfRule type="expression" dxfId="1804" priority="945">
      <formula>$CI$1=3</formula>
    </cfRule>
  </conditionalFormatting>
  <conditionalFormatting sqref="AO1448">
    <cfRule type="expression" dxfId="1803" priority="944">
      <formula>$CI$1=4</formula>
    </cfRule>
  </conditionalFormatting>
  <conditionalFormatting sqref="AO1455">
    <cfRule type="expression" dxfId="1802" priority="859">
      <formula>$CI$1=1</formula>
    </cfRule>
  </conditionalFormatting>
  <conditionalFormatting sqref="AO1456">
    <cfRule type="expression" dxfId="1801" priority="858">
      <formula>$CI$1=2</formula>
    </cfRule>
  </conditionalFormatting>
  <conditionalFormatting sqref="AO1457">
    <cfRule type="expression" dxfId="1800" priority="857">
      <formula>$CI$1=3</formula>
    </cfRule>
  </conditionalFormatting>
  <conditionalFormatting sqref="AO1458">
    <cfRule type="expression" dxfId="1799" priority="856">
      <formula>$CI$1=4</formula>
    </cfRule>
  </conditionalFormatting>
  <conditionalFormatting sqref="AO1465">
    <cfRule type="expression" dxfId="1798" priority="771">
      <formula>$CI$1=1</formula>
    </cfRule>
  </conditionalFormatting>
  <conditionalFormatting sqref="AO1466">
    <cfRule type="expression" dxfId="1797" priority="770">
      <formula>$CI$1=2</formula>
    </cfRule>
  </conditionalFormatting>
  <conditionalFormatting sqref="AO1467">
    <cfRule type="expression" dxfId="1796" priority="769">
      <formula>$CI$1=3</formula>
    </cfRule>
  </conditionalFormatting>
  <conditionalFormatting sqref="AO1468">
    <cfRule type="expression" dxfId="1795" priority="768">
      <formula>$CI$1=4</formula>
    </cfRule>
  </conditionalFormatting>
  <conditionalFormatting sqref="AO1475">
    <cfRule type="expression" dxfId="1794" priority="683">
      <formula>$CI$1=1</formula>
    </cfRule>
  </conditionalFormatting>
  <conditionalFormatting sqref="AO1476">
    <cfRule type="expression" dxfId="1793" priority="682">
      <formula>$CI$1=2</formula>
    </cfRule>
  </conditionalFormatting>
  <conditionalFormatting sqref="AO1477">
    <cfRule type="expression" dxfId="1792" priority="681">
      <formula>$CI$1=3</formula>
    </cfRule>
  </conditionalFormatting>
  <conditionalFormatting sqref="AO1478">
    <cfRule type="expression" dxfId="1791" priority="680">
      <formula>$CI$1=4</formula>
    </cfRule>
  </conditionalFormatting>
  <conditionalFormatting sqref="AO1485">
    <cfRule type="expression" dxfId="1790" priority="595">
      <formula>$CI$1=1</formula>
    </cfRule>
  </conditionalFormatting>
  <conditionalFormatting sqref="AO1486">
    <cfRule type="expression" dxfId="1789" priority="594">
      <formula>$CI$1=2</formula>
    </cfRule>
  </conditionalFormatting>
  <conditionalFormatting sqref="AO1487">
    <cfRule type="expression" dxfId="1788" priority="593">
      <formula>$CI$1=3</formula>
    </cfRule>
  </conditionalFormatting>
  <conditionalFormatting sqref="AO1488">
    <cfRule type="expression" dxfId="1787" priority="592">
      <formula>$CI$1=4</formula>
    </cfRule>
  </conditionalFormatting>
  <conditionalFormatting sqref="AO1495">
    <cfRule type="expression" dxfId="1786" priority="507">
      <formula>$CI$1=1</formula>
    </cfRule>
  </conditionalFormatting>
  <conditionalFormatting sqref="AO1496">
    <cfRule type="expression" dxfId="1785" priority="506">
      <formula>$CI$1=2</formula>
    </cfRule>
  </conditionalFormatting>
  <conditionalFormatting sqref="AO1497">
    <cfRule type="expression" dxfId="1784" priority="505">
      <formula>$CI$1=3</formula>
    </cfRule>
  </conditionalFormatting>
  <conditionalFormatting sqref="AO1498">
    <cfRule type="expression" dxfId="1783" priority="504">
      <formula>$CI$1=4</formula>
    </cfRule>
  </conditionalFormatting>
  <conditionalFormatting sqref="AQ5">
    <cfRule type="expression" dxfId="1782" priority="23403">
      <formula>$CI$1=1</formula>
    </cfRule>
  </conditionalFormatting>
  <conditionalFormatting sqref="AQ6">
    <cfRule type="expression" dxfId="1781" priority="23402">
      <formula>$CI$1=2</formula>
    </cfRule>
  </conditionalFormatting>
  <conditionalFormatting sqref="AQ7">
    <cfRule type="expression" dxfId="1780" priority="23401">
      <formula>$CI$1=3</formula>
    </cfRule>
  </conditionalFormatting>
  <conditionalFormatting sqref="AQ8">
    <cfRule type="expression" dxfId="1779" priority="23400">
      <formula>$CI$1=4</formula>
    </cfRule>
  </conditionalFormatting>
  <conditionalFormatting sqref="AQ15">
    <cfRule type="expression" dxfId="1778" priority="13527">
      <formula>$CI$1=1</formula>
    </cfRule>
  </conditionalFormatting>
  <conditionalFormatting sqref="AQ16">
    <cfRule type="expression" dxfId="1777" priority="13526">
      <formula>$CI$1=2</formula>
    </cfRule>
  </conditionalFormatting>
  <conditionalFormatting sqref="AQ17">
    <cfRule type="expression" dxfId="1776" priority="13525">
      <formula>$CI$1=3</formula>
    </cfRule>
  </conditionalFormatting>
  <conditionalFormatting sqref="AQ18">
    <cfRule type="expression" dxfId="1775" priority="13524">
      <formula>$CI$1=4</formula>
    </cfRule>
  </conditionalFormatting>
  <conditionalFormatting sqref="AQ25">
    <cfRule type="expression" dxfId="1774" priority="13439">
      <formula>$CI$1=1</formula>
    </cfRule>
  </conditionalFormatting>
  <conditionalFormatting sqref="AQ26">
    <cfRule type="expression" dxfId="1773" priority="13438">
      <formula>$CI$1=2</formula>
    </cfRule>
  </conditionalFormatting>
  <conditionalFormatting sqref="AQ27">
    <cfRule type="expression" dxfId="1772" priority="13437">
      <formula>$CI$1=3</formula>
    </cfRule>
  </conditionalFormatting>
  <conditionalFormatting sqref="AQ28">
    <cfRule type="expression" dxfId="1771" priority="13436">
      <formula>$CI$1=4</formula>
    </cfRule>
  </conditionalFormatting>
  <conditionalFormatting sqref="AQ35">
    <cfRule type="expression" dxfId="1770" priority="13351">
      <formula>$CI$1=1</formula>
    </cfRule>
  </conditionalFormatting>
  <conditionalFormatting sqref="AQ36">
    <cfRule type="expression" dxfId="1769" priority="13350">
      <formula>$CI$1=2</formula>
    </cfRule>
  </conditionalFormatting>
  <conditionalFormatting sqref="AQ37">
    <cfRule type="expression" dxfId="1768" priority="13349">
      <formula>$CI$1=3</formula>
    </cfRule>
  </conditionalFormatting>
  <conditionalFormatting sqref="AQ38">
    <cfRule type="expression" dxfId="1767" priority="13348">
      <formula>$CI$1=4</formula>
    </cfRule>
  </conditionalFormatting>
  <conditionalFormatting sqref="AQ45">
    <cfRule type="expression" dxfId="1766" priority="13263">
      <formula>$CI$1=1</formula>
    </cfRule>
  </conditionalFormatting>
  <conditionalFormatting sqref="AQ46">
    <cfRule type="expression" dxfId="1765" priority="13262">
      <formula>$CI$1=2</formula>
    </cfRule>
  </conditionalFormatting>
  <conditionalFormatting sqref="AQ47">
    <cfRule type="expression" dxfId="1764" priority="13261">
      <formula>$CI$1=3</formula>
    </cfRule>
  </conditionalFormatting>
  <conditionalFormatting sqref="AQ48">
    <cfRule type="expression" dxfId="1763" priority="13260">
      <formula>$CI$1=4</formula>
    </cfRule>
  </conditionalFormatting>
  <conditionalFormatting sqref="AQ55">
    <cfRule type="expression" dxfId="1762" priority="13175">
      <formula>$CI$1=1</formula>
    </cfRule>
  </conditionalFormatting>
  <conditionalFormatting sqref="AQ56">
    <cfRule type="expression" dxfId="1761" priority="13174">
      <formula>$CI$1=2</formula>
    </cfRule>
  </conditionalFormatting>
  <conditionalFormatting sqref="AQ57">
    <cfRule type="expression" dxfId="1760" priority="13173">
      <formula>$CI$1=3</formula>
    </cfRule>
  </conditionalFormatting>
  <conditionalFormatting sqref="AQ58">
    <cfRule type="expression" dxfId="1759" priority="13172">
      <formula>$CI$1=4</formula>
    </cfRule>
  </conditionalFormatting>
  <conditionalFormatting sqref="AQ65">
    <cfRule type="expression" dxfId="1758" priority="13087">
      <formula>$CI$1=1</formula>
    </cfRule>
  </conditionalFormatting>
  <conditionalFormatting sqref="AQ66">
    <cfRule type="expression" dxfId="1757" priority="13086">
      <formula>$CI$1=2</formula>
    </cfRule>
  </conditionalFormatting>
  <conditionalFormatting sqref="AQ67">
    <cfRule type="expression" dxfId="1756" priority="13085">
      <formula>$CI$1=3</formula>
    </cfRule>
  </conditionalFormatting>
  <conditionalFormatting sqref="AQ68">
    <cfRule type="expression" dxfId="1755" priority="13084">
      <formula>$CI$1=4</formula>
    </cfRule>
  </conditionalFormatting>
  <conditionalFormatting sqref="AQ75">
    <cfRule type="expression" dxfId="1754" priority="12999">
      <formula>$CI$1=1</formula>
    </cfRule>
  </conditionalFormatting>
  <conditionalFormatting sqref="AQ76">
    <cfRule type="expression" dxfId="1753" priority="12998">
      <formula>$CI$1=2</formula>
    </cfRule>
  </conditionalFormatting>
  <conditionalFormatting sqref="AQ77">
    <cfRule type="expression" dxfId="1752" priority="12997">
      <formula>$CI$1=3</formula>
    </cfRule>
  </conditionalFormatting>
  <conditionalFormatting sqref="AQ78">
    <cfRule type="expression" dxfId="1751" priority="12996">
      <formula>$CI$1=4</formula>
    </cfRule>
  </conditionalFormatting>
  <conditionalFormatting sqref="AQ85">
    <cfRule type="expression" dxfId="1750" priority="12911">
      <formula>$CI$1=1</formula>
    </cfRule>
  </conditionalFormatting>
  <conditionalFormatting sqref="AQ86">
    <cfRule type="expression" dxfId="1749" priority="12910">
      <formula>$CI$1=2</formula>
    </cfRule>
  </conditionalFormatting>
  <conditionalFormatting sqref="AQ87">
    <cfRule type="expression" dxfId="1748" priority="12909">
      <formula>$CI$1=3</formula>
    </cfRule>
  </conditionalFormatting>
  <conditionalFormatting sqref="AQ88">
    <cfRule type="expression" dxfId="1747" priority="12908">
      <formula>$CI$1=4</formula>
    </cfRule>
  </conditionalFormatting>
  <conditionalFormatting sqref="AQ95">
    <cfRule type="expression" dxfId="1746" priority="12823">
      <formula>$CI$1=1</formula>
    </cfRule>
  </conditionalFormatting>
  <conditionalFormatting sqref="AQ96">
    <cfRule type="expression" dxfId="1745" priority="12822">
      <formula>$CI$1=2</formula>
    </cfRule>
  </conditionalFormatting>
  <conditionalFormatting sqref="AQ97">
    <cfRule type="expression" dxfId="1744" priority="12821">
      <formula>$CI$1=3</formula>
    </cfRule>
  </conditionalFormatting>
  <conditionalFormatting sqref="AQ98">
    <cfRule type="expression" dxfId="1743" priority="12820">
      <formula>$CI$1=4</formula>
    </cfRule>
  </conditionalFormatting>
  <conditionalFormatting sqref="AQ105">
    <cfRule type="expression" dxfId="1742" priority="12735">
      <formula>$CI$1=1</formula>
    </cfRule>
  </conditionalFormatting>
  <conditionalFormatting sqref="AQ106">
    <cfRule type="expression" dxfId="1741" priority="12734">
      <formula>$CI$1=2</formula>
    </cfRule>
  </conditionalFormatting>
  <conditionalFormatting sqref="AQ107">
    <cfRule type="expression" dxfId="1740" priority="12733">
      <formula>$CI$1=3</formula>
    </cfRule>
  </conditionalFormatting>
  <conditionalFormatting sqref="AQ108">
    <cfRule type="expression" dxfId="1739" priority="12732">
      <formula>$CI$1=4</formula>
    </cfRule>
  </conditionalFormatting>
  <conditionalFormatting sqref="AQ115">
    <cfRule type="expression" dxfId="1738" priority="12647">
      <formula>$CI$1=1</formula>
    </cfRule>
  </conditionalFormatting>
  <conditionalFormatting sqref="AQ116">
    <cfRule type="expression" dxfId="1737" priority="12646">
      <formula>$CI$1=2</formula>
    </cfRule>
  </conditionalFormatting>
  <conditionalFormatting sqref="AQ117">
    <cfRule type="expression" dxfId="1736" priority="12645">
      <formula>$CI$1=3</formula>
    </cfRule>
  </conditionalFormatting>
  <conditionalFormatting sqref="AQ118">
    <cfRule type="expression" dxfId="1735" priority="12644">
      <formula>$CI$1=4</formula>
    </cfRule>
  </conditionalFormatting>
  <conditionalFormatting sqref="AQ125 AQ135">
    <cfRule type="expression" dxfId="1734" priority="12471">
      <formula>$CI$1=1</formula>
    </cfRule>
  </conditionalFormatting>
  <conditionalFormatting sqref="AQ126 AQ136">
    <cfRule type="expression" dxfId="1733" priority="12470">
      <formula>$CI$1=2</formula>
    </cfRule>
  </conditionalFormatting>
  <conditionalFormatting sqref="AQ127 AQ137">
    <cfRule type="expression" dxfId="1732" priority="12469">
      <formula>$CI$1=3</formula>
    </cfRule>
  </conditionalFormatting>
  <conditionalFormatting sqref="AQ128 AQ138">
    <cfRule type="expression" dxfId="1731" priority="12468">
      <formula>$CI$1=4</formula>
    </cfRule>
  </conditionalFormatting>
  <conditionalFormatting sqref="AQ145 AQ155">
    <cfRule type="expression" dxfId="1730" priority="12295">
      <formula>$CI$1=1</formula>
    </cfRule>
  </conditionalFormatting>
  <conditionalFormatting sqref="AQ146 AQ156">
    <cfRule type="expression" dxfId="1729" priority="12294">
      <formula>$CI$1=2</formula>
    </cfRule>
  </conditionalFormatting>
  <conditionalFormatting sqref="AQ147 AQ157">
    <cfRule type="expression" dxfId="1728" priority="12293">
      <formula>$CI$1=3</formula>
    </cfRule>
  </conditionalFormatting>
  <conditionalFormatting sqref="AQ148 AQ158">
    <cfRule type="expression" dxfId="1727" priority="12292">
      <formula>$CI$1=4</formula>
    </cfRule>
  </conditionalFormatting>
  <conditionalFormatting sqref="AQ165">
    <cfRule type="expression" dxfId="1726" priority="12207">
      <formula>$CI$1=1</formula>
    </cfRule>
  </conditionalFormatting>
  <conditionalFormatting sqref="AQ166">
    <cfRule type="expression" dxfId="1725" priority="12206">
      <formula>$CI$1=2</formula>
    </cfRule>
  </conditionalFormatting>
  <conditionalFormatting sqref="AQ167">
    <cfRule type="expression" dxfId="1724" priority="12205">
      <formula>$CI$1=3</formula>
    </cfRule>
  </conditionalFormatting>
  <conditionalFormatting sqref="AQ168">
    <cfRule type="expression" dxfId="1723" priority="12204">
      <formula>$CI$1=4</formula>
    </cfRule>
  </conditionalFormatting>
  <conditionalFormatting sqref="AQ175">
    <cfRule type="expression" dxfId="1722" priority="12119">
      <formula>$CI$1=1</formula>
    </cfRule>
  </conditionalFormatting>
  <conditionalFormatting sqref="AQ176">
    <cfRule type="expression" dxfId="1721" priority="12118">
      <formula>$CI$1=2</formula>
    </cfRule>
  </conditionalFormatting>
  <conditionalFormatting sqref="AQ177">
    <cfRule type="expression" dxfId="1720" priority="12117">
      <formula>$CI$1=3</formula>
    </cfRule>
  </conditionalFormatting>
  <conditionalFormatting sqref="AQ178">
    <cfRule type="expression" dxfId="1719" priority="12116">
      <formula>$CI$1=4</formula>
    </cfRule>
  </conditionalFormatting>
  <conditionalFormatting sqref="AQ185 AQ195">
    <cfRule type="expression" dxfId="1718" priority="11943">
      <formula>$CI$1=1</formula>
    </cfRule>
  </conditionalFormatting>
  <conditionalFormatting sqref="AQ186 AQ196">
    <cfRule type="expression" dxfId="1717" priority="11942">
      <formula>$CI$1=2</formula>
    </cfRule>
  </conditionalFormatting>
  <conditionalFormatting sqref="AQ187 AQ197">
    <cfRule type="expression" dxfId="1716" priority="11941">
      <formula>$CI$1=3</formula>
    </cfRule>
  </conditionalFormatting>
  <conditionalFormatting sqref="AQ188 AQ198">
    <cfRule type="expression" dxfId="1715" priority="11940">
      <formula>$CI$1=4</formula>
    </cfRule>
  </conditionalFormatting>
  <conditionalFormatting sqref="AQ205">
    <cfRule type="expression" dxfId="1714" priority="11855">
      <formula>$CI$1=1</formula>
    </cfRule>
  </conditionalFormatting>
  <conditionalFormatting sqref="AQ206">
    <cfRule type="expression" dxfId="1713" priority="11854">
      <formula>$CI$1=2</formula>
    </cfRule>
  </conditionalFormatting>
  <conditionalFormatting sqref="AQ207">
    <cfRule type="expression" dxfId="1712" priority="11853">
      <formula>$CI$1=3</formula>
    </cfRule>
  </conditionalFormatting>
  <conditionalFormatting sqref="AQ208">
    <cfRule type="expression" dxfId="1711" priority="11852">
      <formula>$CI$1=4</formula>
    </cfRule>
  </conditionalFormatting>
  <conditionalFormatting sqref="AQ215">
    <cfRule type="expression" dxfId="1710" priority="11767">
      <formula>$CI$1=1</formula>
    </cfRule>
  </conditionalFormatting>
  <conditionalFormatting sqref="AQ216">
    <cfRule type="expression" dxfId="1709" priority="11766">
      <formula>$CI$1=2</formula>
    </cfRule>
  </conditionalFormatting>
  <conditionalFormatting sqref="AQ217">
    <cfRule type="expression" dxfId="1708" priority="11765">
      <formula>$CI$1=3</formula>
    </cfRule>
  </conditionalFormatting>
  <conditionalFormatting sqref="AQ218">
    <cfRule type="expression" dxfId="1707" priority="11764">
      <formula>$CI$1=4</formula>
    </cfRule>
  </conditionalFormatting>
  <conditionalFormatting sqref="AQ225">
    <cfRule type="expression" dxfId="1706" priority="11679">
      <formula>$CI$1=1</formula>
    </cfRule>
  </conditionalFormatting>
  <conditionalFormatting sqref="AQ226">
    <cfRule type="expression" dxfId="1705" priority="11678">
      <formula>$CI$1=2</formula>
    </cfRule>
  </conditionalFormatting>
  <conditionalFormatting sqref="AQ227">
    <cfRule type="expression" dxfId="1704" priority="11677">
      <formula>$CI$1=3</formula>
    </cfRule>
  </conditionalFormatting>
  <conditionalFormatting sqref="AQ228">
    <cfRule type="expression" dxfId="1703" priority="11676">
      <formula>$CI$1=4</formula>
    </cfRule>
  </conditionalFormatting>
  <conditionalFormatting sqref="AQ235">
    <cfRule type="expression" dxfId="1702" priority="11591">
      <formula>$CI$1=1</formula>
    </cfRule>
  </conditionalFormatting>
  <conditionalFormatting sqref="AQ236">
    <cfRule type="expression" dxfId="1701" priority="11590">
      <formula>$CI$1=2</formula>
    </cfRule>
  </conditionalFormatting>
  <conditionalFormatting sqref="AQ237">
    <cfRule type="expression" dxfId="1700" priority="11589">
      <formula>$CI$1=3</formula>
    </cfRule>
  </conditionalFormatting>
  <conditionalFormatting sqref="AQ238">
    <cfRule type="expression" dxfId="1699" priority="11588">
      <formula>$CI$1=4</formula>
    </cfRule>
  </conditionalFormatting>
  <conditionalFormatting sqref="AQ245">
    <cfRule type="expression" dxfId="1698" priority="11503">
      <formula>$CI$1=1</formula>
    </cfRule>
  </conditionalFormatting>
  <conditionalFormatting sqref="AQ246">
    <cfRule type="expression" dxfId="1697" priority="11502">
      <formula>$CI$1=2</formula>
    </cfRule>
  </conditionalFormatting>
  <conditionalFormatting sqref="AQ247">
    <cfRule type="expression" dxfId="1696" priority="11501">
      <formula>$CI$1=3</formula>
    </cfRule>
  </conditionalFormatting>
  <conditionalFormatting sqref="AQ248">
    <cfRule type="expression" dxfId="1695" priority="11500">
      <formula>$CI$1=4</formula>
    </cfRule>
  </conditionalFormatting>
  <conditionalFormatting sqref="AQ255">
    <cfRule type="expression" dxfId="1694" priority="11415">
      <formula>$CI$1=1</formula>
    </cfRule>
  </conditionalFormatting>
  <conditionalFormatting sqref="AQ256">
    <cfRule type="expression" dxfId="1693" priority="11414">
      <formula>$CI$1=2</formula>
    </cfRule>
  </conditionalFormatting>
  <conditionalFormatting sqref="AQ257">
    <cfRule type="expression" dxfId="1692" priority="11413">
      <formula>$CI$1=3</formula>
    </cfRule>
  </conditionalFormatting>
  <conditionalFormatting sqref="AQ258">
    <cfRule type="expression" dxfId="1691" priority="11412">
      <formula>$CI$1=4</formula>
    </cfRule>
  </conditionalFormatting>
  <conditionalFormatting sqref="AQ265">
    <cfRule type="expression" dxfId="1690" priority="11327">
      <formula>$CI$1=1</formula>
    </cfRule>
  </conditionalFormatting>
  <conditionalFormatting sqref="AQ266">
    <cfRule type="expression" dxfId="1689" priority="11326">
      <formula>$CI$1=2</formula>
    </cfRule>
  </conditionalFormatting>
  <conditionalFormatting sqref="AQ267">
    <cfRule type="expression" dxfId="1688" priority="11325">
      <formula>$CI$1=3</formula>
    </cfRule>
  </conditionalFormatting>
  <conditionalFormatting sqref="AQ268">
    <cfRule type="expression" dxfId="1687" priority="11324">
      <formula>$CI$1=4</formula>
    </cfRule>
  </conditionalFormatting>
  <conditionalFormatting sqref="AQ275">
    <cfRule type="expression" dxfId="1686" priority="11239">
      <formula>$CI$1=1</formula>
    </cfRule>
  </conditionalFormatting>
  <conditionalFormatting sqref="AQ276">
    <cfRule type="expression" dxfId="1685" priority="11238">
      <formula>$CI$1=2</formula>
    </cfRule>
  </conditionalFormatting>
  <conditionalFormatting sqref="AQ277">
    <cfRule type="expression" dxfId="1684" priority="11237">
      <formula>$CI$1=3</formula>
    </cfRule>
  </conditionalFormatting>
  <conditionalFormatting sqref="AQ278">
    <cfRule type="expression" dxfId="1683" priority="11236">
      <formula>$CI$1=4</formula>
    </cfRule>
  </conditionalFormatting>
  <conditionalFormatting sqref="AQ285">
    <cfRule type="expression" dxfId="1682" priority="11151">
      <formula>$CI$1=1</formula>
    </cfRule>
  </conditionalFormatting>
  <conditionalFormatting sqref="AQ286">
    <cfRule type="expression" dxfId="1681" priority="11150">
      <formula>$CI$1=2</formula>
    </cfRule>
  </conditionalFormatting>
  <conditionalFormatting sqref="AQ287">
    <cfRule type="expression" dxfId="1680" priority="11149">
      <formula>$CI$1=3</formula>
    </cfRule>
  </conditionalFormatting>
  <conditionalFormatting sqref="AQ288">
    <cfRule type="expression" dxfId="1679" priority="11148">
      <formula>$CI$1=4</formula>
    </cfRule>
  </conditionalFormatting>
  <conditionalFormatting sqref="AQ295">
    <cfRule type="expression" dxfId="1678" priority="11063">
      <formula>$CI$1=1</formula>
    </cfRule>
  </conditionalFormatting>
  <conditionalFormatting sqref="AQ296">
    <cfRule type="expression" dxfId="1677" priority="11062">
      <formula>$CI$1=2</formula>
    </cfRule>
  </conditionalFormatting>
  <conditionalFormatting sqref="AQ297">
    <cfRule type="expression" dxfId="1676" priority="11061">
      <formula>$CI$1=3</formula>
    </cfRule>
  </conditionalFormatting>
  <conditionalFormatting sqref="AQ298">
    <cfRule type="expression" dxfId="1675" priority="11060">
      <formula>$CI$1=4</formula>
    </cfRule>
  </conditionalFormatting>
  <conditionalFormatting sqref="AQ305">
    <cfRule type="expression" dxfId="1674" priority="10975">
      <formula>$CI$1=1</formula>
    </cfRule>
  </conditionalFormatting>
  <conditionalFormatting sqref="AQ306">
    <cfRule type="expression" dxfId="1673" priority="10974">
      <formula>$CI$1=2</formula>
    </cfRule>
  </conditionalFormatting>
  <conditionalFormatting sqref="AQ307">
    <cfRule type="expression" dxfId="1672" priority="10973">
      <formula>$CI$1=3</formula>
    </cfRule>
  </conditionalFormatting>
  <conditionalFormatting sqref="AQ308">
    <cfRule type="expression" dxfId="1671" priority="10972">
      <formula>$CI$1=4</formula>
    </cfRule>
  </conditionalFormatting>
  <conditionalFormatting sqref="AQ315">
    <cfRule type="expression" dxfId="1670" priority="10887">
      <formula>$CI$1=1</formula>
    </cfRule>
  </conditionalFormatting>
  <conditionalFormatting sqref="AQ316">
    <cfRule type="expression" dxfId="1669" priority="10886">
      <formula>$CI$1=2</formula>
    </cfRule>
  </conditionalFormatting>
  <conditionalFormatting sqref="AQ317">
    <cfRule type="expression" dxfId="1668" priority="10885">
      <formula>$CI$1=3</formula>
    </cfRule>
  </conditionalFormatting>
  <conditionalFormatting sqref="AQ318">
    <cfRule type="expression" dxfId="1667" priority="10884">
      <formula>$CI$1=4</formula>
    </cfRule>
  </conditionalFormatting>
  <conditionalFormatting sqref="AQ325">
    <cfRule type="expression" dxfId="1666" priority="10799">
      <formula>$CI$1=1</formula>
    </cfRule>
  </conditionalFormatting>
  <conditionalFormatting sqref="AQ326">
    <cfRule type="expression" dxfId="1665" priority="10798">
      <formula>$CI$1=2</formula>
    </cfRule>
  </conditionalFormatting>
  <conditionalFormatting sqref="AQ327">
    <cfRule type="expression" dxfId="1664" priority="10797">
      <formula>$CI$1=3</formula>
    </cfRule>
  </conditionalFormatting>
  <conditionalFormatting sqref="AQ328">
    <cfRule type="expression" dxfId="1663" priority="10796">
      <formula>$CI$1=4</formula>
    </cfRule>
  </conditionalFormatting>
  <conditionalFormatting sqref="AQ335">
    <cfRule type="expression" dxfId="1662" priority="10711">
      <formula>$CI$1=1</formula>
    </cfRule>
  </conditionalFormatting>
  <conditionalFormatting sqref="AQ336">
    <cfRule type="expression" dxfId="1661" priority="10710">
      <formula>$CI$1=2</formula>
    </cfRule>
  </conditionalFormatting>
  <conditionalFormatting sqref="AQ337">
    <cfRule type="expression" dxfId="1660" priority="10709">
      <formula>$CI$1=3</formula>
    </cfRule>
  </conditionalFormatting>
  <conditionalFormatting sqref="AQ338">
    <cfRule type="expression" dxfId="1659" priority="10708">
      <formula>$CI$1=4</formula>
    </cfRule>
  </conditionalFormatting>
  <conditionalFormatting sqref="AQ345">
    <cfRule type="expression" dxfId="1658" priority="10623">
      <formula>$CI$1=1</formula>
    </cfRule>
  </conditionalFormatting>
  <conditionalFormatting sqref="AQ346">
    <cfRule type="expression" dxfId="1657" priority="10622">
      <formula>$CI$1=2</formula>
    </cfRule>
  </conditionalFormatting>
  <conditionalFormatting sqref="AQ347">
    <cfRule type="expression" dxfId="1656" priority="10621">
      <formula>$CI$1=3</formula>
    </cfRule>
  </conditionalFormatting>
  <conditionalFormatting sqref="AQ348">
    <cfRule type="expression" dxfId="1655" priority="10620">
      <formula>$CI$1=4</formula>
    </cfRule>
  </conditionalFormatting>
  <conditionalFormatting sqref="AQ355">
    <cfRule type="expression" dxfId="1654" priority="10535">
      <formula>$CI$1=1</formula>
    </cfRule>
  </conditionalFormatting>
  <conditionalFormatting sqref="AQ356">
    <cfRule type="expression" dxfId="1653" priority="10534">
      <formula>$CI$1=2</formula>
    </cfRule>
  </conditionalFormatting>
  <conditionalFormatting sqref="AQ357">
    <cfRule type="expression" dxfId="1652" priority="10533">
      <formula>$CI$1=3</formula>
    </cfRule>
  </conditionalFormatting>
  <conditionalFormatting sqref="AQ358">
    <cfRule type="expression" dxfId="1651" priority="10532">
      <formula>$CI$1=4</formula>
    </cfRule>
  </conditionalFormatting>
  <conditionalFormatting sqref="AQ365">
    <cfRule type="expression" dxfId="1650" priority="10447">
      <formula>$CI$1=1</formula>
    </cfRule>
  </conditionalFormatting>
  <conditionalFormatting sqref="AQ366">
    <cfRule type="expression" dxfId="1649" priority="10446">
      <formula>$CI$1=2</formula>
    </cfRule>
  </conditionalFormatting>
  <conditionalFormatting sqref="AQ367">
    <cfRule type="expression" dxfId="1648" priority="10445">
      <formula>$CI$1=3</formula>
    </cfRule>
  </conditionalFormatting>
  <conditionalFormatting sqref="AQ368">
    <cfRule type="expression" dxfId="1647" priority="10444">
      <formula>$CI$1=4</formula>
    </cfRule>
  </conditionalFormatting>
  <conditionalFormatting sqref="AQ375">
    <cfRule type="expression" dxfId="1646" priority="10359">
      <formula>$CI$1=1</formula>
    </cfRule>
  </conditionalFormatting>
  <conditionalFormatting sqref="AQ376">
    <cfRule type="expression" dxfId="1645" priority="10358">
      <formula>$CI$1=2</formula>
    </cfRule>
  </conditionalFormatting>
  <conditionalFormatting sqref="AQ377">
    <cfRule type="expression" dxfId="1644" priority="10357">
      <formula>$CI$1=3</formula>
    </cfRule>
  </conditionalFormatting>
  <conditionalFormatting sqref="AQ378">
    <cfRule type="expression" dxfId="1643" priority="10356">
      <formula>$CI$1=4</formula>
    </cfRule>
  </conditionalFormatting>
  <conditionalFormatting sqref="AQ385">
    <cfRule type="expression" dxfId="1642" priority="10271">
      <formula>$CI$1=1</formula>
    </cfRule>
  </conditionalFormatting>
  <conditionalFormatting sqref="AQ386">
    <cfRule type="expression" dxfId="1641" priority="10270">
      <formula>$CI$1=2</formula>
    </cfRule>
  </conditionalFormatting>
  <conditionalFormatting sqref="AQ387">
    <cfRule type="expression" dxfId="1640" priority="10269">
      <formula>$CI$1=3</formula>
    </cfRule>
  </conditionalFormatting>
  <conditionalFormatting sqref="AQ388">
    <cfRule type="expression" dxfId="1639" priority="10268">
      <formula>$CI$1=4</formula>
    </cfRule>
  </conditionalFormatting>
  <conditionalFormatting sqref="AQ395">
    <cfRule type="expression" dxfId="1638" priority="10183">
      <formula>$CI$1=1</formula>
    </cfRule>
  </conditionalFormatting>
  <conditionalFormatting sqref="AQ396">
    <cfRule type="expression" dxfId="1637" priority="10182">
      <formula>$CI$1=2</formula>
    </cfRule>
  </conditionalFormatting>
  <conditionalFormatting sqref="AQ397">
    <cfRule type="expression" dxfId="1636" priority="10181">
      <formula>$CI$1=3</formula>
    </cfRule>
  </conditionalFormatting>
  <conditionalFormatting sqref="AQ398">
    <cfRule type="expression" dxfId="1635" priority="10180">
      <formula>$CI$1=4</formula>
    </cfRule>
  </conditionalFormatting>
  <conditionalFormatting sqref="AQ405">
    <cfRule type="expression" dxfId="1634" priority="10095">
      <formula>$CI$1=1</formula>
    </cfRule>
  </conditionalFormatting>
  <conditionalFormatting sqref="AQ406">
    <cfRule type="expression" dxfId="1633" priority="10094">
      <formula>$CI$1=2</formula>
    </cfRule>
  </conditionalFormatting>
  <conditionalFormatting sqref="AQ407">
    <cfRule type="expression" dxfId="1632" priority="10093">
      <formula>$CI$1=3</formula>
    </cfRule>
  </conditionalFormatting>
  <conditionalFormatting sqref="AQ408">
    <cfRule type="expression" dxfId="1631" priority="10092">
      <formula>$CI$1=4</formula>
    </cfRule>
  </conditionalFormatting>
  <conditionalFormatting sqref="AQ415">
    <cfRule type="expression" dxfId="1630" priority="10007">
      <formula>$CI$1=1</formula>
    </cfRule>
  </conditionalFormatting>
  <conditionalFormatting sqref="AQ416">
    <cfRule type="expression" dxfId="1629" priority="10006">
      <formula>$CI$1=2</formula>
    </cfRule>
  </conditionalFormatting>
  <conditionalFormatting sqref="AQ417">
    <cfRule type="expression" dxfId="1628" priority="10005">
      <formula>$CI$1=3</formula>
    </cfRule>
  </conditionalFormatting>
  <conditionalFormatting sqref="AQ418">
    <cfRule type="expression" dxfId="1627" priority="10004">
      <formula>$CI$1=4</formula>
    </cfRule>
  </conditionalFormatting>
  <conditionalFormatting sqref="AQ425">
    <cfRule type="expression" dxfId="1626" priority="9919">
      <formula>$CI$1=1</formula>
    </cfRule>
  </conditionalFormatting>
  <conditionalFormatting sqref="AQ426">
    <cfRule type="expression" dxfId="1625" priority="9918">
      <formula>$CI$1=2</formula>
    </cfRule>
  </conditionalFormatting>
  <conditionalFormatting sqref="AQ427">
    <cfRule type="expression" dxfId="1624" priority="9917">
      <formula>$CI$1=3</formula>
    </cfRule>
  </conditionalFormatting>
  <conditionalFormatting sqref="AQ428">
    <cfRule type="expression" dxfId="1623" priority="9916">
      <formula>$CI$1=4</formula>
    </cfRule>
  </conditionalFormatting>
  <conditionalFormatting sqref="AQ435">
    <cfRule type="expression" dxfId="1622" priority="9831">
      <formula>$CI$1=1</formula>
    </cfRule>
  </conditionalFormatting>
  <conditionalFormatting sqref="AQ436">
    <cfRule type="expression" dxfId="1621" priority="9830">
      <formula>$CI$1=2</formula>
    </cfRule>
  </conditionalFormatting>
  <conditionalFormatting sqref="AQ437">
    <cfRule type="expression" dxfId="1620" priority="9829">
      <formula>$CI$1=3</formula>
    </cfRule>
  </conditionalFormatting>
  <conditionalFormatting sqref="AQ438">
    <cfRule type="expression" dxfId="1619" priority="9828">
      <formula>$CI$1=4</formula>
    </cfRule>
  </conditionalFormatting>
  <conditionalFormatting sqref="AQ445">
    <cfRule type="expression" dxfId="1618" priority="9743">
      <formula>$CI$1=1</formula>
    </cfRule>
  </conditionalFormatting>
  <conditionalFormatting sqref="AQ446">
    <cfRule type="expression" dxfId="1617" priority="9742">
      <formula>$CI$1=2</formula>
    </cfRule>
  </conditionalFormatting>
  <conditionalFormatting sqref="AQ447">
    <cfRule type="expression" dxfId="1616" priority="9741">
      <formula>$CI$1=3</formula>
    </cfRule>
  </conditionalFormatting>
  <conditionalFormatting sqref="AQ448">
    <cfRule type="expression" dxfId="1615" priority="9740">
      <formula>$CI$1=4</formula>
    </cfRule>
  </conditionalFormatting>
  <conditionalFormatting sqref="AQ455">
    <cfRule type="expression" dxfId="1614" priority="9655">
      <formula>$CI$1=1</formula>
    </cfRule>
  </conditionalFormatting>
  <conditionalFormatting sqref="AQ456">
    <cfRule type="expression" dxfId="1613" priority="9654">
      <formula>$CI$1=2</formula>
    </cfRule>
  </conditionalFormatting>
  <conditionalFormatting sqref="AQ457">
    <cfRule type="expression" dxfId="1612" priority="9653">
      <formula>$CI$1=3</formula>
    </cfRule>
  </conditionalFormatting>
  <conditionalFormatting sqref="AQ458">
    <cfRule type="expression" dxfId="1611" priority="9652">
      <formula>$CI$1=4</formula>
    </cfRule>
  </conditionalFormatting>
  <conditionalFormatting sqref="AQ465">
    <cfRule type="expression" dxfId="1610" priority="9567">
      <formula>$CI$1=1</formula>
    </cfRule>
  </conditionalFormatting>
  <conditionalFormatting sqref="AQ466">
    <cfRule type="expression" dxfId="1609" priority="9566">
      <formula>$CI$1=2</formula>
    </cfRule>
  </conditionalFormatting>
  <conditionalFormatting sqref="AQ467">
    <cfRule type="expression" dxfId="1608" priority="9565">
      <formula>$CI$1=3</formula>
    </cfRule>
  </conditionalFormatting>
  <conditionalFormatting sqref="AQ468">
    <cfRule type="expression" dxfId="1607" priority="9564">
      <formula>$CI$1=4</formula>
    </cfRule>
  </conditionalFormatting>
  <conditionalFormatting sqref="AQ475">
    <cfRule type="expression" dxfId="1606" priority="9479">
      <formula>$CI$1=1</formula>
    </cfRule>
  </conditionalFormatting>
  <conditionalFormatting sqref="AQ476">
    <cfRule type="expression" dxfId="1605" priority="9478">
      <formula>$CI$1=2</formula>
    </cfRule>
  </conditionalFormatting>
  <conditionalFormatting sqref="AQ477">
    <cfRule type="expression" dxfId="1604" priority="9477">
      <formula>$CI$1=3</formula>
    </cfRule>
  </conditionalFormatting>
  <conditionalFormatting sqref="AQ478">
    <cfRule type="expression" dxfId="1603" priority="9476">
      <formula>$CI$1=4</formula>
    </cfRule>
  </conditionalFormatting>
  <conditionalFormatting sqref="AQ485">
    <cfRule type="expression" dxfId="1602" priority="9391">
      <formula>$CI$1=1</formula>
    </cfRule>
  </conditionalFormatting>
  <conditionalFormatting sqref="AQ486">
    <cfRule type="expression" dxfId="1601" priority="9390">
      <formula>$CI$1=2</formula>
    </cfRule>
  </conditionalFormatting>
  <conditionalFormatting sqref="AQ487">
    <cfRule type="expression" dxfId="1600" priority="9389">
      <formula>$CI$1=3</formula>
    </cfRule>
  </conditionalFormatting>
  <conditionalFormatting sqref="AQ488">
    <cfRule type="expression" dxfId="1599" priority="9388">
      <formula>$CI$1=4</formula>
    </cfRule>
  </conditionalFormatting>
  <conditionalFormatting sqref="AQ495">
    <cfRule type="expression" dxfId="1598" priority="9303">
      <formula>$CI$1=1</formula>
    </cfRule>
  </conditionalFormatting>
  <conditionalFormatting sqref="AQ496">
    <cfRule type="expression" dxfId="1597" priority="9302">
      <formula>$CI$1=2</formula>
    </cfRule>
  </conditionalFormatting>
  <conditionalFormatting sqref="AQ497">
    <cfRule type="expression" dxfId="1596" priority="9301">
      <formula>$CI$1=3</formula>
    </cfRule>
  </conditionalFormatting>
  <conditionalFormatting sqref="AQ498">
    <cfRule type="expression" dxfId="1595" priority="9300">
      <formula>$CI$1=4</formula>
    </cfRule>
  </conditionalFormatting>
  <conditionalFormatting sqref="AQ505">
    <cfRule type="expression" dxfId="1594" priority="9215">
      <formula>$CI$1=1</formula>
    </cfRule>
  </conditionalFormatting>
  <conditionalFormatting sqref="AQ506">
    <cfRule type="expression" dxfId="1593" priority="9214">
      <formula>$CI$1=2</formula>
    </cfRule>
  </conditionalFormatting>
  <conditionalFormatting sqref="AQ507">
    <cfRule type="expression" dxfId="1592" priority="9213">
      <formula>$CI$1=3</formula>
    </cfRule>
  </conditionalFormatting>
  <conditionalFormatting sqref="AQ508">
    <cfRule type="expression" dxfId="1591" priority="9212">
      <formula>$CI$1=4</formula>
    </cfRule>
  </conditionalFormatting>
  <conditionalFormatting sqref="AQ515">
    <cfRule type="expression" dxfId="1590" priority="9127">
      <formula>$CI$1=1</formula>
    </cfRule>
  </conditionalFormatting>
  <conditionalFormatting sqref="AQ516">
    <cfRule type="expression" dxfId="1589" priority="9126">
      <formula>$CI$1=2</formula>
    </cfRule>
  </conditionalFormatting>
  <conditionalFormatting sqref="AQ517">
    <cfRule type="expression" dxfId="1588" priority="9125">
      <formula>$CI$1=3</formula>
    </cfRule>
  </conditionalFormatting>
  <conditionalFormatting sqref="AQ518">
    <cfRule type="expression" dxfId="1587" priority="9124">
      <formula>$CI$1=4</formula>
    </cfRule>
  </conditionalFormatting>
  <conditionalFormatting sqref="AQ525">
    <cfRule type="expression" dxfId="1586" priority="9039">
      <formula>$CI$1=1</formula>
    </cfRule>
  </conditionalFormatting>
  <conditionalFormatting sqref="AQ526">
    <cfRule type="expression" dxfId="1585" priority="9038">
      <formula>$CI$1=2</formula>
    </cfRule>
  </conditionalFormatting>
  <conditionalFormatting sqref="AQ527">
    <cfRule type="expression" dxfId="1584" priority="9037">
      <formula>$CI$1=3</formula>
    </cfRule>
  </conditionalFormatting>
  <conditionalFormatting sqref="AQ528">
    <cfRule type="expression" dxfId="1583" priority="9036">
      <formula>$CI$1=4</formula>
    </cfRule>
  </conditionalFormatting>
  <conditionalFormatting sqref="AQ535">
    <cfRule type="expression" dxfId="1582" priority="8951">
      <formula>$CI$1=1</formula>
    </cfRule>
  </conditionalFormatting>
  <conditionalFormatting sqref="AQ536">
    <cfRule type="expression" dxfId="1581" priority="8950">
      <formula>$CI$1=2</formula>
    </cfRule>
  </conditionalFormatting>
  <conditionalFormatting sqref="AQ537">
    <cfRule type="expression" dxfId="1580" priority="8949">
      <formula>$CI$1=3</formula>
    </cfRule>
  </conditionalFormatting>
  <conditionalFormatting sqref="AQ538">
    <cfRule type="expression" dxfId="1579" priority="8948">
      <formula>$CI$1=4</formula>
    </cfRule>
  </conditionalFormatting>
  <conditionalFormatting sqref="AQ545">
    <cfRule type="expression" dxfId="1578" priority="8863">
      <formula>$CI$1=1</formula>
    </cfRule>
  </conditionalFormatting>
  <conditionalFormatting sqref="AQ546">
    <cfRule type="expression" dxfId="1577" priority="8862">
      <formula>$CI$1=2</formula>
    </cfRule>
  </conditionalFormatting>
  <conditionalFormatting sqref="AQ547">
    <cfRule type="expression" dxfId="1576" priority="8861">
      <formula>$CI$1=3</formula>
    </cfRule>
  </conditionalFormatting>
  <conditionalFormatting sqref="AQ548">
    <cfRule type="expression" dxfId="1575" priority="8860">
      <formula>$CI$1=4</formula>
    </cfRule>
  </conditionalFormatting>
  <conditionalFormatting sqref="AQ555">
    <cfRule type="expression" dxfId="1574" priority="8775">
      <formula>$CI$1=1</formula>
    </cfRule>
  </conditionalFormatting>
  <conditionalFormatting sqref="AQ556">
    <cfRule type="expression" dxfId="1573" priority="8774">
      <formula>$CI$1=2</formula>
    </cfRule>
  </conditionalFormatting>
  <conditionalFormatting sqref="AQ557">
    <cfRule type="expression" dxfId="1572" priority="8773">
      <formula>$CI$1=3</formula>
    </cfRule>
  </conditionalFormatting>
  <conditionalFormatting sqref="AQ558">
    <cfRule type="expression" dxfId="1571" priority="8772">
      <formula>$CI$1=4</formula>
    </cfRule>
  </conditionalFormatting>
  <conditionalFormatting sqref="AQ565">
    <cfRule type="expression" dxfId="1570" priority="8687">
      <formula>$CI$1=1</formula>
    </cfRule>
  </conditionalFormatting>
  <conditionalFormatting sqref="AQ566">
    <cfRule type="expression" dxfId="1569" priority="8686">
      <formula>$CI$1=2</formula>
    </cfRule>
  </conditionalFormatting>
  <conditionalFormatting sqref="AQ567">
    <cfRule type="expression" dxfId="1568" priority="8685">
      <formula>$CI$1=3</formula>
    </cfRule>
  </conditionalFormatting>
  <conditionalFormatting sqref="AQ568">
    <cfRule type="expression" dxfId="1567" priority="8684">
      <formula>$CI$1=4</formula>
    </cfRule>
  </conditionalFormatting>
  <conditionalFormatting sqref="AQ575">
    <cfRule type="expression" dxfId="1566" priority="8599">
      <formula>$CI$1=1</formula>
    </cfRule>
  </conditionalFormatting>
  <conditionalFormatting sqref="AQ576">
    <cfRule type="expression" dxfId="1565" priority="8598">
      <formula>$CI$1=2</formula>
    </cfRule>
  </conditionalFormatting>
  <conditionalFormatting sqref="AQ577">
    <cfRule type="expression" dxfId="1564" priority="8597">
      <formula>$CI$1=3</formula>
    </cfRule>
  </conditionalFormatting>
  <conditionalFormatting sqref="AQ578">
    <cfRule type="expression" dxfId="1563" priority="8596">
      <formula>$CI$1=4</formula>
    </cfRule>
  </conditionalFormatting>
  <conditionalFormatting sqref="AQ585">
    <cfRule type="expression" dxfId="1562" priority="8511">
      <formula>$CI$1=1</formula>
    </cfRule>
  </conditionalFormatting>
  <conditionalFormatting sqref="AQ586">
    <cfRule type="expression" dxfId="1561" priority="8510">
      <formula>$CI$1=2</formula>
    </cfRule>
  </conditionalFormatting>
  <conditionalFormatting sqref="AQ587">
    <cfRule type="expression" dxfId="1560" priority="8509">
      <formula>$CI$1=3</formula>
    </cfRule>
  </conditionalFormatting>
  <conditionalFormatting sqref="AQ588">
    <cfRule type="expression" dxfId="1559" priority="8508">
      <formula>$CI$1=4</formula>
    </cfRule>
  </conditionalFormatting>
  <conditionalFormatting sqref="AQ595">
    <cfRule type="expression" dxfId="1558" priority="8423">
      <formula>$CI$1=1</formula>
    </cfRule>
  </conditionalFormatting>
  <conditionalFormatting sqref="AQ596">
    <cfRule type="expression" dxfId="1557" priority="8422">
      <formula>$CI$1=2</formula>
    </cfRule>
  </conditionalFormatting>
  <conditionalFormatting sqref="AQ597">
    <cfRule type="expression" dxfId="1556" priority="8421">
      <formula>$CI$1=3</formula>
    </cfRule>
  </conditionalFormatting>
  <conditionalFormatting sqref="AQ598">
    <cfRule type="expression" dxfId="1555" priority="8420">
      <formula>$CI$1=4</formula>
    </cfRule>
  </conditionalFormatting>
  <conditionalFormatting sqref="AQ605">
    <cfRule type="expression" dxfId="1554" priority="8335">
      <formula>$CI$1=1</formula>
    </cfRule>
  </conditionalFormatting>
  <conditionalFormatting sqref="AQ606">
    <cfRule type="expression" dxfId="1553" priority="8334">
      <formula>$CI$1=2</formula>
    </cfRule>
  </conditionalFormatting>
  <conditionalFormatting sqref="AQ607">
    <cfRule type="expression" dxfId="1552" priority="8333">
      <formula>$CI$1=3</formula>
    </cfRule>
  </conditionalFormatting>
  <conditionalFormatting sqref="AQ608">
    <cfRule type="expression" dxfId="1551" priority="8332">
      <formula>$CI$1=4</formula>
    </cfRule>
  </conditionalFormatting>
  <conditionalFormatting sqref="AQ615">
    <cfRule type="expression" dxfId="1550" priority="8247">
      <formula>$CI$1=1</formula>
    </cfRule>
  </conditionalFormatting>
  <conditionalFormatting sqref="AQ616">
    <cfRule type="expression" dxfId="1549" priority="8246">
      <formula>$CI$1=2</formula>
    </cfRule>
  </conditionalFormatting>
  <conditionalFormatting sqref="AQ617">
    <cfRule type="expression" dxfId="1548" priority="8245">
      <formula>$CI$1=3</formula>
    </cfRule>
  </conditionalFormatting>
  <conditionalFormatting sqref="AQ618">
    <cfRule type="expression" dxfId="1547" priority="8244">
      <formula>$CI$1=4</formula>
    </cfRule>
  </conditionalFormatting>
  <conditionalFormatting sqref="AQ625">
    <cfRule type="expression" dxfId="1546" priority="8159">
      <formula>$CI$1=1</formula>
    </cfRule>
  </conditionalFormatting>
  <conditionalFormatting sqref="AQ626">
    <cfRule type="expression" dxfId="1545" priority="8158">
      <formula>$CI$1=2</formula>
    </cfRule>
  </conditionalFormatting>
  <conditionalFormatting sqref="AQ627">
    <cfRule type="expression" dxfId="1544" priority="8157">
      <formula>$CI$1=3</formula>
    </cfRule>
  </conditionalFormatting>
  <conditionalFormatting sqref="AQ628">
    <cfRule type="expression" dxfId="1543" priority="8156">
      <formula>$CI$1=4</formula>
    </cfRule>
  </conditionalFormatting>
  <conditionalFormatting sqref="AQ635">
    <cfRule type="expression" dxfId="1542" priority="8071">
      <formula>$CI$1=1</formula>
    </cfRule>
  </conditionalFormatting>
  <conditionalFormatting sqref="AQ636">
    <cfRule type="expression" dxfId="1541" priority="8070">
      <formula>$CI$1=2</formula>
    </cfRule>
  </conditionalFormatting>
  <conditionalFormatting sqref="AQ637">
    <cfRule type="expression" dxfId="1540" priority="8069">
      <formula>$CI$1=3</formula>
    </cfRule>
  </conditionalFormatting>
  <conditionalFormatting sqref="AQ638">
    <cfRule type="expression" dxfId="1539" priority="8068">
      <formula>$CI$1=4</formula>
    </cfRule>
  </conditionalFormatting>
  <conditionalFormatting sqref="AQ645">
    <cfRule type="expression" dxfId="1538" priority="7983">
      <formula>$CI$1=1</formula>
    </cfRule>
  </conditionalFormatting>
  <conditionalFormatting sqref="AQ646">
    <cfRule type="expression" dxfId="1537" priority="7982">
      <formula>$CI$1=2</formula>
    </cfRule>
  </conditionalFormatting>
  <conditionalFormatting sqref="AQ647">
    <cfRule type="expression" dxfId="1536" priority="7981">
      <formula>$CI$1=3</formula>
    </cfRule>
  </conditionalFormatting>
  <conditionalFormatting sqref="AQ648">
    <cfRule type="expression" dxfId="1535" priority="7980">
      <formula>$CI$1=4</formula>
    </cfRule>
  </conditionalFormatting>
  <conditionalFormatting sqref="AQ655">
    <cfRule type="expression" dxfId="1534" priority="7895">
      <formula>$CI$1=1</formula>
    </cfRule>
  </conditionalFormatting>
  <conditionalFormatting sqref="AQ656">
    <cfRule type="expression" dxfId="1533" priority="7894">
      <formula>$CI$1=2</formula>
    </cfRule>
  </conditionalFormatting>
  <conditionalFormatting sqref="AQ657">
    <cfRule type="expression" dxfId="1532" priority="7893">
      <formula>$CI$1=3</formula>
    </cfRule>
  </conditionalFormatting>
  <conditionalFormatting sqref="AQ658">
    <cfRule type="expression" dxfId="1531" priority="7892">
      <formula>$CI$1=4</formula>
    </cfRule>
  </conditionalFormatting>
  <conditionalFormatting sqref="AQ665">
    <cfRule type="expression" dxfId="1530" priority="7807">
      <formula>$CI$1=1</formula>
    </cfRule>
  </conditionalFormatting>
  <conditionalFormatting sqref="AQ666">
    <cfRule type="expression" dxfId="1529" priority="7806">
      <formula>$CI$1=2</formula>
    </cfRule>
  </conditionalFormatting>
  <conditionalFormatting sqref="AQ667">
    <cfRule type="expression" dxfId="1528" priority="7805">
      <formula>$CI$1=3</formula>
    </cfRule>
  </conditionalFormatting>
  <conditionalFormatting sqref="AQ668">
    <cfRule type="expression" dxfId="1527" priority="7804">
      <formula>$CI$1=4</formula>
    </cfRule>
  </conditionalFormatting>
  <conditionalFormatting sqref="AQ675">
    <cfRule type="expression" dxfId="1526" priority="7719">
      <formula>$CI$1=1</formula>
    </cfRule>
  </conditionalFormatting>
  <conditionalFormatting sqref="AQ676">
    <cfRule type="expression" dxfId="1525" priority="7718">
      <formula>$CI$1=2</formula>
    </cfRule>
  </conditionalFormatting>
  <conditionalFormatting sqref="AQ677">
    <cfRule type="expression" dxfId="1524" priority="7717">
      <formula>$CI$1=3</formula>
    </cfRule>
  </conditionalFormatting>
  <conditionalFormatting sqref="AQ678">
    <cfRule type="expression" dxfId="1523" priority="7716">
      <formula>$CI$1=4</formula>
    </cfRule>
  </conditionalFormatting>
  <conditionalFormatting sqref="AQ685">
    <cfRule type="expression" dxfId="1522" priority="7631">
      <formula>$CI$1=1</formula>
    </cfRule>
  </conditionalFormatting>
  <conditionalFormatting sqref="AQ686">
    <cfRule type="expression" dxfId="1521" priority="7630">
      <formula>$CI$1=2</formula>
    </cfRule>
  </conditionalFormatting>
  <conditionalFormatting sqref="AQ687">
    <cfRule type="expression" dxfId="1520" priority="7629">
      <formula>$CI$1=3</formula>
    </cfRule>
  </conditionalFormatting>
  <conditionalFormatting sqref="AQ688">
    <cfRule type="expression" dxfId="1519" priority="7628">
      <formula>$CI$1=4</formula>
    </cfRule>
  </conditionalFormatting>
  <conditionalFormatting sqref="AQ695">
    <cfRule type="expression" dxfId="1518" priority="7543">
      <formula>$CI$1=1</formula>
    </cfRule>
  </conditionalFormatting>
  <conditionalFormatting sqref="AQ696">
    <cfRule type="expression" dxfId="1517" priority="7542">
      <formula>$CI$1=2</formula>
    </cfRule>
  </conditionalFormatting>
  <conditionalFormatting sqref="AQ697">
    <cfRule type="expression" dxfId="1516" priority="7541">
      <formula>$CI$1=3</formula>
    </cfRule>
  </conditionalFormatting>
  <conditionalFormatting sqref="AQ698">
    <cfRule type="expression" dxfId="1515" priority="7540">
      <formula>$CI$1=4</formula>
    </cfRule>
  </conditionalFormatting>
  <conditionalFormatting sqref="AQ705">
    <cfRule type="expression" dxfId="1514" priority="7455">
      <formula>$CI$1=1</formula>
    </cfRule>
  </conditionalFormatting>
  <conditionalFormatting sqref="AQ706">
    <cfRule type="expression" dxfId="1513" priority="7454">
      <formula>$CI$1=2</formula>
    </cfRule>
  </conditionalFormatting>
  <conditionalFormatting sqref="AQ707">
    <cfRule type="expression" dxfId="1512" priority="7453">
      <formula>$CI$1=3</formula>
    </cfRule>
  </conditionalFormatting>
  <conditionalFormatting sqref="AQ708">
    <cfRule type="expression" dxfId="1511" priority="7452">
      <formula>$CI$1=4</formula>
    </cfRule>
  </conditionalFormatting>
  <conditionalFormatting sqref="AQ715">
    <cfRule type="expression" dxfId="1510" priority="7367">
      <formula>$CI$1=1</formula>
    </cfRule>
  </conditionalFormatting>
  <conditionalFormatting sqref="AQ716">
    <cfRule type="expression" dxfId="1509" priority="7366">
      <formula>$CI$1=2</formula>
    </cfRule>
  </conditionalFormatting>
  <conditionalFormatting sqref="AQ717">
    <cfRule type="expression" dxfId="1508" priority="7365">
      <formula>$CI$1=3</formula>
    </cfRule>
  </conditionalFormatting>
  <conditionalFormatting sqref="AQ718">
    <cfRule type="expression" dxfId="1507" priority="7364">
      <formula>$CI$1=4</formula>
    </cfRule>
  </conditionalFormatting>
  <conditionalFormatting sqref="AQ725">
    <cfRule type="expression" dxfId="1506" priority="7279">
      <formula>$CI$1=1</formula>
    </cfRule>
  </conditionalFormatting>
  <conditionalFormatting sqref="AQ726">
    <cfRule type="expression" dxfId="1505" priority="7278">
      <formula>$CI$1=2</formula>
    </cfRule>
  </conditionalFormatting>
  <conditionalFormatting sqref="AQ727">
    <cfRule type="expression" dxfId="1504" priority="7277">
      <formula>$CI$1=3</formula>
    </cfRule>
  </conditionalFormatting>
  <conditionalFormatting sqref="AQ728">
    <cfRule type="expression" dxfId="1503" priority="7276">
      <formula>$CI$1=4</formula>
    </cfRule>
  </conditionalFormatting>
  <conditionalFormatting sqref="AQ735">
    <cfRule type="expression" dxfId="1502" priority="7191">
      <formula>$CI$1=1</formula>
    </cfRule>
  </conditionalFormatting>
  <conditionalFormatting sqref="AQ736">
    <cfRule type="expression" dxfId="1501" priority="7190">
      <formula>$CI$1=2</formula>
    </cfRule>
  </conditionalFormatting>
  <conditionalFormatting sqref="AQ737">
    <cfRule type="expression" dxfId="1500" priority="7189">
      <formula>$CI$1=3</formula>
    </cfRule>
  </conditionalFormatting>
  <conditionalFormatting sqref="AQ738">
    <cfRule type="expression" dxfId="1499" priority="7188">
      <formula>$CI$1=4</formula>
    </cfRule>
  </conditionalFormatting>
  <conditionalFormatting sqref="AQ745">
    <cfRule type="expression" dxfId="1498" priority="7103">
      <formula>$CI$1=1</formula>
    </cfRule>
  </conditionalFormatting>
  <conditionalFormatting sqref="AQ746">
    <cfRule type="expression" dxfId="1497" priority="7102">
      <formula>$CI$1=2</formula>
    </cfRule>
  </conditionalFormatting>
  <conditionalFormatting sqref="AQ747">
    <cfRule type="expression" dxfId="1496" priority="7101">
      <formula>$CI$1=3</formula>
    </cfRule>
  </conditionalFormatting>
  <conditionalFormatting sqref="AQ748">
    <cfRule type="expression" dxfId="1495" priority="7100">
      <formula>$CI$1=4</formula>
    </cfRule>
  </conditionalFormatting>
  <conditionalFormatting sqref="AQ755">
    <cfRule type="expression" dxfId="1494" priority="7015">
      <formula>$CI$1=1</formula>
    </cfRule>
  </conditionalFormatting>
  <conditionalFormatting sqref="AQ756">
    <cfRule type="expression" dxfId="1493" priority="7014">
      <formula>$CI$1=2</formula>
    </cfRule>
  </conditionalFormatting>
  <conditionalFormatting sqref="AQ757">
    <cfRule type="expression" dxfId="1492" priority="7013">
      <formula>$CI$1=3</formula>
    </cfRule>
  </conditionalFormatting>
  <conditionalFormatting sqref="AQ758">
    <cfRule type="expression" dxfId="1491" priority="7012">
      <formula>$CI$1=4</formula>
    </cfRule>
  </conditionalFormatting>
  <conditionalFormatting sqref="AQ765">
    <cfRule type="expression" dxfId="1490" priority="6927">
      <formula>$CI$1=1</formula>
    </cfRule>
  </conditionalFormatting>
  <conditionalFormatting sqref="AQ766">
    <cfRule type="expression" dxfId="1489" priority="6926">
      <formula>$CI$1=2</formula>
    </cfRule>
  </conditionalFormatting>
  <conditionalFormatting sqref="AQ767">
    <cfRule type="expression" dxfId="1488" priority="6925">
      <formula>$CI$1=3</formula>
    </cfRule>
  </conditionalFormatting>
  <conditionalFormatting sqref="AQ768">
    <cfRule type="expression" dxfId="1487" priority="6924">
      <formula>$CI$1=4</formula>
    </cfRule>
  </conditionalFormatting>
  <conditionalFormatting sqref="AQ775">
    <cfRule type="expression" dxfId="1486" priority="6839">
      <formula>$CI$1=1</formula>
    </cfRule>
  </conditionalFormatting>
  <conditionalFormatting sqref="AQ776">
    <cfRule type="expression" dxfId="1485" priority="6838">
      <formula>$CI$1=2</formula>
    </cfRule>
  </conditionalFormatting>
  <conditionalFormatting sqref="AQ777">
    <cfRule type="expression" dxfId="1484" priority="6837">
      <formula>$CI$1=3</formula>
    </cfRule>
  </conditionalFormatting>
  <conditionalFormatting sqref="AQ778">
    <cfRule type="expression" dxfId="1483" priority="6836">
      <formula>$CI$1=4</formula>
    </cfRule>
  </conditionalFormatting>
  <conditionalFormatting sqref="AQ785">
    <cfRule type="expression" dxfId="1482" priority="6751">
      <formula>$CI$1=1</formula>
    </cfRule>
  </conditionalFormatting>
  <conditionalFormatting sqref="AQ786">
    <cfRule type="expression" dxfId="1481" priority="6750">
      <formula>$CI$1=2</formula>
    </cfRule>
  </conditionalFormatting>
  <conditionalFormatting sqref="AQ787">
    <cfRule type="expression" dxfId="1480" priority="6749">
      <formula>$CI$1=3</formula>
    </cfRule>
  </conditionalFormatting>
  <conditionalFormatting sqref="AQ788">
    <cfRule type="expression" dxfId="1479" priority="6748">
      <formula>$CI$1=4</formula>
    </cfRule>
  </conditionalFormatting>
  <conditionalFormatting sqref="AQ795">
    <cfRule type="expression" dxfId="1478" priority="6663">
      <formula>$CI$1=1</formula>
    </cfRule>
  </conditionalFormatting>
  <conditionalFormatting sqref="AQ796">
    <cfRule type="expression" dxfId="1477" priority="6662">
      <formula>$CI$1=2</formula>
    </cfRule>
  </conditionalFormatting>
  <conditionalFormatting sqref="AQ797">
    <cfRule type="expression" dxfId="1476" priority="6661">
      <formula>$CI$1=3</formula>
    </cfRule>
  </conditionalFormatting>
  <conditionalFormatting sqref="AQ798">
    <cfRule type="expression" dxfId="1475" priority="6660">
      <formula>$CI$1=4</formula>
    </cfRule>
  </conditionalFormatting>
  <conditionalFormatting sqref="AQ805">
    <cfRule type="expression" dxfId="1474" priority="6575">
      <formula>$CI$1=1</formula>
    </cfRule>
  </conditionalFormatting>
  <conditionalFormatting sqref="AQ806">
    <cfRule type="expression" dxfId="1473" priority="6574">
      <formula>$CI$1=2</formula>
    </cfRule>
  </conditionalFormatting>
  <conditionalFormatting sqref="AQ807">
    <cfRule type="expression" dxfId="1472" priority="6573">
      <formula>$CI$1=3</formula>
    </cfRule>
  </conditionalFormatting>
  <conditionalFormatting sqref="AQ808">
    <cfRule type="expression" dxfId="1471" priority="6572">
      <formula>$CI$1=4</formula>
    </cfRule>
  </conditionalFormatting>
  <conditionalFormatting sqref="AQ815">
    <cfRule type="expression" dxfId="1470" priority="6487">
      <formula>$CI$1=1</formula>
    </cfRule>
  </conditionalFormatting>
  <conditionalFormatting sqref="AQ816">
    <cfRule type="expression" dxfId="1469" priority="6486">
      <formula>$CI$1=2</formula>
    </cfRule>
  </conditionalFormatting>
  <conditionalFormatting sqref="AQ817">
    <cfRule type="expression" dxfId="1468" priority="6485">
      <formula>$CI$1=3</formula>
    </cfRule>
  </conditionalFormatting>
  <conditionalFormatting sqref="AQ818">
    <cfRule type="expression" dxfId="1467" priority="6484">
      <formula>$CI$1=4</formula>
    </cfRule>
  </conditionalFormatting>
  <conditionalFormatting sqref="AQ825">
    <cfRule type="expression" dxfId="1466" priority="6399">
      <formula>$CI$1=1</formula>
    </cfRule>
  </conditionalFormatting>
  <conditionalFormatting sqref="AQ826">
    <cfRule type="expression" dxfId="1465" priority="6398">
      <formula>$CI$1=2</formula>
    </cfRule>
  </conditionalFormatting>
  <conditionalFormatting sqref="AQ827">
    <cfRule type="expression" dxfId="1464" priority="6397">
      <formula>$CI$1=3</formula>
    </cfRule>
  </conditionalFormatting>
  <conditionalFormatting sqref="AQ828">
    <cfRule type="expression" dxfId="1463" priority="6396">
      <formula>$CI$1=4</formula>
    </cfRule>
  </conditionalFormatting>
  <conditionalFormatting sqref="AQ835">
    <cfRule type="expression" dxfId="1462" priority="6311">
      <formula>$CI$1=1</formula>
    </cfRule>
  </conditionalFormatting>
  <conditionalFormatting sqref="AQ836">
    <cfRule type="expression" dxfId="1461" priority="6310">
      <formula>$CI$1=2</formula>
    </cfRule>
  </conditionalFormatting>
  <conditionalFormatting sqref="AQ837">
    <cfRule type="expression" dxfId="1460" priority="6309">
      <formula>$CI$1=3</formula>
    </cfRule>
  </conditionalFormatting>
  <conditionalFormatting sqref="AQ838">
    <cfRule type="expression" dxfId="1459" priority="6308">
      <formula>$CI$1=4</formula>
    </cfRule>
  </conditionalFormatting>
  <conditionalFormatting sqref="AQ845">
    <cfRule type="expression" dxfId="1458" priority="6223">
      <formula>$CI$1=1</formula>
    </cfRule>
  </conditionalFormatting>
  <conditionalFormatting sqref="AQ846">
    <cfRule type="expression" dxfId="1457" priority="6222">
      <formula>$CI$1=2</formula>
    </cfRule>
  </conditionalFormatting>
  <conditionalFormatting sqref="AQ847">
    <cfRule type="expression" dxfId="1456" priority="6221">
      <formula>$CI$1=3</formula>
    </cfRule>
  </conditionalFormatting>
  <conditionalFormatting sqref="AQ848">
    <cfRule type="expression" dxfId="1455" priority="6220">
      <formula>$CI$1=4</formula>
    </cfRule>
  </conditionalFormatting>
  <conditionalFormatting sqref="AQ855">
    <cfRule type="expression" dxfId="1454" priority="6135">
      <formula>$CI$1=1</formula>
    </cfRule>
  </conditionalFormatting>
  <conditionalFormatting sqref="AQ856">
    <cfRule type="expression" dxfId="1453" priority="6134">
      <formula>$CI$1=2</formula>
    </cfRule>
  </conditionalFormatting>
  <conditionalFormatting sqref="AQ857">
    <cfRule type="expression" dxfId="1452" priority="6133">
      <formula>$CI$1=3</formula>
    </cfRule>
  </conditionalFormatting>
  <conditionalFormatting sqref="AQ858">
    <cfRule type="expression" dxfId="1451" priority="6132">
      <formula>$CI$1=4</formula>
    </cfRule>
  </conditionalFormatting>
  <conditionalFormatting sqref="AQ865">
    <cfRule type="expression" dxfId="1450" priority="6047">
      <formula>$CI$1=1</formula>
    </cfRule>
  </conditionalFormatting>
  <conditionalFormatting sqref="AQ866">
    <cfRule type="expression" dxfId="1449" priority="6046">
      <formula>$CI$1=2</formula>
    </cfRule>
  </conditionalFormatting>
  <conditionalFormatting sqref="AQ867">
    <cfRule type="expression" dxfId="1448" priority="6045">
      <formula>$CI$1=3</formula>
    </cfRule>
  </conditionalFormatting>
  <conditionalFormatting sqref="AQ868">
    <cfRule type="expression" dxfId="1447" priority="6044">
      <formula>$CI$1=4</formula>
    </cfRule>
  </conditionalFormatting>
  <conditionalFormatting sqref="AQ875">
    <cfRule type="expression" dxfId="1446" priority="5959">
      <formula>$CI$1=1</formula>
    </cfRule>
  </conditionalFormatting>
  <conditionalFormatting sqref="AQ876">
    <cfRule type="expression" dxfId="1445" priority="5958">
      <formula>$CI$1=2</formula>
    </cfRule>
  </conditionalFormatting>
  <conditionalFormatting sqref="AQ877">
    <cfRule type="expression" dxfId="1444" priority="5957">
      <formula>$CI$1=3</formula>
    </cfRule>
  </conditionalFormatting>
  <conditionalFormatting sqref="AQ878">
    <cfRule type="expression" dxfId="1443" priority="5956">
      <formula>$CI$1=4</formula>
    </cfRule>
  </conditionalFormatting>
  <conditionalFormatting sqref="AQ885">
    <cfRule type="expression" dxfId="1442" priority="5871">
      <formula>$CI$1=1</formula>
    </cfRule>
  </conditionalFormatting>
  <conditionalFormatting sqref="AQ886">
    <cfRule type="expression" dxfId="1441" priority="5870">
      <formula>$CI$1=2</formula>
    </cfRule>
  </conditionalFormatting>
  <conditionalFormatting sqref="AQ887">
    <cfRule type="expression" dxfId="1440" priority="5869">
      <formula>$CI$1=3</formula>
    </cfRule>
  </conditionalFormatting>
  <conditionalFormatting sqref="AQ888">
    <cfRule type="expression" dxfId="1439" priority="5868">
      <formula>$CI$1=4</formula>
    </cfRule>
  </conditionalFormatting>
  <conditionalFormatting sqref="AQ895">
    <cfRule type="expression" dxfId="1438" priority="5783">
      <formula>$CI$1=1</formula>
    </cfRule>
  </conditionalFormatting>
  <conditionalFormatting sqref="AQ896">
    <cfRule type="expression" dxfId="1437" priority="5782">
      <formula>$CI$1=2</formula>
    </cfRule>
  </conditionalFormatting>
  <conditionalFormatting sqref="AQ897">
    <cfRule type="expression" dxfId="1436" priority="5781">
      <formula>$CI$1=3</formula>
    </cfRule>
  </conditionalFormatting>
  <conditionalFormatting sqref="AQ898">
    <cfRule type="expression" dxfId="1435" priority="5780">
      <formula>$CI$1=4</formula>
    </cfRule>
  </conditionalFormatting>
  <conditionalFormatting sqref="AQ905">
    <cfRule type="expression" dxfId="1434" priority="5695">
      <formula>$CI$1=1</formula>
    </cfRule>
  </conditionalFormatting>
  <conditionalFormatting sqref="AQ906">
    <cfRule type="expression" dxfId="1433" priority="5694">
      <formula>$CI$1=2</formula>
    </cfRule>
  </conditionalFormatting>
  <conditionalFormatting sqref="AQ907">
    <cfRule type="expression" dxfId="1432" priority="5693">
      <formula>$CI$1=3</formula>
    </cfRule>
  </conditionalFormatting>
  <conditionalFormatting sqref="AQ908">
    <cfRule type="expression" dxfId="1431" priority="5692">
      <formula>$CI$1=4</formula>
    </cfRule>
  </conditionalFormatting>
  <conditionalFormatting sqref="AQ915">
    <cfRule type="expression" dxfId="1430" priority="5607">
      <formula>$CI$1=1</formula>
    </cfRule>
  </conditionalFormatting>
  <conditionalFormatting sqref="AQ916">
    <cfRule type="expression" dxfId="1429" priority="5606">
      <formula>$CI$1=2</formula>
    </cfRule>
  </conditionalFormatting>
  <conditionalFormatting sqref="AQ917">
    <cfRule type="expression" dxfId="1428" priority="5605">
      <formula>$CI$1=3</formula>
    </cfRule>
  </conditionalFormatting>
  <conditionalFormatting sqref="AQ918">
    <cfRule type="expression" dxfId="1427" priority="5604">
      <formula>$CI$1=4</formula>
    </cfRule>
  </conditionalFormatting>
  <conditionalFormatting sqref="AQ925">
    <cfRule type="expression" dxfId="1426" priority="5519">
      <formula>$CI$1=1</formula>
    </cfRule>
  </conditionalFormatting>
  <conditionalFormatting sqref="AQ926">
    <cfRule type="expression" dxfId="1425" priority="5518">
      <formula>$CI$1=2</formula>
    </cfRule>
  </conditionalFormatting>
  <conditionalFormatting sqref="AQ927">
    <cfRule type="expression" dxfId="1424" priority="5517">
      <formula>$CI$1=3</formula>
    </cfRule>
  </conditionalFormatting>
  <conditionalFormatting sqref="AQ928">
    <cfRule type="expression" dxfId="1423" priority="5516">
      <formula>$CI$1=4</formula>
    </cfRule>
  </conditionalFormatting>
  <conditionalFormatting sqref="AQ935">
    <cfRule type="expression" dxfId="1422" priority="5431">
      <formula>$CI$1=1</formula>
    </cfRule>
  </conditionalFormatting>
  <conditionalFormatting sqref="AQ936">
    <cfRule type="expression" dxfId="1421" priority="5430">
      <formula>$CI$1=2</formula>
    </cfRule>
  </conditionalFormatting>
  <conditionalFormatting sqref="AQ937">
    <cfRule type="expression" dxfId="1420" priority="5429">
      <formula>$CI$1=3</formula>
    </cfRule>
  </conditionalFormatting>
  <conditionalFormatting sqref="AQ938">
    <cfRule type="expression" dxfId="1419" priority="5428">
      <formula>$CI$1=4</formula>
    </cfRule>
  </conditionalFormatting>
  <conditionalFormatting sqref="AQ945">
    <cfRule type="expression" dxfId="1418" priority="5343">
      <formula>$CI$1=1</formula>
    </cfRule>
  </conditionalFormatting>
  <conditionalFormatting sqref="AQ946">
    <cfRule type="expression" dxfId="1417" priority="5342">
      <formula>$CI$1=2</formula>
    </cfRule>
  </conditionalFormatting>
  <conditionalFormatting sqref="AQ947">
    <cfRule type="expression" dxfId="1416" priority="5341">
      <formula>$CI$1=3</formula>
    </cfRule>
  </conditionalFormatting>
  <conditionalFormatting sqref="AQ948">
    <cfRule type="expression" dxfId="1415" priority="5340">
      <formula>$CI$1=4</formula>
    </cfRule>
  </conditionalFormatting>
  <conditionalFormatting sqref="AQ955">
    <cfRule type="expression" dxfId="1414" priority="5255">
      <formula>$CI$1=1</formula>
    </cfRule>
  </conditionalFormatting>
  <conditionalFormatting sqref="AQ956">
    <cfRule type="expression" dxfId="1413" priority="5254">
      <formula>$CI$1=2</formula>
    </cfRule>
  </conditionalFormatting>
  <conditionalFormatting sqref="AQ957">
    <cfRule type="expression" dxfId="1412" priority="5253">
      <formula>$CI$1=3</formula>
    </cfRule>
  </conditionalFormatting>
  <conditionalFormatting sqref="AQ958">
    <cfRule type="expression" dxfId="1411" priority="5252">
      <formula>$CI$1=4</formula>
    </cfRule>
  </conditionalFormatting>
  <conditionalFormatting sqref="AQ965">
    <cfRule type="expression" dxfId="1410" priority="5167">
      <formula>$CI$1=1</formula>
    </cfRule>
  </conditionalFormatting>
  <conditionalFormatting sqref="AQ966">
    <cfRule type="expression" dxfId="1409" priority="5166">
      <formula>$CI$1=2</formula>
    </cfRule>
  </conditionalFormatting>
  <conditionalFormatting sqref="AQ967">
    <cfRule type="expression" dxfId="1408" priority="5165">
      <formula>$CI$1=3</formula>
    </cfRule>
  </conditionalFormatting>
  <conditionalFormatting sqref="AQ968">
    <cfRule type="expression" dxfId="1407" priority="5164">
      <formula>$CI$1=4</formula>
    </cfRule>
  </conditionalFormatting>
  <conditionalFormatting sqref="AQ975">
    <cfRule type="expression" dxfId="1406" priority="5079">
      <formula>$CI$1=1</formula>
    </cfRule>
  </conditionalFormatting>
  <conditionalFormatting sqref="AQ976">
    <cfRule type="expression" dxfId="1405" priority="5078">
      <formula>$CI$1=2</formula>
    </cfRule>
  </conditionalFormatting>
  <conditionalFormatting sqref="AQ977">
    <cfRule type="expression" dxfId="1404" priority="5077">
      <formula>$CI$1=3</formula>
    </cfRule>
  </conditionalFormatting>
  <conditionalFormatting sqref="AQ978">
    <cfRule type="expression" dxfId="1403" priority="5076">
      <formula>$CI$1=4</formula>
    </cfRule>
  </conditionalFormatting>
  <conditionalFormatting sqref="AQ985">
    <cfRule type="expression" dxfId="1402" priority="4991">
      <formula>$CI$1=1</formula>
    </cfRule>
  </conditionalFormatting>
  <conditionalFormatting sqref="AQ986">
    <cfRule type="expression" dxfId="1401" priority="4990">
      <formula>$CI$1=2</formula>
    </cfRule>
  </conditionalFormatting>
  <conditionalFormatting sqref="AQ987">
    <cfRule type="expression" dxfId="1400" priority="4989">
      <formula>$CI$1=3</formula>
    </cfRule>
  </conditionalFormatting>
  <conditionalFormatting sqref="AQ988">
    <cfRule type="expression" dxfId="1399" priority="4988">
      <formula>$CI$1=4</formula>
    </cfRule>
  </conditionalFormatting>
  <conditionalFormatting sqref="AQ995">
    <cfRule type="expression" dxfId="1398" priority="4903">
      <formula>$CI$1=1</formula>
    </cfRule>
  </conditionalFormatting>
  <conditionalFormatting sqref="AQ996">
    <cfRule type="expression" dxfId="1397" priority="4902">
      <formula>$CI$1=2</formula>
    </cfRule>
  </conditionalFormatting>
  <conditionalFormatting sqref="AQ997">
    <cfRule type="expression" dxfId="1396" priority="4901">
      <formula>$CI$1=3</formula>
    </cfRule>
  </conditionalFormatting>
  <conditionalFormatting sqref="AQ998">
    <cfRule type="expression" dxfId="1395" priority="4900">
      <formula>$CI$1=4</formula>
    </cfRule>
  </conditionalFormatting>
  <conditionalFormatting sqref="AQ1005">
    <cfRule type="expression" dxfId="1394" priority="4815">
      <formula>$CI$1=1</formula>
    </cfRule>
  </conditionalFormatting>
  <conditionalFormatting sqref="AQ1006">
    <cfRule type="expression" dxfId="1393" priority="4814">
      <formula>$CI$1=2</formula>
    </cfRule>
  </conditionalFormatting>
  <conditionalFormatting sqref="AQ1007">
    <cfRule type="expression" dxfId="1392" priority="4813">
      <formula>$CI$1=3</formula>
    </cfRule>
  </conditionalFormatting>
  <conditionalFormatting sqref="AQ1008">
    <cfRule type="expression" dxfId="1391" priority="4812">
      <formula>$CI$1=4</formula>
    </cfRule>
  </conditionalFormatting>
  <conditionalFormatting sqref="AQ1015">
    <cfRule type="expression" dxfId="1390" priority="4727">
      <formula>$CI$1=1</formula>
    </cfRule>
  </conditionalFormatting>
  <conditionalFormatting sqref="AQ1016">
    <cfRule type="expression" dxfId="1389" priority="4726">
      <formula>$CI$1=2</formula>
    </cfRule>
  </conditionalFormatting>
  <conditionalFormatting sqref="AQ1017">
    <cfRule type="expression" dxfId="1388" priority="4725">
      <formula>$CI$1=3</formula>
    </cfRule>
  </conditionalFormatting>
  <conditionalFormatting sqref="AQ1018">
    <cfRule type="expression" dxfId="1387" priority="4724">
      <formula>$CI$1=4</formula>
    </cfRule>
  </conditionalFormatting>
  <conditionalFormatting sqref="AQ1025">
    <cfRule type="expression" dxfId="1386" priority="4639">
      <formula>$CI$1=1</formula>
    </cfRule>
  </conditionalFormatting>
  <conditionalFormatting sqref="AQ1026">
    <cfRule type="expression" dxfId="1385" priority="4638">
      <formula>$CI$1=2</formula>
    </cfRule>
  </conditionalFormatting>
  <conditionalFormatting sqref="AQ1027">
    <cfRule type="expression" dxfId="1384" priority="4637">
      <formula>$CI$1=3</formula>
    </cfRule>
  </conditionalFormatting>
  <conditionalFormatting sqref="AQ1028">
    <cfRule type="expression" dxfId="1383" priority="4636">
      <formula>$CI$1=4</formula>
    </cfRule>
  </conditionalFormatting>
  <conditionalFormatting sqref="AQ1035">
    <cfRule type="expression" dxfId="1382" priority="4551">
      <formula>$CI$1=1</formula>
    </cfRule>
  </conditionalFormatting>
  <conditionalFormatting sqref="AQ1036">
    <cfRule type="expression" dxfId="1381" priority="4550">
      <formula>$CI$1=2</formula>
    </cfRule>
  </conditionalFormatting>
  <conditionalFormatting sqref="AQ1037">
    <cfRule type="expression" dxfId="1380" priority="4549">
      <formula>$CI$1=3</formula>
    </cfRule>
  </conditionalFormatting>
  <conditionalFormatting sqref="AQ1038">
    <cfRule type="expression" dxfId="1379" priority="4548">
      <formula>$CI$1=4</formula>
    </cfRule>
  </conditionalFormatting>
  <conditionalFormatting sqref="AQ1045">
    <cfRule type="expression" dxfId="1378" priority="4463">
      <formula>$CI$1=1</formula>
    </cfRule>
  </conditionalFormatting>
  <conditionalFormatting sqref="AQ1046">
    <cfRule type="expression" dxfId="1377" priority="4462">
      <formula>$CI$1=2</formula>
    </cfRule>
  </conditionalFormatting>
  <conditionalFormatting sqref="AQ1047">
    <cfRule type="expression" dxfId="1376" priority="4461">
      <formula>$CI$1=3</formula>
    </cfRule>
  </conditionalFormatting>
  <conditionalFormatting sqref="AQ1048">
    <cfRule type="expression" dxfId="1375" priority="4460">
      <formula>$CI$1=4</formula>
    </cfRule>
  </conditionalFormatting>
  <conditionalFormatting sqref="AQ1055">
    <cfRule type="expression" dxfId="1374" priority="4375">
      <formula>$CI$1=1</formula>
    </cfRule>
  </conditionalFormatting>
  <conditionalFormatting sqref="AQ1056">
    <cfRule type="expression" dxfId="1373" priority="4374">
      <formula>$CI$1=2</formula>
    </cfRule>
  </conditionalFormatting>
  <conditionalFormatting sqref="AQ1057">
    <cfRule type="expression" dxfId="1372" priority="4373">
      <formula>$CI$1=3</formula>
    </cfRule>
  </conditionalFormatting>
  <conditionalFormatting sqref="AQ1058">
    <cfRule type="expression" dxfId="1371" priority="4372">
      <formula>$CI$1=4</formula>
    </cfRule>
  </conditionalFormatting>
  <conditionalFormatting sqref="AQ1065">
    <cfRule type="expression" dxfId="1370" priority="4287">
      <formula>$CI$1=1</formula>
    </cfRule>
  </conditionalFormatting>
  <conditionalFormatting sqref="AQ1066">
    <cfRule type="expression" dxfId="1369" priority="4286">
      <formula>$CI$1=2</formula>
    </cfRule>
  </conditionalFormatting>
  <conditionalFormatting sqref="AQ1067">
    <cfRule type="expression" dxfId="1368" priority="4285">
      <formula>$CI$1=3</formula>
    </cfRule>
  </conditionalFormatting>
  <conditionalFormatting sqref="AQ1068">
    <cfRule type="expression" dxfId="1367" priority="4284">
      <formula>$CI$1=4</formula>
    </cfRule>
  </conditionalFormatting>
  <conditionalFormatting sqref="AQ1075">
    <cfRule type="expression" dxfId="1366" priority="4199">
      <formula>$CI$1=1</formula>
    </cfRule>
  </conditionalFormatting>
  <conditionalFormatting sqref="AQ1076">
    <cfRule type="expression" dxfId="1365" priority="4198">
      <formula>$CI$1=2</formula>
    </cfRule>
  </conditionalFormatting>
  <conditionalFormatting sqref="AQ1077">
    <cfRule type="expression" dxfId="1364" priority="4197">
      <formula>$CI$1=3</formula>
    </cfRule>
  </conditionalFormatting>
  <conditionalFormatting sqref="AQ1078">
    <cfRule type="expression" dxfId="1363" priority="4196">
      <formula>$CI$1=4</formula>
    </cfRule>
  </conditionalFormatting>
  <conditionalFormatting sqref="AQ1085">
    <cfRule type="expression" dxfId="1362" priority="4111">
      <formula>$CI$1=1</formula>
    </cfRule>
  </conditionalFormatting>
  <conditionalFormatting sqref="AQ1086">
    <cfRule type="expression" dxfId="1361" priority="4110">
      <formula>$CI$1=2</formula>
    </cfRule>
  </conditionalFormatting>
  <conditionalFormatting sqref="AQ1087">
    <cfRule type="expression" dxfId="1360" priority="4109">
      <formula>$CI$1=3</formula>
    </cfRule>
  </conditionalFormatting>
  <conditionalFormatting sqref="AQ1088">
    <cfRule type="expression" dxfId="1359" priority="4108">
      <formula>$CI$1=4</formula>
    </cfRule>
  </conditionalFormatting>
  <conditionalFormatting sqref="AQ1095">
    <cfRule type="expression" dxfId="1358" priority="4023">
      <formula>$CI$1=1</formula>
    </cfRule>
  </conditionalFormatting>
  <conditionalFormatting sqref="AQ1096">
    <cfRule type="expression" dxfId="1357" priority="4022">
      <formula>$CI$1=2</formula>
    </cfRule>
  </conditionalFormatting>
  <conditionalFormatting sqref="AQ1097">
    <cfRule type="expression" dxfId="1356" priority="4021">
      <formula>$CI$1=3</formula>
    </cfRule>
  </conditionalFormatting>
  <conditionalFormatting sqref="AQ1098">
    <cfRule type="expression" dxfId="1355" priority="4020">
      <formula>$CI$1=4</formula>
    </cfRule>
  </conditionalFormatting>
  <conditionalFormatting sqref="AQ1105">
    <cfRule type="expression" dxfId="1354" priority="3935">
      <formula>$CI$1=1</formula>
    </cfRule>
  </conditionalFormatting>
  <conditionalFormatting sqref="AQ1106">
    <cfRule type="expression" dxfId="1353" priority="3934">
      <formula>$CI$1=2</formula>
    </cfRule>
  </conditionalFormatting>
  <conditionalFormatting sqref="AQ1107">
    <cfRule type="expression" dxfId="1352" priority="3933">
      <formula>$CI$1=3</formula>
    </cfRule>
  </conditionalFormatting>
  <conditionalFormatting sqref="AQ1108">
    <cfRule type="expression" dxfId="1351" priority="3932">
      <formula>$CI$1=4</formula>
    </cfRule>
  </conditionalFormatting>
  <conditionalFormatting sqref="AQ1115">
    <cfRule type="expression" dxfId="1350" priority="3847">
      <formula>$CI$1=1</formula>
    </cfRule>
  </conditionalFormatting>
  <conditionalFormatting sqref="AQ1116">
    <cfRule type="expression" dxfId="1349" priority="3846">
      <formula>$CI$1=2</formula>
    </cfRule>
  </conditionalFormatting>
  <conditionalFormatting sqref="AQ1117">
    <cfRule type="expression" dxfId="1348" priority="3845">
      <formula>$CI$1=3</formula>
    </cfRule>
  </conditionalFormatting>
  <conditionalFormatting sqref="AQ1118">
    <cfRule type="expression" dxfId="1347" priority="3844">
      <formula>$CI$1=4</formula>
    </cfRule>
  </conditionalFormatting>
  <conditionalFormatting sqref="AQ1125">
    <cfRule type="expression" dxfId="1346" priority="3759">
      <formula>$CI$1=1</formula>
    </cfRule>
  </conditionalFormatting>
  <conditionalFormatting sqref="AQ1126">
    <cfRule type="expression" dxfId="1345" priority="3758">
      <formula>$CI$1=2</formula>
    </cfRule>
  </conditionalFormatting>
  <conditionalFormatting sqref="AQ1127">
    <cfRule type="expression" dxfId="1344" priority="3757">
      <formula>$CI$1=3</formula>
    </cfRule>
  </conditionalFormatting>
  <conditionalFormatting sqref="AQ1128">
    <cfRule type="expression" dxfId="1343" priority="3756">
      <formula>$CI$1=4</formula>
    </cfRule>
  </conditionalFormatting>
  <conditionalFormatting sqref="AQ1135">
    <cfRule type="expression" dxfId="1342" priority="3671">
      <formula>$CI$1=1</formula>
    </cfRule>
  </conditionalFormatting>
  <conditionalFormatting sqref="AQ1136">
    <cfRule type="expression" dxfId="1341" priority="3670">
      <formula>$CI$1=2</formula>
    </cfRule>
  </conditionalFormatting>
  <conditionalFormatting sqref="AQ1137">
    <cfRule type="expression" dxfId="1340" priority="3669">
      <formula>$CI$1=3</formula>
    </cfRule>
  </conditionalFormatting>
  <conditionalFormatting sqref="AQ1138">
    <cfRule type="expression" dxfId="1339" priority="3668">
      <formula>$CI$1=4</formula>
    </cfRule>
  </conditionalFormatting>
  <conditionalFormatting sqref="AQ1145">
    <cfRule type="expression" dxfId="1338" priority="3583">
      <formula>$CI$1=1</formula>
    </cfRule>
  </conditionalFormatting>
  <conditionalFormatting sqref="AQ1146">
    <cfRule type="expression" dxfId="1337" priority="3582">
      <formula>$CI$1=2</formula>
    </cfRule>
  </conditionalFormatting>
  <conditionalFormatting sqref="AQ1147">
    <cfRule type="expression" dxfId="1336" priority="3581">
      <formula>$CI$1=3</formula>
    </cfRule>
  </conditionalFormatting>
  <conditionalFormatting sqref="AQ1148">
    <cfRule type="expression" dxfId="1335" priority="3580">
      <formula>$CI$1=4</formula>
    </cfRule>
  </conditionalFormatting>
  <conditionalFormatting sqref="AQ1155">
    <cfRule type="expression" dxfId="1334" priority="3495">
      <formula>$CI$1=1</formula>
    </cfRule>
  </conditionalFormatting>
  <conditionalFormatting sqref="AQ1156">
    <cfRule type="expression" dxfId="1333" priority="3494">
      <formula>$CI$1=2</formula>
    </cfRule>
  </conditionalFormatting>
  <conditionalFormatting sqref="AQ1157">
    <cfRule type="expression" dxfId="1332" priority="3493">
      <formula>$CI$1=3</formula>
    </cfRule>
  </conditionalFormatting>
  <conditionalFormatting sqref="AQ1158">
    <cfRule type="expression" dxfId="1331" priority="3492">
      <formula>$CI$1=4</formula>
    </cfRule>
  </conditionalFormatting>
  <conditionalFormatting sqref="AQ1165">
    <cfRule type="expression" dxfId="1330" priority="3407">
      <formula>$CI$1=1</formula>
    </cfRule>
  </conditionalFormatting>
  <conditionalFormatting sqref="AQ1166">
    <cfRule type="expression" dxfId="1329" priority="3406">
      <formula>$CI$1=2</formula>
    </cfRule>
  </conditionalFormatting>
  <conditionalFormatting sqref="AQ1167">
    <cfRule type="expression" dxfId="1328" priority="3405">
      <formula>$CI$1=3</formula>
    </cfRule>
  </conditionalFormatting>
  <conditionalFormatting sqref="AQ1168">
    <cfRule type="expression" dxfId="1327" priority="3404">
      <formula>$CI$1=4</formula>
    </cfRule>
  </conditionalFormatting>
  <conditionalFormatting sqref="AQ1175">
    <cfRule type="expression" dxfId="1326" priority="3319">
      <formula>$CI$1=1</formula>
    </cfRule>
  </conditionalFormatting>
  <conditionalFormatting sqref="AQ1176">
    <cfRule type="expression" dxfId="1325" priority="3318">
      <formula>$CI$1=2</formula>
    </cfRule>
  </conditionalFormatting>
  <conditionalFormatting sqref="AQ1177">
    <cfRule type="expression" dxfId="1324" priority="3317">
      <formula>$CI$1=3</formula>
    </cfRule>
  </conditionalFormatting>
  <conditionalFormatting sqref="AQ1178">
    <cfRule type="expression" dxfId="1323" priority="3316">
      <formula>$CI$1=4</formula>
    </cfRule>
  </conditionalFormatting>
  <conditionalFormatting sqref="AQ1185">
    <cfRule type="expression" dxfId="1322" priority="3231">
      <formula>$CI$1=1</formula>
    </cfRule>
  </conditionalFormatting>
  <conditionalFormatting sqref="AQ1186">
    <cfRule type="expression" dxfId="1321" priority="3230">
      <formula>$CI$1=2</formula>
    </cfRule>
  </conditionalFormatting>
  <conditionalFormatting sqref="AQ1187">
    <cfRule type="expression" dxfId="1320" priority="3229">
      <formula>$CI$1=3</formula>
    </cfRule>
  </conditionalFormatting>
  <conditionalFormatting sqref="AQ1188">
    <cfRule type="expression" dxfId="1319" priority="3228">
      <formula>$CI$1=4</formula>
    </cfRule>
  </conditionalFormatting>
  <conditionalFormatting sqref="AQ1195">
    <cfRule type="expression" dxfId="1318" priority="3143">
      <formula>$CI$1=1</formula>
    </cfRule>
  </conditionalFormatting>
  <conditionalFormatting sqref="AQ1196">
    <cfRule type="expression" dxfId="1317" priority="3142">
      <formula>$CI$1=2</formula>
    </cfRule>
  </conditionalFormatting>
  <conditionalFormatting sqref="AQ1197">
    <cfRule type="expression" dxfId="1316" priority="3141">
      <formula>$CI$1=3</formula>
    </cfRule>
  </conditionalFormatting>
  <conditionalFormatting sqref="AQ1198">
    <cfRule type="expression" dxfId="1315" priority="3140">
      <formula>$CI$1=4</formula>
    </cfRule>
  </conditionalFormatting>
  <conditionalFormatting sqref="AQ1205">
    <cfRule type="expression" dxfId="1314" priority="3055">
      <formula>$CI$1=1</formula>
    </cfRule>
  </conditionalFormatting>
  <conditionalFormatting sqref="AQ1206">
    <cfRule type="expression" dxfId="1313" priority="3054">
      <formula>$CI$1=2</formula>
    </cfRule>
  </conditionalFormatting>
  <conditionalFormatting sqref="AQ1207">
    <cfRule type="expression" dxfId="1312" priority="3053">
      <formula>$CI$1=3</formula>
    </cfRule>
  </conditionalFormatting>
  <conditionalFormatting sqref="AQ1208">
    <cfRule type="expression" dxfId="1311" priority="3052">
      <formula>$CI$1=4</formula>
    </cfRule>
  </conditionalFormatting>
  <conditionalFormatting sqref="AQ1215">
    <cfRule type="expression" dxfId="1310" priority="2967">
      <formula>$CI$1=1</formula>
    </cfRule>
  </conditionalFormatting>
  <conditionalFormatting sqref="AQ1216">
    <cfRule type="expression" dxfId="1309" priority="2966">
      <formula>$CI$1=2</formula>
    </cfRule>
  </conditionalFormatting>
  <conditionalFormatting sqref="AQ1217">
    <cfRule type="expression" dxfId="1308" priority="2965">
      <formula>$CI$1=3</formula>
    </cfRule>
  </conditionalFormatting>
  <conditionalFormatting sqref="AQ1218">
    <cfRule type="expression" dxfId="1307" priority="2964">
      <formula>$CI$1=4</formula>
    </cfRule>
  </conditionalFormatting>
  <conditionalFormatting sqref="AQ1225">
    <cfRule type="expression" dxfId="1306" priority="2879">
      <formula>$CI$1=1</formula>
    </cfRule>
  </conditionalFormatting>
  <conditionalFormatting sqref="AQ1226">
    <cfRule type="expression" dxfId="1305" priority="2878">
      <formula>$CI$1=2</formula>
    </cfRule>
  </conditionalFormatting>
  <conditionalFormatting sqref="AQ1227">
    <cfRule type="expression" dxfId="1304" priority="2877">
      <formula>$CI$1=3</formula>
    </cfRule>
  </conditionalFormatting>
  <conditionalFormatting sqref="AQ1228">
    <cfRule type="expression" dxfId="1303" priority="2876">
      <formula>$CI$1=4</formula>
    </cfRule>
  </conditionalFormatting>
  <conditionalFormatting sqref="AQ1235">
    <cfRule type="expression" dxfId="1302" priority="2791">
      <formula>$CI$1=1</formula>
    </cfRule>
  </conditionalFormatting>
  <conditionalFormatting sqref="AQ1236">
    <cfRule type="expression" dxfId="1301" priority="2790">
      <formula>$CI$1=2</formula>
    </cfRule>
  </conditionalFormatting>
  <conditionalFormatting sqref="AQ1237">
    <cfRule type="expression" dxfId="1300" priority="2789">
      <formula>$CI$1=3</formula>
    </cfRule>
  </conditionalFormatting>
  <conditionalFormatting sqref="AQ1238">
    <cfRule type="expression" dxfId="1299" priority="2788">
      <formula>$CI$1=4</formula>
    </cfRule>
  </conditionalFormatting>
  <conditionalFormatting sqref="AQ1245">
    <cfRule type="expression" dxfId="1298" priority="2703">
      <formula>$CI$1=1</formula>
    </cfRule>
  </conditionalFormatting>
  <conditionalFormatting sqref="AQ1246">
    <cfRule type="expression" dxfId="1297" priority="2702">
      <formula>$CI$1=2</formula>
    </cfRule>
  </conditionalFormatting>
  <conditionalFormatting sqref="AQ1247">
    <cfRule type="expression" dxfId="1296" priority="2701">
      <formula>$CI$1=3</formula>
    </cfRule>
  </conditionalFormatting>
  <conditionalFormatting sqref="AQ1248">
    <cfRule type="expression" dxfId="1295" priority="2700">
      <formula>$CI$1=4</formula>
    </cfRule>
  </conditionalFormatting>
  <conditionalFormatting sqref="AQ1255">
    <cfRule type="expression" dxfId="1294" priority="2615">
      <formula>$CI$1=1</formula>
    </cfRule>
  </conditionalFormatting>
  <conditionalFormatting sqref="AQ1256">
    <cfRule type="expression" dxfId="1293" priority="2614">
      <formula>$CI$1=2</formula>
    </cfRule>
  </conditionalFormatting>
  <conditionalFormatting sqref="AQ1257">
    <cfRule type="expression" dxfId="1292" priority="2613">
      <formula>$CI$1=3</formula>
    </cfRule>
  </conditionalFormatting>
  <conditionalFormatting sqref="AQ1258">
    <cfRule type="expression" dxfId="1291" priority="2612">
      <formula>$CI$1=4</formula>
    </cfRule>
  </conditionalFormatting>
  <conditionalFormatting sqref="AQ1265">
    <cfRule type="expression" dxfId="1290" priority="2527">
      <formula>$CI$1=1</formula>
    </cfRule>
  </conditionalFormatting>
  <conditionalFormatting sqref="AQ1266">
    <cfRule type="expression" dxfId="1289" priority="2526">
      <formula>$CI$1=2</formula>
    </cfRule>
  </conditionalFormatting>
  <conditionalFormatting sqref="AQ1267">
    <cfRule type="expression" dxfId="1288" priority="2525">
      <formula>$CI$1=3</formula>
    </cfRule>
  </conditionalFormatting>
  <conditionalFormatting sqref="AQ1268">
    <cfRule type="expression" dxfId="1287" priority="2524">
      <formula>$CI$1=4</formula>
    </cfRule>
  </conditionalFormatting>
  <conditionalFormatting sqref="AQ1275">
    <cfRule type="expression" dxfId="1286" priority="2439">
      <formula>$CI$1=1</formula>
    </cfRule>
  </conditionalFormatting>
  <conditionalFormatting sqref="AQ1276">
    <cfRule type="expression" dxfId="1285" priority="2438">
      <formula>$CI$1=2</formula>
    </cfRule>
  </conditionalFormatting>
  <conditionalFormatting sqref="AQ1277">
    <cfRule type="expression" dxfId="1284" priority="2437">
      <formula>$CI$1=3</formula>
    </cfRule>
  </conditionalFormatting>
  <conditionalFormatting sqref="AQ1278">
    <cfRule type="expression" dxfId="1283" priority="2436">
      <formula>$CI$1=4</formula>
    </cfRule>
  </conditionalFormatting>
  <conditionalFormatting sqref="AQ1285">
    <cfRule type="expression" dxfId="1282" priority="2351">
      <formula>$CI$1=1</formula>
    </cfRule>
  </conditionalFormatting>
  <conditionalFormatting sqref="AQ1286">
    <cfRule type="expression" dxfId="1281" priority="2350">
      <formula>$CI$1=2</formula>
    </cfRule>
  </conditionalFormatting>
  <conditionalFormatting sqref="AQ1287">
    <cfRule type="expression" dxfId="1280" priority="2349">
      <formula>$CI$1=3</formula>
    </cfRule>
  </conditionalFormatting>
  <conditionalFormatting sqref="AQ1288">
    <cfRule type="expression" dxfId="1279" priority="2348">
      <formula>$CI$1=4</formula>
    </cfRule>
  </conditionalFormatting>
  <conditionalFormatting sqref="AQ1295">
    <cfRule type="expression" dxfId="1278" priority="2263">
      <formula>$CI$1=1</formula>
    </cfRule>
  </conditionalFormatting>
  <conditionalFormatting sqref="AQ1296">
    <cfRule type="expression" dxfId="1277" priority="2262">
      <formula>$CI$1=2</formula>
    </cfRule>
  </conditionalFormatting>
  <conditionalFormatting sqref="AQ1297">
    <cfRule type="expression" dxfId="1276" priority="2261">
      <formula>$CI$1=3</formula>
    </cfRule>
  </conditionalFormatting>
  <conditionalFormatting sqref="AQ1298">
    <cfRule type="expression" dxfId="1275" priority="2260">
      <formula>$CI$1=4</formula>
    </cfRule>
  </conditionalFormatting>
  <conditionalFormatting sqref="AQ1305">
    <cfRule type="expression" dxfId="1274" priority="2175">
      <formula>$CI$1=1</formula>
    </cfRule>
  </conditionalFormatting>
  <conditionalFormatting sqref="AQ1306">
    <cfRule type="expression" dxfId="1273" priority="2174">
      <formula>$CI$1=2</formula>
    </cfRule>
  </conditionalFormatting>
  <conditionalFormatting sqref="AQ1307">
    <cfRule type="expression" dxfId="1272" priority="2173">
      <formula>$CI$1=3</formula>
    </cfRule>
  </conditionalFormatting>
  <conditionalFormatting sqref="AQ1308">
    <cfRule type="expression" dxfId="1271" priority="2172">
      <formula>$CI$1=4</formula>
    </cfRule>
  </conditionalFormatting>
  <conditionalFormatting sqref="AQ1315">
    <cfRule type="expression" dxfId="1270" priority="2087">
      <formula>$CI$1=1</formula>
    </cfRule>
  </conditionalFormatting>
  <conditionalFormatting sqref="AQ1316">
    <cfRule type="expression" dxfId="1269" priority="2086">
      <formula>$CI$1=2</formula>
    </cfRule>
  </conditionalFormatting>
  <conditionalFormatting sqref="AQ1317">
    <cfRule type="expression" dxfId="1268" priority="2085">
      <formula>$CI$1=3</formula>
    </cfRule>
  </conditionalFormatting>
  <conditionalFormatting sqref="AQ1318">
    <cfRule type="expression" dxfId="1267" priority="2084">
      <formula>$CI$1=4</formula>
    </cfRule>
  </conditionalFormatting>
  <conditionalFormatting sqref="AQ1325">
    <cfRule type="expression" dxfId="1266" priority="1999">
      <formula>$CI$1=1</formula>
    </cfRule>
  </conditionalFormatting>
  <conditionalFormatting sqref="AQ1326">
    <cfRule type="expression" dxfId="1265" priority="1998">
      <formula>$CI$1=2</formula>
    </cfRule>
  </conditionalFormatting>
  <conditionalFormatting sqref="AQ1327">
    <cfRule type="expression" dxfId="1264" priority="1997">
      <formula>$CI$1=3</formula>
    </cfRule>
  </conditionalFormatting>
  <conditionalFormatting sqref="AQ1328">
    <cfRule type="expression" dxfId="1263" priority="1996">
      <formula>$CI$1=4</formula>
    </cfRule>
  </conditionalFormatting>
  <conditionalFormatting sqref="AQ1335">
    <cfRule type="expression" dxfId="1262" priority="1911">
      <formula>$CI$1=1</formula>
    </cfRule>
  </conditionalFormatting>
  <conditionalFormatting sqref="AQ1336">
    <cfRule type="expression" dxfId="1261" priority="1910">
      <formula>$CI$1=2</formula>
    </cfRule>
  </conditionalFormatting>
  <conditionalFormatting sqref="AQ1337">
    <cfRule type="expression" dxfId="1260" priority="1909">
      <formula>$CI$1=3</formula>
    </cfRule>
  </conditionalFormatting>
  <conditionalFormatting sqref="AQ1338">
    <cfRule type="expression" dxfId="1259" priority="1908">
      <formula>$CI$1=4</formula>
    </cfRule>
  </conditionalFormatting>
  <conditionalFormatting sqref="AQ1345">
    <cfRule type="expression" dxfId="1258" priority="1823">
      <formula>$CI$1=1</formula>
    </cfRule>
  </conditionalFormatting>
  <conditionalFormatting sqref="AQ1346">
    <cfRule type="expression" dxfId="1257" priority="1822">
      <formula>$CI$1=2</formula>
    </cfRule>
  </conditionalFormatting>
  <conditionalFormatting sqref="AQ1347">
    <cfRule type="expression" dxfId="1256" priority="1821">
      <formula>$CI$1=3</formula>
    </cfRule>
  </conditionalFormatting>
  <conditionalFormatting sqref="AQ1348">
    <cfRule type="expression" dxfId="1255" priority="1820">
      <formula>$CI$1=4</formula>
    </cfRule>
  </conditionalFormatting>
  <conditionalFormatting sqref="AQ1355">
    <cfRule type="expression" dxfId="1254" priority="1735">
      <formula>$CI$1=1</formula>
    </cfRule>
  </conditionalFormatting>
  <conditionalFormatting sqref="AQ1356">
    <cfRule type="expression" dxfId="1253" priority="1734">
      <formula>$CI$1=2</formula>
    </cfRule>
  </conditionalFormatting>
  <conditionalFormatting sqref="AQ1357">
    <cfRule type="expression" dxfId="1252" priority="1733">
      <formula>$CI$1=3</formula>
    </cfRule>
  </conditionalFormatting>
  <conditionalFormatting sqref="AQ1358">
    <cfRule type="expression" dxfId="1251" priority="1732">
      <formula>$CI$1=4</formula>
    </cfRule>
  </conditionalFormatting>
  <conditionalFormatting sqref="AQ1365">
    <cfRule type="expression" dxfId="1250" priority="1647">
      <formula>$CI$1=1</formula>
    </cfRule>
  </conditionalFormatting>
  <conditionalFormatting sqref="AQ1366">
    <cfRule type="expression" dxfId="1249" priority="1646">
      <formula>$CI$1=2</formula>
    </cfRule>
  </conditionalFormatting>
  <conditionalFormatting sqref="AQ1367">
    <cfRule type="expression" dxfId="1248" priority="1645">
      <formula>$CI$1=3</formula>
    </cfRule>
  </conditionalFormatting>
  <conditionalFormatting sqref="AQ1368">
    <cfRule type="expression" dxfId="1247" priority="1644">
      <formula>$CI$1=4</formula>
    </cfRule>
  </conditionalFormatting>
  <conditionalFormatting sqref="AQ1375">
    <cfRule type="expression" dxfId="1246" priority="1559">
      <formula>$CI$1=1</formula>
    </cfRule>
  </conditionalFormatting>
  <conditionalFormatting sqref="AQ1376">
    <cfRule type="expression" dxfId="1245" priority="1558">
      <formula>$CI$1=2</formula>
    </cfRule>
  </conditionalFormatting>
  <conditionalFormatting sqref="AQ1377">
    <cfRule type="expression" dxfId="1244" priority="1557">
      <formula>$CI$1=3</formula>
    </cfRule>
  </conditionalFormatting>
  <conditionalFormatting sqref="AQ1378">
    <cfRule type="expression" dxfId="1243" priority="1556">
      <formula>$CI$1=4</formula>
    </cfRule>
  </conditionalFormatting>
  <conditionalFormatting sqref="AQ1385">
    <cfRule type="expression" dxfId="1242" priority="1471">
      <formula>$CI$1=1</formula>
    </cfRule>
  </conditionalFormatting>
  <conditionalFormatting sqref="AQ1386">
    <cfRule type="expression" dxfId="1241" priority="1470">
      <formula>$CI$1=2</formula>
    </cfRule>
  </conditionalFormatting>
  <conditionalFormatting sqref="AQ1387">
    <cfRule type="expression" dxfId="1240" priority="1469">
      <formula>$CI$1=3</formula>
    </cfRule>
  </conditionalFormatting>
  <conditionalFormatting sqref="AQ1388">
    <cfRule type="expression" dxfId="1239" priority="1468">
      <formula>$CI$1=4</formula>
    </cfRule>
  </conditionalFormatting>
  <conditionalFormatting sqref="AQ1395">
    <cfRule type="expression" dxfId="1238" priority="1383">
      <formula>$CI$1=1</formula>
    </cfRule>
  </conditionalFormatting>
  <conditionalFormatting sqref="AQ1396">
    <cfRule type="expression" dxfId="1237" priority="1382">
      <formula>$CI$1=2</formula>
    </cfRule>
  </conditionalFormatting>
  <conditionalFormatting sqref="AQ1397">
    <cfRule type="expression" dxfId="1236" priority="1381">
      <formula>$CI$1=3</formula>
    </cfRule>
  </conditionalFormatting>
  <conditionalFormatting sqref="AQ1398">
    <cfRule type="expression" dxfId="1235" priority="1380">
      <formula>$CI$1=4</formula>
    </cfRule>
  </conditionalFormatting>
  <conditionalFormatting sqref="AQ1405">
    <cfRule type="expression" dxfId="1234" priority="1295">
      <formula>$CI$1=1</formula>
    </cfRule>
  </conditionalFormatting>
  <conditionalFormatting sqref="AQ1406">
    <cfRule type="expression" dxfId="1233" priority="1294">
      <formula>$CI$1=2</formula>
    </cfRule>
  </conditionalFormatting>
  <conditionalFormatting sqref="AQ1407">
    <cfRule type="expression" dxfId="1232" priority="1293">
      <formula>$CI$1=3</formula>
    </cfRule>
  </conditionalFormatting>
  <conditionalFormatting sqref="AQ1408">
    <cfRule type="expression" dxfId="1231" priority="1292">
      <formula>$CI$1=4</formula>
    </cfRule>
  </conditionalFormatting>
  <conditionalFormatting sqref="AQ1415">
    <cfRule type="expression" dxfId="1230" priority="1207">
      <formula>$CI$1=1</formula>
    </cfRule>
  </conditionalFormatting>
  <conditionalFormatting sqref="AQ1416">
    <cfRule type="expression" dxfId="1229" priority="1206">
      <formula>$CI$1=2</formula>
    </cfRule>
  </conditionalFormatting>
  <conditionalFormatting sqref="AQ1417">
    <cfRule type="expression" dxfId="1228" priority="1205">
      <formula>$CI$1=3</formula>
    </cfRule>
  </conditionalFormatting>
  <conditionalFormatting sqref="AQ1418">
    <cfRule type="expression" dxfId="1227" priority="1204">
      <formula>$CI$1=4</formula>
    </cfRule>
  </conditionalFormatting>
  <conditionalFormatting sqref="AQ1425">
    <cfRule type="expression" dxfId="1226" priority="1119">
      <formula>$CI$1=1</formula>
    </cfRule>
  </conditionalFormatting>
  <conditionalFormatting sqref="AQ1426">
    <cfRule type="expression" dxfId="1225" priority="1118">
      <formula>$CI$1=2</formula>
    </cfRule>
  </conditionalFormatting>
  <conditionalFormatting sqref="AQ1427">
    <cfRule type="expression" dxfId="1224" priority="1117">
      <formula>$CI$1=3</formula>
    </cfRule>
  </conditionalFormatting>
  <conditionalFormatting sqref="AQ1428">
    <cfRule type="expression" dxfId="1223" priority="1116">
      <formula>$CI$1=4</formula>
    </cfRule>
  </conditionalFormatting>
  <conditionalFormatting sqref="AQ1435">
    <cfRule type="expression" dxfId="1222" priority="1031">
      <formula>$CI$1=1</formula>
    </cfRule>
  </conditionalFormatting>
  <conditionalFormatting sqref="AQ1436">
    <cfRule type="expression" dxfId="1221" priority="1030">
      <formula>$CI$1=2</formula>
    </cfRule>
  </conditionalFormatting>
  <conditionalFormatting sqref="AQ1437">
    <cfRule type="expression" dxfId="1220" priority="1029">
      <formula>$CI$1=3</formula>
    </cfRule>
  </conditionalFormatting>
  <conditionalFormatting sqref="AQ1438">
    <cfRule type="expression" dxfId="1219" priority="1028">
      <formula>$CI$1=4</formula>
    </cfRule>
  </conditionalFormatting>
  <conditionalFormatting sqref="AQ1445">
    <cfRule type="expression" dxfId="1218" priority="943">
      <formula>$CI$1=1</formula>
    </cfRule>
  </conditionalFormatting>
  <conditionalFormatting sqref="AQ1446">
    <cfRule type="expression" dxfId="1217" priority="942">
      <formula>$CI$1=2</formula>
    </cfRule>
  </conditionalFormatting>
  <conditionalFormatting sqref="AQ1447">
    <cfRule type="expression" dxfId="1216" priority="941">
      <formula>$CI$1=3</formula>
    </cfRule>
  </conditionalFormatting>
  <conditionalFormatting sqref="AQ1448">
    <cfRule type="expression" dxfId="1215" priority="940">
      <formula>$CI$1=4</formula>
    </cfRule>
  </conditionalFormatting>
  <conditionalFormatting sqref="AQ1455">
    <cfRule type="expression" dxfId="1214" priority="855">
      <formula>$CI$1=1</formula>
    </cfRule>
  </conditionalFormatting>
  <conditionalFormatting sqref="AQ1456">
    <cfRule type="expression" dxfId="1213" priority="854">
      <formula>$CI$1=2</formula>
    </cfRule>
  </conditionalFormatting>
  <conditionalFormatting sqref="AQ1457">
    <cfRule type="expression" dxfId="1212" priority="853">
      <formula>$CI$1=3</formula>
    </cfRule>
  </conditionalFormatting>
  <conditionalFormatting sqref="AQ1458">
    <cfRule type="expression" dxfId="1211" priority="852">
      <formula>$CI$1=4</formula>
    </cfRule>
  </conditionalFormatting>
  <conditionalFormatting sqref="AQ1465">
    <cfRule type="expression" dxfId="1210" priority="767">
      <formula>$CI$1=1</formula>
    </cfRule>
  </conditionalFormatting>
  <conditionalFormatting sqref="AQ1466">
    <cfRule type="expression" dxfId="1209" priority="766">
      <formula>$CI$1=2</formula>
    </cfRule>
  </conditionalFormatting>
  <conditionalFormatting sqref="AQ1467">
    <cfRule type="expression" dxfId="1208" priority="765">
      <formula>$CI$1=3</formula>
    </cfRule>
  </conditionalFormatting>
  <conditionalFormatting sqref="AQ1468">
    <cfRule type="expression" dxfId="1207" priority="764">
      <formula>$CI$1=4</formula>
    </cfRule>
  </conditionalFormatting>
  <conditionalFormatting sqref="AQ1475">
    <cfRule type="expression" dxfId="1206" priority="679">
      <formula>$CI$1=1</formula>
    </cfRule>
  </conditionalFormatting>
  <conditionalFormatting sqref="AQ1476">
    <cfRule type="expression" dxfId="1205" priority="678">
      <formula>$CI$1=2</formula>
    </cfRule>
  </conditionalFormatting>
  <conditionalFormatting sqref="AQ1477">
    <cfRule type="expression" dxfId="1204" priority="677">
      <formula>$CI$1=3</formula>
    </cfRule>
  </conditionalFormatting>
  <conditionalFormatting sqref="AQ1478">
    <cfRule type="expression" dxfId="1203" priority="676">
      <formula>$CI$1=4</formula>
    </cfRule>
  </conditionalFormatting>
  <conditionalFormatting sqref="AQ1485">
    <cfRule type="expression" dxfId="1202" priority="591">
      <formula>$CI$1=1</formula>
    </cfRule>
  </conditionalFormatting>
  <conditionalFormatting sqref="AQ1486">
    <cfRule type="expression" dxfId="1201" priority="590">
      <formula>$CI$1=2</formula>
    </cfRule>
  </conditionalFormatting>
  <conditionalFormatting sqref="AQ1487">
    <cfRule type="expression" dxfId="1200" priority="589">
      <formula>$CI$1=3</formula>
    </cfRule>
  </conditionalFormatting>
  <conditionalFormatting sqref="AQ1488">
    <cfRule type="expression" dxfId="1199" priority="588">
      <formula>$CI$1=4</formula>
    </cfRule>
  </conditionalFormatting>
  <conditionalFormatting sqref="AQ1495">
    <cfRule type="expression" dxfId="1198" priority="503">
      <formula>$CI$1=1</formula>
    </cfRule>
  </conditionalFormatting>
  <conditionalFormatting sqref="AQ1496">
    <cfRule type="expression" dxfId="1197" priority="502">
      <formula>$CI$1=2</formula>
    </cfRule>
  </conditionalFormatting>
  <conditionalFormatting sqref="AQ1497">
    <cfRule type="expression" dxfId="1196" priority="501">
      <formula>$CI$1=3</formula>
    </cfRule>
  </conditionalFormatting>
  <conditionalFormatting sqref="AQ1498">
    <cfRule type="expression" dxfId="1195" priority="500">
      <formula>$CI$1=4</formula>
    </cfRule>
  </conditionalFormatting>
  <conditionalFormatting sqref="AS5">
    <cfRule type="expression" dxfId="1194" priority="23399">
      <formula>$CI$1=1</formula>
    </cfRule>
  </conditionalFormatting>
  <conditionalFormatting sqref="AS6">
    <cfRule type="expression" dxfId="1193" priority="23398">
      <formula>$CI$1=2</formula>
    </cfRule>
  </conditionalFormatting>
  <conditionalFormatting sqref="AS7">
    <cfRule type="expression" dxfId="1192" priority="23397">
      <formula>$CI$1=3</formula>
    </cfRule>
  </conditionalFormatting>
  <conditionalFormatting sqref="AS8">
    <cfRule type="expression" dxfId="1191" priority="23396">
      <formula>$CI$1=4</formula>
    </cfRule>
  </conditionalFormatting>
  <conditionalFormatting sqref="AS15">
    <cfRule type="expression" dxfId="1190" priority="13523">
      <formula>$CI$1=1</formula>
    </cfRule>
  </conditionalFormatting>
  <conditionalFormatting sqref="AS16">
    <cfRule type="expression" dxfId="1189" priority="13522">
      <formula>$CI$1=2</formula>
    </cfRule>
  </conditionalFormatting>
  <conditionalFormatting sqref="AS17">
    <cfRule type="expression" dxfId="1188" priority="13521">
      <formula>$CI$1=3</formula>
    </cfRule>
  </conditionalFormatting>
  <conditionalFormatting sqref="AS18">
    <cfRule type="expression" dxfId="1187" priority="13520">
      <formula>$CI$1=4</formula>
    </cfRule>
  </conditionalFormatting>
  <conditionalFormatting sqref="AS25">
    <cfRule type="expression" dxfId="1186" priority="13435">
      <formula>$CI$1=1</formula>
    </cfRule>
  </conditionalFormatting>
  <conditionalFormatting sqref="AS26">
    <cfRule type="expression" dxfId="1185" priority="13434">
      <formula>$CI$1=2</formula>
    </cfRule>
  </conditionalFormatting>
  <conditionalFormatting sqref="AS27">
    <cfRule type="expression" dxfId="1184" priority="13433">
      <formula>$CI$1=3</formula>
    </cfRule>
  </conditionalFormatting>
  <conditionalFormatting sqref="AS28">
    <cfRule type="expression" dxfId="1183" priority="13432">
      <formula>$CI$1=4</formula>
    </cfRule>
  </conditionalFormatting>
  <conditionalFormatting sqref="AS35">
    <cfRule type="expression" dxfId="1182" priority="13347">
      <formula>$CI$1=1</formula>
    </cfRule>
  </conditionalFormatting>
  <conditionalFormatting sqref="AS36">
    <cfRule type="expression" dxfId="1181" priority="13346">
      <formula>$CI$1=2</formula>
    </cfRule>
  </conditionalFormatting>
  <conditionalFormatting sqref="AS37">
    <cfRule type="expression" dxfId="1180" priority="13345">
      <formula>$CI$1=3</formula>
    </cfRule>
  </conditionalFormatting>
  <conditionalFormatting sqref="AS38">
    <cfRule type="expression" dxfId="1179" priority="13344">
      <formula>$CI$1=4</formula>
    </cfRule>
  </conditionalFormatting>
  <conditionalFormatting sqref="AS45">
    <cfRule type="expression" dxfId="1178" priority="13259">
      <formula>$CI$1=1</formula>
    </cfRule>
  </conditionalFormatting>
  <conditionalFormatting sqref="AS46">
    <cfRule type="expression" dxfId="1177" priority="13258">
      <formula>$CI$1=2</formula>
    </cfRule>
  </conditionalFormatting>
  <conditionalFormatting sqref="AS47">
    <cfRule type="expression" dxfId="1176" priority="13257">
      <formula>$CI$1=3</formula>
    </cfRule>
  </conditionalFormatting>
  <conditionalFormatting sqref="AS48">
    <cfRule type="expression" dxfId="1175" priority="13256">
      <formula>$CI$1=4</formula>
    </cfRule>
  </conditionalFormatting>
  <conditionalFormatting sqref="AS55">
    <cfRule type="expression" dxfId="1174" priority="13171">
      <formula>$CI$1=1</formula>
    </cfRule>
  </conditionalFormatting>
  <conditionalFormatting sqref="AS56">
    <cfRule type="expression" dxfId="1173" priority="13170">
      <formula>$CI$1=2</formula>
    </cfRule>
  </conditionalFormatting>
  <conditionalFormatting sqref="AS57">
    <cfRule type="expression" dxfId="1172" priority="13169">
      <formula>$CI$1=3</formula>
    </cfRule>
  </conditionalFormatting>
  <conditionalFormatting sqref="AS58">
    <cfRule type="expression" dxfId="1171" priority="13168">
      <formula>$CI$1=4</formula>
    </cfRule>
  </conditionalFormatting>
  <conditionalFormatting sqref="AS65">
    <cfRule type="expression" dxfId="1170" priority="13083">
      <formula>$CI$1=1</formula>
    </cfRule>
  </conditionalFormatting>
  <conditionalFormatting sqref="AS66">
    <cfRule type="expression" dxfId="1169" priority="13082">
      <formula>$CI$1=2</formula>
    </cfRule>
  </conditionalFormatting>
  <conditionalFormatting sqref="AS67">
    <cfRule type="expression" dxfId="1168" priority="13081">
      <formula>$CI$1=3</formula>
    </cfRule>
  </conditionalFormatting>
  <conditionalFormatting sqref="AS68">
    <cfRule type="expression" dxfId="1167" priority="13080">
      <formula>$CI$1=4</formula>
    </cfRule>
  </conditionalFormatting>
  <conditionalFormatting sqref="AS75">
    <cfRule type="expression" dxfId="1166" priority="12995">
      <formula>$CI$1=1</formula>
    </cfRule>
  </conditionalFormatting>
  <conditionalFormatting sqref="AS76">
    <cfRule type="expression" dxfId="1165" priority="12994">
      <formula>$CI$1=2</formula>
    </cfRule>
  </conditionalFormatting>
  <conditionalFormatting sqref="AS77">
    <cfRule type="expression" dxfId="1164" priority="12993">
      <formula>$CI$1=3</formula>
    </cfRule>
  </conditionalFormatting>
  <conditionalFormatting sqref="AS78">
    <cfRule type="expression" dxfId="1163" priority="12992">
      <formula>$CI$1=4</formula>
    </cfRule>
  </conditionalFormatting>
  <conditionalFormatting sqref="AS85">
    <cfRule type="expression" dxfId="1162" priority="12907">
      <formula>$CI$1=1</formula>
    </cfRule>
  </conditionalFormatting>
  <conditionalFormatting sqref="AS86">
    <cfRule type="expression" dxfId="1161" priority="12906">
      <formula>$CI$1=2</formula>
    </cfRule>
  </conditionalFormatting>
  <conditionalFormatting sqref="AS87">
    <cfRule type="expression" dxfId="1160" priority="12905">
      <formula>$CI$1=3</formula>
    </cfRule>
  </conditionalFormatting>
  <conditionalFormatting sqref="AS88">
    <cfRule type="expression" dxfId="1159" priority="12904">
      <formula>$CI$1=4</formula>
    </cfRule>
  </conditionalFormatting>
  <conditionalFormatting sqref="AS95">
    <cfRule type="expression" dxfId="1158" priority="12819">
      <formula>$CI$1=1</formula>
    </cfRule>
  </conditionalFormatting>
  <conditionalFormatting sqref="AS96">
    <cfRule type="expression" dxfId="1157" priority="12818">
      <formula>$CI$1=2</formula>
    </cfRule>
  </conditionalFormatting>
  <conditionalFormatting sqref="AS97">
    <cfRule type="expression" dxfId="1156" priority="12817">
      <formula>$CI$1=3</formula>
    </cfRule>
  </conditionalFormatting>
  <conditionalFormatting sqref="AS98">
    <cfRule type="expression" dxfId="1155" priority="12816">
      <formula>$CI$1=4</formula>
    </cfRule>
  </conditionalFormatting>
  <conditionalFormatting sqref="AS105">
    <cfRule type="expression" dxfId="1154" priority="12731">
      <formula>$CI$1=1</formula>
    </cfRule>
  </conditionalFormatting>
  <conditionalFormatting sqref="AS106">
    <cfRule type="expression" dxfId="1153" priority="12730">
      <formula>$CI$1=2</formula>
    </cfRule>
  </conditionalFormatting>
  <conditionalFormatting sqref="AS107">
    <cfRule type="expression" dxfId="1152" priority="12729">
      <formula>$CI$1=3</formula>
    </cfRule>
  </conditionalFormatting>
  <conditionalFormatting sqref="AS108">
    <cfRule type="expression" dxfId="1151" priority="12728">
      <formula>$CI$1=4</formula>
    </cfRule>
  </conditionalFormatting>
  <conditionalFormatting sqref="AS115">
    <cfRule type="expression" dxfId="1150" priority="12643">
      <formula>$CI$1=1</formula>
    </cfRule>
  </conditionalFormatting>
  <conditionalFormatting sqref="AS116">
    <cfRule type="expression" dxfId="1149" priority="12642">
      <formula>$CI$1=2</formula>
    </cfRule>
  </conditionalFormatting>
  <conditionalFormatting sqref="AS117">
    <cfRule type="expression" dxfId="1148" priority="12641">
      <formula>$CI$1=3</formula>
    </cfRule>
  </conditionalFormatting>
  <conditionalFormatting sqref="AS118">
    <cfRule type="expression" dxfId="1147" priority="12640">
      <formula>$CI$1=4</formula>
    </cfRule>
  </conditionalFormatting>
  <conditionalFormatting sqref="AS125 AS135">
    <cfRule type="expression" dxfId="1146" priority="12467">
      <formula>$CI$1=1</formula>
    </cfRule>
  </conditionalFormatting>
  <conditionalFormatting sqref="AS126 AS136">
    <cfRule type="expression" dxfId="1145" priority="12466">
      <formula>$CI$1=2</formula>
    </cfRule>
  </conditionalFormatting>
  <conditionalFormatting sqref="AS127 AS137">
    <cfRule type="expression" dxfId="1144" priority="12465">
      <formula>$CI$1=3</formula>
    </cfRule>
  </conditionalFormatting>
  <conditionalFormatting sqref="AS128 AS138">
    <cfRule type="expression" dxfId="1143" priority="12464">
      <formula>$CI$1=4</formula>
    </cfRule>
  </conditionalFormatting>
  <conditionalFormatting sqref="AS145 AS155">
    <cfRule type="expression" dxfId="1142" priority="12291">
      <formula>$CI$1=1</formula>
    </cfRule>
  </conditionalFormatting>
  <conditionalFormatting sqref="AS146 AS156">
    <cfRule type="expression" dxfId="1141" priority="12290">
      <formula>$CI$1=2</formula>
    </cfRule>
  </conditionalFormatting>
  <conditionalFormatting sqref="AS147 AS157">
    <cfRule type="expression" dxfId="1140" priority="12289">
      <formula>$CI$1=3</formula>
    </cfRule>
  </conditionalFormatting>
  <conditionalFormatting sqref="AS148 AS158">
    <cfRule type="expression" dxfId="1139" priority="12288">
      <formula>$CI$1=4</formula>
    </cfRule>
  </conditionalFormatting>
  <conditionalFormatting sqref="AS165">
    <cfRule type="expression" dxfId="1138" priority="12203">
      <formula>$CI$1=1</formula>
    </cfRule>
  </conditionalFormatting>
  <conditionalFormatting sqref="AS166">
    <cfRule type="expression" dxfId="1137" priority="12202">
      <formula>$CI$1=2</formula>
    </cfRule>
  </conditionalFormatting>
  <conditionalFormatting sqref="AS167">
    <cfRule type="expression" dxfId="1136" priority="12201">
      <formula>$CI$1=3</formula>
    </cfRule>
  </conditionalFormatting>
  <conditionalFormatting sqref="AS168">
    <cfRule type="expression" dxfId="1135" priority="12200">
      <formula>$CI$1=4</formula>
    </cfRule>
  </conditionalFormatting>
  <conditionalFormatting sqref="AS175">
    <cfRule type="expression" dxfId="1134" priority="12115">
      <formula>$CI$1=1</formula>
    </cfRule>
  </conditionalFormatting>
  <conditionalFormatting sqref="AS176">
    <cfRule type="expression" dxfId="1133" priority="12114">
      <formula>$CI$1=2</formula>
    </cfRule>
  </conditionalFormatting>
  <conditionalFormatting sqref="AS177">
    <cfRule type="expression" dxfId="1132" priority="12113">
      <formula>$CI$1=3</formula>
    </cfRule>
  </conditionalFormatting>
  <conditionalFormatting sqref="AS178">
    <cfRule type="expression" dxfId="1131" priority="12112">
      <formula>$CI$1=4</formula>
    </cfRule>
  </conditionalFormatting>
  <conditionalFormatting sqref="AS185 AS195">
    <cfRule type="expression" dxfId="1130" priority="11939">
      <formula>$CI$1=1</formula>
    </cfRule>
  </conditionalFormatting>
  <conditionalFormatting sqref="AS186 AS196">
    <cfRule type="expression" dxfId="1129" priority="11938">
      <formula>$CI$1=2</formula>
    </cfRule>
  </conditionalFormatting>
  <conditionalFormatting sqref="AS187 AS197">
    <cfRule type="expression" dxfId="1128" priority="11937">
      <formula>$CI$1=3</formula>
    </cfRule>
  </conditionalFormatting>
  <conditionalFormatting sqref="AS188 AS198">
    <cfRule type="expression" dxfId="1127" priority="11936">
      <formula>$CI$1=4</formula>
    </cfRule>
  </conditionalFormatting>
  <conditionalFormatting sqref="AS205">
    <cfRule type="expression" dxfId="1126" priority="11851">
      <formula>$CI$1=1</formula>
    </cfRule>
  </conditionalFormatting>
  <conditionalFormatting sqref="AS206">
    <cfRule type="expression" dxfId="1125" priority="11850">
      <formula>$CI$1=2</formula>
    </cfRule>
  </conditionalFormatting>
  <conditionalFormatting sqref="AS207">
    <cfRule type="expression" dxfId="1124" priority="11849">
      <formula>$CI$1=3</formula>
    </cfRule>
  </conditionalFormatting>
  <conditionalFormatting sqref="AS208">
    <cfRule type="expression" dxfId="1123" priority="11848">
      <formula>$CI$1=4</formula>
    </cfRule>
  </conditionalFormatting>
  <conditionalFormatting sqref="AS215">
    <cfRule type="expression" dxfId="1122" priority="11763">
      <formula>$CI$1=1</formula>
    </cfRule>
  </conditionalFormatting>
  <conditionalFormatting sqref="AS216">
    <cfRule type="expression" dxfId="1121" priority="11762">
      <formula>$CI$1=2</formula>
    </cfRule>
  </conditionalFormatting>
  <conditionalFormatting sqref="AS217">
    <cfRule type="expression" dxfId="1120" priority="11761">
      <formula>$CI$1=3</formula>
    </cfRule>
  </conditionalFormatting>
  <conditionalFormatting sqref="AS218">
    <cfRule type="expression" dxfId="1119" priority="11760">
      <formula>$CI$1=4</formula>
    </cfRule>
  </conditionalFormatting>
  <conditionalFormatting sqref="AS225">
    <cfRule type="expression" dxfId="1118" priority="11675">
      <formula>$CI$1=1</formula>
    </cfRule>
  </conditionalFormatting>
  <conditionalFormatting sqref="AS226">
    <cfRule type="expression" dxfId="1117" priority="11674">
      <formula>$CI$1=2</formula>
    </cfRule>
  </conditionalFormatting>
  <conditionalFormatting sqref="AS227">
    <cfRule type="expression" dxfId="1116" priority="11673">
      <formula>$CI$1=3</formula>
    </cfRule>
  </conditionalFormatting>
  <conditionalFormatting sqref="AS228">
    <cfRule type="expression" dxfId="1115" priority="11672">
      <formula>$CI$1=4</formula>
    </cfRule>
  </conditionalFormatting>
  <conditionalFormatting sqref="AS235">
    <cfRule type="expression" dxfId="1114" priority="11587">
      <formula>$CI$1=1</formula>
    </cfRule>
  </conditionalFormatting>
  <conditionalFormatting sqref="AS236">
    <cfRule type="expression" dxfId="1113" priority="11586">
      <formula>$CI$1=2</formula>
    </cfRule>
  </conditionalFormatting>
  <conditionalFormatting sqref="AS237">
    <cfRule type="expression" dxfId="1112" priority="11585">
      <formula>$CI$1=3</formula>
    </cfRule>
  </conditionalFormatting>
  <conditionalFormatting sqref="AS238">
    <cfRule type="expression" dxfId="1111" priority="11584">
      <formula>$CI$1=4</formula>
    </cfRule>
  </conditionalFormatting>
  <conditionalFormatting sqref="AS245">
    <cfRule type="expression" dxfId="1110" priority="11499">
      <formula>$CI$1=1</formula>
    </cfRule>
  </conditionalFormatting>
  <conditionalFormatting sqref="AS246">
    <cfRule type="expression" dxfId="1109" priority="11498">
      <formula>$CI$1=2</formula>
    </cfRule>
  </conditionalFormatting>
  <conditionalFormatting sqref="AS247">
    <cfRule type="expression" dxfId="1108" priority="11497">
      <formula>$CI$1=3</formula>
    </cfRule>
  </conditionalFormatting>
  <conditionalFormatting sqref="AS248">
    <cfRule type="expression" dxfId="1107" priority="11496">
      <formula>$CI$1=4</formula>
    </cfRule>
  </conditionalFormatting>
  <conditionalFormatting sqref="AS255">
    <cfRule type="expression" dxfId="1106" priority="11411">
      <formula>$CI$1=1</formula>
    </cfRule>
  </conditionalFormatting>
  <conditionalFormatting sqref="AS256">
    <cfRule type="expression" dxfId="1105" priority="11410">
      <formula>$CI$1=2</formula>
    </cfRule>
  </conditionalFormatting>
  <conditionalFormatting sqref="AS257">
    <cfRule type="expression" dxfId="1104" priority="11409">
      <formula>$CI$1=3</formula>
    </cfRule>
  </conditionalFormatting>
  <conditionalFormatting sqref="AS258">
    <cfRule type="expression" dxfId="1103" priority="11408">
      <formula>$CI$1=4</formula>
    </cfRule>
  </conditionalFormatting>
  <conditionalFormatting sqref="AS265">
    <cfRule type="expression" dxfId="1102" priority="11323">
      <formula>$CI$1=1</formula>
    </cfRule>
  </conditionalFormatting>
  <conditionalFormatting sqref="AS266">
    <cfRule type="expression" dxfId="1101" priority="11322">
      <formula>$CI$1=2</formula>
    </cfRule>
  </conditionalFormatting>
  <conditionalFormatting sqref="AS267">
    <cfRule type="expression" dxfId="1100" priority="11321">
      <formula>$CI$1=3</formula>
    </cfRule>
  </conditionalFormatting>
  <conditionalFormatting sqref="AS268">
    <cfRule type="expression" dxfId="1099" priority="11320">
      <formula>$CI$1=4</formula>
    </cfRule>
  </conditionalFormatting>
  <conditionalFormatting sqref="AS275">
    <cfRule type="expression" dxfId="1098" priority="11235">
      <formula>$CI$1=1</formula>
    </cfRule>
  </conditionalFormatting>
  <conditionalFormatting sqref="AS276">
    <cfRule type="expression" dxfId="1097" priority="11234">
      <formula>$CI$1=2</formula>
    </cfRule>
  </conditionalFormatting>
  <conditionalFormatting sqref="AS277">
    <cfRule type="expression" dxfId="1096" priority="11233">
      <formula>$CI$1=3</formula>
    </cfRule>
  </conditionalFormatting>
  <conditionalFormatting sqref="AS278">
    <cfRule type="expression" dxfId="1095" priority="11232">
      <formula>$CI$1=4</formula>
    </cfRule>
  </conditionalFormatting>
  <conditionalFormatting sqref="AS285">
    <cfRule type="expression" dxfId="1094" priority="11147">
      <formula>$CI$1=1</formula>
    </cfRule>
  </conditionalFormatting>
  <conditionalFormatting sqref="AS286">
    <cfRule type="expression" dxfId="1093" priority="11146">
      <formula>$CI$1=2</formula>
    </cfRule>
  </conditionalFormatting>
  <conditionalFormatting sqref="AS287">
    <cfRule type="expression" dxfId="1092" priority="11145">
      <formula>$CI$1=3</formula>
    </cfRule>
  </conditionalFormatting>
  <conditionalFormatting sqref="AS288">
    <cfRule type="expression" dxfId="1091" priority="11144">
      <formula>$CI$1=4</formula>
    </cfRule>
  </conditionalFormatting>
  <conditionalFormatting sqref="AS295">
    <cfRule type="expression" dxfId="1090" priority="11059">
      <formula>$CI$1=1</formula>
    </cfRule>
  </conditionalFormatting>
  <conditionalFormatting sqref="AS296">
    <cfRule type="expression" dxfId="1089" priority="11058">
      <formula>$CI$1=2</formula>
    </cfRule>
  </conditionalFormatting>
  <conditionalFormatting sqref="AS297">
    <cfRule type="expression" dxfId="1088" priority="11057">
      <formula>$CI$1=3</formula>
    </cfRule>
  </conditionalFormatting>
  <conditionalFormatting sqref="AS298">
    <cfRule type="expression" dxfId="1087" priority="11056">
      <formula>$CI$1=4</formula>
    </cfRule>
  </conditionalFormatting>
  <conditionalFormatting sqref="AS305">
    <cfRule type="expression" dxfId="1086" priority="10971">
      <formula>$CI$1=1</formula>
    </cfRule>
  </conditionalFormatting>
  <conditionalFormatting sqref="AS306">
    <cfRule type="expression" dxfId="1085" priority="10970">
      <formula>$CI$1=2</formula>
    </cfRule>
  </conditionalFormatting>
  <conditionalFormatting sqref="AS307">
    <cfRule type="expression" dxfId="1084" priority="10969">
      <formula>$CI$1=3</formula>
    </cfRule>
  </conditionalFormatting>
  <conditionalFormatting sqref="AS308">
    <cfRule type="expression" dxfId="1083" priority="10968">
      <formula>$CI$1=4</formula>
    </cfRule>
  </conditionalFormatting>
  <conditionalFormatting sqref="AS315">
    <cfRule type="expression" dxfId="1082" priority="10883">
      <formula>$CI$1=1</formula>
    </cfRule>
  </conditionalFormatting>
  <conditionalFormatting sqref="AS316">
    <cfRule type="expression" dxfId="1081" priority="10882">
      <formula>$CI$1=2</formula>
    </cfRule>
  </conditionalFormatting>
  <conditionalFormatting sqref="AS317">
    <cfRule type="expression" dxfId="1080" priority="10881">
      <formula>$CI$1=3</formula>
    </cfRule>
  </conditionalFormatting>
  <conditionalFormatting sqref="AS318">
    <cfRule type="expression" dxfId="1079" priority="10880">
      <formula>$CI$1=4</formula>
    </cfRule>
  </conditionalFormatting>
  <conditionalFormatting sqref="AS325">
    <cfRule type="expression" dxfId="1078" priority="10795">
      <formula>$CI$1=1</formula>
    </cfRule>
  </conditionalFormatting>
  <conditionalFormatting sqref="AS326">
    <cfRule type="expression" dxfId="1077" priority="10794">
      <formula>$CI$1=2</formula>
    </cfRule>
  </conditionalFormatting>
  <conditionalFormatting sqref="AS327">
    <cfRule type="expression" dxfId="1076" priority="10793">
      <formula>$CI$1=3</formula>
    </cfRule>
  </conditionalFormatting>
  <conditionalFormatting sqref="AS328">
    <cfRule type="expression" dxfId="1075" priority="10792">
      <formula>$CI$1=4</formula>
    </cfRule>
  </conditionalFormatting>
  <conditionalFormatting sqref="AS335">
    <cfRule type="expression" dxfId="1074" priority="10707">
      <formula>$CI$1=1</formula>
    </cfRule>
  </conditionalFormatting>
  <conditionalFormatting sqref="AS336">
    <cfRule type="expression" dxfId="1073" priority="10706">
      <formula>$CI$1=2</formula>
    </cfRule>
  </conditionalFormatting>
  <conditionalFormatting sqref="AS337">
    <cfRule type="expression" dxfId="1072" priority="10705">
      <formula>$CI$1=3</formula>
    </cfRule>
  </conditionalFormatting>
  <conditionalFormatting sqref="AS338">
    <cfRule type="expression" dxfId="1071" priority="10704">
      <formula>$CI$1=4</formula>
    </cfRule>
  </conditionalFormatting>
  <conditionalFormatting sqref="AS345">
    <cfRule type="expression" dxfId="1070" priority="10619">
      <formula>$CI$1=1</formula>
    </cfRule>
  </conditionalFormatting>
  <conditionalFormatting sqref="AS346">
    <cfRule type="expression" dxfId="1069" priority="10618">
      <formula>$CI$1=2</formula>
    </cfRule>
  </conditionalFormatting>
  <conditionalFormatting sqref="AS347">
    <cfRule type="expression" dxfId="1068" priority="10617">
      <formula>$CI$1=3</formula>
    </cfRule>
  </conditionalFormatting>
  <conditionalFormatting sqref="AS348">
    <cfRule type="expression" dxfId="1067" priority="10616">
      <formula>$CI$1=4</formula>
    </cfRule>
  </conditionalFormatting>
  <conditionalFormatting sqref="AS355">
    <cfRule type="expression" dxfId="1066" priority="10531">
      <formula>$CI$1=1</formula>
    </cfRule>
  </conditionalFormatting>
  <conditionalFormatting sqref="AS356">
    <cfRule type="expression" dxfId="1065" priority="10530">
      <formula>$CI$1=2</formula>
    </cfRule>
  </conditionalFormatting>
  <conditionalFormatting sqref="AS357">
    <cfRule type="expression" dxfId="1064" priority="10529">
      <formula>$CI$1=3</formula>
    </cfRule>
  </conditionalFormatting>
  <conditionalFormatting sqref="AS358">
    <cfRule type="expression" dxfId="1063" priority="10528">
      <formula>$CI$1=4</formula>
    </cfRule>
  </conditionalFormatting>
  <conditionalFormatting sqref="AS365">
    <cfRule type="expression" dxfId="1062" priority="10443">
      <formula>$CI$1=1</formula>
    </cfRule>
  </conditionalFormatting>
  <conditionalFormatting sqref="AS366">
    <cfRule type="expression" dxfId="1061" priority="10442">
      <formula>$CI$1=2</formula>
    </cfRule>
  </conditionalFormatting>
  <conditionalFormatting sqref="AS367">
    <cfRule type="expression" dxfId="1060" priority="10441">
      <formula>$CI$1=3</formula>
    </cfRule>
  </conditionalFormatting>
  <conditionalFormatting sqref="AS368">
    <cfRule type="expression" dxfId="1059" priority="10440">
      <formula>$CI$1=4</formula>
    </cfRule>
  </conditionalFormatting>
  <conditionalFormatting sqref="AS375">
    <cfRule type="expression" dxfId="1058" priority="10355">
      <formula>$CI$1=1</formula>
    </cfRule>
  </conditionalFormatting>
  <conditionalFormatting sqref="AS376">
    <cfRule type="expression" dxfId="1057" priority="10354">
      <formula>$CI$1=2</formula>
    </cfRule>
  </conditionalFormatting>
  <conditionalFormatting sqref="AS377">
    <cfRule type="expression" dxfId="1056" priority="10353">
      <formula>$CI$1=3</formula>
    </cfRule>
  </conditionalFormatting>
  <conditionalFormatting sqref="AS378">
    <cfRule type="expression" dxfId="1055" priority="10352">
      <formula>$CI$1=4</formula>
    </cfRule>
  </conditionalFormatting>
  <conditionalFormatting sqref="AS385">
    <cfRule type="expression" dxfId="1054" priority="10267">
      <formula>$CI$1=1</formula>
    </cfRule>
  </conditionalFormatting>
  <conditionalFormatting sqref="AS386">
    <cfRule type="expression" dxfId="1053" priority="10266">
      <formula>$CI$1=2</formula>
    </cfRule>
  </conditionalFormatting>
  <conditionalFormatting sqref="AS387">
    <cfRule type="expression" dxfId="1052" priority="10265">
      <formula>$CI$1=3</formula>
    </cfRule>
  </conditionalFormatting>
  <conditionalFormatting sqref="AS388">
    <cfRule type="expression" dxfId="1051" priority="10264">
      <formula>$CI$1=4</formula>
    </cfRule>
  </conditionalFormatting>
  <conditionalFormatting sqref="AS395">
    <cfRule type="expression" dxfId="1050" priority="10179">
      <formula>$CI$1=1</formula>
    </cfRule>
  </conditionalFormatting>
  <conditionalFormatting sqref="AS396">
    <cfRule type="expression" dxfId="1049" priority="10178">
      <formula>$CI$1=2</formula>
    </cfRule>
  </conditionalFormatting>
  <conditionalFormatting sqref="AS397">
    <cfRule type="expression" dxfId="1048" priority="10177">
      <formula>$CI$1=3</formula>
    </cfRule>
  </conditionalFormatting>
  <conditionalFormatting sqref="AS398">
    <cfRule type="expression" dxfId="1047" priority="10176">
      <formula>$CI$1=4</formula>
    </cfRule>
  </conditionalFormatting>
  <conditionalFormatting sqref="AS405">
    <cfRule type="expression" dxfId="1046" priority="10091">
      <formula>$CI$1=1</formula>
    </cfRule>
  </conditionalFormatting>
  <conditionalFormatting sqref="AS406">
    <cfRule type="expression" dxfId="1045" priority="10090">
      <formula>$CI$1=2</formula>
    </cfRule>
  </conditionalFormatting>
  <conditionalFormatting sqref="AS407">
    <cfRule type="expression" dxfId="1044" priority="10089">
      <formula>$CI$1=3</formula>
    </cfRule>
  </conditionalFormatting>
  <conditionalFormatting sqref="AS408">
    <cfRule type="expression" dxfId="1043" priority="10088">
      <formula>$CI$1=4</formula>
    </cfRule>
  </conditionalFormatting>
  <conditionalFormatting sqref="AS415">
    <cfRule type="expression" dxfId="1042" priority="10003">
      <formula>$CI$1=1</formula>
    </cfRule>
  </conditionalFormatting>
  <conditionalFormatting sqref="AS416">
    <cfRule type="expression" dxfId="1041" priority="10002">
      <formula>$CI$1=2</formula>
    </cfRule>
  </conditionalFormatting>
  <conditionalFormatting sqref="AS417">
    <cfRule type="expression" dxfId="1040" priority="10001">
      <formula>$CI$1=3</formula>
    </cfRule>
  </conditionalFormatting>
  <conditionalFormatting sqref="AS418">
    <cfRule type="expression" dxfId="1039" priority="10000">
      <formula>$CI$1=4</formula>
    </cfRule>
  </conditionalFormatting>
  <conditionalFormatting sqref="AS425">
    <cfRule type="expression" dxfId="1038" priority="9915">
      <formula>$CI$1=1</formula>
    </cfRule>
  </conditionalFormatting>
  <conditionalFormatting sqref="AS426">
    <cfRule type="expression" dxfId="1037" priority="9914">
      <formula>$CI$1=2</formula>
    </cfRule>
  </conditionalFormatting>
  <conditionalFormatting sqref="AS427">
    <cfRule type="expression" dxfId="1036" priority="9913">
      <formula>$CI$1=3</formula>
    </cfRule>
  </conditionalFormatting>
  <conditionalFormatting sqref="AS428">
    <cfRule type="expression" dxfId="1035" priority="9912">
      <formula>$CI$1=4</formula>
    </cfRule>
  </conditionalFormatting>
  <conditionalFormatting sqref="AS435">
    <cfRule type="expression" dxfId="1034" priority="9827">
      <formula>$CI$1=1</formula>
    </cfRule>
  </conditionalFormatting>
  <conditionalFormatting sqref="AS436">
    <cfRule type="expression" dxfId="1033" priority="9826">
      <formula>$CI$1=2</formula>
    </cfRule>
  </conditionalFormatting>
  <conditionalFormatting sqref="AS437">
    <cfRule type="expression" dxfId="1032" priority="9825">
      <formula>$CI$1=3</formula>
    </cfRule>
  </conditionalFormatting>
  <conditionalFormatting sqref="AS438">
    <cfRule type="expression" dxfId="1031" priority="9824">
      <formula>$CI$1=4</formula>
    </cfRule>
  </conditionalFormatting>
  <conditionalFormatting sqref="AS445">
    <cfRule type="expression" dxfId="1030" priority="9739">
      <formula>$CI$1=1</formula>
    </cfRule>
  </conditionalFormatting>
  <conditionalFormatting sqref="AS446">
    <cfRule type="expression" dxfId="1029" priority="9738">
      <formula>$CI$1=2</formula>
    </cfRule>
  </conditionalFormatting>
  <conditionalFormatting sqref="AS447">
    <cfRule type="expression" dxfId="1028" priority="9737">
      <formula>$CI$1=3</formula>
    </cfRule>
  </conditionalFormatting>
  <conditionalFormatting sqref="AS448">
    <cfRule type="expression" dxfId="1027" priority="9736">
      <formula>$CI$1=4</formula>
    </cfRule>
  </conditionalFormatting>
  <conditionalFormatting sqref="AS455">
    <cfRule type="expression" dxfId="1026" priority="9651">
      <formula>$CI$1=1</formula>
    </cfRule>
  </conditionalFormatting>
  <conditionalFormatting sqref="AS456">
    <cfRule type="expression" dxfId="1025" priority="9650">
      <formula>$CI$1=2</formula>
    </cfRule>
  </conditionalFormatting>
  <conditionalFormatting sqref="AS457">
    <cfRule type="expression" dxfId="1024" priority="9649">
      <formula>$CI$1=3</formula>
    </cfRule>
  </conditionalFormatting>
  <conditionalFormatting sqref="AS458">
    <cfRule type="expression" dxfId="1023" priority="9648">
      <formula>$CI$1=4</formula>
    </cfRule>
  </conditionalFormatting>
  <conditionalFormatting sqref="AS465">
    <cfRule type="expression" dxfId="1022" priority="9563">
      <formula>$CI$1=1</formula>
    </cfRule>
  </conditionalFormatting>
  <conditionalFormatting sqref="AS466">
    <cfRule type="expression" dxfId="1021" priority="9562">
      <formula>$CI$1=2</formula>
    </cfRule>
  </conditionalFormatting>
  <conditionalFormatting sqref="AS467">
    <cfRule type="expression" dxfId="1020" priority="9561">
      <formula>$CI$1=3</formula>
    </cfRule>
  </conditionalFormatting>
  <conditionalFormatting sqref="AS468">
    <cfRule type="expression" dxfId="1019" priority="9560">
      <formula>$CI$1=4</formula>
    </cfRule>
  </conditionalFormatting>
  <conditionalFormatting sqref="AS475">
    <cfRule type="expression" dxfId="1018" priority="9475">
      <formula>$CI$1=1</formula>
    </cfRule>
  </conditionalFormatting>
  <conditionalFormatting sqref="AS476">
    <cfRule type="expression" dxfId="1017" priority="9474">
      <formula>$CI$1=2</formula>
    </cfRule>
  </conditionalFormatting>
  <conditionalFormatting sqref="AS477">
    <cfRule type="expression" dxfId="1016" priority="9473">
      <formula>$CI$1=3</formula>
    </cfRule>
  </conditionalFormatting>
  <conditionalFormatting sqref="AS478">
    <cfRule type="expression" dxfId="1015" priority="9472">
      <formula>$CI$1=4</formula>
    </cfRule>
  </conditionalFormatting>
  <conditionalFormatting sqref="AS485">
    <cfRule type="expression" dxfId="1014" priority="9387">
      <formula>$CI$1=1</formula>
    </cfRule>
  </conditionalFormatting>
  <conditionalFormatting sqref="AS486">
    <cfRule type="expression" dxfId="1013" priority="9386">
      <formula>$CI$1=2</formula>
    </cfRule>
  </conditionalFormatting>
  <conditionalFormatting sqref="AS487">
    <cfRule type="expression" dxfId="1012" priority="9385">
      <formula>$CI$1=3</formula>
    </cfRule>
  </conditionalFormatting>
  <conditionalFormatting sqref="AS488">
    <cfRule type="expression" dxfId="1011" priority="9384">
      <formula>$CI$1=4</formula>
    </cfRule>
  </conditionalFormatting>
  <conditionalFormatting sqref="AS495">
    <cfRule type="expression" dxfId="1010" priority="9299">
      <formula>$CI$1=1</formula>
    </cfRule>
  </conditionalFormatting>
  <conditionalFormatting sqref="AS496">
    <cfRule type="expression" dxfId="1009" priority="9298">
      <formula>$CI$1=2</formula>
    </cfRule>
  </conditionalFormatting>
  <conditionalFormatting sqref="AS497">
    <cfRule type="expression" dxfId="1008" priority="9297">
      <formula>$CI$1=3</formula>
    </cfRule>
  </conditionalFormatting>
  <conditionalFormatting sqref="AS498">
    <cfRule type="expression" dxfId="1007" priority="9296">
      <formula>$CI$1=4</formula>
    </cfRule>
  </conditionalFormatting>
  <conditionalFormatting sqref="AS505">
    <cfRule type="expression" dxfId="1006" priority="9211">
      <formula>$CI$1=1</formula>
    </cfRule>
  </conditionalFormatting>
  <conditionalFormatting sqref="AS506">
    <cfRule type="expression" dxfId="1005" priority="9210">
      <formula>$CI$1=2</formula>
    </cfRule>
  </conditionalFormatting>
  <conditionalFormatting sqref="AS507">
    <cfRule type="expression" dxfId="1004" priority="9209">
      <formula>$CI$1=3</formula>
    </cfRule>
  </conditionalFormatting>
  <conditionalFormatting sqref="AS508">
    <cfRule type="expression" dxfId="1003" priority="9208">
      <formula>$CI$1=4</formula>
    </cfRule>
  </conditionalFormatting>
  <conditionalFormatting sqref="AS515">
    <cfRule type="expression" dxfId="1002" priority="9123">
      <formula>$CI$1=1</formula>
    </cfRule>
  </conditionalFormatting>
  <conditionalFormatting sqref="AS516">
    <cfRule type="expression" dxfId="1001" priority="9122">
      <formula>$CI$1=2</formula>
    </cfRule>
  </conditionalFormatting>
  <conditionalFormatting sqref="AS517">
    <cfRule type="expression" dxfId="1000" priority="9121">
      <formula>$CI$1=3</formula>
    </cfRule>
  </conditionalFormatting>
  <conditionalFormatting sqref="AS518">
    <cfRule type="expression" dxfId="999" priority="9120">
      <formula>$CI$1=4</formula>
    </cfRule>
  </conditionalFormatting>
  <conditionalFormatting sqref="AS525">
    <cfRule type="expression" dxfId="998" priority="9035">
      <formula>$CI$1=1</formula>
    </cfRule>
  </conditionalFormatting>
  <conditionalFormatting sqref="AS526">
    <cfRule type="expression" dxfId="997" priority="9034">
      <formula>$CI$1=2</formula>
    </cfRule>
  </conditionalFormatting>
  <conditionalFormatting sqref="AS527">
    <cfRule type="expression" dxfId="996" priority="9033">
      <formula>$CI$1=3</formula>
    </cfRule>
  </conditionalFormatting>
  <conditionalFormatting sqref="AS528">
    <cfRule type="expression" dxfId="995" priority="9032">
      <formula>$CI$1=4</formula>
    </cfRule>
  </conditionalFormatting>
  <conditionalFormatting sqref="AS535">
    <cfRule type="expression" dxfId="994" priority="8947">
      <formula>$CI$1=1</formula>
    </cfRule>
  </conditionalFormatting>
  <conditionalFormatting sqref="AS536">
    <cfRule type="expression" dxfId="993" priority="8946">
      <formula>$CI$1=2</formula>
    </cfRule>
  </conditionalFormatting>
  <conditionalFormatting sqref="AS537">
    <cfRule type="expression" dxfId="992" priority="8945">
      <formula>$CI$1=3</formula>
    </cfRule>
  </conditionalFormatting>
  <conditionalFormatting sqref="AS538">
    <cfRule type="expression" dxfId="991" priority="8944">
      <formula>$CI$1=4</formula>
    </cfRule>
  </conditionalFormatting>
  <conditionalFormatting sqref="AS545">
    <cfRule type="expression" dxfId="990" priority="8859">
      <formula>$CI$1=1</formula>
    </cfRule>
  </conditionalFormatting>
  <conditionalFormatting sqref="AS546">
    <cfRule type="expression" dxfId="989" priority="8858">
      <formula>$CI$1=2</formula>
    </cfRule>
  </conditionalFormatting>
  <conditionalFormatting sqref="AS547">
    <cfRule type="expression" dxfId="988" priority="8857">
      <formula>$CI$1=3</formula>
    </cfRule>
  </conditionalFormatting>
  <conditionalFormatting sqref="AS548">
    <cfRule type="expression" dxfId="987" priority="8856">
      <formula>$CI$1=4</formula>
    </cfRule>
  </conditionalFormatting>
  <conditionalFormatting sqref="AS555">
    <cfRule type="expression" dxfId="986" priority="8771">
      <formula>$CI$1=1</formula>
    </cfRule>
  </conditionalFormatting>
  <conditionalFormatting sqref="AS556">
    <cfRule type="expression" dxfId="985" priority="8770">
      <formula>$CI$1=2</formula>
    </cfRule>
  </conditionalFormatting>
  <conditionalFormatting sqref="AS557">
    <cfRule type="expression" dxfId="984" priority="8769">
      <formula>$CI$1=3</formula>
    </cfRule>
  </conditionalFormatting>
  <conditionalFormatting sqref="AS558">
    <cfRule type="expression" dxfId="983" priority="8768">
      <formula>$CI$1=4</formula>
    </cfRule>
  </conditionalFormatting>
  <conditionalFormatting sqref="AS565">
    <cfRule type="expression" dxfId="982" priority="8683">
      <formula>$CI$1=1</formula>
    </cfRule>
  </conditionalFormatting>
  <conditionalFormatting sqref="AS566">
    <cfRule type="expression" dxfId="981" priority="8682">
      <formula>$CI$1=2</formula>
    </cfRule>
  </conditionalFormatting>
  <conditionalFormatting sqref="AS567">
    <cfRule type="expression" dxfId="980" priority="8681">
      <formula>$CI$1=3</formula>
    </cfRule>
  </conditionalFormatting>
  <conditionalFormatting sqref="AS568">
    <cfRule type="expression" dxfId="979" priority="8680">
      <formula>$CI$1=4</formula>
    </cfRule>
  </conditionalFormatting>
  <conditionalFormatting sqref="AS575">
    <cfRule type="expression" dxfId="978" priority="8595">
      <formula>$CI$1=1</formula>
    </cfRule>
  </conditionalFormatting>
  <conditionalFormatting sqref="AS576">
    <cfRule type="expression" dxfId="977" priority="8594">
      <formula>$CI$1=2</formula>
    </cfRule>
  </conditionalFormatting>
  <conditionalFormatting sqref="AS577">
    <cfRule type="expression" dxfId="976" priority="8593">
      <formula>$CI$1=3</formula>
    </cfRule>
  </conditionalFormatting>
  <conditionalFormatting sqref="AS578">
    <cfRule type="expression" dxfId="975" priority="8592">
      <formula>$CI$1=4</formula>
    </cfRule>
  </conditionalFormatting>
  <conditionalFormatting sqref="AS585">
    <cfRule type="expression" dxfId="974" priority="8507">
      <formula>$CI$1=1</formula>
    </cfRule>
  </conditionalFormatting>
  <conditionalFormatting sqref="AS586">
    <cfRule type="expression" dxfId="973" priority="8506">
      <formula>$CI$1=2</formula>
    </cfRule>
  </conditionalFormatting>
  <conditionalFormatting sqref="AS587">
    <cfRule type="expression" dxfId="972" priority="8505">
      <formula>$CI$1=3</formula>
    </cfRule>
  </conditionalFormatting>
  <conditionalFormatting sqref="AS588">
    <cfRule type="expression" dxfId="971" priority="8504">
      <formula>$CI$1=4</formula>
    </cfRule>
  </conditionalFormatting>
  <conditionalFormatting sqref="AS595">
    <cfRule type="expression" dxfId="970" priority="8419">
      <formula>$CI$1=1</formula>
    </cfRule>
  </conditionalFormatting>
  <conditionalFormatting sqref="AS596">
    <cfRule type="expression" dxfId="969" priority="8418">
      <formula>$CI$1=2</formula>
    </cfRule>
  </conditionalFormatting>
  <conditionalFormatting sqref="AS597">
    <cfRule type="expression" dxfId="968" priority="8417">
      <formula>$CI$1=3</formula>
    </cfRule>
  </conditionalFormatting>
  <conditionalFormatting sqref="AS598">
    <cfRule type="expression" dxfId="967" priority="8416">
      <formula>$CI$1=4</formula>
    </cfRule>
  </conditionalFormatting>
  <conditionalFormatting sqref="AS605">
    <cfRule type="expression" dxfId="966" priority="8331">
      <formula>$CI$1=1</formula>
    </cfRule>
  </conditionalFormatting>
  <conditionalFormatting sqref="AS606">
    <cfRule type="expression" dxfId="965" priority="8330">
      <formula>$CI$1=2</formula>
    </cfRule>
  </conditionalFormatting>
  <conditionalFormatting sqref="AS607">
    <cfRule type="expression" dxfId="964" priority="8329">
      <formula>$CI$1=3</formula>
    </cfRule>
  </conditionalFormatting>
  <conditionalFormatting sqref="AS608">
    <cfRule type="expression" dxfId="963" priority="8328">
      <formula>$CI$1=4</formula>
    </cfRule>
  </conditionalFormatting>
  <conditionalFormatting sqref="AS615">
    <cfRule type="expression" dxfId="962" priority="8243">
      <formula>$CI$1=1</formula>
    </cfRule>
  </conditionalFormatting>
  <conditionalFormatting sqref="AS616">
    <cfRule type="expression" dxfId="961" priority="8242">
      <formula>$CI$1=2</formula>
    </cfRule>
  </conditionalFormatting>
  <conditionalFormatting sqref="AS617">
    <cfRule type="expression" dxfId="960" priority="8241">
      <formula>$CI$1=3</formula>
    </cfRule>
  </conditionalFormatting>
  <conditionalFormatting sqref="AS618">
    <cfRule type="expression" dxfId="959" priority="8240">
      <formula>$CI$1=4</formula>
    </cfRule>
  </conditionalFormatting>
  <conditionalFormatting sqref="AS625">
    <cfRule type="expression" dxfId="958" priority="8155">
      <formula>$CI$1=1</formula>
    </cfRule>
  </conditionalFormatting>
  <conditionalFormatting sqref="AS626">
    <cfRule type="expression" dxfId="957" priority="8154">
      <formula>$CI$1=2</formula>
    </cfRule>
  </conditionalFormatting>
  <conditionalFormatting sqref="AS627">
    <cfRule type="expression" dxfId="956" priority="8153">
      <formula>$CI$1=3</formula>
    </cfRule>
  </conditionalFormatting>
  <conditionalFormatting sqref="AS628">
    <cfRule type="expression" dxfId="955" priority="8152">
      <formula>$CI$1=4</formula>
    </cfRule>
  </conditionalFormatting>
  <conditionalFormatting sqref="AS635">
    <cfRule type="expression" dxfId="954" priority="8067">
      <formula>$CI$1=1</formula>
    </cfRule>
  </conditionalFormatting>
  <conditionalFormatting sqref="AS636">
    <cfRule type="expression" dxfId="953" priority="8066">
      <formula>$CI$1=2</formula>
    </cfRule>
  </conditionalFormatting>
  <conditionalFormatting sqref="AS637">
    <cfRule type="expression" dxfId="952" priority="8065">
      <formula>$CI$1=3</formula>
    </cfRule>
  </conditionalFormatting>
  <conditionalFormatting sqref="AS638">
    <cfRule type="expression" dxfId="951" priority="8064">
      <formula>$CI$1=4</formula>
    </cfRule>
  </conditionalFormatting>
  <conditionalFormatting sqref="AS645">
    <cfRule type="expression" dxfId="950" priority="7979">
      <formula>$CI$1=1</formula>
    </cfRule>
  </conditionalFormatting>
  <conditionalFormatting sqref="AS646">
    <cfRule type="expression" dxfId="949" priority="7978">
      <formula>$CI$1=2</formula>
    </cfRule>
  </conditionalFormatting>
  <conditionalFormatting sqref="AS647">
    <cfRule type="expression" dxfId="948" priority="7977">
      <formula>$CI$1=3</formula>
    </cfRule>
  </conditionalFormatting>
  <conditionalFormatting sqref="AS648">
    <cfRule type="expression" dxfId="947" priority="7976">
      <formula>$CI$1=4</formula>
    </cfRule>
  </conditionalFormatting>
  <conditionalFormatting sqref="AS655">
    <cfRule type="expression" dxfId="946" priority="7891">
      <formula>$CI$1=1</formula>
    </cfRule>
  </conditionalFormatting>
  <conditionalFormatting sqref="AS656">
    <cfRule type="expression" dxfId="945" priority="7890">
      <formula>$CI$1=2</formula>
    </cfRule>
  </conditionalFormatting>
  <conditionalFormatting sqref="AS657">
    <cfRule type="expression" dxfId="944" priority="7889">
      <formula>$CI$1=3</formula>
    </cfRule>
  </conditionalFormatting>
  <conditionalFormatting sqref="AS658">
    <cfRule type="expression" dxfId="943" priority="7888">
      <formula>$CI$1=4</formula>
    </cfRule>
  </conditionalFormatting>
  <conditionalFormatting sqref="AS665">
    <cfRule type="expression" dxfId="942" priority="7803">
      <formula>$CI$1=1</formula>
    </cfRule>
  </conditionalFormatting>
  <conditionalFormatting sqref="AS666">
    <cfRule type="expression" dxfId="941" priority="7802">
      <formula>$CI$1=2</formula>
    </cfRule>
  </conditionalFormatting>
  <conditionalFormatting sqref="AS667">
    <cfRule type="expression" dxfId="940" priority="7801">
      <formula>$CI$1=3</formula>
    </cfRule>
  </conditionalFormatting>
  <conditionalFormatting sqref="AS668">
    <cfRule type="expression" dxfId="939" priority="7800">
      <formula>$CI$1=4</formula>
    </cfRule>
  </conditionalFormatting>
  <conditionalFormatting sqref="AS675">
    <cfRule type="expression" dxfId="938" priority="7715">
      <formula>$CI$1=1</formula>
    </cfRule>
  </conditionalFormatting>
  <conditionalFormatting sqref="AS676">
    <cfRule type="expression" dxfId="937" priority="7714">
      <formula>$CI$1=2</formula>
    </cfRule>
  </conditionalFormatting>
  <conditionalFormatting sqref="AS677">
    <cfRule type="expression" dxfId="936" priority="7713">
      <formula>$CI$1=3</formula>
    </cfRule>
  </conditionalFormatting>
  <conditionalFormatting sqref="AS678">
    <cfRule type="expression" dxfId="935" priority="7712">
      <formula>$CI$1=4</formula>
    </cfRule>
  </conditionalFormatting>
  <conditionalFormatting sqref="AS685">
    <cfRule type="expression" dxfId="934" priority="7627">
      <formula>$CI$1=1</formula>
    </cfRule>
  </conditionalFormatting>
  <conditionalFormatting sqref="AS686">
    <cfRule type="expression" dxfId="933" priority="7626">
      <formula>$CI$1=2</formula>
    </cfRule>
  </conditionalFormatting>
  <conditionalFormatting sqref="AS687">
    <cfRule type="expression" dxfId="932" priority="7625">
      <formula>$CI$1=3</formula>
    </cfRule>
  </conditionalFormatting>
  <conditionalFormatting sqref="AS688">
    <cfRule type="expression" dxfId="931" priority="7624">
      <formula>$CI$1=4</formula>
    </cfRule>
  </conditionalFormatting>
  <conditionalFormatting sqref="AS695">
    <cfRule type="expression" dxfId="930" priority="7539">
      <formula>$CI$1=1</formula>
    </cfRule>
  </conditionalFormatting>
  <conditionalFormatting sqref="AS696">
    <cfRule type="expression" dxfId="929" priority="7538">
      <formula>$CI$1=2</formula>
    </cfRule>
  </conditionalFormatting>
  <conditionalFormatting sqref="AS697">
    <cfRule type="expression" dxfId="928" priority="7537">
      <formula>$CI$1=3</formula>
    </cfRule>
  </conditionalFormatting>
  <conditionalFormatting sqref="AS698">
    <cfRule type="expression" dxfId="927" priority="7536">
      <formula>$CI$1=4</formula>
    </cfRule>
  </conditionalFormatting>
  <conditionalFormatting sqref="AS705">
    <cfRule type="expression" dxfId="926" priority="7451">
      <formula>$CI$1=1</formula>
    </cfRule>
  </conditionalFormatting>
  <conditionalFormatting sqref="AS706">
    <cfRule type="expression" dxfId="925" priority="7450">
      <formula>$CI$1=2</formula>
    </cfRule>
  </conditionalFormatting>
  <conditionalFormatting sqref="AS707">
    <cfRule type="expression" dxfId="924" priority="7449">
      <formula>$CI$1=3</formula>
    </cfRule>
  </conditionalFormatting>
  <conditionalFormatting sqref="AS708">
    <cfRule type="expression" dxfId="923" priority="7448">
      <formula>$CI$1=4</formula>
    </cfRule>
  </conditionalFormatting>
  <conditionalFormatting sqref="AS715">
    <cfRule type="expression" dxfId="922" priority="7363">
      <formula>$CI$1=1</formula>
    </cfRule>
  </conditionalFormatting>
  <conditionalFormatting sqref="AS716">
    <cfRule type="expression" dxfId="921" priority="7362">
      <formula>$CI$1=2</formula>
    </cfRule>
  </conditionalFormatting>
  <conditionalFormatting sqref="AS717">
    <cfRule type="expression" dxfId="920" priority="7361">
      <formula>$CI$1=3</formula>
    </cfRule>
  </conditionalFormatting>
  <conditionalFormatting sqref="AS718">
    <cfRule type="expression" dxfId="919" priority="7360">
      <formula>$CI$1=4</formula>
    </cfRule>
  </conditionalFormatting>
  <conditionalFormatting sqref="AS725">
    <cfRule type="expression" dxfId="918" priority="7275">
      <formula>$CI$1=1</formula>
    </cfRule>
  </conditionalFormatting>
  <conditionalFormatting sqref="AS726">
    <cfRule type="expression" dxfId="917" priority="7274">
      <formula>$CI$1=2</formula>
    </cfRule>
  </conditionalFormatting>
  <conditionalFormatting sqref="AS727">
    <cfRule type="expression" dxfId="916" priority="7273">
      <formula>$CI$1=3</formula>
    </cfRule>
  </conditionalFormatting>
  <conditionalFormatting sqref="AS728">
    <cfRule type="expression" dxfId="915" priority="7272">
      <formula>$CI$1=4</formula>
    </cfRule>
  </conditionalFormatting>
  <conditionalFormatting sqref="AS735">
    <cfRule type="expression" dxfId="914" priority="7187">
      <formula>$CI$1=1</formula>
    </cfRule>
  </conditionalFormatting>
  <conditionalFormatting sqref="AS736">
    <cfRule type="expression" dxfId="913" priority="7186">
      <formula>$CI$1=2</formula>
    </cfRule>
  </conditionalFormatting>
  <conditionalFormatting sqref="AS737">
    <cfRule type="expression" dxfId="912" priority="7185">
      <formula>$CI$1=3</formula>
    </cfRule>
  </conditionalFormatting>
  <conditionalFormatting sqref="AS738">
    <cfRule type="expression" dxfId="911" priority="7184">
      <formula>$CI$1=4</formula>
    </cfRule>
  </conditionalFormatting>
  <conditionalFormatting sqref="AS745">
    <cfRule type="expression" dxfId="910" priority="7099">
      <formula>$CI$1=1</formula>
    </cfRule>
  </conditionalFormatting>
  <conditionalFormatting sqref="AS746">
    <cfRule type="expression" dxfId="909" priority="7098">
      <formula>$CI$1=2</formula>
    </cfRule>
  </conditionalFormatting>
  <conditionalFormatting sqref="AS747">
    <cfRule type="expression" dxfId="908" priority="7097">
      <formula>$CI$1=3</formula>
    </cfRule>
  </conditionalFormatting>
  <conditionalFormatting sqref="AS748">
    <cfRule type="expression" dxfId="907" priority="7096">
      <formula>$CI$1=4</formula>
    </cfRule>
  </conditionalFormatting>
  <conditionalFormatting sqref="AS755">
    <cfRule type="expression" dxfId="906" priority="7011">
      <formula>$CI$1=1</formula>
    </cfRule>
  </conditionalFormatting>
  <conditionalFormatting sqref="AS756">
    <cfRule type="expression" dxfId="905" priority="7010">
      <formula>$CI$1=2</formula>
    </cfRule>
  </conditionalFormatting>
  <conditionalFormatting sqref="AS757">
    <cfRule type="expression" dxfId="904" priority="7009">
      <formula>$CI$1=3</formula>
    </cfRule>
  </conditionalFormatting>
  <conditionalFormatting sqref="AS758">
    <cfRule type="expression" dxfId="903" priority="7008">
      <formula>$CI$1=4</formula>
    </cfRule>
  </conditionalFormatting>
  <conditionalFormatting sqref="AS765">
    <cfRule type="expression" dxfId="902" priority="6923">
      <formula>$CI$1=1</formula>
    </cfRule>
  </conditionalFormatting>
  <conditionalFormatting sqref="AS766">
    <cfRule type="expression" dxfId="901" priority="6922">
      <formula>$CI$1=2</formula>
    </cfRule>
  </conditionalFormatting>
  <conditionalFormatting sqref="AS767">
    <cfRule type="expression" dxfId="900" priority="6921">
      <formula>$CI$1=3</formula>
    </cfRule>
  </conditionalFormatting>
  <conditionalFormatting sqref="AS768">
    <cfRule type="expression" dxfId="899" priority="6920">
      <formula>$CI$1=4</formula>
    </cfRule>
  </conditionalFormatting>
  <conditionalFormatting sqref="AS775">
    <cfRule type="expression" dxfId="898" priority="6835">
      <formula>$CI$1=1</formula>
    </cfRule>
  </conditionalFormatting>
  <conditionalFormatting sqref="AS776">
    <cfRule type="expression" dxfId="897" priority="6834">
      <formula>$CI$1=2</formula>
    </cfRule>
  </conditionalFormatting>
  <conditionalFormatting sqref="AS777">
    <cfRule type="expression" dxfId="896" priority="6833">
      <formula>$CI$1=3</formula>
    </cfRule>
  </conditionalFormatting>
  <conditionalFormatting sqref="AS778">
    <cfRule type="expression" dxfId="895" priority="6832">
      <formula>$CI$1=4</formula>
    </cfRule>
  </conditionalFormatting>
  <conditionalFormatting sqref="AS785">
    <cfRule type="expression" dxfId="894" priority="6747">
      <formula>$CI$1=1</formula>
    </cfRule>
  </conditionalFormatting>
  <conditionalFormatting sqref="AS786">
    <cfRule type="expression" dxfId="893" priority="6746">
      <formula>$CI$1=2</formula>
    </cfRule>
  </conditionalFormatting>
  <conditionalFormatting sqref="AS787">
    <cfRule type="expression" dxfId="892" priority="6745">
      <formula>$CI$1=3</formula>
    </cfRule>
  </conditionalFormatting>
  <conditionalFormatting sqref="AS788">
    <cfRule type="expression" dxfId="891" priority="6744">
      <formula>$CI$1=4</formula>
    </cfRule>
  </conditionalFormatting>
  <conditionalFormatting sqref="AS795">
    <cfRule type="expression" dxfId="890" priority="6659">
      <formula>$CI$1=1</formula>
    </cfRule>
  </conditionalFormatting>
  <conditionalFormatting sqref="AS796">
    <cfRule type="expression" dxfId="889" priority="6658">
      <formula>$CI$1=2</formula>
    </cfRule>
  </conditionalFormatting>
  <conditionalFormatting sqref="AS797">
    <cfRule type="expression" dxfId="888" priority="6657">
      <formula>$CI$1=3</formula>
    </cfRule>
  </conditionalFormatting>
  <conditionalFormatting sqref="AS798">
    <cfRule type="expression" dxfId="887" priority="6656">
      <formula>$CI$1=4</formula>
    </cfRule>
  </conditionalFormatting>
  <conditionalFormatting sqref="AS805">
    <cfRule type="expression" dxfId="886" priority="6571">
      <formula>$CI$1=1</formula>
    </cfRule>
  </conditionalFormatting>
  <conditionalFormatting sqref="AS806">
    <cfRule type="expression" dxfId="885" priority="6570">
      <formula>$CI$1=2</formula>
    </cfRule>
  </conditionalFormatting>
  <conditionalFormatting sqref="AS807">
    <cfRule type="expression" dxfId="884" priority="6569">
      <formula>$CI$1=3</formula>
    </cfRule>
  </conditionalFormatting>
  <conditionalFormatting sqref="AS808">
    <cfRule type="expression" dxfId="883" priority="6568">
      <formula>$CI$1=4</formula>
    </cfRule>
  </conditionalFormatting>
  <conditionalFormatting sqref="AS815">
    <cfRule type="expression" dxfId="882" priority="6483">
      <formula>$CI$1=1</formula>
    </cfRule>
  </conditionalFormatting>
  <conditionalFormatting sqref="AS816">
    <cfRule type="expression" dxfId="881" priority="6482">
      <formula>$CI$1=2</formula>
    </cfRule>
  </conditionalFormatting>
  <conditionalFormatting sqref="AS817">
    <cfRule type="expression" dxfId="880" priority="6481">
      <formula>$CI$1=3</formula>
    </cfRule>
  </conditionalFormatting>
  <conditionalFormatting sqref="AS818">
    <cfRule type="expression" dxfId="879" priority="6480">
      <formula>$CI$1=4</formula>
    </cfRule>
  </conditionalFormatting>
  <conditionalFormatting sqref="AS825">
    <cfRule type="expression" dxfId="878" priority="6395">
      <formula>$CI$1=1</formula>
    </cfRule>
  </conditionalFormatting>
  <conditionalFormatting sqref="AS826">
    <cfRule type="expression" dxfId="877" priority="6394">
      <formula>$CI$1=2</formula>
    </cfRule>
  </conditionalFormatting>
  <conditionalFormatting sqref="AS827">
    <cfRule type="expression" dxfId="876" priority="6393">
      <formula>$CI$1=3</formula>
    </cfRule>
  </conditionalFormatting>
  <conditionalFormatting sqref="AS828">
    <cfRule type="expression" dxfId="875" priority="6392">
      <formula>$CI$1=4</formula>
    </cfRule>
  </conditionalFormatting>
  <conditionalFormatting sqref="AS835">
    <cfRule type="expression" dxfId="874" priority="6307">
      <formula>$CI$1=1</formula>
    </cfRule>
  </conditionalFormatting>
  <conditionalFormatting sqref="AS836">
    <cfRule type="expression" dxfId="873" priority="6306">
      <formula>$CI$1=2</formula>
    </cfRule>
  </conditionalFormatting>
  <conditionalFormatting sqref="AS837">
    <cfRule type="expression" dxfId="872" priority="6305">
      <formula>$CI$1=3</formula>
    </cfRule>
  </conditionalFormatting>
  <conditionalFormatting sqref="AS838">
    <cfRule type="expression" dxfId="871" priority="6304">
      <formula>$CI$1=4</formula>
    </cfRule>
  </conditionalFormatting>
  <conditionalFormatting sqref="AS845">
    <cfRule type="expression" dxfId="870" priority="6219">
      <formula>$CI$1=1</formula>
    </cfRule>
  </conditionalFormatting>
  <conditionalFormatting sqref="AS846">
    <cfRule type="expression" dxfId="869" priority="6218">
      <formula>$CI$1=2</formula>
    </cfRule>
  </conditionalFormatting>
  <conditionalFormatting sqref="AS847">
    <cfRule type="expression" dxfId="868" priority="6217">
      <formula>$CI$1=3</formula>
    </cfRule>
  </conditionalFormatting>
  <conditionalFormatting sqref="AS848">
    <cfRule type="expression" dxfId="867" priority="6216">
      <formula>$CI$1=4</formula>
    </cfRule>
  </conditionalFormatting>
  <conditionalFormatting sqref="AS855">
    <cfRule type="expression" dxfId="866" priority="6131">
      <formula>$CI$1=1</formula>
    </cfRule>
  </conditionalFormatting>
  <conditionalFormatting sqref="AS856">
    <cfRule type="expression" dxfId="865" priority="6130">
      <formula>$CI$1=2</formula>
    </cfRule>
  </conditionalFormatting>
  <conditionalFormatting sqref="AS857">
    <cfRule type="expression" dxfId="864" priority="6129">
      <formula>$CI$1=3</formula>
    </cfRule>
  </conditionalFormatting>
  <conditionalFormatting sqref="AS858">
    <cfRule type="expression" dxfId="863" priority="6128">
      <formula>$CI$1=4</formula>
    </cfRule>
  </conditionalFormatting>
  <conditionalFormatting sqref="AS865">
    <cfRule type="expression" dxfId="862" priority="6043">
      <formula>$CI$1=1</formula>
    </cfRule>
  </conditionalFormatting>
  <conditionalFormatting sqref="AS866">
    <cfRule type="expression" dxfId="861" priority="6042">
      <formula>$CI$1=2</formula>
    </cfRule>
  </conditionalFormatting>
  <conditionalFormatting sqref="AS867">
    <cfRule type="expression" dxfId="860" priority="6041">
      <formula>$CI$1=3</formula>
    </cfRule>
  </conditionalFormatting>
  <conditionalFormatting sqref="AS868">
    <cfRule type="expression" dxfId="859" priority="6040">
      <formula>$CI$1=4</formula>
    </cfRule>
  </conditionalFormatting>
  <conditionalFormatting sqref="AS875">
    <cfRule type="expression" dxfId="858" priority="5955">
      <formula>$CI$1=1</formula>
    </cfRule>
  </conditionalFormatting>
  <conditionalFormatting sqref="AS876">
    <cfRule type="expression" dxfId="857" priority="5954">
      <formula>$CI$1=2</formula>
    </cfRule>
  </conditionalFormatting>
  <conditionalFormatting sqref="AS877">
    <cfRule type="expression" dxfId="856" priority="5953">
      <formula>$CI$1=3</formula>
    </cfRule>
  </conditionalFormatting>
  <conditionalFormatting sqref="AS878">
    <cfRule type="expression" dxfId="855" priority="5952">
      <formula>$CI$1=4</formula>
    </cfRule>
  </conditionalFormatting>
  <conditionalFormatting sqref="AS885">
    <cfRule type="expression" dxfId="854" priority="5867">
      <formula>$CI$1=1</formula>
    </cfRule>
  </conditionalFormatting>
  <conditionalFormatting sqref="AS886">
    <cfRule type="expression" dxfId="853" priority="5866">
      <formula>$CI$1=2</formula>
    </cfRule>
  </conditionalFormatting>
  <conditionalFormatting sqref="AS887">
    <cfRule type="expression" dxfId="852" priority="5865">
      <formula>$CI$1=3</formula>
    </cfRule>
  </conditionalFormatting>
  <conditionalFormatting sqref="AS888">
    <cfRule type="expression" dxfId="851" priority="5864">
      <formula>$CI$1=4</formula>
    </cfRule>
  </conditionalFormatting>
  <conditionalFormatting sqref="AS895">
    <cfRule type="expression" dxfId="850" priority="5779">
      <formula>$CI$1=1</formula>
    </cfRule>
  </conditionalFormatting>
  <conditionalFormatting sqref="AS896">
    <cfRule type="expression" dxfId="849" priority="5778">
      <formula>$CI$1=2</formula>
    </cfRule>
  </conditionalFormatting>
  <conditionalFormatting sqref="AS897">
    <cfRule type="expression" dxfId="848" priority="5777">
      <formula>$CI$1=3</formula>
    </cfRule>
  </conditionalFormatting>
  <conditionalFormatting sqref="AS898">
    <cfRule type="expression" dxfId="847" priority="5776">
      <formula>$CI$1=4</formula>
    </cfRule>
  </conditionalFormatting>
  <conditionalFormatting sqref="AS905">
    <cfRule type="expression" dxfId="846" priority="5691">
      <formula>$CI$1=1</formula>
    </cfRule>
  </conditionalFormatting>
  <conditionalFormatting sqref="AS906">
    <cfRule type="expression" dxfId="845" priority="5690">
      <formula>$CI$1=2</formula>
    </cfRule>
  </conditionalFormatting>
  <conditionalFormatting sqref="AS907">
    <cfRule type="expression" dxfId="844" priority="5689">
      <formula>$CI$1=3</formula>
    </cfRule>
  </conditionalFormatting>
  <conditionalFormatting sqref="AS908">
    <cfRule type="expression" dxfId="843" priority="5688">
      <formula>$CI$1=4</formula>
    </cfRule>
  </conditionalFormatting>
  <conditionalFormatting sqref="AS915">
    <cfRule type="expression" dxfId="842" priority="5603">
      <formula>$CI$1=1</formula>
    </cfRule>
  </conditionalFormatting>
  <conditionalFormatting sqref="AS916">
    <cfRule type="expression" dxfId="841" priority="5602">
      <formula>$CI$1=2</formula>
    </cfRule>
  </conditionalFormatting>
  <conditionalFormatting sqref="AS917">
    <cfRule type="expression" dxfId="840" priority="5601">
      <formula>$CI$1=3</formula>
    </cfRule>
  </conditionalFormatting>
  <conditionalFormatting sqref="AS918">
    <cfRule type="expression" dxfId="839" priority="5600">
      <formula>$CI$1=4</formula>
    </cfRule>
  </conditionalFormatting>
  <conditionalFormatting sqref="AS925">
    <cfRule type="expression" dxfId="838" priority="5515">
      <formula>$CI$1=1</formula>
    </cfRule>
  </conditionalFormatting>
  <conditionalFormatting sqref="AS926">
    <cfRule type="expression" dxfId="837" priority="5514">
      <formula>$CI$1=2</formula>
    </cfRule>
  </conditionalFormatting>
  <conditionalFormatting sqref="AS927">
    <cfRule type="expression" dxfId="836" priority="5513">
      <formula>$CI$1=3</formula>
    </cfRule>
  </conditionalFormatting>
  <conditionalFormatting sqref="AS928">
    <cfRule type="expression" dxfId="835" priority="5512">
      <formula>$CI$1=4</formula>
    </cfRule>
  </conditionalFormatting>
  <conditionalFormatting sqref="AS935">
    <cfRule type="expression" dxfId="834" priority="5427">
      <formula>$CI$1=1</formula>
    </cfRule>
  </conditionalFormatting>
  <conditionalFormatting sqref="AS936">
    <cfRule type="expression" dxfId="833" priority="5426">
      <formula>$CI$1=2</formula>
    </cfRule>
  </conditionalFormatting>
  <conditionalFormatting sqref="AS937">
    <cfRule type="expression" dxfId="832" priority="5425">
      <formula>$CI$1=3</formula>
    </cfRule>
  </conditionalFormatting>
  <conditionalFormatting sqref="AS938">
    <cfRule type="expression" dxfId="831" priority="5424">
      <formula>$CI$1=4</formula>
    </cfRule>
  </conditionalFormatting>
  <conditionalFormatting sqref="AS945">
    <cfRule type="expression" dxfId="830" priority="5339">
      <formula>$CI$1=1</formula>
    </cfRule>
  </conditionalFormatting>
  <conditionalFormatting sqref="AS946">
    <cfRule type="expression" dxfId="829" priority="5338">
      <formula>$CI$1=2</formula>
    </cfRule>
  </conditionalFormatting>
  <conditionalFormatting sqref="AS947">
    <cfRule type="expression" dxfId="828" priority="5337">
      <formula>$CI$1=3</formula>
    </cfRule>
  </conditionalFormatting>
  <conditionalFormatting sqref="AS948">
    <cfRule type="expression" dxfId="827" priority="5336">
      <formula>$CI$1=4</formula>
    </cfRule>
  </conditionalFormatting>
  <conditionalFormatting sqref="AS955">
    <cfRule type="expression" dxfId="826" priority="5251">
      <formula>$CI$1=1</formula>
    </cfRule>
  </conditionalFormatting>
  <conditionalFormatting sqref="AS956">
    <cfRule type="expression" dxfId="825" priority="5250">
      <formula>$CI$1=2</formula>
    </cfRule>
  </conditionalFormatting>
  <conditionalFormatting sqref="AS957">
    <cfRule type="expression" dxfId="824" priority="5249">
      <formula>$CI$1=3</formula>
    </cfRule>
  </conditionalFormatting>
  <conditionalFormatting sqref="AS958">
    <cfRule type="expression" dxfId="823" priority="5248">
      <formula>$CI$1=4</formula>
    </cfRule>
  </conditionalFormatting>
  <conditionalFormatting sqref="AS965">
    <cfRule type="expression" dxfId="822" priority="5163">
      <formula>$CI$1=1</formula>
    </cfRule>
  </conditionalFormatting>
  <conditionalFormatting sqref="AS966">
    <cfRule type="expression" dxfId="821" priority="5162">
      <formula>$CI$1=2</formula>
    </cfRule>
  </conditionalFormatting>
  <conditionalFormatting sqref="AS967">
    <cfRule type="expression" dxfId="820" priority="5161">
      <formula>$CI$1=3</formula>
    </cfRule>
  </conditionalFormatting>
  <conditionalFormatting sqref="AS968">
    <cfRule type="expression" dxfId="819" priority="5160">
      <formula>$CI$1=4</formula>
    </cfRule>
  </conditionalFormatting>
  <conditionalFormatting sqref="AS975">
    <cfRule type="expression" dxfId="818" priority="5075">
      <formula>$CI$1=1</formula>
    </cfRule>
  </conditionalFormatting>
  <conditionalFormatting sqref="AS976">
    <cfRule type="expression" dxfId="817" priority="5074">
      <formula>$CI$1=2</formula>
    </cfRule>
  </conditionalFormatting>
  <conditionalFormatting sqref="AS977">
    <cfRule type="expression" dxfId="816" priority="5073">
      <formula>$CI$1=3</formula>
    </cfRule>
  </conditionalFormatting>
  <conditionalFormatting sqref="AS978">
    <cfRule type="expression" dxfId="815" priority="5072">
      <formula>$CI$1=4</formula>
    </cfRule>
  </conditionalFormatting>
  <conditionalFormatting sqref="AS985">
    <cfRule type="expression" dxfId="814" priority="4987">
      <formula>$CI$1=1</formula>
    </cfRule>
  </conditionalFormatting>
  <conditionalFormatting sqref="AS986">
    <cfRule type="expression" dxfId="813" priority="4986">
      <formula>$CI$1=2</formula>
    </cfRule>
  </conditionalFormatting>
  <conditionalFormatting sqref="AS987">
    <cfRule type="expression" dxfId="812" priority="4985">
      <formula>$CI$1=3</formula>
    </cfRule>
  </conditionalFormatting>
  <conditionalFormatting sqref="AS988">
    <cfRule type="expression" dxfId="811" priority="4984">
      <formula>$CI$1=4</formula>
    </cfRule>
  </conditionalFormatting>
  <conditionalFormatting sqref="AS995">
    <cfRule type="expression" dxfId="810" priority="4899">
      <formula>$CI$1=1</formula>
    </cfRule>
  </conditionalFormatting>
  <conditionalFormatting sqref="AS996">
    <cfRule type="expression" dxfId="809" priority="4898">
      <formula>$CI$1=2</formula>
    </cfRule>
  </conditionalFormatting>
  <conditionalFormatting sqref="AS997">
    <cfRule type="expression" dxfId="808" priority="4897">
      <formula>$CI$1=3</formula>
    </cfRule>
  </conditionalFormatting>
  <conditionalFormatting sqref="AS998">
    <cfRule type="expression" dxfId="807" priority="4896">
      <formula>$CI$1=4</formula>
    </cfRule>
  </conditionalFormatting>
  <conditionalFormatting sqref="AS1005">
    <cfRule type="expression" dxfId="806" priority="4811">
      <formula>$CI$1=1</formula>
    </cfRule>
  </conditionalFormatting>
  <conditionalFormatting sqref="AS1006">
    <cfRule type="expression" dxfId="805" priority="4810">
      <formula>$CI$1=2</formula>
    </cfRule>
  </conditionalFormatting>
  <conditionalFormatting sqref="AS1007">
    <cfRule type="expression" dxfId="804" priority="4809">
      <formula>$CI$1=3</formula>
    </cfRule>
  </conditionalFormatting>
  <conditionalFormatting sqref="AS1008">
    <cfRule type="expression" dxfId="803" priority="4808">
      <formula>$CI$1=4</formula>
    </cfRule>
  </conditionalFormatting>
  <conditionalFormatting sqref="AS1015">
    <cfRule type="expression" dxfId="802" priority="4723">
      <formula>$CI$1=1</formula>
    </cfRule>
  </conditionalFormatting>
  <conditionalFormatting sqref="AS1016">
    <cfRule type="expression" dxfId="801" priority="4722">
      <formula>$CI$1=2</formula>
    </cfRule>
  </conditionalFormatting>
  <conditionalFormatting sqref="AS1017">
    <cfRule type="expression" dxfId="800" priority="4721">
      <formula>$CI$1=3</formula>
    </cfRule>
  </conditionalFormatting>
  <conditionalFormatting sqref="AS1018">
    <cfRule type="expression" dxfId="799" priority="4720">
      <formula>$CI$1=4</formula>
    </cfRule>
  </conditionalFormatting>
  <conditionalFormatting sqref="AS1025">
    <cfRule type="expression" dxfId="798" priority="4635">
      <formula>$CI$1=1</formula>
    </cfRule>
  </conditionalFormatting>
  <conditionalFormatting sqref="AS1026">
    <cfRule type="expression" dxfId="797" priority="4634">
      <formula>$CI$1=2</formula>
    </cfRule>
  </conditionalFormatting>
  <conditionalFormatting sqref="AS1027">
    <cfRule type="expression" dxfId="796" priority="4633">
      <formula>$CI$1=3</formula>
    </cfRule>
  </conditionalFormatting>
  <conditionalFormatting sqref="AS1028">
    <cfRule type="expression" dxfId="795" priority="4632">
      <formula>$CI$1=4</formula>
    </cfRule>
  </conditionalFormatting>
  <conditionalFormatting sqref="AS1035">
    <cfRule type="expression" dxfId="794" priority="4547">
      <formula>$CI$1=1</formula>
    </cfRule>
  </conditionalFormatting>
  <conditionalFormatting sqref="AS1036">
    <cfRule type="expression" dxfId="793" priority="4546">
      <formula>$CI$1=2</formula>
    </cfRule>
  </conditionalFormatting>
  <conditionalFormatting sqref="AS1037">
    <cfRule type="expression" dxfId="792" priority="4545">
      <formula>$CI$1=3</formula>
    </cfRule>
  </conditionalFormatting>
  <conditionalFormatting sqref="AS1038">
    <cfRule type="expression" dxfId="791" priority="4544">
      <formula>$CI$1=4</formula>
    </cfRule>
  </conditionalFormatting>
  <conditionalFormatting sqref="AS1045">
    <cfRule type="expression" dxfId="790" priority="4459">
      <formula>$CI$1=1</formula>
    </cfRule>
  </conditionalFormatting>
  <conditionalFormatting sqref="AS1046">
    <cfRule type="expression" dxfId="789" priority="4458">
      <formula>$CI$1=2</formula>
    </cfRule>
  </conditionalFormatting>
  <conditionalFormatting sqref="AS1047">
    <cfRule type="expression" dxfId="788" priority="4457">
      <formula>$CI$1=3</formula>
    </cfRule>
  </conditionalFormatting>
  <conditionalFormatting sqref="AS1048">
    <cfRule type="expression" dxfId="787" priority="4456">
      <formula>$CI$1=4</formula>
    </cfRule>
  </conditionalFormatting>
  <conditionalFormatting sqref="AS1055">
    <cfRule type="expression" dxfId="786" priority="4371">
      <formula>$CI$1=1</formula>
    </cfRule>
  </conditionalFormatting>
  <conditionalFormatting sqref="AS1056">
    <cfRule type="expression" dxfId="785" priority="4370">
      <formula>$CI$1=2</formula>
    </cfRule>
  </conditionalFormatting>
  <conditionalFormatting sqref="AS1057">
    <cfRule type="expression" dxfId="784" priority="4369">
      <formula>$CI$1=3</formula>
    </cfRule>
  </conditionalFormatting>
  <conditionalFormatting sqref="AS1058">
    <cfRule type="expression" dxfId="783" priority="4368">
      <formula>$CI$1=4</formula>
    </cfRule>
  </conditionalFormatting>
  <conditionalFormatting sqref="AS1065">
    <cfRule type="expression" dxfId="782" priority="4283">
      <formula>$CI$1=1</formula>
    </cfRule>
  </conditionalFormatting>
  <conditionalFormatting sqref="AS1066">
    <cfRule type="expression" dxfId="781" priority="4282">
      <formula>$CI$1=2</formula>
    </cfRule>
  </conditionalFormatting>
  <conditionalFormatting sqref="AS1067">
    <cfRule type="expression" dxfId="780" priority="4281">
      <formula>$CI$1=3</formula>
    </cfRule>
  </conditionalFormatting>
  <conditionalFormatting sqref="AS1068">
    <cfRule type="expression" dxfId="779" priority="4280">
      <formula>$CI$1=4</formula>
    </cfRule>
  </conditionalFormatting>
  <conditionalFormatting sqref="AS1075">
    <cfRule type="expression" dxfId="778" priority="4195">
      <formula>$CI$1=1</formula>
    </cfRule>
  </conditionalFormatting>
  <conditionalFormatting sqref="AS1076">
    <cfRule type="expression" dxfId="777" priority="4194">
      <formula>$CI$1=2</formula>
    </cfRule>
  </conditionalFormatting>
  <conditionalFormatting sqref="AS1077">
    <cfRule type="expression" dxfId="776" priority="4193">
      <formula>$CI$1=3</formula>
    </cfRule>
  </conditionalFormatting>
  <conditionalFormatting sqref="AS1078">
    <cfRule type="expression" dxfId="775" priority="4192">
      <formula>$CI$1=4</formula>
    </cfRule>
  </conditionalFormatting>
  <conditionalFormatting sqref="AS1085">
    <cfRule type="expression" dxfId="774" priority="4107">
      <formula>$CI$1=1</formula>
    </cfRule>
  </conditionalFormatting>
  <conditionalFormatting sqref="AS1086">
    <cfRule type="expression" dxfId="773" priority="4106">
      <formula>$CI$1=2</formula>
    </cfRule>
  </conditionalFormatting>
  <conditionalFormatting sqref="AS1087">
    <cfRule type="expression" dxfId="772" priority="4105">
      <formula>$CI$1=3</formula>
    </cfRule>
  </conditionalFormatting>
  <conditionalFormatting sqref="AS1088">
    <cfRule type="expression" dxfId="771" priority="4104">
      <formula>$CI$1=4</formula>
    </cfRule>
  </conditionalFormatting>
  <conditionalFormatting sqref="AS1095">
    <cfRule type="expression" dxfId="770" priority="4019">
      <formula>$CI$1=1</formula>
    </cfRule>
  </conditionalFormatting>
  <conditionalFormatting sqref="AS1096">
    <cfRule type="expression" dxfId="769" priority="4018">
      <formula>$CI$1=2</formula>
    </cfRule>
  </conditionalFormatting>
  <conditionalFormatting sqref="AS1097">
    <cfRule type="expression" dxfId="768" priority="4017">
      <formula>$CI$1=3</formula>
    </cfRule>
  </conditionalFormatting>
  <conditionalFormatting sqref="AS1098">
    <cfRule type="expression" dxfId="767" priority="4016">
      <formula>$CI$1=4</formula>
    </cfRule>
  </conditionalFormatting>
  <conditionalFormatting sqref="AS1105">
    <cfRule type="expression" dxfId="766" priority="3931">
      <formula>$CI$1=1</formula>
    </cfRule>
  </conditionalFormatting>
  <conditionalFormatting sqref="AS1106">
    <cfRule type="expression" dxfId="765" priority="3930">
      <formula>$CI$1=2</formula>
    </cfRule>
  </conditionalFormatting>
  <conditionalFormatting sqref="AS1107">
    <cfRule type="expression" dxfId="764" priority="3929">
      <formula>$CI$1=3</formula>
    </cfRule>
  </conditionalFormatting>
  <conditionalFormatting sqref="AS1108">
    <cfRule type="expression" dxfId="763" priority="3928">
      <formula>$CI$1=4</formula>
    </cfRule>
  </conditionalFormatting>
  <conditionalFormatting sqref="AS1115">
    <cfRule type="expression" dxfId="762" priority="3843">
      <formula>$CI$1=1</formula>
    </cfRule>
  </conditionalFormatting>
  <conditionalFormatting sqref="AS1116">
    <cfRule type="expression" dxfId="761" priority="3842">
      <formula>$CI$1=2</formula>
    </cfRule>
  </conditionalFormatting>
  <conditionalFormatting sqref="AS1117">
    <cfRule type="expression" dxfId="760" priority="3841">
      <formula>$CI$1=3</formula>
    </cfRule>
  </conditionalFormatting>
  <conditionalFormatting sqref="AS1118">
    <cfRule type="expression" dxfId="759" priority="3840">
      <formula>$CI$1=4</formula>
    </cfRule>
  </conditionalFormatting>
  <conditionalFormatting sqref="AS1125">
    <cfRule type="expression" dxfId="758" priority="3755">
      <formula>$CI$1=1</formula>
    </cfRule>
  </conditionalFormatting>
  <conditionalFormatting sqref="AS1126">
    <cfRule type="expression" dxfId="757" priority="3754">
      <formula>$CI$1=2</formula>
    </cfRule>
  </conditionalFormatting>
  <conditionalFormatting sqref="AS1127">
    <cfRule type="expression" dxfId="756" priority="3753">
      <formula>$CI$1=3</formula>
    </cfRule>
  </conditionalFormatting>
  <conditionalFormatting sqref="AS1128">
    <cfRule type="expression" dxfId="755" priority="3752">
      <formula>$CI$1=4</formula>
    </cfRule>
  </conditionalFormatting>
  <conditionalFormatting sqref="AS1135">
    <cfRule type="expression" dxfId="754" priority="3667">
      <formula>$CI$1=1</formula>
    </cfRule>
  </conditionalFormatting>
  <conditionalFormatting sqref="AS1136">
    <cfRule type="expression" dxfId="753" priority="3666">
      <formula>$CI$1=2</formula>
    </cfRule>
  </conditionalFormatting>
  <conditionalFormatting sqref="AS1137">
    <cfRule type="expression" dxfId="752" priority="3665">
      <formula>$CI$1=3</formula>
    </cfRule>
  </conditionalFormatting>
  <conditionalFormatting sqref="AS1138">
    <cfRule type="expression" dxfId="751" priority="3664">
      <formula>$CI$1=4</formula>
    </cfRule>
  </conditionalFormatting>
  <conditionalFormatting sqref="AS1145">
    <cfRule type="expression" dxfId="750" priority="3579">
      <formula>$CI$1=1</formula>
    </cfRule>
  </conditionalFormatting>
  <conditionalFormatting sqref="AS1146">
    <cfRule type="expression" dxfId="749" priority="3578">
      <formula>$CI$1=2</formula>
    </cfRule>
  </conditionalFormatting>
  <conditionalFormatting sqref="AS1147">
    <cfRule type="expression" dxfId="748" priority="3577">
      <formula>$CI$1=3</formula>
    </cfRule>
  </conditionalFormatting>
  <conditionalFormatting sqref="AS1148">
    <cfRule type="expression" dxfId="747" priority="3576">
      <formula>$CI$1=4</formula>
    </cfRule>
  </conditionalFormatting>
  <conditionalFormatting sqref="AS1155">
    <cfRule type="expression" dxfId="746" priority="3491">
      <formula>$CI$1=1</formula>
    </cfRule>
  </conditionalFormatting>
  <conditionalFormatting sqref="AS1156">
    <cfRule type="expression" dxfId="745" priority="3490">
      <formula>$CI$1=2</formula>
    </cfRule>
  </conditionalFormatting>
  <conditionalFormatting sqref="AS1157">
    <cfRule type="expression" dxfId="744" priority="3489">
      <formula>$CI$1=3</formula>
    </cfRule>
  </conditionalFormatting>
  <conditionalFormatting sqref="AS1158">
    <cfRule type="expression" dxfId="743" priority="3488">
      <formula>$CI$1=4</formula>
    </cfRule>
  </conditionalFormatting>
  <conditionalFormatting sqref="AS1165">
    <cfRule type="expression" dxfId="742" priority="3403">
      <formula>$CI$1=1</formula>
    </cfRule>
  </conditionalFormatting>
  <conditionalFormatting sqref="AS1166">
    <cfRule type="expression" dxfId="741" priority="3402">
      <formula>$CI$1=2</formula>
    </cfRule>
  </conditionalFormatting>
  <conditionalFormatting sqref="AS1167">
    <cfRule type="expression" dxfId="740" priority="3401">
      <formula>$CI$1=3</formula>
    </cfRule>
  </conditionalFormatting>
  <conditionalFormatting sqref="AS1168">
    <cfRule type="expression" dxfId="739" priority="3400">
      <formula>$CI$1=4</formula>
    </cfRule>
  </conditionalFormatting>
  <conditionalFormatting sqref="AS1175">
    <cfRule type="expression" dxfId="738" priority="3315">
      <formula>$CI$1=1</formula>
    </cfRule>
  </conditionalFormatting>
  <conditionalFormatting sqref="AS1176">
    <cfRule type="expression" dxfId="737" priority="3314">
      <formula>$CI$1=2</formula>
    </cfRule>
  </conditionalFormatting>
  <conditionalFormatting sqref="AS1177">
    <cfRule type="expression" dxfId="736" priority="3313">
      <formula>$CI$1=3</formula>
    </cfRule>
  </conditionalFormatting>
  <conditionalFormatting sqref="AS1178">
    <cfRule type="expression" dxfId="735" priority="3312">
      <formula>$CI$1=4</formula>
    </cfRule>
  </conditionalFormatting>
  <conditionalFormatting sqref="AS1185">
    <cfRule type="expression" dxfId="734" priority="3227">
      <formula>$CI$1=1</formula>
    </cfRule>
  </conditionalFormatting>
  <conditionalFormatting sqref="AS1186">
    <cfRule type="expression" dxfId="733" priority="3226">
      <formula>$CI$1=2</formula>
    </cfRule>
  </conditionalFormatting>
  <conditionalFormatting sqref="AS1187">
    <cfRule type="expression" dxfId="732" priority="3225">
      <formula>$CI$1=3</formula>
    </cfRule>
  </conditionalFormatting>
  <conditionalFormatting sqref="AS1188">
    <cfRule type="expression" dxfId="731" priority="3224">
      <formula>$CI$1=4</formula>
    </cfRule>
  </conditionalFormatting>
  <conditionalFormatting sqref="AS1195">
    <cfRule type="expression" dxfId="730" priority="3139">
      <formula>$CI$1=1</formula>
    </cfRule>
  </conditionalFormatting>
  <conditionalFormatting sqref="AS1196">
    <cfRule type="expression" dxfId="729" priority="3138">
      <formula>$CI$1=2</formula>
    </cfRule>
  </conditionalFormatting>
  <conditionalFormatting sqref="AS1197">
    <cfRule type="expression" dxfId="728" priority="3137">
      <formula>$CI$1=3</formula>
    </cfRule>
  </conditionalFormatting>
  <conditionalFormatting sqref="AS1198">
    <cfRule type="expression" dxfId="727" priority="3136">
      <formula>$CI$1=4</formula>
    </cfRule>
  </conditionalFormatting>
  <conditionalFormatting sqref="AS1205">
    <cfRule type="expression" dxfId="726" priority="3051">
      <formula>$CI$1=1</formula>
    </cfRule>
  </conditionalFormatting>
  <conditionalFormatting sqref="AS1206">
    <cfRule type="expression" dxfId="725" priority="3050">
      <formula>$CI$1=2</formula>
    </cfRule>
  </conditionalFormatting>
  <conditionalFormatting sqref="AS1207">
    <cfRule type="expression" dxfId="724" priority="3049">
      <formula>$CI$1=3</formula>
    </cfRule>
  </conditionalFormatting>
  <conditionalFormatting sqref="AS1208">
    <cfRule type="expression" dxfId="723" priority="3048">
      <formula>$CI$1=4</formula>
    </cfRule>
  </conditionalFormatting>
  <conditionalFormatting sqref="AS1215">
    <cfRule type="expression" dxfId="722" priority="2963">
      <formula>$CI$1=1</formula>
    </cfRule>
  </conditionalFormatting>
  <conditionalFormatting sqref="AS1216">
    <cfRule type="expression" dxfId="721" priority="2962">
      <formula>$CI$1=2</formula>
    </cfRule>
  </conditionalFormatting>
  <conditionalFormatting sqref="AS1217">
    <cfRule type="expression" dxfId="720" priority="2961">
      <formula>$CI$1=3</formula>
    </cfRule>
  </conditionalFormatting>
  <conditionalFormatting sqref="AS1218">
    <cfRule type="expression" dxfId="719" priority="2960">
      <formula>$CI$1=4</formula>
    </cfRule>
  </conditionalFormatting>
  <conditionalFormatting sqref="AS1225">
    <cfRule type="expression" dxfId="718" priority="2875">
      <formula>$CI$1=1</formula>
    </cfRule>
  </conditionalFormatting>
  <conditionalFormatting sqref="AS1226">
    <cfRule type="expression" dxfId="717" priority="2874">
      <formula>$CI$1=2</formula>
    </cfRule>
  </conditionalFormatting>
  <conditionalFormatting sqref="AS1227">
    <cfRule type="expression" dxfId="716" priority="2873">
      <formula>$CI$1=3</formula>
    </cfRule>
  </conditionalFormatting>
  <conditionalFormatting sqref="AS1228">
    <cfRule type="expression" dxfId="715" priority="2872">
      <formula>$CI$1=4</formula>
    </cfRule>
  </conditionalFormatting>
  <conditionalFormatting sqref="AS1235">
    <cfRule type="expression" dxfId="714" priority="2787">
      <formula>$CI$1=1</formula>
    </cfRule>
  </conditionalFormatting>
  <conditionalFormatting sqref="AS1236">
    <cfRule type="expression" dxfId="713" priority="2786">
      <formula>$CI$1=2</formula>
    </cfRule>
  </conditionalFormatting>
  <conditionalFormatting sqref="AS1237">
    <cfRule type="expression" dxfId="712" priority="2785">
      <formula>$CI$1=3</formula>
    </cfRule>
  </conditionalFormatting>
  <conditionalFormatting sqref="AS1238">
    <cfRule type="expression" dxfId="711" priority="2784">
      <formula>$CI$1=4</formula>
    </cfRule>
  </conditionalFormatting>
  <conditionalFormatting sqref="AS1245">
    <cfRule type="expression" dxfId="710" priority="2699">
      <formula>$CI$1=1</formula>
    </cfRule>
  </conditionalFormatting>
  <conditionalFormatting sqref="AS1246">
    <cfRule type="expression" dxfId="709" priority="2698">
      <formula>$CI$1=2</formula>
    </cfRule>
  </conditionalFormatting>
  <conditionalFormatting sqref="AS1247">
    <cfRule type="expression" dxfId="708" priority="2697">
      <formula>$CI$1=3</formula>
    </cfRule>
  </conditionalFormatting>
  <conditionalFormatting sqref="AS1248">
    <cfRule type="expression" dxfId="707" priority="2696">
      <formula>$CI$1=4</formula>
    </cfRule>
  </conditionalFormatting>
  <conditionalFormatting sqref="AS1255">
    <cfRule type="expression" dxfId="706" priority="2611">
      <formula>$CI$1=1</formula>
    </cfRule>
  </conditionalFormatting>
  <conditionalFormatting sqref="AS1256">
    <cfRule type="expression" dxfId="705" priority="2610">
      <formula>$CI$1=2</formula>
    </cfRule>
  </conditionalFormatting>
  <conditionalFormatting sqref="AS1257">
    <cfRule type="expression" dxfId="704" priority="2609">
      <formula>$CI$1=3</formula>
    </cfRule>
  </conditionalFormatting>
  <conditionalFormatting sqref="AS1258">
    <cfRule type="expression" dxfId="703" priority="2608">
      <formula>$CI$1=4</formula>
    </cfRule>
  </conditionalFormatting>
  <conditionalFormatting sqref="AS1265">
    <cfRule type="expression" dxfId="702" priority="2523">
      <formula>$CI$1=1</formula>
    </cfRule>
  </conditionalFormatting>
  <conditionalFormatting sqref="AS1266">
    <cfRule type="expression" dxfId="701" priority="2522">
      <formula>$CI$1=2</formula>
    </cfRule>
  </conditionalFormatting>
  <conditionalFormatting sqref="AS1267">
    <cfRule type="expression" dxfId="700" priority="2521">
      <formula>$CI$1=3</formula>
    </cfRule>
  </conditionalFormatting>
  <conditionalFormatting sqref="AS1268">
    <cfRule type="expression" dxfId="699" priority="2520">
      <formula>$CI$1=4</formula>
    </cfRule>
  </conditionalFormatting>
  <conditionalFormatting sqref="AS1275">
    <cfRule type="expression" dxfId="698" priority="2435">
      <formula>$CI$1=1</formula>
    </cfRule>
  </conditionalFormatting>
  <conditionalFormatting sqref="AS1276">
    <cfRule type="expression" dxfId="697" priority="2434">
      <formula>$CI$1=2</formula>
    </cfRule>
  </conditionalFormatting>
  <conditionalFormatting sqref="AS1277">
    <cfRule type="expression" dxfId="696" priority="2433">
      <formula>$CI$1=3</formula>
    </cfRule>
  </conditionalFormatting>
  <conditionalFormatting sqref="AS1278">
    <cfRule type="expression" dxfId="695" priority="2432">
      <formula>$CI$1=4</formula>
    </cfRule>
  </conditionalFormatting>
  <conditionalFormatting sqref="AS1285">
    <cfRule type="expression" dxfId="694" priority="2347">
      <formula>$CI$1=1</formula>
    </cfRule>
  </conditionalFormatting>
  <conditionalFormatting sqref="AS1286">
    <cfRule type="expression" dxfId="693" priority="2346">
      <formula>$CI$1=2</formula>
    </cfRule>
  </conditionalFormatting>
  <conditionalFormatting sqref="AS1287">
    <cfRule type="expression" dxfId="692" priority="2345">
      <formula>$CI$1=3</formula>
    </cfRule>
  </conditionalFormatting>
  <conditionalFormatting sqref="AS1288">
    <cfRule type="expression" dxfId="691" priority="2344">
      <formula>$CI$1=4</formula>
    </cfRule>
  </conditionalFormatting>
  <conditionalFormatting sqref="AS1295">
    <cfRule type="expression" dxfId="690" priority="2259">
      <formula>$CI$1=1</formula>
    </cfRule>
  </conditionalFormatting>
  <conditionalFormatting sqref="AS1296">
    <cfRule type="expression" dxfId="689" priority="2258">
      <formula>$CI$1=2</formula>
    </cfRule>
  </conditionalFormatting>
  <conditionalFormatting sqref="AS1297">
    <cfRule type="expression" dxfId="688" priority="2257">
      <formula>$CI$1=3</formula>
    </cfRule>
  </conditionalFormatting>
  <conditionalFormatting sqref="AS1298">
    <cfRule type="expression" dxfId="687" priority="2256">
      <formula>$CI$1=4</formula>
    </cfRule>
  </conditionalFormatting>
  <conditionalFormatting sqref="AS1305">
    <cfRule type="expression" dxfId="686" priority="2171">
      <formula>$CI$1=1</formula>
    </cfRule>
  </conditionalFormatting>
  <conditionalFormatting sqref="AS1306">
    <cfRule type="expression" dxfId="685" priority="2170">
      <formula>$CI$1=2</formula>
    </cfRule>
  </conditionalFormatting>
  <conditionalFormatting sqref="AS1307">
    <cfRule type="expression" dxfId="684" priority="2169">
      <formula>$CI$1=3</formula>
    </cfRule>
  </conditionalFormatting>
  <conditionalFormatting sqref="AS1308">
    <cfRule type="expression" dxfId="683" priority="2168">
      <formula>$CI$1=4</formula>
    </cfRule>
  </conditionalFormatting>
  <conditionalFormatting sqref="AS1315">
    <cfRule type="expression" dxfId="682" priority="2083">
      <formula>$CI$1=1</formula>
    </cfRule>
  </conditionalFormatting>
  <conditionalFormatting sqref="AS1316">
    <cfRule type="expression" dxfId="681" priority="2082">
      <formula>$CI$1=2</formula>
    </cfRule>
  </conditionalFormatting>
  <conditionalFormatting sqref="AS1317">
    <cfRule type="expression" dxfId="680" priority="2081">
      <formula>$CI$1=3</formula>
    </cfRule>
  </conditionalFormatting>
  <conditionalFormatting sqref="AS1318">
    <cfRule type="expression" dxfId="679" priority="2080">
      <formula>$CI$1=4</formula>
    </cfRule>
  </conditionalFormatting>
  <conditionalFormatting sqref="AS1325">
    <cfRule type="expression" dxfId="678" priority="1995">
      <formula>$CI$1=1</formula>
    </cfRule>
  </conditionalFormatting>
  <conditionalFormatting sqref="AS1326">
    <cfRule type="expression" dxfId="677" priority="1994">
      <formula>$CI$1=2</formula>
    </cfRule>
  </conditionalFormatting>
  <conditionalFormatting sqref="AS1327">
    <cfRule type="expression" dxfId="676" priority="1993">
      <formula>$CI$1=3</formula>
    </cfRule>
  </conditionalFormatting>
  <conditionalFormatting sqref="AS1328">
    <cfRule type="expression" dxfId="675" priority="1992">
      <formula>$CI$1=4</formula>
    </cfRule>
  </conditionalFormatting>
  <conditionalFormatting sqref="AS1335">
    <cfRule type="expression" dxfId="674" priority="1907">
      <formula>$CI$1=1</formula>
    </cfRule>
  </conditionalFormatting>
  <conditionalFormatting sqref="AS1336">
    <cfRule type="expression" dxfId="673" priority="1906">
      <formula>$CI$1=2</formula>
    </cfRule>
  </conditionalFormatting>
  <conditionalFormatting sqref="AS1337">
    <cfRule type="expression" dxfId="672" priority="1905">
      <formula>$CI$1=3</formula>
    </cfRule>
  </conditionalFormatting>
  <conditionalFormatting sqref="AS1338">
    <cfRule type="expression" dxfId="671" priority="1904">
      <formula>$CI$1=4</formula>
    </cfRule>
  </conditionalFormatting>
  <conditionalFormatting sqref="AS1345">
    <cfRule type="expression" dxfId="670" priority="1819">
      <formula>$CI$1=1</formula>
    </cfRule>
  </conditionalFormatting>
  <conditionalFormatting sqref="AS1346">
    <cfRule type="expression" dxfId="669" priority="1818">
      <formula>$CI$1=2</formula>
    </cfRule>
  </conditionalFormatting>
  <conditionalFormatting sqref="AS1347">
    <cfRule type="expression" dxfId="668" priority="1817">
      <formula>$CI$1=3</formula>
    </cfRule>
  </conditionalFormatting>
  <conditionalFormatting sqref="AS1348">
    <cfRule type="expression" dxfId="667" priority="1816">
      <formula>$CI$1=4</formula>
    </cfRule>
  </conditionalFormatting>
  <conditionalFormatting sqref="AS1355">
    <cfRule type="expression" dxfId="666" priority="1731">
      <formula>$CI$1=1</formula>
    </cfRule>
  </conditionalFormatting>
  <conditionalFormatting sqref="AS1356">
    <cfRule type="expression" dxfId="665" priority="1730">
      <formula>$CI$1=2</formula>
    </cfRule>
  </conditionalFormatting>
  <conditionalFormatting sqref="AS1357">
    <cfRule type="expression" dxfId="664" priority="1729">
      <formula>$CI$1=3</formula>
    </cfRule>
  </conditionalFormatting>
  <conditionalFormatting sqref="AS1358">
    <cfRule type="expression" dxfId="663" priority="1728">
      <formula>$CI$1=4</formula>
    </cfRule>
  </conditionalFormatting>
  <conditionalFormatting sqref="AS1365">
    <cfRule type="expression" dxfId="662" priority="1643">
      <formula>$CI$1=1</formula>
    </cfRule>
  </conditionalFormatting>
  <conditionalFormatting sqref="AS1366">
    <cfRule type="expression" dxfId="661" priority="1642">
      <formula>$CI$1=2</formula>
    </cfRule>
  </conditionalFormatting>
  <conditionalFormatting sqref="AS1367">
    <cfRule type="expression" dxfId="660" priority="1641">
      <formula>$CI$1=3</formula>
    </cfRule>
  </conditionalFormatting>
  <conditionalFormatting sqref="AS1368">
    <cfRule type="expression" dxfId="659" priority="1640">
      <formula>$CI$1=4</formula>
    </cfRule>
  </conditionalFormatting>
  <conditionalFormatting sqref="AS1375">
    <cfRule type="expression" dxfId="658" priority="1555">
      <formula>$CI$1=1</formula>
    </cfRule>
  </conditionalFormatting>
  <conditionalFormatting sqref="AS1376">
    <cfRule type="expression" dxfId="657" priority="1554">
      <formula>$CI$1=2</formula>
    </cfRule>
  </conditionalFormatting>
  <conditionalFormatting sqref="AS1377">
    <cfRule type="expression" dxfId="656" priority="1553">
      <formula>$CI$1=3</formula>
    </cfRule>
  </conditionalFormatting>
  <conditionalFormatting sqref="AS1378">
    <cfRule type="expression" dxfId="655" priority="1552">
      <formula>$CI$1=4</formula>
    </cfRule>
  </conditionalFormatting>
  <conditionalFormatting sqref="AS1385">
    <cfRule type="expression" dxfId="654" priority="1467">
      <formula>$CI$1=1</formula>
    </cfRule>
  </conditionalFormatting>
  <conditionalFormatting sqref="AS1386">
    <cfRule type="expression" dxfId="653" priority="1466">
      <formula>$CI$1=2</formula>
    </cfRule>
  </conditionalFormatting>
  <conditionalFormatting sqref="AS1387">
    <cfRule type="expression" dxfId="652" priority="1465">
      <formula>$CI$1=3</formula>
    </cfRule>
  </conditionalFormatting>
  <conditionalFormatting sqref="AS1388">
    <cfRule type="expression" dxfId="651" priority="1464">
      <formula>$CI$1=4</formula>
    </cfRule>
  </conditionalFormatting>
  <conditionalFormatting sqref="AS1395">
    <cfRule type="expression" dxfId="650" priority="1379">
      <formula>$CI$1=1</formula>
    </cfRule>
  </conditionalFormatting>
  <conditionalFormatting sqref="AS1396">
    <cfRule type="expression" dxfId="649" priority="1378">
      <formula>$CI$1=2</formula>
    </cfRule>
  </conditionalFormatting>
  <conditionalFormatting sqref="AS1397">
    <cfRule type="expression" dxfId="648" priority="1377">
      <formula>$CI$1=3</formula>
    </cfRule>
  </conditionalFormatting>
  <conditionalFormatting sqref="AS1398">
    <cfRule type="expression" dxfId="647" priority="1376">
      <formula>$CI$1=4</formula>
    </cfRule>
  </conditionalFormatting>
  <conditionalFormatting sqref="AS1405">
    <cfRule type="expression" dxfId="646" priority="1291">
      <formula>$CI$1=1</formula>
    </cfRule>
  </conditionalFormatting>
  <conditionalFormatting sqref="AS1406">
    <cfRule type="expression" dxfId="645" priority="1290">
      <formula>$CI$1=2</formula>
    </cfRule>
  </conditionalFormatting>
  <conditionalFormatting sqref="AS1407">
    <cfRule type="expression" dxfId="644" priority="1289">
      <formula>$CI$1=3</formula>
    </cfRule>
  </conditionalFormatting>
  <conditionalFormatting sqref="AS1408">
    <cfRule type="expression" dxfId="643" priority="1288">
      <formula>$CI$1=4</formula>
    </cfRule>
  </conditionalFormatting>
  <conditionalFormatting sqref="AS1415">
    <cfRule type="expression" dxfId="642" priority="1203">
      <formula>$CI$1=1</formula>
    </cfRule>
  </conditionalFormatting>
  <conditionalFormatting sqref="AS1416">
    <cfRule type="expression" dxfId="641" priority="1202">
      <formula>$CI$1=2</formula>
    </cfRule>
  </conditionalFormatting>
  <conditionalFormatting sqref="AS1417">
    <cfRule type="expression" dxfId="640" priority="1201">
      <formula>$CI$1=3</formula>
    </cfRule>
  </conditionalFormatting>
  <conditionalFormatting sqref="AS1418">
    <cfRule type="expression" dxfId="639" priority="1200">
      <formula>$CI$1=4</formula>
    </cfRule>
  </conditionalFormatting>
  <conditionalFormatting sqref="AS1425">
    <cfRule type="expression" dxfId="638" priority="1115">
      <formula>$CI$1=1</formula>
    </cfRule>
  </conditionalFormatting>
  <conditionalFormatting sqref="AS1426">
    <cfRule type="expression" dxfId="637" priority="1114">
      <formula>$CI$1=2</formula>
    </cfRule>
  </conditionalFormatting>
  <conditionalFormatting sqref="AS1427">
    <cfRule type="expression" dxfId="636" priority="1113">
      <formula>$CI$1=3</formula>
    </cfRule>
  </conditionalFormatting>
  <conditionalFormatting sqref="AS1428">
    <cfRule type="expression" dxfId="635" priority="1112">
      <formula>$CI$1=4</formula>
    </cfRule>
  </conditionalFormatting>
  <conditionalFormatting sqref="AS1435">
    <cfRule type="expression" dxfId="634" priority="1027">
      <formula>$CI$1=1</formula>
    </cfRule>
  </conditionalFormatting>
  <conditionalFormatting sqref="AS1436">
    <cfRule type="expression" dxfId="633" priority="1026">
      <formula>$CI$1=2</formula>
    </cfRule>
  </conditionalFormatting>
  <conditionalFormatting sqref="AS1437">
    <cfRule type="expression" dxfId="632" priority="1025">
      <formula>$CI$1=3</formula>
    </cfRule>
  </conditionalFormatting>
  <conditionalFormatting sqref="AS1438">
    <cfRule type="expression" dxfId="631" priority="1024">
      <formula>$CI$1=4</formula>
    </cfRule>
  </conditionalFormatting>
  <conditionalFormatting sqref="AS1445">
    <cfRule type="expression" dxfId="630" priority="939">
      <formula>$CI$1=1</formula>
    </cfRule>
  </conditionalFormatting>
  <conditionalFormatting sqref="AS1446">
    <cfRule type="expression" dxfId="629" priority="938">
      <formula>$CI$1=2</formula>
    </cfRule>
  </conditionalFormatting>
  <conditionalFormatting sqref="AS1447">
    <cfRule type="expression" dxfId="628" priority="937">
      <formula>$CI$1=3</formula>
    </cfRule>
  </conditionalFormatting>
  <conditionalFormatting sqref="AS1448">
    <cfRule type="expression" dxfId="627" priority="936">
      <formula>$CI$1=4</formula>
    </cfRule>
  </conditionalFormatting>
  <conditionalFormatting sqref="AS1455">
    <cfRule type="expression" dxfId="626" priority="851">
      <formula>$CI$1=1</formula>
    </cfRule>
  </conditionalFormatting>
  <conditionalFormatting sqref="AS1456">
    <cfRule type="expression" dxfId="625" priority="850">
      <formula>$CI$1=2</formula>
    </cfRule>
  </conditionalFormatting>
  <conditionalFormatting sqref="AS1457">
    <cfRule type="expression" dxfId="624" priority="849">
      <formula>$CI$1=3</formula>
    </cfRule>
  </conditionalFormatting>
  <conditionalFormatting sqref="AS1458">
    <cfRule type="expression" dxfId="623" priority="848">
      <formula>$CI$1=4</formula>
    </cfRule>
  </conditionalFormatting>
  <conditionalFormatting sqref="AS1465">
    <cfRule type="expression" dxfId="622" priority="763">
      <formula>$CI$1=1</formula>
    </cfRule>
  </conditionalFormatting>
  <conditionalFormatting sqref="AS1466">
    <cfRule type="expression" dxfId="621" priority="762">
      <formula>$CI$1=2</formula>
    </cfRule>
  </conditionalFormatting>
  <conditionalFormatting sqref="AS1467">
    <cfRule type="expression" dxfId="620" priority="761">
      <formula>$CI$1=3</formula>
    </cfRule>
  </conditionalFormatting>
  <conditionalFormatting sqref="AS1468">
    <cfRule type="expression" dxfId="619" priority="760">
      <formula>$CI$1=4</formula>
    </cfRule>
  </conditionalFormatting>
  <conditionalFormatting sqref="AS1475">
    <cfRule type="expression" dxfId="618" priority="675">
      <formula>$CI$1=1</formula>
    </cfRule>
  </conditionalFormatting>
  <conditionalFormatting sqref="AS1476">
    <cfRule type="expression" dxfId="617" priority="674">
      <formula>$CI$1=2</formula>
    </cfRule>
  </conditionalFormatting>
  <conditionalFormatting sqref="AS1477">
    <cfRule type="expression" dxfId="616" priority="673">
      <formula>$CI$1=3</formula>
    </cfRule>
  </conditionalFormatting>
  <conditionalFormatting sqref="AS1478">
    <cfRule type="expression" dxfId="615" priority="672">
      <formula>$CI$1=4</formula>
    </cfRule>
  </conditionalFormatting>
  <conditionalFormatting sqref="AS1485">
    <cfRule type="expression" dxfId="614" priority="587">
      <formula>$CI$1=1</formula>
    </cfRule>
  </conditionalFormatting>
  <conditionalFormatting sqref="AS1486">
    <cfRule type="expression" dxfId="613" priority="586">
      <formula>$CI$1=2</formula>
    </cfRule>
  </conditionalFormatting>
  <conditionalFormatting sqref="AS1487">
    <cfRule type="expression" dxfId="612" priority="585">
      <formula>$CI$1=3</formula>
    </cfRule>
  </conditionalFormatting>
  <conditionalFormatting sqref="AS1488">
    <cfRule type="expression" dxfId="611" priority="584">
      <formula>$CI$1=4</formula>
    </cfRule>
  </conditionalFormatting>
  <conditionalFormatting sqref="AS1495">
    <cfRule type="expression" dxfId="610" priority="499">
      <formula>$CI$1=1</formula>
    </cfRule>
  </conditionalFormatting>
  <conditionalFormatting sqref="AS1496">
    <cfRule type="expression" dxfId="609" priority="498">
      <formula>$CI$1=2</formula>
    </cfRule>
  </conditionalFormatting>
  <conditionalFormatting sqref="AS1497">
    <cfRule type="expression" dxfId="608" priority="497">
      <formula>$CI$1=3</formula>
    </cfRule>
  </conditionalFormatting>
  <conditionalFormatting sqref="AS1498">
    <cfRule type="expression" dxfId="607" priority="496">
      <formula>$CI$1=4</formula>
    </cfRule>
  </conditionalFormatting>
  <conditionalFormatting sqref="AU5">
    <cfRule type="expression" dxfId="606" priority="18289">
      <formula>$CI$1=1</formula>
    </cfRule>
  </conditionalFormatting>
  <conditionalFormatting sqref="AU6">
    <cfRule type="expression" dxfId="605" priority="18288">
      <formula>$CI$1=2</formula>
    </cfRule>
  </conditionalFormatting>
  <conditionalFormatting sqref="AU7">
    <cfRule type="expression" dxfId="604" priority="18287">
      <formula>$CI$1=3</formula>
    </cfRule>
  </conditionalFormatting>
  <conditionalFormatting sqref="AU8">
    <cfRule type="expression" dxfId="603" priority="18286">
      <formula>$CI$1=4</formula>
    </cfRule>
  </conditionalFormatting>
  <conditionalFormatting sqref="AU15">
    <cfRule type="expression" dxfId="602" priority="14703">
      <formula>$CI$1=1</formula>
    </cfRule>
  </conditionalFormatting>
  <conditionalFormatting sqref="AU16">
    <cfRule type="expression" dxfId="601" priority="14702">
      <formula>$CI$1=2</formula>
    </cfRule>
  </conditionalFormatting>
  <conditionalFormatting sqref="AU17">
    <cfRule type="expression" dxfId="600" priority="14701">
      <formula>$CI$1=3</formula>
    </cfRule>
  </conditionalFormatting>
  <conditionalFormatting sqref="AU18">
    <cfRule type="expression" dxfId="599" priority="14700">
      <formula>$CI$1=4</formula>
    </cfRule>
  </conditionalFormatting>
  <conditionalFormatting sqref="AU25">
    <cfRule type="expression" dxfId="598" priority="14699">
      <formula>$CI$1=1</formula>
    </cfRule>
  </conditionalFormatting>
  <conditionalFormatting sqref="AU26">
    <cfRule type="expression" dxfId="597" priority="14698">
      <formula>$CI$1=2</formula>
    </cfRule>
  </conditionalFormatting>
  <conditionalFormatting sqref="AU27">
    <cfRule type="expression" dxfId="596" priority="14697">
      <formula>$CI$1=3</formula>
    </cfRule>
  </conditionalFormatting>
  <conditionalFormatting sqref="AU28">
    <cfRule type="expression" dxfId="595" priority="14696">
      <formula>$CI$1=4</formula>
    </cfRule>
  </conditionalFormatting>
  <conditionalFormatting sqref="AU35">
    <cfRule type="expression" dxfId="594" priority="14695">
      <formula>$CI$1=1</formula>
    </cfRule>
  </conditionalFormatting>
  <conditionalFormatting sqref="AU36">
    <cfRule type="expression" dxfId="593" priority="14694">
      <formula>$CI$1=2</formula>
    </cfRule>
  </conditionalFormatting>
  <conditionalFormatting sqref="AU37">
    <cfRule type="expression" dxfId="592" priority="14693">
      <formula>$CI$1=3</formula>
    </cfRule>
  </conditionalFormatting>
  <conditionalFormatting sqref="AU38">
    <cfRule type="expression" dxfId="591" priority="14692">
      <formula>$CI$1=4</formula>
    </cfRule>
  </conditionalFormatting>
  <conditionalFormatting sqref="AU45">
    <cfRule type="expression" dxfId="590" priority="14691">
      <formula>$CI$1=1</formula>
    </cfRule>
  </conditionalFormatting>
  <conditionalFormatting sqref="AU46">
    <cfRule type="expression" dxfId="589" priority="14690">
      <formula>$CI$1=2</formula>
    </cfRule>
  </conditionalFormatting>
  <conditionalFormatting sqref="AU47">
    <cfRule type="expression" dxfId="588" priority="14689">
      <formula>$CI$1=3</formula>
    </cfRule>
  </conditionalFormatting>
  <conditionalFormatting sqref="AU48">
    <cfRule type="expression" dxfId="587" priority="14688">
      <formula>$CI$1=4</formula>
    </cfRule>
  </conditionalFormatting>
  <conditionalFormatting sqref="AU55">
    <cfRule type="expression" dxfId="586" priority="14687">
      <formula>$CI$1=1</formula>
    </cfRule>
  </conditionalFormatting>
  <conditionalFormatting sqref="AU56">
    <cfRule type="expression" dxfId="585" priority="14686">
      <formula>$CI$1=2</formula>
    </cfRule>
  </conditionalFormatting>
  <conditionalFormatting sqref="AU57">
    <cfRule type="expression" dxfId="584" priority="14685">
      <formula>$CI$1=3</formula>
    </cfRule>
  </conditionalFormatting>
  <conditionalFormatting sqref="AU58">
    <cfRule type="expression" dxfId="583" priority="14684">
      <formula>$CI$1=4</formula>
    </cfRule>
  </conditionalFormatting>
  <conditionalFormatting sqref="AU65">
    <cfRule type="expression" dxfId="582" priority="14683">
      <formula>$CI$1=1</formula>
    </cfRule>
  </conditionalFormatting>
  <conditionalFormatting sqref="AU66">
    <cfRule type="expression" dxfId="581" priority="14682">
      <formula>$CI$1=2</formula>
    </cfRule>
  </conditionalFormatting>
  <conditionalFormatting sqref="AU67">
    <cfRule type="expression" dxfId="580" priority="14681">
      <formula>$CI$1=3</formula>
    </cfRule>
  </conditionalFormatting>
  <conditionalFormatting sqref="AU68">
    <cfRule type="expression" dxfId="579" priority="14680">
      <formula>$CI$1=4</formula>
    </cfRule>
  </conditionalFormatting>
  <conditionalFormatting sqref="AU75">
    <cfRule type="expression" dxfId="578" priority="14679">
      <formula>$CI$1=1</formula>
    </cfRule>
  </conditionalFormatting>
  <conditionalFormatting sqref="AU76">
    <cfRule type="expression" dxfId="577" priority="14678">
      <formula>$CI$1=2</formula>
    </cfRule>
  </conditionalFormatting>
  <conditionalFormatting sqref="AU77">
    <cfRule type="expression" dxfId="576" priority="14677">
      <formula>$CI$1=3</formula>
    </cfRule>
  </conditionalFormatting>
  <conditionalFormatting sqref="AU78">
    <cfRule type="expression" dxfId="575" priority="14676">
      <formula>$CI$1=4</formula>
    </cfRule>
  </conditionalFormatting>
  <conditionalFormatting sqref="AU85">
    <cfRule type="expression" dxfId="574" priority="14675">
      <formula>$CI$1=1</formula>
    </cfRule>
  </conditionalFormatting>
  <conditionalFormatting sqref="AU86">
    <cfRule type="expression" dxfId="573" priority="14674">
      <formula>$CI$1=2</formula>
    </cfRule>
  </conditionalFormatting>
  <conditionalFormatting sqref="AU87">
    <cfRule type="expression" dxfId="572" priority="14673">
      <formula>$CI$1=3</formula>
    </cfRule>
  </conditionalFormatting>
  <conditionalFormatting sqref="AU88">
    <cfRule type="expression" dxfId="571" priority="14672">
      <formula>$CI$1=4</formula>
    </cfRule>
  </conditionalFormatting>
  <conditionalFormatting sqref="AU95">
    <cfRule type="expression" dxfId="570" priority="14671">
      <formula>$CI$1=1</formula>
    </cfRule>
  </conditionalFormatting>
  <conditionalFormatting sqref="AU96">
    <cfRule type="expression" dxfId="569" priority="14670">
      <formula>$CI$1=2</formula>
    </cfRule>
  </conditionalFormatting>
  <conditionalFormatting sqref="AU97">
    <cfRule type="expression" dxfId="568" priority="14669">
      <formula>$CI$1=3</formula>
    </cfRule>
  </conditionalFormatting>
  <conditionalFormatting sqref="AU98">
    <cfRule type="expression" dxfId="567" priority="14668">
      <formula>$CI$1=4</formula>
    </cfRule>
  </conditionalFormatting>
  <conditionalFormatting sqref="AU105">
    <cfRule type="expression" dxfId="566" priority="14667">
      <formula>$CI$1=1</formula>
    </cfRule>
  </conditionalFormatting>
  <conditionalFormatting sqref="AU106">
    <cfRule type="expression" dxfId="565" priority="14666">
      <formula>$CI$1=2</formula>
    </cfRule>
  </conditionalFormatting>
  <conditionalFormatting sqref="AU107">
    <cfRule type="expression" dxfId="564" priority="14665">
      <formula>$CI$1=3</formula>
    </cfRule>
  </conditionalFormatting>
  <conditionalFormatting sqref="AU108">
    <cfRule type="expression" dxfId="563" priority="14664">
      <formula>$CI$1=4</formula>
    </cfRule>
  </conditionalFormatting>
  <conditionalFormatting sqref="AU115">
    <cfRule type="expression" dxfId="562" priority="14663">
      <formula>$CI$1=1</formula>
    </cfRule>
  </conditionalFormatting>
  <conditionalFormatting sqref="AU116">
    <cfRule type="expression" dxfId="561" priority="14662">
      <formula>$CI$1=2</formula>
    </cfRule>
  </conditionalFormatting>
  <conditionalFormatting sqref="AU117">
    <cfRule type="expression" dxfId="560" priority="14661">
      <formula>$CI$1=3</formula>
    </cfRule>
  </conditionalFormatting>
  <conditionalFormatting sqref="AU118">
    <cfRule type="expression" dxfId="559" priority="14660">
      <formula>$CI$1=4</formula>
    </cfRule>
  </conditionalFormatting>
  <conditionalFormatting sqref="AU125">
    <cfRule type="expression" dxfId="558" priority="14659">
      <formula>$CI$1=1</formula>
    </cfRule>
  </conditionalFormatting>
  <conditionalFormatting sqref="AU126">
    <cfRule type="expression" dxfId="557" priority="14658">
      <formula>$CI$1=2</formula>
    </cfRule>
  </conditionalFormatting>
  <conditionalFormatting sqref="AU127">
    <cfRule type="expression" dxfId="556" priority="14657">
      <formula>$CI$1=3</formula>
    </cfRule>
  </conditionalFormatting>
  <conditionalFormatting sqref="AU128">
    <cfRule type="expression" dxfId="555" priority="14656">
      <formula>$CI$1=4</formula>
    </cfRule>
  </conditionalFormatting>
  <conditionalFormatting sqref="AU135">
    <cfRule type="expression" dxfId="554" priority="14655">
      <formula>$CI$1=1</formula>
    </cfRule>
  </conditionalFormatting>
  <conditionalFormatting sqref="AU136">
    <cfRule type="expression" dxfId="553" priority="14654">
      <formula>$CI$1=2</formula>
    </cfRule>
  </conditionalFormatting>
  <conditionalFormatting sqref="AU137">
    <cfRule type="expression" dxfId="552" priority="14653">
      <formula>$CI$1=3</formula>
    </cfRule>
  </conditionalFormatting>
  <conditionalFormatting sqref="AU138">
    <cfRule type="expression" dxfId="551" priority="14652">
      <formula>$CI$1=4</formula>
    </cfRule>
  </conditionalFormatting>
  <conditionalFormatting sqref="AU145">
    <cfRule type="expression" dxfId="550" priority="14651">
      <formula>$CI$1=1</formula>
    </cfRule>
  </conditionalFormatting>
  <conditionalFormatting sqref="AU146">
    <cfRule type="expression" dxfId="549" priority="14650">
      <formula>$CI$1=2</formula>
    </cfRule>
  </conditionalFormatting>
  <conditionalFormatting sqref="AU147">
    <cfRule type="expression" dxfId="548" priority="14649">
      <formula>$CI$1=3</formula>
    </cfRule>
  </conditionalFormatting>
  <conditionalFormatting sqref="AU148">
    <cfRule type="expression" dxfId="547" priority="14648">
      <formula>$CI$1=4</formula>
    </cfRule>
  </conditionalFormatting>
  <conditionalFormatting sqref="AU155">
    <cfRule type="expression" dxfId="546" priority="14647">
      <formula>$CI$1=1</formula>
    </cfRule>
  </conditionalFormatting>
  <conditionalFormatting sqref="AU156">
    <cfRule type="expression" dxfId="545" priority="14646">
      <formula>$CI$1=2</formula>
    </cfRule>
  </conditionalFormatting>
  <conditionalFormatting sqref="AU157">
    <cfRule type="expression" dxfId="544" priority="14645">
      <formula>$CI$1=3</formula>
    </cfRule>
  </conditionalFormatting>
  <conditionalFormatting sqref="AU158">
    <cfRule type="expression" dxfId="543" priority="14644">
      <formula>$CI$1=4</formula>
    </cfRule>
  </conditionalFormatting>
  <conditionalFormatting sqref="AU165">
    <cfRule type="expression" dxfId="542" priority="14643">
      <formula>$CI$1=1</formula>
    </cfRule>
  </conditionalFormatting>
  <conditionalFormatting sqref="AU166">
    <cfRule type="expression" dxfId="541" priority="14642">
      <formula>$CI$1=2</formula>
    </cfRule>
  </conditionalFormatting>
  <conditionalFormatting sqref="AU167">
    <cfRule type="expression" dxfId="540" priority="14641">
      <formula>$CI$1=3</formula>
    </cfRule>
  </conditionalFormatting>
  <conditionalFormatting sqref="AU168">
    <cfRule type="expression" dxfId="539" priority="14640">
      <formula>$CI$1=4</formula>
    </cfRule>
  </conditionalFormatting>
  <conditionalFormatting sqref="AU175">
    <cfRule type="expression" dxfId="538" priority="14639">
      <formula>$CI$1=1</formula>
    </cfRule>
  </conditionalFormatting>
  <conditionalFormatting sqref="AU176">
    <cfRule type="expression" dxfId="537" priority="14638">
      <formula>$CI$1=2</formula>
    </cfRule>
  </conditionalFormatting>
  <conditionalFormatting sqref="AU177">
    <cfRule type="expression" dxfId="536" priority="14637">
      <formula>$CI$1=3</formula>
    </cfRule>
  </conditionalFormatting>
  <conditionalFormatting sqref="AU178">
    <cfRule type="expression" dxfId="535" priority="14636">
      <formula>$CI$1=4</formula>
    </cfRule>
  </conditionalFormatting>
  <conditionalFormatting sqref="AU185">
    <cfRule type="expression" dxfId="534" priority="14635">
      <formula>$CI$1=1</formula>
    </cfRule>
  </conditionalFormatting>
  <conditionalFormatting sqref="AU186">
    <cfRule type="expression" dxfId="533" priority="14634">
      <formula>$CI$1=2</formula>
    </cfRule>
  </conditionalFormatting>
  <conditionalFormatting sqref="AU187">
    <cfRule type="expression" dxfId="532" priority="14633">
      <formula>$CI$1=3</formula>
    </cfRule>
  </conditionalFormatting>
  <conditionalFormatting sqref="AU188">
    <cfRule type="expression" dxfId="531" priority="14632">
      <formula>$CI$1=4</formula>
    </cfRule>
  </conditionalFormatting>
  <conditionalFormatting sqref="AU195">
    <cfRule type="expression" dxfId="530" priority="14631">
      <formula>$CI$1=1</formula>
    </cfRule>
  </conditionalFormatting>
  <conditionalFormatting sqref="AU196">
    <cfRule type="expression" dxfId="529" priority="14630">
      <formula>$CI$1=2</formula>
    </cfRule>
  </conditionalFormatting>
  <conditionalFormatting sqref="AU197">
    <cfRule type="expression" dxfId="528" priority="14629">
      <formula>$CI$1=3</formula>
    </cfRule>
  </conditionalFormatting>
  <conditionalFormatting sqref="AU198">
    <cfRule type="expression" dxfId="527" priority="14628">
      <formula>$CI$1=4</formula>
    </cfRule>
  </conditionalFormatting>
  <conditionalFormatting sqref="AU205">
    <cfRule type="expression" dxfId="526" priority="14627">
      <formula>$CI$1=1</formula>
    </cfRule>
  </conditionalFormatting>
  <conditionalFormatting sqref="AU206">
    <cfRule type="expression" dxfId="525" priority="14626">
      <formula>$CI$1=2</formula>
    </cfRule>
  </conditionalFormatting>
  <conditionalFormatting sqref="AU207">
    <cfRule type="expression" dxfId="524" priority="14625">
      <formula>$CI$1=3</formula>
    </cfRule>
  </conditionalFormatting>
  <conditionalFormatting sqref="AU208">
    <cfRule type="expression" dxfId="523" priority="14624">
      <formula>$CI$1=4</formula>
    </cfRule>
  </conditionalFormatting>
  <conditionalFormatting sqref="AU215">
    <cfRule type="expression" dxfId="522" priority="14623">
      <formula>$CI$1=1</formula>
    </cfRule>
  </conditionalFormatting>
  <conditionalFormatting sqref="AU216">
    <cfRule type="expression" dxfId="521" priority="14622">
      <formula>$CI$1=2</formula>
    </cfRule>
  </conditionalFormatting>
  <conditionalFormatting sqref="AU217">
    <cfRule type="expression" dxfId="520" priority="14621">
      <formula>$CI$1=3</formula>
    </cfRule>
  </conditionalFormatting>
  <conditionalFormatting sqref="AU218">
    <cfRule type="expression" dxfId="519" priority="14620">
      <formula>$CI$1=4</formula>
    </cfRule>
  </conditionalFormatting>
  <conditionalFormatting sqref="AU225">
    <cfRule type="expression" dxfId="518" priority="14619">
      <formula>$CI$1=1</formula>
    </cfRule>
  </conditionalFormatting>
  <conditionalFormatting sqref="AU226">
    <cfRule type="expression" dxfId="517" priority="14618">
      <formula>$CI$1=2</formula>
    </cfRule>
  </conditionalFormatting>
  <conditionalFormatting sqref="AU227">
    <cfRule type="expression" dxfId="516" priority="14617">
      <formula>$CI$1=3</formula>
    </cfRule>
  </conditionalFormatting>
  <conditionalFormatting sqref="AU228">
    <cfRule type="expression" dxfId="515" priority="14616">
      <formula>$CI$1=4</formula>
    </cfRule>
  </conditionalFormatting>
  <conditionalFormatting sqref="AU235">
    <cfRule type="expression" dxfId="514" priority="14615">
      <formula>$CI$1=1</formula>
    </cfRule>
  </conditionalFormatting>
  <conditionalFormatting sqref="AU236">
    <cfRule type="expression" dxfId="513" priority="14614">
      <formula>$CI$1=2</formula>
    </cfRule>
  </conditionalFormatting>
  <conditionalFormatting sqref="AU237">
    <cfRule type="expression" dxfId="512" priority="14613">
      <formula>$CI$1=3</formula>
    </cfRule>
  </conditionalFormatting>
  <conditionalFormatting sqref="AU238">
    <cfRule type="expression" dxfId="511" priority="14612">
      <formula>$CI$1=4</formula>
    </cfRule>
  </conditionalFormatting>
  <conditionalFormatting sqref="AU245">
    <cfRule type="expression" dxfId="510" priority="14611">
      <formula>$CI$1=1</formula>
    </cfRule>
  </conditionalFormatting>
  <conditionalFormatting sqref="AU246">
    <cfRule type="expression" dxfId="509" priority="14610">
      <formula>$CI$1=2</formula>
    </cfRule>
  </conditionalFormatting>
  <conditionalFormatting sqref="AU247">
    <cfRule type="expression" dxfId="508" priority="14609">
      <formula>$CI$1=3</formula>
    </cfRule>
  </conditionalFormatting>
  <conditionalFormatting sqref="AU248">
    <cfRule type="expression" dxfId="507" priority="14608">
      <formula>$CI$1=4</formula>
    </cfRule>
  </conditionalFormatting>
  <conditionalFormatting sqref="AU255">
    <cfRule type="expression" dxfId="506" priority="14607">
      <formula>$CI$1=1</formula>
    </cfRule>
  </conditionalFormatting>
  <conditionalFormatting sqref="AU256">
    <cfRule type="expression" dxfId="505" priority="14606">
      <formula>$CI$1=2</formula>
    </cfRule>
  </conditionalFormatting>
  <conditionalFormatting sqref="AU257">
    <cfRule type="expression" dxfId="504" priority="14605">
      <formula>$CI$1=3</formula>
    </cfRule>
  </conditionalFormatting>
  <conditionalFormatting sqref="AU258">
    <cfRule type="expression" dxfId="503" priority="14604">
      <formula>$CI$1=4</formula>
    </cfRule>
  </conditionalFormatting>
  <conditionalFormatting sqref="AU265">
    <cfRule type="expression" dxfId="502" priority="14603">
      <formula>$CI$1=1</formula>
    </cfRule>
  </conditionalFormatting>
  <conditionalFormatting sqref="AU266">
    <cfRule type="expression" dxfId="501" priority="14602">
      <formula>$CI$1=2</formula>
    </cfRule>
  </conditionalFormatting>
  <conditionalFormatting sqref="AU267">
    <cfRule type="expression" dxfId="500" priority="14601">
      <formula>$CI$1=3</formula>
    </cfRule>
  </conditionalFormatting>
  <conditionalFormatting sqref="AU268">
    <cfRule type="expression" dxfId="499" priority="14600">
      <formula>$CI$1=4</formula>
    </cfRule>
  </conditionalFormatting>
  <conditionalFormatting sqref="AU275">
    <cfRule type="expression" dxfId="498" priority="14599">
      <formula>$CI$1=1</formula>
    </cfRule>
  </conditionalFormatting>
  <conditionalFormatting sqref="AU276">
    <cfRule type="expression" dxfId="497" priority="14598">
      <formula>$CI$1=2</formula>
    </cfRule>
  </conditionalFormatting>
  <conditionalFormatting sqref="AU277">
    <cfRule type="expression" dxfId="496" priority="14597">
      <formula>$CI$1=3</formula>
    </cfRule>
  </conditionalFormatting>
  <conditionalFormatting sqref="AU278">
    <cfRule type="expression" dxfId="495" priority="14596">
      <formula>$CI$1=4</formula>
    </cfRule>
  </conditionalFormatting>
  <conditionalFormatting sqref="AU285">
    <cfRule type="expression" dxfId="494" priority="14595">
      <formula>$CI$1=1</formula>
    </cfRule>
  </conditionalFormatting>
  <conditionalFormatting sqref="AU286">
    <cfRule type="expression" dxfId="493" priority="14594">
      <formula>$CI$1=2</formula>
    </cfRule>
  </conditionalFormatting>
  <conditionalFormatting sqref="AU287">
    <cfRule type="expression" dxfId="492" priority="14593">
      <formula>$CI$1=3</formula>
    </cfRule>
  </conditionalFormatting>
  <conditionalFormatting sqref="AU288">
    <cfRule type="expression" dxfId="491" priority="14592">
      <formula>$CI$1=4</formula>
    </cfRule>
  </conditionalFormatting>
  <conditionalFormatting sqref="AU295">
    <cfRule type="expression" dxfId="490" priority="14591">
      <formula>$CI$1=1</formula>
    </cfRule>
  </conditionalFormatting>
  <conditionalFormatting sqref="AU296">
    <cfRule type="expression" dxfId="489" priority="14590">
      <formula>$CI$1=2</formula>
    </cfRule>
  </conditionalFormatting>
  <conditionalFormatting sqref="AU297">
    <cfRule type="expression" dxfId="488" priority="14589">
      <formula>$CI$1=3</formula>
    </cfRule>
  </conditionalFormatting>
  <conditionalFormatting sqref="AU298">
    <cfRule type="expression" dxfId="487" priority="14588">
      <formula>$CI$1=4</formula>
    </cfRule>
  </conditionalFormatting>
  <conditionalFormatting sqref="AU305">
    <cfRule type="expression" dxfId="486" priority="14587">
      <formula>$CI$1=1</formula>
    </cfRule>
  </conditionalFormatting>
  <conditionalFormatting sqref="AU306">
    <cfRule type="expression" dxfId="485" priority="14586">
      <formula>$CI$1=2</formula>
    </cfRule>
  </conditionalFormatting>
  <conditionalFormatting sqref="AU307">
    <cfRule type="expression" dxfId="484" priority="14585">
      <formula>$CI$1=3</formula>
    </cfRule>
  </conditionalFormatting>
  <conditionalFormatting sqref="AU308">
    <cfRule type="expression" dxfId="483" priority="14584">
      <formula>$CI$1=4</formula>
    </cfRule>
  </conditionalFormatting>
  <conditionalFormatting sqref="AU315">
    <cfRule type="expression" dxfId="482" priority="14583">
      <formula>$CI$1=1</formula>
    </cfRule>
  </conditionalFormatting>
  <conditionalFormatting sqref="AU316">
    <cfRule type="expression" dxfId="481" priority="14582">
      <formula>$CI$1=2</formula>
    </cfRule>
  </conditionalFormatting>
  <conditionalFormatting sqref="AU317">
    <cfRule type="expression" dxfId="480" priority="14581">
      <formula>$CI$1=3</formula>
    </cfRule>
  </conditionalFormatting>
  <conditionalFormatting sqref="AU318">
    <cfRule type="expression" dxfId="479" priority="14580">
      <formula>$CI$1=4</formula>
    </cfRule>
  </conditionalFormatting>
  <conditionalFormatting sqref="AU325">
    <cfRule type="expression" dxfId="478" priority="14579">
      <formula>$CI$1=1</formula>
    </cfRule>
  </conditionalFormatting>
  <conditionalFormatting sqref="AU326">
    <cfRule type="expression" dxfId="477" priority="14578">
      <formula>$CI$1=2</formula>
    </cfRule>
  </conditionalFormatting>
  <conditionalFormatting sqref="AU327">
    <cfRule type="expression" dxfId="476" priority="14577">
      <formula>$CI$1=3</formula>
    </cfRule>
  </conditionalFormatting>
  <conditionalFormatting sqref="AU328">
    <cfRule type="expression" dxfId="475" priority="14576">
      <formula>$CI$1=4</formula>
    </cfRule>
  </conditionalFormatting>
  <conditionalFormatting sqref="AU335">
    <cfRule type="expression" dxfId="474" priority="14575">
      <formula>$CI$1=1</formula>
    </cfRule>
  </conditionalFormatting>
  <conditionalFormatting sqref="AU336">
    <cfRule type="expression" dxfId="473" priority="14574">
      <formula>$CI$1=2</formula>
    </cfRule>
  </conditionalFormatting>
  <conditionalFormatting sqref="AU337">
    <cfRule type="expression" dxfId="472" priority="14573">
      <formula>$CI$1=3</formula>
    </cfRule>
  </conditionalFormatting>
  <conditionalFormatting sqref="AU338">
    <cfRule type="expression" dxfId="471" priority="14572">
      <formula>$CI$1=4</formula>
    </cfRule>
  </conditionalFormatting>
  <conditionalFormatting sqref="AU345">
    <cfRule type="expression" dxfId="470" priority="14571">
      <formula>$CI$1=1</formula>
    </cfRule>
  </conditionalFormatting>
  <conditionalFormatting sqref="AU346">
    <cfRule type="expression" dxfId="469" priority="14570">
      <formula>$CI$1=2</formula>
    </cfRule>
  </conditionalFormatting>
  <conditionalFormatting sqref="AU347">
    <cfRule type="expression" dxfId="468" priority="14569">
      <formula>$CI$1=3</formula>
    </cfRule>
  </conditionalFormatting>
  <conditionalFormatting sqref="AU348">
    <cfRule type="expression" dxfId="467" priority="14568">
      <formula>$CI$1=4</formula>
    </cfRule>
  </conditionalFormatting>
  <conditionalFormatting sqref="AU355">
    <cfRule type="expression" dxfId="466" priority="14567">
      <formula>$CI$1=1</formula>
    </cfRule>
  </conditionalFormatting>
  <conditionalFormatting sqref="AU356">
    <cfRule type="expression" dxfId="465" priority="14566">
      <formula>$CI$1=2</formula>
    </cfRule>
  </conditionalFormatting>
  <conditionalFormatting sqref="AU357">
    <cfRule type="expression" dxfId="464" priority="14565">
      <formula>$CI$1=3</formula>
    </cfRule>
  </conditionalFormatting>
  <conditionalFormatting sqref="AU358">
    <cfRule type="expression" dxfId="463" priority="14564">
      <formula>$CI$1=4</formula>
    </cfRule>
  </conditionalFormatting>
  <conditionalFormatting sqref="AU365">
    <cfRule type="expression" dxfId="462" priority="14563">
      <formula>$CI$1=1</formula>
    </cfRule>
  </conditionalFormatting>
  <conditionalFormatting sqref="AU366">
    <cfRule type="expression" dxfId="461" priority="14562">
      <formula>$CI$1=2</formula>
    </cfRule>
  </conditionalFormatting>
  <conditionalFormatting sqref="AU367">
    <cfRule type="expression" dxfId="460" priority="14561">
      <formula>$CI$1=3</formula>
    </cfRule>
  </conditionalFormatting>
  <conditionalFormatting sqref="AU368">
    <cfRule type="expression" dxfId="459" priority="14560">
      <formula>$CI$1=4</formula>
    </cfRule>
  </conditionalFormatting>
  <conditionalFormatting sqref="AU375">
    <cfRule type="expression" dxfId="458" priority="14559">
      <formula>$CI$1=1</formula>
    </cfRule>
  </conditionalFormatting>
  <conditionalFormatting sqref="AU376">
    <cfRule type="expression" dxfId="457" priority="14558">
      <formula>$CI$1=2</formula>
    </cfRule>
  </conditionalFormatting>
  <conditionalFormatting sqref="AU377">
    <cfRule type="expression" dxfId="456" priority="14557">
      <formula>$CI$1=3</formula>
    </cfRule>
  </conditionalFormatting>
  <conditionalFormatting sqref="AU378">
    <cfRule type="expression" dxfId="455" priority="14556">
      <formula>$CI$1=4</formula>
    </cfRule>
  </conditionalFormatting>
  <conditionalFormatting sqref="AU385">
    <cfRule type="expression" dxfId="454" priority="14555">
      <formula>$CI$1=1</formula>
    </cfRule>
  </conditionalFormatting>
  <conditionalFormatting sqref="AU386">
    <cfRule type="expression" dxfId="453" priority="14554">
      <formula>$CI$1=2</formula>
    </cfRule>
  </conditionalFormatting>
  <conditionalFormatting sqref="AU387">
    <cfRule type="expression" dxfId="452" priority="14553">
      <formula>$CI$1=3</formula>
    </cfRule>
  </conditionalFormatting>
  <conditionalFormatting sqref="AU388">
    <cfRule type="expression" dxfId="451" priority="14552">
      <formula>$CI$1=4</formula>
    </cfRule>
  </conditionalFormatting>
  <conditionalFormatting sqref="AU395">
    <cfRule type="expression" dxfId="450" priority="14551">
      <formula>$CI$1=1</formula>
    </cfRule>
  </conditionalFormatting>
  <conditionalFormatting sqref="AU396">
    <cfRule type="expression" dxfId="449" priority="14550">
      <formula>$CI$1=2</formula>
    </cfRule>
  </conditionalFormatting>
  <conditionalFormatting sqref="AU397">
    <cfRule type="expression" dxfId="448" priority="14549">
      <formula>$CI$1=3</formula>
    </cfRule>
  </conditionalFormatting>
  <conditionalFormatting sqref="AU398">
    <cfRule type="expression" dxfId="447" priority="14548">
      <formula>$CI$1=4</formula>
    </cfRule>
  </conditionalFormatting>
  <conditionalFormatting sqref="AU405">
    <cfRule type="expression" dxfId="446" priority="14547">
      <formula>$CI$1=1</formula>
    </cfRule>
  </conditionalFormatting>
  <conditionalFormatting sqref="AU406">
    <cfRule type="expression" dxfId="445" priority="14546">
      <formula>$CI$1=2</formula>
    </cfRule>
  </conditionalFormatting>
  <conditionalFormatting sqref="AU407">
    <cfRule type="expression" dxfId="444" priority="14545">
      <formula>$CI$1=3</formula>
    </cfRule>
  </conditionalFormatting>
  <conditionalFormatting sqref="AU408">
    <cfRule type="expression" dxfId="443" priority="14544">
      <formula>$CI$1=4</formula>
    </cfRule>
  </conditionalFormatting>
  <conditionalFormatting sqref="AU415">
    <cfRule type="expression" dxfId="442" priority="14543">
      <formula>$CI$1=1</formula>
    </cfRule>
  </conditionalFormatting>
  <conditionalFormatting sqref="AU416">
    <cfRule type="expression" dxfId="441" priority="14542">
      <formula>$CI$1=2</formula>
    </cfRule>
  </conditionalFormatting>
  <conditionalFormatting sqref="AU417">
    <cfRule type="expression" dxfId="440" priority="14541">
      <formula>$CI$1=3</formula>
    </cfRule>
  </conditionalFormatting>
  <conditionalFormatting sqref="AU418">
    <cfRule type="expression" dxfId="439" priority="14540">
      <formula>$CI$1=4</formula>
    </cfRule>
  </conditionalFormatting>
  <conditionalFormatting sqref="AU425">
    <cfRule type="expression" dxfId="438" priority="14539">
      <formula>$CI$1=1</formula>
    </cfRule>
  </conditionalFormatting>
  <conditionalFormatting sqref="AU426">
    <cfRule type="expression" dxfId="437" priority="14538">
      <formula>$CI$1=2</formula>
    </cfRule>
  </conditionalFormatting>
  <conditionalFormatting sqref="AU427">
    <cfRule type="expression" dxfId="436" priority="14537">
      <formula>$CI$1=3</formula>
    </cfRule>
  </conditionalFormatting>
  <conditionalFormatting sqref="AU428">
    <cfRule type="expression" dxfId="435" priority="14536">
      <formula>$CI$1=4</formula>
    </cfRule>
  </conditionalFormatting>
  <conditionalFormatting sqref="AU435">
    <cfRule type="expression" dxfId="434" priority="14535">
      <formula>$CI$1=1</formula>
    </cfRule>
  </conditionalFormatting>
  <conditionalFormatting sqref="AU436">
    <cfRule type="expression" dxfId="433" priority="14534">
      <formula>$CI$1=2</formula>
    </cfRule>
  </conditionalFormatting>
  <conditionalFormatting sqref="AU437">
    <cfRule type="expression" dxfId="432" priority="14533">
      <formula>$CI$1=3</formula>
    </cfRule>
  </conditionalFormatting>
  <conditionalFormatting sqref="AU438">
    <cfRule type="expression" dxfId="431" priority="14532">
      <formula>$CI$1=4</formula>
    </cfRule>
  </conditionalFormatting>
  <conditionalFormatting sqref="AU445">
    <cfRule type="expression" dxfId="430" priority="14531">
      <formula>$CI$1=1</formula>
    </cfRule>
  </conditionalFormatting>
  <conditionalFormatting sqref="AU446">
    <cfRule type="expression" dxfId="429" priority="14530">
      <formula>$CI$1=2</formula>
    </cfRule>
  </conditionalFormatting>
  <conditionalFormatting sqref="AU447">
    <cfRule type="expression" dxfId="428" priority="14529">
      <formula>$CI$1=3</formula>
    </cfRule>
  </conditionalFormatting>
  <conditionalFormatting sqref="AU448">
    <cfRule type="expression" dxfId="427" priority="14528">
      <formula>$CI$1=4</formula>
    </cfRule>
  </conditionalFormatting>
  <conditionalFormatting sqref="AU455">
    <cfRule type="expression" dxfId="426" priority="14527">
      <formula>$CI$1=1</formula>
    </cfRule>
  </conditionalFormatting>
  <conditionalFormatting sqref="AU456">
    <cfRule type="expression" dxfId="425" priority="14526">
      <formula>$CI$1=2</formula>
    </cfRule>
  </conditionalFormatting>
  <conditionalFormatting sqref="AU457">
    <cfRule type="expression" dxfId="424" priority="14525">
      <formula>$CI$1=3</formula>
    </cfRule>
  </conditionalFormatting>
  <conditionalFormatting sqref="AU458">
    <cfRule type="expression" dxfId="423" priority="14524">
      <formula>$CI$1=4</formula>
    </cfRule>
  </conditionalFormatting>
  <conditionalFormatting sqref="AU465">
    <cfRule type="expression" dxfId="422" priority="14523">
      <formula>$CI$1=1</formula>
    </cfRule>
  </conditionalFormatting>
  <conditionalFormatting sqref="AU466">
    <cfRule type="expression" dxfId="421" priority="14522">
      <formula>$CI$1=2</formula>
    </cfRule>
  </conditionalFormatting>
  <conditionalFormatting sqref="AU467">
    <cfRule type="expression" dxfId="420" priority="14521">
      <formula>$CI$1=3</formula>
    </cfRule>
  </conditionalFormatting>
  <conditionalFormatting sqref="AU468">
    <cfRule type="expression" dxfId="419" priority="14520">
      <formula>$CI$1=4</formula>
    </cfRule>
  </conditionalFormatting>
  <conditionalFormatting sqref="AU475">
    <cfRule type="expression" dxfId="418" priority="14519">
      <formula>$CI$1=1</formula>
    </cfRule>
  </conditionalFormatting>
  <conditionalFormatting sqref="AU476">
    <cfRule type="expression" dxfId="417" priority="14518">
      <formula>$CI$1=2</formula>
    </cfRule>
  </conditionalFormatting>
  <conditionalFormatting sqref="AU477">
    <cfRule type="expression" dxfId="416" priority="14517">
      <formula>$CI$1=3</formula>
    </cfRule>
  </conditionalFormatting>
  <conditionalFormatting sqref="AU478">
    <cfRule type="expression" dxfId="415" priority="14516">
      <formula>$CI$1=4</formula>
    </cfRule>
  </conditionalFormatting>
  <conditionalFormatting sqref="AU485">
    <cfRule type="expression" dxfId="414" priority="14515">
      <formula>$CI$1=1</formula>
    </cfRule>
  </conditionalFormatting>
  <conditionalFormatting sqref="AU486">
    <cfRule type="expression" dxfId="413" priority="14514">
      <formula>$CI$1=2</formula>
    </cfRule>
  </conditionalFormatting>
  <conditionalFormatting sqref="AU487">
    <cfRule type="expression" dxfId="412" priority="14513">
      <formula>$CI$1=3</formula>
    </cfRule>
  </conditionalFormatting>
  <conditionalFormatting sqref="AU488">
    <cfRule type="expression" dxfId="411" priority="14512">
      <formula>$CI$1=4</formula>
    </cfRule>
  </conditionalFormatting>
  <conditionalFormatting sqref="AU495">
    <cfRule type="expression" dxfId="410" priority="14511">
      <formula>$CI$1=1</formula>
    </cfRule>
  </conditionalFormatting>
  <conditionalFormatting sqref="AU496">
    <cfRule type="expression" dxfId="409" priority="14510">
      <formula>$CI$1=2</formula>
    </cfRule>
  </conditionalFormatting>
  <conditionalFormatting sqref="AU497">
    <cfRule type="expression" dxfId="408" priority="14509">
      <formula>$CI$1=3</formula>
    </cfRule>
  </conditionalFormatting>
  <conditionalFormatting sqref="AU498">
    <cfRule type="expression" dxfId="407" priority="14508">
      <formula>$CI$1=4</formula>
    </cfRule>
  </conditionalFormatting>
  <conditionalFormatting sqref="AU505">
    <cfRule type="expression" dxfId="406" priority="14507">
      <formula>$CI$1=1</formula>
    </cfRule>
  </conditionalFormatting>
  <conditionalFormatting sqref="AU506">
    <cfRule type="expression" dxfId="405" priority="14506">
      <formula>$CI$1=2</formula>
    </cfRule>
  </conditionalFormatting>
  <conditionalFormatting sqref="AU507">
    <cfRule type="expression" dxfId="404" priority="14505">
      <formula>$CI$1=3</formula>
    </cfRule>
  </conditionalFormatting>
  <conditionalFormatting sqref="AU508">
    <cfRule type="expression" dxfId="403" priority="14504">
      <formula>$CI$1=4</formula>
    </cfRule>
  </conditionalFormatting>
  <conditionalFormatting sqref="AU515">
    <cfRule type="expression" dxfId="402" priority="14503">
      <formula>$CI$1=1</formula>
    </cfRule>
  </conditionalFormatting>
  <conditionalFormatting sqref="AU516">
    <cfRule type="expression" dxfId="401" priority="14502">
      <formula>$CI$1=2</formula>
    </cfRule>
  </conditionalFormatting>
  <conditionalFormatting sqref="AU517">
    <cfRule type="expression" dxfId="400" priority="14501">
      <formula>$CI$1=3</formula>
    </cfRule>
  </conditionalFormatting>
  <conditionalFormatting sqref="AU518">
    <cfRule type="expression" dxfId="399" priority="14500">
      <formula>$CI$1=4</formula>
    </cfRule>
  </conditionalFormatting>
  <conditionalFormatting sqref="AU525">
    <cfRule type="expression" dxfId="398" priority="14499">
      <formula>$CI$1=1</formula>
    </cfRule>
  </conditionalFormatting>
  <conditionalFormatting sqref="AU526">
    <cfRule type="expression" dxfId="397" priority="14498">
      <formula>$CI$1=2</formula>
    </cfRule>
  </conditionalFormatting>
  <conditionalFormatting sqref="AU527">
    <cfRule type="expression" dxfId="396" priority="14497">
      <formula>$CI$1=3</formula>
    </cfRule>
  </conditionalFormatting>
  <conditionalFormatting sqref="AU528">
    <cfRule type="expression" dxfId="395" priority="14496">
      <formula>$CI$1=4</formula>
    </cfRule>
  </conditionalFormatting>
  <conditionalFormatting sqref="AU535">
    <cfRule type="expression" dxfId="394" priority="14495">
      <formula>$CI$1=1</formula>
    </cfRule>
  </conditionalFormatting>
  <conditionalFormatting sqref="AU536">
    <cfRule type="expression" dxfId="393" priority="14494">
      <formula>$CI$1=2</formula>
    </cfRule>
  </conditionalFormatting>
  <conditionalFormatting sqref="AU537">
    <cfRule type="expression" dxfId="392" priority="14493">
      <formula>$CI$1=3</formula>
    </cfRule>
  </conditionalFormatting>
  <conditionalFormatting sqref="AU538">
    <cfRule type="expression" dxfId="391" priority="14492">
      <formula>$CI$1=4</formula>
    </cfRule>
  </conditionalFormatting>
  <conditionalFormatting sqref="AU545">
    <cfRule type="expression" dxfId="390" priority="14491">
      <formula>$CI$1=1</formula>
    </cfRule>
  </conditionalFormatting>
  <conditionalFormatting sqref="AU546">
    <cfRule type="expression" dxfId="389" priority="14490">
      <formula>$CI$1=2</formula>
    </cfRule>
  </conditionalFormatting>
  <conditionalFormatting sqref="AU547">
    <cfRule type="expression" dxfId="388" priority="14489">
      <formula>$CI$1=3</formula>
    </cfRule>
  </conditionalFormatting>
  <conditionalFormatting sqref="AU548">
    <cfRule type="expression" dxfId="387" priority="14488">
      <formula>$CI$1=4</formula>
    </cfRule>
  </conditionalFormatting>
  <conditionalFormatting sqref="AU555">
    <cfRule type="expression" dxfId="386" priority="14487">
      <formula>$CI$1=1</formula>
    </cfRule>
  </conditionalFormatting>
  <conditionalFormatting sqref="AU556">
    <cfRule type="expression" dxfId="385" priority="14486">
      <formula>$CI$1=2</formula>
    </cfRule>
  </conditionalFormatting>
  <conditionalFormatting sqref="AU557">
    <cfRule type="expression" dxfId="384" priority="14485">
      <formula>$CI$1=3</formula>
    </cfRule>
  </conditionalFormatting>
  <conditionalFormatting sqref="AU558">
    <cfRule type="expression" dxfId="383" priority="14484">
      <formula>$CI$1=4</formula>
    </cfRule>
  </conditionalFormatting>
  <conditionalFormatting sqref="AU565">
    <cfRule type="expression" dxfId="382" priority="14483">
      <formula>$CI$1=1</formula>
    </cfRule>
  </conditionalFormatting>
  <conditionalFormatting sqref="AU566">
    <cfRule type="expression" dxfId="381" priority="14482">
      <formula>$CI$1=2</formula>
    </cfRule>
  </conditionalFormatting>
  <conditionalFormatting sqref="AU567">
    <cfRule type="expression" dxfId="380" priority="14481">
      <formula>$CI$1=3</formula>
    </cfRule>
  </conditionalFormatting>
  <conditionalFormatting sqref="AU568">
    <cfRule type="expression" dxfId="379" priority="14480">
      <formula>$CI$1=4</formula>
    </cfRule>
  </conditionalFormatting>
  <conditionalFormatting sqref="AU575">
    <cfRule type="expression" dxfId="378" priority="14479">
      <formula>$CI$1=1</formula>
    </cfRule>
  </conditionalFormatting>
  <conditionalFormatting sqref="AU576">
    <cfRule type="expression" dxfId="377" priority="14478">
      <formula>$CI$1=2</formula>
    </cfRule>
  </conditionalFormatting>
  <conditionalFormatting sqref="AU577">
    <cfRule type="expression" dxfId="376" priority="14477">
      <formula>$CI$1=3</formula>
    </cfRule>
  </conditionalFormatting>
  <conditionalFormatting sqref="AU578">
    <cfRule type="expression" dxfId="375" priority="14476">
      <formula>$CI$1=4</formula>
    </cfRule>
  </conditionalFormatting>
  <conditionalFormatting sqref="AU585">
    <cfRule type="expression" dxfId="374" priority="14475">
      <formula>$CI$1=1</formula>
    </cfRule>
  </conditionalFormatting>
  <conditionalFormatting sqref="AU586">
    <cfRule type="expression" dxfId="373" priority="14474">
      <formula>$CI$1=2</formula>
    </cfRule>
  </conditionalFormatting>
  <conditionalFormatting sqref="AU587">
    <cfRule type="expression" dxfId="372" priority="14473">
      <formula>$CI$1=3</formula>
    </cfRule>
  </conditionalFormatting>
  <conditionalFormatting sqref="AU588">
    <cfRule type="expression" dxfId="371" priority="14472">
      <formula>$CI$1=4</formula>
    </cfRule>
  </conditionalFormatting>
  <conditionalFormatting sqref="AU595">
    <cfRule type="expression" dxfId="370" priority="14471">
      <formula>$CI$1=1</formula>
    </cfRule>
  </conditionalFormatting>
  <conditionalFormatting sqref="AU596">
    <cfRule type="expression" dxfId="369" priority="14470">
      <formula>$CI$1=2</formula>
    </cfRule>
  </conditionalFormatting>
  <conditionalFormatting sqref="AU597">
    <cfRule type="expression" dxfId="368" priority="14469">
      <formula>$CI$1=3</formula>
    </cfRule>
  </conditionalFormatting>
  <conditionalFormatting sqref="AU598">
    <cfRule type="expression" dxfId="367" priority="14468">
      <formula>$CI$1=4</formula>
    </cfRule>
  </conditionalFormatting>
  <conditionalFormatting sqref="AU605">
    <cfRule type="expression" dxfId="366" priority="14467">
      <formula>$CI$1=1</formula>
    </cfRule>
  </conditionalFormatting>
  <conditionalFormatting sqref="AU606">
    <cfRule type="expression" dxfId="365" priority="14466">
      <formula>$CI$1=2</formula>
    </cfRule>
  </conditionalFormatting>
  <conditionalFormatting sqref="AU607">
    <cfRule type="expression" dxfId="364" priority="14465">
      <formula>$CI$1=3</formula>
    </cfRule>
  </conditionalFormatting>
  <conditionalFormatting sqref="AU608">
    <cfRule type="expression" dxfId="363" priority="14464">
      <formula>$CI$1=4</formula>
    </cfRule>
  </conditionalFormatting>
  <conditionalFormatting sqref="AU615">
    <cfRule type="expression" dxfId="362" priority="14463">
      <formula>$CI$1=1</formula>
    </cfRule>
  </conditionalFormatting>
  <conditionalFormatting sqref="AU616">
    <cfRule type="expression" dxfId="361" priority="14462">
      <formula>$CI$1=2</formula>
    </cfRule>
  </conditionalFormatting>
  <conditionalFormatting sqref="AU617">
    <cfRule type="expression" dxfId="360" priority="14461">
      <formula>$CI$1=3</formula>
    </cfRule>
  </conditionalFormatting>
  <conditionalFormatting sqref="AU618">
    <cfRule type="expression" dxfId="359" priority="14460">
      <formula>$CI$1=4</formula>
    </cfRule>
  </conditionalFormatting>
  <conditionalFormatting sqref="AU625">
    <cfRule type="expression" dxfId="358" priority="14459">
      <formula>$CI$1=1</formula>
    </cfRule>
  </conditionalFormatting>
  <conditionalFormatting sqref="AU626">
    <cfRule type="expression" dxfId="357" priority="14458">
      <formula>$CI$1=2</formula>
    </cfRule>
  </conditionalFormatting>
  <conditionalFormatting sqref="AU627">
    <cfRule type="expression" dxfId="356" priority="14457">
      <formula>$CI$1=3</formula>
    </cfRule>
  </conditionalFormatting>
  <conditionalFormatting sqref="AU628">
    <cfRule type="expression" dxfId="355" priority="14456">
      <formula>$CI$1=4</formula>
    </cfRule>
  </conditionalFormatting>
  <conditionalFormatting sqref="AU635">
    <cfRule type="expression" dxfId="354" priority="14455">
      <formula>$CI$1=1</formula>
    </cfRule>
  </conditionalFormatting>
  <conditionalFormatting sqref="AU636">
    <cfRule type="expression" dxfId="353" priority="14454">
      <formula>$CI$1=2</formula>
    </cfRule>
  </conditionalFormatting>
  <conditionalFormatting sqref="AU637">
    <cfRule type="expression" dxfId="352" priority="14453">
      <formula>$CI$1=3</formula>
    </cfRule>
  </conditionalFormatting>
  <conditionalFormatting sqref="AU638">
    <cfRule type="expression" dxfId="351" priority="14452">
      <formula>$CI$1=4</formula>
    </cfRule>
  </conditionalFormatting>
  <conditionalFormatting sqref="AU645">
    <cfRule type="expression" dxfId="350" priority="14451">
      <formula>$CI$1=1</formula>
    </cfRule>
  </conditionalFormatting>
  <conditionalFormatting sqref="AU646">
    <cfRule type="expression" dxfId="349" priority="14450">
      <formula>$CI$1=2</formula>
    </cfRule>
  </conditionalFormatting>
  <conditionalFormatting sqref="AU647">
    <cfRule type="expression" dxfId="348" priority="14449">
      <formula>$CI$1=3</formula>
    </cfRule>
  </conditionalFormatting>
  <conditionalFormatting sqref="AU648">
    <cfRule type="expression" dxfId="347" priority="14448">
      <formula>$CI$1=4</formula>
    </cfRule>
  </conditionalFormatting>
  <conditionalFormatting sqref="AU655">
    <cfRule type="expression" dxfId="346" priority="14447">
      <formula>$CI$1=1</formula>
    </cfRule>
  </conditionalFormatting>
  <conditionalFormatting sqref="AU656">
    <cfRule type="expression" dxfId="345" priority="14446">
      <formula>$CI$1=2</formula>
    </cfRule>
  </conditionalFormatting>
  <conditionalFormatting sqref="AU657">
    <cfRule type="expression" dxfId="344" priority="14445">
      <formula>$CI$1=3</formula>
    </cfRule>
  </conditionalFormatting>
  <conditionalFormatting sqref="AU658">
    <cfRule type="expression" dxfId="343" priority="14444">
      <formula>$CI$1=4</formula>
    </cfRule>
  </conditionalFormatting>
  <conditionalFormatting sqref="AU665">
    <cfRule type="expression" dxfId="342" priority="14443">
      <formula>$CI$1=1</formula>
    </cfRule>
  </conditionalFormatting>
  <conditionalFormatting sqref="AU666">
    <cfRule type="expression" dxfId="341" priority="14442">
      <formula>$CI$1=2</formula>
    </cfRule>
  </conditionalFormatting>
  <conditionalFormatting sqref="AU667">
    <cfRule type="expression" dxfId="340" priority="14441">
      <formula>$CI$1=3</formula>
    </cfRule>
  </conditionalFormatting>
  <conditionalFormatting sqref="AU668">
    <cfRule type="expression" dxfId="339" priority="14440">
      <formula>$CI$1=4</formula>
    </cfRule>
  </conditionalFormatting>
  <conditionalFormatting sqref="AU675">
    <cfRule type="expression" dxfId="338" priority="14439">
      <formula>$CI$1=1</formula>
    </cfRule>
  </conditionalFormatting>
  <conditionalFormatting sqref="AU676">
    <cfRule type="expression" dxfId="337" priority="14438">
      <formula>$CI$1=2</formula>
    </cfRule>
  </conditionalFormatting>
  <conditionalFormatting sqref="AU677">
    <cfRule type="expression" dxfId="336" priority="14437">
      <formula>$CI$1=3</formula>
    </cfRule>
  </conditionalFormatting>
  <conditionalFormatting sqref="AU678">
    <cfRule type="expression" dxfId="335" priority="14436">
      <formula>$CI$1=4</formula>
    </cfRule>
  </conditionalFormatting>
  <conditionalFormatting sqref="AU685">
    <cfRule type="expression" dxfId="334" priority="14435">
      <formula>$CI$1=1</formula>
    </cfRule>
  </conditionalFormatting>
  <conditionalFormatting sqref="AU686">
    <cfRule type="expression" dxfId="333" priority="14434">
      <formula>$CI$1=2</formula>
    </cfRule>
  </conditionalFormatting>
  <conditionalFormatting sqref="AU687">
    <cfRule type="expression" dxfId="332" priority="14433">
      <formula>$CI$1=3</formula>
    </cfRule>
  </conditionalFormatting>
  <conditionalFormatting sqref="AU688">
    <cfRule type="expression" dxfId="331" priority="14432">
      <formula>$CI$1=4</formula>
    </cfRule>
  </conditionalFormatting>
  <conditionalFormatting sqref="AU695">
    <cfRule type="expression" dxfId="330" priority="14431">
      <formula>$CI$1=1</formula>
    </cfRule>
  </conditionalFormatting>
  <conditionalFormatting sqref="AU696">
    <cfRule type="expression" dxfId="329" priority="14430">
      <formula>$CI$1=2</formula>
    </cfRule>
  </conditionalFormatting>
  <conditionalFormatting sqref="AU697">
    <cfRule type="expression" dxfId="328" priority="14429">
      <formula>$CI$1=3</formula>
    </cfRule>
  </conditionalFormatting>
  <conditionalFormatting sqref="AU698">
    <cfRule type="expression" dxfId="327" priority="14428">
      <formula>$CI$1=4</formula>
    </cfRule>
  </conditionalFormatting>
  <conditionalFormatting sqref="AU705">
    <cfRule type="expression" dxfId="326" priority="14427">
      <formula>$CI$1=1</formula>
    </cfRule>
  </conditionalFormatting>
  <conditionalFormatting sqref="AU706">
    <cfRule type="expression" dxfId="325" priority="14426">
      <formula>$CI$1=2</formula>
    </cfRule>
  </conditionalFormatting>
  <conditionalFormatting sqref="AU707">
    <cfRule type="expression" dxfId="324" priority="14425">
      <formula>$CI$1=3</formula>
    </cfRule>
  </conditionalFormatting>
  <conditionalFormatting sqref="AU708">
    <cfRule type="expression" dxfId="323" priority="14424">
      <formula>$CI$1=4</formula>
    </cfRule>
  </conditionalFormatting>
  <conditionalFormatting sqref="AU715">
    <cfRule type="expression" dxfId="322" priority="14423">
      <formula>$CI$1=1</formula>
    </cfRule>
  </conditionalFormatting>
  <conditionalFormatting sqref="AU716">
    <cfRule type="expression" dxfId="321" priority="14422">
      <formula>$CI$1=2</formula>
    </cfRule>
  </conditionalFormatting>
  <conditionalFormatting sqref="AU717">
    <cfRule type="expression" dxfId="320" priority="14421">
      <formula>$CI$1=3</formula>
    </cfRule>
  </conditionalFormatting>
  <conditionalFormatting sqref="AU718">
    <cfRule type="expression" dxfId="319" priority="14420">
      <formula>$CI$1=4</formula>
    </cfRule>
  </conditionalFormatting>
  <conditionalFormatting sqref="AU725">
    <cfRule type="expression" dxfId="318" priority="14419">
      <formula>$CI$1=1</formula>
    </cfRule>
  </conditionalFormatting>
  <conditionalFormatting sqref="AU726">
    <cfRule type="expression" dxfId="317" priority="14418">
      <formula>$CI$1=2</formula>
    </cfRule>
  </conditionalFormatting>
  <conditionalFormatting sqref="AU727">
    <cfRule type="expression" dxfId="316" priority="14417">
      <formula>$CI$1=3</formula>
    </cfRule>
  </conditionalFormatting>
  <conditionalFormatting sqref="AU728">
    <cfRule type="expression" dxfId="315" priority="14416">
      <formula>$CI$1=4</formula>
    </cfRule>
  </conditionalFormatting>
  <conditionalFormatting sqref="AU735">
    <cfRule type="expression" dxfId="314" priority="14415">
      <formula>$CI$1=1</formula>
    </cfRule>
  </conditionalFormatting>
  <conditionalFormatting sqref="AU736">
    <cfRule type="expression" dxfId="313" priority="14414">
      <formula>$CI$1=2</formula>
    </cfRule>
  </conditionalFormatting>
  <conditionalFormatting sqref="AU737">
    <cfRule type="expression" dxfId="312" priority="14413">
      <formula>$CI$1=3</formula>
    </cfRule>
  </conditionalFormatting>
  <conditionalFormatting sqref="AU738">
    <cfRule type="expression" dxfId="311" priority="14412">
      <formula>$CI$1=4</formula>
    </cfRule>
  </conditionalFormatting>
  <conditionalFormatting sqref="AU745">
    <cfRule type="expression" dxfId="310" priority="14411">
      <formula>$CI$1=1</formula>
    </cfRule>
  </conditionalFormatting>
  <conditionalFormatting sqref="AU746">
    <cfRule type="expression" dxfId="309" priority="14410">
      <formula>$CI$1=2</formula>
    </cfRule>
  </conditionalFormatting>
  <conditionalFormatting sqref="AU747">
    <cfRule type="expression" dxfId="308" priority="14409">
      <formula>$CI$1=3</formula>
    </cfRule>
  </conditionalFormatting>
  <conditionalFormatting sqref="AU748">
    <cfRule type="expression" dxfId="307" priority="14408">
      <formula>$CI$1=4</formula>
    </cfRule>
  </conditionalFormatting>
  <conditionalFormatting sqref="AU755">
    <cfRule type="expression" dxfId="306" priority="14407">
      <formula>$CI$1=1</formula>
    </cfRule>
  </conditionalFormatting>
  <conditionalFormatting sqref="AU756">
    <cfRule type="expression" dxfId="305" priority="14406">
      <formula>$CI$1=2</formula>
    </cfRule>
  </conditionalFormatting>
  <conditionalFormatting sqref="AU757">
    <cfRule type="expression" dxfId="304" priority="14405">
      <formula>$CI$1=3</formula>
    </cfRule>
  </conditionalFormatting>
  <conditionalFormatting sqref="AU758">
    <cfRule type="expression" dxfId="303" priority="14404">
      <formula>$CI$1=4</formula>
    </cfRule>
  </conditionalFormatting>
  <conditionalFormatting sqref="AU765">
    <cfRule type="expression" dxfId="302" priority="14403">
      <formula>$CI$1=1</formula>
    </cfRule>
  </conditionalFormatting>
  <conditionalFormatting sqref="AU766">
    <cfRule type="expression" dxfId="301" priority="14402">
      <formula>$CI$1=2</formula>
    </cfRule>
  </conditionalFormatting>
  <conditionalFormatting sqref="AU767">
    <cfRule type="expression" dxfId="300" priority="14401">
      <formula>$CI$1=3</formula>
    </cfRule>
  </conditionalFormatting>
  <conditionalFormatting sqref="AU768">
    <cfRule type="expression" dxfId="299" priority="14400">
      <formula>$CI$1=4</formula>
    </cfRule>
  </conditionalFormatting>
  <conditionalFormatting sqref="AU775">
    <cfRule type="expression" dxfId="298" priority="14399">
      <formula>$CI$1=1</formula>
    </cfRule>
  </conditionalFormatting>
  <conditionalFormatting sqref="AU776">
    <cfRule type="expression" dxfId="297" priority="14398">
      <formula>$CI$1=2</formula>
    </cfRule>
  </conditionalFormatting>
  <conditionalFormatting sqref="AU777">
    <cfRule type="expression" dxfId="296" priority="14397">
      <formula>$CI$1=3</formula>
    </cfRule>
  </conditionalFormatting>
  <conditionalFormatting sqref="AU778">
    <cfRule type="expression" dxfId="295" priority="14396">
      <formula>$CI$1=4</formula>
    </cfRule>
  </conditionalFormatting>
  <conditionalFormatting sqref="AU785">
    <cfRule type="expression" dxfId="294" priority="14395">
      <formula>$CI$1=1</formula>
    </cfRule>
  </conditionalFormatting>
  <conditionalFormatting sqref="AU786">
    <cfRule type="expression" dxfId="293" priority="14394">
      <formula>$CI$1=2</formula>
    </cfRule>
  </conditionalFormatting>
  <conditionalFormatting sqref="AU787">
    <cfRule type="expression" dxfId="292" priority="14393">
      <formula>$CI$1=3</formula>
    </cfRule>
  </conditionalFormatting>
  <conditionalFormatting sqref="AU788">
    <cfRule type="expression" dxfId="291" priority="14392">
      <formula>$CI$1=4</formula>
    </cfRule>
  </conditionalFormatting>
  <conditionalFormatting sqref="AU795">
    <cfRule type="expression" dxfId="290" priority="14391">
      <formula>$CI$1=1</formula>
    </cfRule>
  </conditionalFormatting>
  <conditionalFormatting sqref="AU796">
    <cfRule type="expression" dxfId="289" priority="14390">
      <formula>$CI$1=2</formula>
    </cfRule>
  </conditionalFormatting>
  <conditionalFormatting sqref="AU797">
    <cfRule type="expression" dxfId="288" priority="14389">
      <formula>$CI$1=3</formula>
    </cfRule>
  </conditionalFormatting>
  <conditionalFormatting sqref="AU798">
    <cfRule type="expression" dxfId="287" priority="14388">
      <formula>$CI$1=4</formula>
    </cfRule>
  </conditionalFormatting>
  <conditionalFormatting sqref="AU805">
    <cfRule type="expression" dxfId="286" priority="14387">
      <formula>$CI$1=1</formula>
    </cfRule>
  </conditionalFormatting>
  <conditionalFormatting sqref="AU806">
    <cfRule type="expression" dxfId="285" priority="14386">
      <formula>$CI$1=2</formula>
    </cfRule>
  </conditionalFormatting>
  <conditionalFormatting sqref="AU807">
    <cfRule type="expression" dxfId="284" priority="14385">
      <formula>$CI$1=3</formula>
    </cfRule>
  </conditionalFormatting>
  <conditionalFormatting sqref="AU808">
    <cfRule type="expression" dxfId="283" priority="14384">
      <formula>$CI$1=4</formula>
    </cfRule>
  </conditionalFormatting>
  <conditionalFormatting sqref="AU815">
    <cfRule type="expression" dxfId="282" priority="14383">
      <formula>$CI$1=1</formula>
    </cfRule>
  </conditionalFormatting>
  <conditionalFormatting sqref="AU816">
    <cfRule type="expression" dxfId="281" priority="14382">
      <formula>$CI$1=2</formula>
    </cfRule>
  </conditionalFormatting>
  <conditionalFormatting sqref="AU817">
    <cfRule type="expression" dxfId="280" priority="14381">
      <formula>$CI$1=3</formula>
    </cfRule>
  </conditionalFormatting>
  <conditionalFormatting sqref="AU818">
    <cfRule type="expression" dxfId="279" priority="14380">
      <formula>$CI$1=4</formula>
    </cfRule>
  </conditionalFormatting>
  <conditionalFormatting sqref="AU825">
    <cfRule type="expression" dxfId="278" priority="14379">
      <formula>$CI$1=1</formula>
    </cfRule>
  </conditionalFormatting>
  <conditionalFormatting sqref="AU826">
    <cfRule type="expression" dxfId="277" priority="14378">
      <formula>$CI$1=2</formula>
    </cfRule>
  </conditionalFormatting>
  <conditionalFormatting sqref="AU827">
    <cfRule type="expression" dxfId="276" priority="14377">
      <formula>$CI$1=3</formula>
    </cfRule>
  </conditionalFormatting>
  <conditionalFormatting sqref="AU828">
    <cfRule type="expression" dxfId="275" priority="14376">
      <formula>$CI$1=4</formula>
    </cfRule>
  </conditionalFormatting>
  <conditionalFormatting sqref="AU835">
    <cfRule type="expression" dxfId="274" priority="14375">
      <formula>$CI$1=1</formula>
    </cfRule>
  </conditionalFormatting>
  <conditionalFormatting sqref="AU836">
    <cfRule type="expression" dxfId="273" priority="14374">
      <formula>$CI$1=2</formula>
    </cfRule>
  </conditionalFormatting>
  <conditionalFormatting sqref="AU837">
    <cfRule type="expression" dxfId="272" priority="14373">
      <formula>$CI$1=3</formula>
    </cfRule>
  </conditionalFormatting>
  <conditionalFormatting sqref="AU838">
    <cfRule type="expression" dxfId="271" priority="14372">
      <formula>$CI$1=4</formula>
    </cfRule>
  </conditionalFormatting>
  <conditionalFormatting sqref="AU845">
    <cfRule type="expression" dxfId="270" priority="14371">
      <formula>$CI$1=1</formula>
    </cfRule>
  </conditionalFormatting>
  <conditionalFormatting sqref="AU846">
    <cfRule type="expression" dxfId="269" priority="14370">
      <formula>$CI$1=2</formula>
    </cfRule>
  </conditionalFormatting>
  <conditionalFormatting sqref="AU847">
    <cfRule type="expression" dxfId="268" priority="14369">
      <formula>$CI$1=3</formula>
    </cfRule>
  </conditionalFormatting>
  <conditionalFormatting sqref="AU848">
    <cfRule type="expression" dxfId="267" priority="14368">
      <formula>$CI$1=4</formula>
    </cfRule>
  </conditionalFormatting>
  <conditionalFormatting sqref="AU855">
    <cfRule type="expression" dxfId="266" priority="14367">
      <formula>$CI$1=1</formula>
    </cfRule>
  </conditionalFormatting>
  <conditionalFormatting sqref="AU856">
    <cfRule type="expression" dxfId="265" priority="14366">
      <formula>$CI$1=2</formula>
    </cfRule>
  </conditionalFormatting>
  <conditionalFormatting sqref="AU857">
    <cfRule type="expression" dxfId="264" priority="14365">
      <formula>$CI$1=3</formula>
    </cfRule>
  </conditionalFormatting>
  <conditionalFormatting sqref="AU858">
    <cfRule type="expression" dxfId="263" priority="14364">
      <formula>$CI$1=4</formula>
    </cfRule>
  </conditionalFormatting>
  <conditionalFormatting sqref="AU865">
    <cfRule type="expression" dxfId="262" priority="14363">
      <formula>$CI$1=1</formula>
    </cfRule>
  </conditionalFormatting>
  <conditionalFormatting sqref="AU866">
    <cfRule type="expression" dxfId="261" priority="14362">
      <formula>$CI$1=2</formula>
    </cfRule>
  </conditionalFormatting>
  <conditionalFormatting sqref="AU867">
    <cfRule type="expression" dxfId="260" priority="14361">
      <formula>$CI$1=3</formula>
    </cfRule>
  </conditionalFormatting>
  <conditionalFormatting sqref="AU868">
    <cfRule type="expression" dxfId="259" priority="14360">
      <formula>$CI$1=4</formula>
    </cfRule>
  </conditionalFormatting>
  <conditionalFormatting sqref="AU875">
    <cfRule type="expression" dxfId="258" priority="14359">
      <formula>$CI$1=1</formula>
    </cfRule>
  </conditionalFormatting>
  <conditionalFormatting sqref="AU876">
    <cfRule type="expression" dxfId="257" priority="14358">
      <formula>$CI$1=2</formula>
    </cfRule>
  </conditionalFormatting>
  <conditionalFormatting sqref="AU877">
    <cfRule type="expression" dxfId="256" priority="14357">
      <formula>$CI$1=3</formula>
    </cfRule>
  </conditionalFormatting>
  <conditionalFormatting sqref="AU878">
    <cfRule type="expression" dxfId="255" priority="14356">
      <formula>$CI$1=4</formula>
    </cfRule>
  </conditionalFormatting>
  <conditionalFormatting sqref="AU885">
    <cfRule type="expression" dxfId="254" priority="14355">
      <formula>$CI$1=1</formula>
    </cfRule>
  </conditionalFormatting>
  <conditionalFormatting sqref="AU886">
    <cfRule type="expression" dxfId="253" priority="14354">
      <formula>$CI$1=2</formula>
    </cfRule>
  </conditionalFormatting>
  <conditionalFormatting sqref="AU887">
    <cfRule type="expression" dxfId="252" priority="14353">
      <formula>$CI$1=3</formula>
    </cfRule>
  </conditionalFormatting>
  <conditionalFormatting sqref="AU888">
    <cfRule type="expression" dxfId="251" priority="14352">
      <formula>$CI$1=4</formula>
    </cfRule>
  </conditionalFormatting>
  <conditionalFormatting sqref="AU895">
    <cfRule type="expression" dxfId="250" priority="14351">
      <formula>$CI$1=1</formula>
    </cfRule>
  </conditionalFormatting>
  <conditionalFormatting sqref="AU896">
    <cfRule type="expression" dxfId="249" priority="14350">
      <formula>$CI$1=2</formula>
    </cfRule>
  </conditionalFormatting>
  <conditionalFormatting sqref="AU897">
    <cfRule type="expression" dxfId="248" priority="14349">
      <formula>$CI$1=3</formula>
    </cfRule>
  </conditionalFormatting>
  <conditionalFormatting sqref="AU898">
    <cfRule type="expression" dxfId="247" priority="14348">
      <formula>$CI$1=4</formula>
    </cfRule>
  </conditionalFormatting>
  <conditionalFormatting sqref="AU905">
    <cfRule type="expression" dxfId="246" priority="14347">
      <formula>$CI$1=1</formula>
    </cfRule>
  </conditionalFormatting>
  <conditionalFormatting sqref="AU906">
    <cfRule type="expression" dxfId="245" priority="14346">
      <formula>$CI$1=2</formula>
    </cfRule>
  </conditionalFormatting>
  <conditionalFormatting sqref="AU907">
    <cfRule type="expression" dxfId="244" priority="14345">
      <formula>$CI$1=3</formula>
    </cfRule>
  </conditionalFormatting>
  <conditionalFormatting sqref="AU908">
    <cfRule type="expression" dxfId="243" priority="14344">
      <formula>$CI$1=4</formula>
    </cfRule>
  </conditionalFormatting>
  <conditionalFormatting sqref="AU915">
    <cfRule type="expression" dxfId="242" priority="14343">
      <formula>$CI$1=1</formula>
    </cfRule>
  </conditionalFormatting>
  <conditionalFormatting sqref="AU916">
    <cfRule type="expression" dxfId="241" priority="14342">
      <formula>$CI$1=2</formula>
    </cfRule>
  </conditionalFormatting>
  <conditionalFormatting sqref="AU917">
    <cfRule type="expression" dxfId="240" priority="14341">
      <formula>$CI$1=3</formula>
    </cfRule>
  </conditionalFormatting>
  <conditionalFormatting sqref="AU918">
    <cfRule type="expression" dxfId="239" priority="14340">
      <formula>$CI$1=4</formula>
    </cfRule>
  </conditionalFormatting>
  <conditionalFormatting sqref="AU925">
    <cfRule type="expression" dxfId="238" priority="14339">
      <formula>$CI$1=1</formula>
    </cfRule>
  </conditionalFormatting>
  <conditionalFormatting sqref="AU926">
    <cfRule type="expression" dxfId="237" priority="14338">
      <formula>$CI$1=2</formula>
    </cfRule>
  </conditionalFormatting>
  <conditionalFormatting sqref="AU927">
    <cfRule type="expression" dxfId="236" priority="14337">
      <formula>$CI$1=3</formula>
    </cfRule>
  </conditionalFormatting>
  <conditionalFormatting sqref="AU928">
    <cfRule type="expression" dxfId="235" priority="14336">
      <formula>$CI$1=4</formula>
    </cfRule>
  </conditionalFormatting>
  <conditionalFormatting sqref="AU935">
    <cfRule type="expression" dxfId="234" priority="14335">
      <formula>$CI$1=1</formula>
    </cfRule>
  </conditionalFormatting>
  <conditionalFormatting sqref="AU936">
    <cfRule type="expression" dxfId="233" priority="14334">
      <formula>$CI$1=2</formula>
    </cfRule>
  </conditionalFormatting>
  <conditionalFormatting sqref="AU937">
    <cfRule type="expression" dxfId="232" priority="14333">
      <formula>$CI$1=3</formula>
    </cfRule>
  </conditionalFormatting>
  <conditionalFormatting sqref="AU938">
    <cfRule type="expression" dxfId="231" priority="14332">
      <formula>$CI$1=4</formula>
    </cfRule>
  </conditionalFormatting>
  <conditionalFormatting sqref="AU945">
    <cfRule type="expression" dxfId="230" priority="14331">
      <formula>$CI$1=1</formula>
    </cfRule>
  </conditionalFormatting>
  <conditionalFormatting sqref="AU946">
    <cfRule type="expression" dxfId="229" priority="14330">
      <formula>$CI$1=2</formula>
    </cfRule>
  </conditionalFormatting>
  <conditionalFormatting sqref="AU947">
    <cfRule type="expression" dxfId="228" priority="14329">
      <formula>$CI$1=3</formula>
    </cfRule>
  </conditionalFormatting>
  <conditionalFormatting sqref="AU948">
    <cfRule type="expression" dxfId="227" priority="14328">
      <formula>$CI$1=4</formula>
    </cfRule>
  </conditionalFormatting>
  <conditionalFormatting sqref="AU955">
    <cfRule type="expression" dxfId="226" priority="14327">
      <formula>$CI$1=1</formula>
    </cfRule>
  </conditionalFormatting>
  <conditionalFormatting sqref="AU956">
    <cfRule type="expression" dxfId="225" priority="14326">
      <formula>$CI$1=2</formula>
    </cfRule>
  </conditionalFormatting>
  <conditionalFormatting sqref="AU957">
    <cfRule type="expression" dxfId="224" priority="14325">
      <formula>$CI$1=3</formula>
    </cfRule>
  </conditionalFormatting>
  <conditionalFormatting sqref="AU958">
    <cfRule type="expression" dxfId="223" priority="14324">
      <formula>$CI$1=4</formula>
    </cfRule>
  </conditionalFormatting>
  <conditionalFormatting sqref="AU965">
    <cfRule type="expression" dxfId="222" priority="14323">
      <formula>$CI$1=1</formula>
    </cfRule>
  </conditionalFormatting>
  <conditionalFormatting sqref="AU966">
    <cfRule type="expression" dxfId="221" priority="14322">
      <formula>$CI$1=2</formula>
    </cfRule>
  </conditionalFormatting>
  <conditionalFormatting sqref="AU967">
    <cfRule type="expression" dxfId="220" priority="14321">
      <formula>$CI$1=3</formula>
    </cfRule>
  </conditionalFormatting>
  <conditionalFormatting sqref="AU968">
    <cfRule type="expression" dxfId="219" priority="14320">
      <formula>$CI$1=4</formula>
    </cfRule>
  </conditionalFormatting>
  <conditionalFormatting sqref="AU975">
    <cfRule type="expression" dxfId="218" priority="14319">
      <formula>$CI$1=1</formula>
    </cfRule>
  </conditionalFormatting>
  <conditionalFormatting sqref="AU976">
    <cfRule type="expression" dxfId="217" priority="14318">
      <formula>$CI$1=2</formula>
    </cfRule>
  </conditionalFormatting>
  <conditionalFormatting sqref="AU977">
    <cfRule type="expression" dxfId="216" priority="14317">
      <formula>$CI$1=3</formula>
    </cfRule>
  </conditionalFormatting>
  <conditionalFormatting sqref="AU978">
    <cfRule type="expression" dxfId="215" priority="14316">
      <formula>$CI$1=4</formula>
    </cfRule>
  </conditionalFormatting>
  <conditionalFormatting sqref="AU985">
    <cfRule type="expression" dxfId="214" priority="14315">
      <formula>$CI$1=1</formula>
    </cfRule>
  </conditionalFormatting>
  <conditionalFormatting sqref="AU986">
    <cfRule type="expression" dxfId="213" priority="14314">
      <formula>$CI$1=2</formula>
    </cfRule>
  </conditionalFormatting>
  <conditionalFormatting sqref="AU987">
    <cfRule type="expression" dxfId="212" priority="14313">
      <formula>$CI$1=3</formula>
    </cfRule>
  </conditionalFormatting>
  <conditionalFormatting sqref="AU988">
    <cfRule type="expression" dxfId="211" priority="14312">
      <formula>$CI$1=4</formula>
    </cfRule>
  </conditionalFormatting>
  <conditionalFormatting sqref="AU995">
    <cfRule type="expression" dxfId="210" priority="14311">
      <formula>$CI$1=1</formula>
    </cfRule>
  </conditionalFormatting>
  <conditionalFormatting sqref="AU996">
    <cfRule type="expression" dxfId="209" priority="14310">
      <formula>$CI$1=2</formula>
    </cfRule>
  </conditionalFormatting>
  <conditionalFormatting sqref="AU997">
    <cfRule type="expression" dxfId="208" priority="14309">
      <formula>$CI$1=3</formula>
    </cfRule>
  </conditionalFormatting>
  <conditionalFormatting sqref="AU998">
    <cfRule type="expression" dxfId="207" priority="14308">
      <formula>$CI$1=4</formula>
    </cfRule>
  </conditionalFormatting>
  <conditionalFormatting sqref="AU1005">
    <cfRule type="expression" dxfId="206" priority="14307">
      <formula>$CI$1=1</formula>
    </cfRule>
  </conditionalFormatting>
  <conditionalFormatting sqref="AU1006">
    <cfRule type="expression" dxfId="205" priority="14306">
      <formula>$CI$1=2</formula>
    </cfRule>
  </conditionalFormatting>
  <conditionalFormatting sqref="AU1007">
    <cfRule type="expression" dxfId="204" priority="14305">
      <formula>$CI$1=3</formula>
    </cfRule>
  </conditionalFormatting>
  <conditionalFormatting sqref="AU1008">
    <cfRule type="expression" dxfId="203" priority="14304">
      <formula>$CI$1=4</formula>
    </cfRule>
  </conditionalFormatting>
  <conditionalFormatting sqref="AU1015">
    <cfRule type="expression" dxfId="202" priority="14303">
      <formula>$CI$1=1</formula>
    </cfRule>
  </conditionalFormatting>
  <conditionalFormatting sqref="AU1016">
    <cfRule type="expression" dxfId="201" priority="14302">
      <formula>$CI$1=2</formula>
    </cfRule>
  </conditionalFormatting>
  <conditionalFormatting sqref="AU1017">
    <cfRule type="expression" dxfId="200" priority="14301">
      <formula>$CI$1=3</formula>
    </cfRule>
  </conditionalFormatting>
  <conditionalFormatting sqref="AU1018">
    <cfRule type="expression" dxfId="199" priority="14300">
      <formula>$CI$1=4</formula>
    </cfRule>
  </conditionalFormatting>
  <conditionalFormatting sqref="AU1025">
    <cfRule type="expression" dxfId="198" priority="14299">
      <formula>$CI$1=1</formula>
    </cfRule>
  </conditionalFormatting>
  <conditionalFormatting sqref="AU1026">
    <cfRule type="expression" dxfId="197" priority="14298">
      <formula>$CI$1=2</formula>
    </cfRule>
  </conditionalFormatting>
  <conditionalFormatting sqref="AU1027">
    <cfRule type="expression" dxfId="196" priority="14297">
      <formula>$CI$1=3</formula>
    </cfRule>
  </conditionalFormatting>
  <conditionalFormatting sqref="AU1028">
    <cfRule type="expression" dxfId="195" priority="14296">
      <formula>$CI$1=4</formula>
    </cfRule>
  </conditionalFormatting>
  <conditionalFormatting sqref="AU1035">
    <cfRule type="expression" dxfId="194" priority="14295">
      <formula>$CI$1=1</formula>
    </cfRule>
  </conditionalFormatting>
  <conditionalFormatting sqref="AU1036">
    <cfRule type="expression" dxfId="193" priority="14294">
      <formula>$CI$1=2</formula>
    </cfRule>
  </conditionalFormatting>
  <conditionalFormatting sqref="AU1037">
    <cfRule type="expression" dxfId="192" priority="14293">
      <formula>$CI$1=3</formula>
    </cfRule>
  </conditionalFormatting>
  <conditionalFormatting sqref="AU1038">
    <cfRule type="expression" dxfId="191" priority="14292">
      <formula>$CI$1=4</formula>
    </cfRule>
  </conditionalFormatting>
  <conditionalFormatting sqref="AU1045">
    <cfRule type="expression" dxfId="190" priority="14291">
      <formula>$CI$1=1</formula>
    </cfRule>
  </conditionalFormatting>
  <conditionalFormatting sqref="AU1046">
    <cfRule type="expression" dxfId="189" priority="14290">
      <formula>$CI$1=2</formula>
    </cfRule>
  </conditionalFormatting>
  <conditionalFormatting sqref="AU1047">
    <cfRule type="expression" dxfId="188" priority="14289">
      <formula>$CI$1=3</formula>
    </cfRule>
  </conditionalFormatting>
  <conditionalFormatting sqref="AU1048">
    <cfRule type="expression" dxfId="187" priority="14288">
      <formula>$CI$1=4</formula>
    </cfRule>
  </conditionalFormatting>
  <conditionalFormatting sqref="AU1055">
    <cfRule type="expression" dxfId="186" priority="14287">
      <formula>$CI$1=1</formula>
    </cfRule>
  </conditionalFormatting>
  <conditionalFormatting sqref="AU1056">
    <cfRule type="expression" dxfId="185" priority="14286">
      <formula>$CI$1=2</formula>
    </cfRule>
  </conditionalFormatting>
  <conditionalFormatting sqref="AU1057">
    <cfRule type="expression" dxfId="184" priority="14285">
      <formula>$CI$1=3</formula>
    </cfRule>
  </conditionalFormatting>
  <conditionalFormatting sqref="AU1058">
    <cfRule type="expression" dxfId="183" priority="14284">
      <formula>$CI$1=4</formula>
    </cfRule>
  </conditionalFormatting>
  <conditionalFormatting sqref="AU1065">
    <cfRule type="expression" dxfId="182" priority="14283">
      <formula>$CI$1=1</formula>
    </cfRule>
  </conditionalFormatting>
  <conditionalFormatting sqref="AU1066">
    <cfRule type="expression" dxfId="181" priority="14282">
      <formula>$CI$1=2</formula>
    </cfRule>
  </conditionalFormatting>
  <conditionalFormatting sqref="AU1067">
    <cfRule type="expression" dxfId="180" priority="14281">
      <formula>$CI$1=3</formula>
    </cfRule>
  </conditionalFormatting>
  <conditionalFormatting sqref="AU1068">
    <cfRule type="expression" dxfId="179" priority="14280">
      <formula>$CI$1=4</formula>
    </cfRule>
  </conditionalFormatting>
  <conditionalFormatting sqref="AU1075">
    <cfRule type="expression" dxfId="178" priority="14279">
      <formula>$CI$1=1</formula>
    </cfRule>
  </conditionalFormatting>
  <conditionalFormatting sqref="AU1076">
    <cfRule type="expression" dxfId="177" priority="14278">
      <formula>$CI$1=2</formula>
    </cfRule>
  </conditionalFormatting>
  <conditionalFormatting sqref="AU1077">
    <cfRule type="expression" dxfId="176" priority="14277">
      <formula>$CI$1=3</formula>
    </cfRule>
  </conditionalFormatting>
  <conditionalFormatting sqref="AU1078">
    <cfRule type="expression" dxfId="175" priority="14276">
      <formula>$CI$1=4</formula>
    </cfRule>
  </conditionalFormatting>
  <conditionalFormatting sqref="AU1085">
    <cfRule type="expression" dxfId="174" priority="14275">
      <formula>$CI$1=1</formula>
    </cfRule>
  </conditionalFormatting>
  <conditionalFormatting sqref="AU1086">
    <cfRule type="expression" dxfId="173" priority="14274">
      <formula>$CI$1=2</formula>
    </cfRule>
  </conditionalFormatting>
  <conditionalFormatting sqref="AU1087">
    <cfRule type="expression" dxfId="172" priority="14273">
      <formula>$CI$1=3</formula>
    </cfRule>
  </conditionalFormatting>
  <conditionalFormatting sqref="AU1088">
    <cfRule type="expression" dxfId="171" priority="14272">
      <formula>$CI$1=4</formula>
    </cfRule>
  </conditionalFormatting>
  <conditionalFormatting sqref="AU1095">
    <cfRule type="expression" dxfId="170" priority="14271">
      <formula>$CI$1=1</formula>
    </cfRule>
  </conditionalFormatting>
  <conditionalFormatting sqref="AU1096">
    <cfRule type="expression" dxfId="169" priority="14270">
      <formula>$CI$1=2</formula>
    </cfRule>
  </conditionalFormatting>
  <conditionalFormatting sqref="AU1097">
    <cfRule type="expression" dxfId="168" priority="14269">
      <formula>$CI$1=3</formula>
    </cfRule>
  </conditionalFormatting>
  <conditionalFormatting sqref="AU1098">
    <cfRule type="expression" dxfId="167" priority="14268">
      <formula>$CI$1=4</formula>
    </cfRule>
  </conditionalFormatting>
  <conditionalFormatting sqref="AU1105">
    <cfRule type="expression" dxfId="166" priority="14267">
      <formula>$CI$1=1</formula>
    </cfRule>
  </conditionalFormatting>
  <conditionalFormatting sqref="AU1106">
    <cfRule type="expression" dxfId="165" priority="14266">
      <formula>$CI$1=2</formula>
    </cfRule>
  </conditionalFormatting>
  <conditionalFormatting sqref="AU1107">
    <cfRule type="expression" dxfId="164" priority="14265">
      <formula>$CI$1=3</formula>
    </cfRule>
  </conditionalFormatting>
  <conditionalFormatting sqref="AU1108">
    <cfRule type="expression" dxfId="163" priority="14264">
      <formula>$CI$1=4</formula>
    </cfRule>
  </conditionalFormatting>
  <conditionalFormatting sqref="AU1115">
    <cfRule type="expression" dxfId="162" priority="14263">
      <formula>$CI$1=1</formula>
    </cfRule>
  </conditionalFormatting>
  <conditionalFormatting sqref="AU1116">
    <cfRule type="expression" dxfId="161" priority="14262">
      <formula>$CI$1=2</formula>
    </cfRule>
  </conditionalFormatting>
  <conditionalFormatting sqref="AU1117">
    <cfRule type="expression" dxfId="160" priority="14261">
      <formula>$CI$1=3</formula>
    </cfRule>
  </conditionalFormatting>
  <conditionalFormatting sqref="AU1118">
    <cfRule type="expression" dxfId="159" priority="14260">
      <formula>$CI$1=4</formula>
    </cfRule>
  </conditionalFormatting>
  <conditionalFormatting sqref="AU1125">
    <cfRule type="expression" dxfId="158" priority="14259">
      <formula>$CI$1=1</formula>
    </cfRule>
  </conditionalFormatting>
  <conditionalFormatting sqref="AU1126">
    <cfRule type="expression" dxfId="157" priority="14258">
      <formula>$CI$1=2</formula>
    </cfRule>
  </conditionalFormatting>
  <conditionalFormatting sqref="AU1127">
    <cfRule type="expression" dxfId="156" priority="14257">
      <formula>$CI$1=3</formula>
    </cfRule>
  </conditionalFormatting>
  <conditionalFormatting sqref="AU1128">
    <cfRule type="expression" dxfId="155" priority="14256">
      <formula>$CI$1=4</formula>
    </cfRule>
  </conditionalFormatting>
  <conditionalFormatting sqref="AU1135">
    <cfRule type="expression" dxfId="154" priority="14255">
      <formula>$CI$1=1</formula>
    </cfRule>
  </conditionalFormatting>
  <conditionalFormatting sqref="AU1136">
    <cfRule type="expression" dxfId="153" priority="14254">
      <formula>$CI$1=2</formula>
    </cfRule>
  </conditionalFormatting>
  <conditionalFormatting sqref="AU1137">
    <cfRule type="expression" dxfId="152" priority="14253">
      <formula>$CI$1=3</formula>
    </cfRule>
  </conditionalFormatting>
  <conditionalFormatting sqref="AU1138">
    <cfRule type="expression" dxfId="151" priority="14252">
      <formula>$CI$1=4</formula>
    </cfRule>
  </conditionalFormatting>
  <conditionalFormatting sqref="AU1145">
    <cfRule type="expression" dxfId="150" priority="14251">
      <formula>$CI$1=1</formula>
    </cfRule>
  </conditionalFormatting>
  <conditionalFormatting sqref="AU1146">
    <cfRule type="expression" dxfId="149" priority="14250">
      <formula>$CI$1=2</formula>
    </cfRule>
  </conditionalFormatting>
  <conditionalFormatting sqref="AU1147">
    <cfRule type="expression" dxfId="148" priority="14249">
      <formula>$CI$1=3</formula>
    </cfRule>
  </conditionalFormatting>
  <conditionalFormatting sqref="AU1148">
    <cfRule type="expression" dxfId="147" priority="14248">
      <formula>$CI$1=4</formula>
    </cfRule>
  </conditionalFormatting>
  <conditionalFormatting sqref="AU1155">
    <cfRule type="expression" dxfId="146" priority="14247">
      <formula>$CI$1=1</formula>
    </cfRule>
  </conditionalFormatting>
  <conditionalFormatting sqref="AU1156">
    <cfRule type="expression" dxfId="145" priority="14246">
      <formula>$CI$1=2</formula>
    </cfRule>
  </conditionalFormatting>
  <conditionalFormatting sqref="AU1157">
    <cfRule type="expression" dxfId="144" priority="14245">
      <formula>$CI$1=3</formula>
    </cfRule>
  </conditionalFormatting>
  <conditionalFormatting sqref="AU1158">
    <cfRule type="expression" dxfId="143" priority="14244">
      <formula>$CI$1=4</formula>
    </cfRule>
  </conditionalFormatting>
  <conditionalFormatting sqref="AU1165">
    <cfRule type="expression" dxfId="142" priority="14243">
      <formula>$CI$1=1</formula>
    </cfRule>
  </conditionalFormatting>
  <conditionalFormatting sqref="AU1166">
    <cfRule type="expression" dxfId="141" priority="14242">
      <formula>$CI$1=2</formula>
    </cfRule>
  </conditionalFormatting>
  <conditionalFormatting sqref="AU1167">
    <cfRule type="expression" dxfId="140" priority="14241">
      <formula>$CI$1=3</formula>
    </cfRule>
  </conditionalFormatting>
  <conditionalFormatting sqref="AU1168">
    <cfRule type="expression" dxfId="139" priority="14240">
      <formula>$CI$1=4</formula>
    </cfRule>
  </conditionalFormatting>
  <conditionalFormatting sqref="AU1175">
    <cfRule type="expression" dxfId="138" priority="14239">
      <formula>$CI$1=1</formula>
    </cfRule>
  </conditionalFormatting>
  <conditionalFormatting sqref="AU1176">
    <cfRule type="expression" dxfId="137" priority="14238">
      <formula>$CI$1=2</formula>
    </cfRule>
  </conditionalFormatting>
  <conditionalFormatting sqref="AU1177">
    <cfRule type="expression" dxfId="136" priority="14237">
      <formula>$CI$1=3</formula>
    </cfRule>
  </conditionalFormatting>
  <conditionalFormatting sqref="AU1178">
    <cfRule type="expression" dxfId="135" priority="14236">
      <formula>$CI$1=4</formula>
    </cfRule>
  </conditionalFormatting>
  <conditionalFormatting sqref="AU1185">
    <cfRule type="expression" dxfId="134" priority="14235">
      <formula>$CI$1=1</formula>
    </cfRule>
  </conditionalFormatting>
  <conditionalFormatting sqref="AU1186">
    <cfRule type="expression" dxfId="133" priority="14234">
      <formula>$CI$1=2</formula>
    </cfRule>
  </conditionalFormatting>
  <conditionalFormatting sqref="AU1187">
    <cfRule type="expression" dxfId="132" priority="14233">
      <formula>$CI$1=3</formula>
    </cfRule>
  </conditionalFormatting>
  <conditionalFormatting sqref="AU1188">
    <cfRule type="expression" dxfId="131" priority="14232">
      <formula>$CI$1=4</formula>
    </cfRule>
  </conditionalFormatting>
  <conditionalFormatting sqref="AU1195">
    <cfRule type="expression" dxfId="130" priority="14231">
      <formula>$CI$1=1</formula>
    </cfRule>
  </conditionalFormatting>
  <conditionalFormatting sqref="AU1196">
    <cfRule type="expression" dxfId="129" priority="14230">
      <formula>$CI$1=2</formula>
    </cfRule>
  </conditionalFormatting>
  <conditionalFormatting sqref="AU1197">
    <cfRule type="expression" dxfId="128" priority="14229">
      <formula>$CI$1=3</formula>
    </cfRule>
  </conditionalFormatting>
  <conditionalFormatting sqref="AU1198">
    <cfRule type="expression" dxfId="127" priority="14228">
      <formula>$CI$1=4</formula>
    </cfRule>
  </conditionalFormatting>
  <conditionalFormatting sqref="AU1205">
    <cfRule type="expression" dxfId="126" priority="14227">
      <formula>$CI$1=1</formula>
    </cfRule>
  </conditionalFormatting>
  <conditionalFormatting sqref="AU1206">
    <cfRule type="expression" dxfId="125" priority="14226">
      <formula>$CI$1=2</formula>
    </cfRule>
  </conditionalFormatting>
  <conditionalFormatting sqref="AU1207">
    <cfRule type="expression" dxfId="124" priority="14225">
      <formula>$CI$1=3</formula>
    </cfRule>
  </conditionalFormatting>
  <conditionalFormatting sqref="AU1208">
    <cfRule type="expression" dxfId="123" priority="14224">
      <formula>$CI$1=4</formula>
    </cfRule>
  </conditionalFormatting>
  <conditionalFormatting sqref="AU1215">
    <cfRule type="expression" dxfId="122" priority="14223">
      <formula>$CI$1=1</formula>
    </cfRule>
  </conditionalFormatting>
  <conditionalFormatting sqref="AU1216">
    <cfRule type="expression" dxfId="121" priority="14222">
      <formula>$CI$1=2</formula>
    </cfRule>
  </conditionalFormatting>
  <conditionalFormatting sqref="AU1217">
    <cfRule type="expression" dxfId="120" priority="14221">
      <formula>$CI$1=3</formula>
    </cfRule>
  </conditionalFormatting>
  <conditionalFormatting sqref="AU1218">
    <cfRule type="expression" dxfId="119" priority="14220">
      <formula>$CI$1=4</formula>
    </cfRule>
  </conditionalFormatting>
  <conditionalFormatting sqref="AU1225">
    <cfRule type="expression" dxfId="118" priority="14219">
      <formula>$CI$1=1</formula>
    </cfRule>
  </conditionalFormatting>
  <conditionalFormatting sqref="AU1226">
    <cfRule type="expression" dxfId="117" priority="14218">
      <formula>$CI$1=2</formula>
    </cfRule>
  </conditionalFormatting>
  <conditionalFormatting sqref="AU1227">
    <cfRule type="expression" dxfId="116" priority="14217">
      <formula>$CI$1=3</formula>
    </cfRule>
  </conditionalFormatting>
  <conditionalFormatting sqref="AU1228">
    <cfRule type="expression" dxfId="115" priority="14216">
      <formula>$CI$1=4</formula>
    </cfRule>
  </conditionalFormatting>
  <conditionalFormatting sqref="AU1235">
    <cfRule type="expression" dxfId="114" priority="14215">
      <formula>$CI$1=1</formula>
    </cfRule>
  </conditionalFormatting>
  <conditionalFormatting sqref="AU1236">
    <cfRule type="expression" dxfId="113" priority="14214">
      <formula>$CI$1=2</formula>
    </cfRule>
  </conditionalFormatting>
  <conditionalFormatting sqref="AU1237">
    <cfRule type="expression" dxfId="112" priority="14213">
      <formula>$CI$1=3</formula>
    </cfRule>
  </conditionalFormatting>
  <conditionalFormatting sqref="AU1238">
    <cfRule type="expression" dxfId="111" priority="14212">
      <formula>$CI$1=4</formula>
    </cfRule>
  </conditionalFormatting>
  <conditionalFormatting sqref="AU1245">
    <cfRule type="expression" dxfId="110" priority="14211">
      <formula>$CI$1=1</formula>
    </cfRule>
  </conditionalFormatting>
  <conditionalFormatting sqref="AU1246">
    <cfRule type="expression" dxfId="109" priority="14210">
      <formula>$CI$1=2</formula>
    </cfRule>
  </conditionalFormatting>
  <conditionalFormatting sqref="AU1247">
    <cfRule type="expression" dxfId="108" priority="14209">
      <formula>$CI$1=3</formula>
    </cfRule>
  </conditionalFormatting>
  <conditionalFormatting sqref="AU1248">
    <cfRule type="expression" dxfId="107" priority="14208">
      <formula>$CI$1=4</formula>
    </cfRule>
  </conditionalFormatting>
  <conditionalFormatting sqref="AU1255">
    <cfRule type="expression" dxfId="106" priority="14207">
      <formula>$CI$1=1</formula>
    </cfRule>
  </conditionalFormatting>
  <conditionalFormatting sqref="AU1256">
    <cfRule type="expression" dxfId="105" priority="14206">
      <formula>$CI$1=2</formula>
    </cfRule>
  </conditionalFormatting>
  <conditionalFormatting sqref="AU1257">
    <cfRule type="expression" dxfId="104" priority="14205">
      <formula>$CI$1=3</formula>
    </cfRule>
  </conditionalFormatting>
  <conditionalFormatting sqref="AU1258">
    <cfRule type="expression" dxfId="103" priority="14204">
      <formula>$CI$1=4</formula>
    </cfRule>
  </conditionalFormatting>
  <conditionalFormatting sqref="AU1265">
    <cfRule type="expression" dxfId="102" priority="14203">
      <formula>$CI$1=1</formula>
    </cfRule>
  </conditionalFormatting>
  <conditionalFormatting sqref="AU1266">
    <cfRule type="expression" dxfId="101" priority="14202">
      <formula>$CI$1=2</formula>
    </cfRule>
  </conditionalFormatting>
  <conditionalFormatting sqref="AU1267">
    <cfRule type="expression" dxfId="100" priority="14201">
      <formula>$CI$1=3</formula>
    </cfRule>
  </conditionalFormatting>
  <conditionalFormatting sqref="AU1268">
    <cfRule type="expression" dxfId="99" priority="14200">
      <formula>$CI$1=4</formula>
    </cfRule>
  </conditionalFormatting>
  <conditionalFormatting sqref="AU1275">
    <cfRule type="expression" dxfId="98" priority="14199">
      <formula>$CI$1=1</formula>
    </cfRule>
  </conditionalFormatting>
  <conditionalFormatting sqref="AU1276">
    <cfRule type="expression" dxfId="97" priority="14198">
      <formula>$CI$1=2</formula>
    </cfRule>
  </conditionalFormatting>
  <conditionalFormatting sqref="AU1277">
    <cfRule type="expression" dxfId="96" priority="14197">
      <formula>$CI$1=3</formula>
    </cfRule>
  </conditionalFormatting>
  <conditionalFormatting sqref="AU1278">
    <cfRule type="expression" dxfId="95" priority="14196">
      <formula>$CI$1=4</formula>
    </cfRule>
  </conditionalFormatting>
  <conditionalFormatting sqref="AU1285">
    <cfRule type="expression" dxfId="94" priority="14195">
      <formula>$CI$1=1</formula>
    </cfRule>
  </conditionalFormatting>
  <conditionalFormatting sqref="AU1286">
    <cfRule type="expression" dxfId="93" priority="14194">
      <formula>$CI$1=2</formula>
    </cfRule>
  </conditionalFormatting>
  <conditionalFormatting sqref="AU1287">
    <cfRule type="expression" dxfId="92" priority="14193">
      <formula>$CI$1=3</formula>
    </cfRule>
  </conditionalFormatting>
  <conditionalFormatting sqref="AU1288">
    <cfRule type="expression" dxfId="91" priority="14192">
      <formula>$CI$1=4</formula>
    </cfRule>
  </conditionalFormatting>
  <conditionalFormatting sqref="AU1295">
    <cfRule type="expression" dxfId="90" priority="14191">
      <formula>$CI$1=1</formula>
    </cfRule>
  </conditionalFormatting>
  <conditionalFormatting sqref="AU1296">
    <cfRule type="expression" dxfId="89" priority="14190">
      <formula>$CI$1=2</formula>
    </cfRule>
  </conditionalFormatting>
  <conditionalFormatting sqref="AU1297">
    <cfRule type="expression" dxfId="88" priority="14189">
      <formula>$CI$1=3</formula>
    </cfRule>
  </conditionalFormatting>
  <conditionalFormatting sqref="AU1298">
    <cfRule type="expression" dxfId="87" priority="14188">
      <formula>$CI$1=4</formula>
    </cfRule>
  </conditionalFormatting>
  <conditionalFormatting sqref="AU1305">
    <cfRule type="expression" dxfId="86" priority="14187">
      <formula>$CI$1=1</formula>
    </cfRule>
  </conditionalFormatting>
  <conditionalFormatting sqref="AU1306">
    <cfRule type="expression" dxfId="85" priority="14186">
      <formula>$CI$1=2</formula>
    </cfRule>
  </conditionalFormatting>
  <conditionalFormatting sqref="AU1307">
    <cfRule type="expression" dxfId="84" priority="14185">
      <formula>$CI$1=3</formula>
    </cfRule>
  </conditionalFormatting>
  <conditionalFormatting sqref="AU1308">
    <cfRule type="expression" dxfId="83" priority="14184">
      <formula>$CI$1=4</formula>
    </cfRule>
  </conditionalFormatting>
  <conditionalFormatting sqref="AU1315">
    <cfRule type="expression" dxfId="82" priority="14183">
      <formula>$CI$1=1</formula>
    </cfRule>
  </conditionalFormatting>
  <conditionalFormatting sqref="AU1316">
    <cfRule type="expression" dxfId="81" priority="14182">
      <formula>$CI$1=2</formula>
    </cfRule>
  </conditionalFormatting>
  <conditionalFormatting sqref="AU1317">
    <cfRule type="expression" dxfId="80" priority="14181">
      <formula>$CI$1=3</formula>
    </cfRule>
  </conditionalFormatting>
  <conditionalFormatting sqref="AU1318">
    <cfRule type="expression" dxfId="79" priority="14180">
      <formula>$CI$1=4</formula>
    </cfRule>
  </conditionalFormatting>
  <conditionalFormatting sqref="AU1325">
    <cfRule type="expression" dxfId="78" priority="14179">
      <formula>$CI$1=1</formula>
    </cfRule>
  </conditionalFormatting>
  <conditionalFormatting sqref="AU1326">
    <cfRule type="expression" dxfId="77" priority="14178">
      <formula>$CI$1=2</formula>
    </cfRule>
  </conditionalFormatting>
  <conditionalFormatting sqref="AU1327">
    <cfRule type="expression" dxfId="76" priority="14177">
      <formula>$CI$1=3</formula>
    </cfRule>
  </conditionalFormatting>
  <conditionalFormatting sqref="AU1328">
    <cfRule type="expression" dxfId="75" priority="14176">
      <formula>$CI$1=4</formula>
    </cfRule>
  </conditionalFormatting>
  <conditionalFormatting sqref="AU1335">
    <cfRule type="expression" dxfId="74" priority="14175">
      <formula>$CI$1=1</formula>
    </cfRule>
  </conditionalFormatting>
  <conditionalFormatting sqref="AU1336">
    <cfRule type="expression" dxfId="73" priority="14174">
      <formula>$CI$1=2</formula>
    </cfRule>
  </conditionalFormatting>
  <conditionalFormatting sqref="AU1337">
    <cfRule type="expression" dxfId="72" priority="14173">
      <formula>$CI$1=3</formula>
    </cfRule>
  </conditionalFormatting>
  <conditionalFormatting sqref="AU1338">
    <cfRule type="expression" dxfId="71" priority="14172">
      <formula>$CI$1=4</formula>
    </cfRule>
  </conditionalFormatting>
  <conditionalFormatting sqref="AU1345">
    <cfRule type="expression" dxfId="70" priority="14171">
      <formula>$CI$1=1</formula>
    </cfRule>
  </conditionalFormatting>
  <conditionalFormatting sqref="AU1346">
    <cfRule type="expression" dxfId="69" priority="14170">
      <formula>$CI$1=2</formula>
    </cfRule>
  </conditionalFormatting>
  <conditionalFormatting sqref="AU1347">
    <cfRule type="expression" dxfId="68" priority="14169">
      <formula>$CI$1=3</formula>
    </cfRule>
  </conditionalFormatting>
  <conditionalFormatting sqref="AU1348">
    <cfRule type="expression" dxfId="67" priority="14168">
      <formula>$CI$1=4</formula>
    </cfRule>
  </conditionalFormatting>
  <conditionalFormatting sqref="AU1355">
    <cfRule type="expression" dxfId="66" priority="14167">
      <formula>$CI$1=1</formula>
    </cfRule>
  </conditionalFormatting>
  <conditionalFormatting sqref="AU1356">
    <cfRule type="expression" dxfId="65" priority="14166">
      <formula>$CI$1=2</formula>
    </cfRule>
  </conditionalFormatting>
  <conditionalFormatting sqref="AU1357">
    <cfRule type="expression" dxfId="64" priority="14165">
      <formula>$CI$1=3</formula>
    </cfRule>
  </conditionalFormatting>
  <conditionalFormatting sqref="AU1358">
    <cfRule type="expression" dxfId="63" priority="14164">
      <formula>$CI$1=4</formula>
    </cfRule>
  </conditionalFormatting>
  <conditionalFormatting sqref="AU1365">
    <cfRule type="expression" dxfId="62" priority="14163">
      <formula>$CI$1=1</formula>
    </cfRule>
  </conditionalFormatting>
  <conditionalFormatting sqref="AU1366">
    <cfRule type="expression" dxfId="61" priority="14162">
      <formula>$CI$1=2</formula>
    </cfRule>
  </conditionalFormatting>
  <conditionalFormatting sqref="AU1367">
    <cfRule type="expression" dxfId="60" priority="14161">
      <formula>$CI$1=3</formula>
    </cfRule>
  </conditionalFormatting>
  <conditionalFormatting sqref="AU1368">
    <cfRule type="expression" dxfId="59" priority="14160">
      <formula>$CI$1=4</formula>
    </cfRule>
  </conditionalFormatting>
  <conditionalFormatting sqref="AU1375">
    <cfRule type="expression" dxfId="58" priority="14159">
      <formula>$CI$1=1</formula>
    </cfRule>
  </conditionalFormatting>
  <conditionalFormatting sqref="AU1376">
    <cfRule type="expression" dxfId="57" priority="14158">
      <formula>$CI$1=2</formula>
    </cfRule>
  </conditionalFormatting>
  <conditionalFormatting sqref="AU1377">
    <cfRule type="expression" dxfId="56" priority="14157">
      <formula>$CI$1=3</formula>
    </cfRule>
  </conditionalFormatting>
  <conditionalFormatting sqref="AU1378">
    <cfRule type="expression" dxfId="55" priority="14156">
      <formula>$CI$1=4</formula>
    </cfRule>
  </conditionalFormatting>
  <conditionalFormatting sqref="AU1385">
    <cfRule type="expression" dxfId="54" priority="14155">
      <formula>$CI$1=1</formula>
    </cfRule>
  </conditionalFormatting>
  <conditionalFormatting sqref="AU1386">
    <cfRule type="expression" dxfId="53" priority="14154">
      <formula>$CI$1=2</formula>
    </cfRule>
  </conditionalFormatting>
  <conditionalFormatting sqref="AU1387">
    <cfRule type="expression" dxfId="52" priority="14153">
      <formula>$CI$1=3</formula>
    </cfRule>
  </conditionalFormatting>
  <conditionalFormatting sqref="AU1388">
    <cfRule type="expression" dxfId="51" priority="14152">
      <formula>$CI$1=4</formula>
    </cfRule>
  </conditionalFormatting>
  <conditionalFormatting sqref="AU1395">
    <cfRule type="expression" dxfId="50" priority="14151">
      <formula>$CI$1=1</formula>
    </cfRule>
  </conditionalFormatting>
  <conditionalFormatting sqref="AU1396">
    <cfRule type="expression" dxfId="49" priority="14150">
      <formula>$CI$1=2</formula>
    </cfRule>
  </conditionalFormatting>
  <conditionalFormatting sqref="AU1397">
    <cfRule type="expression" dxfId="48" priority="14149">
      <formula>$CI$1=3</formula>
    </cfRule>
  </conditionalFormatting>
  <conditionalFormatting sqref="AU1398">
    <cfRule type="expression" dxfId="47" priority="14148">
      <formula>$CI$1=4</formula>
    </cfRule>
  </conditionalFormatting>
  <conditionalFormatting sqref="AU1405">
    <cfRule type="expression" dxfId="46" priority="14147">
      <formula>$CI$1=1</formula>
    </cfRule>
  </conditionalFormatting>
  <conditionalFormatting sqref="AU1406">
    <cfRule type="expression" dxfId="45" priority="14146">
      <formula>$CI$1=2</formula>
    </cfRule>
  </conditionalFormatting>
  <conditionalFormatting sqref="AU1407">
    <cfRule type="expression" dxfId="44" priority="14145">
      <formula>$CI$1=3</formula>
    </cfRule>
  </conditionalFormatting>
  <conditionalFormatting sqref="AU1408">
    <cfRule type="expression" dxfId="43" priority="14144">
      <formula>$CI$1=4</formula>
    </cfRule>
  </conditionalFormatting>
  <conditionalFormatting sqref="AU1415">
    <cfRule type="expression" dxfId="42" priority="14143">
      <formula>$CI$1=1</formula>
    </cfRule>
  </conditionalFormatting>
  <conditionalFormatting sqref="AU1416">
    <cfRule type="expression" dxfId="41" priority="14142">
      <formula>$CI$1=2</formula>
    </cfRule>
  </conditionalFormatting>
  <conditionalFormatting sqref="AU1417">
    <cfRule type="expression" dxfId="40" priority="14141">
      <formula>$CI$1=3</formula>
    </cfRule>
  </conditionalFormatting>
  <conditionalFormatting sqref="AU1418">
    <cfRule type="expression" dxfId="39" priority="14140">
      <formula>$CI$1=4</formula>
    </cfRule>
  </conditionalFormatting>
  <conditionalFormatting sqref="AU1425">
    <cfRule type="expression" dxfId="38" priority="14139">
      <formula>$CI$1=1</formula>
    </cfRule>
  </conditionalFormatting>
  <conditionalFormatting sqref="AU1426">
    <cfRule type="expression" dxfId="37" priority="14138">
      <formula>$CI$1=2</formula>
    </cfRule>
  </conditionalFormatting>
  <conditionalFormatting sqref="AU1427">
    <cfRule type="expression" dxfId="36" priority="14137">
      <formula>$CI$1=3</formula>
    </cfRule>
  </conditionalFormatting>
  <conditionalFormatting sqref="AU1428">
    <cfRule type="expression" dxfId="35" priority="14136">
      <formula>$CI$1=4</formula>
    </cfRule>
  </conditionalFormatting>
  <conditionalFormatting sqref="AU1435">
    <cfRule type="expression" dxfId="34" priority="14110">
      <formula>$CI$1=1</formula>
    </cfRule>
  </conditionalFormatting>
  <conditionalFormatting sqref="AU1436">
    <cfRule type="expression" dxfId="33" priority="14109">
      <formula>$CI$1=2</formula>
    </cfRule>
  </conditionalFormatting>
  <conditionalFormatting sqref="AU1437">
    <cfRule type="expression" dxfId="32" priority="14108">
      <formula>$CI$1=3</formula>
    </cfRule>
  </conditionalFormatting>
  <conditionalFormatting sqref="AU1438">
    <cfRule type="expression" dxfId="31" priority="14107">
      <formula>$CI$1=4</formula>
    </cfRule>
  </conditionalFormatting>
  <conditionalFormatting sqref="AU1445">
    <cfRule type="expression" dxfId="30" priority="14106">
      <formula>$CI$1=1</formula>
    </cfRule>
  </conditionalFormatting>
  <conditionalFormatting sqref="AU1446">
    <cfRule type="expression" dxfId="29" priority="14105">
      <formula>$CI$1=2</formula>
    </cfRule>
  </conditionalFormatting>
  <conditionalFormatting sqref="AU1447">
    <cfRule type="expression" dxfId="28" priority="14104">
      <formula>$CI$1=3</formula>
    </cfRule>
  </conditionalFormatting>
  <conditionalFormatting sqref="AU1448">
    <cfRule type="expression" dxfId="27" priority="14103">
      <formula>$CI$1=4</formula>
    </cfRule>
  </conditionalFormatting>
  <conditionalFormatting sqref="AU1455">
    <cfRule type="expression" dxfId="26" priority="14102">
      <formula>$CI$1=1</formula>
    </cfRule>
  </conditionalFormatting>
  <conditionalFormatting sqref="AU1456">
    <cfRule type="expression" dxfId="25" priority="14101">
      <formula>$CI$1=2</formula>
    </cfRule>
  </conditionalFormatting>
  <conditionalFormatting sqref="AU1457">
    <cfRule type="expression" dxfId="24" priority="14100">
      <formula>$CI$1=3</formula>
    </cfRule>
  </conditionalFormatting>
  <conditionalFormatting sqref="AU1458">
    <cfRule type="expression" dxfId="23" priority="14099">
      <formula>$CI$1=4</formula>
    </cfRule>
  </conditionalFormatting>
  <conditionalFormatting sqref="AU1465">
    <cfRule type="expression" dxfId="22" priority="14098">
      <formula>$CI$1=1</formula>
    </cfRule>
  </conditionalFormatting>
  <conditionalFormatting sqref="AU1466">
    <cfRule type="expression" dxfId="21" priority="14097">
      <formula>$CI$1=2</formula>
    </cfRule>
  </conditionalFormatting>
  <conditionalFormatting sqref="AU1467">
    <cfRule type="expression" dxfId="20" priority="14096">
      <formula>$CI$1=3</formula>
    </cfRule>
  </conditionalFormatting>
  <conditionalFormatting sqref="AU1468">
    <cfRule type="expression" dxfId="19" priority="14095">
      <formula>$CI$1=4</formula>
    </cfRule>
  </conditionalFormatting>
  <conditionalFormatting sqref="AU1475">
    <cfRule type="expression" dxfId="18" priority="14094">
      <formula>$CI$1=1</formula>
    </cfRule>
  </conditionalFormatting>
  <conditionalFormatting sqref="AU1476">
    <cfRule type="expression" dxfId="17" priority="14093">
      <formula>$CI$1=2</formula>
    </cfRule>
  </conditionalFormatting>
  <conditionalFormatting sqref="AU1477">
    <cfRule type="expression" dxfId="16" priority="14092">
      <formula>$CI$1=3</formula>
    </cfRule>
  </conditionalFormatting>
  <conditionalFormatting sqref="AU1478">
    <cfRule type="expression" dxfId="15" priority="14091">
      <formula>$CI$1=4</formula>
    </cfRule>
  </conditionalFormatting>
  <conditionalFormatting sqref="AU1485">
    <cfRule type="expression" dxfId="14" priority="14090">
      <formula>$CI$1=1</formula>
    </cfRule>
  </conditionalFormatting>
  <conditionalFormatting sqref="AU1486">
    <cfRule type="expression" dxfId="13" priority="14089">
      <formula>$CI$1=2</formula>
    </cfRule>
  </conditionalFormatting>
  <conditionalFormatting sqref="AU1487">
    <cfRule type="expression" dxfId="12" priority="14088">
      <formula>$CI$1=3</formula>
    </cfRule>
  </conditionalFormatting>
  <conditionalFormatting sqref="AU1488">
    <cfRule type="expression" dxfId="11" priority="14087">
      <formula>$CI$1=4</formula>
    </cfRule>
  </conditionalFormatting>
  <conditionalFormatting sqref="AU1495">
    <cfRule type="expression" dxfId="10" priority="14086">
      <formula>$CI$1=1</formula>
    </cfRule>
  </conditionalFormatting>
  <conditionalFormatting sqref="AU1496">
    <cfRule type="expression" dxfId="9" priority="14085">
      <formula>$CI$1=2</formula>
    </cfRule>
  </conditionalFormatting>
  <conditionalFormatting sqref="AU1497">
    <cfRule type="expression" dxfId="8" priority="14084">
      <formula>$CI$1=3</formula>
    </cfRule>
  </conditionalFormatting>
  <conditionalFormatting sqref="AU1498">
    <cfRule type="expression" dxfId="7" priority="14083">
      <formula>$CI$1=4</formula>
    </cfRule>
  </conditionalFormatting>
  <conditionalFormatting sqref="AV5:AV8 AV15:AV18 AV25:AV28 AV35:AV38 AV45:AV48 AV55:AV58 AV65:AV68 AV75:AV78 AV85:AV88 AV95:AV98 AV105:AV108 AV115:AV118 AV125:AV128 AV135:AV138 AV145:AV148 AV155:AV158 AV165:AV168 AV175:AV178 AV185:AV188 AV195:AV198 AV205:AV208 AV215:AV218 AV225:AV228 AV235:AV238 AV245:AV248 AV255:AV258 AV265:AV268 AV275:AV278 AV285:AV288 AV295:AV298 AV305:AV308 AV315:AV318 AV325:AV328 AV335:AV338 AV345:AV348 AV355:AV358 AV365:AV368 AV375:AV378 AV385:AV388 AV395:AV398 AV405:AV408 AV415:AV418 AV425:AV428 AV435:AV438 AV445:AV448 AV455:AV458 AV465:AV468 AV475:AV478 AV485:AV488 AV495:AV498 AV505:AV508 AV515:AV518 AV525:AV528 AV535:AV538 AV545:AV548 AV555:AV558 AV565:AV568 AV575:AV578 AV585:AV588 AV595:AV598 AV605:AV608 AV615:AV618 AV625:AV628 AV635:AV638 AV645:AV648 AV655:AV658 AV665:AV668 AV675:AV678 AV685:AV688 AV695:AV698 AV705:AV708 AV715:AV718 AV725:AV728 AV735:AV738 AV745:AV748 AV755:AV758 AV765:AV768 AV775:AV778 AV785:AV788 AV795:AV798 AV805:AV808 AV815:AV818 AV825:AV828 AV835:AV838 AV845:AV848 AV855:AV858 AV865:AV868 AV875:AV878 AV885:AV888 AV895:AV898 AV905:AV908 AV915:AV918 AV925:AV928 AV935:AV938 AV945:AV948 AV955:AV958 AV965:AV968 AV975:AV978 AV985:AV988 AV995:AV998 AV1005:AV1008 AV1015:AV1018 AV1025:AV1028 AV1035:AV1038 AV1045:AV1048 AV1055:AV1058 AV1065:AV1068 AV1075:AV1078 AV1085:AV1088 AV1095:AV1098 AV1105:AV1108 AV1115:AV1118 AV1125:AV1128 AV1135:AV1138 AV1145:AV1148 AV1155:AV1158 AV1165:AV1168 AV1175:AV1178 AV1185:AV1188 AV1195:AV1198 AV1205:AV1208 AV1215:AV1218 AV1225:AV1228 AV1235:AV1238 AV1245:AV1248 AV1255:AV1258 AV1265:AV1268 AV1275:AV1278 AV1285:AV1288 AV1295:AV1298 AV1305:AV1308 AV1315:AV1318 AV1325:AV1328 AV1335:AV1338 AV1345:AV1348 AV1355:AV1358 AV1365:AV1368 AV1375:AV1378 AV1385:AV1388 AV1395:AV1398 AV1405:AV1408 AV1415:AV1418 AV1425:AV1428 AV1435 AV1437:AV1438 AV1445:AV1448 AV1455:AV1458 AV1465:AV1468 AV1475:AV1478 AV1485:AV1488 AV1495:AV1498">
    <cfRule type="cellIs" dxfId="6" priority="15455" operator="greaterThan">
      <formula>0.25</formula>
    </cfRule>
  </conditionalFormatting>
  <conditionalFormatting sqref="AV5:AV8 AV15:AV18 AV25:AV28 AV35:AV38 AV45:AV48 AV55:AV58 AV65:AV68 AV75:AV78 AV85:AV88 AV95:AV98 AV105:AV108 AV115:AV118 AV125:AV128 AV135:AV138 AV145:AV148 AV155:AV158 AV165:AV168 AV175:AV178 AV185:AV188 AV195:AV198 AV205:AV208 AV215:AV218 AV225:AV228 AV235:AV238 AV245:AV248 AV255:AV258 AV265:AV268 AV275:AV278 AV285:AV288 AV295:AV298 AV305:AV308 AV315:AV318 AV325:AV328 AV335:AV338 AV345:AV348 AV355:AV358 AV365:AV368 AV375:AV378 AV385:AV388 AV395:AV398 AV405:AV408 AV415:AV418 AV425:AV428 AV435:AV438 AV445:AV448 AV455:AV458 AV465:AV468 AV475:AV478 AV485:AV488 AV495:AV498 AV505:AV508 AV515:AV518 AV525:AV528 AV535:AV538 AV545:AV548 AV555:AV558 AV565:AV568 AV575:AV578 AV585:AV588 AV595:AV598 AV605:AV608 AV615:AV618 AV625:AV628 AV635:AV638 AV645:AV648 AV655:AV658 AV665:AV668 AV675:AV678 AV685:AV688 AV695:AV698 AV705:AV708 AV715:AV718 AV725:AV728 AV735:AV738 AV745:AV748 AV755:AV758 AV765:AV768 AV775:AV778 AV785:AV788 AV795:AV798 AV805:AV808 AV815:AV818 AV825:AV828 AV835:AV838 AV845:AV848 AV855:AV858 AV865:AV868 AV875:AV878 AV885:AV888 AV895:AV898 AV905:AV908 AV915:AV918 AV925:AV928 AV935:AV938 AV945:AV948 AV955:AV958 AV965:AV968 AV975:AV978 AV985:AV988 AV995:AV998 AV1005:AV1008 AV1015:AV1018 AV1025:AV1028 AV1035:AV1038 AV1045:AV1048 AV1055:AV1058 AV1065:AV1068 AV1075:AV1078 AV1085:AV1088 AV1095:AV1098 AV1105:AV1108 AV1115:AV1118 AV1125:AV1128 AV1135:AV1138 AV1145:AV1148 AV1155:AV1158 AV1165:AV1168 AV1175:AV1178 AV1185:AV1188 AV1195:AV1198 AV1205:AV1208 AV1215:AV1218 AV1225:AV1228 AV1235:AV1238 AV1245:AV1248 AV1255:AV1258 AV1265:AV1268 AV1275:AV1278 AV1285:AV1288 AV1295:AV1298 AV1305:AV1308 AV1315:AV1318 AV1325:AV1328 AV1335:AV1338 AV1345:AV1348 AV1355:AV1358 AV1365:AV1368 AV1375:AV1378 AV1385:AV1388 AV1395:AV1398 AV1405:AV1408 AV1415:AV1418 AV1425:AV1428 AV1445:AV1448 AV1455:AV1458 AV1465:AV1468 AV1475:AV1478 AV1485:AV1488 AV1495:AV1498">
    <cfRule type="cellIs" dxfId="5" priority="15454" stopIfTrue="1" operator="greaterThanOrEqual">
      <formula>0.275</formula>
    </cfRule>
  </conditionalFormatting>
  <conditionalFormatting sqref="AV9 AV19 AV29 AV39 AV49 AV59 AV69 AV79 AV89 AV99 AV109 AV119 AV129 AV139 AV149 AV159 AV169 AV179 AV189 AV199 AV209 AV219 AV229 AV239 AV249 AV259 AV269 AV279 AV289 AV299 AV309 AV319 AV329 AV339 AV349 AV359 AV369 AV379 AV389 AV399 AV409 AV419 AV429 AV439 AV449 AV459 AV469 AV479 AV489 AV499 AV509 AV519 AV529 AV539 AV549 AV559 AV569 AV579 AV589 AV599 AV609 AV619 AV629 AV639 AV649 AV659 AV669 AV679 AV689 AV699 AV709 AV719 AV729 AV739 AV749 AV759 AV769 AV779 AV789 AV799 AV809 AV819 AV829 AV839 AV849 AV859 AV869 AV879 AV889 AV899 AV909 AV919 AV929 AV939 AV949 AV959 AV969 AV979 AV989 AV999 AV1009 AV1019 AV1029 AV1039 AV1049 AV1059 AV1069 AV1079 AV1089 AV1099 AV1109 AV1119 AV1129 AV1139 AV1149 AV1159 AV1169 AV1179 AV1189 AV1199 AV1209 AV1219 AV1229 AV1239 AV1249 AV1259 AV1269 AV1279 AV1289 AV1299 AV1309 AV1319 AV1329 AV1339 AV1349 AV1359 AV1369 AV1379 AV1389 AV1399 AV1409 AV1419 AV1429 AV1439 AV1449 AV1459 AV1469 AV1479 AV1489 AV1499">
    <cfRule type="cellIs" dxfId="4" priority="14801" operator="greaterThan">
      <formula>1</formula>
    </cfRule>
    <cfRule type="cellIs" dxfId="3" priority="14800" stopIfTrue="1" operator="greaterThanOrEqual">
      <formula>1.1</formula>
    </cfRule>
  </conditionalFormatting>
  <conditionalFormatting sqref="AV1435:AV1438">
    <cfRule type="cellIs" dxfId="2" priority="14113" stopIfTrue="1" operator="greaterThanOrEqual">
      <formula>0.275</formula>
    </cfRule>
  </conditionalFormatting>
  <conditionalFormatting sqref="AV1436">
    <cfRule type="cellIs" dxfId="1" priority="14114" operator="greaterThan">
      <formula>0.25</formula>
    </cfRule>
  </conditionalFormatting>
  <conditionalFormatting sqref="CI1">
    <cfRule type="expression" dxfId="0" priority="25000">
      <formula>$CI$1=2</formula>
    </cfRule>
  </conditionalFormatting>
  <dataValidations count="2">
    <dataValidation type="list" allowBlank="1" showInputMessage="1" showErrorMessage="1" sqref="A2 A12 A22 A32 A42 A52 A62 A72 A82 A92 A102 A112 A122 A132 A142 A152 A162 A172 A182 A192 A202 A212 A222 A232 A242 A252 A262 A272 A282 A292 A302 A312 A322 A332 A342 A352 A362 A372 A382 A392 A402 A412 A422 A432 A442 A452 A462 A472 A482 A492 A502 A512 A522 A532 A542 A552 A562 A572 A582 A592 A602 A612 A622 A632 A642 A652 A662 A672 A682 A692 A702 A712 A722 A732 A742 A752 A762 A772 A782 A792 A802 A812 A822 A832 A842 A852 A862 A872 A882 A892 A902 A912 A922 A932 A942 A952 A962 A972 A982 A992 A1002 A1012 A1022 A1032 A1042 A1052 A1062 A1072 A1082 A1092 A1102 A1112 A1122 A1132 A1142 A1152 A1162 A1172 A1182 A1192 A1202 A1212 A1222 A1232 A1242 A1252 A1262 A1272 A1282 A1292 A1302 A1312 A1322 A1332 A1342 A1352 A1362 A1372 A1382 A1392 A1402 A1412 A1422 A1432 A1442 A1452 A1462 A1472 A1482 A1492" xr:uid="{00000000-0002-0000-0200-000000000000}">
      <formula1>$BL$2:$BL$5</formula1>
    </dataValidation>
    <dataValidation type="whole" allowBlank="1" showInputMessage="1" showErrorMessage="1" sqref="C5:C8 E5:E8 G5:G8 I5:I8 K5:K8 M5:M8 O5:O8 Q5:Q8 S5:S8 U5:U8 W5:W8 Y5:Y8 AA5:AA8 AC5:AC8 AE5:AE8 AG5:AG8 AI5:AI8 AK5:AK8 AM5:AM8 AO5:AO8 AQ5:AQ8 AS5:AS8 C15:C18 E15:E18 G15:G18 I15:I18 K15:K18 M15:M18 O15:O18 Q15:Q18 S15:S18 U15:U18 W15:W18 Y15:Y18 AA15:AA18 AC15:AC18 AE15:AE18 AG15:AG18 AI15:AI18 AK15:AK18 AM15:AM18 AO15:AO18 AQ15:AQ18 AS15:AS18 C25:C28 E25:E28 G25:G28 I25:I28 K25:K28 M25:M28 O25:O28 Q25:Q28 S25:S28 U25:U28 W25:W28 Y25:Y28 AA25:AA28 AC25:AC28 AE25:AE28 AG25:AG28 AI25:AI28 AK25:AK28 AM25:AM28 AO25:AO28 AQ25:AQ28 AS25:AS28 C35:C38 E35:E38 G35:G38 I35:I38 K35:K38 M35:M38 O35:O38 Q35:Q38 S35:S38 U35:U38 W35:W38 Y35:Y38 AA35:AA38 AC35:AC38 AE35:AE38 AG35:AG38 AI35:AI38 AK35:AK38 AM35:AM38 AO35:AO38 AQ35:AQ38 AS35:AS38 C45:C48 E45:E48 G45:G48 I45:I48 K45:K48 M45:M48 O45:O48 Q45:Q48 S45:S48 U45:U48 W45:W48 Y45:Y48 AA45:AA48 AC45:AC48 AE45:AE48 AG45:AG48 AI45:AI48 AK45:AK48 AM45:AM48 AO45:AO48 AQ45:AQ48 AS45:AS48 C55:C58 E55:E58 G55:G58 I55:I58 K55:K58 M55:M58 O55:O58 Q55:Q58 S55:S58 U55:U58 W55:W58 Y55:Y58 AA55:AA58 AC55:AC58 AE55:AE58 AG55:AG58 AI55:AI58 AK55:AK58 AM55:AM58 AO55:AO58 AQ55:AQ58 AS55:AS58 C65:C68 E65:E68 G65:G68 I65:I68 K65:K68 M65:M68 O65:O68 Q65:Q68 S65:S68 U65:U68 W65:W68 Y65:Y68 AA65:AA68 AC65:AC68 AE65:AE68 AG65:AG68 AI65:AI68 AK65:AK68 AM65:AM68 AO65:AO68 AQ65:AQ68 AS65:AS68 C75:C78 E75:E78 G75:G78 I75:I78 K75:K78 M75:M78 O75:O78 Q75:Q78 S75:S78 U75:U78 W75:W78 Y75:Y78 AA75:AA78 AC75:AC78 AE75:AE78 AG75:AG78 AI75:AI78 AK75:AK78 AM75:AM78 AO75:AO78 AQ75:AQ78 AS75:AS78 C85:C88 E85:E88 G85:G88 I85:I88 K85:K88 M85:M88 O85:O88 Q85:Q88 S85:S88 U85:U88 W85:W88 Y85:Y88 AA85:AA88 AC85:AC88 AE85:AE88 AG85:AG88 AI85:AI88 AK85:AK88 AM85:AM88 AO85:AO88 AQ85:AQ88 AS85:AS88 C95:C98 E95:E98 G95:G98 I95:I98 K95:K98 M95:M98 O95:O98 Q95:Q98 S95:S98 U95:U98 W95:W98 Y95:Y98 AA95:AA98 AC95:AC98 AE95:AE98 AG95:AG98 AI95:AI98 AK95:AK98 AM95:AM98 AO95:AO98 AQ95:AQ98 AS95:AS98 C105:C108 E105:E108 G105:G108 I105:I108 K105:K108 M105:M108 O105:O108 Q105:Q108 S105:S108 U105:U108 W105:W108 Y105:Y108 AA105:AA108 AC105:AC108 AE105:AE108 AG105:AG108 AI105:AI108 AK105:AK108 AM105:AM108 AO105:AO108 AQ105:AQ108 AS105:AS108 C115:C118 E115:E118 G115:G118 I115:I118 K115:K118 M115:M118 O115:O118 Q115:Q118 S115:S118 U115:U118 W115:W118 Y115:Y118 AA115:AA118 AC115:AC118 AE115:AE118 AG115:AG118 AI115:AI118 AK115:AK118 AM115:AM118 AO115:AO118 AQ115:AQ118 AS115:AS118 C125:C128 E125:E128 G125:G128 I125:I128 K125:K128 M125:M128 O125:O128 Q125:Q128 S125:S128 U125:U128 W125:W128 Y125:Y128 AA125:AA128 AC125:AC128 AE125:AE128 AG125:AG128 AI125:AI128 AK125:AK128 AM125:AM128 AO125:AO128 AQ125:AQ128 AS125:AS128 C135:C138 E135:E138 G135:G138 I135:I138 K135:K138 M135:M138 O135:O138 Q135:Q138 S135:S138 U135:U138 W135:W138 Y135:Y138 AA135:AA138 AC135:AC138 AE135:AE138 AG135:AG138 AI135:AI138 AK135:AK138 AM135:AM138 AO135:AO138 AQ135:AQ138 AS135:AS138 C145:C148 E145:E148 G145:G148 I145:I148 K145:K148 M145:M148 O145:O148 Q145:Q148 S145:S148 U145:U148 W145:W148 Y145:Y148 AA145:AA148 AC145:AC148 AE145:AE148 AG145:AG148 AI145:AI148 AK145:AK148 AM145:AM148 AO145:AO148 AQ145:AQ148 AS145:AS148 C155:C158 E155:E158 G155:G158 I155:I158 K155:K158 M155:M158 O155:O158 Q155:Q158 S155:S158 U155:U158 W155:W158 Y155:Y158 AA155:AA158 AC155:AC158 AE155:AE158 AG155:AG158 AI155:AI158 AK155:AK158 AM155:AM158 AO155:AO158 AQ155:AQ158 AS155:AS158 C165:C168 E165:E168 G165:G168 I165:I168 K165:K168 M165:M168 O165:O168 Q165:Q168 S165:S168 U165:U168 W165:W168 Y165:Y168 AA165:AA168 AC165:AC168 AE165:AE168 AG165:AG168 AI165:AI168 AK165:AK168 AM165:AM168 AO165:AO168 AQ165:AQ168 AS165:AS168 C175:C178 E175:E178 G175:G178 I175:I178 K175:K178 M175:M178 O175:O178 Q175:Q178 S175:S178 U175:U178 W175:W178 Y175:Y178 AA175:AA178 AC175:AC178 AE175:AE178 AG175:AG178 AI175:AI178 AK175:AK178 AM175:AM178 AO175:AO178 AQ175:AQ178 AS175:AS178 C185:C188 E185:E188 G185:G188 I185:I188 K185:K188 M185:M188 O185:O188 Q185:Q188 S185:S188 U185:U188 W185:W188 Y185:Y188 AA185:AA188 AC185:AC188 AE185:AE188 AG185:AG188 AI185:AI188 AK185:AK188 AM185:AM188 AO185:AO188 AQ185:AQ188 AS185:AS188 C195:C198 E195:E198 G195:G198 I195:I198 K195:K198 M195:M198 O195:O198 Q195:Q198 S195:S198 U195:U198 W195:W198 Y195:Y198 AA195:AA198 AC195:AC198 AE195:AE198 AG195:AG198 AI195:AI198 AK195:AK198 AM195:AM198 AO195:AO198 AQ195:AQ198 AS195:AS198 C205:C208 E205:E208 G205:G208 I205:I208 K205:K208 M205:M208 O205:O208 Q205:Q208 S205:S208 U205:U208 W205:W208 Y205:Y208 AA205:AA208 AC205:AC208 AE205:AE208 AG205:AG208 AI205:AI208 AK205:AK208 AM205:AM208 AO205:AO208 AQ205:AQ208 AS205:AS208 C215:C218 E215:E218 G215:G218 I215:I218 K215:K218 M215:M218 O215:O218 Q215:Q218 S215:S218 U215:U218 W215:W218 Y215:Y218 AA215:AA218 AC215:AC218 AE215:AE218 AG215:AG218 AI215:AI218 AK215:AK218 AM215:AM218 AO215:AO218 AQ215:AQ218 AS215:AS218 C225:C228 E225:E228 G225:G228 I225:I228 K225:K228 M225:M228 O225:O228 Q225:Q228 S225:S228 U225:U228 W225:W228 Y225:Y228 AA225:AA228 AC225:AC228 AE225:AE228 AG225:AG228 AI225:AI228 AK225:AK228 AM225:AM228 AO225:AO228 AQ225:AQ228 AS225:AS228 C235:C238 E235:E238 G235:G238 I235:I238 K235:K238 M235:M238 O235:O238 Q235:Q238 S235:S238 U235:U238 W235:W238 Y235:Y238 AA235:AA238 AC235:AC238 AE235:AE238 AG235:AG238 AI235:AI238 AK235:AK238 AM235:AM238 AO235:AO238 AQ235:AQ238 AS235:AS238 C245:C248 E245:E248 G245:G248 I245:I248 K245:K248 M245:M248 O245:O248 Q245:Q248 S245:S248 U245:U248 W245:W248 Y245:Y248 AA245:AA248 AC245:AC248 AE245:AE248 AG245:AG248 AI245:AI248 AK245:AK248 AM245:AM248 AO245:AO248 AQ245:AQ248 AS245:AS248 C255:C258 E255:E258 G255:G258 I255:I258 K255:K258 M255:M258 O255:O258 Q255:Q258 S255:S258 U255:U258 W255:W258 Y255:Y258 AA255:AA258 AC255:AC258 AE255:AE258 AG255:AG258 AI255:AI258 AK255:AK258 AM255:AM258 AO255:AO258 AQ255:AQ258 AS255:AS258 C265:C268 E265:E268 G265:G268 I265:I268 K265:K268 M265:M268 O265:O268 Q265:Q268 S265:S268 U265:U268 W265:W268 Y265:Y268 AA265:AA268 AC265:AC268 AE265:AE268 AG265:AG268 AI265:AI268 AK265:AK268 AM265:AM268 AO265:AO268 AQ265:AQ268 AS265:AS268 C275:C278 E275:E278 G275:G278 I275:I278 K275:K278 M275:M278 O275:O278 Q275:Q278 S275:S278 U275:U278 W275:W278 Y275:Y278 AA275:AA278 AC275:AC278 AE275:AE278 AG275:AG278 AI275:AI278 AK275:AK278 AM275:AM278 AO275:AO278 AQ275:AQ278 AS275:AS278 C285:C288 E285:E288 G285:G288 I285:I288 K285:K288 M285:M288 O285:O288 Q285:Q288 S285:S288 U285:U288 W285:W288 Y285:Y288 AA285:AA288 AC285:AC288 AE285:AE288 AG285:AG288 AI285:AI288 AK285:AK288 AM285:AM288 AO285:AO288 AQ285:AQ288 AS285:AS288 C295:C298 E295:E298 G295:G298 I295:I298 K295:K298 M295:M298 O295:O298 Q295:Q298 S295:S298 U295:U298 W295:W298 Y295:Y298 AA295:AA298 AC295:AC298 AE295:AE298 AG295:AG298 AI295:AI298 AK295:AK298 AM295:AM298 AO295:AO298 AQ295:AQ298 AS295:AS298 C305:C308 E305:E308 G305:G308 I305:I308 K305:K308 M305:M308 O305:O308 Q305:Q308 S305:S308 U305:U308 W305:W308 Y305:Y308 AA305:AA308 AC305:AC308 AE305:AE308 AG305:AG308 AI305:AI308 AK305:AK308 AM305:AM308 AO305:AO308 AQ305:AQ308 AS305:AS308 C315:C318 E315:E318 G315:G318 I315:I318 K315:K318 M315:M318 O315:O318 Q315:Q318 S315:S318 U315:U318 W315:W318 Y315:Y318 AA315:AA318 AC315:AC318 AE315:AE318 AG315:AG318 AI315:AI318 AK315:AK318 AM315:AM318 AO315:AO318 AQ315:AQ318 AS315:AS318 C325:C328 E325:E328 G325:G328 I325:I328 K325:K328 M325:M328 O325:O328 Q325:Q328 S325:S328 U325:U328 W325:W328 Y325:Y328 AA325:AA328 AC325:AC328 AE325:AE328 AG325:AG328 AI325:AI328 AK325:AK328 AM325:AM328 AO325:AO328 AQ325:AQ328 AS325:AS328 C335:C338 E335:E338 G335:G338 I335:I338 K335:K338 M335:M338 O335:O338 Q335:Q338 S335:S338 U335:U338 W335:W338 Y335:Y338 AA335:AA338 AC335:AC338 AE335:AE338 AG335:AG338 AI335:AI338 AK335:AK338 AM335:AM338 AO335:AO338 AQ335:AQ338 AS335:AS338 C345:C348 E345:E348 G345:G348 I345:I348 K345:K348 M345:M348 O345:O348 Q345:Q348 S345:S348 U345:U348 W345:W348 Y345:Y348 AA345:AA348 AC345:AC348 AE345:AE348 AG345:AG348 AI345:AI348 AK345:AK348 AM345:AM348 AO345:AO348 AQ345:AQ348 AS345:AS348 C355:C358 E355:E358 G355:G358 I355:I358 K355:K358 M355:M358 O355:O358 Q355:Q358 S355:S358 U355:U358 W355:W358 Y355:Y358 AA355:AA358 AC355:AC358 AE355:AE358 AG355:AG358 AI355:AI358 AK355:AK358 AM355:AM358 AO355:AO358 AQ355:AQ358 AS355:AS358 C365:C368 E365:E368 G365:G368 I365:I368 K365:K368 M365:M368 O365:O368 Q365:Q368 S365:S368 U365:U368 W365:W368 Y365:Y368 AA365:AA368 AC365:AC368 AE365:AE368 AG365:AG368 AI365:AI368 AK365:AK368 AM365:AM368 AO365:AO368 AQ365:AQ368 AS365:AS368 C375:C378 E375:E378 G375:G378 I375:I378 K375:K378 M375:M378 O375:O378 Q375:Q378 S375:S378 U375:U378 W375:W378 Y375:Y378 AA375:AA378 AC375:AC378 AE375:AE378 AG375:AG378 AI375:AI378 AK375:AK378 AM375:AM378 AO375:AO378 AQ375:AQ378 AS375:AS378 C385:C388 E385:E388 G385:G388 I385:I388 K385:K388 M385:M388 O385:O388 Q385:Q388 S385:S388 U385:U388 W385:W388 Y385:Y388 AA385:AA388 AC385:AC388 AE385:AE388 AG385:AG388 AI385:AI388 AK385:AK388 AM385:AM388 AO385:AO388 AQ385:AQ388 AS385:AS388 C395:C398 E395:E398 G395:G398 I395:I398 K395:K398 M395:M398 O395:O398 Q395:Q398 S395:S398 U395:U398 W395:W398 Y395:Y398 AA395:AA398 AC395:AC398 AE395:AE398 AG395:AG398 AI395:AI398 AK395:AK398 AM395:AM398 AO395:AO398 AQ395:AQ398 AS395:AS398 C405:C408 E405:E408 G405:G408 I405:I408 K405:K408 M405:M408 O405:O408 Q405:Q408 S405:S408 U405:U408 W405:W408 Y405:Y408 AA405:AA408 AC405:AC408 AE405:AE408 AG405:AG408 AI405:AI408 AK405:AK408 AM405:AM408 AO405:AO408 AQ405:AQ408 AS405:AS408 C415:C418 E415:E418 G415:G418 I415:I418 K415:K418 M415:M418 O415:O418 Q415:Q418 S415:S418 U415:U418 W415:W418 Y415:Y418 AA415:AA418 AC415:AC418 AE415:AE418 AG415:AG418 AI415:AI418 AK415:AK418 AM415:AM418 AO415:AO418 AQ415:AQ418 AS415:AS418 C425:C428 E425:E428 G425:G428 I425:I428 K425:K428 M425:M428 O425:O428 Q425:Q428 S425:S428 U425:U428 W425:W428 Y425:Y428 AA425:AA428 AC425:AC428 AE425:AE428 AG425:AG428 AI425:AI428 AK425:AK428 AM425:AM428 AO425:AO428 AQ425:AQ428 AS425:AS428 C435:C438 E435:E438 G435:G438 I435:I438 K435:K438 M435:M438 O435:O438 Q435:Q438 S435:S438 U435:U438 W435:W438 Y435:Y438 AA435:AA438 AC435:AC438 AE435:AE438 AG435:AG438 AI435:AI438 AK435:AK438 AM435:AM438 AO435:AO438 AQ435:AQ438 AS435:AS438 C445:C448 E445:E448 G445:G448 I445:I448 K445:K448 M445:M448 O445:O448 Q445:Q448 S445:S448 U445:U448 W445:W448 Y445:Y448 AA445:AA448 AC445:AC448 AE445:AE448 AG445:AG448 AI445:AI448 AK445:AK448 AM445:AM448 AO445:AO448 AQ445:AQ448 AS445:AS448 C455:C458 E455:E458 G455:G458 I455:I458 K455:K458 M455:M458 O455:O458 Q455:Q458 S455:S458 U455:U458 W455:W458 Y455:Y458 AA455:AA458 AC455:AC458 AE455:AE458 AG455:AG458 AI455:AI458 AK455:AK458 AM455:AM458 AO455:AO458 AQ455:AQ458 AS455:AS458 C465:C468 E465:E468 G465:G468 I465:I468 K465:K468 M465:M468 O465:O468 Q465:Q468 S465:S468 U465:U468 W465:W468 Y465:Y468 AA465:AA468 AC465:AC468 AE465:AE468 AG465:AG468 AI465:AI468 AK465:AK468 AM465:AM468 AO465:AO468 AQ465:AQ468 AS465:AS468 C475:C478 E475:E478 G475:G478 I475:I478 K475:K478 M475:M478 O475:O478 Q475:Q478 S475:S478 U475:U478 W475:W478 Y475:Y478 AA475:AA478 AC475:AC478 AE475:AE478 AG475:AG478 AI475:AI478 AK475:AK478 AM475:AM478 AO475:AO478 AQ475:AQ478 AS475:AS478 C485:C488 E485:E488 G485:G488 I485:I488 K485:K488 M485:M488 O485:O488 Q485:Q488 S485:S488 U485:U488 W485:W488 Y485:Y488 AA485:AA488 AC485:AC488 AE485:AE488 AG485:AG488 AI485:AI488 AK485:AK488 AM485:AM488 AO485:AO488 AQ485:AQ488 AS485:AS488 C495:C498 E495:E498 G495:G498 I495:I498 K495:K498 M495:M498 O495:O498 Q495:Q498 S495:S498 U495:U498 W495:W498 Y495:Y498 AA495:AA498 AC495:AC498 AE495:AE498 AG495:AG498 AI495:AI498 AK495:AK498 AM495:AM498 AO495:AO498 AQ495:AQ498 AS495:AS498 C505:C508 E505:E508 G505:G508 I505:I508 K505:K508 M505:M508 O505:O508 Q505:Q508 S505:S508 U505:U508 W505:W508 Y505:Y508 AA505:AA508 AC505:AC508 AE505:AE508 AG505:AG508 AI505:AI508 AK505:AK508 AM505:AM508 AO505:AO508 AQ505:AQ508 AS505:AS508 C515:C518 E515:E518 G515:G518 I515:I518 K515:K518 M515:M518 O515:O518 Q515:Q518 S515:S518 U515:U518 W515:W518 Y515:Y518 AA515:AA518 AC515:AC518 AE515:AE518 AG515:AG518 AI515:AI518 AK515:AK518 AM515:AM518 AO515:AO518 AQ515:AQ518 AS515:AS518 C525:C528 E525:E528 G525:G528 I525:I528 K525:K528 M525:M528 O525:O528 Q525:Q528 S525:S528 U525:U528 W525:W528 Y525:Y528 AA525:AA528 AC525:AC528 AE525:AE528 AG525:AG528 AI525:AI528 AK525:AK528 AM525:AM528 AO525:AO528 AQ525:AQ528 AS525:AS528 C535:C538 E535:E538 G535:G538 I535:I538 K535:K538 M535:M538 O535:O538 Q535:Q538 S535:S538 U535:U538 W535:W538 Y535:Y538 AA535:AA538 AC535:AC538 AE535:AE538 AG535:AG538 AI535:AI538 AK535:AK538 AM535:AM538 AO535:AO538 AQ535:AQ538 AS535:AS538 C545:C548 E545:E548 G545:G548 I545:I548 K545:K548 M545:M548 O545:O548 Q545:Q548 S545:S548 U545:U548 W545:W548 Y545:Y548 AA545:AA548 AC545:AC548 AE545:AE548 AG545:AG548 AI545:AI548 AK545:AK548 AM545:AM548 AO545:AO548 AQ545:AQ548 AS545:AS548 C555:C558 E555:E558 G555:G558 I555:I558 K555:K558 M555:M558 O555:O558 Q555:Q558 S555:S558 U555:U558 W555:W558 Y555:Y558 AA555:AA558 AC555:AC558 AE555:AE558 AG555:AG558 AI555:AI558 AK555:AK558 AM555:AM558 AO555:AO558 AQ555:AQ558 AS555:AS558 C565:C568 E565:E568 G565:G568 I565:I568 K565:K568 M565:M568 O565:O568 Q565:Q568 S565:S568 U565:U568 W565:W568 Y565:Y568 AA565:AA568 AC565:AC568 AE565:AE568 AG565:AG568 AI565:AI568 AK565:AK568 AM565:AM568 AO565:AO568 AQ565:AQ568 AS565:AS568 C575:C578 E575:E578 G575:G578 I575:I578 K575:K578 M575:M578 O575:O578 Q575:Q578 S575:S578 U575:U578 W575:W578 Y575:Y578 AA575:AA578 AC575:AC578 AE575:AE578 AG575:AG578 AI575:AI578 AK575:AK578 AM575:AM578 AO575:AO578 AQ575:AQ578 AS575:AS578 C585:C588 E585:E588 G585:G588 I585:I588 K585:K588 M585:M588 O585:O588 Q585:Q588 S585:S588 U585:U588 W585:W588 Y585:Y588 AA585:AA588 AC585:AC588 AE585:AE588 AG585:AG588 AI585:AI588 AK585:AK588 AM585:AM588 AO585:AO588 AQ585:AQ588 AS585:AS588 C595:C598 E595:E598 G595:G598 I595:I598 K595:K598 M595:M598 O595:O598 Q595:Q598 S595:S598 U595:U598 W595:W598 Y595:Y598 AA595:AA598 AC595:AC598 AE595:AE598 AG595:AG598 AI595:AI598 AK595:AK598 AM595:AM598 AO595:AO598 AQ595:AQ598 AS595:AS598 C605:C608 E605:E608 G605:G608 I605:I608 K605:K608 M605:M608 O605:O608 Q605:Q608 S605:S608 U605:U608 W605:W608 Y605:Y608 AA605:AA608 AC605:AC608 AE605:AE608 AG605:AG608 AI605:AI608 AK605:AK608 AM605:AM608 AO605:AO608 AQ605:AQ608 AS605:AS608 C615:C618 E615:E618 G615:G618 I615:I618 K615:K618 M615:M618 O615:O618 Q615:Q618 S615:S618 U615:U618 W615:W618 Y615:Y618 AA615:AA618 AC615:AC618 AE615:AE618 AG615:AG618 AI615:AI618 AK615:AK618 AM615:AM618 AO615:AO618 AQ615:AQ618 AS615:AS618 C625:C628 E625:E628 G625:G628 I625:I628 K625:K628 M625:M628 O625:O628 Q625:Q628 S625:S628 U625:U628 W625:W628 Y625:Y628 AA625:AA628 AC625:AC628 AE625:AE628 AG625:AG628 AI625:AI628 AK625:AK628 AM625:AM628 AO625:AO628 AQ625:AQ628 AS625:AS628 C635:C638 E635:E638 G635:G638 I635:I638 K635:K638 M635:M638 O635:O638 Q635:Q638 S635:S638 U635:U638 W635:W638 Y635:Y638 AA635:AA638 AC635:AC638 AE635:AE638 AG635:AG638 AI635:AI638 AK635:AK638 AM635:AM638 AO635:AO638 AQ635:AQ638 AS635:AS638 C645:C648 E645:E648 G645:G648 I645:I648 K645:K648 M645:M648 O645:O648 Q645:Q648 S645:S648 U645:U648 W645:W648 Y645:Y648 AA645:AA648 AC645:AC648 AE645:AE648 AG645:AG648 AI645:AI648 AK645:AK648 AM645:AM648 AO645:AO648 AQ645:AQ648 AS645:AS648 C655:C658 E655:E658 G655:G658 I655:I658 K655:K658 M655:M658 O655:O658 Q655:Q658 S655:S658 U655:U658 W655:W658 Y655:Y658 AA655:AA658 AC655:AC658 AE655:AE658 AG655:AG658 AI655:AI658 AK655:AK658 AM655:AM658 AO655:AO658 AQ655:AQ658 AS655:AS658 C665:C668 E665:E668 G665:G668 I665:I668 K665:K668 M665:M668 O665:O668 Q665:Q668 S665:S668 U665:U668 W665:W668 Y665:Y668 AA665:AA668 AC665:AC668 AE665:AE668 AG665:AG668 AI665:AI668 AK665:AK668 AM665:AM668 AO665:AO668 AQ665:AQ668 AS665:AS668 C675:C678 E675:E678 G675:G678 I675:I678 K675:K678 M675:M678 O675:O678 Q675:Q678 S675:S678 U675:U678 W675:W678 Y675:Y678 AA675:AA678 AC675:AC678 AE675:AE678 AG675:AG678 AI675:AI678 AK675:AK678 AM675:AM678 AO675:AO678 AQ675:AQ678 AS675:AS678 C685:C688 E685:E688 G685:G688 I685:I688 K685:K688 M685:M688 O685:O688 Q685:Q688 S685:S688 U685:U688 W685:W688 Y685:Y688 AA685:AA688 AC685:AC688 AE685:AE688 AG685:AG688 AI685:AI688 AK685:AK688 AM685:AM688 AO685:AO688 AQ685:AQ688 AS685:AS688 C695:C698 E695:E698 G695:G698 I695:I698 K695:K698 M695:M698 O695:O698 Q695:Q698 S695:S698 U695:U698 W695:W698 Y695:Y698 AA695:AA698 AC695:AC698 AE695:AE698 AG695:AG698 AI695:AI698 AK695:AK698 AM695:AM698 AO695:AO698 AQ695:AQ698 AS695:AS698 C705:C708 E705:E708 G705:G708 I705:I708 K705:K708 M705:M708 O705:O708 Q705:Q708 S705:S708 U705:U708 W705:W708 Y705:Y708 AA705:AA708 AC705:AC708 AE705:AE708 AG705:AG708 AI705:AI708 AK705:AK708 AM705:AM708 AO705:AO708 AQ705:AQ708 AS705:AS708 C715:C718 E715:E718 G715:G718 I715:I718 K715:K718 M715:M718 O715:O718 Q715:Q718 S715:S718 U715:U718 W715:W718 Y715:Y718 AA715:AA718 AC715:AC718 AE715:AE718 AG715:AG718 AI715:AI718 AK715:AK718 AM715:AM718 AO715:AO718 AQ715:AQ718 AS715:AS718 C725:C728 E725:E728 G725:G728 I725:I728 K725:K728 M725:M728 O725:O728 Q725:Q728 S725:S728 U725:U728 W725:W728 Y725:Y728 AA725:AA728 AC725:AC728 AE725:AE728 AG725:AG728 AI725:AI728 AK725:AK728 AM725:AM728 AO725:AO728 AQ725:AQ728 AS725:AS728 C735:C738 E735:E738 G735:G738 I735:I738 K735:K738 M735:M738 O735:O738 Q735:Q738 S735:S738 U735:U738 W735:W738 Y735:Y738 AA735:AA738 AC735:AC738 AE735:AE738 AG735:AG738 AI735:AI738 AK735:AK738 AM735:AM738 AO735:AO738 AQ735:AQ738 AS735:AS738 C745:C748 E745:E748 G745:G748 I745:I748 K745:K748 M745:M748 O745:O748 Q745:Q748 S745:S748 U745:U748 W745:W748 Y745:Y748 AA745:AA748 AC745:AC748 AE745:AE748 AG745:AG748 AI745:AI748 AK745:AK748 AM745:AM748 AO745:AO748 AQ745:AQ748 AS745:AS748 C755:C758 E755:E758 G755:G758 I755:I758 K755:K758 M755:M758 O755:O758 Q755:Q758 S755:S758 U755:U758 W755:W758 Y755:Y758 AA755:AA758 AC755:AC758 AE755:AE758 AG755:AG758 AI755:AI758 AK755:AK758 AM755:AM758 AO755:AO758 AQ755:AQ758 AS755:AS758 C765:C768 E765:E768 G765:G768 I765:I768 K765:K768 M765:M768 O765:O768 Q765:Q768 S765:S768 U765:U768 W765:W768 Y765:Y768 AA765:AA768 AC765:AC768 AE765:AE768 AG765:AG768 AI765:AI768 AK765:AK768 AM765:AM768 AO765:AO768 AQ765:AQ768 AS765:AS768 C775:C778 E775:E778 G775:G778 I775:I778 K775:K778 M775:M778 O775:O778 Q775:Q778 S775:S778 U775:U778 W775:W778 Y775:Y778 AA775:AA778 AC775:AC778 AE775:AE778 AG775:AG778 AI775:AI778 AK775:AK778 AM775:AM778 AO775:AO778 AQ775:AQ778 AS775:AS778 C785:C788 E785:E788 G785:G788 I785:I788 K785:K788 M785:M788 O785:O788 Q785:Q788 S785:S788 U785:U788 W785:W788 Y785:Y788 AA785:AA788 AC785:AC788 AE785:AE788 AG785:AG788 AI785:AI788 AK785:AK788 AM785:AM788 AO785:AO788 AQ785:AQ788 AS785:AS788 C795:C798 E795:E798 G795:G798 I795:I798 K795:K798 M795:M798 O795:O798 Q795:Q798 S795:S798 U795:U798 W795:W798 Y795:Y798 AA795:AA798 AC795:AC798 AE795:AE798 AG795:AG798 AI795:AI798 AK795:AK798 AM795:AM798 AO795:AO798 AQ795:AQ798 AS795:AS798 C805:C808 E805:E808 G805:G808 I805:I808 K805:K808 M805:M808 O805:O808 Q805:Q808 S805:S808 U805:U808 W805:W808 Y805:Y808 AA805:AA808 AC805:AC808 AE805:AE808 AG805:AG808 AI805:AI808 AK805:AK808 AM805:AM808 AO805:AO808 AQ805:AQ808 AS805:AS808 C815:C818 E815:E818 G815:G818 I815:I818 K815:K818 M815:M818 O815:O818 Q815:Q818 S815:S818 U815:U818 W815:W818 Y815:Y818 AA815:AA818 AC815:AC818 AE815:AE818 AG815:AG818 AI815:AI818 AK815:AK818 AM815:AM818 AO815:AO818 AQ815:AQ818 AS815:AS818 C825:C828 E825:E828 G825:G828 I825:I828 K825:K828 M825:M828 O825:O828 Q825:Q828 S825:S828 U825:U828 W825:W828 Y825:Y828 AA825:AA828 AC825:AC828 AE825:AE828 AG825:AG828 AI825:AI828 AK825:AK828 AM825:AM828 AO825:AO828 AQ825:AQ828 AS825:AS828 C835:C838 E835:E838 G835:G838 I835:I838 K835:K838 M835:M838 O835:O838 Q835:Q838 S835:S838 U835:U838 W835:W838 Y835:Y838 AA835:AA838 AC835:AC838 AE835:AE838 AG835:AG838 AI835:AI838 AK835:AK838 AM835:AM838 AO835:AO838 AQ835:AQ838 AS835:AS838 C845:C848 E845:E848 G845:G848 I845:I848 K845:K848 M845:M848 O845:O848 Q845:Q848 S845:S848 U845:U848 W845:W848 Y845:Y848 AA845:AA848 AC845:AC848 AE845:AE848 AG845:AG848 AI845:AI848 AK845:AK848 AM845:AM848 AO845:AO848 AQ845:AQ848 AS845:AS848 C855:C858 E855:E858 G855:G858 I855:I858 K855:K858 M855:M858 O855:O858 Q855:Q858 S855:S858 U855:U858 W855:W858 Y855:Y858 AA855:AA858 AC855:AC858 AE855:AE858 AG855:AG858 AI855:AI858 AK855:AK858 AM855:AM858 AO855:AO858 AQ855:AQ858 AS855:AS858 C865:C868 E865:E868 G865:G868 I865:I868 K865:K868 M865:M868 O865:O868 Q865:Q868 S865:S868 U865:U868 W865:W868 Y865:Y868 AA865:AA868 AC865:AC868 AE865:AE868 AG865:AG868 AI865:AI868 AK865:AK868 AM865:AM868 AO865:AO868 AQ865:AQ868 AS865:AS868 C875:C878 E875:E878 G875:G878 I875:I878 K875:K878 M875:M878 O875:O878 Q875:Q878 S875:S878 U875:U878 W875:W878 Y875:Y878 AA875:AA878 AC875:AC878 AE875:AE878 AG875:AG878 AI875:AI878 AK875:AK878 AM875:AM878 AO875:AO878 AQ875:AQ878 AS875:AS878 C885:C888 E885:E888 G885:G888 I885:I888 K885:K888 M885:M888 O885:O888 Q885:Q888 S885:S888 U885:U888 W885:W888 Y885:Y888 AA885:AA888 AC885:AC888 AE885:AE888 AG885:AG888 AI885:AI888 AK885:AK888 AM885:AM888 AO885:AO888 AQ885:AQ888 AS885:AS888 C895:C898 E895:E898 G895:G898 I895:I898 K895:K898 M895:M898 O895:O898 Q895:Q898 S895:S898 U895:U898 W895:W898 Y895:Y898 AA895:AA898 AC895:AC898 AE895:AE898 AG895:AG898 AI895:AI898 AK895:AK898 AM895:AM898 AO895:AO898 AQ895:AQ898 AS895:AS898 C905:C908 E905:E908 G905:G908 I905:I908 K905:K908 M905:M908 O905:O908 Q905:Q908 S905:S908 U905:U908 W905:W908 Y905:Y908 AA905:AA908 AC905:AC908 AE905:AE908 AG905:AG908 AI905:AI908 AK905:AK908 AM905:AM908 AO905:AO908 AQ905:AQ908 AS905:AS908 C915:C918 E915:E918 G915:G918 I915:I918 K915:K918 M915:M918 O915:O918 Q915:Q918 S915:S918 U915:U918 W915:W918 Y915:Y918 AA915:AA918 AC915:AC918 AE915:AE918 AG915:AG918 AI915:AI918 AK915:AK918 AM915:AM918 AO915:AO918 AQ915:AQ918 AS915:AS918 C925:C928 E925:E928 G925:G928 I925:I928 K925:K928 M925:M928 O925:O928 Q925:Q928 S925:S928 U925:U928 W925:W928 Y925:Y928 AA925:AA928 AC925:AC928 AE925:AE928 AG925:AG928 AI925:AI928 AK925:AK928 AM925:AM928 AO925:AO928 AQ925:AQ928 AS925:AS928 C935:C938 E935:E938 G935:G938 I935:I938 K935:K938 M935:M938 O935:O938 Q935:Q938 S935:S938 U935:U938 W935:W938 Y935:Y938 AA935:AA938 AC935:AC938 AE935:AE938 AG935:AG938 AI935:AI938 AK935:AK938 AM935:AM938 AO935:AO938 AQ935:AQ938 AS935:AS938 C945:C948 E945:E948 G945:G948 I945:I948 K945:K948 M945:M948 O945:O948 Q945:Q948 S945:S948 U945:U948 W945:W948 Y945:Y948 AA945:AA948 AC945:AC948 AE945:AE948 AG945:AG948 AI945:AI948 AK945:AK948 AM945:AM948 AO945:AO948 AQ945:AQ948 AS945:AS948 C955:C958 E955:E958 G955:G958 I955:I958 K955:K958 M955:M958 O955:O958 Q955:Q958 S955:S958 U955:U958 W955:W958 Y955:Y958 AA955:AA958 AC955:AC958 AE955:AE958 AG955:AG958 AI955:AI958 AK955:AK958 AM955:AM958 AO955:AO958 AQ955:AQ958 AS955:AS958 C965:C968 E965:E968 G965:G968 I965:I968 K965:K968 M965:M968 O965:O968 Q965:Q968 S965:S968 U965:U968 W965:W968 Y965:Y968 AA965:AA968 AC965:AC968 AE965:AE968 AG965:AG968 AI965:AI968 AK965:AK968 AM965:AM968 AO965:AO968 AQ965:AQ968 AS965:AS968 C975:C978 E975:E978 G975:G978 I975:I978 K975:K978 M975:M978 O975:O978 Q975:Q978 S975:S978 U975:U978 W975:W978 Y975:Y978 AA975:AA978 AC975:AC978 AE975:AE978 AG975:AG978 AI975:AI978 AK975:AK978 AM975:AM978 AO975:AO978 AQ975:AQ978 AS975:AS978 C985:C988 E985:E988 G985:G988 I985:I988 K985:K988 M985:M988 O985:O988 Q985:Q988 S985:S988 U985:U988 W985:W988 Y985:Y988 AA985:AA988 AC985:AC988 AE985:AE988 AG985:AG988 AI985:AI988 AK985:AK988 AM985:AM988 AO985:AO988 AQ985:AQ988 AS985:AS988 C995:C998 E995:E998 G995:G998 I995:I998 K995:K998 M995:M998 O995:O998 Q995:Q998 S995:S998 U995:U998 W995:W998 Y995:Y998 AA995:AA998 AC995:AC998 AE995:AE998 AG995:AG998 AI995:AI998 AK995:AK998 AM995:AM998 AO995:AO998 AQ995:AQ998 AS995:AS998 C1005:C1008 E1005:E1008 G1005:G1008 I1005:I1008 K1005:K1008 M1005:M1008 O1005:O1008 Q1005:Q1008 S1005:S1008 U1005:U1008 W1005:W1008 Y1005:Y1008 AA1005:AA1008 AC1005:AC1008 AE1005:AE1008 AG1005:AG1008 AI1005:AI1008 AK1005:AK1008 AM1005:AM1008 AO1005:AO1008 AQ1005:AQ1008 AS1005:AS1008 C1015:C1018 E1015:E1018 G1015:G1018 I1015:I1018 K1015:K1018 M1015:M1018 O1015:O1018 Q1015:Q1018 S1015:S1018 U1015:U1018 W1015:W1018 Y1015:Y1018 AA1015:AA1018 AC1015:AC1018 AE1015:AE1018 AG1015:AG1018 AI1015:AI1018 AK1015:AK1018 AM1015:AM1018 AO1015:AO1018 AQ1015:AQ1018 AS1015:AS1018 C1025:C1028 E1025:E1028 G1025:G1028 I1025:I1028 K1025:K1028 M1025:M1028 O1025:O1028 Q1025:Q1028 S1025:S1028 U1025:U1028 W1025:W1028 Y1025:Y1028 AA1025:AA1028 AC1025:AC1028 AE1025:AE1028 AG1025:AG1028 AI1025:AI1028 AK1025:AK1028 AM1025:AM1028 AO1025:AO1028 AQ1025:AQ1028 AS1025:AS1028 C1035:C1038 E1035:E1038 G1035:G1038 I1035:I1038 K1035:K1038 M1035:M1038 O1035:O1038 Q1035:Q1038 S1035:S1038 U1035:U1038 W1035:W1038 Y1035:Y1038 AA1035:AA1038 AC1035:AC1038 AE1035:AE1038 AG1035:AG1038 AI1035:AI1038 AK1035:AK1038 AM1035:AM1038 AO1035:AO1038 AQ1035:AQ1038 AS1035:AS1038 C1045:C1048 E1045:E1048 G1045:G1048 I1045:I1048 K1045:K1048 M1045:M1048 O1045:O1048 Q1045:Q1048 S1045:S1048 U1045:U1048 W1045:W1048 Y1045:Y1048 AA1045:AA1048 AC1045:AC1048 AE1045:AE1048 AG1045:AG1048 AI1045:AI1048 AK1045:AK1048 AM1045:AM1048 AO1045:AO1048 AQ1045:AQ1048 AS1045:AS1048 C1055:C1058 E1055:E1058 G1055:G1058 I1055:I1058 K1055:K1058 M1055:M1058 O1055:O1058 Q1055:Q1058 S1055:S1058 U1055:U1058 W1055:W1058 Y1055:Y1058 AA1055:AA1058 AC1055:AC1058 AE1055:AE1058 AG1055:AG1058 AI1055:AI1058 AK1055:AK1058 AM1055:AM1058 AO1055:AO1058 AQ1055:AQ1058 AS1055:AS1058 C1065:C1068 E1065:E1068 G1065:G1068 I1065:I1068 K1065:K1068 M1065:M1068 O1065:O1068 Q1065:Q1068 S1065:S1068 U1065:U1068 W1065:W1068 Y1065:Y1068 AA1065:AA1068 AC1065:AC1068 AE1065:AE1068 AG1065:AG1068 AI1065:AI1068 AK1065:AK1068 AM1065:AM1068 AO1065:AO1068 AQ1065:AQ1068 AS1065:AS1068 C1075:C1078 E1075:E1078 G1075:G1078 I1075:I1078 K1075:K1078 M1075:M1078 O1075:O1078 Q1075:Q1078 S1075:S1078 U1075:U1078 W1075:W1078 Y1075:Y1078 AA1075:AA1078 AC1075:AC1078 AE1075:AE1078 AG1075:AG1078 AI1075:AI1078 AK1075:AK1078 AM1075:AM1078 AO1075:AO1078 AQ1075:AQ1078 AS1075:AS1078 C1085:C1088 E1085:E1088 G1085:G1088 I1085:I1088 K1085:K1088 M1085:M1088 O1085:O1088 Q1085:Q1088 S1085:S1088 U1085:U1088 W1085:W1088 Y1085:Y1088 AA1085:AA1088 AC1085:AC1088 AE1085:AE1088 AG1085:AG1088 AI1085:AI1088 AK1085:AK1088 AM1085:AM1088 AO1085:AO1088 AQ1085:AQ1088 AS1085:AS1088 C1095:C1098 E1095:E1098 G1095:G1098 I1095:I1098 K1095:K1098 M1095:M1098 O1095:O1098 Q1095:Q1098 S1095:S1098 U1095:U1098 W1095:W1098 Y1095:Y1098 AA1095:AA1098 AC1095:AC1098 AE1095:AE1098 AG1095:AG1098 AI1095:AI1098 AK1095:AK1098 AM1095:AM1098 AO1095:AO1098 AQ1095:AQ1098 AS1095:AS1098 C1105:C1108 E1105:E1108 G1105:G1108 I1105:I1108 K1105:K1108 M1105:M1108 O1105:O1108 Q1105:Q1108 S1105:S1108 U1105:U1108 W1105:W1108 Y1105:Y1108 AA1105:AA1108 AC1105:AC1108 AE1105:AE1108 AG1105:AG1108 AI1105:AI1108 AK1105:AK1108 AM1105:AM1108 AO1105:AO1108 AQ1105:AQ1108 AS1105:AS1108 C1115:C1118 E1115:E1118 G1115:G1118 I1115:I1118 K1115:K1118 M1115:M1118 O1115:O1118 Q1115:Q1118 S1115:S1118 U1115:U1118 W1115:W1118 Y1115:Y1118 AA1115:AA1118 AC1115:AC1118 AE1115:AE1118 AG1115:AG1118 AI1115:AI1118 AK1115:AK1118 AM1115:AM1118 AO1115:AO1118 AQ1115:AQ1118 AS1115:AS1118 C1125:C1128 E1125:E1128 G1125:G1128 I1125:I1128 K1125:K1128 M1125:M1128 O1125:O1128 Q1125:Q1128 S1125:S1128 U1125:U1128 W1125:W1128 Y1125:Y1128 AA1125:AA1128 AC1125:AC1128 AE1125:AE1128 AG1125:AG1128 AI1125:AI1128 AK1125:AK1128 AM1125:AM1128 AO1125:AO1128 AQ1125:AQ1128 AS1125:AS1128 C1135:C1138 E1135:E1138 G1135:G1138 I1135:I1138 K1135:K1138 M1135:M1138 O1135:O1138 Q1135:Q1138 S1135:S1138 U1135:U1138 W1135:W1138 Y1135:Y1138 AA1135:AA1138 AC1135:AC1138 AE1135:AE1138 AG1135:AG1138 AI1135:AI1138 AK1135:AK1138 AM1135:AM1138 AO1135:AO1138 AQ1135:AQ1138 AS1135:AS1138 C1145:C1148 E1145:E1148 G1145:G1148 I1145:I1148 K1145:K1148 M1145:M1148 O1145:O1148 Q1145:Q1148 S1145:S1148 U1145:U1148 W1145:W1148 Y1145:Y1148 AA1145:AA1148 AC1145:AC1148 AE1145:AE1148 AG1145:AG1148 AI1145:AI1148 AK1145:AK1148 AM1145:AM1148 AO1145:AO1148 AQ1145:AQ1148 AS1145:AS1148 C1155:C1158 E1155:E1158 G1155:G1158 I1155:I1158 K1155:K1158 M1155:M1158 O1155:O1158 Q1155:Q1158 S1155:S1158 U1155:U1158 W1155:W1158 Y1155:Y1158 AA1155:AA1158 AC1155:AC1158 AE1155:AE1158 AG1155:AG1158 AI1155:AI1158 AK1155:AK1158 AM1155:AM1158 AO1155:AO1158 AQ1155:AQ1158 AS1155:AS1158 C1165:C1168 E1165:E1168 G1165:G1168 I1165:I1168 K1165:K1168 M1165:M1168 O1165:O1168 Q1165:Q1168 S1165:S1168 U1165:U1168 W1165:W1168 Y1165:Y1168 AA1165:AA1168 AC1165:AC1168 AE1165:AE1168 AG1165:AG1168 AI1165:AI1168 AK1165:AK1168 AM1165:AM1168 AO1165:AO1168 AQ1165:AQ1168 AS1165:AS1168 C1175:C1178 E1175:E1178 G1175:G1178 I1175:I1178 K1175:K1178 M1175:M1178 O1175:O1178 Q1175:Q1178 S1175:S1178 U1175:U1178 W1175:W1178 Y1175:Y1178 AA1175:AA1178 AC1175:AC1178 AE1175:AE1178 AG1175:AG1178 AI1175:AI1178 AK1175:AK1178 AM1175:AM1178 AO1175:AO1178 AQ1175:AQ1178 AS1175:AS1178 C1185:C1188 E1185:E1188 G1185:G1188 I1185:I1188 K1185:K1188 M1185:M1188 O1185:O1188 Q1185:Q1188 S1185:S1188 U1185:U1188 W1185:W1188 Y1185:Y1188 AA1185:AA1188 AC1185:AC1188 AE1185:AE1188 AG1185:AG1188 AI1185:AI1188 AK1185:AK1188 AM1185:AM1188 AO1185:AO1188 AQ1185:AQ1188 AS1185:AS1188 C1195:C1198 E1195:E1198 G1195:G1198 I1195:I1198 K1195:K1198 M1195:M1198 O1195:O1198 Q1195:Q1198 S1195:S1198 U1195:U1198 W1195:W1198 Y1195:Y1198 AA1195:AA1198 AC1195:AC1198 AE1195:AE1198 AG1195:AG1198 AI1195:AI1198 AK1195:AK1198 AM1195:AM1198 AO1195:AO1198 AQ1195:AQ1198 AS1195:AS1198 C1205:C1208 E1205:E1208 G1205:G1208 I1205:I1208 K1205:K1208 M1205:M1208 O1205:O1208 Q1205:Q1208 S1205:S1208 U1205:U1208 W1205:W1208 Y1205:Y1208 AA1205:AA1208 AC1205:AC1208 AE1205:AE1208 AG1205:AG1208 AI1205:AI1208 AK1205:AK1208 AM1205:AM1208 AO1205:AO1208 AQ1205:AQ1208 AS1205:AS1208 C1215:C1218 E1215:E1218 G1215:G1218 I1215:I1218 K1215:K1218 M1215:M1218 O1215:O1218 Q1215:Q1218 S1215:S1218 U1215:U1218 W1215:W1218 Y1215:Y1218 AA1215:AA1218 AC1215:AC1218 AE1215:AE1218 AG1215:AG1218 AI1215:AI1218 AK1215:AK1218 AM1215:AM1218 AO1215:AO1218 AQ1215:AQ1218 AS1215:AS1218 C1225:C1228 E1225:E1228 G1225:G1228 I1225:I1228 K1225:K1228 M1225:M1228 O1225:O1228 Q1225:Q1228 S1225:S1228 U1225:U1228 W1225:W1228 Y1225:Y1228 AA1225:AA1228 AC1225:AC1228 AE1225:AE1228 AG1225:AG1228 AI1225:AI1228 AK1225:AK1228 AM1225:AM1228 AO1225:AO1228 AQ1225:AQ1228 AS1225:AS1228 C1235:C1238 E1235:E1238 G1235:G1238 I1235:I1238 K1235:K1238 M1235:M1238 O1235:O1238 Q1235:Q1238 S1235:S1238 U1235:U1238 W1235:W1238 Y1235:Y1238 AA1235:AA1238 AC1235:AC1238 AE1235:AE1238 AG1235:AG1238 AI1235:AI1238 AK1235:AK1238 AM1235:AM1238 AO1235:AO1238 AQ1235:AQ1238 AS1235:AS1238 C1245:C1248 E1245:E1248 G1245:G1248 I1245:I1248 K1245:K1248 M1245:M1248 O1245:O1248 Q1245:Q1248 S1245:S1248 U1245:U1248 W1245:W1248 Y1245:Y1248 AA1245:AA1248 AC1245:AC1248 AE1245:AE1248 AG1245:AG1248 AI1245:AI1248 AK1245:AK1248 AM1245:AM1248 AO1245:AO1248 AQ1245:AQ1248 AS1245:AS1248 C1255:C1258 E1255:E1258 G1255:G1258 I1255:I1258 K1255:K1258 M1255:M1258 O1255:O1258 Q1255:Q1258 S1255:S1258 U1255:U1258 W1255:W1258 Y1255:Y1258 AA1255:AA1258 AC1255:AC1258 AE1255:AE1258 AG1255:AG1258 AI1255:AI1258 AK1255:AK1258 AM1255:AM1258 AO1255:AO1258 AQ1255:AQ1258 AS1255:AS1258 C1265:C1268 E1265:E1268 G1265:G1268 I1265:I1268 K1265:K1268 M1265:M1268 O1265:O1268 Q1265:Q1268 S1265:S1268 U1265:U1268 W1265:W1268 Y1265:Y1268 AA1265:AA1268 AC1265:AC1268 AE1265:AE1268 AG1265:AG1268 AI1265:AI1268 AK1265:AK1268 AM1265:AM1268 AO1265:AO1268 AQ1265:AQ1268 AS1265:AS1268 C1275:C1278 E1275:E1278 G1275:G1278 I1275:I1278 K1275:K1278 M1275:M1278 O1275:O1278 Q1275:Q1278 S1275:S1278 U1275:U1278 W1275:W1278 Y1275:Y1278 AA1275:AA1278 AC1275:AC1278 AE1275:AE1278 AG1275:AG1278 AI1275:AI1278 AK1275:AK1278 AM1275:AM1278 AO1275:AO1278 AQ1275:AQ1278 AS1275:AS1278 C1285:C1288 E1285:E1288 G1285:G1288 I1285:I1288 K1285:K1288 M1285:M1288 O1285:O1288 Q1285:Q1288 S1285:S1288 U1285:U1288 W1285:W1288 Y1285:Y1288 AA1285:AA1288 AC1285:AC1288 AE1285:AE1288 AG1285:AG1288 AI1285:AI1288 AK1285:AK1288 AM1285:AM1288 AO1285:AO1288 AQ1285:AQ1288 AS1285:AS1288 C1295:C1298 E1295:E1298 G1295:G1298 I1295:I1298 K1295:K1298 M1295:M1298 O1295:O1298 Q1295:Q1298 S1295:S1298 U1295:U1298 W1295:W1298 Y1295:Y1298 AA1295:AA1298 AC1295:AC1298 AE1295:AE1298 AG1295:AG1298 AI1295:AI1298 AK1295:AK1298 AM1295:AM1298 AO1295:AO1298 AQ1295:AQ1298 AS1295:AS1298 C1305:C1308 E1305:E1308 G1305:G1308 I1305:I1308 K1305:K1308 M1305:M1308 O1305:O1308 Q1305:Q1308 S1305:S1308 U1305:U1308 W1305:W1308 Y1305:Y1308 AA1305:AA1308 AC1305:AC1308 AE1305:AE1308 AG1305:AG1308 AI1305:AI1308 AK1305:AK1308 AM1305:AM1308 AO1305:AO1308 AQ1305:AQ1308 AS1305:AS1308 C1315:C1318 E1315:E1318 G1315:G1318 I1315:I1318 K1315:K1318 M1315:M1318 O1315:O1318 Q1315:Q1318 S1315:S1318 U1315:U1318 W1315:W1318 Y1315:Y1318 AA1315:AA1318 AC1315:AC1318 AE1315:AE1318 AG1315:AG1318 AI1315:AI1318 AK1315:AK1318 AM1315:AM1318 AO1315:AO1318 AQ1315:AQ1318 AS1315:AS1318 C1325:C1328 E1325:E1328 G1325:G1328 I1325:I1328 K1325:K1328 M1325:M1328 O1325:O1328 Q1325:Q1328 S1325:S1328 U1325:U1328 W1325:W1328 Y1325:Y1328 AA1325:AA1328 AC1325:AC1328 AE1325:AE1328 AG1325:AG1328 AI1325:AI1328 AK1325:AK1328 AM1325:AM1328 AO1325:AO1328 AQ1325:AQ1328 AS1325:AS1328 C1335:C1338 E1335:E1338 G1335:G1338 I1335:I1338 K1335:K1338 M1335:M1338 O1335:O1338 Q1335:Q1338 S1335:S1338 U1335:U1338 W1335:W1338 Y1335:Y1338 AA1335:AA1338 AC1335:AC1338 AE1335:AE1338 AG1335:AG1338 AI1335:AI1338 AK1335:AK1338 AM1335:AM1338 AO1335:AO1338 AQ1335:AQ1338 AS1335:AS1338 C1345:C1348 E1345:E1348 G1345:G1348 I1345:I1348 K1345:K1348 M1345:M1348 O1345:O1348 Q1345:Q1348 S1345:S1348 U1345:U1348 W1345:W1348 Y1345:Y1348 AA1345:AA1348 AC1345:AC1348 AE1345:AE1348 AG1345:AG1348 AI1345:AI1348 AK1345:AK1348 AM1345:AM1348 AO1345:AO1348 AQ1345:AQ1348 AS1345:AS1348 C1355:C1358 E1355:E1358 G1355:G1358 I1355:I1358 K1355:K1358 M1355:M1358 O1355:O1358 Q1355:Q1358 S1355:S1358 U1355:U1358 W1355:W1358 Y1355:Y1358 AA1355:AA1358 AC1355:AC1358 AE1355:AE1358 AG1355:AG1358 AI1355:AI1358 AK1355:AK1358 AM1355:AM1358 AO1355:AO1358 AQ1355:AQ1358 AS1355:AS1358 C1365:C1368 E1365:E1368 G1365:G1368 I1365:I1368 K1365:K1368 M1365:M1368 O1365:O1368 Q1365:Q1368 S1365:S1368 U1365:U1368 W1365:W1368 Y1365:Y1368 AA1365:AA1368 AC1365:AC1368 AE1365:AE1368 AG1365:AG1368 AI1365:AI1368 AK1365:AK1368 AM1365:AM1368 AO1365:AO1368 AQ1365:AQ1368 AS1365:AS1368 C1375:C1378 E1375:E1378 G1375:G1378 I1375:I1378 K1375:K1378 M1375:M1378 O1375:O1378 Q1375:Q1378 S1375:S1378 U1375:U1378 W1375:W1378 Y1375:Y1378 AA1375:AA1378 AC1375:AC1378 AE1375:AE1378 AG1375:AG1378 AI1375:AI1378 AK1375:AK1378 AM1375:AM1378 AO1375:AO1378 AQ1375:AQ1378 AS1375:AS1378 C1385:C1388 E1385:E1388 G1385:G1388 I1385:I1388 K1385:K1388 M1385:M1388 O1385:O1388 Q1385:Q1388 S1385:S1388 U1385:U1388 W1385:W1388 Y1385:Y1388 AA1385:AA1388 AC1385:AC1388 AE1385:AE1388 AG1385:AG1388 AI1385:AI1388 AK1385:AK1388 AM1385:AM1388 AO1385:AO1388 AQ1385:AQ1388 AS1385:AS1388 C1395:C1398 E1395:E1398 G1395:G1398 I1395:I1398 K1395:K1398 M1395:M1398 O1395:O1398 Q1395:Q1398 S1395:S1398 U1395:U1398 W1395:W1398 Y1395:Y1398 AA1395:AA1398 AC1395:AC1398 AE1395:AE1398 AG1395:AG1398 AI1395:AI1398 AK1395:AK1398 AM1395:AM1398 AO1395:AO1398 AQ1395:AQ1398 AS1395:AS1398 C1405:C1408 E1405:E1408 G1405:G1408 I1405:I1408 K1405:K1408 M1405:M1408 O1405:O1408 Q1405:Q1408 S1405:S1408 U1405:U1408 W1405:W1408 Y1405:Y1408 AA1405:AA1408 AC1405:AC1408 AE1405:AE1408 AG1405:AG1408 AI1405:AI1408 AK1405:AK1408 AM1405:AM1408 AO1405:AO1408 AQ1405:AQ1408 AS1405:AS1408 C1415:C1418 E1415:E1418 G1415:G1418 I1415:I1418 K1415:K1418 M1415:M1418 O1415:O1418 Q1415:Q1418 S1415:S1418 U1415:U1418 W1415:W1418 Y1415:Y1418 AA1415:AA1418 AC1415:AC1418 AE1415:AE1418 AG1415:AG1418 AI1415:AI1418 AK1415:AK1418 AM1415:AM1418 AO1415:AO1418 AQ1415:AQ1418 AS1415:AS1418 C1425:C1428 E1425:E1428 G1425:G1428 I1425:I1428 K1425:K1428 M1425:M1428 O1425:O1428 Q1425:Q1428 S1425:S1428 U1425:U1428 W1425:W1428 Y1425:Y1428 AA1425:AA1428 AC1425:AC1428 AE1425:AE1428 AG1425:AG1428 AI1425:AI1428 AK1425:AK1428 AM1425:AM1428 AO1425:AO1428 AQ1425:AQ1428 AS1425:AS1428 C1435:C1438 E1435:E1438 G1435:G1438 I1435:I1438 K1435:K1438 M1435:M1438 O1435:O1438 Q1435:Q1438 S1435:S1438 U1435:U1438 W1435:W1438 Y1435:Y1438 AA1435:AA1438 AC1435:AC1438 AE1435:AE1438 AG1435:AG1438 AI1435:AI1438 AK1435:AK1438 AM1435:AM1438 AO1435:AO1438 AQ1435:AQ1438 AS1435:AS1438 C1445:C1448 E1445:E1448 G1445:G1448 I1445:I1448 K1445:K1448 M1445:M1448 O1445:O1448 Q1445:Q1448 S1445:S1448 U1445:U1448 W1445:W1448 Y1445:Y1448 AA1445:AA1448 AC1445:AC1448 AE1445:AE1448 AG1445:AG1448 AI1445:AI1448 AK1445:AK1448 AM1445:AM1448 AO1445:AO1448 AQ1445:AQ1448 AS1445:AS1448 C1455:C1458 E1455:E1458 G1455:G1458 I1455:I1458 K1455:K1458 M1455:M1458 O1455:O1458 Q1455:Q1458 S1455:S1458 U1455:U1458 W1455:W1458 Y1455:Y1458 AA1455:AA1458 AC1455:AC1458 AE1455:AE1458 AG1455:AG1458 AI1455:AI1458 AK1455:AK1458 AM1455:AM1458 AO1455:AO1458 AQ1455:AQ1458 AS1455:AS1458 C1465:C1468 E1465:E1468 G1465:G1468 I1465:I1468 K1465:K1468 M1465:M1468 O1465:O1468 Q1465:Q1468 S1465:S1468 U1465:U1468 W1465:W1468 Y1465:Y1468 AA1465:AA1468 AC1465:AC1468 AE1465:AE1468 AG1465:AG1468 AI1465:AI1468 AK1465:AK1468 AM1465:AM1468 AO1465:AO1468 AQ1465:AQ1468 AS1465:AS1468 C1475:C1478 E1475:E1478 G1475:G1478 I1475:I1478 K1475:K1478 M1475:M1478 O1475:O1478 Q1475:Q1478 S1475:S1478 U1475:U1478 W1475:W1478 Y1475:Y1478 AA1475:AA1478 AC1475:AC1478 AE1475:AE1478 AG1475:AG1478 AI1475:AI1478 AK1475:AK1478 AM1475:AM1478 AO1475:AO1478 AQ1475:AQ1478 AS1475:AS1478 C1485:C1488 E1485:E1488 G1485:G1488 I1485:I1488 K1485:K1488 M1485:M1488 O1485:O1488 Q1485:Q1488 S1485:S1488 U1485:U1488 W1485:W1488 Y1485:Y1488 AA1485:AA1488 AC1485:AC1488 AE1485:AE1488 AG1485:AG1488 AI1485:AI1488 AK1485:AK1488 AM1485:AM1488 AO1485:AO1488 AQ1485:AQ1488 AS1485:AS1488 C1495:C1498 E1495:E1498 G1495:G1498 I1495:I1498 K1495:K1498 M1495:M1498 O1495:O1498 Q1495:Q1498 S1495:S1498 U1495:U1498 W1495:W1498 Y1495:Y1498 AA1495:AA1498 AC1495:AC1498 AE1495:AE1498 AG1495:AG1498 AI1495:AI1498 AK1495:AK1498 AM1495:AM1498 AO1495:AO1498 AQ1495:AQ1498 AS1495:AS1498" xr:uid="{FB45B049-1548-4462-B9AB-7F9636A19465}">
      <formula1>0</formula1>
      <formula2>5000</formula2>
    </dataValidation>
  </dataValidations>
  <pageMargins left="0.25" right="0.25" top="0.75" bottom="0.75" header="0.3" footer="0.3"/>
  <pageSetup scale="49" fitToHeight="15"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S281"/>
  <sheetViews>
    <sheetView zoomScale="85" zoomScaleNormal="85" workbookViewId="0">
      <selection activeCell="A19" sqref="A19"/>
    </sheetView>
  </sheetViews>
  <sheetFormatPr defaultColWidth="8.7109375" defaultRowHeight="15" x14ac:dyDescent="0.25"/>
  <cols>
    <col min="1" max="1" width="61.42578125" bestFit="1" customWidth="1"/>
    <col min="2" max="2" width="38.28515625" customWidth="1"/>
    <col min="4" max="4" width="49.140625" customWidth="1"/>
    <col min="5" max="5" width="41.28515625" customWidth="1"/>
    <col min="6" max="6" width="31.5703125" customWidth="1"/>
  </cols>
  <sheetData>
    <row r="1" spans="1:19" ht="28.5" x14ac:dyDescent="0.45">
      <c r="A1" s="200" t="s">
        <v>47</v>
      </c>
    </row>
    <row r="2" spans="1:19" x14ac:dyDescent="0.25">
      <c r="A2" s="32" t="s">
        <v>490</v>
      </c>
      <c r="C2" s="19"/>
      <c r="D2" s="19"/>
      <c r="E2" s="19"/>
      <c r="F2" s="19"/>
      <c r="G2" s="19"/>
      <c r="H2" s="19"/>
      <c r="I2" s="19"/>
      <c r="J2" s="19"/>
      <c r="K2" s="19"/>
      <c r="L2" s="19"/>
      <c r="M2" s="19"/>
      <c r="N2" s="19"/>
      <c r="O2" s="19"/>
      <c r="P2" s="19"/>
      <c r="Q2" s="19"/>
      <c r="R2" s="19"/>
      <c r="S2" s="19"/>
    </row>
    <row r="3" spans="1:19" x14ac:dyDescent="0.25">
      <c r="A3" s="202"/>
      <c r="C3" s="19"/>
      <c r="D3" s="19"/>
      <c r="E3" s="19"/>
      <c r="F3" s="19"/>
      <c r="G3" s="19"/>
      <c r="H3" s="19"/>
      <c r="I3" s="19"/>
      <c r="J3" s="19"/>
      <c r="K3" s="19"/>
      <c r="L3" s="19"/>
      <c r="M3" s="19"/>
      <c r="N3" s="19"/>
      <c r="O3" s="19"/>
      <c r="P3" s="19"/>
      <c r="Q3" s="19"/>
      <c r="R3" s="19"/>
      <c r="S3" s="19"/>
    </row>
    <row r="4" spans="1:19" ht="21" x14ac:dyDescent="0.35">
      <c r="A4" s="201" t="s">
        <v>120</v>
      </c>
      <c r="B4" s="201" t="s">
        <v>48</v>
      </c>
      <c r="C4" s="214" t="s">
        <v>487</v>
      </c>
      <c r="D4" s="19"/>
      <c r="E4" s="19"/>
      <c r="F4" s="19"/>
      <c r="G4" s="19"/>
      <c r="H4" s="19"/>
      <c r="I4" s="19"/>
      <c r="J4" s="19"/>
      <c r="K4" s="19"/>
      <c r="L4" s="19"/>
      <c r="M4" s="19"/>
      <c r="N4" s="19"/>
      <c r="O4" s="19"/>
      <c r="P4" s="19"/>
      <c r="Q4" s="19"/>
      <c r="R4" s="19"/>
      <c r="S4" s="19"/>
    </row>
    <row r="5" spans="1:19" ht="19.5" customHeight="1" x14ac:dyDescent="0.25">
      <c r="A5" s="30"/>
      <c r="B5" s="82"/>
      <c r="C5" s="30" t="s">
        <v>477</v>
      </c>
      <c r="D5" s="19"/>
      <c r="E5" s="19"/>
      <c r="F5" s="19"/>
      <c r="G5" s="19"/>
      <c r="H5" s="19"/>
      <c r="I5" s="19"/>
      <c r="J5" s="19"/>
      <c r="K5" s="19"/>
      <c r="L5" s="19"/>
      <c r="M5" s="19"/>
      <c r="N5" s="19"/>
      <c r="O5" s="19"/>
      <c r="P5" s="19"/>
      <c r="Q5" s="19"/>
      <c r="R5" s="19"/>
      <c r="S5" s="19"/>
    </row>
    <row r="6" spans="1:19" ht="21" x14ac:dyDescent="0.35">
      <c r="A6" s="201" t="s">
        <v>49</v>
      </c>
      <c r="C6" s="19"/>
      <c r="D6" s="19"/>
      <c r="E6" s="19"/>
      <c r="F6" s="19"/>
      <c r="G6" s="19"/>
      <c r="H6" s="19"/>
      <c r="I6" s="19"/>
      <c r="J6" s="19"/>
      <c r="K6" s="19"/>
      <c r="L6" s="19"/>
      <c r="M6" s="19"/>
      <c r="N6" s="19"/>
      <c r="O6" s="19"/>
      <c r="P6" s="19"/>
      <c r="Q6" s="19"/>
      <c r="R6" s="19"/>
      <c r="S6" s="19"/>
    </row>
    <row r="7" spans="1:19" ht="19.5" customHeight="1" x14ac:dyDescent="0.25">
      <c r="A7" s="240"/>
      <c r="B7" s="240"/>
      <c r="C7" s="19"/>
      <c r="D7" s="19"/>
      <c r="E7" s="19"/>
      <c r="F7" s="19"/>
      <c r="G7" s="19"/>
      <c r="H7" s="19"/>
      <c r="I7" s="19"/>
      <c r="J7" s="19"/>
      <c r="K7" s="19"/>
      <c r="L7" s="19"/>
      <c r="M7" s="19"/>
      <c r="N7" s="19"/>
      <c r="O7" s="19"/>
      <c r="P7" s="19"/>
      <c r="Q7" s="19"/>
      <c r="R7" s="19"/>
      <c r="S7" s="19"/>
    </row>
    <row r="8" spans="1:19" ht="21" x14ac:dyDescent="0.35">
      <c r="A8" s="201" t="s">
        <v>50</v>
      </c>
      <c r="B8" s="201" t="s">
        <v>119</v>
      </c>
      <c r="C8" s="19"/>
      <c r="D8" s="19"/>
      <c r="E8" s="19"/>
      <c r="F8" s="19"/>
      <c r="G8" s="19"/>
      <c r="H8" s="19"/>
      <c r="I8" s="19"/>
      <c r="J8" s="19"/>
      <c r="K8" s="19"/>
      <c r="L8" s="19"/>
      <c r="M8" s="19"/>
      <c r="N8" s="19"/>
      <c r="O8" s="19"/>
      <c r="P8" s="19"/>
      <c r="Q8" s="19"/>
      <c r="R8" s="19"/>
      <c r="S8" s="19"/>
    </row>
    <row r="9" spans="1:19" ht="19.5" customHeight="1" x14ac:dyDescent="0.25">
      <c r="A9" s="30"/>
      <c r="B9" s="30"/>
      <c r="C9" s="19"/>
      <c r="D9" s="19"/>
      <c r="E9" s="19"/>
      <c r="F9" s="19"/>
      <c r="G9" s="19"/>
      <c r="H9" s="19"/>
      <c r="I9" s="19"/>
      <c r="J9" s="19"/>
      <c r="K9" s="19"/>
      <c r="L9" s="19"/>
      <c r="M9" s="19"/>
      <c r="N9" s="19"/>
      <c r="O9" s="19"/>
      <c r="P9" s="19"/>
      <c r="Q9" s="19"/>
      <c r="R9" s="19"/>
      <c r="S9" s="19"/>
    </row>
    <row r="10" spans="1:19" x14ac:dyDescent="0.25">
      <c r="C10" s="19"/>
      <c r="D10" s="19"/>
      <c r="E10" s="19"/>
      <c r="F10" s="19"/>
      <c r="G10" s="19"/>
      <c r="H10" s="19"/>
      <c r="I10" s="19"/>
      <c r="J10" s="19"/>
      <c r="K10" s="19"/>
      <c r="L10" s="19"/>
      <c r="M10" s="19"/>
      <c r="N10" s="19"/>
      <c r="O10" s="19"/>
      <c r="P10" s="19"/>
      <c r="Q10" s="19"/>
      <c r="R10" s="19"/>
      <c r="S10" s="19"/>
    </row>
    <row r="11" spans="1:19" ht="21" x14ac:dyDescent="0.35">
      <c r="A11" s="201" t="s">
        <v>121</v>
      </c>
      <c r="B11" s="201" t="s">
        <v>48</v>
      </c>
      <c r="C11" s="19"/>
      <c r="D11" s="19"/>
      <c r="E11" s="19"/>
      <c r="F11" s="19"/>
      <c r="G11" s="19"/>
      <c r="H11" s="19"/>
      <c r="I11" s="19"/>
      <c r="J11" s="19"/>
      <c r="K11" s="19"/>
      <c r="L11" s="19"/>
      <c r="M11" s="19"/>
      <c r="N11" s="19"/>
      <c r="O11" s="19"/>
      <c r="P11" s="19"/>
      <c r="Q11" s="19"/>
      <c r="R11" s="19"/>
      <c r="S11" s="19"/>
    </row>
    <row r="12" spans="1:19" ht="19.5" customHeight="1" x14ac:dyDescent="0.25">
      <c r="A12" s="30"/>
      <c r="B12" s="82"/>
      <c r="C12" s="30" t="s">
        <v>477</v>
      </c>
      <c r="D12" s="19"/>
      <c r="E12" s="19"/>
      <c r="F12" s="19"/>
      <c r="G12" s="19"/>
      <c r="H12" s="19"/>
      <c r="I12" s="19"/>
      <c r="J12" s="19"/>
      <c r="K12" s="19"/>
      <c r="L12" s="19"/>
      <c r="M12" s="19"/>
      <c r="N12" s="19"/>
      <c r="O12" s="19"/>
      <c r="P12" s="19"/>
      <c r="Q12" s="19"/>
      <c r="R12" s="19"/>
      <c r="S12" s="19"/>
    </row>
    <row r="13" spans="1:19" ht="21" x14ac:dyDescent="0.35">
      <c r="A13" s="201" t="s">
        <v>49</v>
      </c>
      <c r="C13" s="19"/>
      <c r="D13" s="19"/>
      <c r="E13" s="19"/>
      <c r="F13" s="19"/>
      <c r="G13" s="19"/>
      <c r="H13" s="19"/>
      <c r="I13" s="19"/>
      <c r="J13" s="19"/>
      <c r="K13" s="19"/>
      <c r="L13" s="19"/>
      <c r="M13" s="19"/>
      <c r="N13" s="19"/>
      <c r="O13" s="19"/>
      <c r="P13" s="19"/>
      <c r="Q13" s="19"/>
      <c r="R13" s="19"/>
      <c r="S13" s="19"/>
    </row>
    <row r="14" spans="1:19" ht="19.5" customHeight="1" x14ac:dyDescent="0.25">
      <c r="A14" s="240"/>
      <c r="B14" s="240"/>
      <c r="C14" s="19"/>
      <c r="D14" s="19"/>
      <c r="E14" s="19"/>
      <c r="F14" s="19"/>
      <c r="G14" s="19"/>
      <c r="H14" s="19"/>
      <c r="I14" s="19"/>
      <c r="J14" s="19"/>
      <c r="K14" s="19"/>
      <c r="L14" s="19"/>
      <c r="M14" s="19"/>
      <c r="N14" s="19"/>
      <c r="O14" s="19"/>
      <c r="P14" s="19"/>
      <c r="Q14" s="19"/>
      <c r="R14" s="19"/>
      <c r="S14" s="19"/>
    </row>
    <row r="15" spans="1:19" ht="21" x14ac:dyDescent="0.35">
      <c r="A15" s="201" t="s">
        <v>50</v>
      </c>
      <c r="B15" s="201" t="s">
        <v>119</v>
      </c>
      <c r="C15" s="19"/>
      <c r="D15" s="19"/>
      <c r="E15" s="19"/>
      <c r="F15" s="19"/>
      <c r="G15" s="19"/>
      <c r="H15" s="19"/>
      <c r="I15" s="19"/>
      <c r="J15" s="19"/>
      <c r="K15" s="19"/>
      <c r="L15" s="19"/>
      <c r="M15" s="19"/>
      <c r="N15" s="19"/>
      <c r="O15" s="19"/>
      <c r="P15" s="19"/>
      <c r="Q15" s="19"/>
      <c r="R15" s="19"/>
      <c r="S15" s="19"/>
    </row>
    <row r="16" spans="1:19" ht="19.5" customHeight="1" x14ac:dyDescent="0.25">
      <c r="A16" s="30"/>
      <c r="B16" s="30"/>
      <c r="C16" s="19"/>
      <c r="D16" s="19"/>
      <c r="E16" s="19"/>
      <c r="F16" s="19"/>
      <c r="G16" s="19"/>
      <c r="H16" s="19"/>
      <c r="I16" s="19"/>
      <c r="J16" s="19"/>
      <c r="K16" s="19"/>
      <c r="L16" s="19"/>
      <c r="M16" s="19"/>
      <c r="N16" s="19"/>
      <c r="O16" s="19"/>
      <c r="P16" s="19"/>
      <c r="Q16" s="19"/>
      <c r="R16" s="19"/>
      <c r="S16" s="19"/>
    </row>
    <row r="17" spans="1:19" x14ac:dyDescent="0.25">
      <c r="C17" s="19"/>
      <c r="D17" s="19"/>
      <c r="E17" s="19"/>
      <c r="F17" s="19"/>
      <c r="G17" s="19"/>
      <c r="H17" s="19"/>
      <c r="I17" s="19"/>
      <c r="J17" s="19"/>
      <c r="K17" s="19"/>
      <c r="L17" s="19"/>
      <c r="M17" s="19"/>
      <c r="N17" s="19"/>
      <c r="O17" s="19"/>
      <c r="P17" s="19"/>
      <c r="Q17" s="19"/>
      <c r="R17" s="19"/>
      <c r="S17" s="19"/>
    </row>
    <row r="18" spans="1:19" ht="21" x14ac:dyDescent="0.35">
      <c r="A18" s="201" t="s">
        <v>504</v>
      </c>
      <c r="B18" s="201" t="s">
        <v>48</v>
      </c>
      <c r="C18" s="19"/>
      <c r="D18" s="19"/>
      <c r="E18" s="19"/>
      <c r="F18" s="19"/>
      <c r="G18" s="19"/>
      <c r="H18" s="19"/>
      <c r="I18" s="19"/>
      <c r="J18" s="19"/>
      <c r="K18" s="19"/>
      <c r="L18" s="19"/>
      <c r="M18" s="19"/>
      <c r="N18" s="19"/>
      <c r="O18" s="19"/>
      <c r="P18" s="19"/>
      <c r="Q18" s="19"/>
      <c r="R18" s="19"/>
      <c r="S18" s="19"/>
    </row>
    <row r="19" spans="1:19" ht="19.5" customHeight="1" x14ac:dyDescent="0.25">
      <c r="A19" s="30"/>
      <c r="B19" s="82"/>
      <c r="C19" s="30" t="s">
        <v>476</v>
      </c>
      <c r="D19" s="19"/>
      <c r="E19" s="19"/>
      <c r="F19" s="19"/>
      <c r="G19" s="19"/>
      <c r="H19" s="19"/>
      <c r="I19" s="19"/>
      <c r="J19" s="19"/>
      <c r="K19" s="19"/>
      <c r="L19" s="19"/>
      <c r="M19" s="19"/>
      <c r="N19" s="19"/>
      <c r="O19" s="19"/>
      <c r="P19" s="19"/>
      <c r="Q19" s="19"/>
      <c r="R19" s="19"/>
      <c r="S19" s="19"/>
    </row>
    <row r="20" spans="1:19" ht="21" x14ac:dyDescent="0.35">
      <c r="A20" s="201" t="s">
        <v>49</v>
      </c>
      <c r="C20" s="19"/>
      <c r="D20" s="19"/>
      <c r="E20" s="19"/>
      <c r="F20" s="19"/>
      <c r="G20" s="19"/>
      <c r="H20" s="19"/>
      <c r="I20" s="19"/>
      <c r="J20" s="19"/>
      <c r="K20" s="19"/>
      <c r="L20" s="19"/>
      <c r="M20" s="19"/>
      <c r="N20" s="19"/>
      <c r="O20" s="19"/>
      <c r="P20" s="19"/>
      <c r="Q20" s="19"/>
      <c r="R20" s="19"/>
      <c r="S20" s="19"/>
    </row>
    <row r="21" spans="1:19" ht="19.5" customHeight="1" x14ac:dyDescent="0.25">
      <c r="A21" s="240"/>
      <c r="B21" s="240"/>
      <c r="C21" s="19"/>
      <c r="D21" s="19"/>
      <c r="E21" s="19"/>
      <c r="F21" s="19"/>
      <c r="G21" s="19"/>
      <c r="H21" s="19"/>
      <c r="I21" s="19"/>
      <c r="J21" s="19"/>
      <c r="K21" s="19"/>
      <c r="L21" s="19"/>
      <c r="M21" s="19"/>
      <c r="N21" s="19"/>
      <c r="O21" s="19"/>
      <c r="P21" s="19"/>
      <c r="Q21" s="19"/>
      <c r="R21" s="19"/>
      <c r="S21" s="19"/>
    </row>
    <row r="22" spans="1:19" ht="21" x14ac:dyDescent="0.35">
      <c r="A22" s="201" t="s">
        <v>50</v>
      </c>
      <c r="B22" s="201" t="s">
        <v>119</v>
      </c>
      <c r="C22" s="19"/>
      <c r="D22" s="19"/>
      <c r="E22" s="19"/>
      <c r="F22" s="19"/>
      <c r="G22" s="19"/>
      <c r="H22" s="19"/>
      <c r="I22" s="19"/>
      <c r="J22" s="19"/>
      <c r="K22" s="19"/>
      <c r="L22" s="19"/>
      <c r="M22" s="19"/>
      <c r="N22" s="19"/>
      <c r="O22" s="19"/>
      <c r="P22" s="19"/>
      <c r="Q22" s="19"/>
      <c r="R22" s="19"/>
      <c r="S22" s="19"/>
    </row>
    <row r="23" spans="1:19" ht="19.5" customHeight="1" x14ac:dyDescent="0.25">
      <c r="A23" s="30"/>
      <c r="B23" s="30"/>
      <c r="C23" s="19"/>
      <c r="D23" s="19"/>
      <c r="E23" s="19"/>
      <c r="F23" s="19"/>
      <c r="G23" s="19"/>
      <c r="H23" s="19"/>
      <c r="I23" s="19"/>
      <c r="J23" s="19"/>
      <c r="K23" s="19"/>
      <c r="L23" s="19"/>
      <c r="M23" s="19"/>
      <c r="N23" s="19"/>
      <c r="O23" s="19"/>
      <c r="P23" s="19"/>
      <c r="Q23" s="19"/>
      <c r="R23" s="19"/>
      <c r="S23" s="19"/>
    </row>
    <row r="24" spans="1:19" x14ac:dyDescent="0.25">
      <c r="C24" s="19"/>
      <c r="D24" s="19"/>
      <c r="E24" s="19"/>
      <c r="F24" s="19"/>
      <c r="G24" s="19"/>
      <c r="H24" s="19"/>
      <c r="I24" s="19"/>
      <c r="J24" s="19"/>
      <c r="K24" s="19"/>
      <c r="L24" s="19"/>
      <c r="M24" s="19"/>
      <c r="N24" s="19"/>
      <c r="O24" s="19"/>
      <c r="P24" s="19"/>
      <c r="Q24" s="19"/>
      <c r="R24" s="19"/>
      <c r="S24" s="19"/>
    </row>
    <row r="25" spans="1:19" ht="21" x14ac:dyDescent="0.35">
      <c r="A25" s="201" t="s">
        <v>51</v>
      </c>
      <c r="B25" s="201" t="s">
        <v>48</v>
      </c>
      <c r="C25" s="19"/>
      <c r="D25" s="19"/>
      <c r="E25" s="19"/>
      <c r="F25" s="19"/>
      <c r="G25" s="19"/>
      <c r="H25" s="19"/>
      <c r="I25" s="19"/>
      <c r="J25" s="19"/>
      <c r="K25" s="19"/>
      <c r="L25" s="19"/>
      <c r="M25" s="19"/>
      <c r="N25" s="19"/>
      <c r="O25" s="19"/>
      <c r="P25" s="19"/>
      <c r="Q25" s="19"/>
      <c r="R25" s="19"/>
      <c r="S25" s="19"/>
    </row>
    <row r="26" spans="1:19" ht="19.5" customHeight="1" x14ac:dyDescent="0.25">
      <c r="A26" s="30"/>
      <c r="B26" s="30"/>
      <c r="C26" s="19"/>
      <c r="D26" s="19"/>
      <c r="E26" s="19"/>
      <c r="F26" s="19"/>
      <c r="G26" s="19"/>
      <c r="H26" s="19"/>
      <c r="I26" s="19"/>
      <c r="J26" s="19"/>
      <c r="K26" s="19"/>
      <c r="L26" s="19"/>
      <c r="M26" s="19"/>
      <c r="N26" s="19"/>
      <c r="O26" s="19"/>
      <c r="P26" s="19"/>
      <c r="Q26" s="19"/>
      <c r="R26" s="19"/>
      <c r="S26" s="19"/>
    </row>
    <row r="27" spans="1:19" ht="21" x14ac:dyDescent="0.35">
      <c r="A27" s="201" t="s">
        <v>49</v>
      </c>
      <c r="C27" s="19"/>
      <c r="D27" s="19"/>
      <c r="E27" s="19"/>
      <c r="F27" s="19"/>
      <c r="G27" s="19"/>
      <c r="H27" s="19"/>
      <c r="I27" s="19"/>
      <c r="J27" s="19"/>
      <c r="K27" s="19"/>
      <c r="L27" s="19"/>
      <c r="M27" s="19"/>
      <c r="N27" s="19"/>
      <c r="O27" s="19"/>
      <c r="P27" s="19"/>
      <c r="Q27" s="19"/>
      <c r="R27" s="19"/>
      <c r="S27" s="19"/>
    </row>
    <row r="28" spans="1:19" ht="19.5" customHeight="1" x14ac:dyDescent="0.25">
      <c r="A28" s="240"/>
      <c r="B28" s="240"/>
      <c r="C28" s="19"/>
      <c r="D28" s="19"/>
      <c r="E28" s="19"/>
      <c r="F28" s="19"/>
      <c r="G28" s="19"/>
      <c r="H28" s="19"/>
      <c r="I28" s="19"/>
      <c r="J28" s="19"/>
      <c r="K28" s="19"/>
      <c r="L28" s="19"/>
      <c r="M28" s="19"/>
      <c r="N28" s="19"/>
      <c r="O28" s="19"/>
      <c r="P28" s="19"/>
      <c r="Q28" s="19"/>
      <c r="R28" s="19"/>
      <c r="S28" s="19"/>
    </row>
    <row r="29" spans="1:19" ht="21" x14ac:dyDescent="0.35">
      <c r="A29" s="201" t="s">
        <v>50</v>
      </c>
      <c r="B29" s="201" t="s">
        <v>52</v>
      </c>
      <c r="C29" s="19"/>
      <c r="D29" s="19"/>
      <c r="E29" s="19"/>
      <c r="F29" s="19"/>
      <c r="G29" s="19"/>
      <c r="H29" s="19"/>
      <c r="I29" s="19"/>
      <c r="J29" s="19"/>
      <c r="K29" s="19"/>
      <c r="L29" s="19"/>
      <c r="M29" s="19"/>
      <c r="N29" s="19"/>
      <c r="O29" s="19"/>
      <c r="P29" s="19"/>
      <c r="Q29" s="19"/>
      <c r="R29" s="19"/>
      <c r="S29" s="19"/>
    </row>
    <row r="30" spans="1:19" ht="19.5" customHeight="1" x14ac:dyDescent="0.25">
      <c r="A30" s="30"/>
      <c r="B30" s="30"/>
      <c r="C30" s="19"/>
      <c r="D30" s="19"/>
      <c r="E30" s="19"/>
      <c r="F30" s="19"/>
      <c r="G30" s="19"/>
      <c r="H30" s="19"/>
      <c r="I30" s="19"/>
      <c r="J30" s="19"/>
      <c r="K30" s="19"/>
      <c r="L30" s="19"/>
      <c r="M30" s="19"/>
      <c r="N30" s="19"/>
      <c r="O30" s="19"/>
      <c r="P30" s="19"/>
      <c r="Q30" s="19"/>
      <c r="R30" s="19"/>
      <c r="S30" s="19"/>
    </row>
    <row r="31" spans="1:19" ht="19.5" customHeight="1" x14ac:dyDescent="0.25">
      <c r="C31" s="19"/>
      <c r="D31" s="19"/>
      <c r="E31" s="19"/>
      <c r="F31" s="19"/>
      <c r="G31" s="19"/>
      <c r="H31" s="19"/>
      <c r="I31" s="19"/>
      <c r="J31" s="19"/>
      <c r="K31" s="19"/>
      <c r="L31" s="19"/>
      <c r="M31" s="19"/>
      <c r="N31" s="19"/>
      <c r="O31" s="19"/>
      <c r="P31" s="19"/>
      <c r="Q31" s="19"/>
      <c r="R31" s="19"/>
      <c r="S31" s="19"/>
    </row>
    <row r="32" spans="1:19" ht="21" x14ac:dyDescent="0.35">
      <c r="A32" s="201" t="s">
        <v>136</v>
      </c>
      <c r="B32" s="201" t="s">
        <v>48</v>
      </c>
      <c r="C32" s="19"/>
      <c r="D32" s="201" t="s">
        <v>486</v>
      </c>
      <c r="E32" s="201" t="s">
        <v>48</v>
      </c>
      <c r="F32" s="19"/>
      <c r="G32" s="19"/>
      <c r="H32" s="19"/>
      <c r="I32" s="19"/>
      <c r="J32" s="19"/>
      <c r="K32" s="19"/>
      <c r="L32" s="19"/>
      <c r="M32" s="19"/>
      <c r="N32" s="19"/>
      <c r="O32" s="19"/>
      <c r="P32" s="19"/>
      <c r="Q32" s="19"/>
      <c r="R32" s="19"/>
      <c r="S32" s="19"/>
    </row>
    <row r="33" spans="1:19" ht="19.5" customHeight="1" x14ac:dyDescent="0.25">
      <c r="A33" s="30"/>
      <c r="B33" s="30"/>
      <c r="C33" s="19"/>
      <c r="D33" s="30"/>
      <c r="E33" s="30"/>
      <c r="F33" s="19"/>
      <c r="G33" s="19"/>
      <c r="H33" s="19"/>
      <c r="I33" s="19"/>
      <c r="J33" s="19"/>
      <c r="K33" s="19"/>
      <c r="L33" s="19"/>
      <c r="M33" s="19"/>
      <c r="N33" s="19"/>
      <c r="O33" s="19"/>
      <c r="P33" s="19"/>
      <c r="Q33" s="19"/>
      <c r="R33" s="19"/>
      <c r="S33" s="19"/>
    </row>
    <row r="34" spans="1:19" ht="21" x14ac:dyDescent="0.35">
      <c r="A34" s="201" t="s">
        <v>49</v>
      </c>
      <c r="C34" s="19"/>
      <c r="D34" s="201" t="s">
        <v>49</v>
      </c>
      <c r="F34" s="19"/>
      <c r="G34" s="19"/>
      <c r="H34" s="19"/>
      <c r="I34" s="19"/>
      <c r="J34" s="19"/>
      <c r="K34" s="19"/>
      <c r="L34" s="19"/>
      <c r="M34" s="19"/>
      <c r="N34" s="19"/>
      <c r="O34" s="19"/>
      <c r="P34" s="19"/>
      <c r="Q34" s="19"/>
      <c r="R34" s="19"/>
      <c r="S34" s="19"/>
    </row>
    <row r="35" spans="1:19" ht="19.5" customHeight="1" x14ac:dyDescent="0.25">
      <c r="A35" s="240"/>
      <c r="B35" s="240"/>
      <c r="C35" s="19"/>
      <c r="D35" s="240"/>
      <c r="E35" s="240"/>
      <c r="F35" s="19"/>
      <c r="G35" s="19"/>
      <c r="H35" s="19"/>
      <c r="I35" s="19"/>
      <c r="J35" s="19"/>
      <c r="K35" s="19"/>
      <c r="L35" s="19"/>
      <c r="M35" s="19"/>
      <c r="N35" s="19"/>
      <c r="O35" s="19"/>
      <c r="P35" s="19"/>
      <c r="Q35" s="19"/>
      <c r="R35" s="19"/>
      <c r="S35" s="19"/>
    </row>
    <row r="36" spans="1:19" ht="21" x14ac:dyDescent="0.35">
      <c r="A36" s="201" t="s">
        <v>50</v>
      </c>
      <c r="B36" s="201" t="s">
        <v>52</v>
      </c>
      <c r="C36" s="19"/>
      <c r="D36" s="201" t="s">
        <v>50</v>
      </c>
      <c r="E36" s="201" t="s">
        <v>52</v>
      </c>
      <c r="F36" s="19"/>
      <c r="G36" s="19"/>
      <c r="H36" s="19"/>
      <c r="I36" s="19"/>
      <c r="J36" s="19"/>
      <c r="K36" s="19"/>
      <c r="L36" s="19"/>
      <c r="M36" s="19"/>
      <c r="N36" s="19"/>
      <c r="O36" s="19"/>
      <c r="P36" s="19"/>
      <c r="Q36" s="19"/>
      <c r="R36" s="19"/>
      <c r="S36" s="19"/>
    </row>
    <row r="37" spans="1:19" ht="19.5" customHeight="1" x14ac:dyDescent="0.25">
      <c r="A37" s="30"/>
      <c r="B37" s="30"/>
      <c r="C37" s="19"/>
      <c r="D37" s="30"/>
      <c r="E37" s="30"/>
      <c r="F37" s="19"/>
      <c r="G37" s="19"/>
      <c r="H37" s="19"/>
      <c r="I37" s="19"/>
      <c r="J37" s="19"/>
      <c r="K37" s="19"/>
      <c r="L37" s="19"/>
      <c r="M37" s="19"/>
      <c r="N37" s="19"/>
      <c r="O37" s="19"/>
      <c r="P37" s="19"/>
      <c r="Q37" s="19"/>
      <c r="R37" s="19"/>
      <c r="S37" s="19"/>
    </row>
    <row r="38" spans="1:19" x14ac:dyDescent="0.25">
      <c r="C38" s="19"/>
      <c r="D38" s="19"/>
      <c r="E38" s="19"/>
      <c r="F38" s="19"/>
      <c r="G38" s="19"/>
      <c r="H38" s="19"/>
      <c r="I38" s="19"/>
      <c r="J38" s="19"/>
      <c r="K38" s="19"/>
      <c r="L38" s="19"/>
      <c r="M38" s="19"/>
      <c r="N38" s="19"/>
      <c r="O38" s="19"/>
      <c r="P38" s="19"/>
      <c r="Q38" s="19"/>
      <c r="R38" s="19"/>
      <c r="S38" s="19"/>
    </row>
    <row r="39" spans="1:19" x14ac:dyDescent="0.25">
      <c r="A39" s="57" t="s">
        <v>84</v>
      </c>
      <c r="B39" s="19"/>
      <c r="C39" s="19"/>
      <c r="D39" s="19"/>
      <c r="E39" s="19"/>
      <c r="F39" s="19"/>
      <c r="G39" s="19"/>
      <c r="H39" s="19"/>
      <c r="I39" s="19"/>
      <c r="J39" s="19"/>
      <c r="K39" s="19"/>
      <c r="L39" s="19"/>
      <c r="M39" s="19"/>
      <c r="N39" s="19"/>
      <c r="O39" s="19"/>
      <c r="P39" s="19"/>
      <c r="Q39" s="19"/>
      <c r="R39" s="19"/>
      <c r="S39" s="19"/>
    </row>
    <row r="40" spans="1:19" x14ac:dyDescent="0.25">
      <c r="A40" s="19"/>
      <c r="B40" s="19"/>
    </row>
    <row r="41" spans="1:19" x14ac:dyDescent="0.25">
      <c r="A41" s="19"/>
      <c r="B41" s="19"/>
    </row>
    <row r="42" spans="1:19" x14ac:dyDescent="0.25">
      <c r="A42" s="19"/>
      <c r="B42" s="19"/>
    </row>
    <row r="43" spans="1:19" x14ac:dyDescent="0.25">
      <c r="A43" s="19"/>
      <c r="B43" s="19"/>
    </row>
    <row r="44" spans="1:19" x14ac:dyDescent="0.25">
      <c r="A44" s="19"/>
      <c r="B44" s="19"/>
    </row>
    <row r="45" spans="1:19" x14ac:dyDescent="0.25">
      <c r="A45" s="19"/>
      <c r="B45" s="19"/>
    </row>
    <row r="46" spans="1:19" x14ac:dyDescent="0.25">
      <c r="A46" s="19"/>
      <c r="B46" s="19"/>
    </row>
    <row r="47" spans="1:19" x14ac:dyDescent="0.25">
      <c r="A47" s="19"/>
      <c r="B47" s="19"/>
    </row>
    <row r="48" spans="1:19" x14ac:dyDescent="0.25">
      <c r="A48" s="19"/>
      <c r="B48" s="19"/>
    </row>
    <row r="49" spans="1:2" x14ac:dyDescent="0.25">
      <c r="A49" s="19"/>
      <c r="B49" s="19"/>
    </row>
    <row r="50" spans="1:2" x14ac:dyDescent="0.25">
      <c r="A50" s="19"/>
      <c r="B50" s="19"/>
    </row>
    <row r="51" spans="1:2" x14ac:dyDescent="0.25">
      <c r="A51" s="19"/>
      <c r="B51" s="19"/>
    </row>
    <row r="52" spans="1:2" x14ac:dyDescent="0.25">
      <c r="A52" s="19"/>
      <c r="B52" s="19"/>
    </row>
    <row r="53" spans="1:2" x14ac:dyDescent="0.25">
      <c r="A53" s="19"/>
      <c r="B53" s="19"/>
    </row>
    <row r="54" spans="1:2" x14ac:dyDescent="0.25">
      <c r="A54" s="19"/>
      <c r="B54" s="19"/>
    </row>
    <row r="55" spans="1:2" x14ac:dyDescent="0.25">
      <c r="A55" s="19"/>
      <c r="B55" s="19"/>
    </row>
    <row r="56" spans="1:2" x14ac:dyDescent="0.25">
      <c r="A56" s="19"/>
      <c r="B56" s="19"/>
    </row>
    <row r="57" spans="1:2" x14ac:dyDescent="0.25">
      <c r="A57" s="19"/>
      <c r="B57" s="19"/>
    </row>
    <row r="58" spans="1:2" x14ac:dyDescent="0.25">
      <c r="A58" s="19"/>
      <c r="B58" s="19"/>
    </row>
    <row r="59" spans="1:2" x14ac:dyDescent="0.25">
      <c r="A59" s="19"/>
      <c r="B59" s="19"/>
    </row>
    <row r="60" spans="1:2" x14ac:dyDescent="0.25">
      <c r="A60" s="19"/>
      <c r="B60" s="19"/>
    </row>
    <row r="61" spans="1:2" x14ac:dyDescent="0.25">
      <c r="A61" s="19"/>
      <c r="B61" s="19"/>
    </row>
    <row r="62" spans="1:2" x14ac:dyDescent="0.25">
      <c r="A62" s="19"/>
      <c r="B62" s="19"/>
    </row>
    <row r="63" spans="1:2" x14ac:dyDescent="0.25">
      <c r="A63" s="19"/>
      <c r="B63" s="19"/>
    </row>
    <row r="64" spans="1:2" x14ac:dyDescent="0.25">
      <c r="A64" s="19"/>
      <c r="B64" s="19"/>
    </row>
    <row r="65" spans="1:2" x14ac:dyDescent="0.25">
      <c r="A65" s="19"/>
      <c r="B65" s="19"/>
    </row>
    <row r="66" spans="1:2" x14ac:dyDescent="0.25">
      <c r="A66" s="19"/>
      <c r="B66" s="19"/>
    </row>
    <row r="67" spans="1:2" x14ac:dyDescent="0.25">
      <c r="A67" s="19"/>
      <c r="B67" s="19"/>
    </row>
    <row r="68" spans="1:2" x14ac:dyDescent="0.25">
      <c r="A68" s="19"/>
      <c r="B68" s="19"/>
    </row>
    <row r="69" spans="1:2" x14ac:dyDescent="0.25">
      <c r="A69" s="19"/>
      <c r="B69" s="19"/>
    </row>
    <row r="70" spans="1:2" x14ac:dyDescent="0.25">
      <c r="A70" s="19"/>
      <c r="B70" s="19"/>
    </row>
    <row r="71" spans="1:2" x14ac:dyDescent="0.25">
      <c r="A71" s="19"/>
      <c r="B71" s="19"/>
    </row>
    <row r="72" spans="1:2" x14ac:dyDescent="0.25">
      <c r="A72" s="19"/>
      <c r="B72" s="19"/>
    </row>
    <row r="73" spans="1:2" x14ac:dyDescent="0.25">
      <c r="A73" s="19"/>
      <c r="B73" s="19"/>
    </row>
    <row r="74" spans="1:2" x14ac:dyDescent="0.25">
      <c r="A74" s="19"/>
      <c r="B74" s="19"/>
    </row>
    <row r="75" spans="1:2" x14ac:dyDescent="0.25">
      <c r="A75" s="19"/>
      <c r="B75" s="19"/>
    </row>
    <row r="76" spans="1:2" x14ac:dyDescent="0.25">
      <c r="A76" s="19"/>
      <c r="B76" s="19"/>
    </row>
    <row r="77" spans="1:2" x14ac:dyDescent="0.25">
      <c r="A77" s="19"/>
      <c r="B77" s="19"/>
    </row>
    <row r="78" spans="1:2" x14ac:dyDescent="0.25">
      <c r="A78" s="19"/>
      <c r="B78" s="19"/>
    </row>
    <row r="79" spans="1:2" x14ac:dyDescent="0.25">
      <c r="A79" s="19"/>
      <c r="B79" s="19"/>
    </row>
    <row r="80" spans="1:2" x14ac:dyDescent="0.25">
      <c r="A80" s="19"/>
      <c r="B80" s="19"/>
    </row>
    <row r="81" spans="1:2" x14ac:dyDescent="0.25">
      <c r="A81" s="19"/>
      <c r="B81" s="19"/>
    </row>
    <row r="82" spans="1:2" x14ac:dyDescent="0.25">
      <c r="A82" s="19"/>
      <c r="B82" s="19"/>
    </row>
    <row r="83" spans="1:2" x14ac:dyDescent="0.25">
      <c r="A83" s="19"/>
      <c r="B83" s="19"/>
    </row>
    <row r="84" spans="1:2" x14ac:dyDescent="0.25">
      <c r="A84" s="19"/>
      <c r="B84" s="19"/>
    </row>
    <row r="85" spans="1:2" x14ac:dyDescent="0.25">
      <c r="A85" s="19"/>
      <c r="B85" s="19"/>
    </row>
    <row r="86" spans="1:2" x14ac:dyDescent="0.25">
      <c r="A86" s="19"/>
      <c r="B86" s="19"/>
    </row>
    <row r="87" spans="1:2" x14ac:dyDescent="0.25">
      <c r="A87" s="19"/>
      <c r="B87" s="19"/>
    </row>
    <row r="88" spans="1:2" x14ac:dyDescent="0.25">
      <c r="A88" s="19"/>
      <c r="B88" s="19"/>
    </row>
    <row r="89" spans="1:2" x14ac:dyDescent="0.25">
      <c r="A89" s="19"/>
      <c r="B89" s="19"/>
    </row>
    <row r="90" spans="1:2" x14ac:dyDescent="0.25">
      <c r="A90" s="19"/>
      <c r="B90" s="19"/>
    </row>
    <row r="91" spans="1:2" x14ac:dyDescent="0.25">
      <c r="A91" s="19"/>
      <c r="B91" s="19"/>
    </row>
    <row r="92" spans="1:2" x14ac:dyDescent="0.25">
      <c r="A92" s="19"/>
      <c r="B92" s="19"/>
    </row>
    <row r="93" spans="1:2" x14ac:dyDescent="0.25">
      <c r="A93" s="19"/>
      <c r="B93" s="19"/>
    </row>
    <row r="94" spans="1:2" x14ac:dyDescent="0.25">
      <c r="A94" s="19"/>
      <c r="B94" s="19"/>
    </row>
    <row r="95" spans="1:2" x14ac:dyDescent="0.25">
      <c r="A95" s="19"/>
      <c r="B95" s="19"/>
    </row>
    <row r="96" spans="1:2" x14ac:dyDescent="0.25">
      <c r="A96" s="19"/>
      <c r="B96" s="19"/>
    </row>
    <row r="97" spans="1:2" x14ac:dyDescent="0.25">
      <c r="A97" s="19"/>
      <c r="B97" s="19"/>
    </row>
    <row r="98" spans="1:2" x14ac:dyDescent="0.25">
      <c r="A98" s="19"/>
      <c r="B98" s="19"/>
    </row>
    <row r="99" spans="1:2" x14ac:dyDescent="0.25">
      <c r="A99" s="19"/>
      <c r="B99" s="19"/>
    </row>
    <row r="100" spans="1:2" x14ac:dyDescent="0.25">
      <c r="A100" s="19"/>
      <c r="B100" s="19"/>
    </row>
    <row r="101" spans="1:2" x14ac:dyDescent="0.25">
      <c r="A101" s="19"/>
      <c r="B101" s="19"/>
    </row>
    <row r="102" spans="1:2" x14ac:dyDescent="0.25">
      <c r="A102" s="19"/>
      <c r="B102" s="19"/>
    </row>
    <row r="103" spans="1:2" x14ac:dyDescent="0.25">
      <c r="A103" s="19"/>
      <c r="B103" s="19"/>
    </row>
    <row r="104" spans="1:2" x14ac:dyDescent="0.25">
      <c r="A104" s="19"/>
      <c r="B104" s="19"/>
    </row>
    <row r="105" spans="1:2" x14ac:dyDescent="0.25">
      <c r="A105" s="19"/>
      <c r="B105" s="19"/>
    </row>
    <row r="106" spans="1:2" x14ac:dyDescent="0.25">
      <c r="A106" s="19"/>
      <c r="B106" s="19"/>
    </row>
    <row r="107" spans="1:2" x14ac:dyDescent="0.25">
      <c r="A107" s="19"/>
      <c r="B107" s="19"/>
    </row>
    <row r="108" spans="1:2" x14ac:dyDescent="0.25">
      <c r="A108" s="19"/>
      <c r="B108" s="19"/>
    </row>
    <row r="109" spans="1:2" x14ac:dyDescent="0.25">
      <c r="A109" s="19"/>
      <c r="B109" s="19"/>
    </row>
    <row r="110" spans="1:2" x14ac:dyDescent="0.25">
      <c r="A110" s="19"/>
      <c r="B110" s="19"/>
    </row>
    <row r="111" spans="1:2" x14ac:dyDescent="0.25">
      <c r="A111" s="19"/>
      <c r="B111" s="19"/>
    </row>
    <row r="112" spans="1:2" x14ac:dyDescent="0.25">
      <c r="A112" s="19"/>
      <c r="B112" s="19"/>
    </row>
    <row r="113" spans="1:2" x14ac:dyDescent="0.25">
      <c r="A113" s="19"/>
      <c r="B113" s="19"/>
    </row>
    <row r="114" spans="1:2" x14ac:dyDescent="0.25">
      <c r="A114" s="19"/>
      <c r="B114" s="19"/>
    </row>
    <row r="115" spans="1:2" x14ac:dyDescent="0.25">
      <c r="A115" s="19"/>
      <c r="B115" s="19"/>
    </row>
    <row r="116" spans="1:2" x14ac:dyDescent="0.25">
      <c r="A116" s="19"/>
      <c r="B116" s="19"/>
    </row>
    <row r="117" spans="1:2" x14ac:dyDescent="0.25">
      <c r="A117" s="19"/>
      <c r="B117" s="19"/>
    </row>
    <row r="118" spans="1:2" x14ac:dyDescent="0.25">
      <c r="A118" s="19"/>
      <c r="B118" s="19"/>
    </row>
    <row r="119" spans="1:2" x14ac:dyDescent="0.25">
      <c r="A119" s="19"/>
      <c r="B119" s="19"/>
    </row>
    <row r="120" spans="1:2" x14ac:dyDescent="0.25">
      <c r="A120" s="19"/>
      <c r="B120" s="19"/>
    </row>
    <row r="121" spans="1:2" x14ac:dyDescent="0.25">
      <c r="A121" s="19"/>
      <c r="B121" s="19"/>
    </row>
    <row r="122" spans="1:2" x14ac:dyDescent="0.25">
      <c r="A122" s="19"/>
      <c r="B122" s="19"/>
    </row>
    <row r="123" spans="1:2" x14ac:dyDescent="0.25">
      <c r="A123" s="19"/>
      <c r="B123" s="19"/>
    </row>
    <row r="124" spans="1:2" x14ac:dyDescent="0.25">
      <c r="A124" s="19"/>
      <c r="B124" s="19"/>
    </row>
    <row r="125" spans="1:2" x14ac:dyDescent="0.25">
      <c r="A125" s="19"/>
      <c r="B125" s="19"/>
    </row>
    <row r="126" spans="1:2" x14ac:dyDescent="0.25">
      <c r="A126" s="19"/>
      <c r="B126" s="19"/>
    </row>
    <row r="127" spans="1:2" x14ac:dyDescent="0.25">
      <c r="A127" s="19"/>
      <c r="B127" s="19"/>
    </row>
    <row r="128" spans="1:2" x14ac:dyDescent="0.25">
      <c r="A128" s="19"/>
      <c r="B128" s="19"/>
    </row>
    <row r="129" spans="1:2" x14ac:dyDescent="0.25">
      <c r="A129" s="19"/>
      <c r="B129" s="19"/>
    </row>
    <row r="130" spans="1:2" x14ac:dyDescent="0.25">
      <c r="A130" s="19"/>
      <c r="B130" s="19"/>
    </row>
    <row r="131" spans="1:2" x14ac:dyDescent="0.25">
      <c r="A131" s="19"/>
      <c r="B131" s="19"/>
    </row>
    <row r="132" spans="1:2" x14ac:dyDescent="0.25">
      <c r="A132" s="19"/>
      <c r="B132" s="19"/>
    </row>
    <row r="133" spans="1:2" x14ac:dyDescent="0.25">
      <c r="A133" s="19"/>
      <c r="B133" s="19"/>
    </row>
    <row r="134" spans="1:2" x14ac:dyDescent="0.25">
      <c r="A134" s="19"/>
      <c r="B134" s="19"/>
    </row>
    <row r="135" spans="1:2" x14ac:dyDescent="0.25">
      <c r="A135" s="19"/>
      <c r="B135" s="19"/>
    </row>
    <row r="136" spans="1:2" x14ac:dyDescent="0.25">
      <c r="A136" s="19"/>
      <c r="B136" s="19"/>
    </row>
    <row r="137" spans="1:2" x14ac:dyDescent="0.25">
      <c r="A137" s="19"/>
      <c r="B137" s="19"/>
    </row>
    <row r="138" spans="1:2" x14ac:dyDescent="0.25">
      <c r="A138" s="19"/>
      <c r="B138" s="19"/>
    </row>
    <row r="139" spans="1:2" x14ac:dyDescent="0.25">
      <c r="A139" s="19"/>
      <c r="B139" s="19"/>
    </row>
    <row r="140" spans="1:2" x14ac:dyDescent="0.25">
      <c r="A140" s="19"/>
      <c r="B140" s="19"/>
    </row>
    <row r="141" spans="1:2" x14ac:dyDescent="0.25">
      <c r="A141" s="19"/>
      <c r="B141" s="19"/>
    </row>
    <row r="142" spans="1:2" x14ac:dyDescent="0.25">
      <c r="A142" s="19"/>
      <c r="B142" s="19"/>
    </row>
    <row r="143" spans="1:2" x14ac:dyDescent="0.25">
      <c r="A143" s="19"/>
      <c r="B143" s="19"/>
    </row>
    <row r="144" spans="1:2" x14ac:dyDescent="0.25">
      <c r="A144" s="19"/>
      <c r="B144" s="19"/>
    </row>
    <row r="145" spans="1:2" x14ac:dyDescent="0.25">
      <c r="A145" s="19"/>
      <c r="B145" s="19"/>
    </row>
    <row r="146" spans="1:2" x14ac:dyDescent="0.25">
      <c r="A146" s="19"/>
      <c r="B146" s="19"/>
    </row>
    <row r="147" spans="1:2" x14ac:dyDescent="0.25">
      <c r="A147" s="19"/>
      <c r="B147" s="19"/>
    </row>
    <row r="148" spans="1:2" x14ac:dyDescent="0.25">
      <c r="A148" s="19"/>
      <c r="B148" s="19"/>
    </row>
    <row r="149" spans="1:2" x14ac:dyDescent="0.25">
      <c r="A149" s="19"/>
      <c r="B149" s="19"/>
    </row>
    <row r="150" spans="1:2" x14ac:dyDescent="0.25">
      <c r="A150" s="19"/>
      <c r="B150" s="19"/>
    </row>
    <row r="151" spans="1:2" x14ac:dyDescent="0.25">
      <c r="A151" s="19"/>
      <c r="B151" s="19"/>
    </row>
    <row r="152" spans="1:2" x14ac:dyDescent="0.25">
      <c r="A152" s="19"/>
      <c r="B152" s="19"/>
    </row>
    <row r="153" spans="1:2" x14ac:dyDescent="0.25">
      <c r="A153" s="19"/>
      <c r="B153" s="19"/>
    </row>
    <row r="154" spans="1:2" x14ac:dyDescent="0.25">
      <c r="A154" s="19"/>
      <c r="B154" s="19"/>
    </row>
    <row r="155" spans="1:2" x14ac:dyDescent="0.25">
      <c r="A155" s="19"/>
      <c r="B155" s="19"/>
    </row>
    <row r="156" spans="1:2" x14ac:dyDescent="0.25">
      <c r="A156" s="19"/>
      <c r="B156" s="19"/>
    </row>
    <row r="157" spans="1:2" x14ac:dyDescent="0.25">
      <c r="A157" s="19"/>
      <c r="B157" s="19"/>
    </row>
    <row r="158" spans="1:2" x14ac:dyDescent="0.25">
      <c r="A158" s="19"/>
      <c r="B158" s="19"/>
    </row>
    <row r="159" spans="1:2" x14ac:dyDescent="0.25">
      <c r="A159" s="19"/>
      <c r="B159" s="19"/>
    </row>
    <row r="160" spans="1:2" x14ac:dyDescent="0.25">
      <c r="A160" s="19"/>
      <c r="B160" s="19"/>
    </row>
    <row r="161" spans="1:2" x14ac:dyDescent="0.25">
      <c r="A161" s="19"/>
      <c r="B161" s="19"/>
    </row>
    <row r="162" spans="1:2" x14ac:dyDescent="0.25">
      <c r="A162" s="19"/>
      <c r="B162" s="19"/>
    </row>
    <row r="163" spans="1:2" x14ac:dyDescent="0.25">
      <c r="A163" s="19"/>
      <c r="B163" s="19"/>
    </row>
    <row r="164" spans="1:2" x14ac:dyDescent="0.25">
      <c r="A164" s="19"/>
      <c r="B164" s="19"/>
    </row>
    <row r="165" spans="1:2" x14ac:dyDescent="0.25">
      <c r="A165" s="19"/>
      <c r="B165" s="19"/>
    </row>
    <row r="166" spans="1:2" x14ac:dyDescent="0.25">
      <c r="A166" s="19"/>
      <c r="B166" s="19"/>
    </row>
    <row r="167" spans="1:2" x14ac:dyDescent="0.25">
      <c r="A167" s="19"/>
      <c r="B167" s="19"/>
    </row>
    <row r="168" spans="1:2" x14ac:dyDescent="0.25">
      <c r="A168" s="19"/>
      <c r="B168" s="19"/>
    </row>
    <row r="169" spans="1:2" x14ac:dyDescent="0.25">
      <c r="A169" s="19"/>
      <c r="B169" s="19"/>
    </row>
    <row r="170" spans="1:2" x14ac:dyDescent="0.25">
      <c r="A170" s="19"/>
      <c r="B170" s="19"/>
    </row>
    <row r="171" spans="1:2" x14ac:dyDescent="0.25">
      <c r="A171" s="19"/>
      <c r="B171" s="19"/>
    </row>
    <row r="172" spans="1:2" x14ac:dyDescent="0.25">
      <c r="A172" s="19"/>
      <c r="B172" s="19"/>
    </row>
    <row r="173" spans="1:2" x14ac:dyDescent="0.25">
      <c r="A173" s="19"/>
      <c r="B173" s="19"/>
    </row>
    <row r="174" spans="1:2" x14ac:dyDescent="0.25">
      <c r="A174" s="19"/>
      <c r="B174" s="19"/>
    </row>
    <row r="175" spans="1:2" x14ac:dyDescent="0.25">
      <c r="A175" s="19"/>
      <c r="B175" s="19"/>
    </row>
    <row r="176" spans="1:2" x14ac:dyDescent="0.25">
      <c r="A176" s="19"/>
      <c r="B176" s="19"/>
    </row>
    <row r="177" spans="1:2" x14ac:dyDescent="0.25">
      <c r="A177" s="19"/>
      <c r="B177" s="19"/>
    </row>
    <row r="178" spans="1:2" x14ac:dyDescent="0.25">
      <c r="A178" s="19"/>
      <c r="B178" s="19"/>
    </row>
    <row r="179" spans="1:2" x14ac:dyDescent="0.25">
      <c r="A179" s="19"/>
      <c r="B179" s="19"/>
    </row>
    <row r="180" spans="1:2" x14ac:dyDescent="0.25">
      <c r="A180" s="19"/>
      <c r="B180" s="19"/>
    </row>
    <row r="181" spans="1:2" x14ac:dyDescent="0.25">
      <c r="A181" s="19"/>
      <c r="B181" s="19"/>
    </row>
    <row r="182" spans="1:2" x14ac:dyDescent="0.25">
      <c r="A182" s="19"/>
      <c r="B182" s="19"/>
    </row>
    <row r="183" spans="1:2" x14ac:dyDescent="0.25">
      <c r="A183" s="19"/>
      <c r="B183" s="19"/>
    </row>
    <row r="184" spans="1:2" x14ac:dyDescent="0.25">
      <c r="A184" s="19"/>
      <c r="B184" s="19"/>
    </row>
    <row r="185" spans="1:2" x14ac:dyDescent="0.25">
      <c r="A185" s="19"/>
      <c r="B185" s="19"/>
    </row>
    <row r="186" spans="1:2" x14ac:dyDescent="0.25">
      <c r="A186" s="19"/>
      <c r="B186" s="19"/>
    </row>
    <row r="187" spans="1:2" x14ac:dyDescent="0.25">
      <c r="A187" s="19"/>
      <c r="B187" s="19"/>
    </row>
    <row r="188" spans="1:2" x14ac:dyDescent="0.25">
      <c r="A188" s="19"/>
      <c r="B188" s="19"/>
    </row>
    <row r="189" spans="1:2" x14ac:dyDescent="0.25">
      <c r="A189" s="19"/>
      <c r="B189" s="19"/>
    </row>
    <row r="190" spans="1:2" x14ac:dyDescent="0.25">
      <c r="A190" s="19"/>
      <c r="B190" s="19"/>
    </row>
    <row r="191" spans="1:2" x14ac:dyDescent="0.25">
      <c r="A191" s="19"/>
      <c r="B191" s="19"/>
    </row>
    <row r="192" spans="1:2" x14ac:dyDescent="0.25">
      <c r="A192" s="19"/>
      <c r="B192" s="19"/>
    </row>
    <row r="193" spans="1:2" x14ac:dyDescent="0.25">
      <c r="A193" s="19"/>
      <c r="B193" s="19"/>
    </row>
    <row r="194" spans="1:2" x14ac:dyDescent="0.25">
      <c r="A194" s="19"/>
      <c r="B194" s="19"/>
    </row>
    <row r="195" spans="1:2" x14ac:dyDescent="0.25">
      <c r="A195" s="19"/>
      <c r="B195" s="19"/>
    </row>
    <row r="196" spans="1:2" x14ac:dyDescent="0.25">
      <c r="A196" s="19"/>
      <c r="B196" s="19"/>
    </row>
    <row r="197" spans="1:2" x14ac:dyDescent="0.25">
      <c r="A197" s="19"/>
      <c r="B197" s="19"/>
    </row>
    <row r="198" spans="1:2" x14ac:dyDescent="0.25">
      <c r="A198" s="19"/>
      <c r="B198" s="19"/>
    </row>
    <row r="199" spans="1:2" x14ac:dyDescent="0.25">
      <c r="A199" s="19"/>
      <c r="B199" s="19"/>
    </row>
    <row r="200" spans="1:2" x14ac:dyDescent="0.25">
      <c r="A200" s="19"/>
      <c r="B200" s="19"/>
    </row>
    <row r="201" spans="1:2" x14ac:dyDescent="0.25">
      <c r="A201" s="19"/>
      <c r="B201" s="19"/>
    </row>
    <row r="202" spans="1:2" x14ac:dyDescent="0.25">
      <c r="A202" s="19"/>
      <c r="B202" s="19"/>
    </row>
    <row r="203" spans="1:2" x14ac:dyDescent="0.25">
      <c r="A203" s="19"/>
      <c r="B203" s="19"/>
    </row>
    <row r="204" spans="1:2" x14ac:dyDescent="0.25">
      <c r="A204" s="19"/>
      <c r="B204" s="19"/>
    </row>
    <row r="205" spans="1:2" x14ac:dyDescent="0.25">
      <c r="A205" s="19"/>
      <c r="B205" s="19"/>
    </row>
    <row r="206" spans="1:2" x14ac:dyDescent="0.25">
      <c r="A206" s="19"/>
      <c r="B206" s="19"/>
    </row>
    <row r="207" spans="1:2" x14ac:dyDescent="0.25">
      <c r="A207" s="19"/>
      <c r="B207" s="19"/>
    </row>
    <row r="208" spans="1:2" x14ac:dyDescent="0.25">
      <c r="A208" s="19"/>
      <c r="B208" s="19"/>
    </row>
    <row r="209" spans="1:2" x14ac:dyDescent="0.25">
      <c r="A209" s="19"/>
      <c r="B209" s="19"/>
    </row>
    <row r="210" spans="1:2" x14ac:dyDescent="0.25">
      <c r="A210" s="19"/>
      <c r="B210" s="19"/>
    </row>
    <row r="211" spans="1:2" x14ac:dyDescent="0.25">
      <c r="A211" s="19"/>
      <c r="B211" s="19"/>
    </row>
    <row r="212" spans="1:2" x14ac:dyDescent="0.25">
      <c r="A212" s="19"/>
      <c r="B212" s="19"/>
    </row>
    <row r="213" spans="1:2" x14ac:dyDescent="0.25">
      <c r="A213" s="19"/>
      <c r="B213" s="19"/>
    </row>
    <row r="214" spans="1:2" x14ac:dyDescent="0.25">
      <c r="A214" s="19"/>
      <c r="B214" s="19"/>
    </row>
    <row r="215" spans="1:2" x14ac:dyDescent="0.25">
      <c r="A215" s="19"/>
      <c r="B215" s="19"/>
    </row>
    <row r="216" spans="1:2" x14ac:dyDescent="0.25">
      <c r="A216" s="19"/>
      <c r="B216" s="19"/>
    </row>
    <row r="217" spans="1:2" x14ac:dyDescent="0.25">
      <c r="A217" s="19"/>
      <c r="B217" s="19"/>
    </row>
    <row r="218" spans="1:2" x14ac:dyDescent="0.25">
      <c r="A218" s="19"/>
      <c r="B218" s="19"/>
    </row>
    <row r="219" spans="1:2" x14ac:dyDescent="0.25">
      <c r="A219" s="19"/>
      <c r="B219" s="19"/>
    </row>
    <row r="220" spans="1:2" x14ac:dyDescent="0.25">
      <c r="A220" s="19"/>
      <c r="B220" s="19"/>
    </row>
    <row r="221" spans="1:2" x14ac:dyDescent="0.25">
      <c r="A221" s="19"/>
      <c r="B221" s="19"/>
    </row>
    <row r="222" spans="1:2" x14ac:dyDescent="0.25">
      <c r="A222" s="19"/>
      <c r="B222" s="19"/>
    </row>
    <row r="223" spans="1:2" x14ac:dyDescent="0.25">
      <c r="A223" s="19"/>
      <c r="B223" s="19"/>
    </row>
    <row r="224" spans="1:2" x14ac:dyDescent="0.25">
      <c r="A224" s="19"/>
      <c r="B224" s="19"/>
    </row>
    <row r="225" spans="1:2" x14ac:dyDescent="0.25">
      <c r="A225" s="19"/>
      <c r="B225" s="19"/>
    </row>
    <row r="226" spans="1:2" x14ac:dyDescent="0.25">
      <c r="A226" s="19"/>
      <c r="B226" s="19"/>
    </row>
    <row r="227" spans="1:2" x14ac:dyDescent="0.25">
      <c r="A227" s="19"/>
      <c r="B227" s="19"/>
    </row>
    <row r="228" spans="1:2" x14ac:dyDescent="0.25">
      <c r="A228" s="19"/>
      <c r="B228" s="19"/>
    </row>
    <row r="229" spans="1:2" x14ac:dyDescent="0.25">
      <c r="A229" s="19"/>
      <c r="B229" s="19"/>
    </row>
    <row r="230" spans="1:2" x14ac:dyDescent="0.25">
      <c r="A230" s="19"/>
      <c r="B230" s="19"/>
    </row>
    <row r="231" spans="1:2" x14ac:dyDescent="0.25">
      <c r="A231" s="19"/>
      <c r="B231" s="19"/>
    </row>
    <row r="232" spans="1:2" x14ac:dyDescent="0.25">
      <c r="A232" s="19"/>
      <c r="B232" s="19"/>
    </row>
    <row r="233" spans="1:2" x14ac:dyDescent="0.25">
      <c r="A233" s="19"/>
      <c r="B233" s="19"/>
    </row>
    <row r="234" spans="1:2" x14ac:dyDescent="0.25">
      <c r="A234" s="19"/>
      <c r="B234" s="19"/>
    </row>
    <row r="235" spans="1:2" x14ac:dyDescent="0.25">
      <c r="A235" s="19"/>
      <c r="B235" s="19"/>
    </row>
    <row r="236" spans="1:2" x14ac:dyDescent="0.25">
      <c r="A236" s="19"/>
      <c r="B236" s="19"/>
    </row>
    <row r="237" spans="1:2" x14ac:dyDescent="0.25">
      <c r="A237" s="19"/>
      <c r="B237" s="19"/>
    </row>
    <row r="238" spans="1:2" x14ac:dyDescent="0.25">
      <c r="A238" s="19"/>
      <c r="B238" s="19"/>
    </row>
    <row r="239" spans="1:2" x14ac:dyDescent="0.25">
      <c r="A239" s="19"/>
      <c r="B239" s="19"/>
    </row>
    <row r="240" spans="1:2" x14ac:dyDescent="0.25">
      <c r="A240" s="19"/>
      <c r="B240" s="19"/>
    </row>
    <row r="241" spans="1:2" x14ac:dyDescent="0.25">
      <c r="A241" s="19"/>
      <c r="B241" s="19"/>
    </row>
    <row r="242" spans="1:2" x14ac:dyDescent="0.25">
      <c r="A242" s="19"/>
      <c r="B242" s="19"/>
    </row>
    <row r="243" spans="1:2" x14ac:dyDescent="0.25">
      <c r="A243" s="19"/>
      <c r="B243" s="19"/>
    </row>
    <row r="244" spans="1:2" x14ac:dyDescent="0.25">
      <c r="A244" s="19"/>
      <c r="B244" s="19"/>
    </row>
    <row r="245" spans="1:2" x14ac:dyDescent="0.25">
      <c r="A245" s="19"/>
      <c r="B245" s="19"/>
    </row>
    <row r="246" spans="1:2" x14ac:dyDescent="0.25">
      <c r="A246" s="19"/>
      <c r="B246" s="19"/>
    </row>
    <row r="247" spans="1:2" x14ac:dyDescent="0.25">
      <c r="A247" s="19"/>
      <c r="B247" s="19"/>
    </row>
    <row r="248" spans="1:2" x14ac:dyDescent="0.25">
      <c r="A248" s="19"/>
      <c r="B248" s="19"/>
    </row>
    <row r="249" spans="1:2" x14ac:dyDescent="0.25">
      <c r="A249" s="19"/>
      <c r="B249" s="19"/>
    </row>
    <row r="250" spans="1:2" x14ac:dyDescent="0.25">
      <c r="A250" s="19"/>
      <c r="B250" s="19"/>
    </row>
    <row r="251" spans="1:2" x14ac:dyDescent="0.25">
      <c r="A251" s="19"/>
      <c r="B251" s="19"/>
    </row>
    <row r="252" spans="1:2" x14ac:dyDescent="0.25">
      <c r="A252" s="19"/>
      <c r="B252" s="19"/>
    </row>
    <row r="253" spans="1:2" x14ac:dyDescent="0.25">
      <c r="A253" s="19"/>
      <c r="B253" s="19"/>
    </row>
    <row r="254" spans="1:2" x14ac:dyDescent="0.25">
      <c r="A254" s="19"/>
      <c r="B254" s="19"/>
    </row>
    <row r="255" spans="1:2" x14ac:dyDescent="0.25">
      <c r="A255" s="19"/>
      <c r="B255" s="19"/>
    </row>
    <row r="256" spans="1:2" x14ac:dyDescent="0.25">
      <c r="A256" s="19"/>
      <c r="B256" s="19"/>
    </row>
    <row r="257" spans="1:2" x14ac:dyDescent="0.25">
      <c r="A257" s="19"/>
      <c r="B257" s="19"/>
    </row>
    <row r="258" spans="1:2" x14ac:dyDescent="0.25">
      <c r="A258" s="19"/>
      <c r="B258" s="19"/>
    </row>
    <row r="259" spans="1:2" x14ac:dyDescent="0.25">
      <c r="A259" s="19"/>
      <c r="B259" s="19"/>
    </row>
    <row r="260" spans="1:2" x14ac:dyDescent="0.25">
      <c r="A260" s="19"/>
      <c r="B260" s="19"/>
    </row>
    <row r="261" spans="1:2" x14ac:dyDescent="0.25">
      <c r="A261" s="19"/>
      <c r="B261" s="19"/>
    </row>
    <row r="262" spans="1:2" x14ac:dyDescent="0.25">
      <c r="A262" s="19"/>
      <c r="B262" s="19"/>
    </row>
    <row r="263" spans="1:2" x14ac:dyDescent="0.25">
      <c r="A263" s="19"/>
      <c r="B263" s="19"/>
    </row>
    <row r="264" spans="1:2" x14ac:dyDescent="0.25">
      <c r="A264" s="19"/>
      <c r="B264" s="19"/>
    </row>
    <row r="265" spans="1:2" x14ac:dyDescent="0.25">
      <c r="A265" s="19"/>
      <c r="B265" s="19"/>
    </row>
    <row r="266" spans="1:2" x14ac:dyDescent="0.25">
      <c r="A266" s="19"/>
      <c r="B266" s="19"/>
    </row>
    <row r="267" spans="1:2" x14ac:dyDescent="0.25">
      <c r="A267" s="19"/>
      <c r="B267" s="19"/>
    </row>
    <row r="268" spans="1:2" x14ac:dyDescent="0.25">
      <c r="A268" s="19"/>
      <c r="B268" s="19"/>
    </row>
    <row r="269" spans="1:2" x14ac:dyDescent="0.25">
      <c r="A269" s="19"/>
      <c r="B269" s="19"/>
    </row>
    <row r="270" spans="1:2" x14ac:dyDescent="0.25">
      <c r="A270" s="19"/>
      <c r="B270" s="19"/>
    </row>
    <row r="271" spans="1:2" x14ac:dyDescent="0.25">
      <c r="A271" s="19"/>
      <c r="B271" s="19"/>
    </row>
    <row r="272" spans="1:2" x14ac:dyDescent="0.25">
      <c r="A272" s="19"/>
      <c r="B272" s="19"/>
    </row>
    <row r="273" spans="1:2" x14ac:dyDescent="0.25">
      <c r="A273" s="19"/>
      <c r="B273" s="19"/>
    </row>
    <row r="274" spans="1:2" x14ac:dyDescent="0.25">
      <c r="A274" s="19"/>
      <c r="B274" s="19"/>
    </row>
    <row r="275" spans="1:2" x14ac:dyDescent="0.25">
      <c r="A275" s="19"/>
      <c r="B275" s="19"/>
    </row>
    <row r="276" spans="1:2" x14ac:dyDescent="0.25">
      <c r="A276" s="19"/>
      <c r="B276" s="19"/>
    </row>
    <row r="277" spans="1:2" x14ac:dyDescent="0.25">
      <c r="A277" s="19"/>
      <c r="B277" s="19"/>
    </row>
    <row r="278" spans="1:2" x14ac:dyDescent="0.25">
      <c r="A278" s="19"/>
      <c r="B278" s="19"/>
    </row>
    <row r="279" spans="1:2" x14ac:dyDescent="0.25">
      <c r="A279" s="19"/>
      <c r="B279" s="19"/>
    </row>
    <row r="280" spans="1:2" x14ac:dyDescent="0.25">
      <c r="A280" s="19"/>
      <c r="B280" s="19"/>
    </row>
    <row r="281" spans="1:2" x14ac:dyDescent="0.25">
      <c r="A281" s="19"/>
      <c r="B281" s="19"/>
    </row>
  </sheetData>
  <sheetProtection algorithmName="SHA-512" hashValue="ah29AE54mWnz8PKUFPFo2j3AELy0YZONKCiWtegPYJlqQlzRjEQcUv6P/m7uAnHJVrqj43u6dy3JZSTc/Yhumg==" saltValue="5g+6PifbnJggpQmuwatv0w==" spinCount="100000" sheet="1" objects="1" scenarios="1"/>
  <mergeCells count="6">
    <mergeCell ref="D35:E35"/>
    <mergeCell ref="A7:B7"/>
    <mergeCell ref="A14:B14"/>
    <mergeCell ref="A21:B21"/>
    <mergeCell ref="A28:B28"/>
    <mergeCell ref="A35:B35"/>
  </mergeCells>
  <dataValidations count="5">
    <dataValidation type="list" allowBlank="1" showInputMessage="1" showErrorMessage="1" sqref="C19" xr:uid="{4602D7C6-D607-407F-9CD6-12AB16A97644}">
      <formula1>"Member ,Chair"</formula1>
    </dataValidation>
    <dataValidation type="list" allowBlank="1" showInputMessage="1" showErrorMessage="1" sqref="C5" xr:uid="{22B9F1C4-EB64-4089-92DA-2AA373489862}">
      <formula1>"Member,Chair"</formula1>
    </dataValidation>
    <dataValidation type="list" allowBlank="1" showInputMessage="1" showErrorMessage="1" sqref="C12" xr:uid="{6EA7DEAF-A5BB-4E0F-9674-654179BDE62B}">
      <formula1>" Member,Chair"</formula1>
    </dataValidation>
    <dataValidation type="custom" allowBlank="1" showInputMessage="1" showErrorMessage="1" errorTitle="Future" error="Please enter a future date" sqref="A3" xr:uid="{C5B419A8-060E-4A37-9022-36D57EE297CB}">
      <formula1>A3&gt;=TODAY()</formula1>
    </dataValidation>
    <dataValidation type="custom" allowBlank="1" showInputMessage="1" showErrorMessage="1" sqref="B19 B26 B33 B12 B5 E33" xr:uid="{DA9176DC-3F05-4714-BA4A-1BE85F866226}">
      <formula1>ISNUMBER(MATCH("*@*.?*",B5,0))</formula1>
    </dataValidation>
  </dataValidations>
  <pageMargins left="0.7" right="0.7" top="0.75" bottom="0.75" header="0.3" footer="0.3"/>
  <pageSetup scale="83"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Q363"/>
  <sheetViews>
    <sheetView tabSelected="1" zoomScaleNormal="100" zoomScaleSheetLayoutView="110" workbookViewId="0">
      <selection activeCell="A2" sqref="A2"/>
    </sheetView>
  </sheetViews>
  <sheetFormatPr defaultColWidth="8.7109375" defaultRowHeight="15" x14ac:dyDescent="0.25"/>
  <cols>
    <col min="1" max="1" width="21" customWidth="1"/>
    <col min="2" max="2" width="15.28515625" style="31" bestFit="1" customWidth="1"/>
    <col min="3" max="3" width="12.28515625" hidden="1" customWidth="1"/>
    <col min="4" max="6" width="15.7109375" style="31" hidden="1" customWidth="1"/>
    <col min="7" max="7" width="15.7109375" style="31" customWidth="1"/>
    <col min="8" max="8" width="1.42578125" style="31" customWidth="1"/>
    <col min="9" max="9" width="19.42578125" style="31" customWidth="1"/>
    <col min="10" max="10" width="11.42578125" style="31" bestFit="1" customWidth="1"/>
    <col min="11" max="11" width="11.7109375" style="31" hidden="1" customWidth="1"/>
    <col min="12" max="12" width="11.42578125" style="31" hidden="1" customWidth="1"/>
    <col min="13" max="13" width="19" style="31" hidden="1" customWidth="1"/>
    <col min="14" max="14" width="11.7109375" style="31" hidden="1" customWidth="1"/>
    <col min="15" max="15" width="15.42578125" style="31" customWidth="1"/>
    <col min="16" max="16" width="8.7109375" style="31"/>
    <col min="17" max="17" width="17.7109375" style="31" customWidth="1"/>
    <col min="21" max="21" width="19.42578125" customWidth="1"/>
    <col min="25" max="25" width="19.140625" customWidth="1"/>
    <col min="28" max="28" width="16.7109375" customWidth="1"/>
    <col min="31" max="31" width="22.7109375" customWidth="1"/>
  </cols>
  <sheetData>
    <row r="1" spans="1:17" x14ac:dyDescent="0.25">
      <c r="A1" s="58" t="s">
        <v>505</v>
      </c>
      <c r="B1" s="59"/>
      <c r="C1" s="58"/>
      <c r="D1" s="59"/>
      <c r="E1" s="59"/>
      <c r="F1" s="59"/>
      <c r="G1" s="59"/>
      <c r="H1" s="59"/>
      <c r="I1" s="59"/>
    </row>
    <row r="2" spans="1:17" x14ac:dyDescent="0.25">
      <c r="A2" s="58" t="s">
        <v>64</v>
      </c>
      <c r="B2" s="60">
        <v>9751.9599999999991</v>
      </c>
      <c r="C2" s="61" t="s">
        <v>65</v>
      </c>
      <c r="D2" s="59"/>
      <c r="E2" s="59"/>
      <c r="F2" s="59"/>
      <c r="G2" s="59" t="s">
        <v>65</v>
      </c>
      <c r="H2" s="59"/>
      <c r="I2" s="60">
        <v>27831.96</v>
      </c>
    </row>
    <row r="3" spans="1:17" s="62" customFormat="1" ht="60" x14ac:dyDescent="0.25">
      <c r="B3" s="63"/>
      <c r="D3" s="63"/>
      <c r="E3" s="63"/>
      <c r="F3" s="63"/>
      <c r="G3" s="63" t="s">
        <v>90</v>
      </c>
      <c r="H3" s="63"/>
      <c r="I3" s="63"/>
      <c r="J3" s="63"/>
      <c r="K3" s="63"/>
      <c r="L3" s="63"/>
      <c r="M3" s="63"/>
      <c r="N3" s="63"/>
      <c r="O3" s="63" t="s">
        <v>90</v>
      </c>
      <c r="P3" s="63"/>
      <c r="Q3" s="63"/>
    </row>
    <row r="4" spans="1:17" s="62" customFormat="1" x14ac:dyDescent="0.25">
      <c r="A4" s="191" t="s">
        <v>493</v>
      </c>
      <c r="B4" s="27" t="s">
        <v>64</v>
      </c>
      <c r="C4"/>
      <c r="D4" s="31"/>
      <c r="E4" s="31">
        <f>$B$2</f>
        <v>9751.9599999999991</v>
      </c>
      <c r="F4" s="31">
        <f>$I$2</f>
        <v>27831.96</v>
      </c>
      <c r="G4" s="31"/>
      <c r="H4" s="63"/>
      <c r="I4" s="27" t="s">
        <v>494</v>
      </c>
      <c r="J4" s="27" t="s">
        <v>65</v>
      </c>
      <c r="K4" s="31"/>
      <c r="L4" s="31"/>
      <c r="M4" s="31">
        <f>$B$2</f>
        <v>9751.9599999999991</v>
      </c>
      <c r="N4" s="31">
        <f>$I$2</f>
        <v>27831.96</v>
      </c>
      <c r="O4" s="31"/>
      <c r="P4" s="63"/>
      <c r="Q4" s="63"/>
    </row>
    <row r="5" spans="1:17" x14ac:dyDescent="0.25">
      <c r="A5" t="s">
        <v>66</v>
      </c>
      <c r="B5" s="56"/>
      <c r="C5" s="56">
        <f>IF(B4="family",(F4),(E4))</f>
        <v>9751.9599999999991</v>
      </c>
      <c r="D5" s="31">
        <f>IF((B5&lt;C5),B5,C5)</f>
        <v>0</v>
      </c>
      <c r="E5" s="31">
        <f>IF((D5&lt;0),E4,D5)</f>
        <v>0</v>
      </c>
      <c r="F5" s="31">
        <f>IF((D5&lt;0),F4,D5)</f>
        <v>0</v>
      </c>
      <c r="G5" s="31">
        <f>IF((B4="single"),E5,F5)</f>
        <v>0</v>
      </c>
      <c r="I5" s="31" t="s">
        <v>66</v>
      </c>
      <c r="J5" s="56">
        <v>0</v>
      </c>
      <c r="K5" s="56">
        <f>IF(J4="family",(N4),(M4))</f>
        <v>27831.96</v>
      </c>
      <c r="L5" s="31">
        <f>IF((J5&lt;K5),J5,K5)</f>
        <v>0</v>
      </c>
      <c r="M5" s="31">
        <f>IF((L5&lt;0),M4,L5)</f>
        <v>0</v>
      </c>
      <c r="N5" s="31">
        <f>IF((L5&lt;0),N4,L5)</f>
        <v>0</v>
      </c>
      <c r="O5" s="31">
        <f>IF((J4="single"),M5,N5)</f>
        <v>0</v>
      </c>
    </row>
    <row r="6" spans="1:17" x14ac:dyDescent="0.25">
      <c r="A6" t="s">
        <v>67</v>
      </c>
      <c r="B6" s="56"/>
      <c r="C6" s="56">
        <f>C5-G5</f>
        <v>9751.9599999999991</v>
      </c>
      <c r="D6" s="31">
        <f>IF((B6&lt;C6),B6,C6)</f>
        <v>0</v>
      </c>
      <c r="E6" s="31">
        <f>IF((D6&lt;0),(E4-G5),D6)</f>
        <v>0</v>
      </c>
      <c r="F6" s="31">
        <f>IF((D6&lt;0),(F4-G5),D6)</f>
        <v>0</v>
      </c>
      <c r="G6" s="31">
        <f>IF((B4="single"),E6,F6)</f>
        <v>0</v>
      </c>
      <c r="I6" s="31" t="s">
        <v>67</v>
      </c>
      <c r="J6" s="56">
        <v>0</v>
      </c>
      <c r="K6" s="56">
        <f>K5-O5</f>
        <v>27831.96</v>
      </c>
      <c r="L6" s="31">
        <f>IF((J6&lt;K6),J6,K6)</f>
        <v>0</v>
      </c>
      <c r="M6" s="31">
        <f>IF((L6&lt;0),(M4-O5),L6)</f>
        <v>0</v>
      </c>
      <c r="N6" s="31">
        <f>IF((L6&lt;0),(N4-O5),L6)</f>
        <v>0</v>
      </c>
      <c r="O6" s="31">
        <f>IF((J4="single"),M6,N6)</f>
        <v>0</v>
      </c>
    </row>
    <row r="7" spans="1:17" x14ac:dyDescent="0.25">
      <c r="A7" t="s">
        <v>68</v>
      </c>
      <c r="B7" s="56"/>
      <c r="C7" s="56">
        <f>C6-G6</f>
        <v>9751.9599999999991</v>
      </c>
      <c r="D7" s="31">
        <f>IF((B7&lt;C7),B7,C7)</f>
        <v>0</v>
      </c>
      <c r="E7" s="31">
        <f>IF((D7&lt;0),(E4-(G6+G5)),D7)</f>
        <v>0</v>
      </c>
      <c r="F7" s="31">
        <f>IF((D7&lt;0),(F4-(G5+G6)),D7)</f>
        <v>0</v>
      </c>
      <c r="G7" s="31">
        <f>IF((B4="single"),E7,F7)</f>
        <v>0</v>
      </c>
      <c r="I7" s="31" t="s">
        <v>68</v>
      </c>
      <c r="J7" s="56">
        <v>0</v>
      </c>
      <c r="K7" s="56">
        <f>K6-O6</f>
        <v>27831.96</v>
      </c>
      <c r="L7" s="31">
        <f>IF((J7&lt;K7),J7,K7)</f>
        <v>0</v>
      </c>
      <c r="M7" s="31">
        <f>IF((L7&lt;0),(M4-(O6+O5)),L7)</f>
        <v>0</v>
      </c>
      <c r="N7" s="31">
        <f>IF((L7&lt;0),(N4-(O5+O6)),L7)</f>
        <v>0</v>
      </c>
      <c r="O7" s="31">
        <f>IF((J4="single"),M7,N7)</f>
        <v>0</v>
      </c>
    </row>
    <row r="8" spans="1:17" x14ac:dyDescent="0.25">
      <c r="A8" t="s">
        <v>69</v>
      </c>
      <c r="B8" s="56"/>
      <c r="C8" s="56">
        <f>C7-G7</f>
        <v>9751.9599999999991</v>
      </c>
      <c r="D8" s="31">
        <f>IF((B8&lt;C8),B8,C8)</f>
        <v>0</v>
      </c>
      <c r="E8" s="31">
        <f>IF((D8&lt;0),(E4-(G7+G6+G5)),D8)</f>
        <v>0</v>
      </c>
      <c r="F8" s="31">
        <f>IF((D8&lt;0),(F4-(G5+G6+G7)),D8)</f>
        <v>0</v>
      </c>
      <c r="G8" s="31">
        <f>IF((B4="single"),E8,F8)</f>
        <v>0</v>
      </c>
      <c r="I8" s="31" t="s">
        <v>69</v>
      </c>
      <c r="J8" s="56">
        <v>0</v>
      </c>
      <c r="K8" s="56">
        <f>K7-O7</f>
        <v>27831.96</v>
      </c>
      <c r="L8" s="31">
        <f>IF((J8&lt;K8),J8,K8)</f>
        <v>0</v>
      </c>
      <c r="M8" s="31">
        <f>IF((L8&lt;0),(M4-(O7+O6+O5)),L8)</f>
        <v>0</v>
      </c>
      <c r="N8" s="31">
        <f>IF((L8&lt;0),(N4-(O5+O6+O7)),L8)</f>
        <v>0</v>
      </c>
      <c r="O8" s="31">
        <f>IF((J4="single"),M8,N8)</f>
        <v>0</v>
      </c>
    </row>
    <row r="9" spans="1:17" x14ac:dyDescent="0.25">
      <c r="A9" t="s">
        <v>70</v>
      </c>
      <c r="B9" s="31">
        <f>SUM(B5:B8)</f>
        <v>0</v>
      </c>
      <c r="G9" s="31">
        <f>SUM(G5:G8)</f>
        <v>0</v>
      </c>
      <c r="I9" s="31" t="s">
        <v>70</v>
      </c>
      <c r="J9" s="31">
        <f>SUM(J5:J8)</f>
        <v>0</v>
      </c>
      <c r="O9" s="31">
        <f>SUM(O5:O8)</f>
        <v>0</v>
      </c>
    </row>
    <row r="10" spans="1:17" x14ac:dyDescent="0.25">
      <c r="A10" s="55"/>
      <c r="B10" s="64"/>
      <c r="C10" s="55"/>
      <c r="I10" s="64"/>
      <c r="J10" s="64"/>
      <c r="K10" s="64"/>
    </row>
    <row r="11" spans="1:17" x14ac:dyDescent="0.25">
      <c r="A11" s="55"/>
      <c r="B11" s="64"/>
      <c r="C11" s="55"/>
      <c r="I11" s="64"/>
      <c r="J11" s="64"/>
      <c r="K11" s="64"/>
    </row>
    <row r="12" spans="1:17" x14ac:dyDescent="0.25">
      <c r="A12" s="55"/>
      <c r="B12" s="64"/>
      <c r="C12" s="55"/>
      <c r="I12" s="64"/>
      <c r="J12" s="64"/>
      <c r="K12" s="64"/>
    </row>
    <row r="13" spans="1:17" x14ac:dyDescent="0.25">
      <c r="A13" s="55"/>
      <c r="B13" s="64"/>
      <c r="C13" s="55"/>
      <c r="I13" s="64"/>
      <c r="J13" s="64"/>
      <c r="K13" s="64"/>
    </row>
    <row r="14" spans="1:17" x14ac:dyDescent="0.25">
      <c r="A14" s="191"/>
      <c r="B14" s="27" t="s">
        <v>64</v>
      </c>
      <c r="E14" s="31">
        <f>$B$2</f>
        <v>9751.9599999999991</v>
      </c>
      <c r="F14" s="31">
        <f>$I$2</f>
        <v>27831.96</v>
      </c>
      <c r="H14" s="63"/>
      <c r="I14" s="27"/>
      <c r="J14" s="27" t="s">
        <v>65</v>
      </c>
      <c r="M14" s="31">
        <f>$B$2</f>
        <v>9751.9599999999991</v>
      </c>
      <c r="N14" s="31">
        <f>$I$2</f>
        <v>27831.96</v>
      </c>
    </row>
    <row r="15" spans="1:17" x14ac:dyDescent="0.25">
      <c r="A15" t="s">
        <v>66</v>
      </c>
      <c r="B15" s="56"/>
      <c r="C15" s="56">
        <f>IF(B14="family",(F14),(E14))</f>
        <v>9751.9599999999991</v>
      </c>
      <c r="D15" s="31">
        <f>IF((B15&lt;C15),B15,C15)</f>
        <v>0</v>
      </c>
      <c r="E15" s="31">
        <f>IF((D15&lt;0),E14,D15)</f>
        <v>0</v>
      </c>
      <c r="F15" s="31">
        <f>IF((D15&lt;0),F14,D15)</f>
        <v>0</v>
      </c>
      <c r="G15" s="31">
        <f>IF((B14="single"),E15,F15)</f>
        <v>0</v>
      </c>
      <c r="I15" s="31" t="s">
        <v>66</v>
      </c>
      <c r="J15" s="56">
        <v>0</v>
      </c>
      <c r="K15" s="56">
        <f>IF(J14="family",(N14),(M14))</f>
        <v>27831.96</v>
      </c>
      <c r="L15" s="31">
        <f>IF((J15&lt;K15),J15,K15)</f>
        <v>0</v>
      </c>
      <c r="M15" s="31">
        <f>IF((L15&lt;0),M14,L15)</f>
        <v>0</v>
      </c>
      <c r="N15" s="31">
        <f>IF((L15&lt;0),N14,L15)</f>
        <v>0</v>
      </c>
      <c r="O15" s="31">
        <f>IF((J14="single"),M15,N15)</f>
        <v>0</v>
      </c>
    </row>
    <row r="16" spans="1:17" x14ac:dyDescent="0.25">
      <c r="A16" t="s">
        <v>67</v>
      </c>
      <c r="B16" s="56"/>
      <c r="C16" s="56">
        <f>C15-G15</f>
        <v>9751.9599999999991</v>
      </c>
      <c r="D16" s="31">
        <f>IF((B16&lt;C16),B16,C16)</f>
        <v>0</v>
      </c>
      <c r="E16" s="31">
        <f>IF((D16&lt;0),(E14-G15),D16)</f>
        <v>0</v>
      </c>
      <c r="F16" s="31">
        <f>IF((D16&lt;0),(F14-G15),D16)</f>
        <v>0</v>
      </c>
      <c r="G16" s="31">
        <f>IF((B14="single"),E16,F16)</f>
        <v>0</v>
      </c>
      <c r="I16" s="31" t="s">
        <v>67</v>
      </c>
      <c r="J16" s="56">
        <v>0</v>
      </c>
      <c r="K16" s="56">
        <f>K15-O15</f>
        <v>27831.96</v>
      </c>
      <c r="L16" s="31">
        <f>IF((J16&lt;K16),J16,K16)</f>
        <v>0</v>
      </c>
      <c r="M16" s="31">
        <f>IF((L16&lt;0),(M14-O15),L16)</f>
        <v>0</v>
      </c>
      <c r="N16" s="31">
        <f>IF((L16&lt;0),(N14-O15),L16)</f>
        <v>0</v>
      </c>
      <c r="O16" s="31">
        <f>IF((J14="single"),M16,N16)</f>
        <v>0</v>
      </c>
    </row>
    <row r="17" spans="1:15" x14ac:dyDescent="0.25">
      <c r="A17" t="s">
        <v>68</v>
      </c>
      <c r="B17" s="56"/>
      <c r="C17" s="56">
        <f>C16-G16</f>
        <v>9751.9599999999991</v>
      </c>
      <c r="D17" s="31">
        <f>IF((B17&lt;C17),B17,C17)</f>
        <v>0</v>
      </c>
      <c r="E17" s="31">
        <f>IF((D17&lt;0),(E14-(G16+G15)),D17)</f>
        <v>0</v>
      </c>
      <c r="F17" s="31">
        <f>IF((D17&lt;0),(F14-(G15+G16)),D17)</f>
        <v>0</v>
      </c>
      <c r="G17" s="31">
        <f>IF((B14="single"),E17,F17)</f>
        <v>0</v>
      </c>
      <c r="I17" s="31" t="s">
        <v>68</v>
      </c>
      <c r="J17" s="56">
        <v>0</v>
      </c>
      <c r="K17" s="56">
        <f>K16-O16</f>
        <v>27831.96</v>
      </c>
      <c r="L17" s="31">
        <f>IF((J17&lt;K17),J17,K17)</f>
        <v>0</v>
      </c>
      <c r="M17" s="31">
        <f>IF((L17&lt;0),(M14-(O16+O15)),L17)</f>
        <v>0</v>
      </c>
      <c r="N17" s="31">
        <f>IF((L17&lt;0),(N14-(O15+O16)),L17)</f>
        <v>0</v>
      </c>
      <c r="O17" s="31">
        <f>IF((J14="single"),M17,N17)</f>
        <v>0</v>
      </c>
    </row>
    <row r="18" spans="1:15" x14ac:dyDescent="0.25">
      <c r="A18" t="s">
        <v>69</v>
      </c>
      <c r="B18" s="56"/>
      <c r="C18" s="56">
        <f>C17-G17</f>
        <v>9751.9599999999991</v>
      </c>
      <c r="D18" s="31">
        <f>IF((B18&lt;C18),B18,C18)</f>
        <v>0</v>
      </c>
      <c r="E18" s="31">
        <f>IF((D18&lt;0),(E14-(G17+G16+G15)),D18)</f>
        <v>0</v>
      </c>
      <c r="F18" s="31">
        <f>IF((D18&lt;0),(F14-(G15+G16+G17)),D18)</f>
        <v>0</v>
      </c>
      <c r="G18" s="31">
        <f>IF((B14="single"),E18,F18)</f>
        <v>0</v>
      </c>
      <c r="I18" s="31" t="s">
        <v>69</v>
      </c>
      <c r="J18" s="56">
        <v>0</v>
      </c>
      <c r="K18" s="56">
        <f>K17-O17</f>
        <v>27831.96</v>
      </c>
      <c r="L18" s="31">
        <f>IF((J18&lt;K18),J18,K18)</f>
        <v>0</v>
      </c>
      <c r="M18" s="31">
        <f>IF((L18&lt;0),(M14-(O17+O16+O15)),L18)</f>
        <v>0</v>
      </c>
      <c r="N18" s="31">
        <f>IF((L18&lt;0),(N14-(O15+O16+O17)),L18)</f>
        <v>0</v>
      </c>
      <c r="O18" s="31">
        <f>IF((J14="single"),M18,N18)</f>
        <v>0</v>
      </c>
    </row>
    <row r="19" spans="1:15" x14ac:dyDescent="0.25">
      <c r="A19" t="s">
        <v>70</v>
      </c>
      <c r="B19" s="31">
        <f>SUM(B15:B18)</f>
        <v>0</v>
      </c>
      <c r="G19" s="31">
        <f>SUM(G15:G18)</f>
        <v>0</v>
      </c>
      <c r="I19" s="31" t="s">
        <v>70</v>
      </c>
      <c r="J19" s="31">
        <f>SUM(J15:J18)</f>
        <v>0</v>
      </c>
      <c r="O19" s="31">
        <f>SUM(O15:O18)</f>
        <v>0</v>
      </c>
    </row>
    <row r="20" spans="1:15" x14ac:dyDescent="0.25">
      <c r="A20" s="55"/>
      <c r="B20" s="64"/>
      <c r="C20" s="55"/>
      <c r="I20" s="64"/>
      <c r="J20" s="64"/>
      <c r="K20" s="64"/>
    </row>
    <row r="21" spans="1:15" x14ac:dyDescent="0.25">
      <c r="A21" s="55"/>
      <c r="B21" s="64"/>
      <c r="C21" s="55"/>
      <c r="I21" s="64"/>
      <c r="J21" s="64"/>
      <c r="K21" s="64"/>
    </row>
    <row r="22" spans="1:15" x14ac:dyDescent="0.25">
      <c r="A22" s="55"/>
      <c r="B22" s="64"/>
      <c r="C22" s="55"/>
      <c r="I22" s="64"/>
      <c r="J22" s="64"/>
      <c r="K22" s="64"/>
    </row>
    <row r="23" spans="1:15" x14ac:dyDescent="0.25">
      <c r="A23" s="55"/>
      <c r="B23" s="64"/>
      <c r="C23" s="55"/>
      <c r="I23" s="64"/>
      <c r="J23" s="64"/>
      <c r="K23" s="64"/>
    </row>
    <row r="24" spans="1:15" x14ac:dyDescent="0.25">
      <c r="A24" s="19"/>
      <c r="B24" s="27" t="s">
        <v>64</v>
      </c>
      <c r="E24" s="31">
        <f>$B$2</f>
        <v>9751.9599999999991</v>
      </c>
      <c r="F24" s="31">
        <f>$I$2</f>
        <v>27831.96</v>
      </c>
      <c r="H24" s="63"/>
      <c r="I24" s="27"/>
      <c r="J24" s="27" t="s">
        <v>65</v>
      </c>
      <c r="M24" s="31">
        <f>$B$2</f>
        <v>9751.9599999999991</v>
      </c>
      <c r="N24" s="31">
        <f>$I$2</f>
        <v>27831.96</v>
      </c>
    </row>
    <row r="25" spans="1:15" x14ac:dyDescent="0.25">
      <c r="A25" t="s">
        <v>66</v>
      </c>
      <c r="B25" s="56">
        <v>0</v>
      </c>
      <c r="C25" s="56">
        <f>IF(B24="family",(F24),(E24))</f>
        <v>9751.9599999999991</v>
      </c>
      <c r="D25" s="31">
        <f>IF((B25&lt;C25),B25,C25)</f>
        <v>0</v>
      </c>
      <c r="E25" s="31">
        <f>IF((D25&lt;0),E24,D25)</f>
        <v>0</v>
      </c>
      <c r="F25" s="31">
        <f>IF((D25&lt;0),F24,D25)</f>
        <v>0</v>
      </c>
      <c r="G25" s="31">
        <f>IF((B24="single"),E25,F25)</f>
        <v>0</v>
      </c>
      <c r="I25" s="31" t="s">
        <v>66</v>
      </c>
      <c r="J25" s="56">
        <v>0</v>
      </c>
      <c r="K25" s="56">
        <f>IF(J24="family",(N24),(M24))</f>
        <v>27831.96</v>
      </c>
      <c r="L25" s="31">
        <f>IF((J25&lt;K25),J25,K25)</f>
        <v>0</v>
      </c>
      <c r="M25" s="31">
        <f>IF((L25&lt;0),M24,L25)</f>
        <v>0</v>
      </c>
      <c r="N25" s="31">
        <f>IF((L25&lt;0),N24,L25)</f>
        <v>0</v>
      </c>
      <c r="O25" s="31">
        <f>IF((J24="single"),M25,N25)</f>
        <v>0</v>
      </c>
    </row>
    <row r="26" spans="1:15" x14ac:dyDescent="0.25">
      <c r="A26" t="s">
        <v>67</v>
      </c>
      <c r="B26" s="56">
        <v>0</v>
      </c>
      <c r="C26" s="56">
        <f>C25-G25</f>
        <v>9751.9599999999991</v>
      </c>
      <c r="D26" s="31">
        <f>IF((B26&lt;C26),B26,C26)</f>
        <v>0</v>
      </c>
      <c r="E26" s="31">
        <f>IF((D26&lt;0),(E24-G25),D26)</f>
        <v>0</v>
      </c>
      <c r="F26" s="31">
        <f>IF((D26&lt;0),(F24-G25),D26)</f>
        <v>0</v>
      </c>
      <c r="G26" s="31">
        <f>IF((B24="single"),E26,F26)</f>
        <v>0</v>
      </c>
      <c r="I26" s="31" t="s">
        <v>67</v>
      </c>
      <c r="J26" s="56">
        <v>0</v>
      </c>
      <c r="K26" s="56">
        <f>K25-O25</f>
        <v>27831.96</v>
      </c>
      <c r="L26" s="31">
        <f>IF((J26&lt;K26),J26,K26)</f>
        <v>0</v>
      </c>
      <c r="M26" s="31">
        <f>IF((L26&lt;0),(M24-O25),L26)</f>
        <v>0</v>
      </c>
      <c r="N26" s="31">
        <f>IF((L26&lt;0),(N24-O25),L26)</f>
        <v>0</v>
      </c>
      <c r="O26" s="31">
        <f>IF((J24="single"),M26,N26)</f>
        <v>0</v>
      </c>
    </row>
    <row r="27" spans="1:15" x14ac:dyDescent="0.25">
      <c r="A27" t="s">
        <v>68</v>
      </c>
      <c r="B27" s="56"/>
      <c r="C27" s="56">
        <f>C26-G26</f>
        <v>9751.9599999999991</v>
      </c>
      <c r="D27" s="31">
        <f>IF((B27&lt;C27),B27,C27)</f>
        <v>0</v>
      </c>
      <c r="E27" s="31">
        <f>IF((D27&lt;0),(E24-(G26+G25)),D27)</f>
        <v>0</v>
      </c>
      <c r="F27" s="31">
        <f>IF((D27&lt;0),(F24-(G25+G26)),D27)</f>
        <v>0</v>
      </c>
      <c r="G27" s="31">
        <f>IF((B24="single"),E27,F27)</f>
        <v>0</v>
      </c>
      <c r="I27" s="31" t="s">
        <v>68</v>
      </c>
      <c r="J27" s="56">
        <v>0</v>
      </c>
      <c r="K27" s="56">
        <f>K26-O26</f>
        <v>27831.96</v>
      </c>
      <c r="L27" s="31">
        <f>IF((J27&lt;K27),J27,K27)</f>
        <v>0</v>
      </c>
      <c r="M27" s="31">
        <f>IF((L27&lt;0),(M24-(O26+O25)),L27)</f>
        <v>0</v>
      </c>
      <c r="N27" s="31">
        <f>IF((L27&lt;0),(N24-(O25+O26)),L27)</f>
        <v>0</v>
      </c>
      <c r="O27" s="31">
        <f>IF((J24="single"),M27,N27)</f>
        <v>0</v>
      </c>
    </row>
    <row r="28" spans="1:15" x14ac:dyDescent="0.25">
      <c r="A28" t="s">
        <v>69</v>
      </c>
      <c r="B28" s="56"/>
      <c r="C28" s="56">
        <f>C27-G27</f>
        <v>9751.9599999999991</v>
      </c>
      <c r="D28" s="31">
        <f>IF((B28&lt;C28),B28,C28)</f>
        <v>0</v>
      </c>
      <c r="E28" s="31">
        <f>IF((D28&lt;0),(E24-(G27+G26+G25)),D28)</f>
        <v>0</v>
      </c>
      <c r="F28" s="31">
        <f>IF((D28&lt;0),(F24-(G25+G26+G27)),D28)</f>
        <v>0</v>
      </c>
      <c r="G28" s="31">
        <f>IF((B24="single"),E28,F28)</f>
        <v>0</v>
      </c>
      <c r="I28" s="31" t="s">
        <v>69</v>
      </c>
      <c r="J28" s="56">
        <v>0</v>
      </c>
      <c r="K28" s="56">
        <f>K27-O27</f>
        <v>27831.96</v>
      </c>
      <c r="L28" s="31">
        <f>IF((J28&lt;K28),J28,K28)</f>
        <v>0</v>
      </c>
      <c r="M28" s="31">
        <f>IF((L28&lt;0),(M24-(O27+O26+O25)),L28)</f>
        <v>0</v>
      </c>
      <c r="N28" s="31">
        <f>IF((L28&lt;0),(N24-(O25+O26+O27)),L28)</f>
        <v>0</v>
      </c>
      <c r="O28" s="31">
        <f>IF((J24="single"),M28,N28)</f>
        <v>0</v>
      </c>
    </row>
    <row r="29" spans="1:15" x14ac:dyDescent="0.25">
      <c r="A29" t="s">
        <v>70</v>
      </c>
      <c r="B29" s="31">
        <f>SUM(B25:B28)</f>
        <v>0</v>
      </c>
      <c r="G29" s="31">
        <f>SUM(G25:G28)</f>
        <v>0</v>
      </c>
      <c r="I29" s="31" t="s">
        <v>70</v>
      </c>
      <c r="J29" s="31">
        <f>SUM(J25:J28)</f>
        <v>0</v>
      </c>
      <c r="O29" s="31">
        <f>SUM(O25:O28)</f>
        <v>0</v>
      </c>
    </row>
    <row r="30" spans="1:15" x14ac:dyDescent="0.25">
      <c r="A30" s="55"/>
      <c r="B30" s="64"/>
      <c r="C30" s="55"/>
      <c r="I30" s="64"/>
      <c r="J30" s="64"/>
      <c r="K30" s="64"/>
    </row>
    <row r="31" spans="1:15" x14ac:dyDescent="0.25">
      <c r="A31" s="55"/>
      <c r="B31" s="64"/>
      <c r="C31" s="55"/>
      <c r="I31" s="64"/>
      <c r="J31" s="64"/>
      <c r="K31" s="64"/>
    </row>
    <row r="32" spans="1:15" x14ac:dyDescent="0.25">
      <c r="A32" s="55"/>
      <c r="B32" s="64"/>
      <c r="C32" s="55"/>
      <c r="I32" s="64"/>
      <c r="J32" s="64"/>
      <c r="K32" s="64"/>
    </row>
    <row r="33" spans="1:17" x14ac:dyDescent="0.25">
      <c r="A33" s="55"/>
      <c r="B33" s="64"/>
      <c r="C33" s="55"/>
      <c r="I33" s="64"/>
      <c r="J33" s="64"/>
      <c r="K33" s="64"/>
    </row>
    <row r="34" spans="1:17" s="62" customFormat="1" x14ac:dyDescent="0.25">
      <c r="A34" s="19"/>
      <c r="B34" s="27" t="s">
        <v>64</v>
      </c>
      <c r="C34"/>
      <c r="D34" s="31"/>
      <c r="E34" s="31">
        <f>$B$2</f>
        <v>9751.9599999999991</v>
      </c>
      <c r="F34" s="31">
        <f>$I$2</f>
        <v>27831.96</v>
      </c>
      <c r="G34" s="31"/>
      <c r="H34" s="63"/>
      <c r="I34" s="27"/>
      <c r="J34" s="27" t="s">
        <v>65</v>
      </c>
      <c r="K34" s="31"/>
      <c r="L34" s="31"/>
      <c r="M34" s="31">
        <f>$B$2</f>
        <v>9751.9599999999991</v>
      </c>
      <c r="N34" s="31">
        <f>$I$2</f>
        <v>27831.96</v>
      </c>
      <c r="O34" s="31"/>
      <c r="P34" s="63"/>
      <c r="Q34" s="63"/>
    </row>
    <row r="35" spans="1:17" x14ac:dyDescent="0.25">
      <c r="A35" t="s">
        <v>66</v>
      </c>
      <c r="B35" s="56">
        <v>0</v>
      </c>
      <c r="C35" s="56">
        <f>IF(B34="family",(F34),(E34))</f>
        <v>9751.9599999999991</v>
      </c>
      <c r="D35" s="31">
        <f>IF((B35&lt;C35),B35,C35)</f>
        <v>0</v>
      </c>
      <c r="E35" s="31">
        <f>IF((D35&lt;0),E34,D35)</f>
        <v>0</v>
      </c>
      <c r="F35" s="31">
        <f>IF((D35&lt;0),F34,D35)</f>
        <v>0</v>
      </c>
      <c r="G35" s="31">
        <f>IF((B34="single"),E35,F35)</f>
        <v>0</v>
      </c>
      <c r="I35" s="31" t="s">
        <v>66</v>
      </c>
      <c r="J35" s="56">
        <v>0</v>
      </c>
      <c r="K35" s="56">
        <f>IF(J34="family",(N34),(M34))</f>
        <v>27831.96</v>
      </c>
      <c r="L35" s="31">
        <f>IF((J35&lt;K35),J35,K35)</f>
        <v>0</v>
      </c>
      <c r="M35" s="31">
        <f>IF((L35&lt;0),M34,L35)</f>
        <v>0</v>
      </c>
      <c r="N35" s="31">
        <f>IF((L35&lt;0),N34,L35)</f>
        <v>0</v>
      </c>
      <c r="O35" s="31">
        <f>IF((J34="single"),M35,N35)</f>
        <v>0</v>
      </c>
    </row>
    <row r="36" spans="1:17" x14ac:dyDescent="0.25">
      <c r="A36" t="s">
        <v>67</v>
      </c>
      <c r="B36" s="56">
        <v>0</v>
      </c>
      <c r="C36" s="56">
        <f>C35-G35</f>
        <v>9751.9599999999991</v>
      </c>
      <c r="D36" s="31">
        <f>IF((B36&lt;C36),B36,C36)</f>
        <v>0</v>
      </c>
      <c r="E36" s="31">
        <f>IF((D36&lt;0),(E34-G35),D36)</f>
        <v>0</v>
      </c>
      <c r="F36" s="31">
        <f>IF((D36&lt;0),(F34-G35),D36)</f>
        <v>0</v>
      </c>
      <c r="G36" s="31">
        <f>IF((B34="single"),E36,F36)</f>
        <v>0</v>
      </c>
      <c r="I36" s="31" t="s">
        <v>67</v>
      </c>
      <c r="J36" s="56">
        <v>0</v>
      </c>
      <c r="K36" s="56">
        <f>K35-O35</f>
        <v>27831.96</v>
      </c>
      <c r="L36" s="31">
        <f>IF((J36&lt;K36),J36,K36)</f>
        <v>0</v>
      </c>
      <c r="M36" s="31">
        <f>IF((L36&lt;0),(M34-O35),L36)</f>
        <v>0</v>
      </c>
      <c r="N36" s="31">
        <f>IF((L36&lt;0),(N34-O35),L36)</f>
        <v>0</v>
      </c>
      <c r="O36" s="31">
        <f>IF((J34="single"),M36,N36)</f>
        <v>0</v>
      </c>
    </row>
    <row r="37" spans="1:17" x14ac:dyDescent="0.25">
      <c r="A37" t="s">
        <v>68</v>
      </c>
      <c r="B37" s="56"/>
      <c r="C37" s="56">
        <f>C36-G36</f>
        <v>9751.9599999999991</v>
      </c>
      <c r="D37" s="31">
        <f>IF((B37&lt;C37),B37,C37)</f>
        <v>0</v>
      </c>
      <c r="E37" s="31">
        <f>IF((D37&lt;0),(E34-(G36+G35)),D37)</f>
        <v>0</v>
      </c>
      <c r="F37" s="31">
        <f>IF((D37&lt;0),(F34-(G35+G36)),D37)</f>
        <v>0</v>
      </c>
      <c r="G37" s="31">
        <f>IF((B34="single"),E37,F37)</f>
        <v>0</v>
      </c>
      <c r="I37" s="31" t="s">
        <v>68</v>
      </c>
      <c r="J37" s="56">
        <v>0</v>
      </c>
      <c r="K37" s="56">
        <f>K36-O36</f>
        <v>27831.96</v>
      </c>
      <c r="L37" s="31">
        <f>IF((J37&lt;K37),J37,K37)</f>
        <v>0</v>
      </c>
      <c r="M37" s="31">
        <f>IF((L37&lt;0),(M34-(O36+O35)),L37)</f>
        <v>0</v>
      </c>
      <c r="N37" s="31">
        <f>IF((L37&lt;0),(N34-(O35+O36)),L37)</f>
        <v>0</v>
      </c>
      <c r="O37" s="31">
        <f>IF((J34="single"),M37,N37)</f>
        <v>0</v>
      </c>
    </row>
    <row r="38" spans="1:17" x14ac:dyDescent="0.25">
      <c r="A38" t="s">
        <v>69</v>
      </c>
      <c r="B38" s="56"/>
      <c r="C38" s="56">
        <f>C37-G37</f>
        <v>9751.9599999999991</v>
      </c>
      <c r="D38" s="31">
        <f>IF((B38&lt;C38),B38,C38)</f>
        <v>0</v>
      </c>
      <c r="E38" s="31">
        <f>IF((D38&lt;0),(E34-(G37+G36+G35)),D38)</f>
        <v>0</v>
      </c>
      <c r="F38" s="31">
        <f>IF((D38&lt;0),(F34-(G35+G36+G37)),D38)</f>
        <v>0</v>
      </c>
      <c r="G38" s="31">
        <f>IF((B34="single"),E38,F38)</f>
        <v>0</v>
      </c>
      <c r="I38" s="31" t="s">
        <v>69</v>
      </c>
      <c r="J38" s="56">
        <v>0</v>
      </c>
      <c r="K38" s="56">
        <f>K37-O37</f>
        <v>27831.96</v>
      </c>
      <c r="L38" s="31">
        <f>IF((J38&lt;K38),J38,K38)</f>
        <v>0</v>
      </c>
      <c r="M38" s="31">
        <f>IF((L38&lt;0),(M34-(O37+O36+O35)),L38)</f>
        <v>0</v>
      </c>
      <c r="N38" s="31">
        <f>IF((L38&lt;0),(N34-(O35+O36+O37)),L38)</f>
        <v>0</v>
      </c>
      <c r="O38" s="31">
        <f>IF((J34="single"),M38,N38)</f>
        <v>0</v>
      </c>
    </row>
    <row r="39" spans="1:17" x14ac:dyDescent="0.25">
      <c r="A39" t="s">
        <v>70</v>
      </c>
      <c r="B39" s="31">
        <f>SUM(B35:B38)</f>
        <v>0</v>
      </c>
      <c r="G39" s="31">
        <f>SUM(G35:G38)</f>
        <v>0</v>
      </c>
      <c r="I39" s="31" t="s">
        <v>70</v>
      </c>
      <c r="J39" s="31">
        <f>SUM(J35:J38)</f>
        <v>0</v>
      </c>
      <c r="O39" s="31">
        <f>SUM(O35:O38)</f>
        <v>0</v>
      </c>
    </row>
    <row r="40" spans="1:17" x14ac:dyDescent="0.25">
      <c r="A40" s="55"/>
      <c r="B40" s="64"/>
      <c r="C40" s="55"/>
      <c r="I40" s="64"/>
      <c r="J40" s="64"/>
      <c r="K40" s="64"/>
    </row>
    <row r="41" spans="1:17" x14ac:dyDescent="0.25">
      <c r="A41" s="55"/>
      <c r="B41" s="64"/>
      <c r="C41" s="55"/>
      <c r="I41" s="64"/>
      <c r="J41" s="64"/>
      <c r="K41" s="64"/>
    </row>
    <row r="42" spans="1:17" x14ac:dyDescent="0.25">
      <c r="A42" s="55"/>
      <c r="B42" s="64"/>
      <c r="C42" s="55"/>
      <c r="I42" s="64"/>
      <c r="J42" s="64"/>
      <c r="K42" s="64"/>
    </row>
    <row r="43" spans="1:17" x14ac:dyDescent="0.25">
      <c r="A43" s="55"/>
      <c r="B43" s="64"/>
      <c r="C43" s="55"/>
      <c r="I43" s="64"/>
      <c r="J43" s="64"/>
      <c r="K43" s="64"/>
    </row>
    <row r="44" spans="1:17" x14ac:dyDescent="0.25">
      <c r="A44" s="19"/>
      <c r="B44" s="27" t="s">
        <v>64</v>
      </c>
      <c r="E44" s="31">
        <f>$B$2</f>
        <v>9751.9599999999991</v>
      </c>
      <c r="F44" s="31">
        <f>$I$2</f>
        <v>27831.96</v>
      </c>
      <c r="H44" s="63"/>
      <c r="I44" s="27"/>
      <c r="J44" s="27" t="s">
        <v>65</v>
      </c>
      <c r="M44" s="31">
        <f>$B$2</f>
        <v>9751.9599999999991</v>
      </c>
      <c r="N44" s="31">
        <f>$I$2</f>
        <v>27831.96</v>
      </c>
    </row>
    <row r="45" spans="1:17" x14ac:dyDescent="0.25">
      <c r="A45" t="s">
        <v>66</v>
      </c>
      <c r="B45" s="56">
        <v>0</v>
      </c>
      <c r="C45" s="56">
        <f>IF(B44="family",(F44),(E44))</f>
        <v>9751.9599999999991</v>
      </c>
      <c r="D45" s="31">
        <f>IF((B45&lt;C45),B45,C45)</f>
        <v>0</v>
      </c>
      <c r="E45" s="31">
        <f>IF((D45&lt;0),E44,D45)</f>
        <v>0</v>
      </c>
      <c r="F45" s="31">
        <f>IF((D45&lt;0),F44,D45)</f>
        <v>0</v>
      </c>
      <c r="G45" s="31">
        <f>IF((B44="single"),E45,F45)</f>
        <v>0</v>
      </c>
      <c r="I45" s="31" t="s">
        <v>66</v>
      </c>
      <c r="J45" s="56">
        <v>0</v>
      </c>
      <c r="K45" s="56">
        <f>IF(J44="family",(N44),(M44))</f>
        <v>27831.96</v>
      </c>
      <c r="L45" s="31">
        <f>IF((J45&lt;K45),J45,K45)</f>
        <v>0</v>
      </c>
      <c r="M45" s="31">
        <f>IF((L45&lt;0),M44,L45)</f>
        <v>0</v>
      </c>
      <c r="N45" s="31">
        <f>IF((L45&lt;0),N44,L45)</f>
        <v>0</v>
      </c>
      <c r="O45" s="31">
        <f>IF((J44="single"),M45,N45)</f>
        <v>0</v>
      </c>
    </row>
    <row r="46" spans="1:17" x14ac:dyDescent="0.25">
      <c r="A46" t="s">
        <v>67</v>
      </c>
      <c r="B46" s="56">
        <v>0</v>
      </c>
      <c r="C46" s="56">
        <f>C45-G45</f>
        <v>9751.9599999999991</v>
      </c>
      <c r="D46" s="31">
        <f>IF((B46&lt;C46),B46,C46)</f>
        <v>0</v>
      </c>
      <c r="E46" s="31">
        <f>IF((D46&lt;0),(E44-G45),D46)</f>
        <v>0</v>
      </c>
      <c r="F46" s="31">
        <f>IF((D46&lt;0),(F44-G45),D46)</f>
        <v>0</v>
      </c>
      <c r="G46" s="31">
        <f>IF((B44="single"),E46,F46)</f>
        <v>0</v>
      </c>
      <c r="I46" s="31" t="s">
        <v>67</v>
      </c>
      <c r="J46" s="56">
        <v>0</v>
      </c>
      <c r="K46" s="56">
        <f>K45-O45</f>
        <v>27831.96</v>
      </c>
      <c r="L46" s="31">
        <f>IF((J46&lt;K46),J46,K46)</f>
        <v>0</v>
      </c>
      <c r="M46" s="31">
        <f>IF((L46&lt;0),(M44-O45),L46)</f>
        <v>0</v>
      </c>
      <c r="N46" s="31">
        <f>IF((L46&lt;0),(N44-O45),L46)</f>
        <v>0</v>
      </c>
      <c r="O46" s="31">
        <f>IF((J44="single"),M46,N46)</f>
        <v>0</v>
      </c>
    </row>
    <row r="47" spans="1:17" x14ac:dyDescent="0.25">
      <c r="A47" t="s">
        <v>68</v>
      </c>
      <c r="B47" s="56"/>
      <c r="C47" s="56">
        <f>C46-G46</f>
        <v>9751.9599999999991</v>
      </c>
      <c r="D47" s="31">
        <f>IF((B47&lt;C47),B47,C47)</f>
        <v>0</v>
      </c>
      <c r="E47" s="31">
        <f>IF((D47&lt;0),(E44-(G46+G45)),D47)</f>
        <v>0</v>
      </c>
      <c r="F47" s="31">
        <f>IF((D47&lt;0),(F44-(G45+G46)),D47)</f>
        <v>0</v>
      </c>
      <c r="G47" s="31">
        <f>IF((B44="single"),E47,F47)</f>
        <v>0</v>
      </c>
      <c r="I47" s="31" t="s">
        <v>68</v>
      </c>
      <c r="J47" s="56">
        <v>0</v>
      </c>
      <c r="K47" s="56">
        <f>K46-O46</f>
        <v>27831.96</v>
      </c>
      <c r="L47" s="31">
        <f>IF((J47&lt;K47),J47,K47)</f>
        <v>0</v>
      </c>
      <c r="M47" s="31">
        <f>IF((L47&lt;0),(M44-(O46+O45)),L47)</f>
        <v>0</v>
      </c>
      <c r="N47" s="31">
        <f>IF((L47&lt;0),(N44-(O45+O46)),L47)</f>
        <v>0</v>
      </c>
      <c r="O47" s="31">
        <f>IF((J44="single"),M47,N47)</f>
        <v>0</v>
      </c>
    </row>
    <row r="48" spans="1:17" x14ac:dyDescent="0.25">
      <c r="A48" t="s">
        <v>69</v>
      </c>
      <c r="B48" s="56"/>
      <c r="C48" s="56">
        <f>C47-G47</f>
        <v>9751.9599999999991</v>
      </c>
      <c r="D48" s="31">
        <f>IF((B48&lt;C48),B48,C48)</f>
        <v>0</v>
      </c>
      <c r="E48" s="31">
        <f>IF((D48&lt;0),(E44-(G47+G46+G45)),D48)</f>
        <v>0</v>
      </c>
      <c r="F48" s="31">
        <f>IF((D48&lt;0),(F44-(G45+G46+G47)),D48)</f>
        <v>0</v>
      </c>
      <c r="G48" s="31">
        <f>IF((B44="single"),E48,F48)</f>
        <v>0</v>
      </c>
      <c r="I48" s="31" t="s">
        <v>69</v>
      </c>
      <c r="J48" s="56">
        <v>0</v>
      </c>
      <c r="K48" s="56">
        <f>K47-O47</f>
        <v>27831.96</v>
      </c>
      <c r="L48" s="31">
        <f>IF((J48&lt;K48),J48,K48)</f>
        <v>0</v>
      </c>
      <c r="M48" s="31">
        <f>IF((L48&lt;0),(M44-(O47+O46+O45)),L48)</f>
        <v>0</v>
      </c>
      <c r="N48" s="31">
        <f>IF((L48&lt;0),(N44-(O45+O46+O47)),L48)</f>
        <v>0</v>
      </c>
      <c r="O48" s="31">
        <f>IF((J44="single"),M48,N48)</f>
        <v>0</v>
      </c>
    </row>
    <row r="49" spans="1:17" x14ac:dyDescent="0.25">
      <c r="A49" t="s">
        <v>70</v>
      </c>
      <c r="B49" s="31">
        <f>SUM(B45:B48)</f>
        <v>0</v>
      </c>
      <c r="G49" s="31">
        <f>SUM(G45:G48)</f>
        <v>0</v>
      </c>
      <c r="I49" s="31" t="s">
        <v>70</v>
      </c>
      <c r="J49" s="31">
        <f>SUM(J45:J48)</f>
        <v>0</v>
      </c>
      <c r="O49" s="31">
        <f>SUM(O45:O48)</f>
        <v>0</v>
      </c>
    </row>
    <row r="50" spans="1:17" x14ac:dyDescent="0.25">
      <c r="A50" s="55"/>
      <c r="B50" s="64"/>
      <c r="C50" s="55"/>
      <c r="I50" s="64"/>
      <c r="J50" s="64"/>
      <c r="K50" s="64"/>
    </row>
    <row r="51" spans="1:17" x14ac:dyDescent="0.25">
      <c r="A51" s="55"/>
      <c r="B51" s="64"/>
      <c r="C51" s="55"/>
      <c r="I51" s="64"/>
      <c r="J51" s="64"/>
      <c r="K51" s="64"/>
    </row>
    <row r="52" spans="1:17" x14ac:dyDescent="0.25">
      <c r="A52" s="55"/>
      <c r="B52" s="64"/>
      <c r="C52" s="55"/>
      <c r="I52" s="64"/>
      <c r="J52" s="64"/>
      <c r="K52" s="64"/>
    </row>
    <row r="53" spans="1:17" x14ac:dyDescent="0.25">
      <c r="A53" s="55"/>
      <c r="B53" s="64"/>
      <c r="C53" s="55"/>
      <c r="I53" s="64"/>
      <c r="J53" s="64"/>
      <c r="K53" s="64"/>
    </row>
    <row r="54" spans="1:17" x14ac:dyDescent="0.25">
      <c r="A54" s="19"/>
      <c r="B54" s="27" t="s">
        <v>64</v>
      </c>
      <c r="E54" s="31">
        <f>$B$2</f>
        <v>9751.9599999999991</v>
      </c>
      <c r="F54" s="31">
        <f>$I$2</f>
        <v>27831.96</v>
      </c>
      <c r="H54" s="63"/>
      <c r="I54" s="27"/>
      <c r="J54" s="27" t="s">
        <v>65</v>
      </c>
      <c r="M54" s="31">
        <f>$B$2</f>
        <v>9751.9599999999991</v>
      </c>
      <c r="N54" s="31">
        <f>$I$2</f>
        <v>27831.96</v>
      </c>
    </row>
    <row r="55" spans="1:17" x14ac:dyDescent="0.25">
      <c r="A55" t="s">
        <v>66</v>
      </c>
      <c r="B55" s="56">
        <v>0</v>
      </c>
      <c r="C55" s="56">
        <f>IF(B54="family",(F54),(E54))</f>
        <v>9751.9599999999991</v>
      </c>
      <c r="D55" s="31">
        <f>IF((B55&lt;C55),B55,C55)</f>
        <v>0</v>
      </c>
      <c r="E55" s="31">
        <f>IF((D55&lt;0),E54,D55)</f>
        <v>0</v>
      </c>
      <c r="F55" s="31">
        <f>IF((D55&lt;0),F54,D55)</f>
        <v>0</v>
      </c>
      <c r="G55" s="31">
        <f>IF((B54="single"),E55,F55)</f>
        <v>0</v>
      </c>
      <c r="I55" s="31" t="s">
        <v>66</v>
      </c>
      <c r="J55" s="56">
        <v>0</v>
      </c>
      <c r="K55" s="56">
        <f>IF(J54="family",(N54),(M54))</f>
        <v>27831.96</v>
      </c>
      <c r="L55" s="31">
        <f>IF((J55&lt;K55),J55,K55)</f>
        <v>0</v>
      </c>
      <c r="M55" s="31">
        <f>IF((L55&lt;0),M54,L55)</f>
        <v>0</v>
      </c>
      <c r="N55" s="31">
        <f>IF((L55&lt;0),N54,L55)</f>
        <v>0</v>
      </c>
      <c r="O55" s="31">
        <f>IF((J54="single"),M55,N55)</f>
        <v>0</v>
      </c>
    </row>
    <row r="56" spans="1:17" x14ac:dyDescent="0.25">
      <c r="A56" t="s">
        <v>67</v>
      </c>
      <c r="B56" s="56">
        <v>0</v>
      </c>
      <c r="C56" s="56">
        <f>C55-G55</f>
        <v>9751.9599999999991</v>
      </c>
      <c r="D56" s="31">
        <f>IF((B56&lt;C56),B56,C56)</f>
        <v>0</v>
      </c>
      <c r="E56" s="31">
        <f>IF((D56&lt;0),(E54-G55),D56)</f>
        <v>0</v>
      </c>
      <c r="F56" s="31">
        <f>IF((D56&lt;0),(F54-G55),D56)</f>
        <v>0</v>
      </c>
      <c r="G56" s="31">
        <f>IF((B54="single"),E56,F56)</f>
        <v>0</v>
      </c>
      <c r="I56" s="31" t="s">
        <v>67</v>
      </c>
      <c r="J56" s="56">
        <v>0</v>
      </c>
      <c r="K56" s="56">
        <f>K55-O55</f>
        <v>27831.96</v>
      </c>
      <c r="L56" s="31">
        <f>IF((J56&lt;K56),J56,K56)</f>
        <v>0</v>
      </c>
      <c r="M56" s="31">
        <f>IF((L56&lt;0),(M54-O55),L56)</f>
        <v>0</v>
      </c>
      <c r="N56" s="31">
        <f>IF((L56&lt;0),(N54-O55),L56)</f>
        <v>0</v>
      </c>
      <c r="O56" s="31">
        <f>IF((J54="single"),M56,N56)</f>
        <v>0</v>
      </c>
    </row>
    <row r="57" spans="1:17" x14ac:dyDescent="0.25">
      <c r="A57" t="s">
        <v>68</v>
      </c>
      <c r="B57" s="56"/>
      <c r="C57" s="56">
        <f>C56-G56</f>
        <v>9751.9599999999991</v>
      </c>
      <c r="D57" s="31">
        <f>IF((B57&lt;C57),B57,C57)</f>
        <v>0</v>
      </c>
      <c r="E57" s="31">
        <f>IF((D57&lt;0),(E54-(G56+G55)),D57)</f>
        <v>0</v>
      </c>
      <c r="F57" s="31">
        <f>IF((D57&lt;0),(F54-(G55+G56)),D57)</f>
        <v>0</v>
      </c>
      <c r="G57" s="31">
        <f>IF((B54="single"),E57,F57)</f>
        <v>0</v>
      </c>
      <c r="I57" s="31" t="s">
        <v>68</v>
      </c>
      <c r="J57" s="56">
        <v>0</v>
      </c>
      <c r="K57" s="56">
        <f>K56-O56</f>
        <v>27831.96</v>
      </c>
      <c r="L57" s="31">
        <f>IF((J57&lt;K57),J57,K57)</f>
        <v>0</v>
      </c>
      <c r="M57" s="31">
        <f>IF((L57&lt;0),(M54-(O56+O55)),L57)</f>
        <v>0</v>
      </c>
      <c r="N57" s="31">
        <f>IF((L57&lt;0),(N54-(O55+O56)),L57)</f>
        <v>0</v>
      </c>
      <c r="O57" s="31">
        <f>IF((J54="single"),M57,N57)</f>
        <v>0</v>
      </c>
    </row>
    <row r="58" spans="1:17" x14ac:dyDescent="0.25">
      <c r="A58" t="s">
        <v>69</v>
      </c>
      <c r="B58" s="56"/>
      <c r="C58" s="56">
        <f>C57-G57</f>
        <v>9751.9599999999991</v>
      </c>
      <c r="D58" s="31">
        <f>IF((B58&lt;C58),B58,C58)</f>
        <v>0</v>
      </c>
      <c r="E58" s="31">
        <f>IF((D58&lt;0),(E54-(G57+G56+G55)),D58)</f>
        <v>0</v>
      </c>
      <c r="F58" s="31">
        <f>IF((D58&lt;0),(F54-(G55+G56+G57)),D58)</f>
        <v>0</v>
      </c>
      <c r="G58" s="31">
        <f>IF((B54="single"),E58,F58)</f>
        <v>0</v>
      </c>
      <c r="I58" s="31" t="s">
        <v>69</v>
      </c>
      <c r="J58" s="56">
        <v>0</v>
      </c>
      <c r="K58" s="56">
        <f>K57-O57</f>
        <v>27831.96</v>
      </c>
      <c r="L58" s="31">
        <f>IF((J58&lt;K58),J58,K58)</f>
        <v>0</v>
      </c>
      <c r="M58" s="31">
        <f>IF((L58&lt;0),(M54-(O57+O56+O55)),L58)</f>
        <v>0</v>
      </c>
      <c r="N58" s="31">
        <f>IF((L58&lt;0),(N54-(O55+O56+O57)),L58)</f>
        <v>0</v>
      </c>
      <c r="O58" s="31">
        <f>IF((J54="single"),M58,N58)</f>
        <v>0</v>
      </c>
    </row>
    <row r="59" spans="1:17" x14ac:dyDescent="0.25">
      <c r="A59" t="s">
        <v>70</v>
      </c>
      <c r="B59" s="31">
        <f>SUM(B55:B58)</f>
        <v>0</v>
      </c>
      <c r="G59" s="31">
        <f>SUM(G55:G58)</f>
        <v>0</v>
      </c>
      <c r="I59" s="31" t="s">
        <v>70</v>
      </c>
      <c r="J59" s="31">
        <f>SUM(J55:J58)</f>
        <v>0</v>
      </c>
      <c r="O59" s="31">
        <f>SUM(O55:O58)</f>
        <v>0</v>
      </c>
    </row>
    <row r="60" spans="1:17" x14ac:dyDescent="0.25">
      <c r="A60" s="55"/>
      <c r="B60" s="64"/>
      <c r="C60" s="55"/>
      <c r="I60" s="64"/>
      <c r="J60" s="64"/>
      <c r="K60" s="64"/>
    </row>
    <row r="61" spans="1:17" x14ac:dyDescent="0.25">
      <c r="A61" s="55"/>
      <c r="B61" s="64"/>
      <c r="C61" s="55"/>
      <c r="I61" s="64"/>
      <c r="J61" s="64"/>
      <c r="K61" s="64"/>
    </row>
    <row r="62" spans="1:17" x14ac:dyDescent="0.25">
      <c r="A62" s="55"/>
      <c r="B62" s="64"/>
      <c r="C62" s="55"/>
      <c r="I62" s="64"/>
      <c r="J62" s="64"/>
      <c r="K62" s="64"/>
    </row>
    <row r="63" spans="1:17" x14ac:dyDescent="0.25">
      <c r="A63" s="55"/>
      <c r="B63" s="64"/>
      <c r="C63" s="55"/>
      <c r="I63" s="64"/>
      <c r="J63" s="64"/>
      <c r="K63" s="64"/>
    </row>
    <row r="64" spans="1:17" s="62" customFormat="1" x14ac:dyDescent="0.25">
      <c r="A64" s="19"/>
      <c r="B64" s="27" t="s">
        <v>65</v>
      </c>
      <c r="C64"/>
      <c r="D64" s="31"/>
      <c r="E64" s="31">
        <f>$B$2</f>
        <v>9751.9599999999991</v>
      </c>
      <c r="F64" s="31">
        <f>$I$2</f>
        <v>27831.96</v>
      </c>
      <c r="G64" s="31"/>
      <c r="H64" s="63"/>
      <c r="I64" s="27"/>
      <c r="J64" s="27" t="s">
        <v>65</v>
      </c>
      <c r="K64" s="31"/>
      <c r="L64" s="31"/>
      <c r="M64" s="31">
        <f>$B$2</f>
        <v>9751.9599999999991</v>
      </c>
      <c r="N64" s="31">
        <f>$I$2</f>
        <v>27831.96</v>
      </c>
      <c r="O64" s="31"/>
      <c r="P64" s="63"/>
      <c r="Q64" s="63"/>
    </row>
    <row r="65" spans="1:15" x14ac:dyDescent="0.25">
      <c r="A65" t="s">
        <v>66</v>
      </c>
      <c r="B65" s="56">
        <v>0</v>
      </c>
      <c r="C65" s="56">
        <f>IF(B64="family",(F64),(E64))</f>
        <v>27831.96</v>
      </c>
      <c r="D65" s="31">
        <f>IF((B65&lt;C65),B65,C65)</f>
        <v>0</v>
      </c>
      <c r="E65" s="31">
        <f>IF((D65&lt;0),E64,D65)</f>
        <v>0</v>
      </c>
      <c r="F65" s="31">
        <f>IF((D65&lt;0),F64,D65)</f>
        <v>0</v>
      </c>
      <c r="G65" s="31">
        <f>IF((B64="single"),E65,F65)</f>
        <v>0</v>
      </c>
      <c r="I65" s="31" t="s">
        <v>66</v>
      </c>
      <c r="J65" s="56">
        <v>0</v>
      </c>
      <c r="K65" s="56">
        <f>IF(J64="family",(N64),(M64))</f>
        <v>27831.96</v>
      </c>
      <c r="L65" s="31">
        <f>IF((J65&lt;K65),J65,K65)</f>
        <v>0</v>
      </c>
      <c r="M65" s="31">
        <f>IF((L65&lt;0),M64,L65)</f>
        <v>0</v>
      </c>
      <c r="N65" s="31">
        <f>IF((L65&lt;0),N64,L65)</f>
        <v>0</v>
      </c>
      <c r="O65" s="31">
        <f>IF((J64="single"),M65,N65)</f>
        <v>0</v>
      </c>
    </row>
    <row r="66" spans="1:15" x14ac:dyDescent="0.25">
      <c r="A66" t="s">
        <v>67</v>
      </c>
      <c r="B66" s="56">
        <v>0</v>
      </c>
      <c r="C66" s="56">
        <f>C65-G65</f>
        <v>27831.96</v>
      </c>
      <c r="D66" s="31">
        <f>IF((B66&lt;C66),B66,C66)</f>
        <v>0</v>
      </c>
      <c r="E66" s="31">
        <f>IF((D66&lt;0),(E64-G65),D66)</f>
        <v>0</v>
      </c>
      <c r="F66" s="31">
        <f>IF((D66&lt;0),(F64-G65),D66)</f>
        <v>0</v>
      </c>
      <c r="G66" s="31">
        <f>IF((B64="single"),E66,F66)</f>
        <v>0</v>
      </c>
      <c r="I66" s="31" t="s">
        <v>67</v>
      </c>
      <c r="J66" s="56">
        <v>0</v>
      </c>
      <c r="K66" s="56">
        <f>K65-O65</f>
        <v>27831.96</v>
      </c>
      <c r="L66" s="31">
        <f>IF((J66&lt;K66),J66,K66)</f>
        <v>0</v>
      </c>
      <c r="M66" s="31">
        <f>IF((L66&lt;0),(M64-O65),L66)</f>
        <v>0</v>
      </c>
      <c r="N66" s="31">
        <f>IF((L66&lt;0),(N64-O65),L66)</f>
        <v>0</v>
      </c>
      <c r="O66" s="31">
        <f>IF((J64="single"),M66,N66)</f>
        <v>0</v>
      </c>
    </row>
    <row r="67" spans="1:15" x14ac:dyDescent="0.25">
      <c r="A67" t="s">
        <v>68</v>
      </c>
      <c r="B67" s="56"/>
      <c r="C67" s="56">
        <f>C66-G66</f>
        <v>27831.96</v>
      </c>
      <c r="D67" s="31">
        <f>IF((B67&lt;C67),B67,C67)</f>
        <v>0</v>
      </c>
      <c r="E67" s="31">
        <f>IF((D67&lt;0),(E64-(G66+G65)),D67)</f>
        <v>0</v>
      </c>
      <c r="F67" s="31">
        <f>IF((D67&lt;0),(F64-(G65+G66)),D67)</f>
        <v>0</v>
      </c>
      <c r="G67" s="31">
        <f>IF((B64="single"),E67,F67)</f>
        <v>0</v>
      </c>
      <c r="I67" s="31" t="s">
        <v>68</v>
      </c>
      <c r="J67" s="56">
        <v>0</v>
      </c>
      <c r="K67" s="56">
        <f>K66-O66</f>
        <v>27831.96</v>
      </c>
      <c r="L67" s="31">
        <f>IF((J67&lt;K67),J67,K67)</f>
        <v>0</v>
      </c>
      <c r="M67" s="31">
        <f>IF((L67&lt;0),(M64-(O66+O65)),L67)</f>
        <v>0</v>
      </c>
      <c r="N67" s="31">
        <f>IF((L67&lt;0),(N64-(O65+O66)),L67)</f>
        <v>0</v>
      </c>
      <c r="O67" s="31">
        <f>IF((J64="single"),M67,N67)</f>
        <v>0</v>
      </c>
    </row>
    <row r="68" spans="1:15" x14ac:dyDescent="0.25">
      <c r="A68" t="s">
        <v>69</v>
      </c>
      <c r="B68" s="56"/>
      <c r="C68" s="56">
        <f>C67-G67</f>
        <v>27831.96</v>
      </c>
      <c r="D68" s="31">
        <f>IF((B68&lt;C68),B68,C68)</f>
        <v>0</v>
      </c>
      <c r="E68" s="31">
        <f>IF((D68&lt;0),(E64-(G67+G66+G65)),D68)</f>
        <v>0</v>
      </c>
      <c r="F68" s="31">
        <f>IF((D68&lt;0),(F64-(G65+G66+G67)),D68)</f>
        <v>0</v>
      </c>
      <c r="G68" s="31">
        <f>IF((B64="single"),E68,F68)</f>
        <v>0</v>
      </c>
      <c r="I68" s="31" t="s">
        <v>69</v>
      </c>
      <c r="J68" s="56">
        <v>0</v>
      </c>
      <c r="K68" s="56">
        <f>K67-O67</f>
        <v>27831.96</v>
      </c>
      <c r="L68" s="31">
        <f>IF((J68&lt;K68),J68,K68)</f>
        <v>0</v>
      </c>
      <c r="M68" s="31">
        <f>IF((L68&lt;0),(M64-(O67+O66+O65)),L68)</f>
        <v>0</v>
      </c>
      <c r="N68" s="31">
        <f>IF((L68&lt;0),(N64-(O65+O66+O67)),L68)</f>
        <v>0</v>
      </c>
      <c r="O68" s="31">
        <f>IF((J64="single"),M68,N68)</f>
        <v>0</v>
      </c>
    </row>
    <row r="69" spans="1:15" x14ac:dyDescent="0.25">
      <c r="A69" t="s">
        <v>70</v>
      </c>
      <c r="B69" s="31">
        <f>SUM(B65:B68)</f>
        <v>0</v>
      </c>
      <c r="G69" s="31">
        <f>SUM(G65:G68)</f>
        <v>0</v>
      </c>
      <c r="I69" s="31" t="s">
        <v>70</v>
      </c>
      <c r="J69" s="31">
        <f>SUM(J65:J68)</f>
        <v>0</v>
      </c>
      <c r="O69" s="31">
        <f>SUM(O65:O68)</f>
        <v>0</v>
      </c>
    </row>
    <row r="70" spans="1:15" x14ac:dyDescent="0.25">
      <c r="A70" s="55"/>
      <c r="B70" s="64"/>
      <c r="C70" s="55"/>
      <c r="I70" s="64"/>
      <c r="J70" s="64"/>
      <c r="K70" s="64"/>
    </row>
    <row r="71" spans="1:15" x14ac:dyDescent="0.25">
      <c r="A71" s="55"/>
      <c r="B71" s="64"/>
      <c r="C71" s="55"/>
      <c r="I71" s="64"/>
      <c r="J71" s="64"/>
      <c r="K71" s="64"/>
    </row>
    <row r="72" spans="1:15" x14ac:dyDescent="0.25">
      <c r="A72" s="55"/>
      <c r="B72" s="64"/>
      <c r="C72" s="55"/>
      <c r="I72" s="64"/>
      <c r="J72" s="64"/>
      <c r="K72" s="64"/>
    </row>
    <row r="73" spans="1:15" x14ac:dyDescent="0.25">
      <c r="A73" s="55"/>
      <c r="B73" s="64"/>
      <c r="C73" s="55"/>
      <c r="I73" s="64"/>
      <c r="J73" s="64"/>
      <c r="K73" s="64"/>
    </row>
    <row r="74" spans="1:15" x14ac:dyDescent="0.25">
      <c r="A74" s="19"/>
      <c r="B74" s="27" t="s">
        <v>65</v>
      </c>
      <c r="E74" s="31">
        <f>$B$2</f>
        <v>9751.9599999999991</v>
      </c>
      <c r="F74" s="31">
        <f>$I$2</f>
        <v>27831.96</v>
      </c>
      <c r="H74" s="63"/>
      <c r="I74" s="27"/>
      <c r="J74" s="27" t="s">
        <v>65</v>
      </c>
      <c r="M74" s="31">
        <f>$B$2</f>
        <v>9751.9599999999991</v>
      </c>
      <c r="N74" s="31">
        <f>$I$2</f>
        <v>27831.96</v>
      </c>
    </row>
    <row r="75" spans="1:15" x14ac:dyDescent="0.25">
      <c r="A75" t="s">
        <v>66</v>
      </c>
      <c r="B75" s="56">
        <v>0</v>
      </c>
      <c r="C75" s="56">
        <f>IF(B74="family",(F74),(E74))</f>
        <v>27831.96</v>
      </c>
      <c r="D75" s="31">
        <f>IF((B75&lt;C75),B75,C75)</f>
        <v>0</v>
      </c>
      <c r="E75" s="31">
        <f>IF((D75&lt;0),E74,D75)</f>
        <v>0</v>
      </c>
      <c r="F75" s="31">
        <f>IF((D75&lt;0),F74,D75)</f>
        <v>0</v>
      </c>
      <c r="G75" s="31">
        <f>IF((B74="single"),E75,F75)</f>
        <v>0</v>
      </c>
      <c r="I75" s="31" t="s">
        <v>66</v>
      </c>
      <c r="J75" s="56">
        <v>0</v>
      </c>
      <c r="K75" s="56">
        <f>IF(J74="family",(N74),(M74))</f>
        <v>27831.96</v>
      </c>
      <c r="L75" s="31">
        <f>IF((J75&lt;K75),J75,K75)</f>
        <v>0</v>
      </c>
      <c r="M75" s="31">
        <f>IF((L75&lt;0),M74,L75)</f>
        <v>0</v>
      </c>
      <c r="N75" s="31">
        <f>IF((L75&lt;0),N74,L75)</f>
        <v>0</v>
      </c>
      <c r="O75" s="31">
        <f>IF((J74="single"),M75,N75)</f>
        <v>0</v>
      </c>
    </row>
    <row r="76" spans="1:15" x14ac:dyDescent="0.25">
      <c r="A76" t="s">
        <v>67</v>
      </c>
      <c r="B76" s="56">
        <v>0</v>
      </c>
      <c r="C76" s="56">
        <f>C75-G75</f>
        <v>27831.96</v>
      </c>
      <c r="D76" s="31">
        <f>IF((B76&lt;C76),B76,C76)</f>
        <v>0</v>
      </c>
      <c r="E76" s="31">
        <f>IF((D76&lt;0),(E74-G75),D76)</f>
        <v>0</v>
      </c>
      <c r="F76" s="31">
        <f>IF((D76&lt;0),(F74-G75),D76)</f>
        <v>0</v>
      </c>
      <c r="G76" s="31">
        <f>IF((B74="single"),E76,F76)</f>
        <v>0</v>
      </c>
      <c r="I76" s="31" t="s">
        <v>67</v>
      </c>
      <c r="J76" s="56">
        <v>0</v>
      </c>
      <c r="K76" s="56">
        <f>K75-O75</f>
        <v>27831.96</v>
      </c>
      <c r="L76" s="31">
        <f>IF((J76&lt;K76),J76,K76)</f>
        <v>0</v>
      </c>
      <c r="M76" s="31">
        <f>IF((L76&lt;0),(M74-O75),L76)</f>
        <v>0</v>
      </c>
      <c r="N76" s="31">
        <f>IF((L76&lt;0),(N74-O75),L76)</f>
        <v>0</v>
      </c>
      <c r="O76" s="31">
        <f>IF((J74="single"),M76,N76)</f>
        <v>0</v>
      </c>
    </row>
    <row r="77" spans="1:15" x14ac:dyDescent="0.25">
      <c r="A77" t="s">
        <v>68</v>
      </c>
      <c r="B77" s="56"/>
      <c r="C77" s="56">
        <f>C76-G76</f>
        <v>27831.96</v>
      </c>
      <c r="D77" s="31">
        <f>IF((B77&lt;C77),B77,C77)</f>
        <v>0</v>
      </c>
      <c r="E77" s="31">
        <f>IF((D77&lt;0),(E74-(G76+G75)),D77)</f>
        <v>0</v>
      </c>
      <c r="F77" s="31">
        <f>IF((D77&lt;0),(F74-(G75+G76)),D77)</f>
        <v>0</v>
      </c>
      <c r="G77" s="31">
        <f>IF((B74="single"),E77,F77)</f>
        <v>0</v>
      </c>
      <c r="I77" s="31" t="s">
        <v>68</v>
      </c>
      <c r="J77" s="56">
        <v>0</v>
      </c>
      <c r="K77" s="56">
        <f>K76-O76</f>
        <v>27831.96</v>
      </c>
      <c r="L77" s="31">
        <f>IF((J77&lt;K77),J77,K77)</f>
        <v>0</v>
      </c>
      <c r="M77" s="31">
        <f>IF((L77&lt;0),(M74-(O76+O75)),L77)</f>
        <v>0</v>
      </c>
      <c r="N77" s="31">
        <f>IF((L77&lt;0),(N74-(O75+O76)),L77)</f>
        <v>0</v>
      </c>
      <c r="O77" s="31">
        <f>IF((J74="single"),M77,N77)</f>
        <v>0</v>
      </c>
    </row>
    <row r="78" spans="1:15" x14ac:dyDescent="0.25">
      <c r="A78" t="s">
        <v>69</v>
      </c>
      <c r="B78" s="56"/>
      <c r="C78" s="56">
        <f>C77-G77</f>
        <v>27831.96</v>
      </c>
      <c r="D78" s="31">
        <f>IF((B78&lt;C78),B78,C78)</f>
        <v>0</v>
      </c>
      <c r="E78" s="31">
        <f>IF((D78&lt;0),(E74-(G77+G76+G75)),D78)</f>
        <v>0</v>
      </c>
      <c r="F78" s="31">
        <f>IF((D78&lt;0),(F74-(G75+G76+G77)),D78)</f>
        <v>0</v>
      </c>
      <c r="G78" s="31">
        <f>IF((B74="single"),E78,F78)</f>
        <v>0</v>
      </c>
      <c r="I78" s="31" t="s">
        <v>69</v>
      </c>
      <c r="J78" s="56">
        <v>0</v>
      </c>
      <c r="K78" s="56">
        <f>K77-O77</f>
        <v>27831.96</v>
      </c>
      <c r="L78" s="31">
        <f>IF((J78&lt;K78),J78,K78)</f>
        <v>0</v>
      </c>
      <c r="M78" s="31">
        <f>IF((L78&lt;0),(M74-(O77+O76+O75)),L78)</f>
        <v>0</v>
      </c>
      <c r="N78" s="31">
        <f>IF((L78&lt;0),(N74-(O75+O76+O77)),L78)</f>
        <v>0</v>
      </c>
      <c r="O78" s="31">
        <f>IF((J74="single"),M78,N78)</f>
        <v>0</v>
      </c>
    </row>
    <row r="79" spans="1:15" x14ac:dyDescent="0.25">
      <c r="A79" t="s">
        <v>70</v>
      </c>
      <c r="B79" s="31">
        <f>SUM(B75:B78)</f>
        <v>0</v>
      </c>
      <c r="G79" s="31">
        <f>SUM(G75:G78)</f>
        <v>0</v>
      </c>
      <c r="I79" s="31" t="s">
        <v>70</v>
      </c>
      <c r="J79" s="31">
        <f>SUM(J75:J78)</f>
        <v>0</v>
      </c>
      <c r="O79" s="31">
        <f>SUM(O75:O78)</f>
        <v>0</v>
      </c>
    </row>
    <row r="80" spans="1:15" x14ac:dyDescent="0.25">
      <c r="A80" s="55"/>
      <c r="B80" s="64"/>
      <c r="C80" s="55"/>
      <c r="I80" s="64"/>
      <c r="J80" s="64"/>
      <c r="K80" s="64"/>
    </row>
    <row r="81" spans="1:17" x14ac:dyDescent="0.25">
      <c r="A81" s="55"/>
      <c r="B81" s="64"/>
      <c r="C81" s="55"/>
      <c r="I81" s="64"/>
      <c r="J81" s="64"/>
      <c r="K81" s="64"/>
    </row>
    <row r="82" spans="1:17" x14ac:dyDescent="0.25">
      <c r="A82" s="55"/>
      <c r="B82" s="64"/>
      <c r="C82" s="55"/>
      <c r="I82" s="64"/>
      <c r="J82" s="64"/>
      <c r="K82" s="64"/>
    </row>
    <row r="83" spans="1:17" x14ac:dyDescent="0.25">
      <c r="A83" s="55"/>
      <c r="B83" s="64"/>
      <c r="C83" s="55"/>
      <c r="I83" s="64"/>
      <c r="J83" s="64"/>
      <c r="K83" s="64"/>
    </row>
    <row r="84" spans="1:17" x14ac:dyDescent="0.25">
      <c r="A84" s="19"/>
      <c r="B84" s="27" t="s">
        <v>65</v>
      </c>
      <c r="E84" s="31">
        <f>$B$2</f>
        <v>9751.9599999999991</v>
      </c>
      <c r="F84" s="31">
        <f>$I$2</f>
        <v>27831.96</v>
      </c>
      <c r="H84" s="63"/>
      <c r="I84" s="27"/>
      <c r="J84" s="27" t="s">
        <v>65</v>
      </c>
      <c r="M84" s="31">
        <f>$B$2</f>
        <v>9751.9599999999991</v>
      </c>
      <c r="N84" s="31">
        <f>$I$2</f>
        <v>27831.96</v>
      </c>
    </row>
    <row r="85" spans="1:17" x14ac:dyDescent="0.25">
      <c r="A85" t="s">
        <v>66</v>
      </c>
      <c r="B85" s="56">
        <v>0</v>
      </c>
      <c r="C85" s="56">
        <f>IF(B84="family",(F84),(E84))</f>
        <v>27831.96</v>
      </c>
      <c r="D85" s="31">
        <f>IF((B85&lt;C85),B85,C85)</f>
        <v>0</v>
      </c>
      <c r="E85" s="31">
        <f>IF((D85&lt;0),E84,D85)</f>
        <v>0</v>
      </c>
      <c r="F85" s="31">
        <f>IF((D85&lt;0),F84,D85)</f>
        <v>0</v>
      </c>
      <c r="G85" s="31">
        <f>IF((B84="single"),E85,F85)</f>
        <v>0</v>
      </c>
      <c r="I85" s="31" t="s">
        <v>66</v>
      </c>
      <c r="J85" s="56">
        <v>0</v>
      </c>
      <c r="K85" s="56">
        <f>IF(J84="family",(N84),(M84))</f>
        <v>27831.96</v>
      </c>
      <c r="L85" s="31">
        <f>IF((J85&lt;K85),J85,K85)</f>
        <v>0</v>
      </c>
      <c r="M85" s="31">
        <f>IF((L85&lt;0),M84,L85)</f>
        <v>0</v>
      </c>
      <c r="N85" s="31">
        <f>IF((L85&lt;0),N84,L85)</f>
        <v>0</v>
      </c>
      <c r="O85" s="31">
        <f>IF((J84="single"),M85,N85)</f>
        <v>0</v>
      </c>
    </row>
    <row r="86" spans="1:17" x14ac:dyDescent="0.25">
      <c r="A86" t="s">
        <v>67</v>
      </c>
      <c r="B86" s="56">
        <v>0</v>
      </c>
      <c r="C86" s="56">
        <f>C85-G85</f>
        <v>27831.96</v>
      </c>
      <c r="D86" s="31">
        <f>IF((B86&lt;C86),B86,C86)</f>
        <v>0</v>
      </c>
      <c r="E86" s="31">
        <f>IF((D86&lt;0),(E84-G85),D86)</f>
        <v>0</v>
      </c>
      <c r="F86" s="31">
        <f>IF((D86&lt;0),(F84-G85),D86)</f>
        <v>0</v>
      </c>
      <c r="G86" s="31">
        <f>IF((B84="single"),E86,F86)</f>
        <v>0</v>
      </c>
      <c r="I86" s="31" t="s">
        <v>67</v>
      </c>
      <c r="J86" s="56">
        <v>0</v>
      </c>
      <c r="K86" s="56">
        <f>K85-O85</f>
        <v>27831.96</v>
      </c>
      <c r="L86" s="31">
        <f>IF((J86&lt;K86),J86,K86)</f>
        <v>0</v>
      </c>
      <c r="M86" s="31">
        <f>IF((L86&lt;0),(M84-O85),L86)</f>
        <v>0</v>
      </c>
      <c r="N86" s="31">
        <f>IF((L86&lt;0),(N84-O85),L86)</f>
        <v>0</v>
      </c>
      <c r="O86" s="31">
        <f>IF((J84="single"),M86,N86)</f>
        <v>0</v>
      </c>
    </row>
    <row r="87" spans="1:17" x14ac:dyDescent="0.25">
      <c r="A87" t="s">
        <v>68</v>
      </c>
      <c r="B87" s="56"/>
      <c r="C87" s="56">
        <f>C86-G86</f>
        <v>27831.96</v>
      </c>
      <c r="D87" s="31">
        <f>IF((B87&lt;C87),B87,C87)</f>
        <v>0</v>
      </c>
      <c r="E87" s="31">
        <f>IF((D87&lt;0),(E84-(G86+G85)),D87)</f>
        <v>0</v>
      </c>
      <c r="F87" s="31">
        <f>IF((D87&lt;0),(F84-(G85+G86)),D87)</f>
        <v>0</v>
      </c>
      <c r="G87" s="31">
        <f>IF((B84="single"),E87,F87)</f>
        <v>0</v>
      </c>
      <c r="I87" s="31" t="s">
        <v>68</v>
      </c>
      <c r="J87" s="56">
        <v>0</v>
      </c>
      <c r="K87" s="56">
        <f>K86-O86</f>
        <v>27831.96</v>
      </c>
      <c r="L87" s="31">
        <f>IF((J87&lt;K87),J87,K87)</f>
        <v>0</v>
      </c>
      <c r="M87" s="31">
        <f>IF((L87&lt;0),(M84-(O86+O85)),L87)</f>
        <v>0</v>
      </c>
      <c r="N87" s="31">
        <f>IF((L87&lt;0),(N84-(O85+O86)),L87)</f>
        <v>0</v>
      </c>
      <c r="O87" s="31">
        <f>IF((J84="single"),M87,N87)</f>
        <v>0</v>
      </c>
    </row>
    <row r="88" spans="1:17" x14ac:dyDescent="0.25">
      <c r="A88" t="s">
        <v>69</v>
      </c>
      <c r="B88" s="56"/>
      <c r="C88" s="56">
        <f>C87-G87</f>
        <v>27831.96</v>
      </c>
      <c r="D88" s="31">
        <f>IF((B88&lt;C88),B88,C88)</f>
        <v>0</v>
      </c>
      <c r="E88" s="31">
        <f>IF((D88&lt;0),(E84-(G87+G86+G85)),D88)</f>
        <v>0</v>
      </c>
      <c r="F88" s="31">
        <f>IF((D88&lt;0),(F84-(G85+G86+G87)),D88)</f>
        <v>0</v>
      </c>
      <c r="G88" s="31">
        <f>IF((B84="single"),E88,F88)</f>
        <v>0</v>
      </c>
      <c r="I88" s="31" t="s">
        <v>69</v>
      </c>
      <c r="J88" s="56">
        <v>0</v>
      </c>
      <c r="K88" s="56">
        <f>K87-O87</f>
        <v>27831.96</v>
      </c>
      <c r="L88" s="31">
        <f>IF((J88&lt;K88),J88,K88)</f>
        <v>0</v>
      </c>
      <c r="M88" s="31">
        <f>IF((L88&lt;0),(M84-(O87+O86+O85)),L88)</f>
        <v>0</v>
      </c>
      <c r="N88" s="31">
        <f>IF((L88&lt;0),(N84-(O85+O86+O87)),L88)</f>
        <v>0</v>
      </c>
      <c r="O88" s="31">
        <f>IF((J84="single"),M88,N88)</f>
        <v>0</v>
      </c>
    </row>
    <row r="89" spans="1:17" x14ac:dyDescent="0.25">
      <c r="A89" t="s">
        <v>70</v>
      </c>
      <c r="B89" s="31">
        <f>SUM(B85:B88)</f>
        <v>0</v>
      </c>
      <c r="G89" s="31">
        <f>SUM(G85:G88)</f>
        <v>0</v>
      </c>
      <c r="I89" s="31" t="s">
        <v>70</v>
      </c>
      <c r="J89" s="31">
        <f>SUM(J85:J88)</f>
        <v>0</v>
      </c>
      <c r="O89" s="31">
        <f>SUM(O85:O88)</f>
        <v>0</v>
      </c>
    </row>
    <row r="90" spans="1:17" x14ac:dyDescent="0.25">
      <c r="A90" s="55"/>
      <c r="B90" s="64"/>
      <c r="C90" s="55"/>
      <c r="I90" s="64"/>
      <c r="J90" s="64"/>
      <c r="K90" s="64"/>
    </row>
    <row r="91" spans="1:17" x14ac:dyDescent="0.25">
      <c r="A91" s="55"/>
      <c r="B91" s="64"/>
      <c r="C91" s="55"/>
      <c r="I91" s="64"/>
      <c r="J91" s="64"/>
      <c r="K91" s="64"/>
    </row>
    <row r="92" spans="1:17" x14ac:dyDescent="0.25">
      <c r="A92" s="55"/>
      <c r="B92" s="64"/>
      <c r="C92" s="55"/>
      <c r="I92" s="64"/>
      <c r="J92" s="64"/>
      <c r="K92" s="64"/>
    </row>
    <row r="93" spans="1:17" x14ac:dyDescent="0.25">
      <c r="A93" s="55"/>
      <c r="B93" s="64"/>
      <c r="C93" s="55"/>
      <c r="I93" s="64"/>
      <c r="J93" s="64"/>
      <c r="K93" s="64"/>
    </row>
    <row r="94" spans="1:17" s="62" customFormat="1" x14ac:dyDescent="0.25">
      <c r="A94" s="19"/>
      <c r="B94" s="27" t="s">
        <v>64</v>
      </c>
      <c r="C94"/>
      <c r="D94" s="31"/>
      <c r="E94" s="31">
        <f>$B$2</f>
        <v>9751.9599999999991</v>
      </c>
      <c r="F94" s="31">
        <f>$I$2</f>
        <v>27831.96</v>
      </c>
      <c r="G94" s="31"/>
      <c r="H94" s="63"/>
      <c r="I94" s="27"/>
      <c r="J94" s="27" t="s">
        <v>65</v>
      </c>
      <c r="K94" s="31"/>
      <c r="L94" s="31"/>
      <c r="M94" s="31">
        <f>$B$2</f>
        <v>9751.9599999999991</v>
      </c>
      <c r="N94" s="31">
        <f>$I$2</f>
        <v>27831.96</v>
      </c>
      <c r="O94" s="31"/>
      <c r="P94" s="63"/>
      <c r="Q94" s="63"/>
    </row>
    <row r="95" spans="1:17" x14ac:dyDescent="0.25">
      <c r="A95" t="s">
        <v>66</v>
      </c>
      <c r="B95" s="56">
        <v>0</v>
      </c>
      <c r="C95" s="56">
        <f>IF(B94="family",(F94),(E94))</f>
        <v>9751.9599999999991</v>
      </c>
      <c r="D95" s="31">
        <f>IF((B95&lt;C95),B95,C95)</f>
        <v>0</v>
      </c>
      <c r="E95" s="31">
        <f>IF((D95&lt;0),E94,D95)</f>
        <v>0</v>
      </c>
      <c r="F95" s="31">
        <f>IF((D95&lt;0),F94,D95)</f>
        <v>0</v>
      </c>
      <c r="G95" s="31">
        <f>IF((B94="single"),E95,F95)</f>
        <v>0</v>
      </c>
      <c r="I95" s="31" t="s">
        <v>66</v>
      </c>
      <c r="J95" s="56">
        <v>0</v>
      </c>
      <c r="K95" s="56">
        <f>IF(J94="family",(N94),(M94))</f>
        <v>27831.96</v>
      </c>
      <c r="L95" s="31">
        <f>IF((J95&lt;K95),J95,K95)</f>
        <v>0</v>
      </c>
      <c r="M95" s="31">
        <f>IF((L95&lt;0),M94,L95)</f>
        <v>0</v>
      </c>
      <c r="N95" s="31">
        <f>IF((L95&lt;0),N94,L95)</f>
        <v>0</v>
      </c>
      <c r="O95" s="31">
        <f>IF((J94="single"),M95,N95)</f>
        <v>0</v>
      </c>
    </row>
    <row r="96" spans="1:17" x14ac:dyDescent="0.25">
      <c r="A96" t="s">
        <v>67</v>
      </c>
      <c r="B96" s="56">
        <v>0</v>
      </c>
      <c r="C96" s="56">
        <f>C95-G95</f>
        <v>9751.9599999999991</v>
      </c>
      <c r="D96" s="31">
        <f>IF((B96&lt;C96),B96,C96)</f>
        <v>0</v>
      </c>
      <c r="E96" s="31">
        <f>IF((D96&lt;0),(E94-G95),D96)</f>
        <v>0</v>
      </c>
      <c r="F96" s="31">
        <f>IF((D96&lt;0),(F94-G95),D96)</f>
        <v>0</v>
      </c>
      <c r="G96" s="31">
        <f>IF((B94="single"),E96,F96)</f>
        <v>0</v>
      </c>
      <c r="I96" s="31" t="s">
        <v>67</v>
      </c>
      <c r="J96" s="56">
        <v>0</v>
      </c>
      <c r="K96" s="56">
        <f>K95-O95</f>
        <v>27831.96</v>
      </c>
      <c r="L96" s="31">
        <f>IF((J96&lt;K96),J96,K96)</f>
        <v>0</v>
      </c>
      <c r="M96" s="31">
        <f>IF((L96&lt;0),(M94-O95),L96)</f>
        <v>0</v>
      </c>
      <c r="N96" s="31">
        <f>IF((L96&lt;0),(N94-O95),L96)</f>
        <v>0</v>
      </c>
      <c r="O96" s="31">
        <f>IF((J94="single"),M96,N96)</f>
        <v>0</v>
      </c>
    </row>
    <row r="97" spans="1:15" x14ac:dyDescent="0.25">
      <c r="A97" t="s">
        <v>68</v>
      </c>
      <c r="B97" s="56"/>
      <c r="C97" s="56">
        <f>C96-G96</f>
        <v>9751.9599999999991</v>
      </c>
      <c r="D97" s="31">
        <f>IF((B97&lt;C97),B97,C97)</f>
        <v>0</v>
      </c>
      <c r="E97" s="31">
        <f>IF((D97&lt;0),(E94-(G96+G95)),D97)</f>
        <v>0</v>
      </c>
      <c r="F97" s="31">
        <f>IF((D97&lt;0),(F94-(G95+G96)),D97)</f>
        <v>0</v>
      </c>
      <c r="G97" s="31">
        <f>IF((B94="single"),E97,F97)</f>
        <v>0</v>
      </c>
      <c r="I97" s="31" t="s">
        <v>68</v>
      </c>
      <c r="J97" s="56">
        <v>0</v>
      </c>
      <c r="K97" s="56">
        <f>K96-O96</f>
        <v>27831.96</v>
      </c>
      <c r="L97" s="31">
        <f>IF((J97&lt;K97),J97,K97)</f>
        <v>0</v>
      </c>
      <c r="M97" s="31">
        <f>IF((L97&lt;0),(M94-(O96+O95)),L97)</f>
        <v>0</v>
      </c>
      <c r="N97" s="31">
        <f>IF((L97&lt;0),(N94-(O95+O96)),L97)</f>
        <v>0</v>
      </c>
      <c r="O97" s="31">
        <f>IF((J94="single"),M97,N97)</f>
        <v>0</v>
      </c>
    </row>
    <row r="98" spans="1:15" x14ac:dyDescent="0.25">
      <c r="A98" t="s">
        <v>69</v>
      </c>
      <c r="B98" s="56"/>
      <c r="C98" s="56">
        <f>C97-G97</f>
        <v>9751.9599999999991</v>
      </c>
      <c r="D98" s="31">
        <f>IF((B98&lt;C98),B98,C98)</f>
        <v>0</v>
      </c>
      <c r="E98" s="31">
        <f>IF((D98&lt;0),(E94-(G97+G96+G95)),D98)</f>
        <v>0</v>
      </c>
      <c r="F98" s="31">
        <f>IF((D98&lt;0),(F94-(G95+G96+G97)),D98)</f>
        <v>0</v>
      </c>
      <c r="G98" s="31">
        <f>IF((B94="single"),E98,F98)</f>
        <v>0</v>
      </c>
      <c r="I98" s="31" t="s">
        <v>69</v>
      </c>
      <c r="J98" s="56">
        <v>0</v>
      </c>
      <c r="K98" s="56">
        <f>K97-O97</f>
        <v>27831.96</v>
      </c>
      <c r="L98" s="31">
        <f>IF((J98&lt;K98),J98,K98)</f>
        <v>0</v>
      </c>
      <c r="M98" s="31">
        <f>IF((L98&lt;0),(M94-(O97+O96+O95)),L98)</f>
        <v>0</v>
      </c>
      <c r="N98" s="31">
        <f>IF((L98&lt;0),(N94-(O95+O96+O97)),L98)</f>
        <v>0</v>
      </c>
      <c r="O98" s="31">
        <f>IF((J94="single"),M98,N98)</f>
        <v>0</v>
      </c>
    </row>
    <row r="99" spans="1:15" x14ac:dyDescent="0.25">
      <c r="A99" t="s">
        <v>70</v>
      </c>
      <c r="B99" s="31">
        <f>SUM(B95:B98)</f>
        <v>0</v>
      </c>
      <c r="G99" s="31">
        <f>SUM(G95:G98)</f>
        <v>0</v>
      </c>
      <c r="I99" s="31" t="s">
        <v>70</v>
      </c>
      <c r="J99" s="31">
        <f>SUM(J95:J98)</f>
        <v>0</v>
      </c>
      <c r="O99" s="31">
        <f>SUM(O95:O98)</f>
        <v>0</v>
      </c>
    </row>
    <row r="100" spans="1:15" x14ac:dyDescent="0.25">
      <c r="A100" s="55"/>
      <c r="B100" s="64"/>
      <c r="C100" s="55"/>
      <c r="I100" s="64"/>
      <c r="J100" s="64"/>
      <c r="K100" s="64"/>
    </row>
    <row r="101" spans="1:15" x14ac:dyDescent="0.25">
      <c r="A101" s="55"/>
      <c r="B101" s="64"/>
      <c r="C101" s="55"/>
      <c r="I101" s="64"/>
      <c r="J101" s="64"/>
      <c r="K101" s="64"/>
    </row>
    <row r="102" spans="1:15" x14ac:dyDescent="0.25">
      <c r="A102" s="55"/>
      <c r="B102" s="64"/>
      <c r="C102" s="55"/>
      <c r="I102" s="64"/>
      <c r="J102" s="64"/>
      <c r="K102" s="64"/>
    </row>
    <row r="103" spans="1:15" x14ac:dyDescent="0.25">
      <c r="A103" s="55"/>
      <c r="B103" s="64"/>
      <c r="C103" s="55"/>
      <c r="I103" s="64"/>
      <c r="J103" s="64"/>
      <c r="K103" s="64"/>
    </row>
    <row r="104" spans="1:15" x14ac:dyDescent="0.25">
      <c r="A104" s="19"/>
      <c r="B104" s="27" t="s">
        <v>65</v>
      </c>
      <c r="E104" s="31">
        <f>$B$2</f>
        <v>9751.9599999999991</v>
      </c>
      <c r="F104" s="31">
        <f>$I$2</f>
        <v>27831.96</v>
      </c>
      <c r="H104" s="63"/>
      <c r="I104" s="27"/>
      <c r="J104" s="27" t="s">
        <v>65</v>
      </c>
      <c r="M104" s="31">
        <f>$B$2</f>
        <v>9751.9599999999991</v>
      </c>
      <c r="N104" s="31">
        <f>$I$2</f>
        <v>27831.96</v>
      </c>
    </row>
    <row r="105" spans="1:15" x14ac:dyDescent="0.25">
      <c r="A105" t="s">
        <v>66</v>
      </c>
      <c r="B105" s="56">
        <v>0</v>
      </c>
      <c r="C105" s="56">
        <f>IF(B104="family",(F104),(E104))</f>
        <v>27831.96</v>
      </c>
      <c r="D105" s="31">
        <f>IF((B105&lt;C105),B105,C105)</f>
        <v>0</v>
      </c>
      <c r="E105" s="31">
        <f>IF((D105&lt;0),E104,D105)</f>
        <v>0</v>
      </c>
      <c r="F105" s="31">
        <f>IF((D105&lt;0),F104,D105)</f>
        <v>0</v>
      </c>
      <c r="G105" s="31">
        <f>IF((B104="single"),E105,F105)</f>
        <v>0</v>
      </c>
      <c r="I105" s="31" t="s">
        <v>66</v>
      </c>
      <c r="J105" s="56">
        <v>0</v>
      </c>
      <c r="K105" s="56">
        <f>IF(J104="family",(N104),(M104))</f>
        <v>27831.96</v>
      </c>
      <c r="L105" s="31">
        <f>IF((J105&lt;K105),J105,K105)</f>
        <v>0</v>
      </c>
      <c r="M105" s="31">
        <f>IF((L105&lt;0),M104,L105)</f>
        <v>0</v>
      </c>
      <c r="N105" s="31">
        <f>IF((L105&lt;0),N104,L105)</f>
        <v>0</v>
      </c>
      <c r="O105" s="31">
        <f>IF((J104="single"),M105,N105)</f>
        <v>0</v>
      </c>
    </row>
    <row r="106" spans="1:15" x14ac:dyDescent="0.25">
      <c r="A106" t="s">
        <v>67</v>
      </c>
      <c r="B106" s="56">
        <v>0</v>
      </c>
      <c r="C106" s="56">
        <f>C105-G105</f>
        <v>27831.96</v>
      </c>
      <c r="D106" s="31">
        <f>IF((B106&lt;C106),B106,C106)</f>
        <v>0</v>
      </c>
      <c r="E106" s="31">
        <f>IF((D106&lt;0),(E104-G105),D106)</f>
        <v>0</v>
      </c>
      <c r="F106" s="31">
        <f>IF((D106&lt;0),(F104-G105),D106)</f>
        <v>0</v>
      </c>
      <c r="G106" s="31">
        <f>IF((B104="single"),E106,F106)</f>
        <v>0</v>
      </c>
      <c r="I106" s="31" t="s">
        <v>67</v>
      </c>
      <c r="J106" s="56">
        <v>0</v>
      </c>
      <c r="K106" s="56">
        <f>K105-O105</f>
        <v>27831.96</v>
      </c>
      <c r="L106" s="31">
        <f>IF((J106&lt;K106),J106,K106)</f>
        <v>0</v>
      </c>
      <c r="M106" s="31">
        <f>IF((L106&lt;0),(M104-O105),L106)</f>
        <v>0</v>
      </c>
      <c r="N106" s="31">
        <f>IF((L106&lt;0),(N104-O105),L106)</f>
        <v>0</v>
      </c>
      <c r="O106" s="31">
        <f>IF((J104="single"),M106,N106)</f>
        <v>0</v>
      </c>
    </row>
    <row r="107" spans="1:15" x14ac:dyDescent="0.25">
      <c r="A107" t="s">
        <v>68</v>
      </c>
      <c r="B107" s="65"/>
      <c r="C107" s="56">
        <f>C106-G106</f>
        <v>27831.96</v>
      </c>
      <c r="D107" s="31">
        <f>IF((B107&lt;C107),B107,C107)</f>
        <v>0</v>
      </c>
      <c r="E107" s="31">
        <f>IF((D107&lt;0),(E104-(G106+G105)),D107)</f>
        <v>0</v>
      </c>
      <c r="F107" s="31">
        <f>IF((D107&lt;0),(F104-(G105+G106)),D107)</f>
        <v>0</v>
      </c>
      <c r="G107" s="31">
        <f>IF((B104="single"),E107,F107)</f>
        <v>0</v>
      </c>
      <c r="I107" s="31" t="s">
        <v>68</v>
      </c>
      <c r="J107" s="56">
        <v>0</v>
      </c>
      <c r="K107" s="56">
        <f>K106-O106</f>
        <v>27831.96</v>
      </c>
      <c r="L107" s="31">
        <f>IF((J107&lt;K107),J107,K107)</f>
        <v>0</v>
      </c>
      <c r="M107" s="31">
        <f>IF((L107&lt;0),(M104-(O106+O105)),L107)</f>
        <v>0</v>
      </c>
      <c r="N107" s="31">
        <f>IF((L107&lt;0),(N104-(O105+O106)),L107)</f>
        <v>0</v>
      </c>
      <c r="O107" s="31">
        <f>IF((J104="single"),M107,N107)</f>
        <v>0</v>
      </c>
    </row>
    <row r="108" spans="1:15" x14ac:dyDescent="0.25">
      <c r="A108" t="s">
        <v>69</v>
      </c>
      <c r="B108" s="56"/>
      <c r="C108" s="56">
        <f>C107-G107</f>
        <v>27831.96</v>
      </c>
      <c r="D108" s="31">
        <f>IF((B108&lt;C108),B108,C108)</f>
        <v>0</v>
      </c>
      <c r="E108" s="31">
        <f>IF((D108&lt;0),(E104-(G107+G106+G105)),D108)</f>
        <v>0</v>
      </c>
      <c r="F108" s="31">
        <f>IF((D108&lt;0),(F104-(G105+G106+G107)),D108)</f>
        <v>0</v>
      </c>
      <c r="G108" s="31">
        <f>IF((B104="single"),E108,F108)</f>
        <v>0</v>
      </c>
      <c r="I108" s="31" t="s">
        <v>69</v>
      </c>
      <c r="J108" s="56">
        <v>0</v>
      </c>
      <c r="K108" s="56">
        <f>K107-O107</f>
        <v>27831.96</v>
      </c>
      <c r="L108" s="31">
        <f>IF((J108&lt;K108),J108,K108)</f>
        <v>0</v>
      </c>
      <c r="M108" s="31">
        <f>IF((L108&lt;0),(M104-(O107+O106+O105)),L108)</f>
        <v>0</v>
      </c>
      <c r="N108" s="31">
        <f>IF((L108&lt;0),(N104-(O105+O106+O107)),L108)</f>
        <v>0</v>
      </c>
      <c r="O108" s="31">
        <f>IF((J104="single"),M108,N108)</f>
        <v>0</v>
      </c>
    </row>
    <row r="109" spans="1:15" x14ac:dyDescent="0.25">
      <c r="A109" t="s">
        <v>70</v>
      </c>
      <c r="B109" s="31">
        <f>SUM(B105:B108)</f>
        <v>0</v>
      </c>
      <c r="G109" s="31">
        <f>SUM(G105:G108)</f>
        <v>0</v>
      </c>
      <c r="I109" s="31" t="s">
        <v>70</v>
      </c>
      <c r="J109" s="31">
        <f>SUM(J105:J108)</f>
        <v>0</v>
      </c>
      <c r="O109" s="31">
        <f>SUM(O105:O108)</f>
        <v>0</v>
      </c>
    </row>
    <row r="110" spans="1:15" x14ac:dyDescent="0.25">
      <c r="A110" s="55"/>
      <c r="B110" s="64"/>
      <c r="C110" s="55"/>
      <c r="I110" s="64"/>
      <c r="J110" s="64"/>
      <c r="K110" s="64"/>
    </row>
    <row r="111" spans="1:15" x14ac:dyDescent="0.25">
      <c r="A111" s="55"/>
      <c r="B111" s="64"/>
      <c r="C111" s="55"/>
      <c r="I111" s="64"/>
      <c r="J111" s="64"/>
      <c r="K111" s="64"/>
    </row>
    <row r="112" spans="1:15" x14ac:dyDescent="0.25">
      <c r="A112" s="55"/>
      <c r="B112" s="64"/>
      <c r="C112" s="55"/>
      <c r="I112" s="64"/>
      <c r="J112" s="64"/>
      <c r="K112" s="64"/>
    </row>
    <row r="113" spans="1:17" x14ac:dyDescent="0.25">
      <c r="A113" s="55"/>
      <c r="B113" s="64"/>
      <c r="C113" s="55"/>
      <c r="I113" s="64"/>
      <c r="J113" s="64"/>
      <c r="K113" s="64"/>
    </row>
    <row r="114" spans="1:17" x14ac:dyDescent="0.25">
      <c r="A114" s="19"/>
      <c r="B114" s="27" t="s">
        <v>65</v>
      </c>
      <c r="E114" s="31">
        <f>$B$2</f>
        <v>9751.9599999999991</v>
      </c>
      <c r="F114" s="31">
        <f>$I$2</f>
        <v>27831.96</v>
      </c>
      <c r="H114" s="63"/>
      <c r="I114" s="27"/>
      <c r="J114" s="27" t="s">
        <v>65</v>
      </c>
      <c r="M114" s="31">
        <f>$B$2</f>
        <v>9751.9599999999991</v>
      </c>
      <c r="N114" s="31">
        <f>$I$2</f>
        <v>27831.96</v>
      </c>
    </row>
    <row r="115" spans="1:17" x14ac:dyDescent="0.25">
      <c r="A115" t="s">
        <v>66</v>
      </c>
      <c r="B115" s="56">
        <v>0</v>
      </c>
      <c r="C115" s="56">
        <f>IF(B114="family",(F114),(E114))</f>
        <v>27831.96</v>
      </c>
      <c r="D115" s="31">
        <f>IF((B115&lt;C115),B115,C115)</f>
        <v>0</v>
      </c>
      <c r="E115" s="31">
        <f>IF((D115&lt;0),E114,D115)</f>
        <v>0</v>
      </c>
      <c r="F115" s="31">
        <f>IF((D115&lt;0),F114,D115)</f>
        <v>0</v>
      </c>
      <c r="G115" s="31">
        <f>IF((B114="single"),E115,F115)</f>
        <v>0</v>
      </c>
      <c r="I115" s="31" t="s">
        <v>66</v>
      </c>
      <c r="J115" s="56">
        <v>0</v>
      </c>
      <c r="K115" s="56">
        <f>IF(J114="family",(N114),(M114))</f>
        <v>27831.96</v>
      </c>
      <c r="L115" s="31">
        <f>IF((J115&lt;K115),J115,K115)</f>
        <v>0</v>
      </c>
      <c r="M115" s="31">
        <f>IF((L115&lt;0),M114,L115)</f>
        <v>0</v>
      </c>
      <c r="N115" s="31">
        <f>IF((L115&lt;0),N114,L115)</f>
        <v>0</v>
      </c>
      <c r="O115" s="31">
        <f>IF((J114="single"),M115,N115)</f>
        <v>0</v>
      </c>
    </row>
    <row r="116" spans="1:17" x14ac:dyDescent="0.25">
      <c r="A116" t="s">
        <v>67</v>
      </c>
      <c r="B116" s="56">
        <v>0</v>
      </c>
      <c r="C116" s="56">
        <f>C115-G115</f>
        <v>27831.96</v>
      </c>
      <c r="D116" s="31">
        <f>IF((B116&lt;C116),B116,C116)</f>
        <v>0</v>
      </c>
      <c r="E116" s="31">
        <f>IF((D116&lt;0),(E114-G115),D116)</f>
        <v>0</v>
      </c>
      <c r="F116" s="31">
        <f>IF((D116&lt;0),(F114-G115),D116)</f>
        <v>0</v>
      </c>
      <c r="G116" s="31">
        <f>IF((B114="single"),E116,F116)</f>
        <v>0</v>
      </c>
      <c r="I116" s="31" t="s">
        <v>67</v>
      </c>
      <c r="J116" s="56">
        <v>0</v>
      </c>
      <c r="K116" s="56">
        <f>K115-O115</f>
        <v>27831.96</v>
      </c>
      <c r="L116" s="31">
        <f>IF((J116&lt;K116),J116,K116)</f>
        <v>0</v>
      </c>
      <c r="M116" s="31">
        <f>IF((L116&lt;0),(M114-O115),L116)</f>
        <v>0</v>
      </c>
      <c r="N116" s="31">
        <f>IF((L116&lt;0),(N114-O115),L116)</f>
        <v>0</v>
      </c>
      <c r="O116" s="31">
        <f>IF((J114="single"),M116,N116)</f>
        <v>0</v>
      </c>
    </row>
    <row r="117" spans="1:17" x14ac:dyDescent="0.25">
      <c r="A117" t="s">
        <v>68</v>
      </c>
      <c r="B117" s="56"/>
      <c r="C117" s="56">
        <f>C116-G116</f>
        <v>27831.96</v>
      </c>
      <c r="D117" s="31">
        <f>IF((B117&lt;C117),B117,C117)</f>
        <v>0</v>
      </c>
      <c r="E117" s="31">
        <f>IF((D117&lt;0),(E114-(G116+G115)),D117)</f>
        <v>0</v>
      </c>
      <c r="F117" s="31">
        <f>IF((D117&lt;0),(F114-(G115+G116)),D117)</f>
        <v>0</v>
      </c>
      <c r="G117" s="31">
        <f>IF((B114="single"),E117,F117)</f>
        <v>0</v>
      </c>
      <c r="I117" s="31" t="s">
        <v>68</v>
      </c>
      <c r="J117" s="56">
        <v>0</v>
      </c>
      <c r="K117" s="56">
        <f>K116-O116</f>
        <v>27831.96</v>
      </c>
      <c r="L117" s="31">
        <f>IF((J117&lt;K117),J117,K117)</f>
        <v>0</v>
      </c>
      <c r="M117" s="31">
        <f>IF((L117&lt;0),(M114-(O116+O115)),L117)</f>
        <v>0</v>
      </c>
      <c r="N117" s="31">
        <f>IF((L117&lt;0),(N114-(O115+O116)),L117)</f>
        <v>0</v>
      </c>
      <c r="O117" s="31">
        <f>IF((J114="single"),M117,N117)</f>
        <v>0</v>
      </c>
    </row>
    <row r="118" spans="1:17" x14ac:dyDescent="0.25">
      <c r="A118" t="s">
        <v>69</v>
      </c>
      <c r="B118" s="56"/>
      <c r="C118" s="56">
        <f>C117-G117</f>
        <v>27831.96</v>
      </c>
      <c r="D118" s="31">
        <f>IF((B118&lt;C118),B118,C118)</f>
        <v>0</v>
      </c>
      <c r="E118" s="31">
        <f>IF((D118&lt;0),(E114-(G117+G116+G115)),D118)</f>
        <v>0</v>
      </c>
      <c r="F118" s="31">
        <f>IF((D118&lt;0),(F114-(G115+G116+G117)),D118)</f>
        <v>0</v>
      </c>
      <c r="G118" s="31">
        <f>IF((B114="single"),E118,F118)</f>
        <v>0</v>
      </c>
      <c r="I118" s="31" t="s">
        <v>69</v>
      </c>
      <c r="J118" s="56">
        <v>0</v>
      </c>
      <c r="K118" s="56">
        <f>K117-O117</f>
        <v>27831.96</v>
      </c>
      <c r="L118" s="31">
        <f>IF((J118&lt;K118),J118,K118)</f>
        <v>0</v>
      </c>
      <c r="M118" s="31">
        <f>IF((L118&lt;0),(M114-(O117+O116+O115)),L118)</f>
        <v>0</v>
      </c>
      <c r="N118" s="31">
        <f>IF((L118&lt;0),(N114-(O115+O116+O117)),L118)</f>
        <v>0</v>
      </c>
      <c r="O118" s="31">
        <f>IF((J114="single"),M118,N118)</f>
        <v>0</v>
      </c>
    </row>
    <row r="119" spans="1:17" x14ac:dyDescent="0.25">
      <c r="A119" t="s">
        <v>70</v>
      </c>
      <c r="B119" s="31">
        <f>SUM(B115:B118)</f>
        <v>0</v>
      </c>
      <c r="G119" s="31">
        <f>SUM(G115:G118)</f>
        <v>0</v>
      </c>
      <c r="I119" s="31" t="s">
        <v>70</v>
      </c>
      <c r="J119" s="31">
        <f>SUM(J115:J118)</f>
        <v>0</v>
      </c>
      <c r="O119" s="31">
        <f>SUM(O115:O118)</f>
        <v>0</v>
      </c>
    </row>
    <row r="120" spans="1:17" x14ac:dyDescent="0.25">
      <c r="A120" s="55"/>
      <c r="B120" s="64"/>
      <c r="C120" s="55"/>
      <c r="I120" s="64"/>
      <c r="J120" s="64"/>
      <c r="K120" s="64"/>
    </row>
    <row r="121" spans="1:17" x14ac:dyDescent="0.25">
      <c r="A121" s="55"/>
      <c r="B121" s="64"/>
      <c r="C121" s="55"/>
      <c r="I121" s="64"/>
      <c r="J121" s="64"/>
      <c r="K121" s="64"/>
    </row>
    <row r="122" spans="1:17" x14ac:dyDescent="0.25">
      <c r="A122" s="55"/>
      <c r="B122" s="64"/>
      <c r="C122" s="55"/>
      <c r="I122" s="64"/>
      <c r="J122" s="64"/>
      <c r="K122" s="64"/>
    </row>
    <row r="123" spans="1:17" x14ac:dyDescent="0.25">
      <c r="A123" s="55"/>
      <c r="B123" s="64"/>
      <c r="C123" s="55"/>
      <c r="I123" s="64"/>
      <c r="J123" s="64"/>
      <c r="K123" s="64"/>
    </row>
    <row r="124" spans="1:17" s="62" customFormat="1" x14ac:dyDescent="0.25">
      <c r="A124" s="19"/>
      <c r="B124" s="27" t="s">
        <v>64</v>
      </c>
      <c r="C124"/>
      <c r="D124" s="31"/>
      <c r="E124" s="31">
        <f>$B$2</f>
        <v>9751.9599999999991</v>
      </c>
      <c r="F124" s="31">
        <f>$I$2</f>
        <v>27831.96</v>
      </c>
      <c r="G124" s="31"/>
      <c r="H124" s="63"/>
      <c r="I124" s="27"/>
      <c r="J124" s="27" t="s">
        <v>65</v>
      </c>
      <c r="K124" s="31"/>
      <c r="L124" s="31"/>
      <c r="M124" s="31">
        <f>$B$2</f>
        <v>9751.9599999999991</v>
      </c>
      <c r="N124" s="31">
        <f>$I$2</f>
        <v>27831.96</v>
      </c>
      <c r="O124" s="31"/>
      <c r="P124" s="63"/>
      <c r="Q124" s="63"/>
    </row>
    <row r="125" spans="1:17" x14ac:dyDescent="0.25">
      <c r="A125" t="s">
        <v>66</v>
      </c>
      <c r="B125" s="56">
        <v>0</v>
      </c>
      <c r="C125" s="56">
        <f>IF(B124="family",(F124),(E124))</f>
        <v>9751.9599999999991</v>
      </c>
      <c r="D125" s="31">
        <f>IF((B125&lt;C125),B125,C125)</f>
        <v>0</v>
      </c>
      <c r="E125" s="31">
        <f>IF((D125&lt;0),E124,D125)</f>
        <v>0</v>
      </c>
      <c r="F125" s="31">
        <f>IF((D125&lt;0),F124,D125)</f>
        <v>0</v>
      </c>
      <c r="G125" s="31">
        <f>IF((B124="single"),E125,F125)</f>
        <v>0</v>
      </c>
      <c r="I125" s="31" t="s">
        <v>66</v>
      </c>
      <c r="J125" s="56">
        <v>0</v>
      </c>
      <c r="K125" s="56">
        <f>IF(J124="family",(N124),(M124))</f>
        <v>27831.96</v>
      </c>
      <c r="L125" s="31">
        <f>IF((J125&lt;K125),J125,K125)</f>
        <v>0</v>
      </c>
      <c r="M125" s="31">
        <f>IF((L125&lt;0),M124,L125)</f>
        <v>0</v>
      </c>
      <c r="N125" s="31">
        <f>IF((L125&lt;0),N124,L125)</f>
        <v>0</v>
      </c>
      <c r="O125" s="31">
        <f>IF((J124="single"),M125,N125)</f>
        <v>0</v>
      </c>
    </row>
    <row r="126" spans="1:17" x14ac:dyDescent="0.25">
      <c r="A126" t="s">
        <v>67</v>
      </c>
      <c r="B126" s="56">
        <v>0</v>
      </c>
      <c r="C126" s="56">
        <f>C125-G125</f>
        <v>9751.9599999999991</v>
      </c>
      <c r="D126" s="31">
        <f>IF((B126&lt;C126),B126,C126)</f>
        <v>0</v>
      </c>
      <c r="E126" s="31">
        <f>IF((D126&lt;0),(E124-G125),D126)</f>
        <v>0</v>
      </c>
      <c r="F126" s="31">
        <f>IF((D126&lt;0),(F124-G125),D126)</f>
        <v>0</v>
      </c>
      <c r="G126" s="31">
        <f>IF((B124="single"),E126,F126)</f>
        <v>0</v>
      </c>
      <c r="I126" s="31" t="s">
        <v>67</v>
      </c>
      <c r="J126" s="56">
        <v>0</v>
      </c>
      <c r="K126" s="56">
        <f>K125-O125</f>
        <v>27831.96</v>
      </c>
      <c r="L126" s="31">
        <f>IF((J126&lt;K126),J126,K126)</f>
        <v>0</v>
      </c>
      <c r="M126" s="31">
        <f>IF((L126&lt;0),(M124-O125),L126)</f>
        <v>0</v>
      </c>
      <c r="N126" s="31">
        <f>IF((L126&lt;0),(N124-O125),L126)</f>
        <v>0</v>
      </c>
      <c r="O126" s="31">
        <f>IF((J124="single"),M126,N126)</f>
        <v>0</v>
      </c>
    </row>
    <row r="127" spans="1:17" x14ac:dyDescent="0.25">
      <c r="A127" t="s">
        <v>68</v>
      </c>
      <c r="B127" s="56"/>
      <c r="C127" s="56">
        <f>C126-G126</f>
        <v>9751.9599999999991</v>
      </c>
      <c r="D127" s="31">
        <f>IF((B127&lt;C127),B127,C127)</f>
        <v>0</v>
      </c>
      <c r="E127" s="31">
        <f>IF((D127&lt;0),(E124-(G126+G125)),D127)</f>
        <v>0</v>
      </c>
      <c r="F127" s="31">
        <f>IF((D127&lt;0),(F124-(G125+G126)),D127)</f>
        <v>0</v>
      </c>
      <c r="G127" s="31">
        <f>IF((B124="single"),E127,F127)</f>
        <v>0</v>
      </c>
      <c r="I127" s="31" t="s">
        <v>68</v>
      </c>
      <c r="J127" s="56">
        <v>0</v>
      </c>
      <c r="K127" s="56">
        <f>K126-O126</f>
        <v>27831.96</v>
      </c>
      <c r="L127" s="31">
        <f>IF((J127&lt;K127),J127,K127)</f>
        <v>0</v>
      </c>
      <c r="M127" s="31">
        <f>IF((L127&lt;0),(M124-(O126+O125)),L127)</f>
        <v>0</v>
      </c>
      <c r="N127" s="31">
        <f>IF((L127&lt;0),(N124-(O125+O126)),L127)</f>
        <v>0</v>
      </c>
      <c r="O127" s="31">
        <f>IF((J124="single"),M127,N127)</f>
        <v>0</v>
      </c>
    </row>
    <row r="128" spans="1:17" x14ac:dyDescent="0.25">
      <c r="A128" t="s">
        <v>69</v>
      </c>
      <c r="B128" s="56"/>
      <c r="C128" s="56">
        <f>C127-G127</f>
        <v>9751.9599999999991</v>
      </c>
      <c r="D128" s="31">
        <f>IF((B128&lt;C128),B128,C128)</f>
        <v>0</v>
      </c>
      <c r="E128" s="31">
        <f>IF((D128&lt;0),(E124-(G127+G126+G125)),D128)</f>
        <v>0</v>
      </c>
      <c r="F128" s="31">
        <f>IF((D128&lt;0),(F124-(G125+G126+G127)),D128)</f>
        <v>0</v>
      </c>
      <c r="G128" s="31">
        <f>IF((B124="single"),E128,F128)</f>
        <v>0</v>
      </c>
      <c r="I128" s="31" t="s">
        <v>69</v>
      </c>
      <c r="J128" s="56">
        <v>0</v>
      </c>
      <c r="K128" s="56">
        <f>K127-O127</f>
        <v>27831.96</v>
      </c>
      <c r="L128" s="31">
        <f>IF((J128&lt;K128),J128,K128)</f>
        <v>0</v>
      </c>
      <c r="M128" s="31">
        <f>IF((L128&lt;0),(M124-(O127+O126+O125)),L128)</f>
        <v>0</v>
      </c>
      <c r="N128" s="31">
        <f>IF((L128&lt;0),(N124-(O125+O126+O127)),L128)</f>
        <v>0</v>
      </c>
      <c r="O128" s="31">
        <f>IF((J124="single"),M128,N128)</f>
        <v>0</v>
      </c>
    </row>
    <row r="129" spans="1:15" x14ac:dyDescent="0.25">
      <c r="A129" t="s">
        <v>70</v>
      </c>
      <c r="B129" s="31">
        <f>SUM(B125:B128)</f>
        <v>0</v>
      </c>
      <c r="G129" s="31">
        <f>SUM(G125:G128)</f>
        <v>0</v>
      </c>
      <c r="I129" s="31" t="s">
        <v>70</v>
      </c>
      <c r="J129" s="31">
        <f>SUM(J125:J128)</f>
        <v>0</v>
      </c>
      <c r="O129" s="31">
        <f>SUM(O125:O128)</f>
        <v>0</v>
      </c>
    </row>
    <row r="130" spans="1:15" x14ac:dyDescent="0.25">
      <c r="A130" s="55"/>
      <c r="B130" s="64"/>
      <c r="C130" s="55"/>
      <c r="I130" s="64"/>
      <c r="J130" s="64"/>
      <c r="K130" s="64"/>
    </row>
    <row r="131" spans="1:15" x14ac:dyDescent="0.25">
      <c r="A131" s="55"/>
      <c r="B131" s="64"/>
      <c r="C131" s="55"/>
      <c r="I131" s="64"/>
      <c r="J131" s="64"/>
      <c r="K131" s="64"/>
    </row>
    <row r="132" spans="1:15" x14ac:dyDescent="0.25">
      <c r="A132" s="55"/>
      <c r="B132" s="64"/>
      <c r="C132" s="55"/>
      <c r="I132" s="64"/>
      <c r="J132" s="64"/>
      <c r="K132" s="64"/>
    </row>
    <row r="133" spans="1:15" x14ac:dyDescent="0.25">
      <c r="A133" s="55"/>
      <c r="B133" s="64"/>
      <c r="C133" s="55"/>
      <c r="I133" s="64"/>
      <c r="J133" s="64"/>
      <c r="K133" s="64"/>
    </row>
    <row r="134" spans="1:15" x14ac:dyDescent="0.25">
      <c r="A134" s="19"/>
      <c r="B134" s="27" t="s">
        <v>65</v>
      </c>
      <c r="E134" s="31">
        <f>$B$2</f>
        <v>9751.9599999999991</v>
      </c>
      <c r="F134" s="31">
        <f>$I$2</f>
        <v>27831.96</v>
      </c>
      <c r="H134" s="63"/>
      <c r="I134" s="27"/>
      <c r="J134" s="27" t="s">
        <v>65</v>
      </c>
      <c r="M134" s="31">
        <f>$B$2</f>
        <v>9751.9599999999991</v>
      </c>
      <c r="N134" s="31">
        <f>$I$2</f>
        <v>27831.96</v>
      </c>
    </row>
    <row r="135" spans="1:15" x14ac:dyDescent="0.25">
      <c r="A135" t="s">
        <v>66</v>
      </c>
      <c r="B135" s="56">
        <v>0</v>
      </c>
      <c r="C135" s="56">
        <f>IF(B134="family",(F134),(E134))</f>
        <v>27831.96</v>
      </c>
      <c r="D135" s="31">
        <f>IF((B135&lt;C135),B135,C135)</f>
        <v>0</v>
      </c>
      <c r="E135" s="31">
        <f>IF((D135&lt;0),E134,D135)</f>
        <v>0</v>
      </c>
      <c r="F135" s="31">
        <f>IF((D135&lt;0),F134,D135)</f>
        <v>0</v>
      </c>
      <c r="G135" s="31">
        <f>IF((B134="single"),E135,F135)</f>
        <v>0</v>
      </c>
      <c r="I135" s="31" t="s">
        <v>66</v>
      </c>
      <c r="J135" s="56">
        <v>0</v>
      </c>
      <c r="K135" s="56">
        <f>IF(J134="family",(N134),(M134))</f>
        <v>27831.96</v>
      </c>
      <c r="L135" s="31">
        <f>IF((J135&lt;K135),J135,K135)</f>
        <v>0</v>
      </c>
      <c r="M135" s="31">
        <f>IF((L135&lt;0),M134,L135)</f>
        <v>0</v>
      </c>
      <c r="N135" s="31">
        <f>IF((L135&lt;0),N134,L135)</f>
        <v>0</v>
      </c>
      <c r="O135" s="31">
        <f>IF((J134="single"),M135,N135)</f>
        <v>0</v>
      </c>
    </row>
    <row r="136" spans="1:15" x14ac:dyDescent="0.25">
      <c r="A136" t="s">
        <v>67</v>
      </c>
      <c r="B136" s="56">
        <v>0</v>
      </c>
      <c r="C136" s="56">
        <f>C135-G135</f>
        <v>27831.96</v>
      </c>
      <c r="D136" s="31">
        <f>IF((B136&lt;C136),B136,C136)</f>
        <v>0</v>
      </c>
      <c r="E136" s="31">
        <f>IF((D136&lt;0),(E134-G135),D136)</f>
        <v>0</v>
      </c>
      <c r="F136" s="31">
        <f>IF((D136&lt;0),(F134-G135),D136)</f>
        <v>0</v>
      </c>
      <c r="G136" s="31">
        <f>IF((B134="single"),E136,F136)</f>
        <v>0</v>
      </c>
      <c r="I136" s="31" t="s">
        <v>67</v>
      </c>
      <c r="J136" s="56">
        <v>0</v>
      </c>
      <c r="K136" s="56">
        <f>K135-O135</f>
        <v>27831.96</v>
      </c>
      <c r="L136" s="31">
        <f>IF((J136&lt;K136),J136,K136)</f>
        <v>0</v>
      </c>
      <c r="M136" s="31">
        <f>IF((L136&lt;0),(M134-O135),L136)</f>
        <v>0</v>
      </c>
      <c r="N136" s="31">
        <f>IF((L136&lt;0),(N134-O135),L136)</f>
        <v>0</v>
      </c>
      <c r="O136" s="31">
        <f>IF((J134="single"),M136,N136)</f>
        <v>0</v>
      </c>
    </row>
    <row r="137" spans="1:15" x14ac:dyDescent="0.25">
      <c r="A137" t="s">
        <v>68</v>
      </c>
      <c r="B137" s="56"/>
      <c r="C137" s="56">
        <f>C136-G136</f>
        <v>27831.96</v>
      </c>
      <c r="D137" s="31">
        <f>IF((B137&lt;C137),B137,C137)</f>
        <v>0</v>
      </c>
      <c r="E137" s="31">
        <f>IF((D137&lt;0),(E134-(G136+G135)),D137)</f>
        <v>0</v>
      </c>
      <c r="F137" s="31">
        <f>IF((D137&lt;0),(F134-(G135+G136)),D137)</f>
        <v>0</v>
      </c>
      <c r="G137" s="31">
        <f>IF((B134="single"),E137,F137)</f>
        <v>0</v>
      </c>
      <c r="I137" s="31" t="s">
        <v>68</v>
      </c>
      <c r="J137" s="56">
        <v>0</v>
      </c>
      <c r="K137" s="56">
        <f>K136-O136</f>
        <v>27831.96</v>
      </c>
      <c r="L137" s="31">
        <f>IF((J137&lt;K137),J137,K137)</f>
        <v>0</v>
      </c>
      <c r="M137" s="31">
        <f>IF((L137&lt;0),(M134-(O136+O135)),L137)</f>
        <v>0</v>
      </c>
      <c r="N137" s="31">
        <f>IF((L137&lt;0),(N134-(O135+O136)),L137)</f>
        <v>0</v>
      </c>
      <c r="O137" s="31">
        <f>IF((J134="single"),M137,N137)</f>
        <v>0</v>
      </c>
    </row>
    <row r="138" spans="1:15" x14ac:dyDescent="0.25">
      <c r="A138" t="s">
        <v>69</v>
      </c>
      <c r="B138" s="56"/>
      <c r="C138" s="56">
        <f>C137-G137</f>
        <v>27831.96</v>
      </c>
      <c r="D138" s="31">
        <f>IF((B138&lt;C138),B138,C138)</f>
        <v>0</v>
      </c>
      <c r="E138" s="31">
        <f>IF((D138&lt;0),(E134-(G137+G136+G135)),D138)</f>
        <v>0</v>
      </c>
      <c r="F138" s="31">
        <f>IF((D138&lt;0),(F134-(G135+G136+G137)),D138)</f>
        <v>0</v>
      </c>
      <c r="G138" s="31">
        <f>IF((B134="single"),E138,F138)</f>
        <v>0</v>
      </c>
      <c r="I138" s="31" t="s">
        <v>69</v>
      </c>
      <c r="J138" s="56">
        <v>0</v>
      </c>
      <c r="K138" s="56">
        <f>K137-O137</f>
        <v>27831.96</v>
      </c>
      <c r="L138" s="31">
        <f>IF((J138&lt;K138),J138,K138)</f>
        <v>0</v>
      </c>
      <c r="M138" s="31">
        <f>IF((L138&lt;0),(M134-(O137+O136+O135)),L138)</f>
        <v>0</v>
      </c>
      <c r="N138" s="31">
        <f>IF((L138&lt;0),(N134-(O135+O136+O137)),L138)</f>
        <v>0</v>
      </c>
      <c r="O138" s="31">
        <f>IF((J134="single"),M138,N138)</f>
        <v>0</v>
      </c>
    </row>
    <row r="139" spans="1:15" x14ac:dyDescent="0.25">
      <c r="A139" t="s">
        <v>70</v>
      </c>
      <c r="B139" s="31">
        <f>SUM(B135:B138)</f>
        <v>0</v>
      </c>
      <c r="G139" s="31">
        <f>SUM(G135:G138)</f>
        <v>0</v>
      </c>
      <c r="I139" s="31" t="s">
        <v>70</v>
      </c>
      <c r="J139" s="31">
        <f>SUM(J135:J138)</f>
        <v>0</v>
      </c>
      <c r="O139" s="31">
        <f>SUM(O135:O138)</f>
        <v>0</v>
      </c>
    </row>
    <row r="140" spans="1:15" x14ac:dyDescent="0.25">
      <c r="A140" s="55"/>
      <c r="B140" s="64"/>
      <c r="C140" s="55"/>
      <c r="I140" s="64"/>
      <c r="J140" s="64"/>
      <c r="K140" s="64"/>
    </row>
    <row r="141" spans="1:15" x14ac:dyDescent="0.25">
      <c r="A141" s="55"/>
      <c r="B141" s="64"/>
      <c r="C141" s="55"/>
      <c r="I141" s="64"/>
      <c r="J141" s="64"/>
      <c r="K141" s="64"/>
    </row>
    <row r="142" spans="1:15" x14ac:dyDescent="0.25">
      <c r="A142" s="55"/>
      <c r="B142" s="64"/>
      <c r="C142" s="55"/>
      <c r="I142" s="64"/>
      <c r="J142" s="64"/>
      <c r="K142" s="64"/>
    </row>
    <row r="143" spans="1:15" x14ac:dyDescent="0.25">
      <c r="A143" s="55"/>
      <c r="B143" s="64"/>
      <c r="C143" s="55"/>
      <c r="I143" s="64"/>
      <c r="J143" s="64"/>
      <c r="K143" s="64"/>
    </row>
    <row r="144" spans="1:15" x14ac:dyDescent="0.25">
      <c r="A144" s="19"/>
      <c r="B144" s="27" t="s">
        <v>65</v>
      </c>
      <c r="E144" s="31">
        <f>$B$2</f>
        <v>9751.9599999999991</v>
      </c>
      <c r="F144" s="31">
        <f>$I$2</f>
        <v>27831.96</v>
      </c>
      <c r="H144" s="63"/>
      <c r="I144" s="27"/>
      <c r="J144" s="27" t="s">
        <v>65</v>
      </c>
      <c r="M144" s="31">
        <f>$B$2</f>
        <v>9751.9599999999991</v>
      </c>
      <c r="N144" s="31">
        <f>$I$2</f>
        <v>27831.96</v>
      </c>
    </row>
    <row r="145" spans="1:17" x14ac:dyDescent="0.25">
      <c r="A145" t="s">
        <v>66</v>
      </c>
      <c r="B145" s="56">
        <v>0</v>
      </c>
      <c r="C145" s="56">
        <f>IF(B144="family",(F144),(E144))</f>
        <v>27831.96</v>
      </c>
      <c r="D145" s="31">
        <f>IF((B145&lt;C145),B145,C145)</f>
        <v>0</v>
      </c>
      <c r="E145" s="31">
        <f>IF((D145&lt;0),E144,D145)</f>
        <v>0</v>
      </c>
      <c r="F145" s="31">
        <f>IF((D145&lt;0),F144,D145)</f>
        <v>0</v>
      </c>
      <c r="G145" s="31">
        <f>IF((B144="single"),E145,F145)</f>
        <v>0</v>
      </c>
      <c r="I145" s="31" t="s">
        <v>66</v>
      </c>
      <c r="J145" s="56">
        <v>0</v>
      </c>
      <c r="K145" s="56">
        <f>IF(J144="family",(N144),(M144))</f>
        <v>27831.96</v>
      </c>
      <c r="L145" s="31">
        <f>IF((J145&lt;K145),J145,K145)</f>
        <v>0</v>
      </c>
      <c r="M145" s="31">
        <f>IF((L145&lt;0),M144,L145)</f>
        <v>0</v>
      </c>
      <c r="N145" s="31">
        <f>IF((L145&lt;0),N144,L145)</f>
        <v>0</v>
      </c>
      <c r="O145" s="31">
        <f>IF((J144="single"),M145,N145)</f>
        <v>0</v>
      </c>
    </row>
    <row r="146" spans="1:17" x14ac:dyDescent="0.25">
      <c r="A146" t="s">
        <v>67</v>
      </c>
      <c r="B146" s="56">
        <v>0</v>
      </c>
      <c r="C146" s="56">
        <f>C145-G145</f>
        <v>27831.96</v>
      </c>
      <c r="D146" s="31">
        <f>IF((B146&lt;C146),B146,C146)</f>
        <v>0</v>
      </c>
      <c r="E146" s="31">
        <f>IF((D146&lt;0),(E144-G145),D146)</f>
        <v>0</v>
      </c>
      <c r="F146" s="31">
        <f>IF((D146&lt;0),(F144-G145),D146)</f>
        <v>0</v>
      </c>
      <c r="G146" s="31">
        <f>IF((B144="single"),E146,F146)</f>
        <v>0</v>
      </c>
      <c r="I146" s="31" t="s">
        <v>67</v>
      </c>
      <c r="J146" s="56">
        <v>0</v>
      </c>
      <c r="K146" s="56">
        <f>K145-O145</f>
        <v>27831.96</v>
      </c>
      <c r="L146" s="31">
        <f>IF((J146&lt;K146),J146,K146)</f>
        <v>0</v>
      </c>
      <c r="M146" s="31">
        <f>IF((L146&lt;0),(M144-O145),L146)</f>
        <v>0</v>
      </c>
      <c r="N146" s="31">
        <f>IF((L146&lt;0),(N144-O145),L146)</f>
        <v>0</v>
      </c>
      <c r="O146" s="31">
        <f>IF((J144="single"),M146,N146)</f>
        <v>0</v>
      </c>
    </row>
    <row r="147" spans="1:17" x14ac:dyDescent="0.25">
      <c r="A147" t="s">
        <v>68</v>
      </c>
      <c r="B147" s="56"/>
      <c r="C147" s="56">
        <f>C146-G146</f>
        <v>27831.96</v>
      </c>
      <c r="D147" s="31">
        <f>IF((B147&lt;C147),B147,C147)</f>
        <v>0</v>
      </c>
      <c r="E147" s="31">
        <f>IF((D147&lt;0),(E144-(G146+G145)),D147)</f>
        <v>0</v>
      </c>
      <c r="F147" s="31">
        <f>IF((D147&lt;0),(F144-(G145+G146)),D147)</f>
        <v>0</v>
      </c>
      <c r="G147" s="31">
        <f>IF((B144="single"),E147,F147)</f>
        <v>0</v>
      </c>
      <c r="I147" s="31" t="s">
        <v>68</v>
      </c>
      <c r="J147" s="56">
        <v>0</v>
      </c>
      <c r="K147" s="56">
        <f>K146-O146</f>
        <v>27831.96</v>
      </c>
      <c r="L147" s="31">
        <f>IF((J147&lt;K147),J147,K147)</f>
        <v>0</v>
      </c>
      <c r="M147" s="31">
        <f>IF((L147&lt;0),(M144-(O146+O145)),L147)</f>
        <v>0</v>
      </c>
      <c r="N147" s="31">
        <f>IF((L147&lt;0),(N144-(O145+O146)),L147)</f>
        <v>0</v>
      </c>
      <c r="O147" s="31">
        <f>IF((J144="single"),M147,N147)</f>
        <v>0</v>
      </c>
    </row>
    <row r="148" spans="1:17" x14ac:dyDescent="0.25">
      <c r="A148" t="s">
        <v>69</v>
      </c>
      <c r="B148" s="56"/>
      <c r="C148" s="56">
        <f>C147-G147</f>
        <v>27831.96</v>
      </c>
      <c r="D148" s="31">
        <f>IF((B148&lt;C148),B148,C148)</f>
        <v>0</v>
      </c>
      <c r="E148" s="31">
        <f>IF((D148&lt;0),(E144-(G147+G146+G145)),D148)</f>
        <v>0</v>
      </c>
      <c r="F148" s="31">
        <f>IF((D148&lt;0),(F144-(G145+G146+G147)),D148)</f>
        <v>0</v>
      </c>
      <c r="G148" s="31">
        <f>IF((B144="single"),E148,F148)</f>
        <v>0</v>
      </c>
      <c r="I148" s="31" t="s">
        <v>69</v>
      </c>
      <c r="J148" s="56">
        <v>0</v>
      </c>
      <c r="K148" s="56">
        <f>K147-O147</f>
        <v>27831.96</v>
      </c>
      <c r="L148" s="31">
        <f>IF((J148&lt;K148),J148,K148)</f>
        <v>0</v>
      </c>
      <c r="M148" s="31">
        <f>IF((L148&lt;0),(M144-(O147+O146+O145)),L148)</f>
        <v>0</v>
      </c>
      <c r="N148" s="31">
        <f>IF((L148&lt;0),(N144-(O145+O146+O147)),L148)</f>
        <v>0</v>
      </c>
      <c r="O148" s="31">
        <f>IF((J144="single"),M148,N148)</f>
        <v>0</v>
      </c>
    </row>
    <row r="149" spans="1:17" x14ac:dyDescent="0.25">
      <c r="A149" t="s">
        <v>70</v>
      </c>
      <c r="B149" s="31">
        <f>SUM(B145:B148)</f>
        <v>0</v>
      </c>
      <c r="G149" s="31">
        <f>SUM(G145:G148)</f>
        <v>0</v>
      </c>
      <c r="I149" s="31" t="s">
        <v>70</v>
      </c>
      <c r="J149" s="31">
        <f>SUM(J145:J148)</f>
        <v>0</v>
      </c>
      <c r="O149" s="31">
        <f>SUM(O145:O148)</f>
        <v>0</v>
      </c>
    </row>
    <row r="150" spans="1:17" x14ac:dyDescent="0.25">
      <c r="A150" s="55"/>
      <c r="B150" s="64"/>
      <c r="C150" s="55"/>
      <c r="I150" s="64"/>
      <c r="J150" s="64"/>
      <c r="K150" s="64"/>
    </row>
    <row r="151" spans="1:17" x14ac:dyDescent="0.25">
      <c r="A151" s="55"/>
      <c r="B151" s="64"/>
      <c r="C151" s="55"/>
      <c r="I151" s="64"/>
      <c r="J151" s="64"/>
      <c r="K151" s="64"/>
    </row>
    <row r="152" spans="1:17" x14ac:dyDescent="0.25">
      <c r="A152" s="55"/>
      <c r="B152" s="64"/>
      <c r="C152" s="55"/>
      <c r="I152" s="64"/>
      <c r="J152" s="64"/>
      <c r="K152" s="64"/>
    </row>
    <row r="153" spans="1:17" x14ac:dyDescent="0.25">
      <c r="A153" s="55"/>
      <c r="B153" s="64"/>
      <c r="C153" s="55"/>
      <c r="I153" s="64"/>
      <c r="J153" s="64"/>
      <c r="K153" s="64"/>
    </row>
    <row r="154" spans="1:17" s="62" customFormat="1" x14ac:dyDescent="0.25">
      <c r="A154" s="19"/>
      <c r="B154" s="27" t="s">
        <v>64</v>
      </c>
      <c r="C154"/>
      <c r="D154" s="31"/>
      <c r="E154" s="31">
        <f>$B$2</f>
        <v>9751.9599999999991</v>
      </c>
      <c r="F154" s="31">
        <f>$I$2</f>
        <v>27831.96</v>
      </c>
      <c r="G154" s="31"/>
      <c r="H154" s="63"/>
      <c r="I154" s="27"/>
      <c r="J154" s="27" t="s">
        <v>65</v>
      </c>
      <c r="K154" s="31"/>
      <c r="L154" s="31"/>
      <c r="M154" s="31">
        <f>$B$2</f>
        <v>9751.9599999999991</v>
      </c>
      <c r="N154" s="31">
        <f>$I$2</f>
        <v>27831.96</v>
      </c>
      <c r="O154" s="31"/>
      <c r="P154" s="63"/>
      <c r="Q154" s="63"/>
    </row>
    <row r="155" spans="1:17" x14ac:dyDescent="0.25">
      <c r="A155" t="s">
        <v>66</v>
      </c>
      <c r="B155" s="56">
        <v>0</v>
      </c>
      <c r="C155" s="56">
        <f>IF(B154="family",(F154),(E154))</f>
        <v>9751.9599999999991</v>
      </c>
      <c r="D155" s="31">
        <f>IF((B155&lt;C155),B155,C155)</f>
        <v>0</v>
      </c>
      <c r="E155" s="31">
        <f>IF((D155&lt;0),E154,D155)</f>
        <v>0</v>
      </c>
      <c r="F155" s="31">
        <f>IF((D155&lt;0),F154,D155)</f>
        <v>0</v>
      </c>
      <c r="G155" s="31">
        <f>IF((B154="single"),E155,F155)</f>
        <v>0</v>
      </c>
      <c r="I155" s="31" t="s">
        <v>66</v>
      </c>
      <c r="J155" s="56">
        <v>0</v>
      </c>
      <c r="K155" s="56">
        <f>IF(J154="family",(N154),(M154))</f>
        <v>27831.96</v>
      </c>
      <c r="L155" s="31">
        <f>IF((J155&lt;K155),J155,K155)</f>
        <v>0</v>
      </c>
      <c r="M155" s="31">
        <f>IF((L155&lt;0),M154,L155)</f>
        <v>0</v>
      </c>
      <c r="N155" s="31">
        <f>IF((L155&lt;0),N154,L155)</f>
        <v>0</v>
      </c>
      <c r="O155" s="31">
        <f>IF((J154="single"),M155,N155)</f>
        <v>0</v>
      </c>
    </row>
    <row r="156" spans="1:17" x14ac:dyDescent="0.25">
      <c r="A156" t="s">
        <v>67</v>
      </c>
      <c r="B156" s="56">
        <v>0</v>
      </c>
      <c r="C156" s="56">
        <f>C155-G155</f>
        <v>9751.9599999999991</v>
      </c>
      <c r="D156" s="31">
        <f>IF((B156&lt;C156),B156,C156)</f>
        <v>0</v>
      </c>
      <c r="E156" s="31">
        <f>IF((D156&lt;0),(E154-G155),D156)</f>
        <v>0</v>
      </c>
      <c r="F156" s="31">
        <f>IF((D156&lt;0),(F154-G155),D156)</f>
        <v>0</v>
      </c>
      <c r="G156" s="31">
        <f>IF((B154="single"),E156,F156)</f>
        <v>0</v>
      </c>
      <c r="I156" s="31" t="s">
        <v>67</v>
      </c>
      <c r="J156" s="56">
        <v>0</v>
      </c>
      <c r="K156" s="56">
        <f>K155-O155</f>
        <v>27831.96</v>
      </c>
      <c r="L156" s="31">
        <f>IF((J156&lt;K156),J156,K156)</f>
        <v>0</v>
      </c>
      <c r="M156" s="31">
        <f>IF((L156&lt;0),(M154-O155),L156)</f>
        <v>0</v>
      </c>
      <c r="N156" s="31">
        <f>IF((L156&lt;0),(N154-O155),L156)</f>
        <v>0</v>
      </c>
      <c r="O156" s="31">
        <f>IF((J154="single"),M156,N156)</f>
        <v>0</v>
      </c>
    </row>
    <row r="157" spans="1:17" x14ac:dyDescent="0.25">
      <c r="A157" t="s">
        <v>68</v>
      </c>
      <c r="B157" s="56"/>
      <c r="C157" s="56">
        <f>C156-G156</f>
        <v>9751.9599999999991</v>
      </c>
      <c r="D157" s="31">
        <f>IF((B157&lt;C157),B157,C157)</f>
        <v>0</v>
      </c>
      <c r="E157" s="31">
        <f>IF((D157&lt;0),(E154-(G156+G155)),D157)</f>
        <v>0</v>
      </c>
      <c r="F157" s="31">
        <f>IF((D157&lt;0),(F154-(G155+G156)),D157)</f>
        <v>0</v>
      </c>
      <c r="G157" s="31">
        <f>IF((B154="single"),E157,F157)</f>
        <v>0</v>
      </c>
      <c r="I157" s="31" t="s">
        <v>68</v>
      </c>
      <c r="J157" s="56">
        <v>0</v>
      </c>
      <c r="K157" s="56">
        <f>K156-O156</f>
        <v>27831.96</v>
      </c>
      <c r="L157" s="31">
        <f>IF((J157&lt;K157),J157,K157)</f>
        <v>0</v>
      </c>
      <c r="M157" s="31">
        <f>IF((L157&lt;0),(M154-(O156+O155)),L157)</f>
        <v>0</v>
      </c>
      <c r="N157" s="31">
        <f>IF((L157&lt;0),(N154-(O155+O156)),L157)</f>
        <v>0</v>
      </c>
      <c r="O157" s="31">
        <f>IF((J154="single"),M157,N157)</f>
        <v>0</v>
      </c>
    </row>
    <row r="158" spans="1:17" x14ac:dyDescent="0.25">
      <c r="A158" t="s">
        <v>69</v>
      </c>
      <c r="B158" s="56"/>
      <c r="C158" s="56">
        <f>C157-G157</f>
        <v>9751.9599999999991</v>
      </c>
      <c r="D158" s="31">
        <f>IF((B158&lt;C158),B158,C158)</f>
        <v>0</v>
      </c>
      <c r="E158" s="31">
        <f>IF((D158&lt;0),(E154-(G157+G156+G155)),D158)</f>
        <v>0</v>
      </c>
      <c r="F158" s="31">
        <f>IF((D158&lt;0),(F154-(G155+G156+G157)),D158)</f>
        <v>0</v>
      </c>
      <c r="G158" s="31">
        <f>IF((B154="single"),E158,F158)</f>
        <v>0</v>
      </c>
      <c r="I158" s="31" t="s">
        <v>69</v>
      </c>
      <c r="J158" s="56">
        <v>0</v>
      </c>
      <c r="K158" s="56">
        <f>K157-O157</f>
        <v>27831.96</v>
      </c>
      <c r="L158" s="31">
        <f>IF((J158&lt;K158),J158,K158)</f>
        <v>0</v>
      </c>
      <c r="M158" s="31">
        <f>IF((L158&lt;0),(M154-(O157+O156+O155)),L158)</f>
        <v>0</v>
      </c>
      <c r="N158" s="31">
        <f>IF((L158&lt;0),(N154-(O155+O156+O157)),L158)</f>
        <v>0</v>
      </c>
      <c r="O158" s="31">
        <f>IF((J154="single"),M158,N158)</f>
        <v>0</v>
      </c>
    </row>
    <row r="159" spans="1:17" x14ac:dyDescent="0.25">
      <c r="A159" t="s">
        <v>70</v>
      </c>
      <c r="B159" s="31">
        <f>SUM(B155:B158)</f>
        <v>0</v>
      </c>
      <c r="G159" s="31">
        <f>SUM(G155:G158)</f>
        <v>0</v>
      </c>
      <c r="I159" s="31" t="s">
        <v>70</v>
      </c>
      <c r="J159" s="31">
        <f>SUM(J155:J158)</f>
        <v>0</v>
      </c>
      <c r="O159" s="31">
        <f>SUM(O155:O158)</f>
        <v>0</v>
      </c>
    </row>
    <row r="160" spans="1:17" x14ac:dyDescent="0.25">
      <c r="A160" s="55"/>
      <c r="B160" s="64"/>
      <c r="C160" s="55"/>
      <c r="I160" s="64"/>
      <c r="J160" s="64"/>
      <c r="K160" s="64"/>
    </row>
    <row r="161" spans="1:15" x14ac:dyDescent="0.25">
      <c r="A161" s="55"/>
      <c r="B161" s="64"/>
      <c r="C161" s="55"/>
      <c r="I161" s="64"/>
      <c r="J161" s="64"/>
      <c r="K161" s="64"/>
    </row>
    <row r="162" spans="1:15" x14ac:dyDescent="0.25">
      <c r="A162" s="55"/>
      <c r="B162" s="64"/>
      <c r="C162" s="55"/>
      <c r="I162" s="64"/>
      <c r="J162" s="64"/>
      <c r="K162" s="64"/>
    </row>
    <row r="163" spans="1:15" x14ac:dyDescent="0.25">
      <c r="A163" s="55"/>
      <c r="B163" s="64"/>
      <c r="C163" s="55"/>
      <c r="I163" s="64"/>
      <c r="J163" s="64"/>
      <c r="K163" s="64"/>
    </row>
    <row r="164" spans="1:15" x14ac:dyDescent="0.25">
      <c r="A164" s="19"/>
      <c r="B164" s="27" t="s">
        <v>65</v>
      </c>
      <c r="E164" s="31">
        <f>$B$2</f>
        <v>9751.9599999999991</v>
      </c>
      <c r="F164" s="31">
        <f>$I$2</f>
        <v>27831.96</v>
      </c>
      <c r="H164" s="63"/>
      <c r="I164" s="27"/>
      <c r="J164" s="27" t="s">
        <v>65</v>
      </c>
      <c r="M164" s="31">
        <f>$B$2</f>
        <v>9751.9599999999991</v>
      </c>
      <c r="N164" s="31">
        <f>$I$2</f>
        <v>27831.96</v>
      </c>
    </row>
    <row r="165" spans="1:15" x14ac:dyDescent="0.25">
      <c r="A165" t="s">
        <v>66</v>
      </c>
      <c r="B165" s="56">
        <v>0</v>
      </c>
      <c r="C165" s="56">
        <f>IF(B164="family",(F164),(E164))</f>
        <v>27831.96</v>
      </c>
      <c r="D165" s="31">
        <f>IF((B165&lt;C165),B165,C165)</f>
        <v>0</v>
      </c>
      <c r="E165" s="31">
        <f>IF((D165&lt;0),E164,D165)</f>
        <v>0</v>
      </c>
      <c r="F165" s="31">
        <f>IF((D165&lt;0),F164,D165)</f>
        <v>0</v>
      </c>
      <c r="G165" s="31">
        <f>IF((B164="single"),E165,F165)</f>
        <v>0</v>
      </c>
      <c r="I165" s="31" t="s">
        <v>66</v>
      </c>
      <c r="J165" s="56">
        <v>0</v>
      </c>
      <c r="K165" s="56">
        <f>IF(J164="family",(N164),(M164))</f>
        <v>27831.96</v>
      </c>
      <c r="L165" s="31">
        <f>IF((J165&lt;K165),J165,K165)</f>
        <v>0</v>
      </c>
      <c r="M165" s="31">
        <f>IF((L165&lt;0),M164,L165)</f>
        <v>0</v>
      </c>
      <c r="N165" s="31">
        <f>IF((L165&lt;0),N164,L165)</f>
        <v>0</v>
      </c>
      <c r="O165" s="31">
        <f>IF((J164="single"),M165,N165)</f>
        <v>0</v>
      </c>
    </row>
    <row r="166" spans="1:15" x14ac:dyDescent="0.25">
      <c r="A166" t="s">
        <v>67</v>
      </c>
      <c r="B166" s="56">
        <v>0</v>
      </c>
      <c r="C166" s="56">
        <f>C165-G165</f>
        <v>27831.96</v>
      </c>
      <c r="D166" s="31">
        <f>IF((B166&lt;C166),B166,C166)</f>
        <v>0</v>
      </c>
      <c r="E166" s="31">
        <f>IF((D166&lt;0),(E164-G165),D166)</f>
        <v>0</v>
      </c>
      <c r="F166" s="31">
        <f>IF((D166&lt;0),(F164-G165),D166)</f>
        <v>0</v>
      </c>
      <c r="G166" s="31">
        <f>IF((B164="single"),E166,F166)</f>
        <v>0</v>
      </c>
      <c r="I166" s="31" t="s">
        <v>67</v>
      </c>
      <c r="J166" s="56">
        <v>0</v>
      </c>
      <c r="K166" s="56">
        <f>K165-O165</f>
        <v>27831.96</v>
      </c>
      <c r="L166" s="31">
        <f>IF((J166&lt;K166),J166,K166)</f>
        <v>0</v>
      </c>
      <c r="M166" s="31">
        <f>IF((L166&lt;0),(M164-O165),L166)</f>
        <v>0</v>
      </c>
      <c r="N166" s="31">
        <f>IF((L166&lt;0),(N164-O165),L166)</f>
        <v>0</v>
      </c>
      <c r="O166" s="31">
        <f>IF((J164="single"),M166,N166)</f>
        <v>0</v>
      </c>
    </row>
    <row r="167" spans="1:15" x14ac:dyDescent="0.25">
      <c r="A167" t="s">
        <v>68</v>
      </c>
      <c r="B167" s="56"/>
      <c r="C167" s="56">
        <f>C166-G166</f>
        <v>27831.96</v>
      </c>
      <c r="D167" s="31">
        <f>IF((B167&lt;C167),B167,C167)</f>
        <v>0</v>
      </c>
      <c r="E167" s="31">
        <f>IF((D167&lt;0),(E164-(G166+G165)),D167)</f>
        <v>0</v>
      </c>
      <c r="F167" s="31">
        <f>IF((D167&lt;0),(F164-(G165+G166)),D167)</f>
        <v>0</v>
      </c>
      <c r="G167" s="31">
        <f>IF((B164="single"),E167,F167)</f>
        <v>0</v>
      </c>
      <c r="I167" s="31" t="s">
        <v>68</v>
      </c>
      <c r="J167" s="56">
        <v>0</v>
      </c>
      <c r="K167" s="56">
        <f>K166-O166</f>
        <v>27831.96</v>
      </c>
      <c r="L167" s="31">
        <f>IF((J167&lt;K167),J167,K167)</f>
        <v>0</v>
      </c>
      <c r="M167" s="31">
        <f>IF((L167&lt;0),(M164-(O166+O165)),L167)</f>
        <v>0</v>
      </c>
      <c r="N167" s="31">
        <f>IF((L167&lt;0),(N164-(O165+O166)),L167)</f>
        <v>0</v>
      </c>
      <c r="O167" s="31">
        <f>IF((J164="single"),M167,N167)</f>
        <v>0</v>
      </c>
    </row>
    <row r="168" spans="1:15" x14ac:dyDescent="0.25">
      <c r="A168" t="s">
        <v>69</v>
      </c>
      <c r="B168" s="56"/>
      <c r="C168" s="56">
        <f>C167-G167</f>
        <v>27831.96</v>
      </c>
      <c r="D168" s="31">
        <f>IF((B168&lt;C168),B168,C168)</f>
        <v>0</v>
      </c>
      <c r="E168" s="31">
        <f>IF((D168&lt;0),(E164-(G167+G166+G165)),D168)</f>
        <v>0</v>
      </c>
      <c r="F168" s="31">
        <f>IF((D168&lt;0),(F164-(G165+G166+G167)),D168)</f>
        <v>0</v>
      </c>
      <c r="G168" s="31">
        <f>IF((B164="single"),E168,F168)</f>
        <v>0</v>
      </c>
      <c r="I168" s="31" t="s">
        <v>69</v>
      </c>
      <c r="J168" s="56">
        <v>0</v>
      </c>
      <c r="K168" s="56">
        <f>K167-O167</f>
        <v>27831.96</v>
      </c>
      <c r="L168" s="31">
        <f>IF((J168&lt;K168),J168,K168)</f>
        <v>0</v>
      </c>
      <c r="M168" s="31">
        <f>IF((L168&lt;0),(M164-(O167+O166+O165)),L168)</f>
        <v>0</v>
      </c>
      <c r="N168" s="31">
        <f>IF((L168&lt;0),(N164-(O165+O166+O167)),L168)</f>
        <v>0</v>
      </c>
      <c r="O168" s="31">
        <f>IF((J164="single"),M168,N168)</f>
        <v>0</v>
      </c>
    </row>
    <row r="169" spans="1:15" x14ac:dyDescent="0.25">
      <c r="A169" t="s">
        <v>70</v>
      </c>
      <c r="B169" s="31">
        <f>SUM(B165:B168)</f>
        <v>0</v>
      </c>
      <c r="G169" s="31">
        <f>SUM(G165:G168)</f>
        <v>0</v>
      </c>
      <c r="I169" s="31" t="s">
        <v>70</v>
      </c>
      <c r="J169" s="31">
        <f>SUM(J165:J168)</f>
        <v>0</v>
      </c>
      <c r="O169" s="31">
        <f>SUM(O165:O168)</f>
        <v>0</v>
      </c>
    </row>
    <row r="170" spans="1:15" x14ac:dyDescent="0.25">
      <c r="A170" s="55"/>
      <c r="B170" s="64"/>
      <c r="C170" s="55"/>
      <c r="I170" s="64"/>
      <c r="J170" s="64"/>
      <c r="K170" s="64"/>
    </row>
    <row r="171" spans="1:15" x14ac:dyDescent="0.25">
      <c r="A171" s="55"/>
      <c r="B171" s="64"/>
      <c r="C171" s="55"/>
      <c r="I171" s="64"/>
      <c r="J171" s="64"/>
      <c r="K171" s="64"/>
    </row>
    <row r="172" spans="1:15" x14ac:dyDescent="0.25">
      <c r="A172" s="55"/>
      <c r="B172" s="64"/>
      <c r="C172" s="55"/>
      <c r="I172" s="64"/>
      <c r="J172" s="64"/>
      <c r="K172" s="64"/>
    </row>
    <row r="173" spans="1:15" x14ac:dyDescent="0.25">
      <c r="A173" s="55"/>
      <c r="B173" s="64"/>
      <c r="C173" s="55"/>
      <c r="I173" s="64"/>
      <c r="J173" s="64"/>
      <c r="K173" s="64"/>
    </row>
    <row r="174" spans="1:15" x14ac:dyDescent="0.25">
      <c r="A174" s="19"/>
      <c r="B174" s="27" t="s">
        <v>64</v>
      </c>
      <c r="E174" s="31">
        <f>$B$2</f>
        <v>9751.9599999999991</v>
      </c>
      <c r="F174" s="31">
        <f>$I$2</f>
        <v>27831.96</v>
      </c>
      <c r="H174" s="63"/>
      <c r="I174" s="27"/>
      <c r="J174" s="27" t="s">
        <v>65</v>
      </c>
      <c r="M174" s="31">
        <f>$B$2</f>
        <v>9751.9599999999991</v>
      </c>
      <c r="N174" s="31">
        <f>$I$2</f>
        <v>27831.96</v>
      </c>
    </row>
    <row r="175" spans="1:15" x14ac:dyDescent="0.25">
      <c r="A175" t="s">
        <v>66</v>
      </c>
      <c r="B175" s="56">
        <v>0</v>
      </c>
      <c r="C175" s="56">
        <f>IF(B174="family",(F174),(E174))</f>
        <v>9751.9599999999991</v>
      </c>
      <c r="D175" s="31">
        <f>IF((B175&lt;C175),B175,C175)</f>
        <v>0</v>
      </c>
      <c r="E175" s="31">
        <f>IF((D175&lt;0),E174,D175)</f>
        <v>0</v>
      </c>
      <c r="F175" s="31">
        <f>IF((D175&lt;0),F174,D175)</f>
        <v>0</v>
      </c>
      <c r="G175" s="31">
        <f>IF((B174="single"),E175,F175)</f>
        <v>0</v>
      </c>
      <c r="I175" s="31" t="s">
        <v>66</v>
      </c>
      <c r="J175" s="56">
        <v>0</v>
      </c>
      <c r="K175" s="56">
        <f>IF(J174="family",(N174),(M174))</f>
        <v>27831.96</v>
      </c>
      <c r="L175" s="31">
        <f>IF((J175&lt;K175),J175,K175)</f>
        <v>0</v>
      </c>
      <c r="M175" s="31">
        <f>IF((L175&lt;0),M174,L175)</f>
        <v>0</v>
      </c>
      <c r="N175" s="31">
        <f>IF((L175&lt;0),N174,L175)</f>
        <v>0</v>
      </c>
      <c r="O175" s="31">
        <f>IF((J174="single"),M175,N175)</f>
        <v>0</v>
      </c>
    </row>
    <row r="176" spans="1:15" x14ac:dyDescent="0.25">
      <c r="A176" t="s">
        <v>67</v>
      </c>
      <c r="B176" s="56">
        <v>0</v>
      </c>
      <c r="C176" s="56">
        <f>C175-G175</f>
        <v>9751.9599999999991</v>
      </c>
      <c r="D176" s="31">
        <f>IF((B176&lt;C176),B176,C176)</f>
        <v>0</v>
      </c>
      <c r="E176" s="31">
        <f>IF((D176&lt;0),(E174-G175),D176)</f>
        <v>0</v>
      </c>
      <c r="F176" s="31">
        <f>IF((D176&lt;0),(F174-G175),D176)</f>
        <v>0</v>
      </c>
      <c r="G176" s="31">
        <f>IF((B174="single"),E176,F176)</f>
        <v>0</v>
      </c>
      <c r="I176" s="31" t="s">
        <v>67</v>
      </c>
      <c r="J176" s="56">
        <v>0</v>
      </c>
      <c r="K176" s="56">
        <f>K175-O175</f>
        <v>27831.96</v>
      </c>
      <c r="L176" s="31">
        <f>IF((J176&lt;K176),J176,K176)</f>
        <v>0</v>
      </c>
      <c r="M176" s="31">
        <f>IF((L176&lt;0),(M174-O175),L176)</f>
        <v>0</v>
      </c>
      <c r="N176" s="31">
        <f>IF((L176&lt;0),(N174-O175),L176)</f>
        <v>0</v>
      </c>
      <c r="O176" s="31">
        <f>IF((J174="single"),M176,N176)</f>
        <v>0</v>
      </c>
    </row>
    <row r="177" spans="1:17" x14ac:dyDescent="0.25">
      <c r="A177" t="s">
        <v>68</v>
      </c>
      <c r="B177" s="56"/>
      <c r="C177" s="56">
        <f>C176-G176</f>
        <v>9751.9599999999991</v>
      </c>
      <c r="D177" s="31">
        <f>IF((B177&lt;C177),B177,C177)</f>
        <v>0</v>
      </c>
      <c r="E177" s="31">
        <f>IF((D177&lt;0),(E174-(G176+G175)),D177)</f>
        <v>0</v>
      </c>
      <c r="F177" s="31">
        <f>IF((D177&lt;0),(F174-(G175+G176)),D177)</f>
        <v>0</v>
      </c>
      <c r="G177" s="31">
        <f>IF((B174="single"),E177,F177)</f>
        <v>0</v>
      </c>
      <c r="I177" s="31" t="s">
        <v>68</v>
      </c>
      <c r="J177" s="56">
        <v>0</v>
      </c>
      <c r="K177" s="56">
        <f>K176-O176</f>
        <v>27831.96</v>
      </c>
      <c r="L177" s="31">
        <f>IF((J177&lt;K177),J177,K177)</f>
        <v>0</v>
      </c>
      <c r="M177" s="31">
        <f>IF((L177&lt;0),(M174-(O176+O175)),L177)</f>
        <v>0</v>
      </c>
      <c r="N177" s="31">
        <f>IF((L177&lt;0),(N174-(O175+O176)),L177)</f>
        <v>0</v>
      </c>
      <c r="O177" s="31">
        <f>IF((J174="single"),M177,N177)</f>
        <v>0</v>
      </c>
    </row>
    <row r="178" spans="1:17" x14ac:dyDescent="0.25">
      <c r="A178" t="s">
        <v>69</v>
      </c>
      <c r="B178" s="56"/>
      <c r="C178" s="56">
        <f>C177-G177</f>
        <v>9751.9599999999991</v>
      </c>
      <c r="D178" s="31">
        <f>IF((B178&lt;C178),B178,C178)</f>
        <v>0</v>
      </c>
      <c r="E178" s="31">
        <f>IF((D178&lt;0),(E174-(G177+G176+G175)),D178)</f>
        <v>0</v>
      </c>
      <c r="F178" s="31">
        <f>IF((D178&lt;0),(F174-(G175+G176+G177)),D178)</f>
        <v>0</v>
      </c>
      <c r="G178" s="31">
        <f>IF((B174="single"),E178,F178)</f>
        <v>0</v>
      </c>
      <c r="I178" s="31" t="s">
        <v>69</v>
      </c>
      <c r="J178" s="56">
        <v>0</v>
      </c>
      <c r="K178" s="56">
        <f>K177-O177</f>
        <v>27831.96</v>
      </c>
      <c r="L178" s="31">
        <f>IF((J178&lt;K178),J178,K178)</f>
        <v>0</v>
      </c>
      <c r="M178" s="31">
        <f>IF((L178&lt;0),(M174-(O177+O176+O175)),L178)</f>
        <v>0</v>
      </c>
      <c r="N178" s="31">
        <f>IF((L178&lt;0),(N174-(O175+O176+O177)),L178)</f>
        <v>0</v>
      </c>
      <c r="O178" s="31">
        <f>IF((J174="single"),M178,N178)</f>
        <v>0</v>
      </c>
    </row>
    <row r="179" spans="1:17" x14ac:dyDescent="0.25">
      <c r="A179" t="s">
        <v>70</v>
      </c>
      <c r="B179" s="31">
        <f>SUM(B175:B178)</f>
        <v>0</v>
      </c>
      <c r="G179" s="31">
        <f>SUM(G175:G178)</f>
        <v>0</v>
      </c>
      <c r="I179" s="31" t="s">
        <v>70</v>
      </c>
      <c r="J179" s="31">
        <f>SUM(J175:J178)</f>
        <v>0</v>
      </c>
      <c r="O179" s="31">
        <f>SUM(O175:O178)</f>
        <v>0</v>
      </c>
    </row>
    <row r="180" spans="1:17" x14ac:dyDescent="0.25">
      <c r="A180" s="55"/>
      <c r="B180" s="64"/>
      <c r="C180" s="55"/>
      <c r="I180" s="64"/>
      <c r="J180" s="64"/>
      <c r="K180" s="64"/>
    </row>
    <row r="181" spans="1:17" x14ac:dyDescent="0.25">
      <c r="A181" s="55"/>
      <c r="B181" s="64"/>
      <c r="C181" s="55"/>
      <c r="I181" s="64"/>
      <c r="J181" s="64"/>
      <c r="K181" s="64"/>
    </row>
    <row r="182" spans="1:17" x14ac:dyDescent="0.25">
      <c r="A182" s="55"/>
      <c r="B182" s="64"/>
      <c r="C182" s="55"/>
      <c r="I182" s="64"/>
      <c r="J182" s="64"/>
      <c r="K182" s="64"/>
    </row>
    <row r="183" spans="1:17" x14ac:dyDescent="0.25">
      <c r="A183" s="55"/>
      <c r="B183" s="64"/>
      <c r="C183" s="55"/>
      <c r="I183" s="64"/>
      <c r="J183" s="64"/>
      <c r="K183" s="64"/>
    </row>
    <row r="184" spans="1:17" s="62" customFormat="1" x14ac:dyDescent="0.25">
      <c r="A184" s="19"/>
      <c r="B184" s="27" t="s">
        <v>65</v>
      </c>
      <c r="C184"/>
      <c r="D184" s="31"/>
      <c r="E184" s="31">
        <f>$B$2</f>
        <v>9751.9599999999991</v>
      </c>
      <c r="F184" s="31">
        <f>$I$2</f>
        <v>27831.96</v>
      </c>
      <c r="G184" s="31"/>
      <c r="H184" s="63"/>
      <c r="I184" s="27"/>
      <c r="J184" s="27" t="s">
        <v>65</v>
      </c>
      <c r="K184" s="31"/>
      <c r="L184" s="31"/>
      <c r="M184" s="31">
        <f>$B$2</f>
        <v>9751.9599999999991</v>
      </c>
      <c r="N184" s="31">
        <f>$I$2</f>
        <v>27831.96</v>
      </c>
      <c r="O184" s="31"/>
      <c r="P184" s="63"/>
      <c r="Q184" s="63"/>
    </row>
    <row r="185" spans="1:17" x14ac:dyDescent="0.25">
      <c r="A185" t="s">
        <v>66</v>
      </c>
      <c r="B185" s="56">
        <v>0</v>
      </c>
      <c r="C185" s="56">
        <f>IF(B184="family",(F184),(E184))</f>
        <v>27831.96</v>
      </c>
      <c r="D185" s="31">
        <f>IF((B185&lt;C185),B185,C185)</f>
        <v>0</v>
      </c>
      <c r="E185" s="31">
        <f>IF((D185&lt;0),E184,D185)</f>
        <v>0</v>
      </c>
      <c r="F185" s="31">
        <f>IF((D185&lt;0),F184,D185)</f>
        <v>0</v>
      </c>
      <c r="G185" s="31">
        <f>IF((B184="single"),E185,F185)</f>
        <v>0</v>
      </c>
      <c r="I185" s="31" t="s">
        <v>66</v>
      </c>
      <c r="J185" s="56">
        <v>0</v>
      </c>
      <c r="K185" s="56">
        <f>IF(J184="family",(N184),(M184))</f>
        <v>27831.96</v>
      </c>
      <c r="L185" s="31">
        <f>IF((J185&lt;K185),J185,K185)</f>
        <v>0</v>
      </c>
      <c r="M185" s="31">
        <f>IF((L185&lt;0),M184,L185)</f>
        <v>0</v>
      </c>
      <c r="N185" s="31">
        <f>IF((L185&lt;0),N184,L185)</f>
        <v>0</v>
      </c>
      <c r="O185" s="31">
        <f>IF((J184="single"),M185,N185)</f>
        <v>0</v>
      </c>
    </row>
    <row r="186" spans="1:17" x14ac:dyDescent="0.25">
      <c r="A186" t="s">
        <v>67</v>
      </c>
      <c r="B186" s="56">
        <v>0</v>
      </c>
      <c r="C186" s="56">
        <f>C185-G185</f>
        <v>27831.96</v>
      </c>
      <c r="D186" s="31">
        <f>IF((B186&lt;C186),B186,C186)</f>
        <v>0</v>
      </c>
      <c r="E186" s="31">
        <f>IF((D186&lt;0),(E184-G185),D186)</f>
        <v>0</v>
      </c>
      <c r="F186" s="31">
        <f>IF((D186&lt;0),(F184-G185),D186)</f>
        <v>0</v>
      </c>
      <c r="G186" s="31">
        <f>IF((B184="single"),E186,F186)</f>
        <v>0</v>
      </c>
      <c r="I186" s="31" t="s">
        <v>67</v>
      </c>
      <c r="J186" s="56">
        <v>0</v>
      </c>
      <c r="K186" s="56">
        <f>K185-O185</f>
        <v>27831.96</v>
      </c>
      <c r="L186" s="31">
        <f>IF((J186&lt;K186),J186,K186)</f>
        <v>0</v>
      </c>
      <c r="M186" s="31">
        <f>IF((L186&lt;0),(M184-O185),L186)</f>
        <v>0</v>
      </c>
      <c r="N186" s="31">
        <f>IF((L186&lt;0),(N184-O185),L186)</f>
        <v>0</v>
      </c>
      <c r="O186" s="31">
        <f>IF((J184="single"),M186,N186)</f>
        <v>0</v>
      </c>
    </row>
    <row r="187" spans="1:17" x14ac:dyDescent="0.25">
      <c r="A187" t="s">
        <v>68</v>
      </c>
      <c r="B187" s="56"/>
      <c r="C187" s="56">
        <f>C186-G186</f>
        <v>27831.96</v>
      </c>
      <c r="D187" s="31">
        <f>IF((B187&lt;C187),B187,C187)</f>
        <v>0</v>
      </c>
      <c r="E187" s="31">
        <f>IF((D187&lt;0),(E184-(G186+G185)),D187)</f>
        <v>0</v>
      </c>
      <c r="F187" s="31">
        <f>IF((D187&lt;0),(F184-(G185+G186)),D187)</f>
        <v>0</v>
      </c>
      <c r="G187" s="31">
        <f>IF((B184="single"),E187,F187)</f>
        <v>0</v>
      </c>
      <c r="I187" s="31" t="s">
        <v>68</v>
      </c>
      <c r="J187" s="56">
        <v>0</v>
      </c>
      <c r="K187" s="56">
        <f>K186-O186</f>
        <v>27831.96</v>
      </c>
      <c r="L187" s="31">
        <f>IF((J187&lt;K187),J187,K187)</f>
        <v>0</v>
      </c>
      <c r="M187" s="31">
        <f>IF((L187&lt;0),(M184-(O186+O185)),L187)</f>
        <v>0</v>
      </c>
      <c r="N187" s="31">
        <f>IF((L187&lt;0),(N184-(O185+O186)),L187)</f>
        <v>0</v>
      </c>
      <c r="O187" s="31">
        <f>IF((J184="single"),M187,N187)</f>
        <v>0</v>
      </c>
    </row>
    <row r="188" spans="1:17" x14ac:dyDescent="0.25">
      <c r="A188" t="s">
        <v>69</v>
      </c>
      <c r="B188" s="56"/>
      <c r="C188" s="56">
        <f>C187-G187</f>
        <v>27831.96</v>
      </c>
      <c r="D188" s="31">
        <f>IF((B188&lt;C188),B188,C188)</f>
        <v>0</v>
      </c>
      <c r="E188" s="31">
        <f>IF((D188&lt;0),(E184-(G187+G186+G185)),D188)</f>
        <v>0</v>
      </c>
      <c r="F188" s="31">
        <f>IF((D188&lt;0),(F184-(G185+G186+G187)),D188)</f>
        <v>0</v>
      </c>
      <c r="G188" s="31">
        <f>IF((B184="single"),E188,F188)</f>
        <v>0</v>
      </c>
      <c r="I188" s="31" t="s">
        <v>69</v>
      </c>
      <c r="J188" s="56">
        <v>0</v>
      </c>
      <c r="K188" s="56">
        <f>K187-O187</f>
        <v>27831.96</v>
      </c>
      <c r="L188" s="31">
        <f>IF((J188&lt;K188),J188,K188)</f>
        <v>0</v>
      </c>
      <c r="M188" s="31">
        <f>IF((L188&lt;0),(M184-(O187+O186+O185)),L188)</f>
        <v>0</v>
      </c>
      <c r="N188" s="31">
        <f>IF((L188&lt;0),(N184-(O185+O186+O187)),L188)</f>
        <v>0</v>
      </c>
      <c r="O188" s="31">
        <f>IF((J184="single"),M188,N188)</f>
        <v>0</v>
      </c>
    </row>
    <row r="189" spans="1:17" x14ac:dyDescent="0.25">
      <c r="A189" t="s">
        <v>70</v>
      </c>
      <c r="B189" s="31">
        <f>SUM(B185:B188)</f>
        <v>0</v>
      </c>
      <c r="G189" s="31">
        <f>SUM(G185:G188)</f>
        <v>0</v>
      </c>
      <c r="I189" s="31" t="s">
        <v>70</v>
      </c>
      <c r="J189" s="31">
        <f>SUM(J185:J188)</f>
        <v>0</v>
      </c>
      <c r="O189" s="31">
        <f>SUM(O185:O188)</f>
        <v>0</v>
      </c>
    </row>
    <row r="190" spans="1:17" x14ac:dyDescent="0.25">
      <c r="A190" s="55"/>
      <c r="B190" s="64"/>
      <c r="C190" s="55"/>
      <c r="I190" s="64"/>
      <c r="J190" s="64"/>
      <c r="K190" s="64"/>
    </row>
    <row r="191" spans="1:17" x14ac:dyDescent="0.25">
      <c r="A191" s="55"/>
      <c r="B191" s="64"/>
      <c r="C191" s="55"/>
      <c r="I191" s="64"/>
      <c r="J191" s="64"/>
      <c r="K191" s="64"/>
    </row>
    <row r="192" spans="1:17" x14ac:dyDescent="0.25">
      <c r="A192" s="55"/>
      <c r="B192" s="64"/>
      <c r="C192" s="55"/>
      <c r="I192" s="64"/>
      <c r="J192" s="64"/>
      <c r="K192" s="64"/>
    </row>
    <row r="193" spans="1:15" x14ac:dyDescent="0.25">
      <c r="A193" s="55"/>
      <c r="B193" s="64"/>
      <c r="C193" s="55"/>
      <c r="I193" s="64"/>
      <c r="J193" s="64"/>
      <c r="K193" s="64"/>
    </row>
    <row r="194" spans="1:15" x14ac:dyDescent="0.25">
      <c r="A194" s="19"/>
      <c r="B194" s="27" t="s">
        <v>65</v>
      </c>
      <c r="E194" s="31">
        <f>$B$2</f>
        <v>9751.9599999999991</v>
      </c>
      <c r="F194" s="31">
        <f>$I$2</f>
        <v>27831.96</v>
      </c>
      <c r="H194" s="63"/>
      <c r="I194" s="27"/>
      <c r="J194" s="27" t="s">
        <v>65</v>
      </c>
      <c r="M194" s="31">
        <f>$B$2</f>
        <v>9751.9599999999991</v>
      </c>
      <c r="N194" s="31">
        <f>$I$2</f>
        <v>27831.96</v>
      </c>
    </row>
    <row r="195" spans="1:15" x14ac:dyDescent="0.25">
      <c r="A195" t="s">
        <v>66</v>
      </c>
      <c r="B195" s="56">
        <v>0</v>
      </c>
      <c r="C195" s="56">
        <f>IF(B194="family",(F194),(E194))</f>
        <v>27831.96</v>
      </c>
      <c r="D195" s="31">
        <f>IF((B195&lt;C195),B195,C195)</f>
        <v>0</v>
      </c>
      <c r="E195" s="31">
        <f>IF((D195&lt;0),E194,D195)</f>
        <v>0</v>
      </c>
      <c r="F195" s="31">
        <f>IF((D195&lt;0),F194,D195)</f>
        <v>0</v>
      </c>
      <c r="G195" s="31">
        <f>IF((B194="single"),E195,F195)</f>
        <v>0</v>
      </c>
      <c r="I195" s="31" t="s">
        <v>66</v>
      </c>
      <c r="J195" s="56">
        <v>0</v>
      </c>
      <c r="K195" s="56">
        <f>IF(J194="family",(N194),(M194))</f>
        <v>27831.96</v>
      </c>
      <c r="L195" s="31">
        <f>IF((J195&lt;K195),J195,K195)</f>
        <v>0</v>
      </c>
      <c r="M195" s="31">
        <f>IF((L195&lt;0),M194,L195)</f>
        <v>0</v>
      </c>
      <c r="N195" s="31">
        <f>IF((L195&lt;0),N194,L195)</f>
        <v>0</v>
      </c>
      <c r="O195" s="31">
        <f>IF((J194="single"),M195,N195)</f>
        <v>0</v>
      </c>
    </row>
    <row r="196" spans="1:15" x14ac:dyDescent="0.25">
      <c r="A196" t="s">
        <v>67</v>
      </c>
      <c r="B196" s="56">
        <v>0</v>
      </c>
      <c r="C196" s="56">
        <f>C195-G195</f>
        <v>27831.96</v>
      </c>
      <c r="D196" s="31">
        <f>IF((B196&lt;C196),B196,C196)</f>
        <v>0</v>
      </c>
      <c r="E196" s="31">
        <f>IF((D196&lt;0),(E194-G195),D196)</f>
        <v>0</v>
      </c>
      <c r="F196" s="31">
        <f>IF((D196&lt;0),(F194-G195),D196)</f>
        <v>0</v>
      </c>
      <c r="G196" s="31">
        <f>IF((B194="single"),E196,F196)</f>
        <v>0</v>
      </c>
      <c r="I196" s="31" t="s">
        <v>67</v>
      </c>
      <c r="J196" s="56">
        <v>0</v>
      </c>
      <c r="K196" s="56">
        <f>K195-O195</f>
        <v>27831.96</v>
      </c>
      <c r="L196" s="31">
        <f>IF((J196&lt;K196),J196,K196)</f>
        <v>0</v>
      </c>
      <c r="M196" s="31">
        <f>IF((L196&lt;0),(M194-O195),L196)</f>
        <v>0</v>
      </c>
      <c r="N196" s="31">
        <f>IF((L196&lt;0),(N194-O195),L196)</f>
        <v>0</v>
      </c>
      <c r="O196" s="31">
        <f>IF((J194="single"),M196,N196)</f>
        <v>0</v>
      </c>
    </row>
    <row r="197" spans="1:15" x14ac:dyDescent="0.25">
      <c r="A197" t="s">
        <v>68</v>
      </c>
      <c r="B197" s="56"/>
      <c r="C197" s="56">
        <f>C196-G196</f>
        <v>27831.96</v>
      </c>
      <c r="D197" s="31">
        <f>IF((B197&lt;C197),B197,C197)</f>
        <v>0</v>
      </c>
      <c r="E197" s="31">
        <f>IF((D197&lt;0),(E194-(G196+G195)),D197)</f>
        <v>0</v>
      </c>
      <c r="F197" s="31">
        <f>IF((D197&lt;0),(F194-(G195+G196)),D197)</f>
        <v>0</v>
      </c>
      <c r="G197" s="31">
        <f>IF((B194="single"),E197,F197)</f>
        <v>0</v>
      </c>
      <c r="I197" s="31" t="s">
        <v>68</v>
      </c>
      <c r="J197" s="56">
        <v>0</v>
      </c>
      <c r="K197" s="56">
        <f>K196-O196</f>
        <v>27831.96</v>
      </c>
      <c r="L197" s="31">
        <f>IF((J197&lt;K197),J197,K197)</f>
        <v>0</v>
      </c>
      <c r="M197" s="31">
        <f>IF((L197&lt;0),(M194-(O196+O195)),L197)</f>
        <v>0</v>
      </c>
      <c r="N197" s="31">
        <f>IF((L197&lt;0),(N194-(O195+O196)),L197)</f>
        <v>0</v>
      </c>
      <c r="O197" s="31">
        <f>IF((J194="single"),M197,N197)</f>
        <v>0</v>
      </c>
    </row>
    <row r="198" spans="1:15" x14ac:dyDescent="0.25">
      <c r="A198" t="s">
        <v>69</v>
      </c>
      <c r="B198" s="56"/>
      <c r="C198" s="56">
        <f>C197-G197</f>
        <v>27831.96</v>
      </c>
      <c r="D198" s="31">
        <f>IF((B198&lt;C198),B198,C198)</f>
        <v>0</v>
      </c>
      <c r="E198" s="31">
        <f>IF((D198&lt;0),(E194-(G197+G196+G195)),D198)</f>
        <v>0</v>
      </c>
      <c r="F198" s="31">
        <f>IF((D198&lt;0),(F194-(G195+G196+G197)),D198)</f>
        <v>0</v>
      </c>
      <c r="G198" s="31">
        <f>IF((B194="single"),E198,F198)</f>
        <v>0</v>
      </c>
      <c r="I198" s="31" t="s">
        <v>69</v>
      </c>
      <c r="J198" s="56">
        <v>0</v>
      </c>
      <c r="K198" s="56">
        <f>K197-O197</f>
        <v>27831.96</v>
      </c>
      <c r="L198" s="31">
        <f>IF((J198&lt;K198),J198,K198)</f>
        <v>0</v>
      </c>
      <c r="M198" s="31">
        <f>IF((L198&lt;0),(M194-(O197+O196+O195)),L198)</f>
        <v>0</v>
      </c>
      <c r="N198" s="31">
        <f>IF((L198&lt;0),(N194-(O195+O196+O197)),L198)</f>
        <v>0</v>
      </c>
      <c r="O198" s="31">
        <f>IF((J194="single"),M198,N198)</f>
        <v>0</v>
      </c>
    </row>
    <row r="199" spans="1:15" x14ac:dyDescent="0.25">
      <c r="A199" t="s">
        <v>70</v>
      </c>
      <c r="B199" s="31">
        <f>SUM(B195:B198)</f>
        <v>0</v>
      </c>
      <c r="G199" s="31">
        <f>SUM(G195:G198)</f>
        <v>0</v>
      </c>
      <c r="I199" s="31" t="s">
        <v>70</v>
      </c>
      <c r="J199" s="31">
        <f>SUM(J195:J198)</f>
        <v>0</v>
      </c>
      <c r="O199" s="31">
        <f>SUM(O195:O198)</f>
        <v>0</v>
      </c>
    </row>
    <row r="200" spans="1:15" x14ac:dyDescent="0.25">
      <c r="A200" s="55"/>
      <c r="B200" s="64"/>
      <c r="C200" s="55"/>
      <c r="I200" s="64"/>
      <c r="J200" s="64"/>
      <c r="K200" s="64"/>
    </row>
    <row r="201" spans="1:15" x14ac:dyDescent="0.25">
      <c r="A201" s="55"/>
      <c r="B201" s="64"/>
      <c r="C201" s="55"/>
      <c r="I201" s="64"/>
      <c r="J201" s="64"/>
      <c r="K201" s="64"/>
    </row>
    <row r="202" spans="1:15" x14ac:dyDescent="0.25">
      <c r="A202" s="55"/>
      <c r="B202" s="64"/>
      <c r="C202" s="55"/>
      <c r="I202" s="64"/>
      <c r="J202" s="64"/>
      <c r="K202" s="64"/>
    </row>
    <row r="203" spans="1:15" x14ac:dyDescent="0.25">
      <c r="A203" s="55"/>
      <c r="B203" s="64"/>
      <c r="C203" s="55"/>
      <c r="I203" s="64"/>
      <c r="J203" s="64"/>
      <c r="K203" s="64"/>
    </row>
    <row r="204" spans="1:15" x14ac:dyDescent="0.25">
      <c r="A204" s="19"/>
      <c r="B204" s="27" t="s">
        <v>64</v>
      </c>
      <c r="E204" s="31">
        <f>$B$2</f>
        <v>9751.9599999999991</v>
      </c>
      <c r="F204" s="31">
        <f>$I$2</f>
        <v>27831.96</v>
      </c>
      <c r="H204" s="63"/>
      <c r="I204" s="27"/>
      <c r="J204" s="27" t="s">
        <v>65</v>
      </c>
      <c r="M204" s="31">
        <f>$B$2</f>
        <v>9751.9599999999991</v>
      </c>
      <c r="N204" s="31">
        <f>$I$2</f>
        <v>27831.96</v>
      </c>
    </row>
    <row r="205" spans="1:15" x14ac:dyDescent="0.25">
      <c r="A205" t="s">
        <v>66</v>
      </c>
      <c r="B205" s="56">
        <v>0</v>
      </c>
      <c r="C205" s="56">
        <f>IF(B204="family",(F204),(E204))</f>
        <v>9751.9599999999991</v>
      </c>
      <c r="D205" s="31">
        <f>IF((B205&lt;C205),B205,C205)</f>
        <v>0</v>
      </c>
      <c r="E205" s="31">
        <f>IF((D205&lt;0),E204,D205)</f>
        <v>0</v>
      </c>
      <c r="F205" s="31">
        <f>IF((D205&lt;0),F204,D205)</f>
        <v>0</v>
      </c>
      <c r="G205" s="31">
        <f>IF((B204="single"),E205,F205)</f>
        <v>0</v>
      </c>
      <c r="I205" s="31" t="s">
        <v>66</v>
      </c>
      <c r="J205" s="56">
        <v>0</v>
      </c>
      <c r="K205" s="56">
        <f>IF(J204="family",(N204),(M204))</f>
        <v>27831.96</v>
      </c>
      <c r="L205" s="31">
        <f>IF((J205&lt;K205),J205,K205)</f>
        <v>0</v>
      </c>
      <c r="M205" s="31">
        <f>IF((L205&lt;0),M204,L205)</f>
        <v>0</v>
      </c>
      <c r="N205" s="31">
        <f>IF((L205&lt;0),N204,L205)</f>
        <v>0</v>
      </c>
      <c r="O205" s="31">
        <f>IF((J204="single"),M205,N205)</f>
        <v>0</v>
      </c>
    </row>
    <row r="206" spans="1:15" x14ac:dyDescent="0.25">
      <c r="A206" t="s">
        <v>67</v>
      </c>
      <c r="B206" s="56">
        <v>0</v>
      </c>
      <c r="C206" s="56">
        <f>C205-G205</f>
        <v>9751.9599999999991</v>
      </c>
      <c r="D206" s="31">
        <f>IF((B206&lt;C206),B206,C206)</f>
        <v>0</v>
      </c>
      <c r="E206" s="31">
        <f>IF((D206&lt;0),(E204-G205),D206)</f>
        <v>0</v>
      </c>
      <c r="F206" s="31">
        <f>IF((D206&lt;0),(F204-G205),D206)</f>
        <v>0</v>
      </c>
      <c r="G206" s="31">
        <f>IF((B204="single"),E206,F206)</f>
        <v>0</v>
      </c>
      <c r="I206" s="31" t="s">
        <v>67</v>
      </c>
      <c r="J206" s="56">
        <v>0</v>
      </c>
      <c r="K206" s="56">
        <f>K205-O205</f>
        <v>27831.96</v>
      </c>
      <c r="L206" s="31">
        <f>IF((J206&lt;K206),J206,K206)</f>
        <v>0</v>
      </c>
      <c r="M206" s="31">
        <f>IF((L206&lt;0),(M204-O205),L206)</f>
        <v>0</v>
      </c>
      <c r="N206" s="31">
        <f>IF((L206&lt;0),(N204-O205),L206)</f>
        <v>0</v>
      </c>
      <c r="O206" s="31">
        <f>IF((J204="single"),M206,N206)</f>
        <v>0</v>
      </c>
    </row>
    <row r="207" spans="1:15" x14ac:dyDescent="0.25">
      <c r="A207" t="s">
        <v>68</v>
      </c>
      <c r="B207" s="56"/>
      <c r="C207" s="56">
        <f>C206-G206</f>
        <v>9751.9599999999991</v>
      </c>
      <c r="D207" s="31">
        <f>IF((B207&lt;C207),B207,C207)</f>
        <v>0</v>
      </c>
      <c r="E207" s="31">
        <f>IF((D207&lt;0),(E204-(G206+G205)),D207)</f>
        <v>0</v>
      </c>
      <c r="F207" s="31">
        <f>IF((D207&lt;0),(F204-(G205+G206)),D207)</f>
        <v>0</v>
      </c>
      <c r="G207" s="31">
        <f>IF((B204="single"),E207,F207)</f>
        <v>0</v>
      </c>
      <c r="I207" s="31" t="s">
        <v>68</v>
      </c>
      <c r="J207" s="56">
        <v>0</v>
      </c>
      <c r="K207" s="56">
        <f>K206-O206</f>
        <v>27831.96</v>
      </c>
      <c r="L207" s="31">
        <f>IF((J207&lt;K207),J207,K207)</f>
        <v>0</v>
      </c>
      <c r="M207" s="31">
        <f>IF((L207&lt;0),(M204-(O206+O205)),L207)</f>
        <v>0</v>
      </c>
      <c r="N207" s="31">
        <f>IF((L207&lt;0),(N204-(O205+O206)),L207)</f>
        <v>0</v>
      </c>
      <c r="O207" s="31">
        <f>IF((J204="single"),M207,N207)</f>
        <v>0</v>
      </c>
    </row>
    <row r="208" spans="1:15" x14ac:dyDescent="0.25">
      <c r="A208" t="s">
        <v>69</v>
      </c>
      <c r="B208" s="56"/>
      <c r="C208" s="56">
        <f>C207-G207</f>
        <v>9751.9599999999991</v>
      </c>
      <c r="D208" s="31">
        <f>IF((B208&lt;C208),B208,C208)</f>
        <v>0</v>
      </c>
      <c r="E208" s="31">
        <f>IF((D208&lt;0),(E204-(G207+G206+G205)),D208)</f>
        <v>0</v>
      </c>
      <c r="F208" s="31">
        <f>IF((D208&lt;0),(F204-(G205+G206+G207)),D208)</f>
        <v>0</v>
      </c>
      <c r="G208" s="31">
        <f>IF((B204="single"),E208,F208)</f>
        <v>0</v>
      </c>
      <c r="I208" s="31" t="s">
        <v>69</v>
      </c>
      <c r="J208" s="56">
        <v>0</v>
      </c>
      <c r="K208" s="56">
        <f>K207-O207</f>
        <v>27831.96</v>
      </c>
      <c r="L208" s="31">
        <f>IF((J208&lt;K208),J208,K208)</f>
        <v>0</v>
      </c>
      <c r="M208" s="31">
        <f>IF((L208&lt;0),(M204-(O207+O206+O205)),L208)</f>
        <v>0</v>
      </c>
      <c r="N208" s="31">
        <f>IF((L208&lt;0),(N204-(O205+O206+O207)),L208)</f>
        <v>0</v>
      </c>
      <c r="O208" s="31">
        <f>IF((J204="single"),M208,N208)</f>
        <v>0</v>
      </c>
    </row>
    <row r="209" spans="1:17" x14ac:dyDescent="0.25">
      <c r="A209" t="s">
        <v>70</v>
      </c>
      <c r="B209" s="31">
        <f>SUM(B205:B208)</f>
        <v>0</v>
      </c>
      <c r="G209" s="31">
        <f>SUM(G205:G208)</f>
        <v>0</v>
      </c>
      <c r="I209" s="31" t="s">
        <v>70</v>
      </c>
      <c r="J209" s="31">
        <f>SUM(J205:J208)</f>
        <v>0</v>
      </c>
      <c r="O209" s="31">
        <f>SUM(O205:O208)</f>
        <v>0</v>
      </c>
    </row>
    <row r="210" spans="1:17" x14ac:dyDescent="0.25">
      <c r="A210" s="55"/>
      <c r="B210" s="64"/>
      <c r="C210" s="55"/>
      <c r="I210" s="64"/>
      <c r="J210" s="64"/>
      <c r="K210" s="64"/>
    </row>
    <row r="211" spans="1:17" x14ac:dyDescent="0.25">
      <c r="A211" s="55"/>
      <c r="B211" s="64"/>
      <c r="C211" s="55"/>
      <c r="I211" s="64"/>
      <c r="J211" s="64"/>
      <c r="K211" s="64"/>
    </row>
    <row r="212" spans="1:17" x14ac:dyDescent="0.25">
      <c r="A212" s="55"/>
      <c r="B212" s="64"/>
      <c r="C212" s="55"/>
      <c r="I212" s="64"/>
      <c r="J212" s="64"/>
      <c r="K212" s="64"/>
    </row>
    <row r="213" spans="1:17" x14ac:dyDescent="0.25">
      <c r="A213" s="55"/>
      <c r="B213" s="64"/>
      <c r="C213" s="55"/>
      <c r="I213" s="64"/>
      <c r="J213" s="64"/>
      <c r="K213" s="64"/>
    </row>
    <row r="214" spans="1:17" s="62" customFormat="1" x14ac:dyDescent="0.25">
      <c r="A214" s="19"/>
      <c r="B214" s="27" t="s">
        <v>65</v>
      </c>
      <c r="C214"/>
      <c r="D214" s="31"/>
      <c r="E214" s="31">
        <f>$B$2</f>
        <v>9751.9599999999991</v>
      </c>
      <c r="F214" s="31">
        <f>$I$2</f>
        <v>27831.96</v>
      </c>
      <c r="G214" s="31"/>
      <c r="H214" s="63"/>
      <c r="I214" s="27"/>
      <c r="J214" s="27" t="s">
        <v>65</v>
      </c>
      <c r="K214" s="31"/>
      <c r="L214" s="31"/>
      <c r="M214" s="31">
        <f>$B$2</f>
        <v>9751.9599999999991</v>
      </c>
      <c r="N214" s="31">
        <f>$I$2</f>
        <v>27831.96</v>
      </c>
      <c r="O214" s="31"/>
      <c r="P214" s="63"/>
      <c r="Q214" s="63"/>
    </row>
    <row r="215" spans="1:17" x14ac:dyDescent="0.25">
      <c r="A215" t="s">
        <v>66</v>
      </c>
      <c r="B215" s="56">
        <v>0</v>
      </c>
      <c r="C215" s="56">
        <f>IF(B214="family",(F214),(E214))</f>
        <v>27831.96</v>
      </c>
      <c r="D215" s="31">
        <f>IF((B215&lt;C215),B215,C215)</f>
        <v>0</v>
      </c>
      <c r="E215" s="31">
        <f>IF((D215&lt;0),E214,D215)</f>
        <v>0</v>
      </c>
      <c r="F215" s="31">
        <f>IF((D215&lt;0),F214,D215)</f>
        <v>0</v>
      </c>
      <c r="G215" s="31">
        <f>IF((B214="single"),E215,F215)</f>
        <v>0</v>
      </c>
      <c r="I215" s="31" t="s">
        <v>66</v>
      </c>
      <c r="J215" s="56">
        <v>0</v>
      </c>
      <c r="K215" s="56">
        <f>IF(J214="family",(N214),(M214))</f>
        <v>27831.96</v>
      </c>
      <c r="L215" s="31">
        <f>IF((J215&lt;K215),J215,K215)</f>
        <v>0</v>
      </c>
      <c r="M215" s="31">
        <f>IF((L215&lt;0),M214,L215)</f>
        <v>0</v>
      </c>
      <c r="N215" s="31">
        <f>IF((L215&lt;0),N214,L215)</f>
        <v>0</v>
      </c>
      <c r="O215" s="31">
        <f>IF((J214="single"),M215,N215)</f>
        <v>0</v>
      </c>
    </row>
    <row r="216" spans="1:17" x14ac:dyDescent="0.25">
      <c r="A216" t="s">
        <v>67</v>
      </c>
      <c r="B216" s="56">
        <v>0</v>
      </c>
      <c r="C216" s="56">
        <f>C215-G215</f>
        <v>27831.96</v>
      </c>
      <c r="D216" s="31">
        <f>IF((B216&lt;C216),B216,C216)</f>
        <v>0</v>
      </c>
      <c r="E216" s="31">
        <f>IF((D216&lt;0),(E214-G215),D216)</f>
        <v>0</v>
      </c>
      <c r="F216" s="31">
        <f>IF((D216&lt;0),(F214-G215),D216)</f>
        <v>0</v>
      </c>
      <c r="G216" s="31">
        <f>IF((B214="single"),E216,F216)</f>
        <v>0</v>
      </c>
      <c r="I216" s="31" t="s">
        <v>67</v>
      </c>
      <c r="J216" s="56">
        <v>0</v>
      </c>
      <c r="K216" s="56">
        <f>K215-O215</f>
        <v>27831.96</v>
      </c>
      <c r="L216" s="31">
        <f>IF((J216&lt;K216),J216,K216)</f>
        <v>0</v>
      </c>
      <c r="M216" s="31">
        <f>IF((L216&lt;0),(M214-O215),L216)</f>
        <v>0</v>
      </c>
      <c r="N216" s="31">
        <f>IF((L216&lt;0),(N214-O215),L216)</f>
        <v>0</v>
      </c>
      <c r="O216" s="31">
        <f>IF((J214="single"),M216,N216)</f>
        <v>0</v>
      </c>
    </row>
    <row r="217" spans="1:17" x14ac:dyDescent="0.25">
      <c r="A217" t="s">
        <v>68</v>
      </c>
      <c r="B217" s="56"/>
      <c r="C217" s="56">
        <f>C216-G216</f>
        <v>27831.96</v>
      </c>
      <c r="D217" s="31">
        <f>IF((B217&lt;C217),B217,C217)</f>
        <v>0</v>
      </c>
      <c r="E217" s="31">
        <f>IF((D217&lt;0),(E214-(G216+G215)),D217)</f>
        <v>0</v>
      </c>
      <c r="F217" s="31">
        <f>IF((D217&lt;0),(F214-(G215+G216)),D217)</f>
        <v>0</v>
      </c>
      <c r="G217" s="31">
        <f>IF((B214="single"),E217,F217)</f>
        <v>0</v>
      </c>
      <c r="I217" s="31" t="s">
        <v>68</v>
      </c>
      <c r="J217" s="56">
        <v>0</v>
      </c>
      <c r="K217" s="56">
        <f>K216-O216</f>
        <v>27831.96</v>
      </c>
      <c r="L217" s="31">
        <f>IF((J217&lt;K217),J217,K217)</f>
        <v>0</v>
      </c>
      <c r="M217" s="31">
        <f>IF((L217&lt;0),(M214-(O216+O215)),L217)</f>
        <v>0</v>
      </c>
      <c r="N217" s="31">
        <f>IF((L217&lt;0),(N214-(O215+O216)),L217)</f>
        <v>0</v>
      </c>
      <c r="O217" s="31">
        <f>IF((J214="single"),M217,N217)</f>
        <v>0</v>
      </c>
    </row>
    <row r="218" spans="1:17" x14ac:dyDescent="0.25">
      <c r="A218" t="s">
        <v>69</v>
      </c>
      <c r="B218" s="56"/>
      <c r="C218" s="56">
        <f>C217-G217</f>
        <v>27831.96</v>
      </c>
      <c r="D218" s="31">
        <f>IF((B218&lt;C218),B218,C218)</f>
        <v>0</v>
      </c>
      <c r="E218" s="31">
        <f>IF((D218&lt;0),(E214-(G217+G216+G215)),D218)</f>
        <v>0</v>
      </c>
      <c r="F218" s="31">
        <f>IF((D218&lt;0),(F214-(G215+G216+G217)),D218)</f>
        <v>0</v>
      </c>
      <c r="G218" s="31">
        <f>IF((B214="single"),E218,F218)</f>
        <v>0</v>
      </c>
      <c r="I218" s="31" t="s">
        <v>69</v>
      </c>
      <c r="J218" s="56">
        <v>0</v>
      </c>
      <c r="K218" s="56">
        <f>K217-O217</f>
        <v>27831.96</v>
      </c>
      <c r="L218" s="31">
        <f>IF((J218&lt;K218),J218,K218)</f>
        <v>0</v>
      </c>
      <c r="M218" s="31">
        <f>IF((L218&lt;0),(M214-(O217+O216+O215)),L218)</f>
        <v>0</v>
      </c>
      <c r="N218" s="31">
        <f>IF((L218&lt;0),(N214-(O215+O216+O217)),L218)</f>
        <v>0</v>
      </c>
      <c r="O218" s="31">
        <f>IF((J214="single"),M218,N218)</f>
        <v>0</v>
      </c>
    </row>
    <row r="219" spans="1:17" x14ac:dyDescent="0.25">
      <c r="A219" t="s">
        <v>70</v>
      </c>
      <c r="B219" s="31">
        <f>SUM(B215:B218)</f>
        <v>0</v>
      </c>
      <c r="G219" s="31">
        <f>SUM(G215:G218)</f>
        <v>0</v>
      </c>
      <c r="I219" s="31" t="s">
        <v>70</v>
      </c>
      <c r="J219" s="31">
        <f>SUM(J215:J218)</f>
        <v>0</v>
      </c>
      <c r="O219" s="31">
        <f>SUM(O215:O218)</f>
        <v>0</v>
      </c>
    </row>
    <row r="220" spans="1:17" x14ac:dyDescent="0.25">
      <c r="A220" s="55"/>
      <c r="B220" s="64"/>
      <c r="C220" s="55"/>
      <c r="I220" s="64"/>
      <c r="J220" s="64"/>
      <c r="K220" s="64"/>
    </row>
    <row r="221" spans="1:17" x14ac:dyDescent="0.25">
      <c r="A221" s="55"/>
      <c r="B221" s="64"/>
      <c r="C221" s="55"/>
      <c r="I221" s="64"/>
      <c r="J221" s="64"/>
      <c r="K221" s="64"/>
    </row>
    <row r="222" spans="1:17" x14ac:dyDescent="0.25">
      <c r="A222" s="55"/>
      <c r="B222" s="64"/>
      <c r="C222" s="55"/>
      <c r="I222" s="64"/>
      <c r="J222" s="64"/>
      <c r="K222" s="64"/>
    </row>
    <row r="223" spans="1:17" x14ac:dyDescent="0.25">
      <c r="A223" s="55"/>
      <c r="B223" s="64"/>
      <c r="C223" s="55"/>
      <c r="I223" s="64"/>
      <c r="J223" s="64"/>
      <c r="K223" s="64"/>
    </row>
    <row r="224" spans="1:17" x14ac:dyDescent="0.25">
      <c r="A224" s="19"/>
      <c r="B224" s="27" t="s">
        <v>64</v>
      </c>
      <c r="E224" s="31">
        <f>$B$2</f>
        <v>9751.9599999999991</v>
      </c>
      <c r="F224" s="31">
        <f>$I$2</f>
        <v>27831.96</v>
      </c>
      <c r="H224" s="63"/>
      <c r="I224" s="27"/>
      <c r="J224" s="27" t="s">
        <v>65</v>
      </c>
      <c r="M224" s="31">
        <f>$B$2</f>
        <v>9751.9599999999991</v>
      </c>
      <c r="N224" s="31">
        <f>$I$2</f>
        <v>27831.96</v>
      </c>
    </row>
    <row r="225" spans="1:15" x14ac:dyDescent="0.25">
      <c r="A225" t="s">
        <v>66</v>
      </c>
      <c r="B225" s="56">
        <v>0</v>
      </c>
      <c r="C225" s="56">
        <f>IF(B224="family",(F224),(E224))</f>
        <v>9751.9599999999991</v>
      </c>
      <c r="D225" s="31">
        <f>IF((B225&lt;C225),B225,C225)</f>
        <v>0</v>
      </c>
      <c r="E225" s="31">
        <f>IF((D225&lt;0),E224,D225)</f>
        <v>0</v>
      </c>
      <c r="F225" s="31">
        <f>IF((D225&lt;0),F224,D225)</f>
        <v>0</v>
      </c>
      <c r="G225" s="31">
        <f>IF((B224="single"),E225,F225)</f>
        <v>0</v>
      </c>
      <c r="I225" s="31" t="s">
        <v>66</v>
      </c>
      <c r="J225" s="56">
        <v>0</v>
      </c>
      <c r="K225" s="56">
        <f>IF(J224="family",(N224),(M224))</f>
        <v>27831.96</v>
      </c>
      <c r="L225" s="31">
        <f>IF((J225&lt;K225),J225,K225)</f>
        <v>0</v>
      </c>
      <c r="M225" s="31">
        <f>IF((L225&lt;0),M224,L225)</f>
        <v>0</v>
      </c>
      <c r="N225" s="31">
        <f>IF((L225&lt;0),N224,L225)</f>
        <v>0</v>
      </c>
      <c r="O225" s="31">
        <f>IF((J224="single"),M225,N225)</f>
        <v>0</v>
      </c>
    </row>
    <row r="226" spans="1:15" x14ac:dyDescent="0.25">
      <c r="A226" t="s">
        <v>67</v>
      </c>
      <c r="B226" s="56">
        <v>0</v>
      </c>
      <c r="C226" s="56">
        <f>C225-G225</f>
        <v>9751.9599999999991</v>
      </c>
      <c r="D226" s="31">
        <f>IF((B226&lt;C226),B226,C226)</f>
        <v>0</v>
      </c>
      <c r="E226" s="31">
        <f>IF((D226&lt;0),(E224-G225),D226)</f>
        <v>0</v>
      </c>
      <c r="F226" s="31">
        <f>IF((D226&lt;0),(F224-G225),D226)</f>
        <v>0</v>
      </c>
      <c r="G226" s="31">
        <f>IF((B224="single"),E226,F226)</f>
        <v>0</v>
      </c>
      <c r="I226" s="31" t="s">
        <v>67</v>
      </c>
      <c r="J226" s="56">
        <v>0</v>
      </c>
      <c r="K226" s="56">
        <f>K225-O225</f>
        <v>27831.96</v>
      </c>
      <c r="L226" s="31">
        <f>IF((J226&lt;K226),J226,K226)</f>
        <v>0</v>
      </c>
      <c r="M226" s="31">
        <f>IF((L226&lt;0),(M224-O225),L226)</f>
        <v>0</v>
      </c>
      <c r="N226" s="31">
        <f>IF((L226&lt;0),(N224-O225),L226)</f>
        <v>0</v>
      </c>
      <c r="O226" s="31">
        <f>IF((J224="single"),M226,N226)</f>
        <v>0</v>
      </c>
    </row>
    <row r="227" spans="1:15" x14ac:dyDescent="0.25">
      <c r="A227" t="s">
        <v>68</v>
      </c>
      <c r="B227" s="56"/>
      <c r="C227" s="56">
        <f>C226-G226</f>
        <v>9751.9599999999991</v>
      </c>
      <c r="D227" s="31">
        <f>IF((B227&lt;C227),B227,C227)</f>
        <v>0</v>
      </c>
      <c r="E227" s="31">
        <f>IF((D227&lt;0),(E224-(G226+G225)),D227)</f>
        <v>0</v>
      </c>
      <c r="F227" s="31">
        <f>IF((D227&lt;0),(F224-(G225+G226)),D227)</f>
        <v>0</v>
      </c>
      <c r="G227" s="31">
        <f>IF((B224="single"),E227,F227)</f>
        <v>0</v>
      </c>
      <c r="I227" s="31" t="s">
        <v>68</v>
      </c>
      <c r="J227" s="56">
        <v>0</v>
      </c>
      <c r="K227" s="56">
        <f>K226-O226</f>
        <v>27831.96</v>
      </c>
      <c r="L227" s="31">
        <f>IF((J227&lt;K227),J227,K227)</f>
        <v>0</v>
      </c>
      <c r="M227" s="31">
        <f>IF((L227&lt;0),(M224-(O226+O225)),L227)</f>
        <v>0</v>
      </c>
      <c r="N227" s="31">
        <f>IF((L227&lt;0),(N224-(O225+O226)),L227)</f>
        <v>0</v>
      </c>
      <c r="O227" s="31">
        <f>IF((J224="single"),M227,N227)</f>
        <v>0</v>
      </c>
    </row>
    <row r="228" spans="1:15" x14ac:dyDescent="0.25">
      <c r="A228" t="s">
        <v>69</v>
      </c>
      <c r="B228" s="56"/>
      <c r="C228" s="56">
        <f>C227-G227</f>
        <v>9751.9599999999991</v>
      </c>
      <c r="D228" s="31">
        <f>IF((B228&lt;C228),B228,C228)</f>
        <v>0</v>
      </c>
      <c r="E228" s="31">
        <f>IF((D228&lt;0),(E224-(G227+G226+G225)),D228)</f>
        <v>0</v>
      </c>
      <c r="F228" s="31">
        <f>IF((D228&lt;0),(F224-(G225+G226+G227)),D228)</f>
        <v>0</v>
      </c>
      <c r="G228" s="31">
        <f>IF((B224="single"),E228,F228)</f>
        <v>0</v>
      </c>
      <c r="I228" s="31" t="s">
        <v>69</v>
      </c>
      <c r="J228" s="56">
        <v>0</v>
      </c>
      <c r="K228" s="56">
        <f>K227-O227</f>
        <v>27831.96</v>
      </c>
      <c r="L228" s="31">
        <f>IF((J228&lt;K228),J228,K228)</f>
        <v>0</v>
      </c>
      <c r="M228" s="31">
        <f>IF((L228&lt;0),(M224-(O227+O226+O225)),L228)</f>
        <v>0</v>
      </c>
      <c r="N228" s="31">
        <f>IF((L228&lt;0),(N224-(O225+O226+O227)),L228)</f>
        <v>0</v>
      </c>
      <c r="O228" s="31">
        <f>IF((J224="single"),M228,N228)</f>
        <v>0</v>
      </c>
    </row>
    <row r="229" spans="1:15" x14ac:dyDescent="0.25">
      <c r="A229" t="s">
        <v>70</v>
      </c>
      <c r="B229" s="31">
        <f>SUM(B225:B228)</f>
        <v>0</v>
      </c>
      <c r="G229" s="31">
        <f>SUM(G225:G228)</f>
        <v>0</v>
      </c>
      <c r="I229" s="31" t="s">
        <v>70</v>
      </c>
      <c r="J229" s="31">
        <f>SUM(J225:J228)</f>
        <v>0</v>
      </c>
      <c r="O229" s="31">
        <f>SUM(O225:O228)</f>
        <v>0</v>
      </c>
    </row>
    <row r="230" spans="1:15" x14ac:dyDescent="0.25">
      <c r="A230" s="55"/>
      <c r="B230" s="64"/>
      <c r="C230" s="55"/>
      <c r="I230" s="64"/>
      <c r="J230" s="64"/>
      <c r="K230" s="64"/>
    </row>
    <row r="231" spans="1:15" x14ac:dyDescent="0.25">
      <c r="A231" s="55"/>
      <c r="B231" s="64"/>
      <c r="C231" s="55"/>
      <c r="I231" s="64"/>
      <c r="J231" s="64"/>
      <c r="K231" s="64"/>
    </row>
    <row r="232" spans="1:15" x14ac:dyDescent="0.25">
      <c r="A232" s="55"/>
      <c r="B232" s="64"/>
      <c r="C232" s="55"/>
      <c r="I232" s="64"/>
      <c r="J232" s="64"/>
      <c r="K232" s="64"/>
    </row>
    <row r="233" spans="1:15" x14ac:dyDescent="0.25">
      <c r="A233" s="55"/>
      <c r="B233" s="64"/>
      <c r="C233" s="55"/>
      <c r="I233" s="64"/>
      <c r="J233" s="64"/>
      <c r="K233" s="64"/>
    </row>
    <row r="234" spans="1:15" x14ac:dyDescent="0.25">
      <c r="A234" s="19"/>
      <c r="B234" s="27" t="s">
        <v>65</v>
      </c>
      <c r="E234" s="31">
        <f>$B$2</f>
        <v>9751.9599999999991</v>
      </c>
      <c r="F234" s="31">
        <f>$I$2</f>
        <v>27831.96</v>
      </c>
      <c r="H234" s="63"/>
      <c r="I234" s="27"/>
      <c r="J234" s="27" t="s">
        <v>65</v>
      </c>
      <c r="M234" s="31">
        <f>$B$2</f>
        <v>9751.9599999999991</v>
      </c>
      <c r="N234" s="31">
        <f>$I$2</f>
        <v>27831.96</v>
      </c>
    </row>
    <row r="235" spans="1:15" x14ac:dyDescent="0.25">
      <c r="A235" t="s">
        <v>66</v>
      </c>
      <c r="B235" s="56">
        <v>0</v>
      </c>
      <c r="C235" s="56">
        <f>IF(B234="family",(F234),(E234))</f>
        <v>27831.96</v>
      </c>
      <c r="D235" s="31">
        <f>IF((B235&lt;C235),B235,C235)</f>
        <v>0</v>
      </c>
      <c r="E235" s="31">
        <f>IF((D235&lt;0),E234,D235)</f>
        <v>0</v>
      </c>
      <c r="F235" s="31">
        <f>IF((D235&lt;0),F234,D235)</f>
        <v>0</v>
      </c>
      <c r="G235" s="31">
        <f>IF((B234="single"),E235,F235)</f>
        <v>0</v>
      </c>
      <c r="I235" s="31" t="s">
        <v>66</v>
      </c>
      <c r="J235" s="56">
        <v>0</v>
      </c>
      <c r="K235" s="56">
        <f>IF(J234="family",(N234),(M234))</f>
        <v>27831.96</v>
      </c>
      <c r="L235" s="31">
        <f>IF((J235&lt;K235),J235,K235)</f>
        <v>0</v>
      </c>
      <c r="M235" s="31">
        <f>IF((L235&lt;0),M234,L235)</f>
        <v>0</v>
      </c>
      <c r="N235" s="31">
        <f>IF((L235&lt;0),N234,L235)</f>
        <v>0</v>
      </c>
      <c r="O235" s="31">
        <f>IF((J234="single"),M235,N235)</f>
        <v>0</v>
      </c>
    </row>
    <row r="236" spans="1:15" x14ac:dyDescent="0.25">
      <c r="A236" t="s">
        <v>67</v>
      </c>
      <c r="B236" s="56">
        <v>0</v>
      </c>
      <c r="C236" s="56">
        <f>C235-G235</f>
        <v>27831.96</v>
      </c>
      <c r="D236" s="31">
        <f>IF((B236&lt;C236),B236,C236)</f>
        <v>0</v>
      </c>
      <c r="E236" s="31">
        <f>IF((D236&lt;0),(E234-G235),D236)</f>
        <v>0</v>
      </c>
      <c r="F236" s="31">
        <f>IF((D236&lt;0),(F234-G235),D236)</f>
        <v>0</v>
      </c>
      <c r="G236" s="31">
        <f>IF((B234="single"),E236,F236)</f>
        <v>0</v>
      </c>
      <c r="I236" s="31" t="s">
        <v>67</v>
      </c>
      <c r="J236" s="56">
        <v>0</v>
      </c>
      <c r="K236" s="56">
        <f>K235-O235</f>
        <v>27831.96</v>
      </c>
      <c r="L236" s="31">
        <f>IF((J236&lt;K236),J236,K236)</f>
        <v>0</v>
      </c>
      <c r="M236" s="31">
        <f>IF((L236&lt;0),(M234-O235),L236)</f>
        <v>0</v>
      </c>
      <c r="N236" s="31">
        <f>IF((L236&lt;0),(N234-O235),L236)</f>
        <v>0</v>
      </c>
      <c r="O236" s="31">
        <f>IF((J234="single"),M236,N236)</f>
        <v>0</v>
      </c>
    </row>
    <row r="237" spans="1:15" x14ac:dyDescent="0.25">
      <c r="A237" t="s">
        <v>68</v>
      </c>
      <c r="B237" s="56"/>
      <c r="C237" s="56">
        <f>C236-G236</f>
        <v>27831.96</v>
      </c>
      <c r="D237" s="31">
        <f>IF((B237&lt;C237),B237,C237)</f>
        <v>0</v>
      </c>
      <c r="E237" s="31">
        <f>IF((D237&lt;0),(E234-(G236+G235)),D237)</f>
        <v>0</v>
      </c>
      <c r="F237" s="31">
        <f>IF((D237&lt;0),(F234-(G235+G236)),D237)</f>
        <v>0</v>
      </c>
      <c r="G237" s="31">
        <f>IF((B234="single"),E237,F237)</f>
        <v>0</v>
      </c>
      <c r="I237" s="31" t="s">
        <v>68</v>
      </c>
      <c r="J237" s="56">
        <v>0</v>
      </c>
      <c r="K237" s="56">
        <f>K236-O236</f>
        <v>27831.96</v>
      </c>
      <c r="L237" s="31">
        <f>IF((J237&lt;K237),J237,K237)</f>
        <v>0</v>
      </c>
      <c r="M237" s="31">
        <f>IF((L237&lt;0),(M234-(O236+O235)),L237)</f>
        <v>0</v>
      </c>
      <c r="N237" s="31">
        <f>IF((L237&lt;0),(N234-(O235+O236)),L237)</f>
        <v>0</v>
      </c>
      <c r="O237" s="31">
        <f>IF((J234="single"),M237,N237)</f>
        <v>0</v>
      </c>
    </row>
    <row r="238" spans="1:15" x14ac:dyDescent="0.25">
      <c r="A238" t="s">
        <v>69</v>
      </c>
      <c r="B238" s="56"/>
      <c r="C238" s="56">
        <f>C237-G237</f>
        <v>27831.96</v>
      </c>
      <c r="D238" s="31">
        <f>IF((B238&lt;C238),B238,C238)</f>
        <v>0</v>
      </c>
      <c r="E238" s="31">
        <f>IF((D238&lt;0),(E234-(G237+G236+G235)),D238)</f>
        <v>0</v>
      </c>
      <c r="F238" s="31">
        <f>IF((D238&lt;0),(F234-(G235+G236+G237)),D238)</f>
        <v>0</v>
      </c>
      <c r="G238" s="31">
        <f>IF((B234="single"),E238,F238)</f>
        <v>0</v>
      </c>
      <c r="I238" s="31" t="s">
        <v>69</v>
      </c>
      <c r="J238" s="56">
        <v>0</v>
      </c>
      <c r="K238" s="56">
        <f>K237-O237</f>
        <v>27831.96</v>
      </c>
      <c r="L238" s="31">
        <f>IF((J238&lt;K238),J238,K238)</f>
        <v>0</v>
      </c>
      <c r="M238" s="31">
        <f>IF((L238&lt;0),(M234-(O237+O236+O235)),L238)</f>
        <v>0</v>
      </c>
      <c r="N238" s="31">
        <f>IF((L238&lt;0),(N234-(O235+O236+O237)),L238)</f>
        <v>0</v>
      </c>
      <c r="O238" s="31">
        <f>IF((J234="single"),M238,N238)</f>
        <v>0</v>
      </c>
    </row>
    <row r="239" spans="1:15" x14ac:dyDescent="0.25">
      <c r="A239" t="s">
        <v>70</v>
      </c>
      <c r="B239" s="31">
        <f>SUM(B235:B238)</f>
        <v>0</v>
      </c>
      <c r="G239" s="31">
        <f>SUM(G235:G238)</f>
        <v>0</v>
      </c>
      <c r="I239" s="31" t="s">
        <v>70</v>
      </c>
      <c r="J239" s="31">
        <f>SUM(J235:J238)</f>
        <v>0</v>
      </c>
      <c r="O239" s="31">
        <f>SUM(O235:O238)</f>
        <v>0</v>
      </c>
    </row>
    <row r="240" spans="1:15" x14ac:dyDescent="0.25">
      <c r="A240" s="55"/>
      <c r="B240" s="64"/>
      <c r="C240" s="55"/>
      <c r="I240" s="64"/>
      <c r="J240" s="64"/>
      <c r="K240" s="64"/>
    </row>
    <row r="241" spans="1:17" x14ac:dyDescent="0.25">
      <c r="A241" s="55"/>
      <c r="B241" s="64"/>
      <c r="C241" s="55"/>
      <c r="I241" s="64"/>
      <c r="J241" s="64"/>
      <c r="K241" s="64"/>
    </row>
    <row r="242" spans="1:17" x14ac:dyDescent="0.25">
      <c r="A242" s="55"/>
      <c r="B242" s="64"/>
      <c r="C242" s="55"/>
      <c r="I242" s="64"/>
      <c r="J242" s="64"/>
      <c r="K242" s="64"/>
    </row>
    <row r="243" spans="1:17" x14ac:dyDescent="0.25">
      <c r="A243" s="55"/>
      <c r="B243" s="64"/>
      <c r="C243" s="55"/>
      <c r="I243" s="64"/>
      <c r="J243" s="64"/>
      <c r="K243" s="64"/>
    </row>
    <row r="244" spans="1:17" s="62" customFormat="1" x14ac:dyDescent="0.25">
      <c r="A244" s="19"/>
      <c r="B244" s="27" t="s">
        <v>65</v>
      </c>
      <c r="C244"/>
      <c r="D244" s="31"/>
      <c r="E244" s="31">
        <f>$B$2</f>
        <v>9751.9599999999991</v>
      </c>
      <c r="F244" s="31">
        <f>$I$2</f>
        <v>27831.96</v>
      </c>
      <c r="G244" s="31"/>
      <c r="H244" s="63"/>
      <c r="I244" s="27"/>
      <c r="J244" s="27" t="s">
        <v>65</v>
      </c>
      <c r="K244" s="31"/>
      <c r="L244" s="31"/>
      <c r="M244" s="31">
        <f>$B$2</f>
        <v>9751.9599999999991</v>
      </c>
      <c r="N244" s="31">
        <f>$I$2</f>
        <v>27831.96</v>
      </c>
      <c r="O244" s="31"/>
      <c r="P244" s="63"/>
      <c r="Q244" s="63"/>
    </row>
    <row r="245" spans="1:17" x14ac:dyDescent="0.25">
      <c r="A245" t="s">
        <v>66</v>
      </c>
      <c r="B245" s="56">
        <v>0</v>
      </c>
      <c r="C245" s="56">
        <f>IF(B244="family",(F244),(E244))</f>
        <v>27831.96</v>
      </c>
      <c r="D245" s="31">
        <f>IF((B245&lt;C245),B245,C245)</f>
        <v>0</v>
      </c>
      <c r="E245" s="31">
        <f>IF((D245&lt;0),E244,D245)</f>
        <v>0</v>
      </c>
      <c r="F245" s="31">
        <f>IF((D245&lt;0),F244,D245)</f>
        <v>0</v>
      </c>
      <c r="G245" s="31">
        <f>IF((B244="single"),E245,F245)</f>
        <v>0</v>
      </c>
      <c r="I245" s="31" t="s">
        <v>66</v>
      </c>
      <c r="J245" s="56">
        <v>0</v>
      </c>
      <c r="K245" s="56">
        <f>IF(J244="family",(N244),(M244))</f>
        <v>27831.96</v>
      </c>
      <c r="L245" s="31">
        <f>IF((J245&lt;K245),J245,K245)</f>
        <v>0</v>
      </c>
      <c r="M245" s="31">
        <f>IF((L245&lt;0),M244,L245)</f>
        <v>0</v>
      </c>
      <c r="N245" s="31">
        <f>IF((L245&lt;0),N244,L245)</f>
        <v>0</v>
      </c>
      <c r="O245" s="31">
        <f>IF((J244="single"),M245,N245)</f>
        <v>0</v>
      </c>
    </row>
    <row r="246" spans="1:17" x14ac:dyDescent="0.25">
      <c r="A246" t="s">
        <v>67</v>
      </c>
      <c r="B246" s="56">
        <v>0</v>
      </c>
      <c r="C246" s="56">
        <f>C245-G245</f>
        <v>27831.96</v>
      </c>
      <c r="D246" s="31">
        <f>IF((B246&lt;C246),B246,C246)</f>
        <v>0</v>
      </c>
      <c r="E246" s="31">
        <f>IF((D246&lt;0),(E244-G245),D246)</f>
        <v>0</v>
      </c>
      <c r="F246" s="31">
        <f>IF((D246&lt;0),(F244-G245),D246)</f>
        <v>0</v>
      </c>
      <c r="G246" s="31">
        <f>IF((B244="single"),E246,F246)</f>
        <v>0</v>
      </c>
      <c r="I246" s="31" t="s">
        <v>67</v>
      </c>
      <c r="J246" s="56">
        <v>0</v>
      </c>
      <c r="K246" s="56">
        <f>K245-O245</f>
        <v>27831.96</v>
      </c>
      <c r="L246" s="31">
        <f>IF((J246&lt;K246),J246,K246)</f>
        <v>0</v>
      </c>
      <c r="M246" s="31">
        <f>IF((L246&lt;0),(M244-O245),L246)</f>
        <v>0</v>
      </c>
      <c r="N246" s="31">
        <f>IF((L246&lt;0),(N244-O245),L246)</f>
        <v>0</v>
      </c>
      <c r="O246" s="31">
        <f>IF((J244="single"),M246,N246)</f>
        <v>0</v>
      </c>
    </row>
    <row r="247" spans="1:17" x14ac:dyDescent="0.25">
      <c r="A247" t="s">
        <v>68</v>
      </c>
      <c r="B247" s="56">
        <v>0</v>
      </c>
      <c r="C247" s="56">
        <f>C246-G246</f>
        <v>27831.96</v>
      </c>
      <c r="D247" s="31">
        <f>IF((B247&lt;C247),B247,C247)</f>
        <v>0</v>
      </c>
      <c r="E247" s="31">
        <f>IF((D247&lt;0),(E244-(G246+G245)),D247)</f>
        <v>0</v>
      </c>
      <c r="F247" s="31">
        <f>IF((D247&lt;0),(F244-(G245+G246)),D247)</f>
        <v>0</v>
      </c>
      <c r="G247" s="31">
        <f>IF((B244="single"),E247,F247)</f>
        <v>0</v>
      </c>
      <c r="I247" s="31" t="s">
        <v>68</v>
      </c>
      <c r="J247" s="56">
        <v>0</v>
      </c>
      <c r="K247" s="56">
        <f>K246-O246</f>
        <v>27831.96</v>
      </c>
      <c r="L247" s="31">
        <f>IF((J247&lt;K247),J247,K247)</f>
        <v>0</v>
      </c>
      <c r="M247" s="31">
        <f>IF((L247&lt;0),(M244-(O246+O245)),L247)</f>
        <v>0</v>
      </c>
      <c r="N247" s="31">
        <f>IF((L247&lt;0),(N244-(O245+O246)),L247)</f>
        <v>0</v>
      </c>
      <c r="O247" s="31">
        <f>IF((J244="single"),M247,N247)</f>
        <v>0</v>
      </c>
    </row>
    <row r="248" spans="1:17" x14ac:dyDescent="0.25">
      <c r="A248" t="s">
        <v>69</v>
      </c>
      <c r="B248" s="56">
        <v>0</v>
      </c>
      <c r="C248" s="56">
        <f>C247-G247</f>
        <v>27831.96</v>
      </c>
      <c r="D248" s="31">
        <f>IF((B248&lt;C248),B248,C248)</f>
        <v>0</v>
      </c>
      <c r="E248" s="31">
        <f>IF((D248&lt;0),(E244-(G247+G246+G245)),D248)</f>
        <v>0</v>
      </c>
      <c r="F248" s="31">
        <f>IF((D248&lt;0),(F244-(G245+G246+G247)),D248)</f>
        <v>0</v>
      </c>
      <c r="G248" s="31">
        <f>IF((B244="single"),E248,F248)</f>
        <v>0</v>
      </c>
      <c r="I248" s="31" t="s">
        <v>69</v>
      </c>
      <c r="J248" s="56">
        <v>0</v>
      </c>
      <c r="K248" s="56">
        <f>K247-O247</f>
        <v>27831.96</v>
      </c>
      <c r="L248" s="31">
        <f>IF((J248&lt;K248),J248,K248)</f>
        <v>0</v>
      </c>
      <c r="M248" s="31">
        <f>IF((L248&lt;0),(M244-(O247+O246+O245)),L248)</f>
        <v>0</v>
      </c>
      <c r="N248" s="31">
        <f>IF((L248&lt;0),(N244-(O245+O246+O247)),L248)</f>
        <v>0</v>
      </c>
      <c r="O248" s="31">
        <f>IF((J244="single"),M248,N248)</f>
        <v>0</v>
      </c>
    </row>
    <row r="249" spans="1:17" x14ac:dyDescent="0.25">
      <c r="A249" t="s">
        <v>70</v>
      </c>
      <c r="B249" s="31">
        <f>SUM(B245:B248)</f>
        <v>0</v>
      </c>
      <c r="G249" s="31">
        <f>SUM(G245:G248)</f>
        <v>0</v>
      </c>
      <c r="I249" s="31" t="s">
        <v>70</v>
      </c>
      <c r="J249" s="31">
        <f>SUM(J245:J248)</f>
        <v>0</v>
      </c>
      <c r="O249" s="31">
        <f>SUM(O245:O248)</f>
        <v>0</v>
      </c>
    </row>
    <row r="250" spans="1:17" x14ac:dyDescent="0.25">
      <c r="A250" s="55"/>
      <c r="B250" s="64"/>
      <c r="C250" s="55"/>
      <c r="I250" s="64"/>
      <c r="J250" s="64"/>
      <c r="K250" s="64"/>
    </row>
    <row r="251" spans="1:17" x14ac:dyDescent="0.25">
      <c r="A251" s="55"/>
      <c r="B251" s="64"/>
      <c r="C251" s="55"/>
      <c r="I251" s="64"/>
      <c r="J251" s="64"/>
      <c r="K251" s="64"/>
    </row>
    <row r="252" spans="1:17" x14ac:dyDescent="0.25">
      <c r="A252" s="55"/>
      <c r="B252" s="64"/>
      <c r="C252" s="55"/>
      <c r="I252" s="64"/>
      <c r="J252" s="64"/>
      <c r="K252" s="64"/>
    </row>
    <row r="253" spans="1:17" x14ac:dyDescent="0.25">
      <c r="A253" s="55"/>
      <c r="B253" s="64"/>
      <c r="C253" s="55"/>
      <c r="I253" s="64"/>
      <c r="J253" s="64"/>
      <c r="K253" s="64"/>
    </row>
    <row r="254" spans="1:17" x14ac:dyDescent="0.25">
      <c r="A254" s="19"/>
      <c r="B254" s="27" t="s">
        <v>65</v>
      </c>
      <c r="E254" s="31">
        <f>$B$2</f>
        <v>9751.9599999999991</v>
      </c>
      <c r="F254" s="31">
        <f>$I$2</f>
        <v>27831.96</v>
      </c>
      <c r="H254" s="63"/>
      <c r="I254" s="27"/>
      <c r="J254" s="27" t="s">
        <v>65</v>
      </c>
      <c r="M254" s="31">
        <f>$B$2</f>
        <v>9751.9599999999991</v>
      </c>
      <c r="N254" s="31">
        <f>$I$2</f>
        <v>27831.96</v>
      </c>
    </row>
    <row r="255" spans="1:17" x14ac:dyDescent="0.25">
      <c r="A255" t="s">
        <v>66</v>
      </c>
      <c r="B255" s="56">
        <v>0</v>
      </c>
      <c r="C255" s="56">
        <f>IF(B254="family",(F254),(E254))</f>
        <v>27831.96</v>
      </c>
      <c r="D255" s="31">
        <f>IF((B255&lt;C255),B255,C255)</f>
        <v>0</v>
      </c>
      <c r="E255" s="31">
        <f>IF((D255&lt;0),E254,D255)</f>
        <v>0</v>
      </c>
      <c r="F255" s="31">
        <f>IF((D255&lt;0),F254,D255)</f>
        <v>0</v>
      </c>
      <c r="G255" s="31">
        <f>IF((B254="single"),E255,F255)</f>
        <v>0</v>
      </c>
      <c r="I255" s="31" t="s">
        <v>66</v>
      </c>
      <c r="J255" s="56">
        <v>0</v>
      </c>
      <c r="K255" s="56">
        <f>IF(J254="family",(N254),(M254))</f>
        <v>27831.96</v>
      </c>
      <c r="L255" s="31">
        <f>IF((J255&lt;K255),J255,K255)</f>
        <v>0</v>
      </c>
      <c r="M255" s="31">
        <f>IF((L255&lt;0),M254,L255)</f>
        <v>0</v>
      </c>
      <c r="N255" s="31">
        <f>IF((L255&lt;0),N254,L255)</f>
        <v>0</v>
      </c>
      <c r="O255" s="31">
        <f>IF((J254="single"),M255,N255)</f>
        <v>0</v>
      </c>
    </row>
    <row r="256" spans="1:17" x14ac:dyDescent="0.25">
      <c r="A256" t="s">
        <v>67</v>
      </c>
      <c r="B256" s="56">
        <v>0</v>
      </c>
      <c r="C256" s="56">
        <f>C255-G255</f>
        <v>27831.96</v>
      </c>
      <c r="D256" s="31">
        <f>IF((B256&lt;C256),B256,C256)</f>
        <v>0</v>
      </c>
      <c r="E256" s="31">
        <f>IF((D256&lt;0),(E254-G255),D256)</f>
        <v>0</v>
      </c>
      <c r="F256" s="31">
        <f>IF((D256&lt;0),(F254-G255),D256)</f>
        <v>0</v>
      </c>
      <c r="G256" s="31">
        <f>IF((B254="single"),E256,F256)</f>
        <v>0</v>
      </c>
      <c r="I256" s="31" t="s">
        <v>67</v>
      </c>
      <c r="J256" s="56">
        <v>0</v>
      </c>
      <c r="K256" s="56">
        <f>K255-O255</f>
        <v>27831.96</v>
      </c>
      <c r="L256" s="31">
        <f>IF((J256&lt;K256),J256,K256)</f>
        <v>0</v>
      </c>
      <c r="M256" s="31">
        <f>IF((L256&lt;0),(M254-O255),L256)</f>
        <v>0</v>
      </c>
      <c r="N256" s="31">
        <f>IF((L256&lt;0),(N254-O255),L256)</f>
        <v>0</v>
      </c>
      <c r="O256" s="31">
        <f>IF((J254="single"),M256,N256)</f>
        <v>0</v>
      </c>
    </row>
    <row r="257" spans="1:15" x14ac:dyDescent="0.25">
      <c r="A257" t="s">
        <v>68</v>
      </c>
      <c r="B257" s="56">
        <v>0</v>
      </c>
      <c r="C257" s="56">
        <f>C256-G256</f>
        <v>27831.96</v>
      </c>
      <c r="D257" s="31">
        <f>IF((B257&lt;C257),B257,C257)</f>
        <v>0</v>
      </c>
      <c r="E257" s="31">
        <f>IF((D257&lt;0),(E254-(G256+G255)),D257)</f>
        <v>0</v>
      </c>
      <c r="F257" s="31">
        <f>IF((D257&lt;0),(F254-(G255+G256)),D257)</f>
        <v>0</v>
      </c>
      <c r="G257" s="31">
        <f>IF((B254="single"),E257,F257)</f>
        <v>0</v>
      </c>
      <c r="I257" s="31" t="s">
        <v>68</v>
      </c>
      <c r="J257" s="56">
        <v>0</v>
      </c>
      <c r="K257" s="56">
        <f>K256-O256</f>
        <v>27831.96</v>
      </c>
      <c r="L257" s="31">
        <f>IF((J257&lt;K257),J257,K257)</f>
        <v>0</v>
      </c>
      <c r="M257" s="31">
        <f>IF((L257&lt;0),(M254-(O256+O255)),L257)</f>
        <v>0</v>
      </c>
      <c r="N257" s="31">
        <f>IF((L257&lt;0),(N254-(O255+O256)),L257)</f>
        <v>0</v>
      </c>
      <c r="O257" s="31">
        <f>IF((J254="single"),M257,N257)</f>
        <v>0</v>
      </c>
    </row>
    <row r="258" spans="1:15" x14ac:dyDescent="0.25">
      <c r="A258" t="s">
        <v>69</v>
      </c>
      <c r="B258" s="56">
        <v>0</v>
      </c>
      <c r="C258" s="56">
        <f>C257-G257</f>
        <v>27831.96</v>
      </c>
      <c r="D258" s="31">
        <f>IF((B258&lt;C258),B258,C258)</f>
        <v>0</v>
      </c>
      <c r="E258" s="31">
        <f>IF((D258&lt;0),(E254-(G257+G256+G255)),D258)</f>
        <v>0</v>
      </c>
      <c r="F258" s="31">
        <f>IF((D258&lt;0),(F254-(G255+G256+G257)),D258)</f>
        <v>0</v>
      </c>
      <c r="G258" s="31">
        <f>IF((B254="single"),E258,F258)</f>
        <v>0</v>
      </c>
      <c r="I258" s="31" t="s">
        <v>69</v>
      </c>
      <c r="J258" s="56">
        <v>0</v>
      </c>
      <c r="K258" s="56">
        <f>K257-O257</f>
        <v>27831.96</v>
      </c>
      <c r="L258" s="31">
        <f>IF((J258&lt;K258),J258,K258)</f>
        <v>0</v>
      </c>
      <c r="M258" s="31">
        <f>IF((L258&lt;0),(M254-(O257+O256+O255)),L258)</f>
        <v>0</v>
      </c>
      <c r="N258" s="31">
        <f>IF((L258&lt;0),(N254-(O255+O256+O257)),L258)</f>
        <v>0</v>
      </c>
      <c r="O258" s="31">
        <f>IF((J254="single"),M258,N258)</f>
        <v>0</v>
      </c>
    </row>
    <row r="259" spans="1:15" x14ac:dyDescent="0.25">
      <c r="A259" t="s">
        <v>70</v>
      </c>
      <c r="B259" s="31">
        <f>SUM(B255:B258)</f>
        <v>0</v>
      </c>
      <c r="G259" s="31">
        <f>SUM(G255:G258)</f>
        <v>0</v>
      </c>
      <c r="I259" s="31" t="s">
        <v>70</v>
      </c>
      <c r="J259" s="31">
        <f>SUM(J255:J258)</f>
        <v>0</v>
      </c>
      <c r="O259" s="31">
        <f>SUM(O255:O258)</f>
        <v>0</v>
      </c>
    </row>
    <row r="260" spans="1:15" x14ac:dyDescent="0.25">
      <c r="A260" s="55"/>
      <c r="B260" s="64"/>
      <c r="C260" s="55"/>
      <c r="I260" s="64"/>
      <c r="J260" s="64"/>
      <c r="K260" s="64"/>
    </row>
    <row r="261" spans="1:15" x14ac:dyDescent="0.25">
      <c r="A261" s="55"/>
      <c r="B261" s="64"/>
      <c r="C261" s="55"/>
      <c r="I261" s="64"/>
      <c r="J261" s="64"/>
      <c r="K261" s="64"/>
    </row>
    <row r="262" spans="1:15" x14ac:dyDescent="0.25">
      <c r="A262" s="55"/>
      <c r="B262" s="64"/>
      <c r="C262" s="55"/>
      <c r="I262" s="64"/>
      <c r="J262" s="64"/>
      <c r="K262" s="64"/>
    </row>
    <row r="263" spans="1:15" x14ac:dyDescent="0.25">
      <c r="A263" s="55"/>
      <c r="B263" s="64"/>
      <c r="C263" s="55"/>
      <c r="I263" s="64"/>
      <c r="J263" s="64"/>
      <c r="K263" s="64"/>
    </row>
    <row r="264" spans="1:15" x14ac:dyDescent="0.25">
      <c r="A264" s="19"/>
      <c r="B264" s="27" t="s">
        <v>65</v>
      </c>
      <c r="E264" s="31">
        <f>$B$2</f>
        <v>9751.9599999999991</v>
      </c>
      <c r="F264" s="31">
        <f>$I$2</f>
        <v>27831.96</v>
      </c>
      <c r="H264" s="63"/>
      <c r="I264" s="27"/>
      <c r="J264" s="27" t="s">
        <v>65</v>
      </c>
      <c r="M264" s="31">
        <f>$B$2</f>
        <v>9751.9599999999991</v>
      </c>
      <c r="N264" s="31">
        <f>$I$2</f>
        <v>27831.96</v>
      </c>
    </row>
    <row r="265" spans="1:15" x14ac:dyDescent="0.25">
      <c r="A265" t="s">
        <v>66</v>
      </c>
      <c r="B265" s="56">
        <v>0</v>
      </c>
      <c r="C265" s="56">
        <f>IF(B264="family",(F264),(E264))</f>
        <v>27831.96</v>
      </c>
      <c r="D265" s="31">
        <f>IF((B265&lt;C265),B265,C265)</f>
        <v>0</v>
      </c>
      <c r="E265" s="31">
        <f>IF((D265&lt;0),E264,D265)</f>
        <v>0</v>
      </c>
      <c r="F265" s="31">
        <f>IF((D265&lt;0),F264,D265)</f>
        <v>0</v>
      </c>
      <c r="G265" s="31">
        <f>IF((B264="single"),E265,F265)</f>
        <v>0</v>
      </c>
      <c r="I265" s="31" t="s">
        <v>66</v>
      </c>
      <c r="J265" s="56">
        <v>0</v>
      </c>
      <c r="K265" s="56">
        <f>IF(J264="family",(N264),(M264))</f>
        <v>27831.96</v>
      </c>
      <c r="L265" s="31">
        <f>IF((J265&lt;K265),J265,K265)</f>
        <v>0</v>
      </c>
      <c r="M265" s="31">
        <f>IF((L265&lt;0),M264,L265)</f>
        <v>0</v>
      </c>
      <c r="N265" s="31">
        <f>IF((L265&lt;0),N264,L265)</f>
        <v>0</v>
      </c>
      <c r="O265" s="31">
        <f>IF((J264="single"),M265,N265)</f>
        <v>0</v>
      </c>
    </row>
    <row r="266" spans="1:15" x14ac:dyDescent="0.25">
      <c r="A266" t="s">
        <v>67</v>
      </c>
      <c r="B266" s="56">
        <v>0</v>
      </c>
      <c r="C266" s="56">
        <f>C265-G265</f>
        <v>27831.96</v>
      </c>
      <c r="D266" s="31">
        <f>IF((B266&lt;C266),B266,C266)</f>
        <v>0</v>
      </c>
      <c r="E266" s="31">
        <f>IF((D266&lt;0),(E264-G265),D266)</f>
        <v>0</v>
      </c>
      <c r="F266" s="31">
        <f>IF((D266&lt;0),(F264-G265),D266)</f>
        <v>0</v>
      </c>
      <c r="G266" s="31">
        <f>IF((B264="single"),E266,F266)</f>
        <v>0</v>
      </c>
      <c r="I266" s="31" t="s">
        <v>67</v>
      </c>
      <c r="J266" s="56">
        <v>0</v>
      </c>
      <c r="K266" s="56">
        <f>K265-O265</f>
        <v>27831.96</v>
      </c>
      <c r="L266" s="31">
        <f>IF((J266&lt;K266),J266,K266)</f>
        <v>0</v>
      </c>
      <c r="M266" s="31">
        <f>IF((L266&lt;0),(M264-O265),L266)</f>
        <v>0</v>
      </c>
      <c r="N266" s="31">
        <f>IF((L266&lt;0),(N264-O265),L266)</f>
        <v>0</v>
      </c>
      <c r="O266" s="31">
        <f>IF((J264="single"),M266,N266)</f>
        <v>0</v>
      </c>
    </row>
    <row r="267" spans="1:15" x14ac:dyDescent="0.25">
      <c r="A267" t="s">
        <v>68</v>
      </c>
      <c r="B267" s="56">
        <v>0</v>
      </c>
      <c r="C267" s="56">
        <f>C266-G266</f>
        <v>27831.96</v>
      </c>
      <c r="D267" s="31">
        <f>IF((B267&lt;C267),B267,C267)</f>
        <v>0</v>
      </c>
      <c r="E267" s="31">
        <f>IF((D267&lt;0),(E264-(G266+G265)),D267)</f>
        <v>0</v>
      </c>
      <c r="F267" s="31">
        <f>IF((D267&lt;0),(F264-(G265+G266)),D267)</f>
        <v>0</v>
      </c>
      <c r="G267" s="31">
        <f>IF((B264="single"),E267,F267)</f>
        <v>0</v>
      </c>
      <c r="I267" s="31" t="s">
        <v>68</v>
      </c>
      <c r="J267" s="56">
        <v>0</v>
      </c>
      <c r="K267" s="56">
        <f>K266-O266</f>
        <v>27831.96</v>
      </c>
      <c r="L267" s="31">
        <f>IF((J267&lt;K267),J267,K267)</f>
        <v>0</v>
      </c>
      <c r="M267" s="31">
        <f>IF((L267&lt;0),(M264-(O266+O265)),L267)</f>
        <v>0</v>
      </c>
      <c r="N267" s="31">
        <f>IF((L267&lt;0),(N264-(O265+O266)),L267)</f>
        <v>0</v>
      </c>
      <c r="O267" s="31">
        <f>IF((J264="single"),M267,N267)</f>
        <v>0</v>
      </c>
    </row>
    <row r="268" spans="1:15" x14ac:dyDescent="0.25">
      <c r="A268" t="s">
        <v>69</v>
      </c>
      <c r="B268" s="56">
        <v>0</v>
      </c>
      <c r="C268" s="56">
        <f>C267-G267</f>
        <v>27831.96</v>
      </c>
      <c r="D268" s="31">
        <f>IF((B268&lt;C268),B268,C268)</f>
        <v>0</v>
      </c>
      <c r="E268" s="31">
        <f>IF((D268&lt;0),(E264-(G267+G266+G265)),D268)</f>
        <v>0</v>
      </c>
      <c r="F268" s="31">
        <f>IF((D268&lt;0),(F264-(G265+G266+G267)),D268)</f>
        <v>0</v>
      </c>
      <c r="G268" s="31">
        <f>IF((B264="single"),E268,F268)</f>
        <v>0</v>
      </c>
      <c r="I268" s="31" t="s">
        <v>69</v>
      </c>
      <c r="J268" s="56">
        <v>0</v>
      </c>
      <c r="K268" s="56">
        <f>K267-O267</f>
        <v>27831.96</v>
      </c>
      <c r="L268" s="31">
        <f>IF((J268&lt;K268),J268,K268)</f>
        <v>0</v>
      </c>
      <c r="M268" s="31">
        <f>IF((L268&lt;0),(M264-(O267+O266+O265)),L268)</f>
        <v>0</v>
      </c>
      <c r="N268" s="31">
        <f>IF((L268&lt;0),(N264-(O265+O266+O267)),L268)</f>
        <v>0</v>
      </c>
      <c r="O268" s="31">
        <f>IF((J264="single"),M268,N268)</f>
        <v>0</v>
      </c>
    </row>
    <row r="269" spans="1:15" x14ac:dyDescent="0.25">
      <c r="A269" t="s">
        <v>70</v>
      </c>
      <c r="B269" s="31">
        <f>SUM(B265:B268)</f>
        <v>0</v>
      </c>
      <c r="G269" s="31">
        <f>SUM(G265:G268)</f>
        <v>0</v>
      </c>
      <c r="I269" s="31" t="s">
        <v>70</v>
      </c>
      <c r="J269" s="31">
        <f>SUM(J265:J268)</f>
        <v>0</v>
      </c>
      <c r="O269" s="31">
        <f>SUM(O265:O268)</f>
        <v>0</v>
      </c>
    </row>
    <row r="270" spans="1:15" x14ac:dyDescent="0.25">
      <c r="A270" s="55"/>
      <c r="B270" s="64"/>
      <c r="C270" s="55"/>
      <c r="I270" s="64"/>
      <c r="J270" s="64"/>
      <c r="K270" s="64"/>
    </row>
    <row r="271" spans="1:15" x14ac:dyDescent="0.25">
      <c r="A271" s="55"/>
      <c r="B271" s="64"/>
      <c r="C271" s="55"/>
      <c r="I271" s="64"/>
      <c r="J271" s="64"/>
      <c r="K271" s="64"/>
    </row>
    <row r="272" spans="1:15" x14ac:dyDescent="0.25">
      <c r="A272" s="55"/>
      <c r="B272" s="64"/>
      <c r="C272" s="55"/>
      <c r="I272" s="64"/>
      <c r="J272" s="64"/>
      <c r="K272" s="64"/>
    </row>
    <row r="273" spans="1:17" x14ac:dyDescent="0.25">
      <c r="A273" s="55"/>
      <c r="B273" s="64"/>
      <c r="C273" s="55"/>
      <c r="I273" s="64"/>
      <c r="J273" s="64"/>
      <c r="K273" s="64"/>
    </row>
    <row r="274" spans="1:17" s="62" customFormat="1" x14ac:dyDescent="0.25">
      <c r="A274" s="19"/>
      <c r="B274" s="27" t="s">
        <v>65</v>
      </c>
      <c r="C274"/>
      <c r="D274" s="31"/>
      <c r="E274" s="31">
        <f>$B$2</f>
        <v>9751.9599999999991</v>
      </c>
      <c r="F274" s="31">
        <f>$I$2</f>
        <v>27831.96</v>
      </c>
      <c r="G274" s="31"/>
      <c r="H274" s="63"/>
      <c r="I274" s="27"/>
      <c r="J274" s="27" t="s">
        <v>65</v>
      </c>
      <c r="K274" s="31"/>
      <c r="L274" s="31"/>
      <c r="M274" s="31">
        <f>$B$2</f>
        <v>9751.9599999999991</v>
      </c>
      <c r="N274" s="31">
        <f>$I$2</f>
        <v>27831.96</v>
      </c>
      <c r="O274" s="31"/>
      <c r="P274" s="63"/>
      <c r="Q274" s="63"/>
    </row>
    <row r="275" spans="1:17" x14ac:dyDescent="0.25">
      <c r="A275" t="s">
        <v>66</v>
      </c>
      <c r="B275" s="56">
        <v>0</v>
      </c>
      <c r="C275" s="56">
        <f>IF(B274="family",(F274),(E274))</f>
        <v>27831.96</v>
      </c>
      <c r="D275" s="31">
        <f>IF((B275&lt;C275),B275,C275)</f>
        <v>0</v>
      </c>
      <c r="E275" s="31">
        <f>IF((D275&lt;0),E274,D275)</f>
        <v>0</v>
      </c>
      <c r="F275" s="31">
        <f>IF((D275&lt;0),F274,D275)</f>
        <v>0</v>
      </c>
      <c r="G275" s="31">
        <f>IF((B274="single"),E275,F275)</f>
        <v>0</v>
      </c>
      <c r="I275" s="31" t="s">
        <v>66</v>
      </c>
      <c r="J275" s="56">
        <v>0</v>
      </c>
      <c r="K275" s="56">
        <f>IF(J274="family",(N274),(M274))</f>
        <v>27831.96</v>
      </c>
      <c r="L275" s="31">
        <f>IF((J275&lt;K275),J275,K275)</f>
        <v>0</v>
      </c>
      <c r="M275" s="31">
        <f>IF((L275&lt;0),M274,L275)</f>
        <v>0</v>
      </c>
      <c r="N275" s="31">
        <f>IF((L275&lt;0),N274,L275)</f>
        <v>0</v>
      </c>
      <c r="O275" s="31">
        <f>IF((J274="single"),M275,N275)</f>
        <v>0</v>
      </c>
    </row>
    <row r="276" spans="1:17" x14ac:dyDescent="0.25">
      <c r="A276" t="s">
        <v>67</v>
      </c>
      <c r="B276" s="56">
        <v>0</v>
      </c>
      <c r="C276" s="56">
        <f>C275-G275</f>
        <v>27831.96</v>
      </c>
      <c r="D276" s="31">
        <f>IF((B276&lt;C276),B276,C276)</f>
        <v>0</v>
      </c>
      <c r="E276" s="31">
        <f>IF((D276&lt;0),(E274-G275),D276)</f>
        <v>0</v>
      </c>
      <c r="F276" s="31">
        <f>IF((D276&lt;0),(F274-G275),D276)</f>
        <v>0</v>
      </c>
      <c r="G276" s="31">
        <f>IF((B274="single"),E276,F276)</f>
        <v>0</v>
      </c>
      <c r="I276" s="31" t="s">
        <v>67</v>
      </c>
      <c r="J276" s="56">
        <v>0</v>
      </c>
      <c r="K276" s="56">
        <f>K275-O275</f>
        <v>27831.96</v>
      </c>
      <c r="L276" s="31">
        <f>IF((J276&lt;K276),J276,K276)</f>
        <v>0</v>
      </c>
      <c r="M276" s="31">
        <f>IF((L276&lt;0),(M274-O275),L276)</f>
        <v>0</v>
      </c>
      <c r="N276" s="31">
        <f>IF((L276&lt;0),(N274-O275),L276)</f>
        <v>0</v>
      </c>
      <c r="O276" s="31">
        <f>IF((J274="single"),M276,N276)</f>
        <v>0</v>
      </c>
    </row>
    <row r="277" spans="1:17" x14ac:dyDescent="0.25">
      <c r="A277" t="s">
        <v>68</v>
      </c>
      <c r="B277" s="56">
        <v>0</v>
      </c>
      <c r="C277" s="56">
        <f>C276-G276</f>
        <v>27831.96</v>
      </c>
      <c r="D277" s="31">
        <f>IF((B277&lt;C277),B277,C277)</f>
        <v>0</v>
      </c>
      <c r="E277" s="31">
        <f>IF((D277&lt;0),(E274-(G276+G275)),D277)</f>
        <v>0</v>
      </c>
      <c r="F277" s="31">
        <f>IF((D277&lt;0),(F274-(G275+G276)),D277)</f>
        <v>0</v>
      </c>
      <c r="G277" s="31">
        <f>IF((B274="single"),E277,F277)</f>
        <v>0</v>
      </c>
      <c r="I277" s="31" t="s">
        <v>68</v>
      </c>
      <c r="J277" s="56">
        <v>0</v>
      </c>
      <c r="K277" s="56">
        <f>K276-O276</f>
        <v>27831.96</v>
      </c>
      <c r="L277" s="31">
        <f>IF((J277&lt;K277),J277,K277)</f>
        <v>0</v>
      </c>
      <c r="M277" s="31">
        <f>IF((L277&lt;0),(M274-(O276+O275)),L277)</f>
        <v>0</v>
      </c>
      <c r="N277" s="31">
        <f>IF((L277&lt;0),(N274-(O275+O276)),L277)</f>
        <v>0</v>
      </c>
      <c r="O277" s="31">
        <f>IF((J274="single"),M277,N277)</f>
        <v>0</v>
      </c>
    </row>
    <row r="278" spans="1:17" x14ac:dyDescent="0.25">
      <c r="A278" t="s">
        <v>69</v>
      </c>
      <c r="B278" s="56">
        <v>0</v>
      </c>
      <c r="C278" s="56">
        <f>C277-G277</f>
        <v>27831.96</v>
      </c>
      <c r="D278" s="31">
        <f>IF((B278&lt;C278),B278,C278)</f>
        <v>0</v>
      </c>
      <c r="E278" s="31">
        <f>IF((D278&lt;0),(E274-(G277+G276+G275)),D278)</f>
        <v>0</v>
      </c>
      <c r="F278" s="31">
        <f>IF((D278&lt;0),(F274-(G275+G276+G277)),D278)</f>
        <v>0</v>
      </c>
      <c r="G278" s="31">
        <f>IF((B274="single"),E278,F278)</f>
        <v>0</v>
      </c>
      <c r="I278" s="31" t="s">
        <v>69</v>
      </c>
      <c r="J278" s="56">
        <v>0</v>
      </c>
      <c r="K278" s="56">
        <f>K277-O277</f>
        <v>27831.96</v>
      </c>
      <c r="L278" s="31">
        <f>IF((J278&lt;K278),J278,K278)</f>
        <v>0</v>
      </c>
      <c r="M278" s="31">
        <f>IF((L278&lt;0),(M274-(O277+O276+O275)),L278)</f>
        <v>0</v>
      </c>
      <c r="N278" s="31">
        <f>IF((L278&lt;0),(N274-(O275+O276+O277)),L278)</f>
        <v>0</v>
      </c>
      <c r="O278" s="31">
        <f>IF((J274="single"),M278,N278)</f>
        <v>0</v>
      </c>
    </row>
    <row r="279" spans="1:17" x14ac:dyDescent="0.25">
      <c r="A279" t="s">
        <v>70</v>
      </c>
      <c r="B279" s="31">
        <f>SUM(B275:B278)</f>
        <v>0</v>
      </c>
      <c r="G279" s="31">
        <f>SUM(G275:G278)</f>
        <v>0</v>
      </c>
      <c r="I279" s="31" t="s">
        <v>70</v>
      </c>
      <c r="J279" s="31">
        <f>SUM(J275:J278)</f>
        <v>0</v>
      </c>
      <c r="O279" s="31">
        <f>SUM(O275:O278)</f>
        <v>0</v>
      </c>
    </row>
    <row r="280" spans="1:17" x14ac:dyDescent="0.25">
      <c r="A280" s="55"/>
      <c r="B280" s="64"/>
      <c r="C280" s="55"/>
      <c r="I280" s="64"/>
      <c r="J280" s="64"/>
      <c r="K280" s="64"/>
    </row>
    <row r="281" spans="1:17" x14ac:dyDescent="0.25">
      <c r="A281" s="55"/>
      <c r="B281" s="64"/>
      <c r="C281" s="55"/>
      <c r="I281" s="64"/>
      <c r="J281" s="64"/>
      <c r="K281" s="64"/>
    </row>
    <row r="282" spans="1:17" x14ac:dyDescent="0.25">
      <c r="A282" s="55"/>
      <c r="B282" s="64"/>
      <c r="C282" s="55"/>
      <c r="I282" s="64"/>
      <c r="J282" s="64"/>
      <c r="K282" s="64"/>
    </row>
    <row r="283" spans="1:17" x14ac:dyDescent="0.25">
      <c r="A283" s="55"/>
      <c r="B283" s="64"/>
      <c r="C283" s="55"/>
      <c r="I283" s="64"/>
      <c r="J283" s="64"/>
      <c r="K283" s="64"/>
    </row>
    <row r="284" spans="1:17" x14ac:dyDescent="0.25">
      <c r="A284" s="19"/>
      <c r="B284" s="27" t="s">
        <v>65</v>
      </c>
      <c r="E284" s="31">
        <f>$B$2</f>
        <v>9751.9599999999991</v>
      </c>
      <c r="F284" s="31">
        <f>$I$2</f>
        <v>27831.96</v>
      </c>
      <c r="H284" s="63"/>
      <c r="I284" s="27"/>
      <c r="J284" s="27" t="s">
        <v>65</v>
      </c>
      <c r="M284" s="31">
        <f>$B$2</f>
        <v>9751.9599999999991</v>
      </c>
      <c r="N284" s="31">
        <f>$I$2</f>
        <v>27831.96</v>
      </c>
    </row>
    <row r="285" spans="1:17" x14ac:dyDescent="0.25">
      <c r="A285" t="s">
        <v>66</v>
      </c>
      <c r="B285" s="56">
        <v>0</v>
      </c>
      <c r="C285" s="56">
        <f>IF(B284="family",(F284),(E284))</f>
        <v>27831.96</v>
      </c>
      <c r="D285" s="31">
        <f>IF((B285&lt;C285),B285,C285)</f>
        <v>0</v>
      </c>
      <c r="E285" s="31">
        <f>IF((D285&lt;0),E284,D285)</f>
        <v>0</v>
      </c>
      <c r="F285" s="31">
        <f>IF((D285&lt;0),F284,D285)</f>
        <v>0</v>
      </c>
      <c r="G285" s="31">
        <f>IF((B284="single"),E285,F285)</f>
        <v>0</v>
      </c>
      <c r="I285" s="31" t="s">
        <v>66</v>
      </c>
      <c r="J285" s="56">
        <v>0</v>
      </c>
      <c r="K285" s="56">
        <f>IF(J284="family",(N284),(M284))</f>
        <v>27831.96</v>
      </c>
      <c r="L285" s="31">
        <f>IF((J285&lt;K285),J285,K285)</f>
        <v>0</v>
      </c>
      <c r="M285" s="31">
        <f>IF((L285&lt;0),M284,L285)</f>
        <v>0</v>
      </c>
      <c r="N285" s="31">
        <f>IF((L285&lt;0),N284,L285)</f>
        <v>0</v>
      </c>
      <c r="O285" s="31">
        <f>IF((J284="single"),M285,N285)</f>
        <v>0</v>
      </c>
    </row>
    <row r="286" spans="1:17" x14ac:dyDescent="0.25">
      <c r="A286" t="s">
        <v>67</v>
      </c>
      <c r="B286" s="56">
        <v>0</v>
      </c>
      <c r="C286" s="56">
        <f>C285-G285</f>
        <v>27831.96</v>
      </c>
      <c r="D286" s="31">
        <f>IF((B286&lt;C286),B286,C286)</f>
        <v>0</v>
      </c>
      <c r="E286" s="31">
        <f>IF((D286&lt;0),(E284-G285),D286)</f>
        <v>0</v>
      </c>
      <c r="F286" s="31">
        <f>IF((D286&lt;0),(F284-G285),D286)</f>
        <v>0</v>
      </c>
      <c r="G286" s="31">
        <f>IF((B284="single"),E286,F286)</f>
        <v>0</v>
      </c>
      <c r="I286" s="31" t="s">
        <v>67</v>
      </c>
      <c r="J286" s="56">
        <v>0</v>
      </c>
      <c r="K286" s="56">
        <f>K285-O285</f>
        <v>27831.96</v>
      </c>
      <c r="L286" s="31">
        <f>IF((J286&lt;K286),J286,K286)</f>
        <v>0</v>
      </c>
      <c r="M286" s="31">
        <f>IF((L286&lt;0),(M284-O285),L286)</f>
        <v>0</v>
      </c>
      <c r="N286" s="31">
        <f>IF((L286&lt;0),(N284-O285),L286)</f>
        <v>0</v>
      </c>
      <c r="O286" s="31">
        <f>IF((J284="single"),M286,N286)</f>
        <v>0</v>
      </c>
    </row>
    <row r="287" spans="1:17" x14ac:dyDescent="0.25">
      <c r="A287" t="s">
        <v>68</v>
      </c>
      <c r="B287" s="56">
        <v>0</v>
      </c>
      <c r="C287" s="56">
        <f>C286-G286</f>
        <v>27831.96</v>
      </c>
      <c r="D287" s="31">
        <f>IF((B287&lt;C287),B287,C287)</f>
        <v>0</v>
      </c>
      <c r="E287" s="31">
        <f>IF((D287&lt;0),(E284-(G286+G285)),D287)</f>
        <v>0</v>
      </c>
      <c r="F287" s="31">
        <f>IF((D287&lt;0),(F284-(G285+G286)),D287)</f>
        <v>0</v>
      </c>
      <c r="G287" s="31">
        <f>IF((B284="single"),E287,F287)</f>
        <v>0</v>
      </c>
      <c r="I287" s="31" t="s">
        <v>68</v>
      </c>
      <c r="J287" s="56">
        <v>0</v>
      </c>
      <c r="K287" s="56">
        <f>K286-O286</f>
        <v>27831.96</v>
      </c>
      <c r="L287" s="31">
        <f>IF((J287&lt;K287),J287,K287)</f>
        <v>0</v>
      </c>
      <c r="M287" s="31">
        <f>IF((L287&lt;0),(M284-(O286+O285)),L287)</f>
        <v>0</v>
      </c>
      <c r="N287" s="31">
        <f>IF((L287&lt;0),(N284-(O285+O286)),L287)</f>
        <v>0</v>
      </c>
      <c r="O287" s="31">
        <f>IF((J284="single"),M287,N287)</f>
        <v>0</v>
      </c>
    </row>
    <row r="288" spans="1:17" x14ac:dyDescent="0.25">
      <c r="A288" t="s">
        <v>69</v>
      </c>
      <c r="B288" s="56">
        <v>0</v>
      </c>
      <c r="C288" s="56">
        <f>C287-G287</f>
        <v>27831.96</v>
      </c>
      <c r="D288" s="31">
        <f>IF((B288&lt;C288),B288,C288)</f>
        <v>0</v>
      </c>
      <c r="E288" s="31">
        <f>IF((D288&lt;0),(E284-(G287+G286+G285)),D288)</f>
        <v>0</v>
      </c>
      <c r="F288" s="31">
        <f>IF((D288&lt;0),(F284-(G285+G286+G287)),D288)</f>
        <v>0</v>
      </c>
      <c r="G288" s="31">
        <f>IF((B284="single"),E288,F288)</f>
        <v>0</v>
      </c>
      <c r="I288" s="31" t="s">
        <v>69</v>
      </c>
      <c r="J288" s="56">
        <v>0</v>
      </c>
      <c r="K288" s="56">
        <f>K287-O287</f>
        <v>27831.96</v>
      </c>
      <c r="L288" s="31">
        <f>IF((J288&lt;K288),J288,K288)</f>
        <v>0</v>
      </c>
      <c r="M288" s="31">
        <f>IF((L288&lt;0),(M284-(O287+O286+O285)),L288)</f>
        <v>0</v>
      </c>
      <c r="N288" s="31">
        <f>IF((L288&lt;0),(N284-(O285+O286+O287)),L288)</f>
        <v>0</v>
      </c>
      <c r="O288" s="31">
        <f>IF((J284="single"),M288,N288)</f>
        <v>0</v>
      </c>
    </row>
    <row r="289" spans="1:17" x14ac:dyDescent="0.25">
      <c r="A289" t="s">
        <v>70</v>
      </c>
      <c r="B289" s="31">
        <f>SUM(B285:B288)</f>
        <v>0</v>
      </c>
      <c r="G289" s="31">
        <f>SUM(G285:G288)</f>
        <v>0</v>
      </c>
      <c r="I289" s="31" t="s">
        <v>70</v>
      </c>
      <c r="J289" s="31">
        <f>SUM(J285:J288)</f>
        <v>0</v>
      </c>
      <c r="O289" s="31">
        <f>SUM(O285:O288)</f>
        <v>0</v>
      </c>
    </row>
    <row r="290" spans="1:17" x14ac:dyDescent="0.25">
      <c r="A290" s="55"/>
      <c r="B290" s="64"/>
      <c r="C290" s="55"/>
      <c r="I290" s="64"/>
      <c r="J290" s="64"/>
      <c r="K290" s="64"/>
    </row>
    <row r="291" spans="1:17" x14ac:dyDescent="0.25">
      <c r="A291" s="55"/>
      <c r="B291" s="64"/>
      <c r="C291" s="55"/>
      <c r="I291" s="64"/>
      <c r="J291" s="64"/>
      <c r="K291" s="64"/>
    </row>
    <row r="292" spans="1:17" x14ac:dyDescent="0.25">
      <c r="A292" s="55"/>
      <c r="B292" s="64"/>
      <c r="C292" s="55"/>
      <c r="I292" s="64"/>
      <c r="J292" s="64"/>
      <c r="K292" s="64"/>
    </row>
    <row r="293" spans="1:17" x14ac:dyDescent="0.25">
      <c r="A293" s="55"/>
      <c r="B293" s="64"/>
      <c r="C293" s="55"/>
      <c r="I293" s="64"/>
      <c r="J293" s="64"/>
      <c r="K293" s="64"/>
    </row>
    <row r="294" spans="1:17" x14ac:dyDescent="0.25">
      <c r="A294" s="19"/>
      <c r="B294" s="27" t="s">
        <v>65</v>
      </c>
      <c r="E294" s="31">
        <f>$B$2</f>
        <v>9751.9599999999991</v>
      </c>
      <c r="F294" s="31">
        <f>$I$2</f>
        <v>27831.96</v>
      </c>
      <c r="H294" s="63"/>
      <c r="I294" s="27"/>
      <c r="J294" s="27" t="s">
        <v>65</v>
      </c>
      <c r="M294" s="31">
        <f>$B$2</f>
        <v>9751.9599999999991</v>
      </c>
      <c r="N294" s="31">
        <f>$I$2</f>
        <v>27831.96</v>
      </c>
    </row>
    <row r="295" spans="1:17" x14ac:dyDescent="0.25">
      <c r="A295" t="s">
        <v>66</v>
      </c>
      <c r="B295" s="56">
        <v>0</v>
      </c>
      <c r="C295" s="56">
        <f>IF(B294="family",(F294),(E294))</f>
        <v>27831.96</v>
      </c>
      <c r="D295" s="31">
        <f>IF((B295&lt;C295),B295,C295)</f>
        <v>0</v>
      </c>
      <c r="E295" s="31">
        <f>IF((D295&lt;0),E294,D295)</f>
        <v>0</v>
      </c>
      <c r="F295" s="31">
        <f>IF((D295&lt;0),F294,D295)</f>
        <v>0</v>
      </c>
      <c r="G295" s="31">
        <f>IF((B294="single"),E295,F295)</f>
        <v>0</v>
      </c>
      <c r="I295" s="31" t="s">
        <v>66</v>
      </c>
      <c r="J295" s="56">
        <v>0</v>
      </c>
      <c r="K295" s="56">
        <f>IF(J294="family",(N294),(M294))</f>
        <v>27831.96</v>
      </c>
      <c r="L295" s="31">
        <f>IF((J295&lt;K295),J295,K295)</f>
        <v>0</v>
      </c>
      <c r="M295" s="31">
        <f>IF((L295&lt;0),M294,L295)</f>
        <v>0</v>
      </c>
      <c r="N295" s="31">
        <f>IF((L295&lt;0),N294,L295)</f>
        <v>0</v>
      </c>
      <c r="O295" s="31">
        <f>IF((J294="single"),M295,N295)</f>
        <v>0</v>
      </c>
    </row>
    <row r="296" spans="1:17" x14ac:dyDescent="0.25">
      <c r="A296" t="s">
        <v>67</v>
      </c>
      <c r="B296" s="56">
        <v>0</v>
      </c>
      <c r="C296" s="56">
        <f>C295-G295</f>
        <v>27831.96</v>
      </c>
      <c r="D296" s="31">
        <f>IF((B296&lt;C296),B296,C296)</f>
        <v>0</v>
      </c>
      <c r="E296" s="31">
        <f>IF((D296&lt;0),(E294-G295),D296)</f>
        <v>0</v>
      </c>
      <c r="F296" s="31">
        <f>IF((D296&lt;0),(F294-G295),D296)</f>
        <v>0</v>
      </c>
      <c r="G296" s="31">
        <f>IF((B294="single"),E296,F296)</f>
        <v>0</v>
      </c>
      <c r="I296" s="31" t="s">
        <v>67</v>
      </c>
      <c r="J296" s="56">
        <v>0</v>
      </c>
      <c r="K296" s="56">
        <f>K295-O295</f>
        <v>27831.96</v>
      </c>
      <c r="L296" s="31">
        <f>IF((J296&lt;K296),J296,K296)</f>
        <v>0</v>
      </c>
      <c r="M296" s="31">
        <f>IF((L296&lt;0),(M294-O295),L296)</f>
        <v>0</v>
      </c>
      <c r="N296" s="31">
        <f>IF((L296&lt;0),(N294-O295),L296)</f>
        <v>0</v>
      </c>
      <c r="O296" s="31">
        <f>IF((J294="single"),M296,N296)</f>
        <v>0</v>
      </c>
    </row>
    <row r="297" spans="1:17" x14ac:dyDescent="0.25">
      <c r="A297" t="s">
        <v>68</v>
      </c>
      <c r="B297" s="56">
        <v>0</v>
      </c>
      <c r="C297" s="56">
        <f>C296-G296</f>
        <v>27831.96</v>
      </c>
      <c r="D297" s="31">
        <f>IF((B297&lt;C297),B297,C297)</f>
        <v>0</v>
      </c>
      <c r="E297" s="31">
        <f>IF((D297&lt;0),(E294-(G296+G295)),D297)</f>
        <v>0</v>
      </c>
      <c r="F297" s="31">
        <f>IF((D297&lt;0),(F294-(G295+G296)),D297)</f>
        <v>0</v>
      </c>
      <c r="G297" s="31">
        <f>IF((B294="single"),E297,F297)</f>
        <v>0</v>
      </c>
      <c r="I297" s="31" t="s">
        <v>68</v>
      </c>
      <c r="J297" s="56">
        <v>0</v>
      </c>
      <c r="K297" s="56">
        <f>K296-O296</f>
        <v>27831.96</v>
      </c>
      <c r="L297" s="31">
        <f>IF((J297&lt;K297),J297,K297)</f>
        <v>0</v>
      </c>
      <c r="M297" s="31">
        <f>IF((L297&lt;0),(M294-(O296+O295)),L297)</f>
        <v>0</v>
      </c>
      <c r="N297" s="31">
        <f>IF((L297&lt;0),(N294-(O295+O296)),L297)</f>
        <v>0</v>
      </c>
      <c r="O297" s="31">
        <f>IF((J294="single"),M297,N297)</f>
        <v>0</v>
      </c>
    </row>
    <row r="298" spans="1:17" x14ac:dyDescent="0.25">
      <c r="A298" t="s">
        <v>69</v>
      </c>
      <c r="B298" s="56">
        <v>0</v>
      </c>
      <c r="C298" s="56">
        <f>C297-G297</f>
        <v>27831.96</v>
      </c>
      <c r="D298" s="31">
        <f>IF((B298&lt;C298),B298,C298)</f>
        <v>0</v>
      </c>
      <c r="E298" s="31">
        <f>IF((D298&lt;0),(E294-(G297+G296+G295)),D298)</f>
        <v>0</v>
      </c>
      <c r="F298" s="31">
        <f>IF((D298&lt;0),(F294-(G295+G296+G297)),D298)</f>
        <v>0</v>
      </c>
      <c r="G298" s="31">
        <f>IF((B294="single"),E298,F298)</f>
        <v>0</v>
      </c>
      <c r="I298" s="31" t="s">
        <v>69</v>
      </c>
      <c r="J298" s="56">
        <v>0</v>
      </c>
      <c r="K298" s="56">
        <f>K297-O297</f>
        <v>27831.96</v>
      </c>
      <c r="L298" s="31">
        <f>IF((J298&lt;K298),J298,K298)</f>
        <v>0</v>
      </c>
      <c r="M298" s="31">
        <f>IF((L298&lt;0),(M294-(O297+O296+O295)),L298)</f>
        <v>0</v>
      </c>
      <c r="N298" s="31">
        <f>IF((L298&lt;0),(N294-(O295+O296+O297)),L298)</f>
        <v>0</v>
      </c>
      <c r="O298" s="31">
        <f>IF((J294="single"),M298,N298)</f>
        <v>0</v>
      </c>
    </row>
    <row r="299" spans="1:17" x14ac:dyDescent="0.25">
      <c r="A299" t="s">
        <v>70</v>
      </c>
      <c r="B299" s="31">
        <f>SUM(B295:B298)</f>
        <v>0</v>
      </c>
      <c r="G299" s="31">
        <f>SUM(G295:G298)</f>
        <v>0</v>
      </c>
      <c r="I299" s="31" t="s">
        <v>70</v>
      </c>
      <c r="J299" s="31">
        <f>SUM(J295:J298)</f>
        <v>0</v>
      </c>
      <c r="O299" s="31">
        <f>SUM(O295:O298)</f>
        <v>0</v>
      </c>
    </row>
    <row r="300" spans="1:17" x14ac:dyDescent="0.25">
      <c r="A300" s="55"/>
      <c r="B300" s="64"/>
      <c r="C300" s="55"/>
      <c r="I300" s="64"/>
      <c r="J300" s="64"/>
      <c r="K300" s="64"/>
    </row>
    <row r="301" spans="1:17" x14ac:dyDescent="0.25">
      <c r="A301" s="55"/>
      <c r="B301" s="64"/>
      <c r="C301" s="55"/>
      <c r="I301" s="64"/>
      <c r="J301" s="64"/>
      <c r="K301" s="64"/>
    </row>
    <row r="302" spans="1:17" x14ac:dyDescent="0.25">
      <c r="A302" s="55"/>
      <c r="B302" s="64"/>
      <c r="C302" s="55"/>
      <c r="I302" s="64"/>
      <c r="J302" s="64"/>
      <c r="K302" s="64"/>
    </row>
    <row r="303" spans="1:17" x14ac:dyDescent="0.25">
      <c r="A303" s="55"/>
      <c r="B303" s="64"/>
      <c r="C303" s="55"/>
      <c r="I303" s="64"/>
      <c r="J303" s="64"/>
      <c r="K303" s="64"/>
    </row>
    <row r="304" spans="1:17" s="62" customFormat="1" x14ac:dyDescent="0.25">
      <c r="A304" s="19"/>
      <c r="B304" s="27" t="s">
        <v>65</v>
      </c>
      <c r="C304"/>
      <c r="D304" s="31"/>
      <c r="E304" s="31">
        <f>$B$2</f>
        <v>9751.9599999999991</v>
      </c>
      <c r="F304" s="31">
        <f>$I$2</f>
        <v>27831.96</v>
      </c>
      <c r="G304" s="31"/>
      <c r="H304" s="63"/>
      <c r="I304" s="27"/>
      <c r="J304" s="27" t="s">
        <v>65</v>
      </c>
      <c r="K304" s="31"/>
      <c r="L304" s="31"/>
      <c r="M304" s="31">
        <f>$B$2</f>
        <v>9751.9599999999991</v>
      </c>
      <c r="N304" s="31">
        <f>$I$2</f>
        <v>27831.96</v>
      </c>
      <c r="O304" s="31"/>
      <c r="P304" s="63"/>
      <c r="Q304" s="63"/>
    </row>
    <row r="305" spans="1:15" x14ac:dyDescent="0.25">
      <c r="A305" t="s">
        <v>66</v>
      </c>
      <c r="B305" s="56">
        <v>0</v>
      </c>
      <c r="C305" s="56">
        <f>IF(B304="family",(F304),(E304))</f>
        <v>27831.96</v>
      </c>
      <c r="D305" s="31">
        <f>IF((B305&lt;C305),B305,C305)</f>
        <v>0</v>
      </c>
      <c r="E305" s="31">
        <f>IF((D305&lt;0),E304,D305)</f>
        <v>0</v>
      </c>
      <c r="F305" s="31">
        <f>IF((D305&lt;0),F304,D305)</f>
        <v>0</v>
      </c>
      <c r="G305" s="31">
        <f>IF((B304="single"),E305,F305)</f>
        <v>0</v>
      </c>
      <c r="I305" s="31" t="s">
        <v>66</v>
      </c>
      <c r="J305" s="56">
        <v>0</v>
      </c>
      <c r="K305" s="56">
        <f>IF(J304="family",(N304),(M304))</f>
        <v>27831.96</v>
      </c>
      <c r="L305" s="31">
        <f>IF((J305&lt;K305),J305,K305)</f>
        <v>0</v>
      </c>
      <c r="M305" s="31">
        <f>IF((L305&lt;0),M304,L305)</f>
        <v>0</v>
      </c>
      <c r="N305" s="31">
        <f>IF((L305&lt;0),N304,L305)</f>
        <v>0</v>
      </c>
      <c r="O305" s="31">
        <f>IF((J304="single"),M305,N305)</f>
        <v>0</v>
      </c>
    </row>
    <row r="306" spans="1:15" x14ac:dyDescent="0.25">
      <c r="A306" t="s">
        <v>67</v>
      </c>
      <c r="B306" s="56">
        <v>0</v>
      </c>
      <c r="C306" s="56">
        <f>C305-G305</f>
        <v>27831.96</v>
      </c>
      <c r="D306" s="31">
        <f>IF((B306&lt;C306),B306,C306)</f>
        <v>0</v>
      </c>
      <c r="E306" s="31">
        <f>IF((D306&lt;0),(E304-G305),D306)</f>
        <v>0</v>
      </c>
      <c r="F306" s="31">
        <f>IF((D306&lt;0),(F304-G305),D306)</f>
        <v>0</v>
      </c>
      <c r="G306" s="31">
        <f>IF((B304="single"),E306,F306)</f>
        <v>0</v>
      </c>
      <c r="I306" s="31" t="s">
        <v>67</v>
      </c>
      <c r="J306" s="56">
        <v>0</v>
      </c>
      <c r="K306" s="56">
        <f>K305-O305</f>
        <v>27831.96</v>
      </c>
      <c r="L306" s="31">
        <f>IF((J306&lt;K306),J306,K306)</f>
        <v>0</v>
      </c>
      <c r="M306" s="31">
        <f>IF((L306&lt;0),(M304-O305),L306)</f>
        <v>0</v>
      </c>
      <c r="N306" s="31">
        <f>IF((L306&lt;0),(N304-O305),L306)</f>
        <v>0</v>
      </c>
      <c r="O306" s="31">
        <f>IF((J304="single"),M306,N306)</f>
        <v>0</v>
      </c>
    </row>
    <row r="307" spans="1:15" x14ac:dyDescent="0.25">
      <c r="A307" t="s">
        <v>68</v>
      </c>
      <c r="B307" s="56">
        <v>0</v>
      </c>
      <c r="C307" s="56">
        <f>C306-G306</f>
        <v>27831.96</v>
      </c>
      <c r="D307" s="31">
        <f>IF((B307&lt;C307),B307,C307)</f>
        <v>0</v>
      </c>
      <c r="E307" s="31">
        <f>IF((D307&lt;0),(E304-(G306+G305)),D307)</f>
        <v>0</v>
      </c>
      <c r="F307" s="31">
        <f>IF((D307&lt;0),(F304-(G305+G306)),D307)</f>
        <v>0</v>
      </c>
      <c r="G307" s="31">
        <f>IF((B304="single"),E307,F307)</f>
        <v>0</v>
      </c>
      <c r="I307" s="31" t="s">
        <v>68</v>
      </c>
      <c r="J307" s="56">
        <v>0</v>
      </c>
      <c r="K307" s="56">
        <f>K306-O306</f>
        <v>27831.96</v>
      </c>
      <c r="L307" s="31">
        <f>IF((J307&lt;K307),J307,K307)</f>
        <v>0</v>
      </c>
      <c r="M307" s="31">
        <f>IF((L307&lt;0),(M304-(O306+O305)),L307)</f>
        <v>0</v>
      </c>
      <c r="N307" s="31">
        <f>IF((L307&lt;0),(N304-(O305+O306)),L307)</f>
        <v>0</v>
      </c>
      <c r="O307" s="31">
        <f>IF((J304="single"),M307,N307)</f>
        <v>0</v>
      </c>
    </row>
    <row r="308" spans="1:15" x14ac:dyDescent="0.25">
      <c r="A308" t="s">
        <v>69</v>
      </c>
      <c r="B308" s="56">
        <v>0</v>
      </c>
      <c r="C308" s="56">
        <f>C307-G307</f>
        <v>27831.96</v>
      </c>
      <c r="D308" s="31">
        <f>IF((B308&lt;C308),B308,C308)</f>
        <v>0</v>
      </c>
      <c r="E308" s="31">
        <f>IF((D308&lt;0),(E304-(G307+G306+G305)),D308)</f>
        <v>0</v>
      </c>
      <c r="F308" s="31">
        <f>IF((D308&lt;0),(F304-(G305+G306+G307)),D308)</f>
        <v>0</v>
      </c>
      <c r="G308" s="31">
        <f>IF((B304="single"),E308,F308)</f>
        <v>0</v>
      </c>
      <c r="I308" s="31" t="s">
        <v>69</v>
      </c>
      <c r="J308" s="56">
        <v>0</v>
      </c>
      <c r="K308" s="56">
        <f>K307-O307</f>
        <v>27831.96</v>
      </c>
      <c r="L308" s="31">
        <f>IF((J308&lt;K308),J308,K308)</f>
        <v>0</v>
      </c>
      <c r="M308" s="31">
        <f>IF((L308&lt;0),(M304-(O307+O306+O305)),L308)</f>
        <v>0</v>
      </c>
      <c r="N308" s="31">
        <f>IF((L308&lt;0),(N304-(O305+O306+O307)),L308)</f>
        <v>0</v>
      </c>
      <c r="O308" s="31">
        <f>IF((J304="single"),M308,N308)</f>
        <v>0</v>
      </c>
    </row>
    <row r="309" spans="1:15" x14ac:dyDescent="0.25">
      <c r="A309" t="s">
        <v>70</v>
      </c>
      <c r="B309" s="31">
        <f>SUM(B305:B308)</f>
        <v>0</v>
      </c>
      <c r="G309" s="31">
        <f>SUM(G305:G308)</f>
        <v>0</v>
      </c>
      <c r="I309" s="31" t="s">
        <v>70</v>
      </c>
      <c r="J309" s="31">
        <f>SUM(J305:J308)</f>
        <v>0</v>
      </c>
      <c r="O309" s="31">
        <f>SUM(O305:O308)</f>
        <v>0</v>
      </c>
    </row>
    <row r="310" spans="1:15" x14ac:dyDescent="0.25">
      <c r="A310" s="55"/>
      <c r="B310" s="64"/>
      <c r="C310" s="55"/>
      <c r="I310" s="64"/>
      <c r="J310" s="64"/>
      <c r="K310" s="64"/>
    </row>
    <row r="311" spans="1:15" x14ac:dyDescent="0.25">
      <c r="A311" s="55"/>
      <c r="B311" s="64"/>
      <c r="C311" s="55"/>
      <c r="I311" s="64"/>
      <c r="J311" s="64"/>
      <c r="K311" s="64"/>
    </row>
    <row r="312" spans="1:15" x14ac:dyDescent="0.25">
      <c r="A312" s="55"/>
      <c r="B312" s="64"/>
      <c r="C312" s="55"/>
      <c r="I312" s="64"/>
      <c r="J312" s="64"/>
      <c r="K312" s="64"/>
    </row>
    <row r="313" spans="1:15" x14ac:dyDescent="0.25">
      <c r="A313" s="55"/>
      <c r="B313" s="64"/>
      <c r="C313" s="55"/>
      <c r="I313" s="64"/>
      <c r="J313" s="64"/>
      <c r="K313" s="64"/>
    </row>
    <row r="314" spans="1:15" x14ac:dyDescent="0.25">
      <c r="A314" s="19"/>
      <c r="B314" s="27" t="s">
        <v>65</v>
      </c>
      <c r="E314" s="31">
        <f>$B$2</f>
        <v>9751.9599999999991</v>
      </c>
      <c r="F314" s="31">
        <f>$I$2</f>
        <v>27831.96</v>
      </c>
      <c r="H314" s="63"/>
      <c r="I314" s="27"/>
      <c r="J314" s="27" t="s">
        <v>65</v>
      </c>
      <c r="M314" s="31">
        <f>$B$2</f>
        <v>9751.9599999999991</v>
      </c>
      <c r="N314" s="31">
        <f>$I$2</f>
        <v>27831.96</v>
      </c>
    </row>
    <row r="315" spans="1:15" x14ac:dyDescent="0.25">
      <c r="A315" t="s">
        <v>66</v>
      </c>
      <c r="B315" s="56">
        <v>0</v>
      </c>
      <c r="C315" s="56">
        <f>IF(B314="family",(F314),(E314))</f>
        <v>27831.96</v>
      </c>
      <c r="D315" s="31">
        <f>IF((B315&lt;C315),B315,C315)</f>
        <v>0</v>
      </c>
      <c r="E315" s="31">
        <f>IF((D315&lt;0),E314,D315)</f>
        <v>0</v>
      </c>
      <c r="F315" s="31">
        <f>IF((D315&lt;0),F314,D315)</f>
        <v>0</v>
      </c>
      <c r="G315" s="31">
        <f>IF((B314="single"),E315,F315)</f>
        <v>0</v>
      </c>
      <c r="I315" s="31" t="s">
        <v>66</v>
      </c>
      <c r="J315" s="56">
        <v>0</v>
      </c>
      <c r="K315" s="56">
        <f>IF(J314="family",(N314),(M314))</f>
        <v>27831.96</v>
      </c>
      <c r="L315" s="31">
        <f>IF((J315&lt;K315),J315,K315)</f>
        <v>0</v>
      </c>
      <c r="M315" s="31">
        <f>IF((L315&lt;0),M314,L315)</f>
        <v>0</v>
      </c>
      <c r="N315" s="31">
        <f>IF((L315&lt;0),N314,L315)</f>
        <v>0</v>
      </c>
      <c r="O315" s="31">
        <f>IF((J314="single"),M315,N315)</f>
        <v>0</v>
      </c>
    </row>
    <row r="316" spans="1:15" x14ac:dyDescent="0.25">
      <c r="A316" t="s">
        <v>67</v>
      </c>
      <c r="B316" s="56">
        <v>0</v>
      </c>
      <c r="C316" s="56">
        <f>C315-G315</f>
        <v>27831.96</v>
      </c>
      <c r="D316" s="31">
        <f>IF((B316&lt;C316),B316,C316)</f>
        <v>0</v>
      </c>
      <c r="E316" s="31">
        <f>IF((D316&lt;0),(E314-G315),D316)</f>
        <v>0</v>
      </c>
      <c r="F316" s="31">
        <f>IF((D316&lt;0),(F314-G315),D316)</f>
        <v>0</v>
      </c>
      <c r="G316" s="31">
        <f>IF((B314="single"),E316,F316)</f>
        <v>0</v>
      </c>
      <c r="I316" s="31" t="s">
        <v>67</v>
      </c>
      <c r="J316" s="56">
        <v>0</v>
      </c>
      <c r="K316" s="56">
        <f>K315-O315</f>
        <v>27831.96</v>
      </c>
      <c r="L316" s="31">
        <f>IF((J316&lt;K316),J316,K316)</f>
        <v>0</v>
      </c>
      <c r="M316" s="31">
        <f>IF((L316&lt;0),(M314-O315),L316)</f>
        <v>0</v>
      </c>
      <c r="N316" s="31">
        <f>IF((L316&lt;0),(N314-O315),L316)</f>
        <v>0</v>
      </c>
      <c r="O316" s="31">
        <f>IF((J314="single"),M316,N316)</f>
        <v>0</v>
      </c>
    </row>
    <row r="317" spans="1:15" x14ac:dyDescent="0.25">
      <c r="A317" t="s">
        <v>68</v>
      </c>
      <c r="B317" s="56">
        <v>0</v>
      </c>
      <c r="C317" s="56">
        <f>C316-G316</f>
        <v>27831.96</v>
      </c>
      <c r="D317" s="31">
        <f>IF((B317&lt;C317),B317,C317)</f>
        <v>0</v>
      </c>
      <c r="E317" s="31">
        <f>IF((D317&lt;0),(E314-(G316+G315)),D317)</f>
        <v>0</v>
      </c>
      <c r="F317" s="31">
        <f>IF((D317&lt;0),(F314-(G315+G316)),D317)</f>
        <v>0</v>
      </c>
      <c r="G317" s="31">
        <f>IF((B314="single"),E317,F317)</f>
        <v>0</v>
      </c>
      <c r="I317" s="31" t="s">
        <v>68</v>
      </c>
      <c r="J317" s="56">
        <v>0</v>
      </c>
      <c r="K317" s="56">
        <f>K316-O316</f>
        <v>27831.96</v>
      </c>
      <c r="L317" s="31">
        <f>IF((J317&lt;K317),J317,K317)</f>
        <v>0</v>
      </c>
      <c r="M317" s="31">
        <f>IF((L317&lt;0),(M314-(O316+O315)),L317)</f>
        <v>0</v>
      </c>
      <c r="N317" s="31">
        <f>IF((L317&lt;0),(N314-(O315+O316)),L317)</f>
        <v>0</v>
      </c>
      <c r="O317" s="31">
        <f>IF((J314="single"),M317,N317)</f>
        <v>0</v>
      </c>
    </row>
    <row r="318" spans="1:15" x14ac:dyDescent="0.25">
      <c r="A318" t="s">
        <v>69</v>
      </c>
      <c r="B318" s="56">
        <v>0</v>
      </c>
      <c r="C318" s="56">
        <f>C317-G317</f>
        <v>27831.96</v>
      </c>
      <c r="D318" s="31">
        <f>IF((B318&lt;C318),B318,C318)</f>
        <v>0</v>
      </c>
      <c r="E318" s="31">
        <f>IF((D318&lt;0),(E314-(G317+G316+G315)),D318)</f>
        <v>0</v>
      </c>
      <c r="F318" s="31">
        <f>IF((D318&lt;0),(F314-(G315+G316+G317)),D318)</f>
        <v>0</v>
      </c>
      <c r="G318" s="31">
        <f>IF((B314="single"),E318,F318)</f>
        <v>0</v>
      </c>
      <c r="I318" s="31" t="s">
        <v>69</v>
      </c>
      <c r="J318" s="56">
        <v>0</v>
      </c>
      <c r="K318" s="56">
        <f>K317-O317</f>
        <v>27831.96</v>
      </c>
      <c r="L318" s="31">
        <f>IF((J318&lt;K318),J318,K318)</f>
        <v>0</v>
      </c>
      <c r="M318" s="31">
        <f>IF((L318&lt;0),(M314-(O317+O316+O315)),L318)</f>
        <v>0</v>
      </c>
      <c r="N318" s="31">
        <f>IF((L318&lt;0),(N314-(O315+O316+O317)),L318)</f>
        <v>0</v>
      </c>
      <c r="O318" s="31">
        <f>IF((J314="single"),M318,N318)</f>
        <v>0</v>
      </c>
    </row>
    <row r="319" spans="1:15" x14ac:dyDescent="0.25">
      <c r="A319" t="s">
        <v>70</v>
      </c>
      <c r="B319" s="31">
        <f>SUM(B315:B318)</f>
        <v>0</v>
      </c>
      <c r="G319" s="31">
        <f>SUM(G315:G318)</f>
        <v>0</v>
      </c>
      <c r="I319" s="31" t="s">
        <v>70</v>
      </c>
      <c r="J319" s="31">
        <f>SUM(J315:J318)</f>
        <v>0</v>
      </c>
      <c r="O319" s="31">
        <f>SUM(O315:O318)</f>
        <v>0</v>
      </c>
    </row>
    <row r="320" spans="1:15" x14ac:dyDescent="0.25">
      <c r="A320" s="55"/>
      <c r="B320" s="64"/>
      <c r="C320" s="55"/>
      <c r="I320" s="64"/>
      <c r="J320" s="64"/>
      <c r="K320" s="64"/>
    </row>
    <row r="321" spans="1:17" x14ac:dyDescent="0.25">
      <c r="A321" s="55"/>
      <c r="B321" s="64"/>
      <c r="C321" s="55"/>
      <c r="I321" s="64"/>
      <c r="J321" s="64"/>
      <c r="K321" s="64"/>
    </row>
    <row r="322" spans="1:17" x14ac:dyDescent="0.25">
      <c r="A322" s="55"/>
      <c r="B322" s="64"/>
      <c r="C322" s="55"/>
      <c r="I322" s="64"/>
      <c r="J322" s="64"/>
      <c r="K322" s="64"/>
    </row>
    <row r="323" spans="1:17" x14ac:dyDescent="0.25">
      <c r="A323" s="55"/>
      <c r="B323" s="64"/>
      <c r="C323" s="55"/>
      <c r="I323" s="64"/>
      <c r="J323" s="64"/>
      <c r="K323" s="64"/>
    </row>
    <row r="324" spans="1:17" x14ac:dyDescent="0.25">
      <c r="A324" s="19"/>
      <c r="B324" s="27" t="s">
        <v>65</v>
      </c>
      <c r="E324" s="31">
        <f>$B$2</f>
        <v>9751.9599999999991</v>
      </c>
      <c r="F324" s="31">
        <f>$I$2</f>
        <v>27831.96</v>
      </c>
      <c r="H324" s="63"/>
      <c r="I324" s="27"/>
      <c r="J324" s="27" t="s">
        <v>65</v>
      </c>
      <c r="M324" s="31">
        <f>$B$2</f>
        <v>9751.9599999999991</v>
      </c>
      <c r="N324" s="31">
        <f>$I$2</f>
        <v>27831.96</v>
      </c>
    </row>
    <row r="325" spans="1:17" x14ac:dyDescent="0.25">
      <c r="A325" t="s">
        <v>66</v>
      </c>
      <c r="B325" s="56">
        <v>0</v>
      </c>
      <c r="C325" s="56">
        <f>IF(B324="family",(F324),(E324))</f>
        <v>27831.96</v>
      </c>
      <c r="D325" s="31">
        <f>IF((B325&lt;C325),B325,C325)</f>
        <v>0</v>
      </c>
      <c r="E325" s="31">
        <f>IF((D325&lt;0),E324,D325)</f>
        <v>0</v>
      </c>
      <c r="F325" s="31">
        <f>IF((D325&lt;0),F324,D325)</f>
        <v>0</v>
      </c>
      <c r="G325" s="31">
        <f>IF((B324="single"),E325,F325)</f>
        <v>0</v>
      </c>
      <c r="I325" s="31" t="s">
        <v>66</v>
      </c>
      <c r="J325" s="56">
        <v>0</v>
      </c>
      <c r="K325" s="56">
        <f>IF(J324="family",(N324),(M324))</f>
        <v>27831.96</v>
      </c>
      <c r="L325" s="31">
        <f>IF((J325&lt;K325),J325,K325)</f>
        <v>0</v>
      </c>
      <c r="M325" s="31">
        <f>IF((L325&lt;0),M324,L325)</f>
        <v>0</v>
      </c>
      <c r="N325" s="31">
        <f>IF((L325&lt;0),N324,L325)</f>
        <v>0</v>
      </c>
      <c r="O325" s="31">
        <f>IF((J324="single"),M325,N325)</f>
        <v>0</v>
      </c>
    </row>
    <row r="326" spans="1:17" x14ac:dyDescent="0.25">
      <c r="A326" t="s">
        <v>67</v>
      </c>
      <c r="B326" s="56">
        <v>0</v>
      </c>
      <c r="C326" s="56">
        <f>C325-G325</f>
        <v>27831.96</v>
      </c>
      <c r="D326" s="31">
        <f>IF((B326&lt;C326),B326,C326)</f>
        <v>0</v>
      </c>
      <c r="E326" s="31">
        <f>IF((D326&lt;0),(E324-G325),D326)</f>
        <v>0</v>
      </c>
      <c r="F326" s="31">
        <f>IF((D326&lt;0),(F324-G325),D326)</f>
        <v>0</v>
      </c>
      <c r="G326" s="31">
        <f>IF((B324="single"),E326,F326)</f>
        <v>0</v>
      </c>
      <c r="I326" s="31" t="s">
        <v>67</v>
      </c>
      <c r="J326" s="56">
        <v>0</v>
      </c>
      <c r="K326" s="56">
        <f>K325-O325</f>
        <v>27831.96</v>
      </c>
      <c r="L326" s="31">
        <f>IF((J326&lt;K326),J326,K326)</f>
        <v>0</v>
      </c>
      <c r="M326" s="31">
        <f>IF((L326&lt;0),(M324-O325),L326)</f>
        <v>0</v>
      </c>
      <c r="N326" s="31">
        <f>IF((L326&lt;0),(N324-O325),L326)</f>
        <v>0</v>
      </c>
      <c r="O326" s="31">
        <f>IF((J324="single"),M326,N326)</f>
        <v>0</v>
      </c>
    </row>
    <row r="327" spans="1:17" x14ac:dyDescent="0.25">
      <c r="A327" t="s">
        <v>68</v>
      </c>
      <c r="B327" s="56">
        <v>0</v>
      </c>
      <c r="C327" s="56">
        <f>C326-G326</f>
        <v>27831.96</v>
      </c>
      <c r="D327" s="31">
        <f>IF((B327&lt;C327),B327,C327)</f>
        <v>0</v>
      </c>
      <c r="E327" s="31">
        <f>IF((D327&lt;0),(E324-(G326+G325)),D327)</f>
        <v>0</v>
      </c>
      <c r="F327" s="31">
        <f>IF((D327&lt;0),(F324-(G325+G326)),D327)</f>
        <v>0</v>
      </c>
      <c r="G327" s="31">
        <f>IF((B324="single"),E327,F327)</f>
        <v>0</v>
      </c>
      <c r="I327" s="31" t="s">
        <v>68</v>
      </c>
      <c r="J327" s="56">
        <v>0</v>
      </c>
      <c r="K327" s="56">
        <f>K326-O326</f>
        <v>27831.96</v>
      </c>
      <c r="L327" s="31">
        <f>IF((J327&lt;K327),J327,K327)</f>
        <v>0</v>
      </c>
      <c r="M327" s="31">
        <f>IF((L327&lt;0),(M324-(O326+O325)),L327)</f>
        <v>0</v>
      </c>
      <c r="N327" s="31">
        <f>IF((L327&lt;0),(N324-(O325+O326)),L327)</f>
        <v>0</v>
      </c>
      <c r="O327" s="31">
        <f>IF((J324="single"),M327,N327)</f>
        <v>0</v>
      </c>
    </row>
    <row r="328" spans="1:17" x14ac:dyDescent="0.25">
      <c r="A328" t="s">
        <v>69</v>
      </c>
      <c r="B328" s="56">
        <v>0</v>
      </c>
      <c r="C328" s="56">
        <f>C327-G327</f>
        <v>27831.96</v>
      </c>
      <c r="D328" s="31">
        <f>IF((B328&lt;C328),B328,C328)</f>
        <v>0</v>
      </c>
      <c r="E328" s="31">
        <f>IF((D328&lt;0),(E324-(G327+G326+G325)),D328)</f>
        <v>0</v>
      </c>
      <c r="F328" s="31">
        <f>IF((D328&lt;0),(F324-(G325+G326+G327)),D328)</f>
        <v>0</v>
      </c>
      <c r="G328" s="31">
        <f>IF((B324="single"),E328,F328)</f>
        <v>0</v>
      </c>
      <c r="I328" s="31" t="s">
        <v>69</v>
      </c>
      <c r="J328" s="56">
        <v>0</v>
      </c>
      <c r="K328" s="56">
        <f>K327-O327</f>
        <v>27831.96</v>
      </c>
      <c r="L328" s="31">
        <f>IF((J328&lt;K328),J328,K328)</f>
        <v>0</v>
      </c>
      <c r="M328" s="31">
        <f>IF((L328&lt;0),(M324-(O327+O326+O325)),L328)</f>
        <v>0</v>
      </c>
      <c r="N328" s="31">
        <f>IF((L328&lt;0),(N324-(O325+O326+O327)),L328)</f>
        <v>0</v>
      </c>
      <c r="O328" s="31">
        <f>IF((J324="single"),M328,N328)</f>
        <v>0</v>
      </c>
    </row>
    <row r="329" spans="1:17" x14ac:dyDescent="0.25">
      <c r="A329" t="s">
        <v>70</v>
      </c>
      <c r="B329" s="31">
        <f>SUM(B325:B328)</f>
        <v>0</v>
      </c>
      <c r="G329" s="31">
        <f>SUM(G325:G328)</f>
        <v>0</v>
      </c>
      <c r="I329" s="31" t="s">
        <v>70</v>
      </c>
      <c r="J329" s="31">
        <f>SUM(J325:J328)</f>
        <v>0</v>
      </c>
      <c r="O329" s="31">
        <f>SUM(O325:O328)</f>
        <v>0</v>
      </c>
    </row>
    <row r="330" spans="1:17" x14ac:dyDescent="0.25">
      <c r="A330" s="55"/>
      <c r="B330" s="64"/>
      <c r="C330" s="55"/>
      <c r="I330" s="64"/>
      <c r="J330" s="64"/>
      <c r="K330" s="64"/>
    </row>
    <row r="331" spans="1:17" x14ac:dyDescent="0.25">
      <c r="A331" s="55"/>
      <c r="B331" s="64"/>
      <c r="C331" s="55"/>
      <c r="I331" s="64"/>
      <c r="J331" s="64"/>
      <c r="K331" s="64"/>
    </row>
    <row r="332" spans="1:17" x14ac:dyDescent="0.25">
      <c r="A332" s="55"/>
      <c r="B332" s="64"/>
      <c r="C332" s="55"/>
      <c r="I332" s="64"/>
      <c r="J332" s="64"/>
      <c r="K332" s="64"/>
    </row>
    <row r="333" spans="1:17" x14ac:dyDescent="0.25">
      <c r="A333" s="55"/>
      <c r="B333" s="64"/>
      <c r="C333" s="55"/>
      <c r="I333" s="64"/>
      <c r="J333" s="64"/>
      <c r="K333" s="64"/>
    </row>
    <row r="334" spans="1:17" s="62" customFormat="1" x14ac:dyDescent="0.25">
      <c r="A334" s="19"/>
      <c r="B334" s="27" t="s">
        <v>65</v>
      </c>
      <c r="C334"/>
      <c r="D334" s="31"/>
      <c r="E334" s="31">
        <f>$B$2</f>
        <v>9751.9599999999991</v>
      </c>
      <c r="F334" s="31">
        <f>$I$2</f>
        <v>27831.96</v>
      </c>
      <c r="G334" s="31"/>
      <c r="H334" s="63"/>
      <c r="I334" s="27"/>
      <c r="J334" s="27" t="s">
        <v>65</v>
      </c>
      <c r="K334" s="31"/>
      <c r="L334" s="31"/>
      <c r="M334" s="31">
        <f>$B$2</f>
        <v>9751.9599999999991</v>
      </c>
      <c r="N334" s="31">
        <f>$I$2</f>
        <v>27831.96</v>
      </c>
      <c r="O334" s="31"/>
      <c r="P334" s="63"/>
      <c r="Q334" s="63"/>
    </row>
    <row r="335" spans="1:17" x14ac:dyDescent="0.25">
      <c r="A335" t="s">
        <v>66</v>
      </c>
      <c r="B335" s="56">
        <v>0</v>
      </c>
      <c r="C335" s="56">
        <f>IF(B334="family",(F334),(E334))</f>
        <v>27831.96</v>
      </c>
      <c r="D335" s="31">
        <f>IF((B335&lt;C335),B335,C335)</f>
        <v>0</v>
      </c>
      <c r="E335" s="31">
        <f>IF((D335&lt;0),E334,D335)</f>
        <v>0</v>
      </c>
      <c r="F335" s="31">
        <f>IF((D335&lt;0),F334,D335)</f>
        <v>0</v>
      </c>
      <c r="G335" s="31">
        <f>IF((B334="single"),E335,F335)</f>
        <v>0</v>
      </c>
      <c r="I335" s="31" t="s">
        <v>66</v>
      </c>
      <c r="J335" s="56">
        <v>0</v>
      </c>
      <c r="K335" s="56">
        <f>IF(J334="family",(N334),(M334))</f>
        <v>27831.96</v>
      </c>
      <c r="L335" s="31">
        <f>IF((J335&lt;K335),J335,K335)</f>
        <v>0</v>
      </c>
      <c r="M335" s="31">
        <f>IF((L335&lt;0),M334,L335)</f>
        <v>0</v>
      </c>
      <c r="N335" s="31">
        <f>IF((L335&lt;0),N334,L335)</f>
        <v>0</v>
      </c>
      <c r="O335" s="31">
        <f>IF((J334="single"),M335,N335)</f>
        <v>0</v>
      </c>
    </row>
    <row r="336" spans="1:17" x14ac:dyDescent="0.25">
      <c r="A336" t="s">
        <v>67</v>
      </c>
      <c r="B336" s="56">
        <v>0</v>
      </c>
      <c r="C336" s="56">
        <f>C335-G335</f>
        <v>27831.96</v>
      </c>
      <c r="D336" s="31">
        <f>IF((B336&lt;C336),B336,C336)</f>
        <v>0</v>
      </c>
      <c r="E336" s="31">
        <f>IF((D336&lt;0),(E334-G335),D336)</f>
        <v>0</v>
      </c>
      <c r="F336" s="31">
        <f>IF((D336&lt;0),(F334-G335),D336)</f>
        <v>0</v>
      </c>
      <c r="G336" s="31">
        <f>IF((B334="single"),E336,F336)</f>
        <v>0</v>
      </c>
      <c r="I336" s="31" t="s">
        <v>67</v>
      </c>
      <c r="J336" s="56">
        <v>0</v>
      </c>
      <c r="K336" s="56">
        <f>K335-O335</f>
        <v>27831.96</v>
      </c>
      <c r="L336" s="31">
        <f>IF((J336&lt;K336),J336,K336)</f>
        <v>0</v>
      </c>
      <c r="M336" s="31">
        <f>IF((L336&lt;0),(M334-O335),L336)</f>
        <v>0</v>
      </c>
      <c r="N336" s="31">
        <f>IF((L336&lt;0),(N334-O335),L336)</f>
        <v>0</v>
      </c>
      <c r="O336" s="31">
        <f>IF((J334="single"),M336,N336)</f>
        <v>0</v>
      </c>
    </row>
    <row r="337" spans="1:15" x14ac:dyDescent="0.25">
      <c r="A337" t="s">
        <v>68</v>
      </c>
      <c r="B337" s="56">
        <v>0</v>
      </c>
      <c r="C337" s="56">
        <f>C336-G336</f>
        <v>27831.96</v>
      </c>
      <c r="D337" s="31">
        <f>IF((B337&lt;C337),B337,C337)</f>
        <v>0</v>
      </c>
      <c r="E337" s="31">
        <f>IF((D337&lt;0),(E334-(G336+G335)),D337)</f>
        <v>0</v>
      </c>
      <c r="F337" s="31">
        <f>IF((D337&lt;0),(F334-(G335+G336)),D337)</f>
        <v>0</v>
      </c>
      <c r="G337" s="31">
        <f>IF((B334="single"),E337,F337)</f>
        <v>0</v>
      </c>
      <c r="I337" s="31" t="s">
        <v>68</v>
      </c>
      <c r="J337" s="56">
        <v>0</v>
      </c>
      <c r="K337" s="56">
        <f>K336-O336</f>
        <v>27831.96</v>
      </c>
      <c r="L337" s="31">
        <f>IF((J337&lt;K337),J337,K337)</f>
        <v>0</v>
      </c>
      <c r="M337" s="31">
        <f>IF((L337&lt;0),(M334-(O336+O335)),L337)</f>
        <v>0</v>
      </c>
      <c r="N337" s="31">
        <f>IF((L337&lt;0),(N334-(O335+O336)),L337)</f>
        <v>0</v>
      </c>
      <c r="O337" s="31">
        <f>IF((J334="single"),M337,N337)</f>
        <v>0</v>
      </c>
    </row>
    <row r="338" spans="1:15" x14ac:dyDescent="0.25">
      <c r="A338" t="s">
        <v>69</v>
      </c>
      <c r="B338" s="56">
        <v>0</v>
      </c>
      <c r="C338" s="56">
        <f>C337-G337</f>
        <v>27831.96</v>
      </c>
      <c r="D338" s="31">
        <f>IF((B338&lt;C338),B338,C338)</f>
        <v>0</v>
      </c>
      <c r="E338" s="31">
        <f>IF((D338&lt;0),(E334-(G337+G336+G335)),D338)</f>
        <v>0</v>
      </c>
      <c r="F338" s="31">
        <f>IF((D338&lt;0),(F334-(G335+G336+G337)),D338)</f>
        <v>0</v>
      </c>
      <c r="G338" s="31">
        <f>IF((B334="single"),E338,F338)</f>
        <v>0</v>
      </c>
      <c r="I338" s="31" t="s">
        <v>69</v>
      </c>
      <c r="J338" s="56">
        <v>0</v>
      </c>
      <c r="K338" s="56">
        <f>K337-O337</f>
        <v>27831.96</v>
      </c>
      <c r="L338" s="31">
        <f>IF((J338&lt;K338),J338,K338)</f>
        <v>0</v>
      </c>
      <c r="M338" s="31">
        <f>IF((L338&lt;0),(M334-(O337+O336+O335)),L338)</f>
        <v>0</v>
      </c>
      <c r="N338" s="31">
        <f>IF((L338&lt;0),(N334-(O335+O336+O337)),L338)</f>
        <v>0</v>
      </c>
      <c r="O338" s="31">
        <f>IF((J334="single"),M338,N338)</f>
        <v>0</v>
      </c>
    </row>
    <row r="339" spans="1:15" x14ac:dyDescent="0.25">
      <c r="A339" t="s">
        <v>70</v>
      </c>
      <c r="B339" s="31">
        <f>SUM(B335:B338)</f>
        <v>0</v>
      </c>
      <c r="G339" s="31">
        <f>SUM(G335:G338)</f>
        <v>0</v>
      </c>
      <c r="I339" s="31" t="s">
        <v>70</v>
      </c>
      <c r="J339" s="31">
        <f>SUM(J335:J338)</f>
        <v>0</v>
      </c>
      <c r="O339" s="31">
        <f>SUM(O335:O338)</f>
        <v>0</v>
      </c>
    </row>
    <row r="340" spans="1:15" x14ac:dyDescent="0.25">
      <c r="A340" s="55"/>
      <c r="B340" s="64"/>
      <c r="C340" s="55"/>
      <c r="I340" s="64"/>
      <c r="J340" s="64"/>
      <c r="K340" s="64"/>
    </row>
    <row r="341" spans="1:15" x14ac:dyDescent="0.25">
      <c r="A341" s="55"/>
      <c r="B341" s="64"/>
      <c r="C341" s="55"/>
      <c r="I341" s="64"/>
      <c r="J341" s="64"/>
      <c r="K341" s="64"/>
    </row>
    <row r="342" spans="1:15" x14ac:dyDescent="0.25">
      <c r="A342" s="55"/>
      <c r="B342" s="64"/>
      <c r="C342" s="55"/>
      <c r="I342" s="64"/>
      <c r="J342" s="64"/>
      <c r="K342" s="64"/>
    </row>
    <row r="343" spans="1:15" x14ac:dyDescent="0.25">
      <c r="A343" s="55"/>
      <c r="B343" s="64"/>
      <c r="C343" s="55"/>
      <c r="I343" s="64"/>
      <c r="J343" s="64"/>
      <c r="K343" s="64"/>
    </row>
    <row r="344" spans="1:15" x14ac:dyDescent="0.25">
      <c r="A344" s="19"/>
      <c r="B344" s="27" t="s">
        <v>65</v>
      </c>
      <c r="E344" s="31">
        <f>$B$2</f>
        <v>9751.9599999999991</v>
      </c>
      <c r="F344" s="31">
        <f>$I$2</f>
        <v>27831.96</v>
      </c>
      <c r="H344" s="63"/>
      <c r="I344" s="27"/>
      <c r="J344" s="27" t="s">
        <v>65</v>
      </c>
      <c r="M344" s="31">
        <f>$B$2</f>
        <v>9751.9599999999991</v>
      </c>
      <c r="N344" s="31">
        <f>$I$2</f>
        <v>27831.96</v>
      </c>
    </row>
    <row r="345" spans="1:15" x14ac:dyDescent="0.25">
      <c r="A345" t="s">
        <v>66</v>
      </c>
      <c r="B345" s="56">
        <v>0</v>
      </c>
      <c r="C345" s="56">
        <f>IF(B344="family",(F344),(E344))</f>
        <v>27831.96</v>
      </c>
      <c r="D345" s="31">
        <f>IF((B345&lt;C345),B345,C345)</f>
        <v>0</v>
      </c>
      <c r="E345" s="31">
        <f>IF((D345&lt;0),E344,D345)</f>
        <v>0</v>
      </c>
      <c r="F345" s="31">
        <f>IF((D345&lt;0),F344,D345)</f>
        <v>0</v>
      </c>
      <c r="G345" s="31">
        <f>IF((B344="single"),E345,F345)</f>
        <v>0</v>
      </c>
      <c r="I345" s="31" t="s">
        <v>66</v>
      </c>
      <c r="J345" s="56">
        <v>0</v>
      </c>
      <c r="K345" s="56">
        <f>IF(J344="family",(N344),(M344))</f>
        <v>27831.96</v>
      </c>
      <c r="L345" s="31">
        <f>IF((J345&lt;K345),J345,K345)</f>
        <v>0</v>
      </c>
      <c r="M345" s="31">
        <f>IF((L345&lt;0),M344,L345)</f>
        <v>0</v>
      </c>
      <c r="N345" s="31">
        <f>IF((L345&lt;0),N344,L345)</f>
        <v>0</v>
      </c>
      <c r="O345" s="31">
        <f>IF((J344="single"),M345,N345)</f>
        <v>0</v>
      </c>
    </row>
    <row r="346" spans="1:15" x14ac:dyDescent="0.25">
      <c r="A346" t="s">
        <v>67</v>
      </c>
      <c r="B346" s="56">
        <v>0</v>
      </c>
      <c r="C346" s="56">
        <f>C345-G345</f>
        <v>27831.96</v>
      </c>
      <c r="D346" s="31">
        <f>IF((B346&lt;C346),B346,C346)</f>
        <v>0</v>
      </c>
      <c r="E346" s="31">
        <f>IF((D346&lt;0),(E344-G345),D346)</f>
        <v>0</v>
      </c>
      <c r="F346" s="31">
        <f>IF((D346&lt;0),(F344-G345),D346)</f>
        <v>0</v>
      </c>
      <c r="G346" s="31">
        <f>IF((B344="single"),E346,F346)</f>
        <v>0</v>
      </c>
      <c r="I346" s="31" t="s">
        <v>67</v>
      </c>
      <c r="J346" s="56">
        <v>0</v>
      </c>
      <c r="K346" s="56">
        <f>K345-O345</f>
        <v>27831.96</v>
      </c>
      <c r="L346" s="31">
        <f>IF((J346&lt;K346),J346,K346)</f>
        <v>0</v>
      </c>
      <c r="M346" s="31">
        <f>IF((L346&lt;0),(M344-O345),L346)</f>
        <v>0</v>
      </c>
      <c r="N346" s="31">
        <f>IF((L346&lt;0),(N344-O345),L346)</f>
        <v>0</v>
      </c>
      <c r="O346" s="31">
        <f>IF((J344="single"),M346,N346)</f>
        <v>0</v>
      </c>
    </row>
    <row r="347" spans="1:15" x14ac:dyDescent="0.25">
      <c r="A347" t="s">
        <v>68</v>
      </c>
      <c r="B347" s="56">
        <v>0</v>
      </c>
      <c r="C347" s="56">
        <f>C346-G346</f>
        <v>27831.96</v>
      </c>
      <c r="D347" s="31">
        <f>IF((B347&lt;C347),B347,C347)</f>
        <v>0</v>
      </c>
      <c r="E347" s="31">
        <f>IF((D347&lt;0),(E344-(G346+G345)),D347)</f>
        <v>0</v>
      </c>
      <c r="F347" s="31">
        <f>IF((D347&lt;0),(F344-(G345+G346)),D347)</f>
        <v>0</v>
      </c>
      <c r="G347" s="31">
        <f>IF((B344="single"),E347,F347)</f>
        <v>0</v>
      </c>
      <c r="I347" s="31" t="s">
        <v>68</v>
      </c>
      <c r="J347" s="56">
        <v>0</v>
      </c>
      <c r="K347" s="56">
        <f>K346-O346</f>
        <v>27831.96</v>
      </c>
      <c r="L347" s="31">
        <f>IF((J347&lt;K347),J347,K347)</f>
        <v>0</v>
      </c>
      <c r="M347" s="31">
        <f>IF((L347&lt;0),(M344-(O346+O345)),L347)</f>
        <v>0</v>
      </c>
      <c r="N347" s="31">
        <f>IF((L347&lt;0),(N344-(O345+O346)),L347)</f>
        <v>0</v>
      </c>
      <c r="O347" s="31">
        <f>IF((J344="single"),M347,N347)</f>
        <v>0</v>
      </c>
    </row>
    <row r="348" spans="1:15" x14ac:dyDescent="0.25">
      <c r="A348" t="s">
        <v>69</v>
      </c>
      <c r="B348" s="56">
        <v>0</v>
      </c>
      <c r="C348" s="56">
        <f>C347-G347</f>
        <v>27831.96</v>
      </c>
      <c r="D348" s="31">
        <f>IF((B348&lt;C348),B348,C348)</f>
        <v>0</v>
      </c>
      <c r="E348" s="31">
        <f>IF((D348&lt;0),(E344-(G347+G346+G345)),D348)</f>
        <v>0</v>
      </c>
      <c r="F348" s="31">
        <f>IF((D348&lt;0),(F344-(G345+G346+G347)),D348)</f>
        <v>0</v>
      </c>
      <c r="G348" s="31">
        <f>IF((B344="single"),E348,F348)</f>
        <v>0</v>
      </c>
      <c r="I348" s="31" t="s">
        <v>69</v>
      </c>
      <c r="J348" s="56">
        <v>0</v>
      </c>
      <c r="K348" s="56">
        <f>K347-O347</f>
        <v>27831.96</v>
      </c>
      <c r="L348" s="31">
        <f>IF((J348&lt;K348),J348,K348)</f>
        <v>0</v>
      </c>
      <c r="M348" s="31">
        <f>IF((L348&lt;0),(M344-(O347+O346+O345)),L348)</f>
        <v>0</v>
      </c>
      <c r="N348" s="31">
        <f>IF((L348&lt;0),(N344-(O345+O346+O347)),L348)</f>
        <v>0</v>
      </c>
      <c r="O348" s="31">
        <f>IF((J344="single"),M348,N348)</f>
        <v>0</v>
      </c>
    </row>
    <row r="349" spans="1:15" x14ac:dyDescent="0.25">
      <c r="A349" t="s">
        <v>70</v>
      </c>
      <c r="B349" s="31">
        <f>SUM(B345:B348)</f>
        <v>0</v>
      </c>
      <c r="G349" s="31">
        <f>SUM(G345:G348)</f>
        <v>0</v>
      </c>
      <c r="I349" s="31" t="s">
        <v>70</v>
      </c>
      <c r="J349" s="31">
        <f>SUM(J345:J348)</f>
        <v>0</v>
      </c>
      <c r="O349" s="31">
        <f>SUM(O345:O348)</f>
        <v>0</v>
      </c>
    </row>
    <row r="350" spans="1:15" x14ac:dyDescent="0.25">
      <c r="A350" s="55"/>
      <c r="B350" s="64"/>
      <c r="C350" s="55"/>
      <c r="I350" s="64"/>
      <c r="J350" s="64"/>
      <c r="K350" s="64"/>
    </row>
    <row r="351" spans="1:15" x14ac:dyDescent="0.25">
      <c r="A351" s="55"/>
      <c r="B351" s="64"/>
      <c r="C351" s="55"/>
      <c r="I351" s="64"/>
      <c r="J351" s="64"/>
      <c r="K351" s="64"/>
    </row>
    <row r="352" spans="1:15" x14ac:dyDescent="0.25">
      <c r="A352" s="55"/>
      <c r="B352" s="64"/>
      <c r="C352" s="55"/>
      <c r="I352" s="64"/>
      <c r="J352" s="64"/>
      <c r="K352" s="64"/>
    </row>
    <row r="353" spans="1:15" x14ac:dyDescent="0.25">
      <c r="A353" s="55"/>
      <c r="B353" s="64"/>
      <c r="C353" s="55"/>
      <c r="I353" s="64"/>
      <c r="J353" s="64"/>
      <c r="K353" s="64"/>
    </row>
    <row r="354" spans="1:15" x14ac:dyDescent="0.25">
      <c r="A354" s="19"/>
      <c r="B354" s="27" t="s">
        <v>65</v>
      </c>
      <c r="E354" s="31">
        <f>$B$2</f>
        <v>9751.9599999999991</v>
      </c>
      <c r="F354" s="31">
        <f>$I$2</f>
        <v>27831.96</v>
      </c>
      <c r="H354" s="63"/>
      <c r="I354" s="27"/>
      <c r="J354" s="27" t="s">
        <v>65</v>
      </c>
      <c r="M354" s="31">
        <f>$B$2</f>
        <v>9751.9599999999991</v>
      </c>
      <c r="N354" s="31">
        <f>$I$2</f>
        <v>27831.96</v>
      </c>
    </row>
    <row r="355" spans="1:15" x14ac:dyDescent="0.25">
      <c r="A355" t="s">
        <v>66</v>
      </c>
      <c r="B355" s="56">
        <v>0</v>
      </c>
      <c r="C355" s="56">
        <f>IF(B354="family",(F354),(E354))</f>
        <v>27831.96</v>
      </c>
      <c r="D355" s="31">
        <f>IF((B355&lt;C355),B355,C355)</f>
        <v>0</v>
      </c>
      <c r="E355" s="31">
        <f>IF((D355&lt;0),E354,D355)</f>
        <v>0</v>
      </c>
      <c r="F355" s="31">
        <f>IF((D355&lt;0),F354,D355)</f>
        <v>0</v>
      </c>
      <c r="G355" s="31">
        <f>IF((B354="single"),E355,F355)</f>
        <v>0</v>
      </c>
      <c r="I355" s="31" t="s">
        <v>66</v>
      </c>
      <c r="J355" s="56">
        <v>0</v>
      </c>
      <c r="K355" s="56">
        <f>IF(J354="family",(N354),(M354))</f>
        <v>27831.96</v>
      </c>
      <c r="L355" s="31">
        <f>IF((J355&lt;K355),J355,K355)</f>
        <v>0</v>
      </c>
      <c r="M355" s="31">
        <f>IF((L355&lt;0),M354,L355)</f>
        <v>0</v>
      </c>
      <c r="N355" s="31">
        <f>IF((L355&lt;0),N354,L355)</f>
        <v>0</v>
      </c>
      <c r="O355" s="31">
        <f>IF((J354="single"),M355,N355)</f>
        <v>0</v>
      </c>
    </row>
    <row r="356" spans="1:15" x14ac:dyDescent="0.25">
      <c r="A356" t="s">
        <v>67</v>
      </c>
      <c r="B356" s="56">
        <v>0</v>
      </c>
      <c r="C356" s="56">
        <f>C355-G355</f>
        <v>27831.96</v>
      </c>
      <c r="D356" s="31">
        <f>IF((B356&lt;C356),B356,C356)</f>
        <v>0</v>
      </c>
      <c r="E356" s="31">
        <f>IF((D356&lt;0),(E354-G355),D356)</f>
        <v>0</v>
      </c>
      <c r="F356" s="31">
        <f>IF((D356&lt;0),(F354-G355),D356)</f>
        <v>0</v>
      </c>
      <c r="G356" s="31">
        <f>IF((B354="single"),E356,F356)</f>
        <v>0</v>
      </c>
      <c r="I356" s="31" t="s">
        <v>67</v>
      </c>
      <c r="J356" s="56">
        <v>0</v>
      </c>
      <c r="K356" s="56">
        <f>K355-O355</f>
        <v>27831.96</v>
      </c>
      <c r="L356" s="31">
        <f>IF((J356&lt;K356),J356,K356)</f>
        <v>0</v>
      </c>
      <c r="M356" s="31">
        <f>IF((L356&lt;0),(M354-O355),L356)</f>
        <v>0</v>
      </c>
      <c r="N356" s="31">
        <f>IF((L356&lt;0),(N354-O355),L356)</f>
        <v>0</v>
      </c>
      <c r="O356" s="31">
        <f>IF((J354="single"),M356,N356)</f>
        <v>0</v>
      </c>
    </row>
    <row r="357" spans="1:15" x14ac:dyDescent="0.25">
      <c r="A357" t="s">
        <v>68</v>
      </c>
      <c r="B357" s="56">
        <v>0</v>
      </c>
      <c r="C357" s="56">
        <f>C356-G356</f>
        <v>27831.96</v>
      </c>
      <c r="D357" s="31">
        <f>IF((B357&lt;C357),B357,C357)</f>
        <v>0</v>
      </c>
      <c r="E357" s="31">
        <f>IF((D357&lt;0),(E354-(G356+G355)),D357)</f>
        <v>0</v>
      </c>
      <c r="F357" s="31">
        <f>IF((D357&lt;0),(F354-(G355+G356)),D357)</f>
        <v>0</v>
      </c>
      <c r="G357" s="31">
        <f>IF((B354="single"),E357,F357)</f>
        <v>0</v>
      </c>
      <c r="I357" s="31" t="s">
        <v>68</v>
      </c>
      <c r="J357" s="56">
        <v>0</v>
      </c>
      <c r="K357" s="56">
        <f>K356-O356</f>
        <v>27831.96</v>
      </c>
      <c r="L357" s="31">
        <f>IF((J357&lt;K357),J357,K357)</f>
        <v>0</v>
      </c>
      <c r="M357" s="31">
        <f>IF((L357&lt;0),(M354-(O356+O355)),L357)</f>
        <v>0</v>
      </c>
      <c r="N357" s="31">
        <f>IF((L357&lt;0),(N354-(O355+O356)),L357)</f>
        <v>0</v>
      </c>
      <c r="O357" s="31">
        <f>IF((J354="single"),M357,N357)</f>
        <v>0</v>
      </c>
    </row>
    <row r="358" spans="1:15" x14ac:dyDescent="0.25">
      <c r="A358" t="s">
        <v>69</v>
      </c>
      <c r="B358" s="56">
        <v>0</v>
      </c>
      <c r="C358" s="56">
        <f>C357-G357</f>
        <v>27831.96</v>
      </c>
      <c r="D358" s="31">
        <f>IF((B358&lt;C358),B358,C358)</f>
        <v>0</v>
      </c>
      <c r="E358" s="31">
        <f>IF((D358&lt;0),(E354-(G357+G356+G355)),D358)</f>
        <v>0</v>
      </c>
      <c r="F358" s="31">
        <f>IF((D358&lt;0),(F354-(G355+G356+G357)),D358)</f>
        <v>0</v>
      </c>
      <c r="G358" s="31">
        <f>IF((B354="single"),E358,F358)</f>
        <v>0</v>
      </c>
      <c r="I358" s="31" t="s">
        <v>69</v>
      </c>
      <c r="J358" s="56">
        <v>0</v>
      </c>
      <c r="K358" s="56">
        <f>K357-O357</f>
        <v>27831.96</v>
      </c>
      <c r="L358" s="31">
        <f>IF((J358&lt;K358),J358,K358)</f>
        <v>0</v>
      </c>
      <c r="M358" s="31">
        <f>IF((L358&lt;0),(M354-(O357+O356+O355)),L358)</f>
        <v>0</v>
      </c>
      <c r="N358" s="31">
        <f>IF((L358&lt;0),(N354-(O355+O356+O357)),L358)</f>
        <v>0</v>
      </c>
      <c r="O358" s="31">
        <f>IF((J354="single"),M358,N358)</f>
        <v>0</v>
      </c>
    </row>
    <row r="359" spans="1:15" x14ac:dyDescent="0.25">
      <c r="A359" t="s">
        <v>70</v>
      </c>
      <c r="B359" s="31">
        <f>SUM(B355:B358)</f>
        <v>0</v>
      </c>
      <c r="G359" s="31">
        <f>SUM(G355:G358)</f>
        <v>0</v>
      </c>
      <c r="I359" s="31" t="s">
        <v>70</v>
      </c>
      <c r="J359" s="31">
        <f>SUM(J355:J358)</f>
        <v>0</v>
      </c>
      <c r="O359" s="31">
        <f>SUM(O355:O358)</f>
        <v>0</v>
      </c>
    </row>
    <row r="360" spans="1:15" x14ac:dyDescent="0.25">
      <c r="A360" s="55"/>
      <c r="B360" s="64"/>
      <c r="C360" s="55"/>
      <c r="I360" s="64"/>
      <c r="J360" s="64"/>
      <c r="K360" s="64"/>
    </row>
    <row r="361" spans="1:15" x14ac:dyDescent="0.25">
      <c r="A361" s="55"/>
      <c r="B361" s="64"/>
      <c r="C361" s="55"/>
      <c r="I361" s="64"/>
      <c r="J361" s="64"/>
      <c r="K361" s="64"/>
    </row>
    <row r="362" spans="1:15" x14ac:dyDescent="0.25">
      <c r="A362" s="55"/>
      <c r="B362" s="64"/>
      <c r="C362" s="55"/>
      <c r="I362" s="64"/>
      <c r="J362" s="64"/>
      <c r="K362" s="64"/>
    </row>
    <row r="363" spans="1:15" x14ac:dyDescent="0.25">
      <c r="A363" s="55"/>
      <c r="B363" s="64"/>
      <c r="C363" s="55"/>
      <c r="I363" s="64"/>
      <c r="J363" s="64"/>
      <c r="K363" s="64"/>
    </row>
  </sheetData>
  <sheetProtection algorithmName="SHA-512" hashValue="ul3oYbEMiL4GOznEi8vOrnpbDkRWRGCGWrdeSPA+YfKL+NEcf1eC4df0MEcMrQFJgFMM+DvRLP6s6W/jZ8N8ng==" saltValue="BEcC4WlXGQhfEJyua+5Htw==" spinCount="100000" sheet="1" objects="1" scenarios="1"/>
  <dataValidations count="1">
    <dataValidation type="list" allowBlank="1" showInputMessage="1" showErrorMessage="1" sqref="J94:K94 B4:C4 B14:C14 B34:C34 B64:C64 B74:C74 B44:C44 J34:K34 J44:K44 J64:K64 J74:K74 B84:C84 J104:K104 B114:C114 J114:K114 J4:K4 J14:K14 J84:K84 B24:C24 J24:K24 B54:C54 J54:K54 B94:C94 B104:C104 B124:C124 B134:C134 J124:K124 J134:K134 B144:C144 J144:K144 B154:C154 B164:C164 J154:K154 J164:K164 B174:C174 J174:K174 B184:C184 B194:C194 J184:K184 J194:K194 B204:C204 J204:K204 B214:C214 B224:C224 J214:K214 J224:K224 B234:C234 J234:K234 B244:C244 B254:C254 J244:K244 J254:K254 B264:C264 J264:K264 B274:C274 B284:C284 J274:K274 J284:K284 B294:C294 J294:K294 B304:C304 B314:C314 J304:K304 J314:K314 B324:C324 J324:K324 B334:C334 B344:C344 J334:K334 J344:K344 B354:C354 J354:K354" xr:uid="{00000000-0002-0000-0400-000000000000}">
      <formula1>"Single, Family"</formula1>
    </dataValidation>
  </dataValidations>
  <pageMargins left="0.7" right="0.7" top="0.75" bottom="0.75" header="0.3" footer="0.3"/>
  <pageSetup scale="83" orientation="portrait" r:id="rId1"/>
  <rowBreaks count="5" manualBreakCount="5">
    <brk id="53" max="16383" man="1"/>
    <brk id="103" max="16383" man="1"/>
    <brk id="153" max="16383" man="1"/>
    <brk id="203" max="16383" man="1"/>
    <brk id="253"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53"/>
  <sheetViews>
    <sheetView zoomScaleNormal="100" workbookViewId="0">
      <selection sqref="A1:XFD1048576"/>
    </sheetView>
  </sheetViews>
  <sheetFormatPr defaultRowHeight="15" x14ac:dyDescent="0.25"/>
  <cols>
    <col min="1" max="1" width="14.85546875" customWidth="1"/>
    <col min="2" max="2" width="14" bestFit="1" customWidth="1"/>
    <col min="3" max="3" width="12" bestFit="1" customWidth="1"/>
    <col min="5" max="5" width="2.140625" hidden="1" customWidth="1"/>
    <col min="6" max="6" width="1.85546875" customWidth="1"/>
    <col min="7" max="7" width="14.85546875" bestFit="1" customWidth="1"/>
    <col min="8" max="8" width="14" bestFit="1" customWidth="1"/>
    <col min="9" max="9" width="12" bestFit="1" customWidth="1"/>
    <col min="11" max="11" width="0" hidden="1" customWidth="1"/>
    <col min="12" max="12" width="2.140625" customWidth="1"/>
    <col min="13" max="13" width="14.42578125" customWidth="1"/>
    <col min="14" max="14" width="13.7109375" customWidth="1"/>
    <col min="15" max="15" width="11.5703125" bestFit="1" customWidth="1"/>
    <col min="17" max="17" width="0" hidden="1" customWidth="1"/>
    <col min="18" max="18" width="1.7109375" customWidth="1"/>
    <col min="19" max="19" width="24.85546875" customWidth="1"/>
    <col min="20" max="20" width="14.42578125" customWidth="1"/>
    <col min="21" max="21" width="11.5703125" bestFit="1" customWidth="1"/>
    <col min="23" max="23" width="0" hidden="1" customWidth="1"/>
    <col min="24" max="24" width="1.28515625" customWidth="1"/>
    <col min="25" max="25" width="11" bestFit="1" customWidth="1"/>
    <col min="26" max="26" width="12.5703125" bestFit="1" customWidth="1"/>
    <col min="27" max="27" width="11.5703125" bestFit="1" customWidth="1"/>
    <col min="29" max="29" width="0" hidden="1" customWidth="1"/>
  </cols>
  <sheetData>
    <row r="1" spans="1:17" s="19" customFormat="1" x14ac:dyDescent="0.25">
      <c r="A1" s="19" t="s">
        <v>114</v>
      </c>
    </row>
    <row r="2" spans="1:17" s="19" customFormat="1" x14ac:dyDescent="0.25">
      <c r="A2" s="241"/>
      <c r="B2" s="242"/>
      <c r="C2" s="242"/>
      <c r="D2" s="242"/>
      <c r="E2" s="242"/>
      <c r="F2" s="242"/>
      <c r="G2" s="242"/>
      <c r="H2" s="242"/>
      <c r="I2" s="242"/>
      <c r="J2" s="242"/>
      <c r="K2" s="242"/>
      <c r="L2" s="242"/>
      <c r="M2" s="242"/>
      <c r="N2" s="242"/>
      <c r="O2" s="242"/>
      <c r="P2" s="242"/>
      <c r="Q2" s="243"/>
    </row>
    <row r="3" spans="1:17" s="19" customFormat="1" x14ac:dyDescent="0.25">
      <c r="A3" s="244"/>
      <c r="B3" s="245"/>
      <c r="C3" s="245"/>
      <c r="D3" s="245"/>
      <c r="E3" s="245"/>
      <c r="F3" s="245"/>
      <c r="G3" s="245"/>
      <c r="H3" s="245"/>
      <c r="I3" s="245"/>
      <c r="J3" s="245"/>
      <c r="K3" s="245"/>
      <c r="L3" s="245"/>
      <c r="M3" s="245"/>
      <c r="N3" s="245"/>
      <c r="O3" s="245"/>
      <c r="P3" s="245"/>
      <c r="Q3" s="246"/>
    </row>
    <row r="4" spans="1:17" s="19" customFormat="1" x14ac:dyDescent="0.25">
      <c r="A4" s="244"/>
      <c r="B4" s="245"/>
      <c r="C4" s="245"/>
      <c r="D4" s="245"/>
      <c r="E4" s="245"/>
      <c r="F4" s="245"/>
      <c r="G4" s="245"/>
      <c r="H4" s="245"/>
      <c r="I4" s="245"/>
      <c r="J4" s="245"/>
      <c r="K4" s="245"/>
      <c r="L4" s="245"/>
      <c r="M4" s="245"/>
      <c r="N4" s="245"/>
      <c r="O4" s="245"/>
      <c r="P4" s="245"/>
      <c r="Q4" s="246"/>
    </row>
    <row r="5" spans="1:17" s="19" customFormat="1" x14ac:dyDescent="0.25">
      <c r="A5" s="244"/>
      <c r="B5" s="245"/>
      <c r="C5" s="245"/>
      <c r="D5" s="245"/>
      <c r="E5" s="245"/>
      <c r="F5" s="245"/>
      <c r="G5" s="245"/>
      <c r="H5" s="245"/>
      <c r="I5" s="245"/>
      <c r="J5" s="245"/>
      <c r="K5" s="245"/>
      <c r="L5" s="245"/>
      <c r="M5" s="245"/>
      <c r="N5" s="245"/>
      <c r="O5" s="245"/>
      <c r="P5" s="245"/>
      <c r="Q5" s="246"/>
    </row>
    <row r="6" spans="1:17" s="19" customFormat="1" x14ac:dyDescent="0.25">
      <c r="A6" s="244"/>
      <c r="B6" s="245"/>
      <c r="C6" s="245"/>
      <c r="D6" s="245"/>
      <c r="E6" s="245"/>
      <c r="F6" s="245"/>
      <c r="G6" s="245"/>
      <c r="H6" s="245"/>
      <c r="I6" s="245"/>
      <c r="J6" s="245"/>
      <c r="K6" s="245"/>
      <c r="L6" s="245"/>
      <c r="M6" s="245"/>
      <c r="N6" s="245"/>
      <c r="O6" s="245"/>
      <c r="P6" s="245"/>
      <c r="Q6" s="246"/>
    </row>
    <row r="7" spans="1:17" s="19" customFormat="1" x14ac:dyDescent="0.25">
      <c r="A7" s="244"/>
      <c r="B7" s="245"/>
      <c r="C7" s="245"/>
      <c r="D7" s="245"/>
      <c r="E7" s="245"/>
      <c r="F7" s="245"/>
      <c r="G7" s="245"/>
      <c r="H7" s="245"/>
      <c r="I7" s="245"/>
      <c r="J7" s="245"/>
      <c r="K7" s="245"/>
      <c r="L7" s="245"/>
      <c r="M7" s="245"/>
      <c r="N7" s="245"/>
      <c r="O7" s="245"/>
      <c r="P7" s="245"/>
      <c r="Q7" s="246"/>
    </row>
    <row r="8" spans="1:17" s="19" customFormat="1" x14ac:dyDescent="0.25">
      <c r="A8" s="244"/>
      <c r="B8" s="245"/>
      <c r="C8" s="245"/>
      <c r="D8" s="245"/>
      <c r="E8" s="245"/>
      <c r="F8" s="245"/>
      <c r="G8" s="245"/>
      <c r="H8" s="245"/>
      <c r="I8" s="245"/>
      <c r="J8" s="245"/>
      <c r="K8" s="245"/>
      <c r="L8" s="245"/>
      <c r="M8" s="245"/>
      <c r="N8" s="245"/>
      <c r="O8" s="245"/>
      <c r="P8" s="245"/>
      <c r="Q8" s="246"/>
    </row>
    <row r="9" spans="1:17" s="19" customFormat="1" x14ac:dyDescent="0.25">
      <c r="A9" s="247"/>
      <c r="B9" s="248"/>
      <c r="C9" s="248"/>
      <c r="D9" s="248"/>
      <c r="E9" s="248"/>
      <c r="F9" s="248"/>
      <c r="G9" s="248"/>
      <c r="H9" s="248"/>
      <c r="I9" s="248"/>
      <c r="J9" s="248"/>
      <c r="K9" s="248"/>
      <c r="L9" s="248"/>
      <c r="M9" s="248"/>
      <c r="N9" s="248"/>
      <c r="O9" s="248"/>
      <c r="P9" s="248"/>
      <c r="Q9" s="249"/>
    </row>
    <row r="10" spans="1:17" s="19" customFormat="1" ht="7.5" customHeight="1" x14ac:dyDescent="0.25"/>
    <row r="11" spans="1:17" s="19" customFormat="1" x14ac:dyDescent="0.25">
      <c r="A11" s="19" t="s">
        <v>118</v>
      </c>
    </row>
    <row r="12" spans="1:17" s="19" customFormat="1" x14ac:dyDescent="0.25">
      <c r="A12" s="241"/>
      <c r="B12" s="242"/>
      <c r="C12" s="242"/>
      <c r="D12" s="242"/>
      <c r="E12" s="242"/>
      <c r="F12" s="242"/>
      <c r="G12" s="242"/>
      <c r="H12" s="242"/>
      <c r="I12" s="242"/>
      <c r="J12" s="242"/>
      <c r="K12" s="242"/>
      <c r="L12" s="242"/>
      <c r="M12" s="242"/>
      <c r="N12" s="242"/>
      <c r="O12" s="242"/>
      <c r="P12" s="242"/>
      <c r="Q12" s="243"/>
    </row>
    <row r="13" spans="1:17" s="19" customFormat="1" x14ac:dyDescent="0.25">
      <c r="A13" s="244"/>
      <c r="B13" s="245"/>
      <c r="C13" s="245"/>
      <c r="D13" s="245"/>
      <c r="E13" s="245"/>
      <c r="F13" s="245"/>
      <c r="G13" s="245"/>
      <c r="H13" s="245"/>
      <c r="I13" s="245"/>
      <c r="J13" s="245"/>
      <c r="K13" s="245"/>
      <c r="L13" s="245"/>
      <c r="M13" s="245"/>
      <c r="N13" s="245"/>
      <c r="O13" s="245"/>
      <c r="P13" s="245"/>
      <c r="Q13" s="246"/>
    </row>
    <row r="14" spans="1:17" s="19" customFormat="1" x14ac:dyDescent="0.25">
      <c r="A14" s="244"/>
      <c r="B14" s="245"/>
      <c r="C14" s="245"/>
      <c r="D14" s="245"/>
      <c r="E14" s="245"/>
      <c r="F14" s="245"/>
      <c r="G14" s="245"/>
      <c r="H14" s="245"/>
      <c r="I14" s="245"/>
      <c r="J14" s="245"/>
      <c r="K14" s="245"/>
      <c r="L14" s="245"/>
      <c r="M14" s="245"/>
      <c r="N14" s="245"/>
      <c r="O14" s="245"/>
      <c r="P14" s="245"/>
      <c r="Q14" s="246"/>
    </row>
    <row r="15" spans="1:17" s="19" customFormat="1" x14ac:dyDescent="0.25">
      <c r="A15" s="244"/>
      <c r="B15" s="245"/>
      <c r="C15" s="245"/>
      <c r="D15" s="245"/>
      <c r="E15" s="245"/>
      <c r="F15" s="245"/>
      <c r="G15" s="245"/>
      <c r="H15" s="245"/>
      <c r="I15" s="245"/>
      <c r="J15" s="245"/>
      <c r="K15" s="245"/>
      <c r="L15" s="245"/>
      <c r="M15" s="245"/>
      <c r="N15" s="245"/>
      <c r="O15" s="245"/>
      <c r="P15" s="245"/>
      <c r="Q15" s="246"/>
    </row>
    <row r="16" spans="1:17" s="19" customFormat="1" x14ac:dyDescent="0.25">
      <c r="A16" s="244"/>
      <c r="B16" s="245"/>
      <c r="C16" s="245"/>
      <c r="D16" s="245"/>
      <c r="E16" s="245"/>
      <c r="F16" s="245"/>
      <c r="G16" s="245"/>
      <c r="H16" s="245"/>
      <c r="I16" s="245"/>
      <c r="J16" s="245"/>
      <c r="K16" s="245"/>
      <c r="L16" s="245"/>
      <c r="M16" s="245"/>
      <c r="N16" s="245"/>
      <c r="O16" s="245"/>
      <c r="P16" s="245"/>
      <c r="Q16" s="246"/>
    </row>
    <row r="17" spans="1:29" s="19" customFormat="1" x14ac:dyDescent="0.25">
      <c r="A17" s="244"/>
      <c r="B17" s="245"/>
      <c r="C17" s="245"/>
      <c r="D17" s="245"/>
      <c r="E17" s="245"/>
      <c r="F17" s="245"/>
      <c r="G17" s="245"/>
      <c r="H17" s="245"/>
      <c r="I17" s="245"/>
      <c r="J17" s="245"/>
      <c r="K17" s="245"/>
      <c r="L17" s="245"/>
      <c r="M17" s="245"/>
      <c r="N17" s="245"/>
      <c r="O17" s="245"/>
      <c r="P17" s="245"/>
      <c r="Q17" s="246"/>
    </row>
    <row r="18" spans="1:29" s="19" customFormat="1" x14ac:dyDescent="0.25">
      <c r="A18" s="244"/>
      <c r="B18" s="245"/>
      <c r="C18" s="245"/>
      <c r="D18" s="245"/>
      <c r="E18" s="245"/>
      <c r="F18" s="245"/>
      <c r="G18" s="245"/>
      <c r="H18" s="245"/>
      <c r="I18" s="245"/>
      <c r="J18" s="245"/>
      <c r="K18" s="245"/>
      <c r="L18" s="245"/>
      <c r="M18" s="245"/>
      <c r="N18" s="245"/>
      <c r="O18" s="245"/>
      <c r="P18" s="245"/>
      <c r="Q18" s="246"/>
    </row>
    <row r="19" spans="1:29" s="19" customFormat="1" x14ac:dyDescent="0.25">
      <c r="A19" s="247"/>
      <c r="B19" s="248"/>
      <c r="C19" s="248"/>
      <c r="D19" s="248"/>
      <c r="E19" s="248"/>
      <c r="F19" s="248"/>
      <c r="G19" s="248"/>
      <c r="H19" s="248"/>
      <c r="I19" s="248"/>
      <c r="J19" s="248"/>
      <c r="K19" s="248"/>
      <c r="L19" s="248"/>
      <c r="M19" s="248"/>
      <c r="N19" s="248"/>
      <c r="O19" s="248"/>
      <c r="P19" s="248"/>
      <c r="Q19" s="249"/>
    </row>
    <row r="20" spans="1:29" s="19" customFormat="1" ht="7.5" customHeight="1" x14ac:dyDescent="0.25"/>
    <row r="21" spans="1:29" s="19" customFormat="1" x14ac:dyDescent="0.25">
      <c r="A21" s="19" t="s">
        <v>115</v>
      </c>
    </row>
    <row r="22" spans="1:29" s="19" customFormat="1" x14ac:dyDescent="0.25">
      <c r="A22" s="241"/>
      <c r="B22" s="242"/>
      <c r="C22" s="242"/>
      <c r="D22" s="242"/>
      <c r="E22" s="242"/>
      <c r="F22" s="242"/>
      <c r="G22" s="242"/>
      <c r="H22" s="242"/>
      <c r="I22" s="242"/>
      <c r="J22" s="242"/>
      <c r="K22" s="242"/>
      <c r="L22" s="242"/>
      <c r="M22" s="242"/>
      <c r="N22" s="242"/>
      <c r="O22" s="242"/>
      <c r="P22" s="242"/>
      <c r="Q22" s="243"/>
    </row>
    <row r="23" spans="1:29" s="19" customFormat="1" x14ac:dyDescent="0.25">
      <c r="A23" s="244"/>
      <c r="B23" s="245"/>
      <c r="C23" s="245"/>
      <c r="D23" s="245"/>
      <c r="E23" s="245"/>
      <c r="F23" s="245"/>
      <c r="G23" s="245"/>
      <c r="H23" s="245"/>
      <c r="I23" s="245"/>
      <c r="J23" s="245"/>
      <c r="K23" s="245"/>
      <c r="L23" s="245"/>
      <c r="M23" s="245"/>
      <c r="N23" s="245"/>
      <c r="O23" s="245"/>
      <c r="P23" s="245"/>
      <c r="Q23" s="246"/>
    </row>
    <row r="24" spans="1:29" s="19" customFormat="1" x14ac:dyDescent="0.25">
      <c r="A24" s="244"/>
      <c r="B24" s="245"/>
      <c r="C24" s="245"/>
      <c r="D24" s="245"/>
      <c r="E24" s="245"/>
      <c r="F24" s="245"/>
      <c r="G24" s="245"/>
      <c r="H24" s="245"/>
      <c r="I24" s="245"/>
      <c r="J24" s="245"/>
      <c r="K24" s="245"/>
      <c r="L24" s="245"/>
      <c r="M24" s="245"/>
      <c r="N24" s="245"/>
      <c r="O24" s="245"/>
      <c r="P24" s="245"/>
      <c r="Q24" s="246"/>
    </row>
    <row r="25" spans="1:29" s="19" customFormat="1" x14ac:dyDescent="0.25">
      <c r="A25" s="244"/>
      <c r="B25" s="245"/>
      <c r="C25" s="245"/>
      <c r="D25" s="245"/>
      <c r="E25" s="245"/>
      <c r="F25" s="245"/>
      <c r="G25" s="245"/>
      <c r="H25" s="245"/>
      <c r="I25" s="245"/>
      <c r="J25" s="245"/>
      <c r="K25" s="245"/>
      <c r="L25" s="245"/>
      <c r="M25" s="245"/>
      <c r="N25" s="245"/>
      <c r="O25" s="245"/>
      <c r="P25" s="245"/>
      <c r="Q25" s="246"/>
    </row>
    <row r="26" spans="1:29" s="19" customFormat="1" x14ac:dyDescent="0.25">
      <c r="A26" s="244"/>
      <c r="B26" s="245"/>
      <c r="C26" s="245"/>
      <c r="D26" s="245"/>
      <c r="E26" s="245"/>
      <c r="F26" s="245"/>
      <c r="G26" s="245"/>
      <c r="H26" s="245"/>
      <c r="I26" s="245"/>
      <c r="J26" s="245"/>
      <c r="K26" s="245"/>
      <c r="L26" s="245"/>
      <c r="M26" s="245"/>
      <c r="N26" s="245"/>
      <c r="O26" s="245"/>
      <c r="P26" s="245"/>
      <c r="Q26" s="246"/>
    </row>
    <row r="27" spans="1:29" s="19" customFormat="1" x14ac:dyDescent="0.25">
      <c r="A27" s="244"/>
      <c r="B27" s="245"/>
      <c r="C27" s="245"/>
      <c r="D27" s="245"/>
      <c r="E27" s="245"/>
      <c r="F27" s="245"/>
      <c r="G27" s="245"/>
      <c r="H27" s="245"/>
      <c r="I27" s="245"/>
      <c r="J27" s="245"/>
      <c r="K27" s="245"/>
      <c r="L27" s="245"/>
      <c r="M27" s="245"/>
      <c r="N27" s="245"/>
      <c r="O27" s="245"/>
      <c r="P27" s="245"/>
      <c r="Q27" s="246"/>
    </row>
    <row r="28" spans="1:29" s="19" customFormat="1" x14ac:dyDescent="0.25">
      <c r="A28" s="244"/>
      <c r="B28" s="245"/>
      <c r="C28" s="245"/>
      <c r="D28" s="245"/>
      <c r="E28" s="245"/>
      <c r="F28" s="245"/>
      <c r="G28" s="245"/>
      <c r="H28" s="245"/>
      <c r="I28" s="245"/>
      <c r="J28" s="245"/>
      <c r="K28" s="245"/>
      <c r="L28" s="245"/>
      <c r="M28" s="245"/>
      <c r="N28" s="245"/>
      <c r="O28" s="245"/>
      <c r="P28" s="245"/>
      <c r="Q28" s="246"/>
    </row>
    <row r="29" spans="1:29" s="19" customFormat="1" x14ac:dyDescent="0.25">
      <c r="A29" s="247"/>
      <c r="B29" s="248"/>
      <c r="C29" s="248"/>
      <c r="D29" s="248"/>
      <c r="E29" s="248"/>
      <c r="F29" s="248"/>
      <c r="G29" s="248"/>
      <c r="H29" s="248"/>
      <c r="I29" s="248"/>
      <c r="J29" s="248"/>
      <c r="K29" s="248"/>
      <c r="L29" s="248"/>
      <c r="M29" s="248"/>
      <c r="N29" s="248"/>
      <c r="O29" s="248"/>
      <c r="P29" s="248"/>
      <c r="Q29" s="249"/>
    </row>
    <row r="30" spans="1:29" s="19" customFormat="1" x14ac:dyDescent="0.25">
      <c r="A30" s="117"/>
      <c r="B30" s="117"/>
      <c r="C30" s="117"/>
      <c r="D30" s="117"/>
      <c r="E30" s="117"/>
      <c r="F30" s="117"/>
      <c r="G30" s="117"/>
      <c r="H30" s="117"/>
      <c r="I30" s="117"/>
      <c r="J30" s="117"/>
      <c r="K30" s="117"/>
      <c r="L30" s="117"/>
      <c r="M30" s="117"/>
      <c r="N30" s="117"/>
      <c r="O30" s="117"/>
      <c r="P30" s="117"/>
      <c r="Q30" s="117"/>
    </row>
    <row r="31" spans="1:29" s="40" customFormat="1" ht="90" x14ac:dyDescent="0.25">
      <c r="A31" s="157" t="s">
        <v>131</v>
      </c>
      <c r="B31" s="158"/>
      <c r="C31" s="158"/>
      <c r="D31" s="159"/>
      <c r="F31" s="160"/>
      <c r="G31" s="161" t="s">
        <v>132</v>
      </c>
      <c r="H31" s="162"/>
      <c r="I31" s="162"/>
      <c r="J31" s="163"/>
      <c r="K31" s="164"/>
      <c r="L31" s="160"/>
      <c r="M31" s="165" t="s">
        <v>133</v>
      </c>
      <c r="N31" s="166"/>
      <c r="O31" s="166"/>
      <c r="P31" s="166"/>
      <c r="Q31" s="167"/>
      <c r="R31" s="160"/>
      <c r="S31" s="168" t="s">
        <v>134</v>
      </c>
      <c r="T31" s="169"/>
      <c r="U31" s="169"/>
      <c r="V31" s="170"/>
      <c r="X31" s="160"/>
      <c r="Y31" s="171" t="s">
        <v>135</v>
      </c>
      <c r="Z31" s="172"/>
      <c r="AA31" s="172"/>
      <c r="AB31" s="173"/>
    </row>
    <row r="32" spans="1:29" s="62" customFormat="1" ht="90" x14ac:dyDescent="0.25">
      <c r="A32" s="174" t="s">
        <v>125</v>
      </c>
      <c r="B32" s="175" t="s">
        <v>126</v>
      </c>
      <c r="C32" s="175" t="s">
        <v>127</v>
      </c>
      <c r="D32" s="176" t="s">
        <v>128</v>
      </c>
      <c r="E32" s="62" t="s">
        <v>129</v>
      </c>
      <c r="F32" s="177"/>
      <c r="G32" s="178" t="s">
        <v>125</v>
      </c>
      <c r="H32" s="179" t="s">
        <v>126</v>
      </c>
      <c r="I32" s="179" t="s">
        <v>127</v>
      </c>
      <c r="J32" s="180" t="s">
        <v>128</v>
      </c>
      <c r="K32" s="181" t="s">
        <v>129</v>
      </c>
      <c r="L32" s="177"/>
      <c r="M32" s="182" t="s">
        <v>125</v>
      </c>
      <c r="N32" s="183" t="s">
        <v>126</v>
      </c>
      <c r="O32" s="183" t="s">
        <v>127</v>
      </c>
      <c r="P32" s="183" t="s">
        <v>128</v>
      </c>
      <c r="Q32" s="184" t="s">
        <v>129</v>
      </c>
      <c r="R32" s="177"/>
      <c r="S32" s="185" t="s">
        <v>125</v>
      </c>
      <c r="T32" s="186" t="s">
        <v>126</v>
      </c>
      <c r="U32" s="186" t="s">
        <v>127</v>
      </c>
      <c r="V32" s="187" t="s">
        <v>128</v>
      </c>
      <c r="W32" s="62" t="s">
        <v>129</v>
      </c>
      <c r="X32" s="177"/>
      <c r="Y32" s="188" t="s">
        <v>125</v>
      </c>
      <c r="Z32" s="189" t="s">
        <v>126</v>
      </c>
      <c r="AA32" s="189" t="s">
        <v>127</v>
      </c>
      <c r="AB32" s="190" t="s">
        <v>128</v>
      </c>
      <c r="AC32" s="62" t="s">
        <v>129</v>
      </c>
    </row>
    <row r="33" spans="1:29" s="19" customFormat="1" x14ac:dyDescent="0.25">
      <c r="A33" s="118"/>
      <c r="B33" s="119"/>
      <c r="C33" s="119"/>
      <c r="D33" s="120"/>
      <c r="E33" s="27">
        <f>(B33+C33)*D33</f>
        <v>0</v>
      </c>
      <c r="F33" s="152"/>
      <c r="G33" s="121"/>
      <c r="H33" s="122"/>
      <c r="I33" s="122"/>
      <c r="J33" s="123"/>
      <c r="K33" s="124">
        <f>(H33+I33)*J33</f>
        <v>0</v>
      </c>
      <c r="L33" s="152"/>
      <c r="M33" s="125"/>
      <c r="N33" s="126"/>
      <c r="O33" s="126"/>
      <c r="P33" s="127"/>
      <c r="Q33" s="128">
        <f>(N33+O33)*P33</f>
        <v>0</v>
      </c>
      <c r="R33" s="152"/>
      <c r="S33" s="129"/>
      <c r="T33" s="130"/>
      <c r="U33" s="130"/>
      <c r="V33" s="131"/>
      <c r="W33" s="27">
        <f>(T33+U33)*V33</f>
        <v>0</v>
      </c>
      <c r="X33" s="152"/>
      <c r="Y33" s="132"/>
      <c r="Z33" s="133"/>
      <c r="AA33" s="133"/>
      <c r="AB33" s="134"/>
      <c r="AC33" s="27">
        <f>(Z33+AA33)*AB33</f>
        <v>0</v>
      </c>
    </row>
    <row r="34" spans="1:29" s="19" customFormat="1" x14ac:dyDescent="0.25">
      <c r="A34" s="118"/>
      <c r="B34" s="119"/>
      <c r="C34" s="119"/>
      <c r="D34" s="120"/>
      <c r="E34" s="27">
        <f t="shared" ref="E34:E55" si="0">(B34+C34)*D34</f>
        <v>0</v>
      </c>
      <c r="F34" s="152"/>
      <c r="G34" s="121"/>
      <c r="H34" s="122"/>
      <c r="I34" s="122"/>
      <c r="J34" s="123"/>
      <c r="K34" s="124">
        <f t="shared" ref="K34:K55" si="1">(H34+I34)*J34</f>
        <v>0</v>
      </c>
      <c r="L34" s="152"/>
      <c r="M34" s="125"/>
      <c r="N34" s="126"/>
      <c r="O34" s="126"/>
      <c r="P34" s="127"/>
      <c r="Q34" s="128">
        <f t="shared" ref="Q34:Q55" si="2">(N34+O34)*P34</f>
        <v>0</v>
      </c>
      <c r="R34" s="152"/>
      <c r="S34" s="129"/>
      <c r="T34" s="130"/>
      <c r="U34" s="130"/>
      <c r="V34" s="131"/>
      <c r="W34" s="27">
        <f t="shared" ref="W34:W55" si="3">(T34+U34)*V34</f>
        <v>0</v>
      </c>
      <c r="X34" s="152"/>
      <c r="Y34" s="132"/>
      <c r="Z34" s="133"/>
      <c r="AA34" s="133"/>
      <c r="AB34" s="134"/>
      <c r="AC34" s="27">
        <f t="shared" ref="AC34:AC55" si="4">(Z34+AA34)*AB34</f>
        <v>0</v>
      </c>
    </row>
    <row r="35" spans="1:29" s="19" customFormat="1" x14ac:dyDescent="0.25">
      <c r="A35" s="118"/>
      <c r="B35" s="119"/>
      <c r="C35" s="119"/>
      <c r="D35" s="120"/>
      <c r="E35" s="27">
        <f t="shared" si="0"/>
        <v>0</v>
      </c>
      <c r="F35" s="152"/>
      <c r="G35" s="121"/>
      <c r="H35" s="122"/>
      <c r="I35" s="122"/>
      <c r="J35" s="123"/>
      <c r="K35" s="124">
        <f t="shared" si="1"/>
        <v>0</v>
      </c>
      <c r="L35" s="152"/>
      <c r="M35" s="125"/>
      <c r="N35" s="126"/>
      <c r="O35" s="126"/>
      <c r="P35" s="127"/>
      <c r="Q35" s="128">
        <f t="shared" si="2"/>
        <v>0</v>
      </c>
      <c r="R35" s="152"/>
      <c r="S35" s="129"/>
      <c r="T35" s="130"/>
      <c r="U35" s="130"/>
      <c r="V35" s="131"/>
      <c r="W35" s="27">
        <f t="shared" si="3"/>
        <v>0</v>
      </c>
      <c r="X35" s="152"/>
      <c r="Y35" s="132"/>
      <c r="Z35" s="133"/>
      <c r="AA35" s="133"/>
      <c r="AB35" s="134"/>
      <c r="AC35" s="27">
        <f t="shared" si="4"/>
        <v>0</v>
      </c>
    </row>
    <row r="36" spans="1:29" s="19" customFormat="1" x14ac:dyDescent="0.25">
      <c r="A36" s="118"/>
      <c r="B36" s="119"/>
      <c r="C36" s="119"/>
      <c r="D36" s="120"/>
      <c r="E36" s="27">
        <f t="shared" si="0"/>
        <v>0</v>
      </c>
      <c r="F36" s="152"/>
      <c r="G36" s="121"/>
      <c r="H36" s="122"/>
      <c r="I36" s="122"/>
      <c r="J36" s="123"/>
      <c r="K36" s="124">
        <f t="shared" si="1"/>
        <v>0</v>
      </c>
      <c r="L36" s="152"/>
      <c r="M36" s="125"/>
      <c r="N36" s="126"/>
      <c r="O36" s="126"/>
      <c r="P36" s="127"/>
      <c r="Q36" s="128">
        <f t="shared" si="2"/>
        <v>0</v>
      </c>
      <c r="R36" s="152"/>
      <c r="S36" s="129"/>
      <c r="T36" s="130"/>
      <c r="U36" s="130"/>
      <c r="V36" s="131"/>
      <c r="W36" s="27">
        <f t="shared" si="3"/>
        <v>0</v>
      </c>
      <c r="X36" s="152"/>
      <c r="Y36" s="132"/>
      <c r="Z36" s="133"/>
      <c r="AA36" s="133"/>
      <c r="AB36" s="134"/>
      <c r="AC36" s="27">
        <f t="shared" si="4"/>
        <v>0</v>
      </c>
    </row>
    <row r="37" spans="1:29" s="19" customFormat="1" x14ac:dyDescent="0.25">
      <c r="A37" s="118"/>
      <c r="B37" s="119"/>
      <c r="C37" s="119"/>
      <c r="D37" s="120"/>
      <c r="E37" s="27">
        <f t="shared" si="0"/>
        <v>0</v>
      </c>
      <c r="F37" s="152"/>
      <c r="G37" s="121"/>
      <c r="H37" s="122"/>
      <c r="I37" s="122"/>
      <c r="J37" s="123"/>
      <c r="K37" s="124">
        <f t="shared" si="1"/>
        <v>0</v>
      </c>
      <c r="L37" s="152"/>
      <c r="M37" s="125"/>
      <c r="N37" s="126"/>
      <c r="O37" s="126"/>
      <c r="P37" s="127"/>
      <c r="Q37" s="128">
        <f t="shared" si="2"/>
        <v>0</v>
      </c>
      <c r="R37" s="152"/>
      <c r="S37" s="129"/>
      <c r="T37" s="130"/>
      <c r="U37" s="130"/>
      <c r="V37" s="131"/>
      <c r="W37" s="27">
        <f t="shared" si="3"/>
        <v>0</v>
      </c>
      <c r="X37" s="152"/>
      <c r="Y37" s="132"/>
      <c r="Z37" s="133"/>
      <c r="AA37" s="133"/>
      <c r="AB37" s="134"/>
      <c r="AC37" s="27">
        <f t="shared" si="4"/>
        <v>0</v>
      </c>
    </row>
    <row r="38" spans="1:29" s="19" customFormat="1" x14ac:dyDescent="0.25">
      <c r="A38" s="118"/>
      <c r="B38" s="119"/>
      <c r="C38" s="119"/>
      <c r="D38" s="120"/>
      <c r="E38" s="27">
        <f t="shared" si="0"/>
        <v>0</v>
      </c>
      <c r="F38" s="152"/>
      <c r="G38" s="121"/>
      <c r="H38" s="122"/>
      <c r="I38" s="122"/>
      <c r="J38" s="123"/>
      <c r="K38" s="124">
        <f t="shared" si="1"/>
        <v>0</v>
      </c>
      <c r="L38" s="152"/>
      <c r="M38" s="125"/>
      <c r="N38" s="126"/>
      <c r="O38" s="126"/>
      <c r="P38" s="127"/>
      <c r="Q38" s="128">
        <f t="shared" si="2"/>
        <v>0</v>
      </c>
      <c r="R38" s="152"/>
      <c r="S38" s="129"/>
      <c r="T38" s="130"/>
      <c r="U38" s="130"/>
      <c r="V38" s="131"/>
      <c r="W38" s="27">
        <f t="shared" si="3"/>
        <v>0</v>
      </c>
      <c r="X38" s="152"/>
      <c r="Y38" s="132"/>
      <c r="Z38" s="133"/>
      <c r="AA38" s="133"/>
      <c r="AB38" s="134"/>
      <c r="AC38" s="27">
        <f t="shared" si="4"/>
        <v>0</v>
      </c>
    </row>
    <row r="39" spans="1:29" s="19" customFormat="1" x14ac:dyDescent="0.25">
      <c r="A39" s="118"/>
      <c r="B39" s="119"/>
      <c r="C39" s="119"/>
      <c r="D39" s="120"/>
      <c r="E39" s="27">
        <f t="shared" si="0"/>
        <v>0</v>
      </c>
      <c r="F39" s="152"/>
      <c r="G39" s="121"/>
      <c r="H39" s="122"/>
      <c r="I39" s="122"/>
      <c r="J39" s="123"/>
      <c r="K39" s="124">
        <f t="shared" si="1"/>
        <v>0</v>
      </c>
      <c r="L39" s="152"/>
      <c r="M39" s="125"/>
      <c r="N39" s="126"/>
      <c r="O39" s="126"/>
      <c r="P39" s="127"/>
      <c r="Q39" s="128">
        <f t="shared" si="2"/>
        <v>0</v>
      </c>
      <c r="R39" s="152"/>
      <c r="S39" s="129"/>
      <c r="T39" s="130"/>
      <c r="U39" s="130"/>
      <c r="V39" s="131"/>
      <c r="W39" s="27">
        <f t="shared" si="3"/>
        <v>0</v>
      </c>
      <c r="X39" s="152"/>
      <c r="Y39" s="132"/>
      <c r="Z39" s="133"/>
      <c r="AA39" s="133"/>
      <c r="AB39" s="134"/>
      <c r="AC39" s="27">
        <f t="shared" si="4"/>
        <v>0</v>
      </c>
    </row>
    <row r="40" spans="1:29" s="19" customFormat="1" x14ac:dyDescent="0.25">
      <c r="A40" s="118"/>
      <c r="B40" s="119"/>
      <c r="C40" s="119"/>
      <c r="D40" s="120"/>
      <c r="E40" s="27">
        <f t="shared" si="0"/>
        <v>0</v>
      </c>
      <c r="F40" s="152"/>
      <c r="G40" s="121"/>
      <c r="H40" s="122"/>
      <c r="I40" s="122"/>
      <c r="J40" s="123"/>
      <c r="K40" s="124">
        <f t="shared" si="1"/>
        <v>0</v>
      </c>
      <c r="L40" s="152"/>
      <c r="M40" s="125"/>
      <c r="N40" s="126"/>
      <c r="O40" s="126"/>
      <c r="P40" s="127"/>
      <c r="Q40" s="128">
        <f t="shared" si="2"/>
        <v>0</v>
      </c>
      <c r="R40" s="152"/>
      <c r="S40" s="129"/>
      <c r="T40" s="130"/>
      <c r="U40" s="130"/>
      <c r="V40" s="131"/>
      <c r="W40" s="27">
        <f t="shared" si="3"/>
        <v>0</v>
      </c>
      <c r="X40" s="152"/>
      <c r="Y40" s="132"/>
      <c r="Z40" s="133"/>
      <c r="AA40" s="133"/>
      <c r="AB40" s="134"/>
      <c r="AC40" s="27">
        <f t="shared" si="4"/>
        <v>0</v>
      </c>
    </row>
    <row r="41" spans="1:29" s="19" customFormat="1" x14ac:dyDescent="0.25">
      <c r="A41" s="118"/>
      <c r="B41" s="119"/>
      <c r="C41" s="119"/>
      <c r="D41" s="120"/>
      <c r="E41" s="27">
        <f t="shared" si="0"/>
        <v>0</v>
      </c>
      <c r="F41" s="152"/>
      <c r="G41" s="121"/>
      <c r="H41" s="122"/>
      <c r="I41" s="122"/>
      <c r="J41" s="123"/>
      <c r="K41" s="124">
        <f t="shared" si="1"/>
        <v>0</v>
      </c>
      <c r="L41" s="152"/>
      <c r="M41" s="125"/>
      <c r="N41" s="126"/>
      <c r="O41" s="126"/>
      <c r="P41" s="127"/>
      <c r="Q41" s="128">
        <f t="shared" si="2"/>
        <v>0</v>
      </c>
      <c r="R41" s="152"/>
      <c r="S41" s="129"/>
      <c r="T41" s="130"/>
      <c r="U41" s="130"/>
      <c r="V41" s="131"/>
      <c r="W41" s="27">
        <f t="shared" si="3"/>
        <v>0</v>
      </c>
      <c r="X41" s="152"/>
      <c r="Y41" s="132"/>
      <c r="Z41" s="133"/>
      <c r="AA41" s="133"/>
      <c r="AB41" s="134"/>
      <c r="AC41" s="27">
        <f t="shared" si="4"/>
        <v>0</v>
      </c>
    </row>
    <row r="42" spans="1:29" s="19" customFormat="1" x14ac:dyDescent="0.25">
      <c r="A42" s="118"/>
      <c r="B42" s="119"/>
      <c r="C42" s="119"/>
      <c r="D42" s="120"/>
      <c r="E42" s="27">
        <f t="shared" si="0"/>
        <v>0</v>
      </c>
      <c r="F42" s="152"/>
      <c r="G42" s="121"/>
      <c r="H42" s="122"/>
      <c r="I42" s="122"/>
      <c r="J42" s="123"/>
      <c r="K42" s="124">
        <f t="shared" si="1"/>
        <v>0</v>
      </c>
      <c r="L42" s="152"/>
      <c r="M42" s="125"/>
      <c r="N42" s="126"/>
      <c r="O42" s="126"/>
      <c r="P42" s="127"/>
      <c r="Q42" s="128">
        <f t="shared" si="2"/>
        <v>0</v>
      </c>
      <c r="R42" s="152"/>
      <c r="S42" s="129"/>
      <c r="T42" s="130"/>
      <c r="U42" s="130"/>
      <c r="V42" s="131"/>
      <c r="W42" s="27">
        <f t="shared" si="3"/>
        <v>0</v>
      </c>
      <c r="X42" s="152"/>
      <c r="Y42" s="132"/>
      <c r="Z42" s="133"/>
      <c r="AA42" s="133"/>
      <c r="AB42" s="134"/>
      <c r="AC42" s="27">
        <f t="shared" si="4"/>
        <v>0</v>
      </c>
    </row>
    <row r="43" spans="1:29" s="19" customFormat="1" x14ac:dyDescent="0.25">
      <c r="A43" s="118"/>
      <c r="B43" s="119"/>
      <c r="C43" s="119"/>
      <c r="D43" s="120"/>
      <c r="E43" s="27">
        <f t="shared" si="0"/>
        <v>0</v>
      </c>
      <c r="F43" s="152"/>
      <c r="G43" s="121"/>
      <c r="H43" s="122"/>
      <c r="I43" s="122"/>
      <c r="J43" s="123"/>
      <c r="K43" s="124">
        <f t="shared" si="1"/>
        <v>0</v>
      </c>
      <c r="L43" s="152"/>
      <c r="M43" s="125"/>
      <c r="N43" s="126"/>
      <c r="O43" s="126"/>
      <c r="P43" s="127"/>
      <c r="Q43" s="128">
        <f t="shared" si="2"/>
        <v>0</v>
      </c>
      <c r="R43" s="152"/>
      <c r="S43" s="129"/>
      <c r="T43" s="130"/>
      <c r="U43" s="130"/>
      <c r="V43" s="131"/>
      <c r="W43" s="27">
        <f t="shared" si="3"/>
        <v>0</v>
      </c>
      <c r="X43" s="152"/>
      <c r="Y43" s="132"/>
      <c r="Z43" s="133"/>
      <c r="AA43" s="133"/>
      <c r="AB43" s="134"/>
      <c r="AC43" s="27">
        <f t="shared" si="4"/>
        <v>0</v>
      </c>
    </row>
    <row r="44" spans="1:29" s="19" customFormat="1" x14ac:dyDescent="0.25">
      <c r="A44" s="118"/>
      <c r="B44" s="119"/>
      <c r="C44" s="119"/>
      <c r="D44" s="120"/>
      <c r="E44" s="27">
        <f t="shared" si="0"/>
        <v>0</v>
      </c>
      <c r="F44" s="152"/>
      <c r="G44" s="121"/>
      <c r="H44" s="122"/>
      <c r="I44" s="122"/>
      <c r="J44" s="123"/>
      <c r="K44" s="124">
        <f t="shared" si="1"/>
        <v>0</v>
      </c>
      <c r="L44" s="152"/>
      <c r="M44" s="125"/>
      <c r="N44" s="126"/>
      <c r="O44" s="126"/>
      <c r="P44" s="127"/>
      <c r="Q44" s="128">
        <f t="shared" si="2"/>
        <v>0</v>
      </c>
      <c r="R44" s="152"/>
      <c r="S44" s="129"/>
      <c r="T44" s="130"/>
      <c r="U44" s="130"/>
      <c r="V44" s="131"/>
      <c r="W44" s="27">
        <f t="shared" si="3"/>
        <v>0</v>
      </c>
      <c r="X44" s="152"/>
      <c r="Y44" s="132"/>
      <c r="Z44" s="133"/>
      <c r="AA44" s="133"/>
      <c r="AB44" s="134"/>
      <c r="AC44" s="27">
        <f t="shared" si="4"/>
        <v>0</v>
      </c>
    </row>
    <row r="45" spans="1:29" s="19" customFormat="1" x14ac:dyDescent="0.25">
      <c r="A45" s="118"/>
      <c r="B45" s="119"/>
      <c r="C45" s="119"/>
      <c r="D45" s="120"/>
      <c r="E45" s="27">
        <f t="shared" si="0"/>
        <v>0</v>
      </c>
      <c r="F45" s="152"/>
      <c r="G45" s="121"/>
      <c r="H45" s="122"/>
      <c r="I45" s="122"/>
      <c r="J45" s="123"/>
      <c r="K45" s="124">
        <f t="shared" si="1"/>
        <v>0</v>
      </c>
      <c r="L45" s="152"/>
      <c r="M45" s="125"/>
      <c r="N45" s="126"/>
      <c r="O45" s="126"/>
      <c r="P45" s="127"/>
      <c r="Q45" s="128">
        <f t="shared" si="2"/>
        <v>0</v>
      </c>
      <c r="R45" s="152"/>
      <c r="S45" s="129"/>
      <c r="T45" s="130"/>
      <c r="U45" s="130"/>
      <c r="V45" s="131"/>
      <c r="W45" s="27">
        <f t="shared" si="3"/>
        <v>0</v>
      </c>
      <c r="X45" s="152"/>
      <c r="Y45" s="132"/>
      <c r="Z45" s="133"/>
      <c r="AA45" s="133"/>
      <c r="AB45" s="134"/>
      <c r="AC45" s="27">
        <f t="shared" si="4"/>
        <v>0</v>
      </c>
    </row>
    <row r="46" spans="1:29" s="19" customFormat="1" x14ac:dyDescent="0.25">
      <c r="A46" s="118"/>
      <c r="B46" s="119"/>
      <c r="C46" s="119"/>
      <c r="D46" s="120"/>
      <c r="E46" s="27">
        <f t="shared" si="0"/>
        <v>0</v>
      </c>
      <c r="F46" s="152"/>
      <c r="G46" s="121"/>
      <c r="H46" s="122"/>
      <c r="I46" s="122"/>
      <c r="J46" s="123"/>
      <c r="K46" s="124">
        <f t="shared" si="1"/>
        <v>0</v>
      </c>
      <c r="L46" s="152"/>
      <c r="M46" s="125"/>
      <c r="N46" s="126"/>
      <c r="O46" s="126"/>
      <c r="P46" s="127"/>
      <c r="Q46" s="128">
        <f t="shared" si="2"/>
        <v>0</v>
      </c>
      <c r="R46" s="152"/>
      <c r="S46" s="129"/>
      <c r="T46" s="130"/>
      <c r="U46" s="130"/>
      <c r="V46" s="131"/>
      <c r="W46" s="27">
        <f t="shared" si="3"/>
        <v>0</v>
      </c>
      <c r="X46" s="152"/>
      <c r="Y46" s="132"/>
      <c r="Z46" s="133"/>
      <c r="AA46" s="133"/>
      <c r="AB46" s="134"/>
      <c r="AC46" s="27">
        <f t="shared" si="4"/>
        <v>0</v>
      </c>
    </row>
    <row r="47" spans="1:29" s="19" customFormat="1" x14ac:dyDescent="0.25">
      <c r="A47" s="118"/>
      <c r="B47" s="119"/>
      <c r="C47" s="119"/>
      <c r="D47" s="120"/>
      <c r="E47" s="27">
        <f t="shared" si="0"/>
        <v>0</v>
      </c>
      <c r="F47" s="152"/>
      <c r="G47" s="121"/>
      <c r="H47" s="122"/>
      <c r="I47" s="122"/>
      <c r="J47" s="123"/>
      <c r="K47" s="124">
        <f t="shared" si="1"/>
        <v>0</v>
      </c>
      <c r="L47" s="152"/>
      <c r="M47" s="125"/>
      <c r="N47" s="126"/>
      <c r="O47" s="126"/>
      <c r="P47" s="127"/>
      <c r="Q47" s="128">
        <f t="shared" si="2"/>
        <v>0</v>
      </c>
      <c r="R47" s="152"/>
      <c r="S47" s="129"/>
      <c r="T47" s="130"/>
      <c r="U47" s="130"/>
      <c r="V47" s="131"/>
      <c r="W47" s="27">
        <f t="shared" si="3"/>
        <v>0</v>
      </c>
      <c r="X47" s="152"/>
      <c r="Y47" s="132"/>
      <c r="Z47" s="133"/>
      <c r="AA47" s="133"/>
      <c r="AB47" s="134"/>
      <c r="AC47" s="27">
        <f t="shared" si="4"/>
        <v>0</v>
      </c>
    </row>
    <row r="48" spans="1:29" s="19" customFormat="1" x14ac:dyDescent="0.25">
      <c r="A48" s="118"/>
      <c r="B48" s="119"/>
      <c r="C48" s="119"/>
      <c r="D48" s="120"/>
      <c r="E48" s="27">
        <f t="shared" si="0"/>
        <v>0</v>
      </c>
      <c r="F48" s="152"/>
      <c r="G48" s="121"/>
      <c r="H48" s="122"/>
      <c r="I48" s="122"/>
      <c r="J48" s="123"/>
      <c r="K48" s="124">
        <f t="shared" si="1"/>
        <v>0</v>
      </c>
      <c r="L48" s="152"/>
      <c r="M48" s="125"/>
      <c r="N48" s="126"/>
      <c r="O48" s="126"/>
      <c r="P48" s="127"/>
      <c r="Q48" s="128">
        <f t="shared" si="2"/>
        <v>0</v>
      </c>
      <c r="R48" s="152"/>
      <c r="S48" s="129"/>
      <c r="T48" s="130"/>
      <c r="U48" s="130"/>
      <c r="V48" s="131"/>
      <c r="W48" s="27">
        <f t="shared" si="3"/>
        <v>0</v>
      </c>
      <c r="X48" s="152"/>
      <c r="Y48" s="132"/>
      <c r="Z48" s="133"/>
      <c r="AA48" s="133"/>
      <c r="AB48" s="134"/>
      <c r="AC48" s="27">
        <f t="shared" si="4"/>
        <v>0</v>
      </c>
    </row>
    <row r="49" spans="1:29" s="19" customFormat="1" x14ac:dyDescent="0.25">
      <c r="A49" s="118"/>
      <c r="B49" s="119"/>
      <c r="C49" s="119"/>
      <c r="D49" s="120"/>
      <c r="E49" s="27">
        <f t="shared" si="0"/>
        <v>0</v>
      </c>
      <c r="F49" s="152"/>
      <c r="G49" s="121"/>
      <c r="H49" s="122"/>
      <c r="I49" s="122"/>
      <c r="J49" s="123"/>
      <c r="K49" s="124">
        <f t="shared" si="1"/>
        <v>0</v>
      </c>
      <c r="L49" s="152"/>
      <c r="M49" s="125"/>
      <c r="N49" s="126"/>
      <c r="O49" s="126"/>
      <c r="P49" s="127"/>
      <c r="Q49" s="128">
        <f t="shared" si="2"/>
        <v>0</v>
      </c>
      <c r="R49" s="152"/>
      <c r="S49" s="129"/>
      <c r="T49" s="130"/>
      <c r="U49" s="130"/>
      <c r="V49" s="131"/>
      <c r="W49" s="27">
        <f t="shared" si="3"/>
        <v>0</v>
      </c>
      <c r="X49" s="152"/>
      <c r="Y49" s="132"/>
      <c r="Z49" s="133"/>
      <c r="AA49" s="133"/>
      <c r="AB49" s="134"/>
      <c r="AC49" s="27">
        <f t="shared" si="4"/>
        <v>0</v>
      </c>
    </row>
    <row r="50" spans="1:29" s="19" customFormat="1" x14ac:dyDescent="0.25">
      <c r="A50" s="118"/>
      <c r="B50" s="119"/>
      <c r="C50" s="119"/>
      <c r="D50" s="120"/>
      <c r="E50" s="27">
        <f t="shared" si="0"/>
        <v>0</v>
      </c>
      <c r="F50" s="152"/>
      <c r="G50" s="121"/>
      <c r="H50" s="122"/>
      <c r="I50" s="122"/>
      <c r="J50" s="123"/>
      <c r="K50" s="124">
        <f t="shared" si="1"/>
        <v>0</v>
      </c>
      <c r="L50" s="152"/>
      <c r="M50" s="125"/>
      <c r="N50" s="126"/>
      <c r="O50" s="126"/>
      <c r="P50" s="127"/>
      <c r="Q50" s="128">
        <f t="shared" si="2"/>
        <v>0</v>
      </c>
      <c r="R50" s="152"/>
      <c r="S50" s="129"/>
      <c r="T50" s="130"/>
      <c r="U50" s="130"/>
      <c r="V50" s="131"/>
      <c r="W50" s="27">
        <f t="shared" si="3"/>
        <v>0</v>
      </c>
      <c r="X50" s="152"/>
      <c r="Y50" s="132"/>
      <c r="Z50" s="133"/>
      <c r="AA50" s="133"/>
      <c r="AB50" s="134"/>
      <c r="AC50" s="27">
        <f t="shared" si="4"/>
        <v>0</v>
      </c>
    </row>
    <row r="51" spans="1:29" s="19" customFormat="1" x14ac:dyDescent="0.25">
      <c r="A51" s="118"/>
      <c r="B51" s="119"/>
      <c r="C51" s="119"/>
      <c r="D51" s="120"/>
      <c r="E51" s="27">
        <f t="shared" si="0"/>
        <v>0</v>
      </c>
      <c r="F51" s="152"/>
      <c r="G51" s="121"/>
      <c r="H51" s="122"/>
      <c r="I51" s="122"/>
      <c r="J51" s="123"/>
      <c r="K51" s="124">
        <f t="shared" si="1"/>
        <v>0</v>
      </c>
      <c r="L51" s="152"/>
      <c r="M51" s="125"/>
      <c r="N51" s="126"/>
      <c r="O51" s="126"/>
      <c r="P51" s="127"/>
      <c r="Q51" s="128">
        <f t="shared" si="2"/>
        <v>0</v>
      </c>
      <c r="R51" s="152"/>
      <c r="S51" s="129"/>
      <c r="T51" s="130"/>
      <c r="U51" s="130"/>
      <c r="V51" s="131"/>
      <c r="W51" s="27">
        <f t="shared" si="3"/>
        <v>0</v>
      </c>
      <c r="X51" s="152"/>
      <c r="Y51" s="132"/>
      <c r="Z51" s="133"/>
      <c r="AA51" s="133"/>
      <c r="AB51" s="134"/>
      <c r="AC51" s="27">
        <f t="shared" si="4"/>
        <v>0</v>
      </c>
    </row>
    <row r="52" spans="1:29" s="19" customFormat="1" x14ac:dyDescent="0.25">
      <c r="A52" s="118"/>
      <c r="B52" s="119"/>
      <c r="C52" s="119"/>
      <c r="D52" s="120"/>
      <c r="E52" s="27">
        <f t="shared" si="0"/>
        <v>0</v>
      </c>
      <c r="F52" s="152"/>
      <c r="G52" s="121"/>
      <c r="H52" s="122"/>
      <c r="I52" s="122"/>
      <c r="J52" s="123"/>
      <c r="K52" s="124">
        <f t="shared" si="1"/>
        <v>0</v>
      </c>
      <c r="L52" s="152"/>
      <c r="M52" s="125"/>
      <c r="N52" s="126"/>
      <c r="O52" s="126"/>
      <c r="P52" s="127"/>
      <c r="Q52" s="128">
        <f t="shared" si="2"/>
        <v>0</v>
      </c>
      <c r="R52" s="152"/>
      <c r="S52" s="129"/>
      <c r="T52" s="130"/>
      <c r="U52" s="130"/>
      <c r="V52" s="131"/>
      <c r="W52" s="27">
        <f t="shared" si="3"/>
        <v>0</v>
      </c>
      <c r="X52" s="152"/>
      <c r="Y52" s="132"/>
      <c r="Z52" s="133"/>
      <c r="AA52" s="133"/>
      <c r="AB52" s="134"/>
      <c r="AC52" s="27">
        <f t="shared" si="4"/>
        <v>0</v>
      </c>
    </row>
    <row r="53" spans="1:29" s="19" customFormat="1" x14ac:dyDescent="0.25">
      <c r="A53" s="118"/>
      <c r="B53" s="119"/>
      <c r="C53" s="119"/>
      <c r="D53" s="120"/>
      <c r="E53" s="27">
        <f t="shared" si="0"/>
        <v>0</v>
      </c>
      <c r="F53" s="152"/>
      <c r="G53" s="121"/>
      <c r="H53" s="122"/>
      <c r="I53" s="122"/>
      <c r="J53" s="123"/>
      <c r="K53" s="124">
        <f t="shared" si="1"/>
        <v>0</v>
      </c>
      <c r="L53" s="152"/>
      <c r="M53" s="125"/>
      <c r="N53" s="126"/>
      <c r="O53" s="126"/>
      <c r="P53" s="127"/>
      <c r="Q53" s="128">
        <f t="shared" si="2"/>
        <v>0</v>
      </c>
      <c r="R53" s="152"/>
      <c r="S53" s="129"/>
      <c r="T53" s="130"/>
      <c r="U53" s="130"/>
      <c r="V53" s="131"/>
      <c r="W53" s="27">
        <f t="shared" si="3"/>
        <v>0</v>
      </c>
      <c r="X53" s="152"/>
      <c r="Y53" s="132"/>
      <c r="Z53" s="133"/>
      <c r="AA53" s="133"/>
      <c r="AB53" s="134"/>
      <c r="AC53" s="27">
        <f t="shared" si="4"/>
        <v>0</v>
      </c>
    </row>
    <row r="54" spans="1:29" s="19" customFormat="1" x14ac:dyDescent="0.25">
      <c r="A54" s="118"/>
      <c r="B54" s="119"/>
      <c r="C54" s="119"/>
      <c r="D54" s="120"/>
      <c r="E54" s="27">
        <f t="shared" si="0"/>
        <v>0</v>
      </c>
      <c r="F54" s="152"/>
      <c r="G54" s="121"/>
      <c r="H54" s="122"/>
      <c r="I54" s="122"/>
      <c r="J54" s="123"/>
      <c r="K54" s="124">
        <f t="shared" si="1"/>
        <v>0</v>
      </c>
      <c r="L54" s="152"/>
      <c r="M54" s="125"/>
      <c r="N54" s="126"/>
      <c r="O54" s="126"/>
      <c r="P54" s="127"/>
      <c r="Q54" s="128">
        <f t="shared" si="2"/>
        <v>0</v>
      </c>
      <c r="R54" s="152"/>
      <c r="S54" s="129"/>
      <c r="T54" s="130"/>
      <c r="U54" s="130"/>
      <c r="V54" s="131"/>
      <c r="W54" s="27">
        <f t="shared" si="3"/>
        <v>0</v>
      </c>
      <c r="X54" s="152"/>
      <c r="Y54" s="132"/>
      <c r="Z54" s="133"/>
      <c r="AA54" s="133"/>
      <c r="AB54" s="134"/>
      <c r="AC54" s="27">
        <f t="shared" si="4"/>
        <v>0</v>
      </c>
    </row>
    <row r="55" spans="1:29" s="19" customFormat="1" x14ac:dyDescent="0.25">
      <c r="A55" s="118"/>
      <c r="B55" s="119"/>
      <c r="C55" s="119"/>
      <c r="D55" s="120"/>
      <c r="E55" s="27">
        <f t="shared" si="0"/>
        <v>0</v>
      </c>
      <c r="F55" s="152"/>
      <c r="G55" s="121"/>
      <c r="H55" s="122"/>
      <c r="I55" s="122"/>
      <c r="J55" s="123"/>
      <c r="K55" s="124">
        <f t="shared" si="1"/>
        <v>0</v>
      </c>
      <c r="L55" s="152"/>
      <c r="M55" s="125"/>
      <c r="N55" s="126"/>
      <c r="O55" s="126"/>
      <c r="P55" s="127"/>
      <c r="Q55" s="128">
        <f t="shared" si="2"/>
        <v>0</v>
      </c>
      <c r="R55" s="152"/>
      <c r="S55" s="129"/>
      <c r="T55" s="130"/>
      <c r="U55" s="130"/>
      <c r="V55" s="131"/>
      <c r="W55" s="27">
        <f t="shared" si="3"/>
        <v>0</v>
      </c>
      <c r="X55" s="152"/>
      <c r="Y55" s="132"/>
      <c r="Z55" s="133"/>
      <c r="AA55" s="133"/>
      <c r="AB55" s="134"/>
      <c r="AC55" s="27">
        <f t="shared" si="4"/>
        <v>0</v>
      </c>
    </row>
    <row r="56" spans="1:29" s="19" customFormat="1" x14ac:dyDescent="0.25">
      <c r="A56" s="118"/>
      <c r="B56" s="119"/>
      <c r="C56" s="119"/>
      <c r="D56" s="120"/>
      <c r="E56" s="27"/>
      <c r="F56" s="152"/>
      <c r="G56" s="121"/>
      <c r="H56" s="122"/>
      <c r="I56" s="122"/>
      <c r="J56" s="123"/>
      <c r="K56" s="124"/>
      <c r="L56" s="152"/>
      <c r="M56" s="125"/>
      <c r="N56" s="126"/>
      <c r="O56" s="126"/>
      <c r="P56" s="127"/>
      <c r="Q56" s="128"/>
      <c r="R56" s="152"/>
      <c r="S56" s="129"/>
      <c r="T56" s="130"/>
      <c r="U56" s="130"/>
      <c r="V56" s="131"/>
      <c r="W56" s="27"/>
      <c r="X56" s="152"/>
      <c r="Y56" s="132"/>
      <c r="Z56" s="133"/>
      <c r="AA56" s="133"/>
      <c r="AB56" s="134"/>
      <c r="AC56" s="27"/>
    </row>
    <row r="57" spans="1:29" s="19" customFormat="1" x14ac:dyDescent="0.25">
      <c r="A57" s="118"/>
      <c r="B57" s="119"/>
      <c r="C57" s="119"/>
      <c r="D57" s="120"/>
      <c r="E57" s="27"/>
      <c r="F57" s="152"/>
      <c r="G57" s="121"/>
      <c r="H57" s="122"/>
      <c r="I57" s="122"/>
      <c r="J57" s="123"/>
      <c r="K57" s="124"/>
      <c r="L57" s="152"/>
      <c r="M57" s="125"/>
      <c r="N57" s="126"/>
      <c r="O57" s="126"/>
      <c r="P57" s="127"/>
      <c r="Q57" s="128"/>
      <c r="R57" s="152"/>
      <c r="S57" s="129"/>
      <c r="T57" s="130"/>
      <c r="U57" s="130"/>
      <c r="V57" s="131"/>
      <c r="W57" s="27"/>
      <c r="X57" s="152"/>
      <c r="Y57" s="132"/>
      <c r="Z57" s="133"/>
      <c r="AA57" s="133"/>
      <c r="AB57" s="134"/>
      <c r="AC57" s="27"/>
    </row>
    <row r="58" spans="1:29" s="19" customFormat="1" x14ac:dyDescent="0.25">
      <c r="A58" s="118"/>
      <c r="B58" s="119"/>
      <c r="C58" s="119"/>
      <c r="D58" s="120"/>
      <c r="E58" s="27"/>
      <c r="F58" s="152"/>
      <c r="G58" s="121"/>
      <c r="H58" s="122"/>
      <c r="I58" s="122"/>
      <c r="J58" s="123"/>
      <c r="K58" s="124"/>
      <c r="L58" s="152"/>
      <c r="M58" s="125"/>
      <c r="N58" s="126"/>
      <c r="O58" s="126"/>
      <c r="P58" s="127"/>
      <c r="Q58" s="128"/>
      <c r="R58" s="152"/>
      <c r="S58" s="129"/>
      <c r="T58" s="130"/>
      <c r="U58" s="130"/>
      <c r="V58" s="131"/>
      <c r="W58" s="27"/>
      <c r="X58" s="152"/>
      <c r="Y58" s="132"/>
      <c r="Z58" s="133"/>
      <c r="AA58" s="133"/>
      <c r="AB58" s="134"/>
      <c r="AC58" s="27"/>
    </row>
    <row r="59" spans="1:29" x14ac:dyDescent="0.25">
      <c r="A59" s="135" t="s">
        <v>130</v>
      </c>
      <c r="B59" s="136">
        <f>SUM(B33:B58)</f>
        <v>0</v>
      </c>
      <c r="C59" s="136">
        <f>SUM(C33:C58)</f>
        <v>0</v>
      </c>
      <c r="D59" s="137" t="e">
        <f>SUM(E33:E55)/(B59+C59)</f>
        <v>#DIV/0!</v>
      </c>
      <c r="F59" s="153"/>
      <c r="G59" s="138" t="s">
        <v>130</v>
      </c>
      <c r="H59" s="139">
        <f>SUM(H33:H58)</f>
        <v>0</v>
      </c>
      <c r="I59" s="139">
        <f>SUM(I33:I58)</f>
        <v>0</v>
      </c>
      <c r="J59" s="140" t="e">
        <f>SUM(K33:K55)/(H59+I59)</f>
        <v>#DIV/0!</v>
      </c>
      <c r="K59" s="141"/>
      <c r="L59" s="153"/>
      <c r="M59" s="142" t="s">
        <v>130</v>
      </c>
      <c r="N59" s="143">
        <f>SUM(N33:N58)</f>
        <v>0</v>
      </c>
      <c r="O59" s="143">
        <f>SUM(O33:O58)</f>
        <v>0</v>
      </c>
      <c r="P59" s="144" t="e">
        <f>SUM(Q33:Q55)/(N59+O59)</f>
        <v>#DIV/0!</v>
      </c>
      <c r="Q59" s="145"/>
      <c r="R59" s="153"/>
      <c r="S59" s="146" t="s">
        <v>130</v>
      </c>
      <c r="T59" s="147">
        <f>SUM(T33:T58)</f>
        <v>0</v>
      </c>
      <c r="U59" s="147">
        <f>SUM(U33:U58)</f>
        <v>0</v>
      </c>
      <c r="V59" s="148" t="e">
        <f>SUM(W33:W55)/(T59+U59)</f>
        <v>#DIV/0!</v>
      </c>
      <c r="X59" s="153"/>
      <c r="Y59" s="149" t="s">
        <v>130</v>
      </c>
      <c r="Z59" s="150">
        <f>SUM(Z33:Z58)</f>
        <v>0</v>
      </c>
      <c r="AA59" s="150">
        <f>SUM(AA33:AA58)</f>
        <v>0</v>
      </c>
      <c r="AB59" s="151" t="e">
        <f>SUM(AC33:AC55)/(Z59+AA59)</f>
        <v>#DIV/0!</v>
      </c>
    </row>
    <row r="61" spans="1:29" s="19" customFormat="1" x14ac:dyDescent="0.25"/>
    <row r="62" spans="1:29" s="19" customFormat="1" x14ac:dyDescent="0.25"/>
    <row r="63" spans="1:29" s="19" customFormat="1" x14ac:dyDescent="0.25">
      <c r="B63" s="27"/>
      <c r="C63" s="27"/>
      <c r="D63" s="156"/>
      <c r="E63" s="27"/>
    </row>
    <row r="64" spans="1:29" s="19" customFormat="1" x14ac:dyDescent="0.25">
      <c r="B64" s="27"/>
      <c r="C64" s="27"/>
      <c r="D64" s="156"/>
      <c r="E64" s="27"/>
    </row>
    <row r="65" spans="2:5" s="19" customFormat="1" x14ac:dyDescent="0.25">
      <c r="B65" s="27"/>
      <c r="C65" s="27"/>
      <c r="D65" s="156"/>
      <c r="E65" s="27"/>
    </row>
    <row r="66" spans="2:5" s="19" customFormat="1" x14ac:dyDescent="0.25">
      <c r="B66" s="27"/>
      <c r="C66" s="27"/>
      <c r="D66" s="156"/>
      <c r="E66" s="27"/>
    </row>
    <row r="67" spans="2:5" s="19" customFormat="1" x14ac:dyDescent="0.25">
      <c r="B67" s="27"/>
      <c r="C67" s="27"/>
      <c r="D67" s="156"/>
      <c r="E67" s="27"/>
    </row>
    <row r="68" spans="2:5" s="19" customFormat="1" x14ac:dyDescent="0.25">
      <c r="B68" s="27"/>
      <c r="C68" s="27"/>
      <c r="D68" s="156"/>
      <c r="E68" s="27"/>
    </row>
    <row r="69" spans="2:5" s="19" customFormat="1" x14ac:dyDescent="0.25">
      <c r="B69" s="27"/>
      <c r="C69" s="27"/>
      <c r="D69" s="156"/>
      <c r="E69" s="27"/>
    </row>
    <row r="70" spans="2:5" s="19" customFormat="1" x14ac:dyDescent="0.25">
      <c r="B70" s="27"/>
      <c r="C70" s="27"/>
      <c r="D70" s="156"/>
      <c r="E70" s="27"/>
    </row>
    <row r="71" spans="2:5" s="19" customFormat="1" x14ac:dyDescent="0.25">
      <c r="B71" s="27"/>
      <c r="C71" s="27"/>
      <c r="D71" s="156"/>
      <c r="E71" s="27"/>
    </row>
    <row r="72" spans="2:5" s="19" customFormat="1" x14ac:dyDescent="0.25">
      <c r="B72" s="27"/>
      <c r="C72" s="27"/>
      <c r="D72" s="156"/>
      <c r="E72" s="27"/>
    </row>
    <row r="73" spans="2:5" s="19" customFormat="1" x14ac:dyDescent="0.25">
      <c r="B73" s="27"/>
      <c r="C73" s="27"/>
      <c r="D73" s="156"/>
      <c r="E73" s="27"/>
    </row>
    <row r="74" spans="2:5" s="19" customFormat="1" x14ac:dyDescent="0.25">
      <c r="B74" s="27"/>
      <c r="C74" s="27"/>
      <c r="D74" s="156"/>
      <c r="E74" s="27"/>
    </row>
    <row r="75" spans="2:5" s="19" customFormat="1" x14ac:dyDescent="0.25">
      <c r="B75" s="27"/>
      <c r="C75" s="27"/>
      <c r="D75" s="156"/>
      <c r="E75" s="27"/>
    </row>
    <row r="76" spans="2:5" s="19" customFormat="1" x14ac:dyDescent="0.25">
      <c r="B76" s="27"/>
      <c r="C76" s="27"/>
      <c r="D76" s="156"/>
      <c r="E76" s="27"/>
    </row>
    <row r="77" spans="2:5" s="19" customFormat="1" x14ac:dyDescent="0.25">
      <c r="B77" s="27"/>
      <c r="C77" s="27"/>
      <c r="D77" s="156"/>
      <c r="E77" s="27"/>
    </row>
    <row r="78" spans="2:5" s="19" customFormat="1" x14ac:dyDescent="0.25">
      <c r="B78" s="27"/>
      <c r="C78" s="27"/>
      <c r="D78" s="156"/>
      <c r="E78" s="27"/>
    </row>
    <row r="79" spans="2:5" s="19" customFormat="1" x14ac:dyDescent="0.25">
      <c r="B79" s="27"/>
      <c r="C79" s="27"/>
      <c r="D79" s="156"/>
      <c r="E79" s="27"/>
    </row>
    <row r="80" spans="2:5" s="19" customFormat="1" x14ac:dyDescent="0.25">
      <c r="B80" s="27"/>
      <c r="C80" s="27"/>
      <c r="D80" s="156"/>
      <c r="E80" s="27"/>
    </row>
    <row r="81" spans="2:5" s="19" customFormat="1" x14ac:dyDescent="0.25">
      <c r="B81" s="27"/>
      <c r="C81" s="27"/>
      <c r="D81" s="156"/>
      <c r="E81" s="27"/>
    </row>
    <row r="82" spans="2:5" s="19" customFormat="1" x14ac:dyDescent="0.25">
      <c r="B82" s="27"/>
      <c r="C82" s="27"/>
      <c r="D82" s="156"/>
      <c r="E82" s="27"/>
    </row>
    <row r="83" spans="2:5" s="19" customFormat="1" x14ac:dyDescent="0.25">
      <c r="B83" s="27"/>
      <c r="C83" s="27"/>
      <c r="D83" s="156"/>
      <c r="E83" s="27"/>
    </row>
    <row r="84" spans="2:5" s="19" customFormat="1" x14ac:dyDescent="0.25">
      <c r="B84" s="27"/>
      <c r="C84" s="27"/>
      <c r="D84" s="156"/>
      <c r="E84" s="27"/>
    </row>
    <row r="85" spans="2:5" s="19" customFormat="1" x14ac:dyDescent="0.25">
      <c r="B85" s="27"/>
      <c r="C85" s="27"/>
      <c r="D85" s="156"/>
      <c r="E85" s="27"/>
    </row>
    <row r="86" spans="2:5" s="19" customFormat="1" x14ac:dyDescent="0.25">
      <c r="B86" s="27"/>
      <c r="C86" s="27"/>
      <c r="D86" s="156"/>
      <c r="E86" s="27"/>
    </row>
    <row r="87" spans="2:5" s="19" customFormat="1" x14ac:dyDescent="0.25">
      <c r="B87" s="27"/>
      <c r="C87" s="27"/>
      <c r="D87" s="156"/>
      <c r="E87" s="27"/>
    </row>
    <row r="88" spans="2:5" s="19" customFormat="1" x14ac:dyDescent="0.25">
      <c r="B88" s="27"/>
      <c r="C88" s="27"/>
      <c r="D88" s="156"/>
      <c r="E88" s="27"/>
    </row>
    <row r="89" spans="2:5" s="19" customFormat="1" x14ac:dyDescent="0.25">
      <c r="B89" s="27"/>
      <c r="C89" s="27"/>
      <c r="D89" s="156"/>
    </row>
    <row r="90" spans="2:5" s="19" customFormat="1" x14ac:dyDescent="0.25"/>
    <row r="91" spans="2:5" s="19" customFormat="1" x14ac:dyDescent="0.25"/>
    <row r="92" spans="2:5" s="19" customFormat="1" x14ac:dyDescent="0.25"/>
    <row r="93" spans="2:5" s="19" customFormat="1" x14ac:dyDescent="0.25"/>
    <row r="94" spans="2:5" s="19" customFormat="1" x14ac:dyDescent="0.25"/>
    <row r="95" spans="2:5" s="19" customFormat="1" x14ac:dyDescent="0.25"/>
    <row r="96" spans="2:5"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sheetData>
  <mergeCells count="3">
    <mergeCell ref="A2:Q9"/>
    <mergeCell ref="A12:Q19"/>
    <mergeCell ref="A22:Q29"/>
  </mergeCells>
  <pageMargins left="0.7" right="0.7" top="0.75" bottom="0.75" header="0.3" footer="0.3"/>
  <pageSetup scale="8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K37"/>
  <sheetViews>
    <sheetView zoomScaleNormal="100" workbookViewId="0">
      <selection activeCell="F9" sqref="F9:J9"/>
    </sheetView>
  </sheetViews>
  <sheetFormatPr defaultColWidth="8.7109375" defaultRowHeight="15" x14ac:dyDescent="0.25"/>
  <cols>
    <col min="1" max="1" width="9.140625" customWidth="1"/>
    <col min="8" max="8" width="18.7109375" customWidth="1"/>
    <col min="9" max="9" width="1.42578125" customWidth="1"/>
    <col min="10" max="10" width="18" customWidth="1"/>
    <col min="14" max="14" width="9.140625" customWidth="1"/>
  </cols>
  <sheetData>
    <row r="1" spans="1:11" ht="15.75" x14ac:dyDescent="0.25">
      <c r="A1" s="42" t="s">
        <v>53</v>
      </c>
    </row>
    <row r="2" spans="1:11" ht="15.75" x14ac:dyDescent="0.25">
      <c r="A2" s="43"/>
    </row>
    <row r="3" spans="1:11" x14ac:dyDescent="0.25">
      <c r="A3" s="44" t="s">
        <v>54</v>
      </c>
      <c r="B3" s="255"/>
      <c r="C3" s="255"/>
      <c r="D3" s="255"/>
      <c r="E3" s="255"/>
      <c r="F3" s="44" t="s">
        <v>55</v>
      </c>
      <c r="H3" s="254">
        <f>'Financial Overview'!B7</f>
        <v>0</v>
      </c>
      <c r="I3" s="254"/>
      <c r="J3" s="254"/>
      <c r="K3" s="45"/>
    </row>
    <row r="4" spans="1:11" ht="58.5" customHeight="1" x14ac:dyDescent="0.25">
      <c r="A4" s="252" t="s">
        <v>89</v>
      </c>
      <c r="B4" s="253"/>
      <c r="C4" s="253"/>
      <c r="D4" s="253"/>
      <c r="E4" s="253"/>
      <c r="F4" s="253"/>
      <c r="G4" s="253"/>
      <c r="H4" s="253"/>
      <c r="I4" s="253"/>
      <c r="J4" s="253"/>
      <c r="K4" s="45"/>
    </row>
    <row r="5" spans="1:11" hidden="1" x14ac:dyDescent="0.25">
      <c r="A5" s="253"/>
      <c r="B5" s="253"/>
      <c r="C5" s="253"/>
      <c r="D5" s="253"/>
      <c r="E5" s="253"/>
      <c r="F5" s="253"/>
      <c r="G5" s="253"/>
      <c r="H5" s="253"/>
      <c r="I5" s="253"/>
      <c r="J5" s="253"/>
      <c r="K5" s="45"/>
    </row>
    <row r="6" spans="1:11" x14ac:dyDescent="0.25">
      <c r="A6" s="253"/>
      <c r="B6" s="253"/>
      <c r="C6" s="253"/>
      <c r="D6" s="253"/>
      <c r="E6" s="253"/>
      <c r="F6" s="253"/>
      <c r="G6" s="253"/>
      <c r="H6" s="253"/>
      <c r="I6" s="253"/>
      <c r="J6" s="253"/>
      <c r="K6" s="45"/>
    </row>
    <row r="7" spans="1:11" ht="0.75" customHeight="1" x14ac:dyDescent="0.25">
      <c r="A7" s="253"/>
      <c r="B7" s="253"/>
      <c r="C7" s="253"/>
      <c r="D7" s="253"/>
      <c r="E7" s="253"/>
      <c r="F7" s="253"/>
      <c r="G7" s="253"/>
      <c r="H7" s="253"/>
      <c r="I7" s="253"/>
      <c r="J7" s="253"/>
      <c r="K7" s="45"/>
    </row>
    <row r="8" spans="1:11" x14ac:dyDescent="0.25">
      <c r="A8" s="44"/>
    </row>
    <row r="9" spans="1:11" ht="32.25" customHeight="1" x14ac:dyDescent="0.25">
      <c r="A9" s="44" t="s">
        <v>56</v>
      </c>
      <c r="F9" s="257"/>
      <c r="G9" s="254"/>
      <c r="H9" s="254"/>
      <c r="I9" s="254"/>
      <c r="J9" s="254"/>
      <c r="K9" s="45"/>
    </row>
    <row r="10" spans="1:11" x14ac:dyDescent="0.25">
      <c r="A10" s="47" t="s">
        <v>57</v>
      </c>
      <c r="G10" s="47"/>
    </row>
    <row r="11" spans="1:11" ht="15.75" x14ac:dyDescent="0.25">
      <c r="A11" s="43"/>
    </row>
    <row r="12" spans="1:11" ht="15.75" x14ac:dyDescent="0.25">
      <c r="A12" s="48"/>
    </row>
    <row r="13" spans="1:11" ht="15.75" x14ac:dyDescent="0.25">
      <c r="A13" s="48"/>
    </row>
    <row r="14" spans="1:11" ht="15.75" x14ac:dyDescent="0.25">
      <c r="A14" s="48"/>
    </row>
    <row r="15" spans="1:11" ht="15.75" x14ac:dyDescent="0.25">
      <c r="A15" s="48"/>
    </row>
    <row r="16" spans="1:11" ht="15.75" x14ac:dyDescent="0.25">
      <c r="A16" s="49" t="s">
        <v>58</v>
      </c>
    </row>
    <row r="17" spans="1:10" ht="15.75" x14ac:dyDescent="0.25">
      <c r="A17" s="48"/>
    </row>
    <row r="18" spans="1:10" ht="15.75" thickBot="1" x14ac:dyDescent="0.3">
      <c r="A18" s="44" t="s">
        <v>54</v>
      </c>
      <c r="B18" s="256"/>
      <c r="C18" s="256"/>
      <c r="D18" s="256"/>
      <c r="E18" s="256"/>
      <c r="F18" s="44" t="s">
        <v>59</v>
      </c>
      <c r="H18" s="251">
        <f>'Financial Overview'!B7</f>
        <v>0</v>
      </c>
      <c r="I18" s="251"/>
      <c r="J18" s="251"/>
    </row>
    <row r="19" spans="1:10" ht="54" customHeight="1" x14ac:dyDescent="0.25">
      <c r="A19" s="252" t="s">
        <v>140</v>
      </c>
      <c r="B19" s="253"/>
      <c r="C19" s="253"/>
      <c r="D19" s="253"/>
      <c r="E19" s="253"/>
      <c r="F19" s="253"/>
      <c r="G19" s="253"/>
      <c r="H19" s="253"/>
      <c r="I19" s="253"/>
      <c r="J19" s="253"/>
    </row>
    <row r="20" spans="1:10" ht="40.9" customHeight="1" x14ac:dyDescent="0.25">
      <c r="A20" s="216"/>
      <c r="B20" s="217"/>
      <c r="C20" s="217"/>
      <c r="D20" s="217"/>
      <c r="E20" s="217"/>
      <c r="F20" s="258"/>
      <c r="G20" s="258"/>
      <c r="H20" s="258"/>
      <c r="I20" s="258"/>
      <c r="J20" s="258"/>
    </row>
    <row r="21" spans="1:10" x14ac:dyDescent="0.25">
      <c r="A21" s="44"/>
    </row>
    <row r="22" spans="1:10" ht="26.25" customHeight="1" thickBot="1" x14ac:dyDescent="0.3">
      <c r="A22" s="250"/>
      <c r="B22" s="251"/>
    </row>
    <row r="23" spans="1:10" x14ac:dyDescent="0.25">
      <c r="A23" s="47" t="s">
        <v>57</v>
      </c>
    </row>
    <row r="24" spans="1:10" ht="15.75" x14ac:dyDescent="0.25">
      <c r="A24" s="46"/>
    </row>
    <row r="25" spans="1:10" ht="15.75" x14ac:dyDescent="0.25">
      <c r="A25" s="46"/>
    </row>
    <row r="26" spans="1:10" ht="20.25" x14ac:dyDescent="0.3">
      <c r="A26" s="53" t="s">
        <v>63</v>
      </c>
      <c r="H26" s="52"/>
    </row>
    <row r="27" spans="1:10" ht="18" x14ac:dyDescent="0.25">
      <c r="A27" s="54" t="s">
        <v>62</v>
      </c>
      <c r="H27" s="31">
        <f>'Financial Overview'!B33</f>
        <v>0</v>
      </c>
    </row>
    <row r="28" spans="1:10" ht="18" x14ac:dyDescent="0.25">
      <c r="A28" s="54" t="s">
        <v>5</v>
      </c>
      <c r="H28" s="31">
        <f>'Financial Overview'!B34</f>
        <v>0</v>
      </c>
    </row>
    <row r="29" spans="1:10" ht="18" x14ac:dyDescent="0.25">
      <c r="A29" s="54" t="s">
        <v>6</v>
      </c>
      <c r="H29" s="31">
        <f>'Financial Overview'!B35</f>
        <v>0</v>
      </c>
    </row>
    <row r="30" spans="1:10" ht="18" x14ac:dyDescent="0.25">
      <c r="A30" s="54" t="s">
        <v>7</v>
      </c>
      <c r="H30" s="31">
        <f>'Financial Overview'!B36</f>
        <v>0</v>
      </c>
    </row>
    <row r="31" spans="1:10" ht="15.75" x14ac:dyDescent="0.25">
      <c r="A31" s="46"/>
    </row>
    <row r="32" spans="1:10" ht="15.75" x14ac:dyDescent="0.25">
      <c r="A32" s="46"/>
    </row>
    <row r="33" spans="1:1" ht="15.75" x14ac:dyDescent="0.25">
      <c r="A33" s="46"/>
    </row>
    <row r="34" spans="1:1" ht="15.75" x14ac:dyDescent="0.25">
      <c r="A34" s="46"/>
    </row>
    <row r="35" spans="1:1" ht="15.75" x14ac:dyDescent="0.25">
      <c r="A35" s="50" t="s">
        <v>60</v>
      </c>
    </row>
    <row r="36" spans="1:1" x14ac:dyDescent="0.25">
      <c r="A36" s="51" t="s">
        <v>61</v>
      </c>
    </row>
    <row r="37" spans="1:1" ht="15.75" x14ac:dyDescent="0.25">
      <c r="A37" s="48"/>
    </row>
  </sheetData>
  <sheetProtection algorithmName="SHA-512" hashValue="8lJP+L8g3gQBN6zygy3yWnAR8703bXE3fGh6thRME4F0Jyqa2APq4nrIPbZRWZSx/oAOkhFXFxWQefKExq1tew==" saltValue="UmbHTDO3Eez7aFKitq0BDg==" spinCount="100000" sheet="1" objects="1" scenarios="1"/>
  <mergeCells count="9">
    <mergeCell ref="A22:B22"/>
    <mergeCell ref="A4:J7"/>
    <mergeCell ref="A19:J19"/>
    <mergeCell ref="H3:J3"/>
    <mergeCell ref="B3:E3"/>
    <mergeCell ref="B18:E18"/>
    <mergeCell ref="H18:J18"/>
    <mergeCell ref="F9:J9"/>
    <mergeCell ref="F20:J20"/>
  </mergeCells>
  <hyperlinks>
    <hyperlink ref="A36" r:id="rId1" xr:uid="{00000000-0004-0000-0600-000000000000}"/>
  </hyperlinks>
  <pageMargins left="0.7" right="0.7" top="0.75" bottom="0.75" header="0.3" footer="0.3"/>
  <pageSetup scale="90" orientation="portrait" r:id="rId2"/>
  <legacyDrawing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unty xmlns="8ca365b2-59cd-47b8-a527-194ee3901201" xsi:nil="true"/>
    <_ip_UnifiedCompliancePolicyUIAction xmlns="http://schemas.microsoft.com/sharepoint/v3" xsi:nil="true"/>
    <_ip_UnifiedCompliancePolicyProperties xmlns="http://schemas.microsoft.com/sharepoint/v3" xsi:nil="true"/>
    <TaxCatchAll xmlns="ddb5066c-6899-482b-9ea0-5145f9da9989" xsi:nil="true"/>
    <lcf76f155ced4ddcb4097134ff3c332f xmlns="8ca365b2-59cd-47b8-a527-194ee3901201">
      <Terms xmlns="http://schemas.microsoft.com/office/infopath/2007/PartnerControls"/>
    </lcf76f155ced4ddcb4097134ff3c332f>
    <AwardType xmlns="8ca365b2-59cd-47b8-a527-194ee39012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894B9A81B5B648863BBAE14298D51A" ma:contentTypeVersion="22" ma:contentTypeDescription="Create a new document." ma:contentTypeScope="" ma:versionID="77f98169b6c7dec5b8918eee12fd2570">
  <xsd:schema xmlns:xsd="http://www.w3.org/2001/XMLSchema" xmlns:xs="http://www.w3.org/2001/XMLSchema" xmlns:p="http://schemas.microsoft.com/office/2006/metadata/properties" xmlns:ns1="http://schemas.microsoft.com/sharepoint/v3" xmlns:ns2="ebc42202-3ab3-4630-81e3-4ce6796355d1" xmlns:ns3="8ca365b2-59cd-47b8-a527-194ee3901201" xmlns:ns4="ddb5066c-6899-482b-9ea0-5145f9da9989" targetNamespace="http://schemas.microsoft.com/office/2006/metadata/properties" ma:root="true" ma:fieldsID="f2cbcdcfb16ab1ee9da3b58b4033fdc9" ns1:_="" ns2:_="" ns3:_="" ns4:_="">
    <xsd:import namespace="http://schemas.microsoft.com/sharepoint/v3"/>
    <xsd:import namespace="ebc42202-3ab3-4630-81e3-4ce6796355d1"/>
    <xsd:import namespace="8ca365b2-59cd-47b8-a527-194ee3901201"/>
    <xsd:import namespace="ddb5066c-6899-482b-9ea0-5145f9da9989"/>
    <xsd:element name="properties">
      <xsd:complexType>
        <xsd:sequence>
          <xsd:element name="documentManagement">
            <xsd:complexType>
              <xsd:all>
                <xsd:element ref="ns2:SharedWithUsers" minOccurs="0"/>
                <xsd:element ref="ns2:SharedWithDetails" minOccurs="0"/>
                <xsd:element ref="ns3:County"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1:_ip_UnifiedCompliancePolicyProperties" minOccurs="0"/>
                <xsd:element ref="ns1:_ip_UnifiedCompliancePolicyUIAc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Award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c42202-3ab3-4630-81e3-4ce6796355d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ca365b2-59cd-47b8-a527-194ee3901201" elementFormDefault="qualified">
    <xsd:import namespace="http://schemas.microsoft.com/office/2006/documentManagement/types"/>
    <xsd:import namespace="http://schemas.microsoft.com/office/infopath/2007/PartnerControls"/>
    <xsd:element name="County" ma:index="10" nillable="true" ma:displayName="County" ma:internalName="County">
      <xsd:simpleType>
        <xsd:restriction base="dms:Note">
          <xsd:maxLength value="255"/>
        </xsd:restrictio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AwardType" ma:index="29" nillable="true" ma:displayName="Award Type" ma:format="Thumbnail" ma:internalName="AwardTyp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5cb51c1-17c8-4817-ac8b-93453b324474}" ma:internalName="TaxCatchAll" ma:showField="CatchAllData" ma:web="ebc42202-3ab3-4630-81e3-4ce6796355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9708A0-D550-4D3D-9CF8-4B359B1715A2}">
  <ds:schemaRefs>
    <ds:schemaRef ds:uri="http://www.w3.org/XML/1998/namespace"/>
    <ds:schemaRef ds:uri="http://purl.org/dc/terms/"/>
    <ds:schemaRef ds:uri="http://schemas.microsoft.com/office/2006/metadata/properties"/>
    <ds:schemaRef ds:uri="ddb5066c-6899-482b-9ea0-5145f9da9989"/>
    <ds:schemaRef ds:uri="http://schemas.microsoft.com/office/2006/documentManagement/types"/>
    <ds:schemaRef ds:uri="http://schemas.microsoft.com/office/infopath/2007/PartnerControls"/>
    <ds:schemaRef ds:uri="8ca365b2-59cd-47b8-a527-194ee3901201"/>
    <ds:schemaRef ds:uri="http://schemas.openxmlformats.org/package/2006/metadata/core-properties"/>
    <ds:schemaRef ds:uri="http://purl.org/dc/elements/1.1/"/>
    <ds:schemaRef ds:uri="ebc42202-3ab3-4630-81e3-4ce6796355d1"/>
    <ds:schemaRef ds:uri="http://schemas.microsoft.com/sharepoint/v3"/>
    <ds:schemaRef ds:uri="http://purl.org/dc/dcmitype/"/>
  </ds:schemaRefs>
</ds:datastoreItem>
</file>

<file path=customXml/itemProps2.xml><?xml version="1.0" encoding="utf-8"?>
<ds:datastoreItem xmlns:ds="http://schemas.openxmlformats.org/officeDocument/2006/customXml" ds:itemID="{77BBD9DC-03CB-4C04-941C-4A1AE9331129}"/>
</file>

<file path=customXml/itemProps3.xml><?xml version="1.0" encoding="utf-8"?>
<ds:datastoreItem xmlns:ds="http://schemas.openxmlformats.org/officeDocument/2006/customXml" ds:itemID="{8017BFA2-FAF4-47DB-B2A9-ABC91FFAF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Financial Overview</vt:lpstr>
      <vt:lpstr>Attorney Detail</vt:lpstr>
      <vt:lpstr>Caseload Assignments</vt:lpstr>
      <vt:lpstr>Contact Information</vt:lpstr>
      <vt:lpstr>Self Insurance Worksheet</vt:lpstr>
      <vt:lpstr>Additional Information</vt:lpstr>
      <vt:lpstr>Verifications Page Print &amp; Sign</vt:lpstr>
      <vt:lpstr>'Additional Information'!Print_Area</vt:lpstr>
      <vt:lpstr>'Attorney Detail'!Print_Area</vt:lpstr>
      <vt:lpstr>'Caseload Assignments'!Print_Area</vt:lpstr>
      <vt:lpstr>'Contact Information'!Print_Area</vt:lpstr>
      <vt:lpstr>'Financial Overview'!Print_Area</vt:lpstr>
      <vt:lpstr>'Self Insurance Worksheet'!Print_Area</vt:lpstr>
      <vt:lpstr>'Verifications Page Print &amp; Sign'!Print_Area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Pinkston, Jennifer</dc:creator>
  <cp:lastModifiedBy>Hughey, Emily</cp:lastModifiedBy>
  <cp:lastPrinted>2019-10-08T12:57:34Z</cp:lastPrinted>
  <dcterms:created xsi:type="dcterms:W3CDTF">2018-06-13T16:18:37Z</dcterms:created>
  <dcterms:modified xsi:type="dcterms:W3CDTF">2026-06-15T17:02:29Z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0x01010000894B9A81B5B648863BBAE14298D51A</vt:lpwstr>
  </property>
  <property fmtid="{D5CDD505-2E9C-101B-9397-08002B2CF9AE}" pid="3" name="MediaServiceImageTags">
    <vt:lpwstr/>
  </property>
</Properties>
</file>